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codeName="BuÇalışmaKitabı" defaultThemeVersion="124226"/>
  <mc:AlternateContent xmlns:mc="http://schemas.openxmlformats.org/markup-compatibility/2006">
    <mc:Choice Requires="x15">
      <x15ac:absPath xmlns:x15ac="http://schemas.microsoft.com/office/spreadsheetml/2010/11/ac" url="/Users/huseyinakinci/Library/Mobile Documents/com~apple~CloudDocs/A-İzlog/İZLOG/AYLIK KARLILIK RAPORLARI/2026/"/>
    </mc:Choice>
  </mc:AlternateContent>
  <xr:revisionPtr revIDLastSave="0" documentId="13_ncr:1_{8A924523-C502-9544-B609-1DE8AC4B3ED9}" xr6:coauthVersionLast="47" xr6:coauthVersionMax="47" xr10:uidLastSave="{00000000-0000-0000-0000-000000000000}"/>
  <bookViews>
    <workbookView xWindow="7900" yWindow="1400" windowWidth="47500" windowHeight="30920" tabRatio="909" activeTab="1" xr2:uid="{00000000-000D-0000-FFFF-FFFF00000000}"/>
  </bookViews>
  <sheets>
    <sheet name="VERİ" sheetId="6" state="hidden" r:id="rId1"/>
    <sheet name="Özet" sheetId="26" r:id="rId2"/>
    <sheet name="Filo Detay" sheetId="20" r:id="rId3"/>
    <sheet name="Filo Analizi" sheetId="29" r:id="rId4"/>
    <sheet name="Filo Şube Detay" sheetId="12" r:id="rId5"/>
    <sheet name="Şube KZ" sheetId="13" r:id="rId6"/>
    <sheet name="Müşteri KZ" sheetId="14" r:id="rId7"/>
    <sheet name="Sakarya Özet" sheetId="21" r:id="rId8"/>
    <sheet name="İthalat-İhracat Özet" sheetId="15" r:id="rId9"/>
    <sheet name="Konya Özet" sheetId="16" r:id="rId10"/>
    <sheet name="Karaman Özet" sheetId="22" r:id="rId11"/>
    <sheet name="İzmir Özet" sheetId="24" r:id="rId12"/>
    <sheet name="Zarar Detay" sheetId="32" r:id="rId13"/>
  </sheets>
  <definedNames>
    <definedName name="_xlnm._FilterDatabase" localSheetId="12" hidden="1">'Zarar Detay'!$A$4:$O$329</definedName>
  </definedNames>
  <calcPr calcId="191029"/>
  <pivotCaches>
    <pivotCache cacheId="53" r:id="rId14"/>
    <pivotCache cacheId="116" r:id="rId1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2" i="26" l="1" a="1"/>
  <c r="H52" i="26" s="1"/>
  <c r="A52" i="26" a="1"/>
  <c r="A52" i="26" s="1"/>
  <c r="B52" i="26" s="1" a="1"/>
  <c r="B52" i="26" s="1"/>
  <c r="A43" i="26" a="1"/>
  <c r="A43" i="26" s="1"/>
  <c r="A7" i="26" a="1"/>
  <c r="A7" i="26" s="1"/>
  <c r="A5" i="32" a="1"/>
  <c r="A5" i="32" s="1"/>
  <c r="E21" i="29"/>
  <c r="D21" i="29"/>
  <c r="C21" i="29"/>
  <c r="B21" i="29"/>
  <c r="E20" i="29"/>
  <c r="D20" i="29"/>
  <c r="C20" i="29"/>
  <c r="B20" i="29"/>
  <c r="V40" i="20"/>
  <c r="B10" i="29"/>
  <c r="C10" i="29"/>
  <c r="D10" i="29"/>
  <c r="E10" i="29"/>
  <c r="B11" i="29"/>
  <c r="C11" i="29"/>
  <c r="D11" i="29"/>
  <c r="E11" i="29"/>
  <c r="B12" i="29"/>
  <c r="C12" i="29"/>
  <c r="D12" i="29"/>
  <c r="E12" i="29"/>
  <c r="B13" i="29"/>
  <c r="C13" i="29"/>
  <c r="D13" i="29"/>
  <c r="E13" i="29"/>
  <c r="B14" i="29"/>
  <c r="C14" i="29"/>
  <c r="D14" i="29"/>
  <c r="E14" i="29"/>
  <c r="B15" i="29"/>
  <c r="C15" i="29"/>
  <c r="D15" i="29"/>
  <c r="E15" i="29"/>
  <c r="B16" i="29"/>
  <c r="C16" i="29"/>
  <c r="D16" i="29"/>
  <c r="E16" i="29"/>
  <c r="B17" i="29"/>
  <c r="C17" i="29"/>
  <c r="D17" i="29"/>
  <c r="E17" i="29"/>
  <c r="B18" i="29"/>
  <c r="C18" i="29"/>
  <c r="D18" i="29"/>
  <c r="E18" i="29"/>
  <c r="B19" i="29"/>
  <c r="C19" i="29"/>
  <c r="D19" i="29"/>
  <c r="E19" i="29"/>
  <c r="B37" i="26"/>
  <c r="C37" i="26"/>
  <c r="D37" i="26"/>
  <c r="E37" i="26"/>
  <c r="B36" i="26"/>
  <c r="C36" i="26"/>
  <c r="D36" i="26"/>
  <c r="E36" i="26"/>
  <c r="B4" i="29"/>
  <c r="C4" i="29"/>
  <c r="D4" i="29"/>
  <c r="E4" i="29"/>
  <c r="B3" i="29"/>
  <c r="C3" i="29"/>
  <c r="D3" i="29"/>
  <c r="E3" i="29"/>
  <c r="I1" i="26"/>
  <c r="E1" i="26"/>
  <c r="C1" i="26"/>
  <c r="A1" i="26"/>
  <c r="E40" i="20"/>
  <c r="F40" i="20"/>
  <c r="G40" i="20"/>
  <c r="H40" i="20"/>
  <c r="I40" i="20"/>
  <c r="J40" i="20"/>
  <c r="K40" i="20"/>
  <c r="L40" i="20"/>
  <c r="M40" i="20"/>
  <c r="N40" i="20"/>
  <c r="O40" i="20"/>
  <c r="P40" i="20"/>
  <c r="Q40" i="20"/>
  <c r="R40" i="20"/>
  <c r="S40" i="20"/>
  <c r="T40" i="20"/>
  <c r="U40" i="20"/>
  <c r="C52" i="26" l="1" a="1"/>
  <c r="C52" i="26" s="1"/>
  <c r="K7" i="26"/>
  <c r="B53" i="26" a="1"/>
  <c r="B53" i="26" s="1"/>
  <c r="B54" i="26" a="1"/>
  <c r="B54" i="26" s="1"/>
  <c r="B55" i="26" a="1"/>
  <c r="B55" i="26" s="1"/>
  <c r="B56" i="26" a="1"/>
  <c r="B56" i="26" s="1"/>
  <c r="J8" i="26" a="1"/>
  <c r="J8" i="26" s="1"/>
  <c r="K8" i="26" a="1"/>
  <c r="K8" i="26" s="1"/>
  <c r="J9" i="26" a="1"/>
  <c r="J9" i="26" s="1"/>
  <c r="K9" i="26" a="1"/>
  <c r="K9" i="26" s="1"/>
  <c r="G20" i="29"/>
  <c r="D5" i="29"/>
  <c r="G21" i="29"/>
  <c r="F21" i="29"/>
  <c r="F20" i="29"/>
  <c r="F13" i="29"/>
  <c r="F16" i="29"/>
  <c r="G15" i="29"/>
  <c r="F11" i="29"/>
  <c r="F10" i="29"/>
  <c r="F12" i="29"/>
  <c r="F15" i="29"/>
  <c r="F19" i="29"/>
  <c r="F18" i="29"/>
  <c r="F17" i="29"/>
  <c r="F14" i="29"/>
  <c r="G16" i="29"/>
  <c r="G19" i="29"/>
  <c r="G11" i="29"/>
  <c r="G18" i="29"/>
  <c r="G13" i="29"/>
  <c r="G17" i="29"/>
  <c r="G10" i="29"/>
  <c r="G12" i="29"/>
  <c r="G14" i="29"/>
  <c r="C5" i="29"/>
  <c r="C38" i="26"/>
  <c r="B38" i="26"/>
  <c r="B5" i="29"/>
  <c r="E38" i="26"/>
  <c r="D38" i="26"/>
  <c r="J36" i="26"/>
  <c r="E5" i="29"/>
  <c r="F37" i="26"/>
  <c r="F36" i="26"/>
  <c r="G1" i="26"/>
  <c r="F4" i="29"/>
  <c r="F3" i="29"/>
  <c r="G4" i="29"/>
  <c r="G3" i="29"/>
  <c r="K1" i="26" l="1" a="1"/>
  <c r="K1" i="26" s="1"/>
  <c r="J37" i="26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<sst xmlns="http://schemas.openxmlformats.org/spreadsheetml/2006/main" count="71938" uniqueCount="11874">
  <si>
    <t>Genel Toplam</t>
  </si>
  <si>
    <t>Satır Etiketleri</t>
  </si>
  <si>
    <t>BEYLİKDÜZÜ</t>
  </si>
  <si>
    <t>BİLECİK</t>
  </si>
  <si>
    <t>ÇORLU</t>
  </si>
  <si>
    <t>ANTALYA</t>
  </si>
  <si>
    <t>MUĞLA</t>
  </si>
  <si>
    <t>KARTAL</t>
  </si>
  <si>
    <t>BURSA</t>
  </si>
  <si>
    <t>SAMSUN</t>
  </si>
  <si>
    <t>TRABZON</t>
  </si>
  <si>
    <t>GAZİANTEP</t>
  </si>
  <si>
    <t>DENİZLİ</t>
  </si>
  <si>
    <t>ANKARA</t>
  </si>
  <si>
    <t>KONYA</t>
  </si>
  <si>
    <t>AFYON</t>
  </si>
  <si>
    <t>ISPARTA</t>
  </si>
  <si>
    <t>Konya</t>
  </si>
  <si>
    <t>Komple</t>
  </si>
  <si>
    <t>Sakarya</t>
  </si>
  <si>
    <t>İthalat/İhracat</t>
  </si>
  <si>
    <t>Ankara</t>
  </si>
  <si>
    <t>PANEK ZİRAAT ALETLERİ DAYANIKLI TÜKETİM MALZEMELERİ</t>
  </si>
  <si>
    <t>VATAN PLASTİK SAN TİCARET A.Ş</t>
  </si>
  <si>
    <t>HORİZON HIZLI TÜK. ÜRÜNL.ÜR.PAZ.SATIŞ VE TİC.A.Ş.</t>
  </si>
  <si>
    <t>TURKUVAZ PLASTİK VE TEMİZLİK ÜRÜNLERİ SAN TİÇ A.Ş</t>
  </si>
  <si>
    <t>BEYDA GIDA ÜRÜNLERİ SANAYİ VE TİC.A.Ş.</t>
  </si>
  <si>
    <t>ÜLKER BİSKÜVİ SAN.A.Ş ( GEBZE ŞUBE )</t>
  </si>
  <si>
    <t>AK GIDA SAN. VE TİC. A.Ş.</t>
  </si>
  <si>
    <t>ÜLKER BİSKÜVİ SANAYİ AŞ .(ANKARA ŞUBE)</t>
  </si>
  <si>
    <t>DETAY GIDA SAN. VE TİC.A.Ş.</t>
  </si>
  <si>
    <t>PENTA TEKNOLOJİ ÜRÜNLERİ DAĞITIM TİCARET ANONİM ŞİRKETİ</t>
  </si>
  <si>
    <t>ALTINMARKA GIDA SANAYİ VE TİCARET A.Ş</t>
  </si>
  <si>
    <t>İSTANBUL GIDA DIŞ TİCARET ANONİM ŞİRKETİ</t>
  </si>
  <si>
    <t>DETAY KAHVE SAN VE TİC A.Ş</t>
  </si>
  <si>
    <t>MURAT ŞEFLEK</t>
  </si>
  <si>
    <t>DELLA GIDA SAN.VE.TİC.A.Ş</t>
  </si>
  <si>
    <t>KELLOGG MED GIDA TİCARET LTD.ŞTİ.</t>
  </si>
  <si>
    <t>ELMİNA LOJİSTİK VE TAŞIMACILIK LTD.ŞTİ</t>
  </si>
  <si>
    <t>Toplam %</t>
  </si>
  <si>
    <t>PROJE_KODU</t>
  </si>
  <si>
    <t>KULLANICI</t>
  </si>
  <si>
    <t>ARSIV_DURUMU</t>
  </si>
  <si>
    <t>MUSTERI_HESAPLASMA_ACIKLAMA</t>
  </si>
  <si>
    <t>SEVK_DURUMU</t>
  </si>
  <si>
    <t>SEVK_TARIHI</t>
  </si>
  <si>
    <t>SEVK_NO</t>
  </si>
  <si>
    <t>YUK_TARIHI</t>
  </si>
  <si>
    <t>YUK_NO</t>
  </si>
  <si>
    <t>YUK_FIYAT_TIP_KODU</t>
  </si>
  <si>
    <t>SEFER_TURU</t>
  </si>
  <si>
    <t>SIPARIS_TARIHI</t>
  </si>
  <si>
    <t>SIPARIS_NO</t>
  </si>
  <si>
    <t>SIPARIS_NOTLARI</t>
  </si>
  <si>
    <t>MUSTERI_ADI</t>
  </si>
  <si>
    <t>GONDERICI_CARI_ADI</t>
  </si>
  <si>
    <t>ALICI_CARI_ADI</t>
  </si>
  <si>
    <t>SOZLESME_TARIHI</t>
  </si>
  <si>
    <t>SOZLESME_NO</t>
  </si>
  <si>
    <t>MUSTERI_EVRAK_NO</t>
  </si>
  <si>
    <t>PLAKA</t>
  </si>
  <si>
    <t>ARAC_TIPI</t>
  </si>
  <si>
    <t>PLAKA_CARI_ADI</t>
  </si>
  <si>
    <t>SURUCU_ADI</t>
  </si>
  <si>
    <t>SURUCU_TEL</t>
  </si>
  <si>
    <t>SEFER_TIPI</t>
  </si>
  <si>
    <t>NOKTA_SAYISI</t>
  </si>
  <si>
    <t>YUKLEME_YER_KODU</t>
  </si>
  <si>
    <t>YUKLEME_YER_ADI</t>
  </si>
  <si>
    <t>YUKLEME_SEHIR_ADI</t>
  </si>
  <si>
    <t>YUKLEME_ILCE_ADI</t>
  </si>
  <si>
    <t>YUKLEME_ADRESI</t>
  </si>
  <si>
    <t>BOSALTMA_YER_KODU</t>
  </si>
  <si>
    <t>BOSALTMA_YER_ADI</t>
  </si>
  <si>
    <t>BOSALTMA_SEHIR_ADI</t>
  </si>
  <si>
    <t>BOSALTMA_ILCE_ADI</t>
  </si>
  <si>
    <t>BOSALTMA_ADRESI</t>
  </si>
  <si>
    <t>BRUT_AGIRLIK</t>
  </si>
  <si>
    <t>CIKIS_KM</t>
  </si>
  <si>
    <t>VARIS_KM</t>
  </si>
  <si>
    <t>BOS_KM</t>
  </si>
  <si>
    <t>ALIS_TUTARI</t>
  </si>
  <si>
    <t>ALIS_IADE_TUTARI</t>
  </si>
  <si>
    <t>SATIS_TUTARI</t>
  </si>
  <si>
    <t>SATIS_IADE_TUTARI</t>
  </si>
  <si>
    <t>TOPLAM_ALIS</t>
  </si>
  <si>
    <t>TOPLAM_SATIS</t>
  </si>
  <si>
    <t>TOPLAM_KAR_ZARAR</t>
  </si>
  <si>
    <t>TAMAMLANDI</t>
  </si>
  <si>
    <t>KURUYÜK</t>
  </si>
  <si>
    <t xml:space="preserve"> </t>
  </si>
  <si>
    <t>Tır Frigorifik</t>
  </si>
  <si>
    <t>Tedarikçi</t>
  </si>
  <si>
    <t>ŞEHİRİÇİ</t>
  </si>
  <si>
    <t>4211</t>
  </si>
  <si>
    <t>ÇUMRA FABRİKA</t>
  </si>
  <si>
    <t>ÇUMRA</t>
  </si>
  <si>
    <t>Y42</t>
  </si>
  <si>
    <t>KONYA MERKEZ</t>
  </si>
  <si>
    <t>Serap BURSAL</t>
  </si>
  <si>
    <t>Arşiv kaydı var</t>
  </si>
  <si>
    <t>10 Tkr Kamyon Frigorifik</t>
  </si>
  <si>
    <t>TOPKAPI</t>
  </si>
  <si>
    <t>İSTANBUL</t>
  </si>
  <si>
    <t>ZEYTİNBURNU</t>
  </si>
  <si>
    <t>5201</t>
  </si>
  <si>
    <t>SİLİVRİ</t>
  </si>
  <si>
    <t>Ahmet Bursal</t>
  </si>
  <si>
    <t>2121</t>
  </si>
  <si>
    <t>YAPKİM ANTREPO-SİLİVRİ</t>
  </si>
  <si>
    <t>0108</t>
  </si>
  <si>
    <t>ÖNEM GAMEDA DEPO</t>
  </si>
  <si>
    <t>Mehmet Koç</t>
  </si>
  <si>
    <t>Tır Tenteli</t>
  </si>
  <si>
    <t>ŞEHİRLERARASI</t>
  </si>
  <si>
    <t>Y59</t>
  </si>
  <si>
    <t>TEKİRDAĞ</t>
  </si>
  <si>
    <t>TEKİRDAĞ MERKEZ</t>
  </si>
  <si>
    <t>Tır Katlı Frigorifik</t>
  </si>
  <si>
    <t>SELİMPAŞA SAN.BÖLGESİ NO:10</t>
  </si>
  <si>
    <t>4001</t>
  </si>
  <si>
    <t>BAYRAMPAŞA TOD DEPO</t>
  </si>
  <si>
    <t>BAYRAMPAŞA</t>
  </si>
  <si>
    <t>Y06</t>
  </si>
  <si>
    <t>ANKARA MERKEZ</t>
  </si>
  <si>
    <t>HENDEK TURKUVAZ</t>
  </si>
  <si>
    <t>SAKARYA</t>
  </si>
  <si>
    <t>HENDEK</t>
  </si>
  <si>
    <t>Y41</t>
  </si>
  <si>
    <t>KOCAELİ</t>
  </si>
  <si>
    <t>KOCAELİ(İZMİT) MERKEZ</t>
  </si>
  <si>
    <t>Kadir Öz</t>
  </si>
  <si>
    <t>PAMUKOVA</t>
  </si>
  <si>
    <t>Tır Kayar Perdeli</t>
  </si>
  <si>
    <t>Y61</t>
  </si>
  <si>
    <t>TRABZON MERKEZ</t>
  </si>
  <si>
    <t>Y55</t>
  </si>
  <si>
    <t>SAMSUN MERKEZ</t>
  </si>
  <si>
    <t>Y34</t>
  </si>
  <si>
    <t>İSTANBUL MERKEZ</t>
  </si>
  <si>
    <t>Y33</t>
  </si>
  <si>
    <t>MERSİN</t>
  </si>
  <si>
    <t>MERSİN MERKEZ</t>
  </si>
  <si>
    <t>BELİRSİZ</t>
  </si>
  <si>
    <t>Erkan Kaya</t>
  </si>
  <si>
    <t>L3401</t>
  </si>
  <si>
    <t>KUMPORT LİMANI</t>
  </si>
  <si>
    <t>MARMARA MH. LİMAN CD. NO:43</t>
  </si>
  <si>
    <t>ARNAVUTKÖY</t>
  </si>
  <si>
    <t>Kiralık</t>
  </si>
  <si>
    <t>GEBZE</t>
  </si>
  <si>
    <t>10 Tkr Kamyon Tenteli</t>
  </si>
  <si>
    <t>Hüseyin Çalışkan</t>
  </si>
  <si>
    <t>ERCAN ASLIİPEK</t>
  </si>
  <si>
    <t>AKYURT</t>
  </si>
  <si>
    <t>0201</t>
  </si>
  <si>
    <t>ÜLKER GEBZE DEPO</t>
  </si>
  <si>
    <t>Y70</t>
  </si>
  <si>
    <t>KARAMAN</t>
  </si>
  <si>
    <t>KARAMAN MERKEZ</t>
  </si>
  <si>
    <t>Y43</t>
  </si>
  <si>
    <t>KÜTAHYA</t>
  </si>
  <si>
    <t>KÜTAHYA MERKEZ</t>
  </si>
  <si>
    <t>ÖZKAN TÜLÜ</t>
  </si>
  <si>
    <t>Y68</t>
  </si>
  <si>
    <t>AKSARAY</t>
  </si>
  <si>
    <t>AKSARAY MERKEZ</t>
  </si>
  <si>
    <t>VAN</t>
  </si>
  <si>
    <t>KAYSERİ</t>
  </si>
  <si>
    <t>ESENYURT</t>
  </si>
  <si>
    <t>SINIRLI SORUMLU HENDEK NÜSHETİYE TAŞIMA VE İŞLETME KOOPERATİFİ</t>
  </si>
  <si>
    <t>5403</t>
  </si>
  <si>
    <t>Y19</t>
  </si>
  <si>
    <t>ÇORUM</t>
  </si>
  <si>
    <t>ÇORUM MERKEZ</t>
  </si>
  <si>
    <t xml:space="preserve">ÇORUM @ </t>
  </si>
  <si>
    <t>Y31</t>
  </si>
  <si>
    <t>HATAY</t>
  </si>
  <si>
    <t>MERKEZ</t>
  </si>
  <si>
    <t>Y16</t>
  </si>
  <si>
    <t>BURSA MERKEZ</t>
  </si>
  <si>
    <t xml:space="preserve">SAMSUN @ </t>
  </si>
  <si>
    <t>54AER860</t>
  </si>
  <si>
    <t>Y10</t>
  </si>
  <si>
    <t>BALIKESİR</t>
  </si>
  <si>
    <t>BALIKESİR MERKEZ</t>
  </si>
  <si>
    <t xml:space="preserve">BALIKESİR @ </t>
  </si>
  <si>
    <t>Y48</t>
  </si>
  <si>
    <t>MUĞLA MERKEZ</t>
  </si>
  <si>
    <t>4210</t>
  </si>
  <si>
    <t>KAŞINHANI FABRİKA</t>
  </si>
  <si>
    <t>MERAM</t>
  </si>
  <si>
    <t>06CFH65</t>
  </si>
  <si>
    <t>NİYAZİ ILIK</t>
  </si>
  <si>
    <t>0107</t>
  </si>
  <si>
    <t>NEZAKET ÖZDEMİR</t>
  </si>
  <si>
    <t>PAMUKOVA ÖZKAR NAK.SAN.VE TİC.LTD.ŞTİ</t>
  </si>
  <si>
    <t>MURAT TİRYAKİ</t>
  </si>
  <si>
    <t>05343238017</t>
  </si>
  <si>
    <t>0699</t>
  </si>
  <si>
    <t>ÜLKER ANKARA HAMMADDE DEPO</t>
  </si>
  <si>
    <t>ADANA</t>
  </si>
  <si>
    <t>DÜZCE</t>
  </si>
  <si>
    <t>DÜZCE MERKEZ</t>
  </si>
  <si>
    <t>KASTAMONU</t>
  </si>
  <si>
    <t>KASTAMONU MERKEZ</t>
  </si>
  <si>
    <t>IĞDIR</t>
  </si>
  <si>
    <t>İZMİR</t>
  </si>
  <si>
    <t>ŞARKÜTERİ</t>
  </si>
  <si>
    <t>Y01</t>
  </si>
  <si>
    <t>ADANA MERKEZ</t>
  </si>
  <si>
    <t>42FAN86</t>
  </si>
  <si>
    <t>9901</t>
  </si>
  <si>
    <t>DETAY KIRAÇ DEPO</t>
  </si>
  <si>
    <t>BÜYÜKÇEKMECE</t>
  </si>
  <si>
    <t>KIRAÇ NAMIK KEMAL MH.184.CD.422.SK.NO:8</t>
  </si>
  <si>
    <t>ÖMERLİ</t>
  </si>
  <si>
    <t>L4104</t>
  </si>
  <si>
    <t>YILPORT</t>
  </si>
  <si>
    <t>DİLOVASI</t>
  </si>
  <si>
    <t>DİLOVASI OSB. 1.KISIM GÖKSU CD. NO:18</t>
  </si>
  <si>
    <t>GÖRSEL TAŞIMACILIK LOJİSTİK HİZMETLERİ TİC.LTD.ŞTİ.</t>
  </si>
  <si>
    <t>EVYAPPORT</t>
  </si>
  <si>
    <t>KÖRFEZ</t>
  </si>
  <si>
    <t>DUDULLU</t>
  </si>
  <si>
    <t>Y63</t>
  </si>
  <si>
    <t>ŞANLIURFA</t>
  </si>
  <si>
    <t>ŞANLIURFA MERKEZ</t>
  </si>
  <si>
    <t>Y39</t>
  </si>
  <si>
    <t>KIRKLARELİ</t>
  </si>
  <si>
    <t>KIRKLARELİ MERKEZ</t>
  </si>
  <si>
    <t>Y35</t>
  </si>
  <si>
    <t>Y07</t>
  </si>
  <si>
    <t>Y32</t>
  </si>
  <si>
    <t>ISPARTA MERKEZ</t>
  </si>
  <si>
    <t>RAMAZAN CERİT</t>
  </si>
  <si>
    <t>Y38</t>
  </si>
  <si>
    <t>KAYSERİ MERKEZ</t>
  </si>
  <si>
    <t>Y76</t>
  </si>
  <si>
    <t>IĞDIR MERKEZ</t>
  </si>
  <si>
    <t>Y25</t>
  </si>
  <si>
    <t>ERZURUM</t>
  </si>
  <si>
    <t>ERZURUM MERKEZ</t>
  </si>
  <si>
    <t>Y27</t>
  </si>
  <si>
    <t>GAZİANTEP MERKEZ</t>
  </si>
  <si>
    <t>Y44</t>
  </si>
  <si>
    <t>MALATYA</t>
  </si>
  <si>
    <t>MALATYA MERKEZ</t>
  </si>
  <si>
    <t>Y72</t>
  </si>
  <si>
    <t>BATMAN</t>
  </si>
  <si>
    <t>BATMAN MERKEZ</t>
  </si>
  <si>
    <t>Y21</t>
  </si>
  <si>
    <t>DİYARBAKIR</t>
  </si>
  <si>
    <t>DİYARBAKIR MERKEZ</t>
  </si>
  <si>
    <t>Y54</t>
  </si>
  <si>
    <t>EDLOG TAŞIMACILIK DEPOLAMA HİZ.LTD.ŞTİ.</t>
  </si>
  <si>
    <t>SİLİVRİ DEPO</t>
  </si>
  <si>
    <t xml:space="preserve">MARMARA MH. LİMAN CD. NO:43 @ </t>
  </si>
  <si>
    <t>DP WORLD PORT YARIMCA</t>
  </si>
  <si>
    <t>GEBZE DEPO</t>
  </si>
  <si>
    <t>Kamyonet</t>
  </si>
  <si>
    <t>10 Tkr Kamyon Açık</t>
  </si>
  <si>
    <t>TAFİK ÖNAL</t>
  </si>
  <si>
    <t>ALİ AKBAŞ</t>
  </si>
  <si>
    <t>42E4309</t>
  </si>
  <si>
    <t>KADİR YAVUZER</t>
  </si>
  <si>
    <t>1208</t>
  </si>
  <si>
    <t>PAMUKOVA DEPO</t>
  </si>
  <si>
    <t>Y03</t>
  </si>
  <si>
    <t>AFYONKARAHİSAR</t>
  </si>
  <si>
    <t>AFYON MERKEZ</t>
  </si>
  <si>
    <t>Y28</t>
  </si>
  <si>
    <t>GİRESUN</t>
  </si>
  <si>
    <t>GİRESUN MERKEZ</t>
  </si>
  <si>
    <t>34AH1124</t>
  </si>
  <si>
    <t>HAMİT ÜÇÜNCÜ</t>
  </si>
  <si>
    <t>SINIRLI SORUMLU HENDEK NÜSHETİYE TAŞIMA VE İŞLETME KOOPERATİFİ -02 YAKIT</t>
  </si>
  <si>
    <t>HASAN HÜSEYİN ATA</t>
  </si>
  <si>
    <t>HASAN ATA</t>
  </si>
  <si>
    <t>5384099899</t>
  </si>
  <si>
    <t>54ABG366</t>
  </si>
  <si>
    <t>AVCILAR</t>
  </si>
  <si>
    <t>Y11</t>
  </si>
  <si>
    <t>BİLECİK MERKEZ</t>
  </si>
  <si>
    <t>55GS841</t>
  </si>
  <si>
    <t xml:space="preserve">IĞDIR @ </t>
  </si>
  <si>
    <t>ESKİŞEHİR</t>
  </si>
  <si>
    <t>Y53</t>
  </si>
  <si>
    <t>RİZE</t>
  </si>
  <si>
    <t>RİZE MERKEZ</t>
  </si>
  <si>
    <t>06BC8182</t>
  </si>
  <si>
    <t>SAVAŞ KÜÇÜK</t>
  </si>
  <si>
    <t>54FB532</t>
  </si>
  <si>
    <t>06BON407</t>
  </si>
  <si>
    <t>ABDULVAHAP ÇİZMECİ-ÇİZMECİ NAKLİYE-SERVİS</t>
  </si>
  <si>
    <t>GÖKHAN ÇİZMECİ</t>
  </si>
  <si>
    <t>5514420598</t>
  </si>
  <si>
    <t>MEHMET ASLIİPEK</t>
  </si>
  <si>
    <t>14BR613</t>
  </si>
  <si>
    <t>DURAHMET COŞKUN</t>
  </si>
  <si>
    <t>Y52</t>
  </si>
  <si>
    <t>ORDU</t>
  </si>
  <si>
    <t>ORDU MERKEZ</t>
  </si>
  <si>
    <t>ESKİŞEHİR MERKEZ</t>
  </si>
  <si>
    <t>06CBC31</t>
  </si>
  <si>
    <t>İSMAİL AKBAŞ</t>
  </si>
  <si>
    <t>Y65</t>
  </si>
  <si>
    <t>VAN MERKEZ</t>
  </si>
  <si>
    <t>Y67</t>
  </si>
  <si>
    <t>ZONGULDAK</t>
  </si>
  <si>
    <t>ZONGULDAK MERKEZ</t>
  </si>
  <si>
    <t>Y60</t>
  </si>
  <si>
    <t>TOKAT</t>
  </si>
  <si>
    <t>TOKAT MERKEZ</t>
  </si>
  <si>
    <t>SAKARYA MERKEZ</t>
  </si>
  <si>
    <t>KİRAZLIYALI MH. 1 MAYIS CD. NO:1 @</t>
  </si>
  <si>
    <t xml:space="preserve">SAKARYA @ </t>
  </si>
  <si>
    <t xml:space="preserve">ÇUMRA @ </t>
  </si>
  <si>
    <t>SANCAKTEPE</t>
  </si>
  <si>
    <t>MUSTAFA AKTAŞ.</t>
  </si>
  <si>
    <t>CWT ANTREPO</t>
  </si>
  <si>
    <t>Y45</t>
  </si>
  <si>
    <t>MANİSA</t>
  </si>
  <si>
    <t>MANİSA MERKEZ</t>
  </si>
  <si>
    <t xml:space="preserve">GÖKGÖZ KÖYÜ AKGIDA FABRİKASI @ </t>
  </si>
  <si>
    <t>İSTANBUL HAVALİMANI</t>
  </si>
  <si>
    <t>Y81</t>
  </si>
  <si>
    <t>Y20</t>
  </si>
  <si>
    <t>DENİZLİ MERKEZ</t>
  </si>
  <si>
    <t>TUZLA</t>
  </si>
  <si>
    <t>06CRH572</t>
  </si>
  <si>
    <t>MAHMUT GÜRBÜZ</t>
  </si>
  <si>
    <t>42SM634</t>
  </si>
  <si>
    <t>YASİN BOZDAĞ</t>
  </si>
  <si>
    <t>MURAT YASİN ASLIİPEK</t>
  </si>
  <si>
    <t>06UMM08</t>
  </si>
  <si>
    <t>ALAATTİN KÜÇÜK / ÖZKERVANOĞULLARI NAKLİYAT</t>
  </si>
  <si>
    <t>06CCA76</t>
  </si>
  <si>
    <t>06JPB14</t>
  </si>
  <si>
    <t>MEHMET AKTAN</t>
  </si>
  <si>
    <t>05334219173</t>
  </si>
  <si>
    <t>06FE0014</t>
  </si>
  <si>
    <t>SAMİ KURUOĞLU</t>
  </si>
  <si>
    <t>Y26</t>
  </si>
  <si>
    <t xml:space="preserve">ESKİŞEHİR @ </t>
  </si>
  <si>
    <t xml:space="preserve">KOCAYATAK @ </t>
  </si>
  <si>
    <t>66AH886</t>
  </si>
  <si>
    <t>ALİ COŞKUN</t>
  </si>
  <si>
    <t>ALİ ÇOŞKUN</t>
  </si>
  <si>
    <t>(546) 961-0366</t>
  </si>
  <si>
    <t>ORHAN SARIARSLAN</t>
  </si>
  <si>
    <t>5372606357</t>
  </si>
  <si>
    <t>DİZAYN ANTREPO</t>
  </si>
  <si>
    <t>L3403</t>
  </si>
  <si>
    <t>MARPORT</t>
  </si>
  <si>
    <t>MARMARA MH. LİMANLAR YOLU CD. NO:53</t>
  </si>
  <si>
    <t>BÜLENT TEMEL-TEMEL NAKLİYAT</t>
  </si>
  <si>
    <t>SÜLEYMAN MUTLU</t>
  </si>
  <si>
    <t>ENVER SEZER</t>
  </si>
  <si>
    <t>06CFZ48</t>
  </si>
  <si>
    <t>MEHMET ŞİRİN</t>
  </si>
  <si>
    <t>SİVAS</t>
  </si>
  <si>
    <t>AYDIN</t>
  </si>
  <si>
    <t>Y58</t>
  </si>
  <si>
    <t>SİVAS MERKEZ</t>
  </si>
  <si>
    <t>Y37</t>
  </si>
  <si>
    <t xml:space="preserve">KASTAMONU @ </t>
  </si>
  <si>
    <t xml:space="preserve">KESTEL @ </t>
  </si>
  <si>
    <t>06CBG28</t>
  </si>
  <si>
    <t>0701</t>
  </si>
  <si>
    <t>AKYAZI DEPO</t>
  </si>
  <si>
    <t>AKYAZI</t>
  </si>
  <si>
    <t>L3402</t>
  </si>
  <si>
    <t>MARDAŞ</t>
  </si>
  <si>
    <t>GÖKGÖZ KÖYÜ AKGIDA FABRİKASI @</t>
  </si>
  <si>
    <t xml:space="preserve">ESENKENT-1 @ </t>
  </si>
  <si>
    <t>34DPJ306</t>
  </si>
  <si>
    <t>NECDET SIRÇA</t>
  </si>
  <si>
    <t>Y74</t>
  </si>
  <si>
    <t>BARTIN</t>
  </si>
  <si>
    <t>BARTIN MERKEZ</t>
  </si>
  <si>
    <t>DAVUTPAŞA CAD. NO:18 TOPKAPI</t>
  </si>
  <si>
    <t>34VSJ52</t>
  </si>
  <si>
    <t>FERUDUN ŞORA</t>
  </si>
  <si>
    <t>PENDİK</t>
  </si>
  <si>
    <t>GEBZE FABRİKA</t>
  </si>
  <si>
    <t xml:space="preserve">DÜZCE @ </t>
  </si>
  <si>
    <t xml:space="preserve">İZMİT @ </t>
  </si>
  <si>
    <t xml:space="preserve">ÖMERLİ FABRİKA @ </t>
  </si>
  <si>
    <t>HASAN HÜSEYİN YİĞİNER</t>
  </si>
  <si>
    <t>Y09</t>
  </si>
  <si>
    <t>AYDIN MERKEZ</t>
  </si>
  <si>
    <t>42ACE599</t>
  </si>
  <si>
    <t>BOLU</t>
  </si>
  <si>
    <t>BOLU MERKEZ</t>
  </si>
  <si>
    <t>AKÇA LOJİSTİK-SAMANDIRA</t>
  </si>
  <si>
    <t xml:space="preserve">DİLOVASI OSB. 1.KISIM GÖKSU CD. NO:18 @ </t>
  </si>
  <si>
    <t>ÇATALCA</t>
  </si>
  <si>
    <t>Y14</t>
  </si>
  <si>
    <t xml:space="preserve">AFYON @ </t>
  </si>
  <si>
    <t xml:space="preserve">ERZURUM @ </t>
  </si>
  <si>
    <t xml:space="preserve">TRABZON @ </t>
  </si>
  <si>
    <t xml:space="preserve">VAN @ </t>
  </si>
  <si>
    <t>DOĞRUER</t>
  </si>
  <si>
    <t>54TN296</t>
  </si>
  <si>
    <t>SERPİL BURNAZ</t>
  </si>
  <si>
    <t xml:space="preserve">ESENKENT-2 @ </t>
  </si>
  <si>
    <t>Y66</t>
  </si>
  <si>
    <t>YOZGAT</t>
  </si>
  <si>
    <t>YOZGAT MERKEZ</t>
  </si>
  <si>
    <t>34TB8708</t>
  </si>
  <si>
    <t>NECATİ BAYRAM</t>
  </si>
  <si>
    <t>ELAZIĞ</t>
  </si>
  <si>
    <t>ELAZIĞ MERKEZ</t>
  </si>
  <si>
    <t>FATURA EDİLMEYECEK</t>
  </si>
  <si>
    <t>Y23</t>
  </si>
  <si>
    <t xml:space="preserve">LÜLEBURGAZ @ </t>
  </si>
  <si>
    <t>BİNGÖL</t>
  </si>
  <si>
    <t>BİNGÖL MERKEZ</t>
  </si>
  <si>
    <t>DİLOVASI OSB. 1.KISIM GÖKSU CD. NO:18 @</t>
  </si>
  <si>
    <t>10SR470</t>
  </si>
  <si>
    <t>Y12</t>
  </si>
  <si>
    <t>Y51</t>
  </si>
  <si>
    <t>NİĞDE</t>
  </si>
  <si>
    <t>NİĞDE MERKEZ</t>
  </si>
  <si>
    <t>42AOS764</t>
  </si>
  <si>
    <t xml:space="preserve">ÇORLU @ </t>
  </si>
  <si>
    <t>07AJK998</t>
  </si>
  <si>
    <t>ARAC_KODU</t>
  </si>
  <si>
    <t>GOREV_YERI</t>
  </si>
  <si>
    <t>CARI_ADI</t>
  </si>
  <si>
    <t>TOPLAM_KM</t>
  </si>
  <si>
    <t>AYLIK_KIRA_TUTARI</t>
  </si>
  <si>
    <t>AYLIK_YAKIT_ORANI</t>
  </si>
  <si>
    <t>HAKEDIS_KIRA_TUTARI</t>
  </si>
  <si>
    <t>ALDIĞI_YAKIT_TUTARI</t>
  </si>
  <si>
    <t>OTOBAN_KOPRU_VS</t>
  </si>
  <si>
    <t>IZLOG_OGS</t>
  </si>
  <si>
    <t>YAKIT_FARK (+)</t>
  </si>
  <si>
    <t>YAKIT_FARK (-)</t>
  </si>
  <si>
    <t>ALIS_DIGER</t>
  </si>
  <si>
    <t>ALIS_IADE_DIGER</t>
  </si>
  <si>
    <t>TEDARIKCI_FATURA_TOPLAM</t>
  </si>
  <si>
    <t>IZLOG_IADE_TOPLAM</t>
  </si>
  <si>
    <t>ODENECEK_TUTAR</t>
  </si>
  <si>
    <t>MALIYETLER_TOPLAMI</t>
  </si>
  <si>
    <t>ELDEN</t>
  </si>
  <si>
    <t>KAR_ZARAR</t>
  </si>
  <si>
    <t>GENEL</t>
  </si>
  <si>
    <t>Toplam</t>
  </si>
  <si>
    <t>Toplam TOPLAM_ALIS</t>
  </si>
  <si>
    <t>Toplam TOPLAM_SATIS</t>
  </si>
  <si>
    <t>Toplam TOPLAM_KAR_ZARAR</t>
  </si>
  <si>
    <t>Kaşınhanı (Şarküteri)</t>
  </si>
  <si>
    <t>Çumra (Atıştırmalık)</t>
  </si>
  <si>
    <t>Toplam KAR_ZARAR</t>
  </si>
  <si>
    <t>Toplam ELDEN</t>
  </si>
  <si>
    <t>Toplam Ciro</t>
  </si>
  <si>
    <t>Toplam Maliyet</t>
  </si>
  <si>
    <t>Ortalama Km</t>
  </si>
  <si>
    <t>Araç Sayısı</t>
  </si>
  <si>
    <t>MAKİNA TAKIM ENDÜSTRİSİ A.Ş.</t>
  </si>
  <si>
    <t>ÇOBANTUR</t>
  </si>
  <si>
    <t>42APJ745</t>
  </si>
  <si>
    <t>06HA9046</t>
  </si>
  <si>
    <t>54AJ356</t>
  </si>
  <si>
    <t>06AS1948</t>
  </si>
  <si>
    <t xml:space="preserve">SİVAS @ </t>
  </si>
  <si>
    <t>34VEC52</t>
  </si>
  <si>
    <t xml:space="preserve">AKYURT+GÜZELHİSAR @ </t>
  </si>
  <si>
    <t>06DLD977</t>
  </si>
  <si>
    <t>SÜLEYMAN GÜMÜŞKAYA</t>
  </si>
  <si>
    <t>33BYD96</t>
  </si>
  <si>
    <t>UĞUR ELİBÜYÜK</t>
  </si>
  <si>
    <t>YUSUF KALAYCI</t>
  </si>
  <si>
    <t>MEHMET MARANGOZ</t>
  </si>
  <si>
    <t xml:space="preserve">KEMALPAŞA-1+2 @ </t>
  </si>
  <si>
    <t>54AIT176</t>
  </si>
  <si>
    <t>29AAN362</t>
  </si>
  <si>
    <t>37AAS846</t>
  </si>
  <si>
    <t xml:space="preserve">BAFRA @ </t>
  </si>
  <si>
    <t xml:space="preserve">ELAZIĞ @ </t>
  </si>
  <si>
    <t>15HA590</t>
  </si>
  <si>
    <t>06DVK116</t>
  </si>
  <si>
    <t>ÜLKER BİSKÜVİ SİLİVRİ DEPO</t>
  </si>
  <si>
    <t>Ülker Bisküvi San. A.Ş. / Silivri  Şubesi</t>
  </si>
  <si>
    <t>Ülker Bisküvi San. A.Ş. Topkapı - 2 Şubesi</t>
  </si>
  <si>
    <t>ÜLKER BİSKÜVİ TOPKAPI-2 DEPO</t>
  </si>
  <si>
    <t>06DN4677</t>
  </si>
  <si>
    <t xml:space="preserve">KONYA @ </t>
  </si>
  <si>
    <t>52DC585</t>
  </si>
  <si>
    <t>42AFU328</t>
  </si>
  <si>
    <t>Ülker Bisküvi San. A.Ş./ Karaman Şubesi</t>
  </si>
  <si>
    <t>YAĞIZ ULAŞIM NAKLİYAT OTOMOTİV SANAYİ VE TİCARET LİMİTED ŞİRKETİ</t>
  </si>
  <si>
    <t>NAİL ULUS</t>
  </si>
  <si>
    <t>34GUP778</t>
  </si>
  <si>
    <t>06BOP781</t>
  </si>
  <si>
    <t xml:space="preserve">AYDIN @ </t>
  </si>
  <si>
    <t xml:space="preserve">İNEGÖL @ </t>
  </si>
  <si>
    <t xml:space="preserve">DENİZLİ @ </t>
  </si>
  <si>
    <t>55AAC086</t>
  </si>
  <si>
    <t xml:space="preserve">AKSARAY @ </t>
  </si>
  <si>
    <t xml:space="preserve">ISPARTA @ </t>
  </si>
  <si>
    <t>06CAY35</t>
  </si>
  <si>
    <t>MESUT DADAK</t>
  </si>
  <si>
    <t>LOGİNAK LOJİSTİK İNŞAAT SANAYİ TİCARET LİMİTED ŞİRKETİ</t>
  </si>
  <si>
    <t>HAKAN EROL</t>
  </si>
  <si>
    <t>06EDU928</t>
  </si>
  <si>
    <t>54AJZ097</t>
  </si>
  <si>
    <t>HÜSEYİN BOZBAY</t>
  </si>
  <si>
    <t>MAL TİPİ</t>
  </si>
  <si>
    <t xml:space="preserve">ŞANLIURFA @ </t>
  </si>
  <si>
    <t>NAZDAR LOJİSTİK NAKLİYAT İTHALAT İHRACAT VE SANAYİ TİCARET LİMİTED ŞİRKETİ</t>
  </si>
  <si>
    <t>HAŞİM AYYILDIZ</t>
  </si>
  <si>
    <t>Muhammed GÖKMEN</t>
  </si>
  <si>
    <t>MÜLKİYET</t>
  </si>
  <si>
    <t>54AKG049</t>
  </si>
  <si>
    <t>34KFH396</t>
  </si>
  <si>
    <t>14ACR697</t>
  </si>
  <si>
    <t>DURMUŞ MUSLUKCU</t>
  </si>
  <si>
    <t>33RN436</t>
  </si>
  <si>
    <t>SÜMER TRANS ULUS.TAŞ.İTH.İHR.SAN. VE TİC.LTD.ŞTİ.</t>
  </si>
  <si>
    <t>06CIV119</t>
  </si>
  <si>
    <t>06CYA238</t>
  </si>
  <si>
    <t>Necmettin ŞEN</t>
  </si>
  <si>
    <t>POLİPROPİLEN ELYAF SANAYİ VE DIŞ TİCARET ANONİM ŞİRKETİ</t>
  </si>
  <si>
    <t>KAR PORSELEN SANAYİ VE TİCARET ANONİM ŞİRKETİ</t>
  </si>
  <si>
    <t>06DYN532</t>
  </si>
  <si>
    <t>06EMS633</t>
  </si>
  <si>
    <t>42P7600</t>
  </si>
  <si>
    <t xml:space="preserve">DÖŞEMEALTI-1 @ </t>
  </si>
  <si>
    <t>34JC9911</t>
  </si>
  <si>
    <t>34VEZ18</t>
  </si>
  <si>
    <t>06CKD016</t>
  </si>
  <si>
    <t xml:space="preserve">GAZİANTEP-2 @ </t>
  </si>
  <si>
    <t>06DGJ354</t>
  </si>
  <si>
    <t>ZEYNEP DEMİREL</t>
  </si>
  <si>
    <t>Ülker Bisküvi San. A.Ş. Topkapı- 3 Şubesi</t>
  </si>
  <si>
    <t>Ülker Bisküvi San. A.Ş. Akyurt Şubesi</t>
  </si>
  <si>
    <t>2163</t>
  </si>
  <si>
    <t>BİGBAG DEPO</t>
  </si>
  <si>
    <t>Saracalar Mahallesi Alparslan Türkeş Bulvarı Önem Gıda Blok No:4/1 Akyurt/Ankara</t>
  </si>
  <si>
    <t xml:space="preserve">BATMAN @ </t>
  </si>
  <si>
    <t>2161</t>
  </si>
  <si>
    <t>HAMMADDE 70 DEPO</t>
  </si>
  <si>
    <t>Davutpaşa Caddesi No:18 Zeytinburnu / İstanbul</t>
  </si>
  <si>
    <t>İSTLOG LOJİSTİK HİZMETLERİ SANAYİ TİCARET LİMİTED ŞİRKETİ</t>
  </si>
  <si>
    <t>OSMAN KÖŞKER</t>
  </si>
  <si>
    <t xml:space="preserve">DÖŞEMEALTI-2 @ </t>
  </si>
  <si>
    <t>34GBB381</t>
  </si>
  <si>
    <t>06EPY514</t>
  </si>
  <si>
    <t>İzmir</t>
  </si>
  <si>
    <t>Arif Aladağ</t>
  </si>
  <si>
    <t>KESKİNOĞLU TAVUKÇULUK VE DAMIZLIK İŞLETMELERİ SANAYİ TİCARET ANONİM ŞİRKETİ</t>
  </si>
  <si>
    <t>4598</t>
  </si>
  <si>
    <t>MANİSA KESKİNOĞLU DEPO</t>
  </si>
  <si>
    <t>AKHİSAR</t>
  </si>
  <si>
    <t>KAYALIOĞLU KASABASI</t>
  </si>
  <si>
    <t>54AEG727</t>
  </si>
  <si>
    <t>İRFAN AKSU</t>
  </si>
  <si>
    <t>06ESE611</t>
  </si>
  <si>
    <t>OSMANOĞLU NAKLİYAT TEKS. İNŞ.GIDA SAN.TİC.LTD.ŞTİ</t>
  </si>
  <si>
    <t>TATLOG</t>
  </si>
  <si>
    <t xml:space="preserve">GAZİANTEP-1 @ </t>
  </si>
  <si>
    <t>06DIM95</t>
  </si>
  <si>
    <t>34MAG07</t>
  </si>
  <si>
    <t>KAPITRANS ULUS.TAŞ.TİC.LTD.ŞTİ.</t>
  </si>
  <si>
    <t>31EG501</t>
  </si>
  <si>
    <t>34EUE695</t>
  </si>
  <si>
    <t>MERYEM DURMUŞ</t>
  </si>
  <si>
    <t>34MGZ304</t>
  </si>
  <si>
    <t>34MHB987</t>
  </si>
  <si>
    <t>34MIJ503</t>
  </si>
  <si>
    <t>S.S. PAMUKOVA KARAYOLU YÜK TAŞIMA KOOPERATİFİ</t>
  </si>
  <si>
    <t xml:space="preserve">İSKENDERUN @ </t>
  </si>
  <si>
    <t>Y17</t>
  </si>
  <si>
    <t>ÇANAKKALE</t>
  </si>
  <si>
    <t>ÇANAKKALE MERKEZ</t>
  </si>
  <si>
    <t xml:space="preserve">ADANA-2 @ </t>
  </si>
  <si>
    <t>42TH529</t>
  </si>
  <si>
    <t xml:space="preserve">KEMALPAŞA-2 @ </t>
  </si>
  <si>
    <t>06EUH122</t>
  </si>
  <si>
    <t xml:space="preserve">AKHİSAR @ </t>
  </si>
  <si>
    <t>PELİTLİ</t>
  </si>
  <si>
    <t>BELEN ARKASI MEVKİ PELİTLİ KÖYÜ</t>
  </si>
  <si>
    <t>Toplam Proje</t>
  </si>
  <si>
    <t>34FRS505</t>
  </si>
  <si>
    <t>34MBD313</t>
  </si>
  <si>
    <t>04ABB484</t>
  </si>
  <si>
    <t xml:space="preserve">NİLÜFER @ </t>
  </si>
  <si>
    <t xml:space="preserve">ÖMERLİ BİM @ </t>
  </si>
  <si>
    <t>34DYP677</t>
  </si>
  <si>
    <t>01AYE569</t>
  </si>
  <si>
    <t xml:space="preserve">KAYSERİ @ </t>
  </si>
  <si>
    <t xml:space="preserve">ULUKENT @ </t>
  </si>
  <si>
    <t>63LA551</t>
  </si>
  <si>
    <t xml:space="preserve">ÇANAKKALE @ </t>
  </si>
  <si>
    <t>ERMANGÜL ANTREPO</t>
  </si>
  <si>
    <t>07YON23</t>
  </si>
  <si>
    <t>34HMC493</t>
  </si>
  <si>
    <t>Serhat Kuzey</t>
  </si>
  <si>
    <t>16KJ421</t>
  </si>
  <si>
    <t xml:space="preserve">BEDİL KARABEY KÖYÜ ŞERTBAŞI MEVKİİ @ </t>
  </si>
  <si>
    <t>HAMZA ALTINTAŞ</t>
  </si>
  <si>
    <t>05309775249</t>
  </si>
  <si>
    <t xml:space="preserve">YENİKENT @ </t>
  </si>
  <si>
    <t xml:space="preserve">AYRANCILAR @ </t>
  </si>
  <si>
    <t>27AZY731</t>
  </si>
  <si>
    <t>34MBB860</t>
  </si>
  <si>
    <t>MARS</t>
  </si>
  <si>
    <t>06CCA998</t>
  </si>
  <si>
    <t>FATİNOĞLU</t>
  </si>
  <si>
    <t>BESLER GIDA VE KIMYA SANAYI VE TICARET ANONIM SIRKET</t>
  </si>
  <si>
    <t>NAİL GÜÇLÜ</t>
  </si>
  <si>
    <t>BESLER GIDA VE KIMYA SANAYI VE TICARET ANONIM SIRKET(KURTKÖY ŞUBESİ)</t>
  </si>
  <si>
    <t>54LB973</t>
  </si>
  <si>
    <t>ALİ ATMACA HÜR NAKLİYAT</t>
  </si>
  <si>
    <t>50LG195</t>
  </si>
  <si>
    <t>YUSUF ASLAN</t>
  </si>
  <si>
    <t>FERHAT ASLIİPEK</t>
  </si>
  <si>
    <t>CCC DIŞ TİCARET ANONİM ŞİRKETİ</t>
  </si>
  <si>
    <t>54ABC514</t>
  </si>
  <si>
    <t>AHMET KAVAS</t>
  </si>
  <si>
    <t>70EZ735</t>
  </si>
  <si>
    <t>MEHMET ŞAYAK</t>
  </si>
  <si>
    <t>Y80</t>
  </si>
  <si>
    <t>OSMANİYE</t>
  </si>
  <si>
    <t>OSMANİYE MERKEZ</t>
  </si>
  <si>
    <t>42CTZ43</t>
  </si>
  <si>
    <t>ALİ İNCEUZUN</t>
  </si>
  <si>
    <t>ÖMER ŞEN - ŞEN LOJİSTİK</t>
  </si>
  <si>
    <t>34DC1392</t>
  </si>
  <si>
    <t>34DRV756</t>
  </si>
  <si>
    <t>34GV9172</t>
  </si>
  <si>
    <t>42BCC684</t>
  </si>
  <si>
    <t>EMİNE ÖZDEMİR</t>
  </si>
  <si>
    <t xml:space="preserve">DİYARBAKIR @ </t>
  </si>
  <si>
    <t xml:space="preserve">KAYSERİ-2 @ </t>
  </si>
  <si>
    <t>Y24</t>
  </si>
  <si>
    <t>ERZİNCAN</t>
  </si>
  <si>
    <t>ERZİNCAN MERKEZ</t>
  </si>
  <si>
    <t>06FS8903</t>
  </si>
  <si>
    <t>63ACD405</t>
  </si>
  <si>
    <t xml:space="preserve">PİRAZİZ @ </t>
  </si>
  <si>
    <t>42BBG595</t>
  </si>
  <si>
    <t>EMD SOĞUK DEPOCULUK A.Ş.</t>
  </si>
  <si>
    <t>06CBY812</t>
  </si>
  <si>
    <t>YUNUS ÖZTÜRK</t>
  </si>
  <si>
    <t>34CAM393</t>
  </si>
  <si>
    <t>Karaman</t>
  </si>
  <si>
    <t>İBRAHİM OĞUZHAN ÇELİK</t>
  </si>
  <si>
    <t>MUAMMER AVAN</t>
  </si>
  <si>
    <t>İLYAS ÖZDEMİR NAKLİYAT OTO. SAN. VE TİC. LTD. ŞTİ.</t>
  </si>
  <si>
    <t>33CUH62</t>
  </si>
  <si>
    <t>REYSAN LOJİSTİK ULUSLARARASI NAKLİYAT SANAYİ VE TİCARET LİMİTED ŞİRKETİ</t>
  </si>
  <si>
    <t>04AAY633</t>
  </si>
  <si>
    <t>BİROL AKTÜRK</t>
  </si>
  <si>
    <t xml:space="preserve">KEMALPAŞA-1 @ </t>
  </si>
  <si>
    <t>42AVD334</t>
  </si>
  <si>
    <t>YÖNTEM LOJ.ULUS.TAŞ.İTH.İHR.SAN.VE TİC.LTD.ŞTİ</t>
  </si>
  <si>
    <t xml:space="preserve">MERSİN @ </t>
  </si>
  <si>
    <t>33PT510</t>
  </si>
  <si>
    <t>ÇAYIROVA</t>
  </si>
  <si>
    <t>42DJ133</t>
  </si>
  <si>
    <t>KAVAKLI MAH. RIFAT ILGAZ SOK.NO:32 BEYLİKDÜZÜ</t>
  </si>
  <si>
    <t>BURAK BAGDAT</t>
  </si>
  <si>
    <t>42ATR696</t>
  </si>
  <si>
    <t>07AYT505</t>
  </si>
  <si>
    <t>CEMAL AKIŞ</t>
  </si>
  <si>
    <t xml:space="preserve">TARSUS @ </t>
  </si>
  <si>
    <t>42P4400</t>
  </si>
  <si>
    <t>LÜLEBURGAZ</t>
  </si>
  <si>
    <t xml:space="preserve">ESENYURT-1 @ </t>
  </si>
  <si>
    <t>ÖMER TOPATAN-MTT LOJİSTİK</t>
  </si>
  <si>
    <t>01BEH07</t>
  </si>
  <si>
    <t>ERHAN USLU</t>
  </si>
  <si>
    <t>9950</t>
  </si>
  <si>
    <t>DETAY ÇATALCA FABRİKA</t>
  </si>
  <si>
    <t>FABRİKALAR CAD.KARATOPRAK MEVKİİ NO:30 MURATBEY KÖYÜ</t>
  </si>
  <si>
    <t xml:space="preserve">TUZLA @ </t>
  </si>
  <si>
    <t>MEVSİM TAZE SEBZE MEYVE SAN.TİC. A.Ş.</t>
  </si>
  <si>
    <t>EDİRNE</t>
  </si>
  <si>
    <t>BEDİL KARABEY KÖYÜ ŞERTBAŞI MEVKİİ</t>
  </si>
  <si>
    <t>16ARB017</t>
  </si>
  <si>
    <t>FARUK BOZBAY</t>
  </si>
  <si>
    <t>34KLK706</t>
  </si>
  <si>
    <t xml:space="preserve">HARAMİDERE @ </t>
  </si>
  <si>
    <t>34KGC813</t>
  </si>
  <si>
    <t>2700</t>
  </si>
  <si>
    <t>İSLAHİYE FABRİKA</t>
  </si>
  <si>
    <t>İSLAHİYE</t>
  </si>
  <si>
    <t>Güllühüyük Mah. OSB 4.Nolu Cadde A Blok No:20A</t>
  </si>
  <si>
    <t>1313</t>
  </si>
  <si>
    <t>BEYDA KAVAKLI DEPO</t>
  </si>
  <si>
    <t>45APC568</t>
  </si>
  <si>
    <t>ÖZCAN ALADAĞ</t>
  </si>
  <si>
    <t>06DJG817</t>
  </si>
  <si>
    <t>Y22</t>
  </si>
  <si>
    <t>EDİRNE MERKEZ</t>
  </si>
  <si>
    <t>KAVAKLI MAH. İSTANBUL CAD. NO:15</t>
  </si>
  <si>
    <t>10SU191</t>
  </si>
  <si>
    <t xml:space="preserve">ARNAVUTKÖY-1 @ </t>
  </si>
  <si>
    <t xml:space="preserve">ARNAVUTKÖY-2 @ </t>
  </si>
  <si>
    <t>26B7465</t>
  </si>
  <si>
    <t>MUSTAFA SİVRİ</t>
  </si>
  <si>
    <t>34HZP59</t>
  </si>
  <si>
    <t>34EPE347</t>
  </si>
  <si>
    <t xml:space="preserve">YASEMİN 33 PL @ </t>
  </si>
  <si>
    <t>33AHP128</t>
  </si>
  <si>
    <t>61K21645</t>
  </si>
  <si>
    <t>LATİF AKURAN</t>
  </si>
  <si>
    <t>AMBARLI LİMAN TESİSLERİ YAKUPLU BELDESİ MARDAŞ İSKELESİ YAKUPLU @</t>
  </si>
  <si>
    <t>MUSTAFAKEMALPAŞA</t>
  </si>
  <si>
    <t xml:space="preserve">YASEMİN PASTA @ </t>
  </si>
  <si>
    <t>34PY3404</t>
  </si>
  <si>
    <t>10SS264</t>
  </si>
  <si>
    <t>34DCY908</t>
  </si>
  <si>
    <t>06FLL880</t>
  </si>
  <si>
    <t>COBİN LOJİSTİK GEBZE</t>
  </si>
  <si>
    <t>TUKAŞ GIDA SANAYİ VE TİCARET ANONİM ŞİRKETİ</t>
  </si>
  <si>
    <t>31AJA224</t>
  </si>
  <si>
    <t>06DFZ463</t>
  </si>
  <si>
    <t>PELİTLİ MH. 4415 SK. NO:10</t>
  </si>
  <si>
    <t>34ZR2259</t>
  </si>
  <si>
    <t>AKİF EMRE YAMAK</t>
  </si>
  <si>
    <t>GOKCE MEKATRONİK LOJİSTİK SANAYİ VE TİCARET LİMİTED ŞİRKETİ</t>
  </si>
  <si>
    <t xml:space="preserve">AKYURT @ </t>
  </si>
  <si>
    <t>10ARD417</t>
  </si>
  <si>
    <t>01ALE470</t>
  </si>
  <si>
    <t>KAVAKLI MH. İSTANBUL CD. NO:15</t>
  </si>
  <si>
    <t>SELDA DİLEK BULUT</t>
  </si>
  <si>
    <t>1314</t>
  </si>
  <si>
    <t>BİZLOG DEPO (KIRAÇ)</t>
  </si>
  <si>
    <t xml:space="preserve">2 YER @ </t>
  </si>
  <si>
    <t>34FAL726</t>
  </si>
  <si>
    <t>34DC0665</t>
  </si>
  <si>
    <t>Y78</t>
  </si>
  <si>
    <t>KARABÜK</t>
  </si>
  <si>
    <t>KARABÜK MERKEZ</t>
  </si>
  <si>
    <t>SAFİPORT</t>
  </si>
  <si>
    <t>DERİNCE</t>
  </si>
  <si>
    <t>06FNH009</t>
  </si>
  <si>
    <t>14AAU594</t>
  </si>
  <si>
    <t>42P0051</t>
  </si>
  <si>
    <t xml:space="preserve">PELİTLİ MH. 4415 SK. NO:10 @ </t>
  </si>
  <si>
    <t>31SB279</t>
  </si>
  <si>
    <t>34KM1530</t>
  </si>
  <si>
    <t>34BT9989</t>
  </si>
  <si>
    <t>06DZZ670</t>
  </si>
  <si>
    <t>Y71</t>
  </si>
  <si>
    <t>KIRIKKALE</t>
  </si>
  <si>
    <t>KIRIKKALE MERKEZ</t>
  </si>
  <si>
    <t xml:space="preserve">GAZİANTEP-1+2 @ </t>
  </si>
  <si>
    <t>YAĞMUR TRANSPORT ULUSLARARASI TAŞIMACILIK GIDA PETROL TEKSTİL OTOMOTİV İNŞAAT KUYUMCULUK İTHALAT İHR</t>
  </si>
  <si>
    <t>TEK NUR TRANS LOJ.SAN.VE TİC.LTD.ŞTİ.</t>
  </si>
  <si>
    <t>34CKZ540</t>
  </si>
  <si>
    <t>MURAT BOZKURT</t>
  </si>
  <si>
    <t>06FOK187</t>
  </si>
  <si>
    <t>MUHAMMET YILMAZ</t>
  </si>
  <si>
    <t>34HP4542</t>
  </si>
  <si>
    <t xml:space="preserve">SELİMPAŞA SAN.BÖLGESİ NO:10 @ </t>
  </si>
  <si>
    <t xml:space="preserve">GÜZELHİSAR @ </t>
  </si>
  <si>
    <t>1209</t>
  </si>
  <si>
    <t>CAS ANTREPO</t>
  </si>
  <si>
    <t>GEMLİK</t>
  </si>
  <si>
    <t>Sarı Cd. No:16, 16140 Organize Sanayi Bölgesi/Nilüfer/BURSA</t>
  </si>
  <si>
    <t>41AJM793</t>
  </si>
  <si>
    <t>06GC5162</t>
  </si>
  <si>
    <t xml:space="preserve">HASANOĞLAN-1 @ </t>
  </si>
  <si>
    <t>ALSUN DIŞ TİCARET ANONİM ŞİRKETİ</t>
  </si>
  <si>
    <t>54RL420</t>
  </si>
  <si>
    <t>ONUR CAN BARUT</t>
  </si>
  <si>
    <t>42FPZ07</t>
  </si>
  <si>
    <t>DURMUŞ ÇELİK</t>
  </si>
  <si>
    <t>42DL677</t>
  </si>
  <si>
    <t>ZEHRA KÜÇÜKTOSUN</t>
  </si>
  <si>
    <t>34BD6110</t>
  </si>
  <si>
    <t xml:space="preserve">SAMANDIRA @ </t>
  </si>
  <si>
    <t>Y36</t>
  </si>
  <si>
    <t>KARS</t>
  </si>
  <si>
    <t>KARS MERKEZ</t>
  </si>
  <si>
    <t>34JC8817</t>
  </si>
  <si>
    <t>ŞENLOG LOJ. HİZ. SAN. TİC. LTD. ŞTİ.</t>
  </si>
  <si>
    <t xml:space="preserve">MALATYA @ </t>
  </si>
  <si>
    <t>TURAN GROUP LOJİSTİK ANONİM ŞİRKETİ</t>
  </si>
  <si>
    <t>34BT9798</t>
  </si>
  <si>
    <t>34KNB581</t>
  </si>
  <si>
    <t>34BH6547</t>
  </si>
  <si>
    <t>Tır Açık</t>
  </si>
  <si>
    <t>41YR740</t>
  </si>
  <si>
    <t>54AOT008</t>
  </si>
  <si>
    <t>35HE1717</t>
  </si>
  <si>
    <t>MUHAMMET MİTHAT TOSUN</t>
  </si>
  <si>
    <t>41AJN355</t>
  </si>
  <si>
    <t>48AZN961</t>
  </si>
  <si>
    <t>54AJA444</t>
  </si>
  <si>
    <t>Y15</t>
  </si>
  <si>
    <t>BURDUR</t>
  </si>
  <si>
    <t>BURDUR MERKEZ</t>
  </si>
  <si>
    <t xml:space="preserve">A101 @ </t>
  </si>
  <si>
    <t xml:space="preserve">GEBZE OSB. İHSAN DEDE CD. 90. SK. @ </t>
  </si>
  <si>
    <t>Y46</t>
  </si>
  <si>
    <t>KAHRAMANMARAŞ</t>
  </si>
  <si>
    <t>KAHRAMANMARAŞ MERKEZ</t>
  </si>
  <si>
    <t>42AFV141</t>
  </si>
  <si>
    <t>MUSTAFA URAL</t>
  </si>
  <si>
    <t>42AUE848</t>
  </si>
  <si>
    <t>35APR667</t>
  </si>
  <si>
    <t>4002</t>
  </si>
  <si>
    <t>PELİTLİ DEPO</t>
  </si>
  <si>
    <t>19BJ226</t>
  </si>
  <si>
    <t>SINIRLI SORUMLU HENDEK NÜSHETİYE TAŞIMA VE İŞLETME KOOPERATİFİ - 01</t>
  </si>
  <si>
    <t>54AAK474</t>
  </si>
  <si>
    <t>81BY720</t>
  </si>
  <si>
    <t>SUAT ALAGEYİK</t>
  </si>
  <si>
    <t>35AJ6784</t>
  </si>
  <si>
    <t>52ACU936</t>
  </si>
  <si>
    <t>42ASF429</t>
  </si>
  <si>
    <t xml:space="preserve">KAYSERİ-1+2 @ </t>
  </si>
  <si>
    <t>01ACP719</t>
  </si>
  <si>
    <t>MYS TRANS ULUSLARARASI TAŞIMACILIK İNŞAAT SANAYİ VE TİCARET LİMİTED ŞİRKETİ</t>
  </si>
  <si>
    <t>33BYK46</t>
  </si>
  <si>
    <t>HASRET ULUS.NAK.İNŞ.GÜM.TEKSTİL KUY.GID.PET.ÜRÜN.SAN.VE TİC.LTD.ŞTİ.</t>
  </si>
  <si>
    <t>Y50</t>
  </si>
  <si>
    <t>NEVŞEHİR</t>
  </si>
  <si>
    <t>NEVŞEHİR MERKEZ</t>
  </si>
  <si>
    <t>33CTC40</t>
  </si>
  <si>
    <t>34MVU045</t>
  </si>
  <si>
    <t>54RH939</t>
  </si>
  <si>
    <t>EYÜP ARAZ</t>
  </si>
  <si>
    <t>34CAM379</t>
  </si>
  <si>
    <t>50ADB386</t>
  </si>
  <si>
    <t>MEHMET MUSTAFA ÇİFTCİ</t>
  </si>
  <si>
    <t>AZİME GÜRSES</t>
  </si>
  <si>
    <t>GÖNENLİ SÜT VE SÜT ÜRÜNLERİ GIDA SANAYİ VE TİCARET ANONİM ŞİRKETİ</t>
  </si>
  <si>
    <t>42BBA339</t>
  </si>
  <si>
    <t>ERGÜN ARI</t>
  </si>
  <si>
    <t>31AAZ471</t>
  </si>
  <si>
    <t>NECMETTİN GÜLER</t>
  </si>
  <si>
    <t>33AJJ63</t>
  </si>
  <si>
    <t>DİVAN TRANS LOJİSTİK VE DIŞ TİCARET LİMİTED ŞİRKETİ</t>
  </si>
  <si>
    <t>SERKAN ELİBÜYÜK</t>
  </si>
  <si>
    <t xml:space="preserve">HARAMİDERE BİM @ </t>
  </si>
  <si>
    <t>SEBKUR</t>
  </si>
  <si>
    <t>31ACY542</t>
  </si>
  <si>
    <t>EDA ÖZBEK</t>
  </si>
  <si>
    <t>34COF652</t>
  </si>
  <si>
    <t>ÇEKMEKÖY</t>
  </si>
  <si>
    <t>AYTAŞ GLOBAL LOJİSTİK VE İNŞAAT SAN.VE TİC.LTD.ŞTİ</t>
  </si>
  <si>
    <t>0696</t>
  </si>
  <si>
    <t>ANKARA HERO HAMMADDE DEPO</t>
  </si>
  <si>
    <t xml:space="preserve">MANİSA A101 @ </t>
  </si>
  <si>
    <t xml:space="preserve">ZK NONWOVEN @ </t>
  </si>
  <si>
    <t>54RB455</t>
  </si>
  <si>
    <t>ZEKERİYA ÜNAL</t>
  </si>
  <si>
    <t>07GBJ03</t>
  </si>
  <si>
    <t>ÖZCAN ŞAMLIOĞLU</t>
  </si>
  <si>
    <t>42NM684</t>
  </si>
  <si>
    <t>MEHMET YILMAZ</t>
  </si>
  <si>
    <t>42FNL43</t>
  </si>
  <si>
    <t>BAYRAM GÜNTÜRK</t>
  </si>
  <si>
    <t xml:space="preserve">ARNAVUTKÖY BİM2 @ </t>
  </si>
  <si>
    <t>45BAD050</t>
  </si>
  <si>
    <t>MUHAMMED ENES İMAMOĞLU</t>
  </si>
  <si>
    <t xml:space="preserve">ARNAVUTKÖY BİM1 @ </t>
  </si>
  <si>
    <t>33CTT18</t>
  </si>
  <si>
    <t>AHAD LOJİSTİK ULUSLARARASI TAŞIMACILIK TEKSTİL GIDA TARIM OTOMOTİV KUYUMCULUK İNŞAAT PETROL EMLAK</t>
  </si>
  <si>
    <t>33CET01</t>
  </si>
  <si>
    <t>FEZA TRANS ULUSLARARASI NAKLİYAT PETROL SANAYİ VE TİCARET LİMİTED ŞİRKETİ</t>
  </si>
  <si>
    <t>33CSA30</t>
  </si>
  <si>
    <t>TORBALI</t>
  </si>
  <si>
    <t xml:space="preserve">3 YER @ </t>
  </si>
  <si>
    <t>42AKF040</t>
  </si>
  <si>
    <t>KENAN YILMAZ</t>
  </si>
  <si>
    <t>42ADA286</t>
  </si>
  <si>
    <t>FİL TRANS ULUSLARARASI NAKLİYAT OTOMOTİV SANAYİ VE DIŞ TİCARET</t>
  </si>
  <si>
    <t>SABUNCULAR AMB.TÜK.PETR.ÜRN.TAR.GIDA SAN.VE TİC.LTD.ŞTİ.</t>
  </si>
  <si>
    <t>34DFR902</t>
  </si>
  <si>
    <t>34LC7023</t>
  </si>
  <si>
    <t>PELİTLİ MH. 4415 SK. NO:10 @</t>
  </si>
  <si>
    <t xml:space="preserve">AKHİSAR BİM @ </t>
  </si>
  <si>
    <t>34DED848</t>
  </si>
  <si>
    <t>61LD560</t>
  </si>
  <si>
    <t>ASKO SINAİ VE TEKNOLOJİ ÜRETİM SANAYİ TİCARET ANONİM ŞİRKETİ</t>
  </si>
  <si>
    <t>FIRAT YILDIZ-DEFNE LOJİSTİK VE NAKLİYE HİZMETLERİ</t>
  </si>
  <si>
    <t>MARMARA MH. LİMANLAR YOLU CD. NO:53 @</t>
  </si>
  <si>
    <t xml:space="preserve">MARMARA MH. LİMANLAR YOLU CD. NO:53 @ </t>
  </si>
  <si>
    <t>KİRAZLIYALI MH. 1 MAYIS CD. NO:1</t>
  </si>
  <si>
    <t>54AAK467</t>
  </si>
  <si>
    <t>34BA2997</t>
  </si>
  <si>
    <t>Y47</t>
  </si>
  <si>
    <t>MARDİN</t>
  </si>
  <si>
    <t xml:space="preserve">AFYON BİM @ </t>
  </si>
  <si>
    <t>45YG500</t>
  </si>
  <si>
    <t>İBRAHİM RAZLIK</t>
  </si>
  <si>
    <t>42M1989</t>
  </si>
  <si>
    <t>Y64</t>
  </si>
  <si>
    <t>UŞAK</t>
  </si>
  <si>
    <t>UŞAK MERKEZ</t>
  </si>
  <si>
    <t>50ABU301</t>
  </si>
  <si>
    <t>41V1160</t>
  </si>
  <si>
    <t xml:space="preserve">ESENYURT BİM3 + HARAMİDERE BİM @ </t>
  </si>
  <si>
    <t>45ARD107</t>
  </si>
  <si>
    <t xml:space="preserve">TUZLA BİM @ </t>
  </si>
  <si>
    <t>04AAU145</t>
  </si>
  <si>
    <t>06FTL122</t>
  </si>
  <si>
    <t>SÜLEYMAN BAHAR-BARAN NAKLİYAT</t>
  </si>
  <si>
    <t xml:space="preserve">ESENBOĞA YOLU 21.KM AKYURT/ANKARA @ </t>
  </si>
  <si>
    <t>70ACY568</t>
  </si>
  <si>
    <t>BİRLOG DEPO</t>
  </si>
  <si>
    <t>34HEK311</t>
  </si>
  <si>
    <t xml:space="preserve">SERİK A101 @ </t>
  </si>
  <si>
    <t>42APA261</t>
  </si>
  <si>
    <t>MEHMET USLU</t>
  </si>
  <si>
    <t>34DC1838</t>
  </si>
  <si>
    <t>45ABD540</t>
  </si>
  <si>
    <t>47AAG542</t>
  </si>
  <si>
    <t>HERO GIDA SAN.VE TİC.AŞ</t>
  </si>
  <si>
    <t>34EYN823</t>
  </si>
  <si>
    <t>54BG453</t>
  </si>
  <si>
    <t>BİLZER DIŞ TİCARET HİZMETLERİ LİMİTED ŞİRKETİ</t>
  </si>
  <si>
    <t>34BT424</t>
  </si>
  <si>
    <t>55AAF554</t>
  </si>
  <si>
    <t>MUSTAFA MORUL</t>
  </si>
  <si>
    <t>İSA KILINÇVUR</t>
  </si>
  <si>
    <t>42ADS921</t>
  </si>
  <si>
    <t>41TG835</t>
  </si>
  <si>
    <t>06DOC615</t>
  </si>
  <si>
    <t>HATİCE YURTALAN</t>
  </si>
  <si>
    <t>34BLL924</t>
  </si>
  <si>
    <t>34TY8797</t>
  </si>
  <si>
    <t>50ACJ364</t>
  </si>
  <si>
    <t>34KPM393</t>
  </si>
  <si>
    <t>HÜRSAN</t>
  </si>
  <si>
    <t>AZMÜSEBAT ÇELİK SAN.VE TİC.A.Ş.</t>
  </si>
  <si>
    <t>SBK LOJİSTİK TAŞIMACILIK OTOMOTİV İNŞAAT VE GIDA HİZMETLERİ SAN.TİC.LTD.ŞTİ.</t>
  </si>
  <si>
    <t>ŞAHNALAR LOJİSTİK OTOMOTİV YEDEK PARÇA İNŞŞAT</t>
  </si>
  <si>
    <t>42TC127</t>
  </si>
  <si>
    <t>HALİL TAŞLITEPE</t>
  </si>
  <si>
    <t>Y05</t>
  </si>
  <si>
    <t>AMASYA</t>
  </si>
  <si>
    <t>AMASYA MERKEZ</t>
  </si>
  <si>
    <t>33CTN22</t>
  </si>
  <si>
    <t>ELVAN KARCI</t>
  </si>
  <si>
    <t>54H0324</t>
  </si>
  <si>
    <t>REŞADİYELİLER ÖZGÜR İNŞ. MALZ. TAAHHÜT TAŞIMACILIK</t>
  </si>
  <si>
    <t>ÇETİNTAŞ GAYRİMENKUL İNŞAAT LOJİSTİK TİC.LTD.ŞTİ.</t>
  </si>
  <si>
    <t>34HRM486</t>
  </si>
  <si>
    <t>34HEK248</t>
  </si>
  <si>
    <t>MANİSA A101 @</t>
  </si>
  <si>
    <t>54AJJ366</t>
  </si>
  <si>
    <t>MAYA GIDA DIŞ TİÇ. SANAYİ LTD. ŞTİ</t>
  </si>
  <si>
    <t>34FYB401</t>
  </si>
  <si>
    <t>15ADU207</t>
  </si>
  <si>
    <t>2 NOKTA @</t>
  </si>
  <si>
    <t>42DLU50</t>
  </si>
  <si>
    <t>45YT441</t>
  </si>
  <si>
    <t>SİSTA LOJİSTİK GIDA TİC.LTD.ŞTİ</t>
  </si>
  <si>
    <t>50ABZ462</t>
  </si>
  <si>
    <t>ERHAN MUMOĞULLARINDA</t>
  </si>
  <si>
    <t>SRD LOG LOJİSTİK ULUSLARARASI TAŞIMACILIK SANAYİ TİCARET LİMİTED ŞİRKETİ</t>
  </si>
  <si>
    <t>34NMM310</t>
  </si>
  <si>
    <t>45HH178</t>
  </si>
  <si>
    <t xml:space="preserve">GÖNEN FABRİKA @ </t>
  </si>
  <si>
    <t xml:space="preserve">KESTEL BİM @ </t>
  </si>
  <si>
    <t xml:space="preserve">SİNCAN+YENİKENT @ </t>
  </si>
  <si>
    <t xml:space="preserve">SANCAKTEPE BİM+ GEBZE BİM1 @ </t>
  </si>
  <si>
    <t xml:space="preserve">ESENYURT BİM3+ HARAMİDERE BİM @ </t>
  </si>
  <si>
    <t xml:space="preserve">KAVAKLI MAH. İSTANBUL CAD. NO:15
-KAMYON @ </t>
  </si>
  <si>
    <t xml:space="preserve">ÇORLU A101 @ </t>
  </si>
  <si>
    <t xml:space="preserve">-TIR @ </t>
  </si>
  <si>
    <t xml:space="preserve">ESENYURT BİM2+BİM3 @ </t>
  </si>
  <si>
    <t xml:space="preserve">MENEMEN TARIM KREDİ @ </t>
  </si>
  <si>
    <t xml:space="preserve">HASANOĞLAN-1+2 @ </t>
  </si>
  <si>
    <t>MUHİTTİN DEMİR</t>
  </si>
  <si>
    <t>-TIR @</t>
  </si>
  <si>
    <t>10ARD405</t>
  </si>
  <si>
    <t>34NGF679</t>
  </si>
  <si>
    <t xml:space="preserve">TURGUTLU @ </t>
  </si>
  <si>
    <t>Y79</t>
  </si>
  <si>
    <t>KİLİS</t>
  </si>
  <si>
    <t>KİLİS MERKEZ</t>
  </si>
  <si>
    <t xml:space="preserve">ARNAVUTKÖY BİM1+BİM2 @ </t>
  </si>
  <si>
    <t>06CGS117</t>
  </si>
  <si>
    <t>SINIRLI SORUMLU GÜZEL AKYURT MOTORLU TAŞIYICILAR KOOPERATİFİ</t>
  </si>
  <si>
    <t>3 NOKTA @</t>
  </si>
  <si>
    <t>34JC9480</t>
  </si>
  <si>
    <t>0009032021</t>
  </si>
  <si>
    <t>BODRUM DEPO</t>
  </si>
  <si>
    <t>BODRUM</t>
  </si>
  <si>
    <t>34TY8801</t>
  </si>
  <si>
    <t>ANADOLU @</t>
  </si>
  <si>
    <t>42AGL175</t>
  </si>
  <si>
    <t>AKSÖZLER TURİZM SANAYİ VE TİCARET LİMİTED ŞİRKETİ</t>
  </si>
  <si>
    <t xml:space="preserve">-KAMYON @ </t>
  </si>
  <si>
    <t>34BRZ028</t>
  </si>
  <si>
    <t>34SF0139</t>
  </si>
  <si>
    <t>34FNY747</t>
  </si>
  <si>
    <t xml:space="preserve">İNEGÖL BİM @ </t>
  </si>
  <si>
    <t xml:space="preserve">ZK NONWOVEN  @ </t>
  </si>
  <si>
    <t>34T4190</t>
  </si>
  <si>
    <t>SANİYE ŞENGÜL</t>
  </si>
  <si>
    <t xml:space="preserve">AKHİSAR+TURGUTLU @ </t>
  </si>
  <si>
    <t>34JN2724</t>
  </si>
  <si>
    <t>TEFENLİLİ LOJİSTİK TAŞ.OTO.GID.İNŞ.SAN.TİC.LTD.ŞTİ</t>
  </si>
  <si>
    <t xml:space="preserve">ORHANLI @ </t>
  </si>
  <si>
    <t>70ABZ960</t>
  </si>
  <si>
    <t>34PTS938</t>
  </si>
  <si>
    <t xml:space="preserve">BALIKESİR BİM @ </t>
  </si>
  <si>
    <t>01AUU721</t>
  </si>
  <si>
    <t>06FAM290</t>
  </si>
  <si>
    <t>ENOCA BİLGİ TEKNOLOJİLERİ VE DANIŞMANLIK LİMİTED ŞİRKETİ</t>
  </si>
  <si>
    <t>81ABY502</t>
  </si>
  <si>
    <t>KAYALIOĞLU KASABASI+ SEBKUR</t>
  </si>
  <si>
    <t>54AKE216</t>
  </si>
  <si>
    <t>ADNAN GÜNSUR</t>
  </si>
  <si>
    <t>KAAN TOSUN</t>
  </si>
  <si>
    <t>(542) 482-0960</t>
  </si>
  <si>
    <t>31AOF718</t>
  </si>
  <si>
    <t>3 YER @</t>
  </si>
  <si>
    <t>41AJV003</t>
  </si>
  <si>
    <t>31AJY726</t>
  </si>
  <si>
    <t xml:space="preserve">AKHİSAR BİM+ ULUKENT BİM @ </t>
  </si>
  <si>
    <t>70BH207</t>
  </si>
  <si>
    <t>KONAK TÜRÜT ULUSLARARASI VE YURTİÇİ NAKLİYAT DIŞ TİCARET LİMİTED ŞİRKETİ</t>
  </si>
  <si>
    <t xml:space="preserve">DERTLİ PLASTİK @ </t>
  </si>
  <si>
    <t>SELİMPAŞA SAN.BÖLGESİ NO:10 @ FATURA EDİLMEYECEK</t>
  </si>
  <si>
    <t>06DMC855</t>
  </si>
  <si>
    <t>42AYG126</t>
  </si>
  <si>
    <t>İKRALİ NAKLİYAT TURİZM TARIM SANAYİ VE TİCARET LİMİTED ŞİRKETİ</t>
  </si>
  <si>
    <t>AVRUPA @</t>
  </si>
  <si>
    <t>34FT7557</t>
  </si>
  <si>
    <t>CELİL NAKLİYAT OTO ALIM SATIM AKARYAKIT  TİCARET LİMİTED ŞİRKETİ</t>
  </si>
  <si>
    <t>UYSALIM NAKLİYE GIDA SANAYİ VE TİCARET LİMİTED ŞİRKETİ</t>
  </si>
  <si>
    <t>ÖZNİL PAZ.DAĞ.NAK.GIDA.VE DIŞ.TİC.LTD.ŞTİ.</t>
  </si>
  <si>
    <t>42BVS34</t>
  </si>
  <si>
    <t>18DV919</t>
  </si>
  <si>
    <t>HÜSEYİN ÇAĞLAR</t>
  </si>
  <si>
    <t>35CJL144</t>
  </si>
  <si>
    <t>MAZLUM PET.ÜRÜN.GIDA NAKLİYAT İNŞ.OTO.SAN.VE TİC.LTD.ŞTİ</t>
  </si>
  <si>
    <t>KAYALIOĞLU KASABASI + SEBKUR</t>
  </si>
  <si>
    <t xml:space="preserve">TORBALI MİGROS @ </t>
  </si>
  <si>
    <t>MEHMET ALİ KOÇ</t>
  </si>
  <si>
    <t xml:space="preserve">ULUKENT BİM @ </t>
  </si>
  <si>
    <t>KAVAKLI MH. İSTANBUL CD. NO:15 @</t>
  </si>
  <si>
    <t>06BTF736</t>
  </si>
  <si>
    <t xml:space="preserve">KAVAKLI MH. İSTANBUL CD. NO:15 @ </t>
  </si>
  <si>
    <t xml:space="preserve">ORHANLI BİM @ </t>
  </si>
  <si>
    <t>BİLLAS LASTİK VE KAUÇUK SANAYİ TİCARET ANONİM ŞİRKETİ</t>
  </si>
  <si>
    <t>MEHMET FİKRET ERCAN</t>
  </si>
  <si>
    <t xml:space="preserve">KAVAKLI MAH. İSTANBUL CAD. NO:15
-TIR @ </t>
  </si>
  <si>
    <t>CARİLO GIDA DIŞ TİCARET ANONİM ŞİRKETİ</t>
  </si>
  <si>
    <t>34HEK277</t>
  </si>
  <si>
    <t xml:space="preserve">GEBZE-2 @ </t>
  </si>
  <si>
    <t xml:space="preserve">GEBZE-1 @ </t>
  </si>
  <si>
    <t>81AEJ429</t>
  </si>
  <si>
    <t>2 YER @</t>
  </si>
  <si>
    <t>33APB876</t>
  </si>
  <si>
    <t>AKMAR ULUSLARARASI NAKLİYAT SANAYİ VE TİCARET LİMİTED ŞİRKETİ</t>
  </si>
  <si>
    <t>AVRUPA 2 NOKTA @</t>
  </si>
  <si>
    <t>KARACABEY</t>
  </si>
  <si>
    <t xml:space="preserve">GÖLBAŞI MİGROS @ </t>
  </si>
  <si>
    <t xml:space="preserve">HAVSA A101 @ </t>
  </si>
  <si>
    <t>34HJN053</t>
  </si>
  <si>
    <t xml:space="preserve">TURGUTLU BİM @ </t>
  </si>
  <si>
    <t>14AAJ086</t>
  </si>
  <si>
    <t xml:space="preserve">ASO MİGROS @ </t>
  </si>
  <si>
    <t>MUSTAFA ASIM ŞEFLEK NAK.TUR.TİC.LTD.ŞTİ</t>
  </si>
  <si>
    <t>34BAU511</t>
  </si>
  <si>
    <t>GÖKBERK ÜNLÜ</t>
  </si>
  <si>
    <t>51ADS045</t>
  </si>
  <si>
    <t>MURAT DURAK</t>
  </si>
  <si>
    <t>Deniz Mah. Liman Yolu Caddesi No:21
Derince - Kocaeli / TÜRKİYE</t>
  </si>
  <si>
    <t>AKÇA LOJİSTİK DEPO</t>
  </si>
  <si>
    <t>54AE354</t>
  </si>
  <si>
    <t xml:space="preserve">DERTLİ PLASTİK- A101 @ </t>
  </si>
  <si>
    <t>ÖZİDİL TAŞ.İNŞ. GIDA PETROL ÜRÜNLERİ SAN. VE TİC. A.Ş</t>
  </si>
  <si>
    <t>MEHMET ŞERİF ŞİĞVA</t>
  </si>
  <si>
    <t>0 546 913 61 71</t>
  </si>
  <si>
    <t>34FHB909</t>
  </si>
  <si>
    <t>GÖNEN</t>
  </si>
  <si>
    <t>41ALE971</t>
  </si>
  <si>
    <t>KASA/PALET</t>
  </si>
  <si>
    <t>A101</t>
  </si>
  <si>
    <t>PANAGRO ET SÜT ENTEGRE FABRİKASI TORKU @</t>
  </si>
  <si>
    <t>10ARD412</t>
  </si>
  <si>
    <t>41DP104</t>
  </si>
  <si>
    <t>EMAY TRANS DEPOLAMA LOJİSTİK İNŞAAT GIDA OTOMOTİV SANAYİ VE TİCARET LİMİTED ŞİRKETİ</t>
  </si>
  <si>
    <t xml:space="preserve">AKHİSAR BİM+ TURGUTLU BİM @ </t>
  </si>
  <si>
    <t>55HJ031</t>
  </si>
  <si>
    <t>26GS523</t>
  </si>
  <si>
    <t>34PNE899</t>
  </si>
  <si>
    <t>34KAD497</t>
  </si>
  <si>
    <t>34HZZ48</t>
  </si>
  <si>
    <t>54APS125</t>
  </si>
  <si>
    <t>06CYU125</t>
  </si>
  <si>
    <t>HÜSEYİN TİRYAKİ</t>
  </si>
  <si>
    <t xml:space="preserve">HASANOĞLAN-2 @ </t>
  </si>
  <si>
    <t>MUAMMER SEVGİLİ</t>
  </si>
  <si>
    <t xml:space="preserve">ÇORLU+LÜLEBURGAZ @ </t>
  </si>
  <si>
    <t>TORBALI MİGROS @</t>
  </si>
  <si>
    <t>33AHL784</t>
  </si>
  <si>
    <t>ULAŞ ULUSLARARASI NAKL.SAN.VE TİC. LTD.ŞTİ</t>
  </si>
  <si>
    <t>FATMA GÖK</t>
  </si>
  <si>
    <t>06FUY574</t>
  </si>
  <si>
    <t xml:space="preserve">DÖŞEMEALTI-1+2 @ </t>
  </si>
  <si>
    <t>ESENBOĞA YOLU 21.KM AKYURT/ANKARA @</t>
  </si>
  <si>
    <t>YAHYAOĞULLARI ULUSLARARASI TAŞIMACILIK LOJİSTİK</t>
  </si>
  <si>
    <t>06DZB96</t>
  </si>
  <si>
    <t>34KZT448</t>
  </si>
  <si>
    <t>SATILMIŞ MUTLU</t>
  </si>
  <si>
    <t>52ADY986</t>
  </si>
  <si>
    <t>55AVG223</t>
  </si>
  <si>
    <t>SONAY LOJİSTİK DIŞ.TİC.LTD.ŞTİ.</t>
  </si>
  <si>
    <t xml:space="preserve">KEMALPAŞA + TORBALI MİGROS @ </t>
  </si>
  <si>
    <t xml:space="preserve">KESTEL+NİLÜFER @ </t>
  </si>
  <si>
    <t>42ADT742</t>
  </si>
  <si>
    <t xml:space="preserve">KONACIK MH. ATATÜRK BULVARI AÇIKKIRLAR MEVKİİ NO:142KONACIK @ </t>
  </si>
  <si>
    <t>06H8509</t>
  </si>
  <si>
    <t xml:space="preserve">YENİKENT BİM @ </t>
  </si>
  <si>
    <t>50LA401</t>
  </si>
  <si>
    <t>33BJA87</t>
  </si>
  <si>
    <t>31AAB242</t>
  </si>
  <si>
    <t xml:space="preserve">MOSA GIDA+ SERİK A101 @ </t>
  </si>
  <si>
    <t xml:space="preserve">AKHİSAR ŞOK @ </t>
  </si>
  <si>
    <t>SINIRLI SORUMLU FERİZLİ 4 ORGVE SAKARYA OTOM METAL İHTİSAS ORG SANBÖL KARAYOLU YÜK TAŞIMA KOOP</t>
  </si>
  <si>
    <t>IRFAN BUDAK</t>
  </si>
  <si>
    <t>0530 205 48 25</t>
  </si>
  <si>
    <t>56AS638</t>
  </si>
  <si>
    <t>SUAT TUNÇAY</t>
  </si>
  <si>
    <t>06FGK560</t>
  </si>
  <si>
    <t>33CRB01</t>
  </si>
  <si>
    <t>BUDAKLAR NAKLİYAT GIDA PETROL İNŞAAT OTOMOTİV SANAYİ VE TİCARET LİMİTED ŞİRKETİ</t>
  </si>
  <si>
    <t xml:space="preserve">BİM- BİM- A101 @ </t>
  </si>
  <si>
    <t>42AID027</t>
  </si>
  <si>
    <t>NİYAZİ ESĞİ</t>
  </si>
  <si>
    <t>0544 325 68 42</t>
  </si>
  <si>
    <t xml:space="preserve">BİM- A101 @ </t>
  </si>
  <si>
    <t>45ACD017</t>
  </si>
  <si>
    <t>14EU530</t>
  </si>
  <si>
    <t xml:space="preserve">ESENYURT BİM1+BİM3 @ </t>
  </si>
  <si>
    <t>ANADOLU 2 NOKTA @</t>
  </si>
  <si>
    <t>63AIF278</t>
  </si>
  <si>
    <t>55JZ701</t>
  </si>
  <si>
    <t>MURAT HANCI</t>
  </si>
  <si>
    <t>54APT663</t>
  </si>
  <si>
    <t>70ABB686</t>
  </si>
  <si>
    <t>43DN707</t>
  </si>
  <si>
    <t>CANER YÜCE</t>
  </si>
  <si>
    <t>ANADOLU + AVRUPA @</t>
  </si>
  <si>
    <t>51ADY137</t>
  </si>
  <si>
    <t>ZEKİ BOZKUŞ</t>
  </si>
  <si>
    <t>54HL183</t>
  </si>
  <si>
    <t>ÖMER KAR</t>
  </si>
  <si>
    <t>51AEJ486</t>
  </si>
  <si>
    <t>YUSUF BOZKUŞ</t>
  </si>
  <si>
    <t>14AN529</t>
  </si>
  <si>
    <t>CEVDET SÜZGEN</t>
  </si>
  <si>
    <t>06EVN081</t>
  </si>
  <si>
    <t>SELVİ YURDAKAN</t>
  </si>
  <si>
    <t>MURAT KURAN</t>
  </si>
  <si>
    <t>0542 249 70 90</t>
  </si>
  <si>
    <t>09AUF366</t>
  </si>
  <si>
    <t>26LD191</t>
  </si>
  <si>
    <t>MUSTAFA ŞEN</t>
  </si>
  <si>
    <t>PAYROS GIDA İÇECEK ANONİM ŞİRKETİ</t>
  </si>
  <si>
    <t>20260975 - İDRİS ALBAYRAK</t>
  </si>
  <si>
    <t xml:space="preserve">ÖMERLİ BİM+ TUZLA BİM @ </t>
  </si>
  <si>
    <t>54AGK282</t>
  </si>
  <si>
    <t>68DF007</t>
  </si>
  <si>
    <t>ANTLOG LOJİSTİK HİZMETLERİ TİCARET LİMİTED ŞİRKETİ</t>
  </si>
  <si>
    <t>HACI KOÇAK</t>
  </si>
  <si>
    <t>ESENYURT 2 / ESENYURT 3
-KAMYON @</t>
  </si>
  <si>
    <t xml:space="preserve">AKHİSAR BİM + ULUKENT BİM @ </t>
  </si>
  <si>
    <t xml:space="preserve">MERSİN+TARSUS @ </t>
  </si>
  <si>
    <t>58AGK444</t>
  </si>
  <si>
    <t>YUSUF OCAK</t>
  </si>
  <si>
    <t>AVRUPA 2 YER @</t>
  </si>
  <si>
    <t>8 Tkr Kamyon Frigorifik</t>
  </si>
  <si>
    <t>06EKL649</t>
  </si>
  <si>
    <t xml:space="preserve">SANCAKTEPE @ </t>
  </si>
  <si>
    <t>SAKARYA/FERİZLİ</t>
  </si>
  <si>
    <t>FERİZLİ</t>
  </si>
  <si>
    <t xml:space="preserve">ALAŞEHİR @ </t>
  </si>
  <si>
    <t>42AEE621</t>
  </si>
  <si>
    <t>70ABD442</t>
  </si>
  <si>
    <t>34FAU776</t>
  </si>
  <si>
    <t xml:space="preserve">BİM TARSUS- TARIM KREDİ- BİM @ </t>
  </si>
  <si>
    <t>70ACU598</t>
  </si>
  <si>
    <t>16PJ530</t>
  </si>
  <si>
    <t xml:space="preserve">HASANOĞLAN BİM1 @ </t>
  </si>
  <si>
    <t>34NLM409</t>
  </si>
  <si>
    <t>KAPAKLI</t>
  </si>
  <si>
    <t>BAŞAKŞEHİR</t>
  </si>
  <si>
    <t xml:space="preserve">ESENYURT BİM1+ HARAMİDERE BİM @ </t>
  </si>
  <si>
    <t>45AYD761</t>
  </si>
  <si>
    <t>RECEP YAŞAR</t>
  </si>
  <si>
    <t>MENEMEN TARIM KREDİ @</t>
  </si>
  <si>
    <t xml:space="preserve">ESENYURT-2+3 @ </t>
  </si>
  <si>
    <t>54AGP222</t>
  </si>
  <si>
    <t>51ADB860</t>
  </si>
  <si>
    <t>CUMALİ ERÇATIM</t>
  </si>
  <si>
    <t>51HC253</t>
  </si>
  <si>
    <t>ABDULLAH DOĞU</t>
  </si>
  <si>
    <t>51AEV851</t>
  </si>
  <si>
    <t>EŞREF BOZKUŞ</t>
  </si>
  <si>
    <t>5468080524</t>
  </si>
  <si>
    <t>BURSA+GEBZE @</t>
  </si>
  <si>
    <t>61OF1254</t>
  </si>
  <si>
    <t>SULTAN MEHMET YÜKSEL</t>
  </si>
  <si>
    <t>06GAL062</t>
  </si>
  <si>
    <t xml:space="preserve">ESKİŞEHİR BİM @ </t>
  </si>
  <si>
    <t>19EH034</t>
  </si>
  <si>
    <t>GÖKTENLER TUR.NAK.OTO GIDA SAN.TİC.LTD.ŞTİ</t>
  </si>
  <si>
    <t>06EZE781</t>
  </si>
  <si>
    <t>54RB650</t>
  </si>
  <si>
    <t>60NA540</t>
  </si>
  <si>
    <t>26AEJ854</t>
  </si>
  <si>
    <t>16BUL132</t>
  </si>
  <si>
    <t>70BG119</t>
  </si>
  <si>
    <t>KEMALPAŞA</t>
  </si>
  <si>
    <t>SABİHA GÖKÇEN</t>
  </si>
  <si>
    <t>14DV571</t>
  </si>
  <si>
    <t>41ARU291</t>
  </si>
  <si>
    <t>06ECZ757</t>
  </si>
  <si>
    <t>42BFP287</t>
  </si>
  <si>
    <t>MURAT İNCİ</t>
  </si>
  <si>
    <t xml:space="preserve">KEMALPAŞA NATUREL DEPO @ </t>
  </si>
  <si>
    <t>MEHMET UZEL</t>
  </si>
  <si>
    <t>SERHAT POLAT</t>
  </si>
  <si>
    <t>DEVECİLER LOJİSTİK SANAYİ TİCARET LİMİTED ŞİRKETİ</t>
  </si>
  <si>
    <t xml:space="preserve">İNEGÖL+NİLÜFER @ </t>
  </si>
  <si>
    <t>50AGF490</t>
  </si>
  <si>
    <t>MİLKARA GIDA ANONİM ŞİRKETİ</t>
  </si>
  <si>
    <t>0009042930</t>
  </si>
  <si>
    <t xml:space="preserve">BEYDA GIDA </t>
  </si>
  <si>
    <t>İSTANBUL CD. NO:15 KAVAKLI @</t>
  </si>
  <si>
    <t xml:space="preserve">İSTANBUL CD. NO:15 KAVAKLI @ </t>
  </si>
  <si>
    <t>İBRAHİM AKSAKAL</t>
  </si>
  <si>
    <t>0555 018 18 40</t>
  </si>
  <si>
    <t>ÖZDİNÇ İNŞ NAK TAR GIDA TİC VE PAZ LTD ŞTİ</t>
  </si>
  <si>
    <t>HASAN HÜSEYİN ERGÜN</t>
  </si>
  <si>
    <t>08K0505</t>
  </si>
  <si>
    <t>06DBR556</t>
  </si>
  <si>
    <t>33ABT757</t>
  </si>
  <si>
    <t xml:space="preserve">MİGROS SERİK @ </t>
  </si>
  <si>
    <t>GEBZE @</t>
  </si>
  <si>
    <t>54AKR827</t>
  </si>
  <si>
    <t>42P2100</t>
  </si>
  <si>
    <t>AVRUPA 3 NOKTA @</t>
  </si>
  <si>
    <t>İRTUR NAKLİYE SANAYİ VE TİCARET LİMİTED ŞİRKETİ</t>
  </si>
  <si>
    <t xml:space="preserve">AKHİSAR BİM+ BALIKESİR BİM @ </t>
  </si>
  <si>
    <t>-FRİGO TIR @</t>
  </si>
  <si>
    <t>06COS659</t>
  </si>
  <si>
    <t>HÜSEYİN DENİZ</t>
  </si>
  <si>
    <t>26B6463</t>
  </si>
  <si>
    <t>SONER ÖZÇİMEN</t>
  </si>
  <si>
    <t>26LE171</t>
  </si>
  <si>
    <t>33NHM48</t>
  </si>
  <si>
    <t>OĞUZ KAAN TOPRAK</t>
  </si>
  <si>
    <t>51KG652</t>
  </si>
  <si>
    <t>CEVDET AÇIKGÖZ</t>
  </si>
  <si>
    <t>ANADOLU + AVRUPA 2 NOKTA @</t>
  </si>
  <si>
    <t xml:space="preserve">YENİŞEHİR MİGROS @ </t>
  </si>
  <si>
    <t>33ANM434</t>
  </si>
  <si>
    <t>ALTAN ÇAPANOĞLU</t>
  </si>
  <si>
    <t xml:space="preserve">TURGUTLU FİLE @ </t>
  </si>
  <si>
    <t xml:space="preserve">TUZLA BİM+ ÖMERLİ BİM @ </t>
  </si>
  <si>
    <t xml:space="preserve">GEBZE BİM1+BİM2 @ </t>
  </si>
  <si>
    <t>61LZ560</t>
  </si>
  <si>
    <t>ALİ TURAN USTA</t>
  </si>
  <si>
    <t>İBRAHİM ÇAKIR</t>
  </si>
  <si>
    <t>0533 623 58 63</t>
  </si>
  <si>
    <t>9902</t>
  </si>
  <si>
    <t>ALTINMARKA KIRAÇ DEPO</t>
  </si>
  <si>
    <t>KIRAÇ KÖYÜ YOLU ATATÜRK CD.NO:2-2A</t>
  </si>
  <si>
    <t>06GAV235</t>
  </si>
  <si>
    <t>33BNS39</t>
  </si>
  <si>
    <t>16BNB985</t>
  </si>
  <si>
    <t>KARABACAK LOJİSTİK OTOM.PETROL TİC.LTD.ŞTİ.</t>
  </si>
  <si>
    <t>33BNE63</t>
  </si>
  <si>
    <t>54AID603</t>
  </si>
  <si>
    <t>52HB772</t>
  </si>
  <si>
    <t>HAKAN BATU</t>
  </si>
  <si>
    <t xml:space="preserve">DUYKAN GIDA- BİM- GÜLEZLER @ </t>
  </si>
  <si>
    <t xml:space="preserve">KESTEL BİM+ İNEGÖL BİM @ </t>
  </si>
  <si>
    <t xml:space="preserve">ESENYURT BİM3+ ARNAVUTKÖY BİM1 @ </t>
  </si>
  <si>
    <t xml:space="preserve">A101 KAYSERİ 33 PL @ </t>
  </si>
  <si>
    <t xml:space="preserve">A101 MURATPASA 33 PL @ </t>
  </si>
  <si>
    <t>33YB376</t>
  </si>
  <si>
    <t>MİR MEHMET KAPLAN</t>
  </si>
  <si>
    <t>0535 401 13 82</t>
  </si>
  <si>
    <t>10ARC520</t>
  </si>
  <si>
    <t>KAVAKLI MAH. İSTANBUL CAD. NO:15 @ 
-KAMYON</t>
  </si>
  <si>
    <t>35DCU645</t>
  </si>
  <si>
    <t>TEMUR BAYDAR</t>
  </si>
  <si>
    <t xml:space="preserve">ORHNALI BİM @ </t>
  </si>
  <si>
    <t>SAVAŞ ÖNER</t>
  </si>
  <si>
    <t>51KT440</t>
  </si>
  <si>
    <t>MESUT DURAK</t>
  </si>
  <si>
    <t>MANYAS @</t>
  </si>
  <si>
    <t>CAN OSMANLI NAKLİYAT SANAYİ VE TİCARET LİMİTED ŞİRKETİ</t>
  </si>
  <si>
    <t>34GKC362</t>
  </si>
  <si>
    <t>34FNY732</t>
  </si>
  <si>
    <t>34DYZ744</t>
  </si>
  <si>
    <t>GÜNEŞ LOJİSTİK VE KARGO HİZMETLERİ A.Ş.</t>
  </si>
  <si>
    <t xml:space="preserve">ÇUMRA BİM @ </t>
  </si>
  <si>
    <t>51ADC629</t>
  </si>
  <si>
    <t>HACI EMİN DURAK</t>
  </si>
  <si>
    <t>33BGD793</t>
  </si>
  <si>
    <t>MEVLÜT YAĞ</t>
  </si>
  <si>
    <t xml:space="preserve">ORHANLI BİM+ ÖMERLİ BİM @ </t>
  </si>
  <si>
    <t>52AGZ423</t>
  </si>
  <si>
    <t>METİN ATEŞ</t>
  </si>
  <si>
    <t>42YJ451</t>
  </si>
  <si>
    <t>33NG440</t>
  </si>
  <si>
    <t>MUSTAFA GÜLAL</t>
  </si>
  <si>
    <t>42ANR033</t>
  </si>
  <si>
    <t>BERK42 TARIM ÜRÜNLERİ NAKLİYE SANAYİ VE TİCARET LİMİTED ŞİRKETİ</t>
  </si>
  <si>
    <t>06HE4105</t>
  </si>
  <si>
    <t>MUSTAFA ÖZBAKIR</t>
  </si>
  <si>
    <t>0 545 210 57 98</t>
  </si>
  <si>
    <t>Y04</t>
  </si>
  <si>
    <t>AĞRI</t>
  </si>
  <si>
    <t>AĞRI MERKEZ</t>
  </si>
  <si>
    <t>41AGK428</t>
  </si>
  <si>
    <t>68AGB343</t>
  </si>
  <si>
    <t>KAHVE KREMASI MOKA CREAMER CW 30 CR V - RECEP AKYAZI</t>
  </si>
  <si>
    <t>34LT2420</t>
  </si>
  <si>
    <t>81ER441</t>
  </si>
  <si>
    <t>54APC427</t>
  </si>
  <si>
    <t>RASİM DEMİR</t>
  </si>
  <si>
    <t>04ABF782</t>
  </si>
  <si>
    <t>03NA998</t>
  </si>
  <si>
    <t>MÜMİN AKPINAR</t>
  </si>
  <si>
    <t>51AFK027</t>
  </si>
  <si>
    <t>CELAL BOZKUŞ</t>
  </si>
  <si>
    <t>47AEZ035</t>
  </si>
  <si>
    <t>MİR LOJİSTİK ULUS.TAŞ.İTH.İNŞ.NAK.KUY.GIDA SAN. VE TİC.LTD.ŞTİ</t>
  </si>
  <si>
    <t>10ARD402</t>
  </si>
  <si>
    <t xml:space="preserve">ORHANLI BİM+ TUZLA BİM @ </t>
  </si>
  <si>
    <t>ÖMER KAYA</t>
  </si>
  <si>
    <t>54APS195</t>
  </si>
  <si>
    <t xml:space="preserve">-FRİGO TIR @ </t>
  </si>
  <si>
    <t xml:space="preserve">4 YER @ </t>
  </si>
  <si>
    <t>35CJH006</t>
  </si>
  <si>
    <t>MEDKON HAT İŞLETMECİLİĞİ DENİZCİLİK VE TİCARET ANONİM ŞİRKETİ</t>
  </si>
  <si>
    <t>19KY522</t>
  </si>
  <si>
    <t>52FA362</t>
  </si>
  <si>
    <t>GÖKHAN AK</t>
  </si>
  <si>
    <t>ALİ İNAN</t>
  </si>
  <si>
    <t>0545 833 72 20</t>
  </si>
  <si>
    <t xml:space="preserve">SAKARYA A101 @ </t>
  </si>
  <si>
    <t xml:space="preserve">AKSARAY BİM @ </t>
  </si>
  <si>
    <t>19BC784</t>
  </si>
  <si>
    <t>Y57</t>
  </si>
  <si>
    <t>SİNOP</t>
  </si>
  <si>
    <t>SİNOP MERKEZ</t>
  </si>
  <si>
    <t>14AAP098</t>
  </si>
  <si>
    <t>ERDAL İŞCAN</t>
  </si>
  <si>
    <t>0544 360 23 50</t>
  </si>
  <si>
    <t>9951</t>
  </si>
  <si>
    <t>DETAY ÇORLU DEPO</t>
  </si>
  <si>
    <t>59ALG356</t>
  </si>
  <si>
    <t>54ACT365</t>
  </si>
  <si>
    <t>54ANL929</t>
  </si>
  <si>
    <t>FY ÇİFTÇİOĞLU NAKLİYE LOJİSTİK SANAYİ VE TİCARET LİMİTED ŞİRKETİ</t>
  </si>
  <si>
    <t xml:space="preserve">BİM PİRAZİZ- AKDENİZ GIDA- BİM @ </t>
  </si>
  <si>
    <t>51HZ054</t>
  </si>
  <si>
    <t>NEVRİYE EZGİ SALAN</t>
  </si>
  <si>
    <t>06BTF738</t>
  </si>
  <si>
    <t>AKBULAK GIDA DIŞ TİCARET LİMİTED ŞİRKETİ</t>
  </si>
  <si>
    <t>51ADS818</t>
  </si>
  <si>
    <t>CUMALİ ERTAN</t>
  </si>
  <si>
    <t>A101 MURATPAŞA</t>
  </si>
  <si>
    <t>10ACV20</t>
  </si>
  <si>
    <t>DURU GLOBAL TAŞIMACILIK VE LOJİSTİK LİMİTED ŞİRKETİ</t>
  </si>
  <si>
    <t>10AGL411</t>
  </si>
  <si>
    <t>BALÇIK KÖYÜ, PELİTLİ YOLU CAD. NO:156/A</t>
  </si>
  <si>
    <t xml:space="preserve">SANCAKTEPE BİM+ ÖMERLİ BİM @ </t>
  </si>
  <si>
    <t>SAFİYE YAŞAR</t>
  </si>
  <si>
    <t>PELİTLİ AKÇA DEPO</t>
  </si>
  <si>
    <t>54HL500</t>
  </si>
  <si>
    <t>İSMAİL ŞENGÜL</t>
  </si>
  <si>
    <t>34ESZ444</t>
  </si>
  <si>
    <t>MUSTAFA EŞSİZ</t>
  </si>
  <si>
    <t>51ADD602</t>
  </si>
  <si>
    <t>HABİP DEMİRALP</t>
  </si>
  <si>
    <t>STARKGEN ENERJİ JENERATÖR İMALAT SANAYİ VE TİCARET ANONİM ŞİRKETİ</t>
  </si>
  <si>
    <t>55JY560</t>
  </si>
  <si>
    <t>YILMAZ ZAHİRECİLİK GIDA ÜRÜNLERİ İNŞAAT TİCARET VE SANAYİ LİMİTED ŞİRKETİ</t>
  </si>
  <si>
    <t xml:space="preserve">ESENYURT-1+2 @ </t>
  </si>
  <si>
    <t>A101 TARSUS</t>
  </si>
  <si>
    <t>41B5495</t>
  </si>
  <si>
    <t>AÇIK YÜK - AQUAKRAFT TAŞIMASIDIR / ÖMER PEKTEŞ</t>
  </si>
  <si>
    <t>EKAY PROJE AĞIR NAKLİYAT SAN.TİC.LTD.ŞTİ.</t>
  </si>
  <si>
    <t>34MTT693</t>
  </si>
  <si>
    <t>YENİ TEKÖZEL MARKALI ÜRÜNLER DAĞITIM HİZMETLERİ ANONİM ŞİRKETİ</t>
  </si>
  <si>
    <t>NAZIM CANARSLAN</t>
  </si>
  <si>
    <t>06FSA092</t>
  </si>
  <si>
    <t>Toplam Satış</t>
  </si>
  <si>
    <t>Toplam Alış</t>
  </si>
  <si>
    <t>Toplam Kâr/Zarar</t>
  </si>
  <si>
    <t>Sefer Sayısı</t>
  </si>
  <si>
    <t>ŞUBE PERFORMANSI</t>
  </si>
  <si>
    <t>Şube</t>
  </si>
  <si>
    <t>Sefer</t>
  </si>
  <si>
    <t>Alış</t>
  </si>
  <si>
    <t>Satış</t>
  </si>
  <si>
    <t>Kâr/Zarar</t>
  </si>
  <si>
    <t>Mülkiyet</t>
  </si>
  <si>
    <t>Sefer Başı Kâr</t>
  </si>
  <si>
    <t>MÜLKİYET KARŞILAŞTIRMASI</t>
  </si>
  <si>
    <t>ARAÇ TİPİ PERFORMANSI</t>
  </si>
  <si>
    <t>Araç Tipi</t>
  </si>
  <si>
    <t>Kiralık %</t>
  </si>
  <si>
    <t>YÖNETİM ALARMLARI</t>
  </si>
  <si>
    <t>Toplam zarar büyüklüğü</t>
  </si>
  <si>
    <t>MÜLKİYET PERFORMANSI</t>
  </si>
  <si>
    <t>OPERASYONEL SAĞLIK</t>
  </si>
  <si>
    <t>Gösterge</t>
  </si>
  <si>
    <t>Sefer başı kâr</t>
  </si>
  <si>
    <t>Kârlılık</t>
  </si>
  <si>
    <t>Zarar sefer oranı</t>
  </si>
  <si>
    <t>Risk</t>
  </si>
  <si>
    <t>EN ÇOK KÂR YARATAN MÜŞTERİLER</t>
  </si>
  <si>
    <t>Müşteri</t>
  </si>
  <si>
    <t>EN KÂRLI ROTALAR</t>
  </si>
  <si>
    <t>Rota</t>
  </si>
  <si>
    <t>Tarih</t>
  </si>
  <si>
    <t>Plaka</t>
  </si>
  <si>
    <t>Sevk No</t>
  </si>
  <si>
    <t>Kullanıcı</t>
  </si>
  <si>
    <t>Zarar Payı</t>
  </si>
  <si>
    <t>Kiralık / Toplam</t>
  </si>
  <si>
    <t>↳ Kiralık araç zararı</t>
  </si>
  <si>
    <t>↳ Tedarikçi araç zararı</t>
  </si>
  <si>
    <t>Zarar detayları: Zarar Detay sayfasındadır.</t>
  </si>
  <si>
    <t>Kayıt Sayısı</t>
  </si>
  <si>
    <t>Zarar Eden Sevkiyat Oranı</t>
  </si>
  <si>
    <t>Maliyet Bazlı Kâr-Zarar %</t>
  </si>
  <si>
    <t>Kâr %</t>
  </si>
  <si>
    <t>Kâr-Zarar %</t>
  </si>
  <si>
    <t>Zarar %</t>
  </si>
  <si>
    <t>Sevk</t>
  </si>
  <si>
    <t>KRİTİK ZARAR ROTALARI — MÜŞTERİ BAZINDA</t>
  </si>
  <si>
    <t>Zarar</t>
  </si>
  <si>
    <t>En Büyük Müşteri</t>
  </si>
  <si>
    <t>S-643945</t>
  </si>
  <si>
    <t>Y-578196</t>
  </si>
  <si>
    <t>20260801020</t>
  </si>
  <si>
    <t>S-643920</t>
  </si>
  <si>
    <t>Y-578171</t>
  </si>
  <si>
    <t>S-643914</t>
  </si>
  <si>
    <t>Y-578165</t>
  </si>
  <si>
    <t>1-31 AĞUSTOS HORİZON MUTABAKATI / SAS NO : 7000194854</t>
  </si>
  <si>
    <t>S-642947</t>
  </si>
  <si>
    <t>Y-577193</t>
  </si>
  <si>
    <t>5036150</t>
  </si>
  <si>
    <t>S-643828</t>
  </si>
  <si>
    <t>Y-578078</t>
  </si>
  <si>
    <t xml:space="preserve">YAPKİM ANTREPO-SİLİVRİ
İRS NO:78832-78831-79494-79496 @ </t>
  </si>
  <si>
    <t>S-643823</t>
  </si>
  <si>
    <t>Y-578073</t>
  </si>
  <si>
    <t>MFS KALIP</t>
  </si>
  <si>
    <t>SELİMPAŞA SAN.BÖLGESİ NO:10 @ @ FATURA EDİLMEYECEK</t>
  </si>
  <si>
    <t>S-643818</t>
  </si>
  <si>
    <t>Y-578068</t>
  </si>
  <si>
    <t>S-643817</t>
  </si>
  <si>
    <t>Y-578067</t>
  </si>
  <si>
    <t>S-643816</t>
  </si>
  <si>
    <t>Y-578066</t>
  </si>
  <si>
    <t>S-643819</t>
  </si>
  <si>
    <t>Y-578069</t>
  </si>
  <si>
    <t>S-641195</t>
  </si>
  <si>
    <t>Y-575432</t>
  </si>
  <si>
    <t>DKI2026000004574-4575-4576</t>
  </si>
  <si>
    <t>10ARD374</t>
  </si>
  <si>
    <t>S-641490</t>
  </si>
  <si>
    <t>Y-575729</t>
  </si>
  <si>
    <t>S-641489</t>
  </si>
  <si>
    <t>Y-575728</t>
  </si>
  <si>
    <t>70ACL840</t>
  </si>
  <si>
    <t>S-641487</t>
  </si>
  <si>
    <t>Y-575725</t>
  </si>
  <si>
    <t>42BAG715</t>
  </si>
  <si>
    <t>S-644003</t>
  </si>
  <si>
    <t>Y-578256</t>
  </si>
  <si>
    <t>20260801019</t>
  </si>
  <si>
    <t>S-643998</t>
  </si>
  <si>
    <t>Y-578251</t>
  </si>
  <si>
    <t>20260801030</t>
  </si>
  <si>
    <t>S-640881</t>
  </si>
  <si>
    <t>Y-575119</t>
  </si>
  <si>
    <t>P-000171822</t>
  </si>
  <si>
    <t>SEGU9229912 - MİHRAÇ DİLMAÇ</t>
  </si>
  <si>
    <t>01-09 AĞUSTOS 2026 GÖNENLİ SÜT / AKHİSAR MUTABAKATI</t>
  </si>
  <si>
    <t>S-640924</t>
  </si>
  <si>
    <t>Y-575162</t>
  </si>
  <si>
    <t>S-640922</t>
  </si>
  <si>
    <t>Y-575160</t>
  </si>
  <si>
    <t>42CVH68</t>
  </si>
  <si>
    <t>UMAY TARIM NAKLİYAT OTOMOTİV SANAYİ VE TİCARET LİMİTED ŞİRKETİ</t>
  </si>
  <si>
    <t>S-641116</t>
  </si>
  <si>
    <t>Y-575355</t>
  </si>
  <si>
    <t>S-642066</t>
  </si>
  <si>
    <t>Y-576296</t>
  </si>
  <si>
    <t>S-642065</t>
  </si>
  <si>
    <t>Y-576295</t>
  </si>
  <si>
    <t>S-642064</t>
  </si>
  <si>
    <t>Y-576294</t>
  </si>
  <si>
    <t>S-641100</t>
  </si>
  <si>
    <t>Y-575339</t>
  </si>
  <si>
    <t>P-000171914</t>
  </si>
  <si>
    <t>MERVE ACAR</t>
  </si>
  <si>
    <t>S-642063</t>
  </si>
  <si>
    <t>Y-576293</t>
  </si>
  <si>
    <t>S-642062</t>
  </si>
  <si>
    <t>Y-576292</t>
  </si>
  <si>
    <t>S-642061</t>
  </si>
  <si>
    <t>Y-576291</t>
  </si>
  <si>
    <t>S-642060</t>
  </si>
  <si>
    <t>Y-576290</t>
  </si>
  <si>
    <t>S-642059</t>
  </si>
  <si>
    <t>Y-576289</t>
  </si>
  <si>
    <t>S-642058</t>
  </si>
  <si>
    <t>Y-576288</t>
  </si>
  <si>
    <t>S-642057</t>
  </si>
  <si>
    <t>Y-576287</t>
  </si>
  <si>
    <t>54DV053</t>
  </si>
  <si>
    <t>S-642056</t>
  </si>
  <si>
    <t>Y-576286</t>
  </si>
  <si>
    <t>42P7100</t>
  </si>
  <si>
    <t>S-642055</t>
  </si>
  <si>
    <t>Y-576285</t>
  </si>
  <si>
    <t>S-642054</t>
  </si>
  <si>
    <t>Y-576284</t>
  </si>
  <si>
    <t>S-642053</t>
  </si>
  <si>
    <t>Y-576283</t>
  </si>
  <si>
    <t xml:space="preserve">KOCAYATAK 1 BEKLEME @ </t>
  </si>
  <si>
    <t>S-642052</t>
  </si>
  <si>
    <t>Y-576282</t>
  </si>
  <si>
    <t>S-641247</t>
  </si>
  <si>
    <t>Y-575485</t>
  </si>
  <si>
    <t>P-000172006</t>
  </si>
  <si>
    <t>11ABC564</t>
  </si>
  <si>
    <t>METİN AYDIN</t>
  </si>
  <si>
    <t>S-641232</t>
  </si>
  <si>
    <t>Y-575470</t>
  </si>
  <si>
    <t>P-000171993</t>
  </si>
  <si>
    <t>S-641070</t>
  </si>
  <si>
    <t>Y-575308</t>
  </si>
  <si>
    <t>P-000171885</t>
  </si>
  <si>
    <t>34KYF437</t>
  </si>
  <si>
    <t>ÖZCAN SARAÇ</t>
  </si>
  <si>
    <t>S-641067</t>
  </si>
  <si>
    <t>Y-575305</t>
  </si>
  <si>
    <t>P-000171882</t>
  </si>
  <si>
    <t>01-09 AĞUSTOS 2026 ÇUMRA MUTABAKATI</t>
  </si>
  <si>
    <t>S-640733</t>
  </si>
  <si>
    <t>Y-574971</t>
  </si>
  <si>
    <t>P-000171735</t>
  </si>
  <si>
    <t xml:space="preserve">"ARI YETİŞTİRİCİLERİ - AVRASYA ARICILIK - 
A101 ATAKUM - ARI YETİŞTİRİCİLERİ BAFRA" @ </t>
  </si>
  <si>
    <t>S-640732</t>
  </si>
  <si>
    <t>Y-574970</t>
  </si>
  <si>
    <t>P-000171734</t>
  </si>
  <si>
    <t xml:space="preserve">A101- ADNAN TİCARET- A101 @ </t>
  </si>
  <si>
    <t>S-640731</t>
  </si>
  <si>
    <t>Y-574969</t>
  </si>
  <si>
    <t>P-000171733</t>
  </si>
  <si>
    <t xml:space="preserve">GÜRÜN GÖLPINAR GIDA- A101- TOK TAR @ </t>
  </si>
  <si>
    <t>S-640730</t>
  </si>
  <si>
    <t>Y-574968</t>
  </si>
  <si>
    <t>P-000171732</t>
  </si>
  <si>
    <t xml:space="preserve">A101- DERTLİ PLASTİK @ </t>
  </si>
  <si>
    <t>S-640729</t>
  </si>
  <si>
    <t>Y-574967</t>
  </si>
  <si>
    <t>P-000171731</t>
  </si>
  <si>
    <t xml:space="preserve">BİZİM GIDA DEPO- ARSEN İHTİYAÇ- A101 @ </t>
  </si>
  <si>
    <t>S-640728</t>
  </si>
  <si>
    <t>Y-574966</t>
  </si>
  <si>
    <t>P-000171730</t>
  </si>
  <si>
    <t xml:space="preserve">A101- MUSTAFA DEMİRCİ @ </t>
  </si>
  <si>
    <t>S-640727</t>
  </si>
  <si>
    <t>Y-574965</t>
  </si>
  <si>
    <t>P-000171729</t>
  </si>
  <si>
    <t xml:space="preserve">CEM V NAZ GIDA- A101-ÖZER BENSU GIDA @ </t>
  </si>
  <si>
    <t>01-09 AĞUSTOS 2026 KAŞINHANI MUTABAKATI</t>
  </si>
  <si>
    <t>S-640726</t>
  </si>
  <si>
    <t>Y-574964</t>
  </si>
  <si>
    <t>P-000171728</t>
  </si>
  <si>
    <t xml:space="preserve">BİM ERZURUM 15 PL -A101 ERZURUM 17 PL - TK ERZURUM 1 PL @ </t>
  </si>
  <si>
    <t>S-640725</t>
  </si>
  <si>
    <t>Y-574963</t>
  </si>
  <si>
    <t>P-000171727</t>
  </si>
  <si>
    <t xml:space="preserve">MİGROS ERZURUM 18 PL * MENÇOĞLU 8 PL - BİM IĞDIR 5 PL @ </t>
  </si>
  <si>
    <t>S-640724</t>
  </si>
  <si>
    <t>Y-574962</t>
  </si>
  <si>
    <t>P-000171726</t>
  </si>
  <si>
    <t xml:space="preserve">TOKGÖZ 19 PL - CEM V NAZ 14 PL @ </t>
  </si>
  <si>
    <t>S-640723</t>
  </si>
  <si>
    <t>Y-574961</t>
  </si>
  <si>
    <t>P-000171725</t>
  </si>
  <si>
    <t xml:space="preserve">"İHT 3 PL - ŞEKERCİ 9 PL - SÜPHAN BİRLİK 1 PL -
 A101 VAN 16 PL" @ </t>
  </si>
  <si>
    <t>S-640722</t>
  </si>
  <si>
    <t>Y-574960</t>
  </si>
  <si>
    <t>P-000171724</t>
  </si>
  <si>
    <t>"A101 ATAKUM 8 PL - BİM SAMSUN 7 PL - MAKRO 6 PL -
 TK SMASUN 1 PL - A101 SAMSUN 11 PL" @</t>
  </si>
  <si>
    <t>S-640721</t>
  </si>
  <si>
    <t>Y-574959</t>
  </si>
  <si>
    <t>P-000171723</t>
  </si>
  <si>
    <t>42ANT196</t>
  </si>
  <si>
    <t>HALİL KARABACAK</t>
  </si>
  <si>
    <t xml:space="preserve">"BİM BAFRA 15 PL - ORDU MAKRO 1 PL - A101 GİRESUN 15 PL -
 MUSTAFA DEMİRCİ 2 PL" @ </t>
  </si>
  <si>
    <t>S-640720</t>
  </si>
  <si>
    <t>Y-574958</t>
  </si>
  <si>
    <t>P-000171722</t>
  </si>
  <si>
    <t xml:space="preserve">BİM PİRAZİZ 5 PL - BİM TRABZON 13 PL - ANADOLU ARICILIK 11 PL @ </t>
  </si>
  <si>
    <t>S-640911</t>
  </si>
  <si>
    <t>Y-575149</t>
  </si>
  <si>
    <t>P-000171859</t>
  </si>
  <si>
    <t>S-641041</t>
  </si>
  <si>
    <t>Y-575279</t>
  </si>
  <si>
    <t>16AES435</t>
  </si>
  <si>
    <t xml:space="preserve">YENİŞEHİR MİGROS+ KESTEL BİM+ İNEGÖL BİM @ </t>
  </si>
  <si>
    <t>S-641040</t>
  </si>
  <si>
    <t>Y-575278</t>
  </si>
  <si>
    <t xml:space="preserve">KIRAÇ POLAR XP+ YEMEK SEPETEİ 19 MAYIS+ ÇORLU BEL KARPER @ </t>
  </si>
  <si>
    <t>S-641038</t>
  </si>
  <si>
    <t>Y-575276</t>
  </si>
  <si>
    <t xml:space="preserve">TURGUTLU FİLE+ GAZİEMİR POLAR XP @ </t>
  </si>
  <si>
    <t>S-641034</t>
  </si>
  <si>
    <t>Y-575272</t>
  </si>
  <si>
    <t>S-641031</t>
  </si>
  <si>
    <t>Y-575270</t>
  </si>
  <si>
    <t xml:space="preserve">ESENKENT BİM1 + ARNAVUTKÖY BİM2 @ </t>
  </si>
  <si>
    <t>S-641030</t>
  </si>
  <si>
    <t>Y-575266</t>
  </si>
  <si>
    <t>S-640927</t>
  </si>
  <si>
    <t>Y-575264</t>
  </si>
  <si>
    <t>S-640925</t>
  </si>
  <si>
    <t>Y-575261</t>
  </si>
  <si>
    <t>S-641127</t>
  </si>
  <si>
    <t>Y-575364</t>
  </si>
  <si>
    <t>S-641119</t>
  </si>
  <si>
    <t>Y-575357</t>
  </si>
  <si>
    <t>S-640753</t>
  </si>
  <si>
    <t>Y-574991</t>
  </si>
  <si>
    <t>P-000171755</t>
  </si>
  <si>
    <t xml:space="preserve">BİM TARSUS 10 PL - ADNAN TİCARET 8 PL @ </t>
  </si>
  <si>
    <t>S-640752</t>
  </si>
  <si>
    <t>Y-574990</t>
  </si>
  <si>
    <t>P-000171754</t>
  </si>
  <si>
    <t xml:space="preserve">NET TOPTAN 8 PL (237352) -TOKTAR 9 PL - A101 16 PL @ </t>
  </si>
  <si>
    <t>S-640751</t>
  </si>
  <si>
    <t>Y-574989</t>
  </si>
  <si>
    <t>P-000171753</t>
  </si>
  <si>
    <t xml:space="preserve">BİM ÇORUM 16 PL - EFOR 9 PL - EFOR 7PL @ </t>
  </si>
  <si>
    <t>S-640750</t>
  </si>
  <si>
    <t>Y-574988</t>
  </si>
  <si>
    <t>P-000171752</t>
  </si>
  <si>
    <t xml:space="preserve">DERTLİ 33 PL @ </t>
  </si>
  <si>
    <t>S-640749</t>
  </si>
  <si>
    <t>Y-574987</t>
  </si>
  <si>
    <t>P-000171751</t>
  </si>
  <si>
    <t xml:space="preserve">A101 MARAŞ 18 PL - DERTLİ 3 PL - CELFİN OĞULLARI 8 PL @ </t>
  </si>
  <si>
    <t>S-640748</t>
  </si>
  <si>
    <t>Y-574986</t>
  </si>
  <si>
    <t>P-000171750</t>
  </si>
  <si>
    <t xml:space="preserve">MİGROS ADANA 7 PL - A101 ADANA 22 PL @ </t>
  </si>
  <si>
    <t>S-640747</t>
  </si>
  <si>
    <t>Y-574985</t>
  </si>
  <si>
    <t>P-000171749</t>
  </si>
  <si>
    <t xml:space="preserve">"MİGROS TARSUS 11 PL - TK MERSİN 2 PL - A101 MERSİN 15 PL 
- NYZ 4 PL" @ </t>
  </si>
  <si>
    <t>S-640746</t>
  </si>
  <si>
    <t>Y-574984</t>
  </si>
  <si>
    <t>P-000171748</t>
  </si>
  <si>
    <t>42JE260</t>
  </si>
  <si>
    <t xml:space="preserve">"BİM KAYSERİ2 10 PL - GÖLPINAR 7 PL - BİM SİVAS 11 PL - 
TK SİVAS 1 PL" @ </t>
  </si>
  <si>
    <t>S-640745</t>
  </si>
  <si>
    <t>Y-574983</t>
  </si>
  <si>
    <t>P-000171747</t>
  </si>
  <si>
    <t xml:space="preserve">A101 MALATYA 20 PL - BİM MALATYA 6 PL - ÖNALAN 6 PL @ </t>
  </si>
  <si>
    <t>S-640744</t>
  </si>
  <si>
    <t>Y-574982</t>
  </si>
  <si>
    <t>P-000171746</t>
  </si>
  <si>
    <t xml:space="preserve">BİM KAYSERİ 3 PL - ARSEN 30 PL - @ </t>
  </si>
  <si>
    <t>S-640743</t>
  </si>
  <si>
    <t>Y-574981</t>
  </si>
  <si>
    <t>P-000171745</t>
  </si>
  <si>
    <t xml:space="preserve">A101 AKSARAY 12 PL - GÜLEZ 10 PL - YUNUS DOĞRU 5 PL @ </t>
  </si>
  <si>
    <t>S-640742</t>
  </si>
  <si>
    <t>Y-574980</t>
  </si>
  <si>
    <t>P-000171744</t>
  </si>
  <si>
    <t xml:space="preserve">"ACARLAR ANKARA DEPO 4 PL - A101 AKINCI 13 PL - A101 ELMADAĞ 11 PL - 
BİM HASANOĞLAN2 1 PL - BİM HASANOĞLAN 2 PL" @ </t>
  </si>
  <si>
    <t>S-640741</t>
  </si>
  <si>
    <t>Y-574979</t>
  </si>
  <si>
    <t>P-000171743</t>
  </si>
  <si>
    <t>06GAH662</t>
  </si>
  <si>
    <t>MİTHAT IRMAK</t>
  </si>
  <si>
    <t>UĞUR TİREKİ</t>
  </si>
  <si>
    <t>0546 570 09 50</t>
  </si>
  <si>
    <t xml:space="preserve">ZİGANA 1 PL - YASEMİN 16 PL - BİM AKYURT 16 PL @ </t>
  </si>
  <si>
    <t>S-640740</t>
  </si>
  <si>
    <t>Y-574978</t>
  </si>
  <si>
    <t>P-000171742</t>
  </si>
  <si>
    <t>S-640739</t>
  </si>
  <si>
    <t>Y-574977</t>
  </si>
  <si>
    <t>P-000171741</t>
  </si>
  <si>
    <t>S-640738</t>
  </si>
  <si>
    <t>Y-574976</t>
  </si>
  <si>
    <t>P-000171740</t>
  </si>
  <si>
    <t xml:space="preserve">BİM GÜZELHİSAR 8 PL * A101 ESENBOĞA 23 PL - TK AKYURT 1S @ </t>
  </si>
  <si>
    <t>S-640737</t>
  </si>
  <si>
    <t>Y-574975</t>
  </si>
  <si>
    <t>P-000171739</t>
  </si>
  <si>
    <t xml:space="preserve">"MİGROS ASO 14 PL - BİM SİNCAN 4 PL - ACARLAR GIDA 3 PL 
- GİMSA 4 PL - BİM YENİKENT 8 PL" @ </t>
  </si>
  <si>
    <t>S-640736</t>
  </si>
  <si>
    <t>Y-574974</t>
  </si>
  <si>
    <t>P-000171738</t>
  </si>
  <si>
    <t xml:space="preserve">MİGROS GÖLBAŞI 27 PL - A101 GÖLBAŞI 6 PL @ </t>
  </si>
  <si>
    <t>S-640735</t>
  </si>
  <si>
    <t>Y-574973</t>
  </si>
  <si>
    <t>P-000171737</t>
  </si>
  <si>
    <t xml:space="preserve">A101 SERİK 22 PL - BİM D.ALTI2 4 PL - BİM D.ALTI 3 PL @ </t>
  </si>
  <si>
    <t>S-640734</t>
  </si>
  <si>
    <t>Y-574972</t>
  </si>
  <si>
    <t>P-000171736</t>
  </si>
  <si>
    <t xml:space="preserve">"MİGROS ANTALYA 19 PL - TK ANTALYA 1 PL - STOKİS 1 PL
 A101 MURATPASA 10 PL" @ </t>
  </si>
  <si>
    <t>S-642509</t>
  </si>
  <si>
    <t>Y-576749</t>
  </si>
  <si>
    <t xml:space="preserve">ELVAN GIDA 
İRS NO:81770 @ </t>
  </si>
  <si>
    <t>1-31 AĞUSTOS PASİFİK MUTABAKATI / SAS NO : 7000194853~1-31 AĞUSTOS HORİZON MUTABAKATI / SAS NO : 7000194854</t>
  </si>
  <si>
    <t>S-642948</t>
  </si>
  <si>
    <t>Y-577194</t>
  </si>
  <si>
    <t>5036615</t>
  </si>
  <si>
    <t>S-643846</t>
  </si>
  <si>
    <t>Y-578097</t>
  </si>
  <si>
    <t>5038210</t>
  </si>
  <si>
    <t>S-643814</t>
  </si>
  <si>
    <t>Y-578064</t>
  </si>
  <si>
    <t xml:space="preserve">ESENLER OTOGARI
-KAMYON @ </t>
  </si>
  <si>
    <t>S-641703</t>
  </si>
  <si>
    <t>Y-575941</t>
  </si>
  <si>
    <t xml:space="preserve">ELVAN GIDA 
İRS NO:81904 @ </t>
  </si>
  <si>
    <t>S-643849</t>
  </si>
  <si>
    <t>Y-578101</t>
  </si>
  <si>
    <t>5036466</t>
  </si>
  <si>
    <t>S-641506</t>
  </si>
  <si>
    <t>Y-575745</t>
  </si>
  <si>
    <t>10ANH364</t>
  </si>
  <si>
    <t>S-641503</t>
  </si>
  <si>
    <t>Y-575743</t>
  </si>
  <si>
    <t>DKI2026000004597-4598-4599</t>
  </si>
  <si>
    <t>16TL320</t>
  </si>
  <si>
    <t>S-641502</t>
  </si>
  <si>
    <t>Y-575742</t>
  </si>
  <si>
    <t>DKI2026000004586</t>
  </si>
  <si>
    <t>S-641501</t>
  </si>
  <si>
    <t>Y-575741</t>
  </si>
  <si>
    <t>S-641500</t>
  </si>
  <si>
    <t>Y-575739</t>
  </si>
  <si>
    <t xml:space="preserve">ESENYURT 3 / HARAMİDERE
-KAMYON @ </t>
  </si>
  <si>
    <t>S-641492</t>
  </si>
  <si>
    <t>Y-575731</t>
  </si>
  <si>
    <t>ALI2026000010957-10958-10959-10960</t>
  </si>
  <si>
    <t>P-000172178</t>
  </si>
  <si>
    <t>42ADB989</t>
  </si>
  <si>
    <t>LÜTFİ DERELİ</t>
  </si>
  <si>
    <t>İZMİT - ESKİŞEHİR @ @ ALI2026000010957-10958-10959-10960</t>
  </si>
  <si>
    <t>S-641491</t>
  </si>
  <si>
    <t>Y-575730</t>
  </si>
  <si>
    <t>ALI2026000010956</t>
  </si>
  <si>
    <t>P-000172177</t>
  </si>
  <si>
    <t>31BD670</t>
  </si>
  <si>
    <t>S-641736</t>
  </si>
  <si>
    <t>Y-575973</t>
  </si>
  <si>
    <t>P-000172330</t>
  </si>
  <si>
    <t>20260970-20260997-20260836 - GÜLSÜM KILIÇ - İBRAHİM SOLMAZ</t>
  </si>
  <si>
    <t>S-641088</t>
  </si>
  <si>
    <t>Y-575327</t>
  </si>
  <si>
    <t>P-000171903</t>
  </si>
  <si>
    <t>20260908 - FRIGO - İDRİS ALBAYRAK</t>
  </si>
  <si>
    <t>S-641087</t>
  </si>
  <si>
    <t>Y-575326</t>
  </si>
  <si>
    <t>P-000171902</t>
  </si>
  <si>
    <t>2026000032 - MUSTAFA DOĞAN</t>
  </si>
  <si>
    <t>54H2656</t>
  </si>
  <si>
    <t>BEDİL KARABEY KÖYÜ ŞERTBAŞI MEVKİİ @</t>
  </si>
  <si>
    <t>S-641084</t>
  </si>
  <si>
    <t>Y-575323</t>
  </si>
  <si>
    <t>P-000171899</t>
  </si>
  <si>
    <t>20260501 - ESRA PARLAK</t>
  </si>
  <si>
    <t>06FPG503</t>
  </si>
  <si>
    <t>S-641083</t>
  </si>
  <si>
    <t>Y-575322</t>
  </si>
  <si>
    <t>P-000171898</t>
  </si>
  <si>
    <t>S-641081</t>
  </si>
  <si>
    <t>Y-575321</t>
  </si>
  <si>
    <t>P-000171896</t>
  </si>
  <si>
    <t>20260258 - SENEM SUBAKAN</t>
  </si>
  <si>
    <t>S-641080</t>
  </si>
  <si>
    <t>Y-575319</t>
  </si>
  <si>
    <t>P-000171895</t>
  </si>
  <si>
    <t>2026-0736 - FRIGO - İDRİS ALBAYRAK</t>
  </si>
  <si>
    <t>S-641079</t>
  </si>
  <si>
    <t>Y-575318</t>
  </si>
  <si>
    <t>P-000171894</t>
  </si>
  <si>
    <t>2026-0737  - FRIGO - İDRİS ALBAYRAK</t>
  </si>
  <si>
    <t>S-641085</t>
  </si>
  <si>
    <t>Y-575324</t>
  </si>
  <si>
    <t>P-000171900</t>
  </si>
  <si>
    <t>2026000042 - MUSTAFA DOĞAN</t>
  </si>
  <si>
    <t>54HV861</t>
  </si>
  <si>
    <t>İRFAN BAŞER</t>
  </si>
  <si>
    <t>S-640875</t>
  </si>
  <si>
    <t>Y-575113</t>
  </si>
  <si>
    <t>81994</t>
  </si>
  <si>
    <t>P-000171813</t>
  </si>
  <si>
    <t>GEBZE OSB. İHSAN DEDE CD. 90. SK. @ 81994</t>
  </si>
  <si>
    <t>S-640861</t>
  </si>
  <si>
    <t>Y-575099</t>
  </si>
  <si>
    <t>81981</t>
  </si>
  <si>
    <t>P-000171804</t>
  </si>
  <si>
    <t>GEBZE OSB. İHSAN DEDE CD. 90. SK. @ 81981</t>
  </si>
  <si>
    <t>S-640860</t>
  </si>
  <si>
    <t>Y-575098</t>
  </si>
  <si>
    <t>81969</t>
  </si>
  <si>
    <t>P-000171803</t>
  </si>
  <si>
    <t>GEBZE OSB. İHSAN DEDE CD. 90. SK. @ 81969</t>
  </si>
  <si>
    <t>S-640858</t>
  </si>
  <si>
    <t>Y-575095</t>
  </si>
  <si>
    <t>81937</t>
  </si>
  <si>
    <t>P-000171802</t>
  </si>
  <si>
    <t>GEBZE OSB. İHSAN DEDE CD. 90. SK. @ 81937</t>
  </si>
  <si>
    <t>S-640855</t>
  </si>
  <si>
    <t>Y-575093</t>
  </si>
  <si>
    <t>81931</t>
  </si>
  <si>
    <t>P-000171799</t>
  </si>
  <si>
    <t>GEBZE OSB. İHSAN DEDE CD. 90. SK. @ 81931</t>
  </si>
  <si>
    <t>S-640849</t>
  </si>
  <si>
    <t>Y-575087</t>
  </si>
  <si>
    <t>81923</t>
  </si>
  <si>
    <t>P-000171793</t>
  </si>
  <si>
    <t>GEBZE OSB. İHSAN DEDE CD. 90. SK. @ 81923</t>
  </si>
  <si>
    <t>S-640821</t>
  </si>
  <si>
    <t>Y-575059</t>
  </si>
  <si>
    <t>81888</t>
  </si>
  <si>
    <t>P-000171766</t>
  </si>
  <si>
    <t>GEBZE OSB. İHSAN DEDE CD. 90. SK. @ 81888</t>
  </si>
  <si>
    <t>S-640806</t>
  </si>
  <si>
    <t>Y-575044</t>
  </si>
  <si>
    <t>81851</t>
  </si>
  <si>
    <t>P-000171765</t>
  </si>
  <si>
    <t>MALTEPE MH DAVUTPAŞA CD NO 18 ZEYTİNBURNU @ 81851</t>
  </si>
  <si>
    <t>S-640791</t>
  </si>
  <si>
    <t>Y-575029</t>
  </si>
  <si>
    <t>81831</t>
  </si>
  <si>
    <t>P-000171764</t>
  </si>
  <si>
    <t>GEBZE OSB. İHSAN DEDE CD. 90. SK. @ 81831</t>
  </si>
  <si>
    <t>S-640782</t>
  </si>
  <si>
    <t>Y-575020</t>
  </si>
  <si>
    <t>81811</t>
  </si>
  <si>
    <t>P-000171763</t>
  </si>
  <si>
    <t>GEBZE OSB. İHSAN DEDE CD. 90. SK. @ 81811</t>
  </si>
  <si>
    <t>S-641224</t>
  </si>
  <si>
    <t>Y-575462</t>
  </si>
  <si>
    <t>81974</t>
  </si>
  <si>
    <t>GEBZE OSB. İHSAN DEDE CD. 90. SK. @ 81974</t>
  </si>
  <si>
    <t>S-641386</t>
  </si>
  <si>
    <t>Y-575624</t>
  </si>
  <si>
    <t>81967</t>
  </si>
  <si>
    <t>ESENBOĞA YOLU 21.KM AKYURT/ANKARA @ 81967</t>
  </si>
  <si>
    <t>S-640880</t>
  </si>
  <si>
    <t>Y-575118</t>
  </si>
  <si>
    <t>81997</t>
  </si>
  <si>
    <t>P-000171814</t>
  </si>
  <si>
    <t>GEBZE OSB. İHSAN DEDE CD. 90. SK. @ 81997</t>
  </si>
  <si>
    <t>S-641284</t>
  </si>
  <si>
    <t>Y-575522</t>
  </si>
  <si>
    <t>82011</t>
  </si>
  <si>
    <t>GEBZE OSB. İHSAN DEDE CD. 90. SK. @ 82011</t>
  </si>
  <si>
    <t>S-641117</t>
  </si>
  <si>
    <t>Y-575356</t>
  </si>
  <si>
    <t>82010</t>
  </si>
  <si>
    <t>P-000171921</t>
  </si>
  <si>
    <t>MALTEPE MH DAVUTPAŞA CD NO 18 ZEYTİNBURNU @ 82010</t>
  </si>
  <si>
    <t>S-641173</t>
  </si>
  <si>
    <t>Y-575411</t>
  </si>
  <si>
    <t>S-641178</t>
  </si>
  <si>
    <t>Y-575416</t>
  </si>
  <si>
    <t xml:space="preserve">ORHANLI BİM + ÖMERLİ BİM @ </t>
  </si>
  <si>
    <t>S-641177</t>
  </si>
  <si>
    <t>Y-575415</t>
  </si>
  <si>
    <t>S-641176</t>
  </si>
  <si>
    <t>Y-575414</t>
  </si>
  <si>
    <t>34DBB844</t>
  </si>
  <si>
    <t>GÜNDÜZLER LOJİSTİK SANAYİ TİCARET LİMİTED ŞİRKETİ</t>
  </si>
  <si>
    <t xml:space="preserve">ARNAVUTKÖY BİM2 + HARAMİDERE BİM @ </t>
  </si>
  <si>
    <t>S-641175</t>
  </si>
  <si>
    <t>Y-575413</t>
  </si>
  <si>
    <t>S-641174</t>
  </si>
  <si>
    <t>Y-575412</t>
  </si>
  <si>
    <t>S-641172</t>
  </si>
  <si>
    <t>Y-575410</t>
  </si>
  <si>
    <t>S-641158</t>
  </si>
  <si>
    <t>Y-575396</t>
  </si>
  <si>
    <t>S-641157</t>
  </si>
  <si>
    <t>Y-575395</t>
  </si>
  <si>
    <t>07DAT89</t>
  </si>
  <si>
    <t>DİMÇAYI ULUSLARARASI TAŞIMACILIK İNŞAAT TURİZM TİCARET LİMİTED ŞİRKETİ</t>
  </si>
  <si>
    <t xml:space="preserve">DÖŞEMEALTI+ AKSU A101 + SERİK CARREFOURSA @ </t>
  </si>
  <si>
    <t>S-641156</t>
  </si>
  <si>
    <t>Y-575394</t>
  </si>
  <si>
    <t xml:space="preserve">MENEMEN TARIM KREDİ+ CENK ZERE @ </t>
  </si>
  <si>
    <t>S-641132</t>
  </si>
  <si>
    <t>Y-575370</t>
  </si>
  <si>
    <t>S-641131</t>
  </si>
  <si>
    <t>Y-575369</t>
  </si>
  <si>
    <t xml:space="preserve">KEMALPAŞA+ TORBALI MİGROS @ </t>
  </si>
  <si>
    <t>S-642083</t>
  </si>
  <si>
    <t>Y-576313</t>
  </si>
  <si>
    <t>S-642082</t>
  </si>
  <si>
    <t>Y-576312</t>
  </si>
  <si>
    <t>54AL072</t>
  </si>
  <si>
    <t>S-642081</t>
  </si>
  <si>
    <t>Y-576311</t>
  </si>
  <si>
    <t>S-642080</t>
  </si>
  <si>
    <t>Y-576310</t>
  </si>
  <si>
    <t>S-642079</t>
  </si>
  <si>
    <t>Y-576309</t>
  </si>
  <si>
    <t>KAYSERİ-2 @</t>
  </si>
  <si>
    <t>S-642078</t>
  </si>
  <si>
    <t>Y-576308</t>
  </si>
  <si>
    <t>S-642077</t>
  </si>
  <si>
    <t>Y-576307</t>
  </si>
  <si>
    <t>54ADJ203</t>
  </si>
  <si>
    <t>HASAN KOYUNCU</t>
  </si>
  <si>
    <t>S-642076</t>
  </si>
  <si>
    <t>Y-576306</t>
  </si>
  <si>
    <t xml:space="preserve">GEBZE E BEBEK+ÖMERLİ FABRİKA @ </t>
  </si>
  <si>
    <t>S-642075</t>
  </si>
  <si>
    <t>Y-576305</t>
  </si>
  <si>
    <t>34LK6006</t>
  </si>
  <si>
    <t>S-642074</t>
  </si>
  <si>
    <t>Y-576304</t>
  </si>
  <si>
    <t>S-642073</t>
  </si>
  <si>
    <t>Y-576303</t>
  </si>
  <si>
    <t>34HUZ474</t>
  </si>
  <si>
    <t>S-642072</t>
  </si>
  <si>
    <t>Y-576302</t>
  </si>
  <si>
    <t>S-642071</t>
  </si>
  <si>
    <t>Y-576301</t>
  </si>
  <si>
    <t>50BH480</t>
  </si>
  <si>
    <t>S-642070</t>
  </si>
  <si>
    <t>Y-576300</t>
  </si>
  <si>
    <t>54AOY262</t>
  </si>
  <si>
    <t>S-642069</t>
  </si>
  <si>
    <t>Y-576299</t>
  </si>
  <si>
    <t>S-642068</t>
  </si>
  <si>
    <t>Y-576298</t>
  </si>
  <si>
    <t>S-642067</t>
  </si>
  <si>
    <t>Y-576297</t>
  </si>
  <si>
    <t>33AKU593</t>
  </si>
  <si>
    <t>S-641062</t>
  </si>
  <si>
    <t>Y-575300</t>
  </si>
  <si>
    <t>P-000171879</t>
  </si>
  <si>
    <t>55GV602</t>
  </si>
  <si>
    <t>CEMİL KIRMEMİŞ</t>
  </si>
  <si>
    <t>S-641249</t>
  </si>
  <si>
    <t>Y-575487</t>
  </si>
  <si>
    <t>P-000172007</t>
  </si>
  <si>
    <t>33NIR82</t>
  </si>
  <si>
    <t>TAMER KARAKUYU</t>
  </si>
  <si>
    <t xml:space="preserve">35841 @ </t>
  </si>
  <si>
    <t>S-641246</t>
  </si>
  <si>
    <t>Y-575484</t>
  </si>
  <si>
    <t>P-000172005</t>
  </si>
  <si>
    <t>19HS813</t>
  </si>
  <si>
    <t>ABDULLAH SOLAK</t>
  </si>
  <si>
    <t>S-641481</t>
  </si>
  <si>
    <t>Y-575720</t>
  </si>
  <si>
    <t>P-000172170</t>
  </si>
  <si>
    <t>S-641406</t>
  </si>
  <si>
    <t>Y-575644</t>
  </si>
  <si>
    <t>P-000172133</t>
  </si>
  <si>
    <t>27ANP037</t>
  </si>
  <si>
    <t>İSMAİL BOZTEKE</t>
  </si>
  <si>
    <t xml:space="preserve">35834 @ </t>
  </si>
  <si>
    <t>S-641074</t>
  </si>
  <si>
    <t>Y-575312</t>
  </si>
  <si>
    <t>P-000171889</t>
  </si>
  <si>
    <t>31PBE98</t>
  </si>
  <si>
    <t>İŞBARAN LOJİSTİK NAKLİYE GIDA TARIM PETROL TURİZM SANAYİ VE TİCARET LİMİTED ŞİRKETİ.</t>
  </si>
  <si>
    <t>S-641073</t>
  </si>
  <si>
    <t>Y-575311</t>
  </si>
  <si>
    <t>P-000171888</t>
  </si>
  <si>
    <t>S-641255</t>
  </si>
  <si>
    <t>Y-575493</t>
  </si>
  <si>
    <t>P-000172010</t>
  </si>
  <si>
    <t>27ANY420</t>
  </si>
  <si>
    <t>MEHMET ÇERİ</t>
  </si>
  <si>
    <t xml:space="preserve">35832 @ </t>
  </si>
  <si>
    <t>S-641143</t>
  </si>
  <si>
    <t>Y-575381</t>
  </si>
  <si>
    <t>P-000171936</t>
  </si>
  <si>
    <t xml:space="preserve">35839 @ </t>
  </si>
  <si>
    <t>S-641139</t>
  </si>
  <si>
    <t>Y-575377</t>
  </si>
  <si>
    <t>P-000171932</t>
  </si>
  <si>
    <t xml:space="preserve">35827 @ </t>
  </si>
  <si>
    <t>S-641136</t>
  </si>
  <si>
    <t>Y-575374</t>
  </si>
  <si>
    <t>P-000171929</t>
  </si>
  <si>
    <t>EL3335-37-36 @</t>
  </si>
  <si>
    <t>S-641134</t>
  </si>
  <si>
    <t>Y-575372</t>
  </si>
  <si>
    <t>P-000171927</t>
  </si>
  <si>
    <t>47ADG572</t>
  </si>
  <si>
    <t>KADRİ BABAYİĞİT</t>
  </si>
  <si>
    <t>S-641545</t>
  </si>
  <si>
    <t>Y-575784</t>
  </si>
  <si>
    <t>27GH816</t>
  </si>
  <si>
    <t>TAHİR YAHŞİ</t>
  </si>
  <si>
    <t xml:space="preserve">Güllühüyük Mah. OSB 4.Nolu Cadde A Blok No:20A
-TIR @ </t>
  </si>
  <si>
    <t>S-642051</t>
  </si>
  <si>
    <t>Y-576509</t>
  </si>
  <si>
    <t>P-000172682</t>
  </si>
  <si>
    <t>S-642050</t>
  </si>
  <si>
    <t>Y-576508</t>
  </si>
  <si>
    <t>P-000172681</t>
  </si>
  <si>
    <t>S-642049</t>
  </si>
  <si>
    <t>Y-576507</t>
  </si>
  <si>
    <t>P-000172680</t>
  </si>
  <si>
    <t>SİVAS + ERZURUM @</t>
  </si>
  <si>
    <t>S-642048</t>
  </si>
  <si>
    <t>Y-576506</t>
  </si>
  <si>
    <t>P-000172679</t>
  </si>
  <si>
    <t>S-642045</t>
  </si>
  <si>
    <t>Y-576503</t>
  </si>
  <si>
    <t>P-000172678</t>
  </si>
  <si>
    <t>4 YER @</t>
  </si>
  <si>
    <t>S-641052</t>
  </si>
  <si>
    <t>Y-575290</t>
  </si>
  <si>
    <t>P-000171870</t>
  </si>
  <si>
    <t xml:space="preserve">GÜLEZLER- YUNUS DOĞRU @ </t>
  </si>
  <si>
    <t>S-641292</t>
  </si>
  <si>
    <t>Y-575530</t>
  </si>
  <si>
    <t>P-000172677</t>
  </si>
  <si>
    <t>ANADOLU 3 NOKTA @</t>
  </si>
  <si>
    <t>S-641291</t>
  </si>
  <si>
    <t>Y-575529</t>
  </si>
  <si>
    <t>P-000172676</t>
  </si>
  <si>
    <t>KOCAELİ + İST. AVRUPA 2 NOKTA @</t>
  </si>
  <si>
    <t>S-643946</t>
  </si>
  <si>
    <t>Y-578197</t>
  </si>
  <si>
    <t>20260804079</t>
  </si>
  <si>
    <t>S-643947</t>
  </si>
  <si>
    <t>Y-578198</t>
  </si>
  <si>
    <t>20260804031</t>
  </si>
  <si>
    <t>S-641510</t>
  </si>
  <si>
    <t>Y-575751</t>
  </si>
  <si>
    <t>17AJK512</t>
  </si>
  <si>
    <t>HAKAN ÖZDEMİR</t>
  </si>
  <si>
    <t>S-641509</t>
  </si>
  <si>
    <t>Y-575750</t>
  </si>
  <si>
    <t xml:space="preserve">HARAMİDERE
-KAMYON @ </t>
  </si>
  <si>
    <t>S-641508</t>
  </si>
  <si>
    <t>Y-575749</t>
  </si>
  <si>
    <t>S-641507</t>
  </si>
  <si>
    <t>Y-575747</t>
  </si>
  <si>
    <t>ALI2026000010989</t>
  </si>
  <si>
    <t>P-000172187</t>
  </si>
  <si>
    <t>07CMA802</t>
  </si>
  <si>
    <t>SAFFET KASIM</t>
  </si>
  <si>
    <t>S-643997</t>
  </si>
  <si>
    <t>Y-578250</t>
  </si>
  <si>
    <t>20260804019</t>
  </si>
  <si>
    <t>S-641728</t>
  </si>
  <si>
    <t>Y-575965</t>
  </si>
  <si>
    <t>P-000172325</t>
  </si>
  <si>
    <t>20260682 - İDRİS ALBAYRAK</t>
  </si>
  <si>
    <t>S-641727</t>
  </si>
  <si>
    <t>Y-575964</t>
  </si>
  <si>
    <t>P-000172324</t>
  </si>
  <si>
    <t>20267195-20267036 - MUSTAFA DOĞAN</t>
  </si>
  <si>
    <t>S-641114</t>
  </si>
  <si>
    <t>Y-575353</t>
  </si>
  <si>
    <t>P-000171919</t>
  </si>
  <si>
    <t>9058215022 - SERBEST B. M.H - 2 PALET</t>
  </si>
  <si>
    <t>S-641207</t>
  </si>
  <si>
    <t>Y-575445</t>
  </si>
  <si>
    <t>P-000171974</t>
  </si>
  <si>
    <t>TGCU5137361 - TLLU8582558 - MSNU5442155 - MSMU4543300 - CAIU9038360 - MEHMET ALTAY</t>
  </si>
  <si>
    <t>S-641201</t>
  </si>
  <si>
    <t>Y-575439</t>
  </si>
  <si>
    <t>P-000171968</t>
  </si>
  <si>
    <t>MSDU8755940  - MEHMET ALTAY</t>
  </si>
  <si>
    <t>34GM7284</t>
  </si>
  <si>
    <t>S-641200</t>
  </si>
  <si>
    <t>Y-575438</t>
  </si>
  <si>
    <t>P-000171967</t>
  </si>
  <si>
    <t>FFAU3853442 - MEHMET ALTAY</t>
  </si>
  <si>
    <t>41AKY182</t>
  </si>
  <si>
    <t>S-641199</t>
  </si>
  <si>
    <t>Y-575437</t>
  </si>
  <si>
    <t>P-000171966</t>
  </si>
  <si>
    <t>MSMU4599336 - MEHMET ALTAY</t>
  </si>
  <si>
    <t>S-641198</t>
  </si>
  <si>
    <t>Y-575436</t>
  </si>
  <si>
    <t>P-000171965</t>
  </si>
  <si>
    <t>MSDU7429609  - MEHMET ALTAY</t>
  </si>
  <si>
    <t>S-641197</t>
  </si>
  <si>
    <t>Y-575435</t>
  </si>
  <si>
    <t>P-000171964</t>
  </si>
  <si>
    <t>MSDU6523143  - MEHMET ALTAY</t>
  </si>
  <si>
    <t>S-641196</t>
  </si>
  <si>
    <t>Y-575434</t>
  </si>
  <si>
    <t>P-000171963</t>
  </si>
  <si>
    <t>TLLU7623523 - MEHMET ALTAY</t>
  </si>
  <si>
    <t>S-641192</t>
  </si>
  <si>
    <t>Y-575430</t>
  </si>
  <si>
    <t>P-000171960</t>
  </si>
  <si>
    <t>CAAU4154702 - 20267281 / MUSTAFA DOĞAN</t>
  </si>
  <si>
    <t xml:space="preserve">KAVAKLI MAH. RIFAT ILGAZ SOK.NO:32 BEYLİKDÜZÜ @ </t>
  </si>
  <si>
    <t>S-641191</t>
  </si>
  <si>
    <t>Y-575429</t>
  </si>
  <si>
    <t>P-000171959</t>
  </si>
  <si>
    <t>UETU8221020 - 26-22955 / OKAN AYDIN / BOŞ KONT. SAFİPORT</t>
  </si>
  <si>
    <t>34GV9173</t>
  </si>
  <si>
    <t>Panelvan</t>
  </si>
  <si>
    <t>S-641189</t>
  </si>
  <si>
    <t>Y-575427</t>
  </si>
  <si>
    <t>P-000171957</t>
  </si>
  <si>
    <t>CAAU7447854 - 20260314 / SENEM SUBAKAN</t>
  </si>
  <si>
    <t>S-641376</t>
  </si>
  <si>
    <t>Y-575614</t>
  </si>
  <si>
    <t>P-000172108</t>
  </si>
  <si>
    <t>TGHU6031979 - NURAY SELİN ŞEN</t>
  </si>
  <si>
    <t>S-641375</t>
  </si>
  <si>
    <t>Y-575613</t>
  </si>
  <si>
    <t>P-000172107</t>
  </si>
  <si>
    <t>TGBU5722402 - NURAY SELİN ŞEN</t>
  </si>
  <si>
    <t>S-641374</t>
  </si>
  <si>
    <t>Y-575612</t>
  </si>
  <si>
    <t>P-000172106</t>
  </si>
  <si>
    <t>TXGU6755300  - NURAY SELİN ŞEN</t>
  </si>
  <si>
    <t>S-641373</t>
  </si>
  <si>
    <t>Y-575611</t>
  </si>
  <si>
    <t>P-000172105</t>
  </si>
  <si>
    <t>CAAU4873199 - NURAY SELİN ŞEN</t>
  </si>
  <si>
    <t>S-641372</t>
  </si>
  <si>
    <t>Y-575610</t>
  </si>
  <si>
    <t>P-000172104</t>
  </si>
  <si>
    <t>MSNU9203077 - NURAY SELİN ŞEN</t>
  </si>
  <si>
    <t>S-641155</t>
  </si>
  <si>
    <t>Y-575393</t>
  </si>
  <si>
    <t>P-000171948</t>
  </si>
  <si>
    <t>20261217 - İDRİS ALBAYRAK</t>
  </si>
  <si>
    <t>S-641154</t>
  </si>
  <si>
    <t>Y-575392</t>
  </si>
  <si>
    <t>P-000171947</t>
  </si>
  <si>
    <t>İzmir-İstanbul Nakliye Hk. - MUHASEBE</t>
  </si>
  <si>
    <t>41U6632</t>
  </si>
  <si>
    <t>TUZLA + PENDİK</t>
  </si>
  <si>
    <t>S-641153</t>
  </si>
  <si>
    <t>Y-575391</t>
  </si>
  <si>
    <t>P-000171946</t>
  </si>
  <si>
    <t>KREM ŞANTİ BAZI - LAMEQUICK CE8580 – DİİB TEST - RECEP AKYAZI</t>
  </si>
  <si>
    <t>S-641152</t>
  </si>
  <si>
    <t>Y-575390</t>
  </si>
  <si>
    <t>P-000171945</t>
  </si>
  <si>
    <t>20260839 - İBRAHİM SOLMAZ</t>
  </si>
  <si>
    <t>S-641043</t>
  </si>
  <si>
    <t>Y-575281</t>
  </si>
  <si>
    <t>82343</t>
  </si>
  <si>
    <t>P-000171865</t>
  </si>
  <si>
    <t>GEBZE OSB. İHSAN DEDE CD. 90. SK. @ 82343</t>
  </si>
  <si>
    <t>S-641037</t>
  </si>
  <si>
    <t>Y-575275</t>
  </si>
  <si>
    <t>82338</t>
  </si>
  <si>
    <t>P-000171864</t>
  </si>
  <si>
    <t>GEBZE OSB. İHSAN DEDE CD. 90. SK. @ 82338</t>
  </si>
  <si>
    <t>S-640928</t>
  </si>
  <si>
    <t>Y-575265</t>
  </si>
  <si>
    <t>82333</t>
  </si>
  <si>
    <t>P-000171863</t>
  </si>
  <si>
    <t>GEBZE OSB. İHSAN DEDE CD. 90. SK. @ 82333</t>
  </si>
  <si>
    <t>S-640919</t>
  </si>
  <si>
    <t>Y-575157</t>
  </si>
  <si>
    <t>82314</t>
  </si>
  <si>
    <t>P-000171862</t>
  </si>
  <si>
    <t>GEBZE OSB. İHSAN DEDE CD. 90. SK. @ 82314</t>
  </si>
  <si>
    <t>S-640913</t>
  </si>
  <si>
    <t>Y-575151</t>
  </si>
  <si>
    <t>82312</t>
  </si>
  <si>
    <t>P-000171860</t>
  </si>
  <si>
    <t>GEBZE OSB. İHSAN DEDE CD. 90. SK. @ 82312</t>
  </si>
  <si>
    <t>S-640894</t>
  </si>
  <si>
    <t>Y-575133</t>
  </si>
  <si>
    <t>82289</t>
  </si>
  <si>
    <t>P-000171846</t>
  </si>
  <si>
    <t>GEBZE OSB. İHSAN DEDE CD. 90. SK. @ 82289</t>
  </si>
  <si>
    <t>S-641075</t>
  </si>
  <si>
    <t>Y-575313</t>
  </si>
  <si>
    <t>82416</t>
  </si>
  <si>
    <t>P-000171890</t>
  </si>
  <si>
    <t>GEBZE OSB. İHSAN DEDE CD. 90. SK. @ 82416</t>
  </si>
  <si>
    <t>S-641068</t>
  </si>
  <si>
    <t>Y-575307</t>
  </si>
  <si>
    <t>82400</t>
  </si>
  <si>
    <t>P-000171883</t>
  </si>
  <si>
    <t>GEBZE OSB. İHSAN DEDE CD. 90. SK. @ 82400</t>
  </si>
  <si>
    <t>S-640882</t>
  </si>
  <si>
    <t>Y-575120</t>
  </si>
  <si>
    <t>82274</t>
  </si>
  <si>
    <t>P-000171823</t>
  </si>
  <si>
    <t>MALTEPE MH DAVUTPAŞA CD NO 18 ZEYTİNBURNU @ 82274</t>
  </si>
  <si>
    <t>S-641286</t>
  </si>
  <si>
    <t>Y-575524</t>
  </si>
  <si>
    <t>82255</t>
  </si>
  <si>
    <t>ESENBOĞA YOLU 21.KM AKYURT/ANKARA @ 82255</t>
  </si>
  <si>
    <t>S-641285</t>
  </si>
  <si>
    <t>Y-575523</t>
  </si>
  <si>
    <t>82357</t>
  </si>
  <si>
    <t>MALTEPE MH DAVUTPAŞA CD NO 18 ZEYTİNBURNU @ 82357</t>
  </si>
  <si>
    <t>Y-575314</t>
  </si>
  <si>
    <t>82408</t>
  </si>
  <si>
    <t>GEBZE OSB. İHSAN DEDE CD. 90. SK. @ 82408</t>
  </si>
  <si>
    <t>S-641184</t>
  </si>
  <si>
    <t>Y-575422</t>
  </si>
  <si>
    <t>S-641183</t>
  </si>
  <si>
    <t>Y-575421</t>
  </si>
  <si>
    <t>S-641181</t>
  </si>
  <si>
    <t>Y-575419</t>
  </si>
  <si>
    <t>S-641160</t>
  </si>
  <si>
    <t>Y-575398</t>
  </si>
  <si>
    <t>S-641182</t>
  </si>
  <si>
    <t>Y-575420</t>
  </si>
  <si>
    <t>35CGJ394</t>
  </si>
  <si>
    <t>MESUT BÜTÜNAY</t>
  </si>
  <si>
    <t xml:space="preserve">ÇUMRA BİM+ MERSİN BİM @ </t>
  </si>
  <si>
    <t>S-641180</t>
  </si>
  <si>
    <t>Y-575418</t>
  </si>
  <si>
    <t>45BBY525</t>
  </si>
  <si>
    <t>S-641179</t>
  </si>
  <si>
    <t>Y-575417</t>
  </si>
  <si>
    <t>S-641162</t>
  </si>
  <si>
    <t>Y-575400</t>
  </si>
  <si>
    <t xml:space="preserve">MANİSA A101+ TORBALI SUBAŞI CARREFOURSA @ </t>
  </si>
  <si>
    <t>S-641161</t>
  </si>
  <si>
    <t>Y-575399</t>
  </si>
  <si>
    <t>S-641159</t>
  </si>
  <si>
    <t>Y-575397</t>
  </si>
  <si>
    <t>59YS057</t>
  </si>
  <si>
    <t xml:space="preserve">LÜLEBURGAZ MİGROS @ </t>
  </si>
  <si>
    <t>S-642104</t>
  </si>
  <si>
    <t>Y-576333</t>
  </si>
  <si>
    <t>19KR509</t>
  </si>
  <si>
    <t>S-642103</t>
  </si>
  <si>
    <t>Y-576332</t>
  </si>
  <si>
    <t>S-642102</t>
  </si>
  <si>
    <t>Y-576331</t>
  </si>
  <si>
    <t>33PE525</t>
  </si>
  <si>
    <t>S-642101</t>
  </si>
  <si>
    <t>Y-576330</t>
  </si>
  <si>
    <t>35ALD151</t>
  </si>
  <si>
    <t>S-642100</t>
  </si>
  <si>
    <t>Y-576329</t>
  </si>
  <si>
    <t>S-642099</t>
  </si>
  <si>
    <t>Y-576328</t>
  </si>
  <si>
    <t>S-642098</t>
  </si>
  <si>
    <t>Y-576327</t>
  </si>
  <si>
    <t>63AHS182</t>
  </si>
  <si>
    <t>S-642097</t>
  </si>
  <si>
    <t>Y-576326</t>
  </si>
  <si>
    <t>18ABV006</t>
  </si>
  <si>
    <t>S-642096</t>
  </si>
  <si>
    <t>Y-576325</t>
  </si>
  <si>
    <t>S-642095</t>
  </si>
  <si>
    <t>Y-576324</t>
  </si>
  <si>
    <t>S-642093</t>
  </si>
  <si>
    <t>Y-576323</t>
  </si>
  <si>
    <t>06EFD253</t>
  </si>
  <si>
    <t>S-642092</t>
  </si>
  <si>
    <t>Y-576322</t>
  </si>
  <si>
    <t xml:space="preserve">ESENYURT-3 @ </t>
  </si>
  <si>
    <t>S-642091</t>
  </si>
  <si>
    <t>Y-576321</t>
  </si>
  <si>
    <t>54H5417</t>
  </si>
  <si>
    <t>S-642090</t>
  </si>
  <si>
    <t>Y-576320</t>
  </si>
  <si>
    <t>54H0224</t>
  </si>
  <si>
    <t>S-642089</t>
  </si>
  <si>
    <t>Y-576319</t>
  </si>
  <si>
    <t>S-642088</t>
  </si>
  <si>
    <t>Y-576318</t>
  </si>
  <si>
    <t>S-642087</t>
  </si>
  <si>
    <t>Y-576317</t>
  </si>
  <si>
    <t>S-642086</t>
  </si>
  <si>
    <t>Y-576316</t>
  </si>
  <si>
    <t>S-642085</t>
  </si>
  <si>
    <t>Y-576315</t>
  </si>
  <si>
    <t>S-642084</t>
  </si>
  <si>
    <t>Y-576314</t>
  </si>
  <si>
    <t>S-641641</t>
  </si>
  <si>
    <t>Y-575881</t>
  </si>
  <si>
    <t>P-000172267</t>
  </si>
  <si>
    <t>AQU KRAFT TAŞIMASI @
ŞAFT NAKLİYESİ</t>
  </si>
  <si>
    <t>S-641245</t>
  </si>
  <si>
    <t>Y-575483</t>
  </si>
  <si>
    <t>P-000172004</t>
  </si>
  <si>
    <t xml:space="preserve">35838 @ </t>
  </si>
  <si>
    <t>S-641419</t>
  </si>
  <si>
    <t>Y-575657</t>
  </si>
  <si>
    <t>P-000172146</t>
  </si>
  <si>
    <t>15AEN840</t>
  </si>
  <si>
    <t>SERKAN DİLEK</t>
  </si>
  <si>
    <t xml:space="preserve">VIR9289 @ </t>
  </si>
  <si>
    <t>S-641282</t>
  </si>
  <si>
    <t>Y-575520</t>
  </si>
  <si>
    <t>P-000172038</t>
  </si>
  <si>
    <t xml:space="preserve">35829 @ </t>
  </si>
  <si>
    <t>S-641244</t>
  </si>
  <si>
    <t>Y-575482</t>
  </si>
  <si>
    <t>P-000172003</t>
  </si>
  <si>
    <t>42P6473</t>
  </si>
  <si>
    <t>OKTAY TÜRKKOL</t>
  </si>
  <si>
    <t xml:space="preserve">35842 @ </t>
  </si>
  <si>
    <t>S-641168</t>
  </si>
  <si>
    <t>Y-575405</t>
  </si>
  <si>
    <t>P-000171950</t>
  </si>
  <si>
    <t>03AAH082</t>
  </si>
  <si>
    <t>BEKİR İŞCİ</t>
  </si>
  <si>
    <t xml:space="preserve">35833 @ </t>
  </si>
  <si>
    <t>S-641163</t>
  </si>
  <si>
    <t>Y-575401</t>
  </si>
  <si>
    <t>P-000171949</t>
  </si>
  <si>
    <t>34ZR3826</t>
  </si>
  <si>
    <t>NİYAZİ ÖZCAN</t>
  </si>
  <si>
    <t>S-641148</t>
  </si>
  <si>
    <t>Y-575386</t>
  </si>
  <si>
    <t>P-000171941</t>
  </si>
  <si>
    <t xml:space="preserve">35835 @ </t>
  </si>
  <si>
    <t>S-641138</t>
  </si>
  <si>
    <t>Y-575376</t>
  </si>
  <si>
    <t>P-000171931</t>
  </si>
  <si>
    <t>34DP8939</t>
  </si>
  <si>
    <t>UĞUR SADAK</t>
  </si>
  <si>
    <t xml:space="preserve">NS PLASTİK ALIM @ </t>
  </si>
  <si>
    <t>S-641137</t>
  </si>
  <si>
    <t>Y-575375</t>
  </si>
  <si>
    <t>P-000171930</t>
  </si>
  <si>
    <t>16ZZ197</t>
  </si>
  <si>
    <t>ÖZAY ORDU</t>
  </si>
  <si>
    <t xml:space="preserve">35840 @ </t>
  </si>
  <si>
    <t>S-641135</t>
  </si>
  <si>
    <t>Y-575373</t>
  </si>
  <si>
    <t>P-000171928</t>
  </si>
  <si>
    <t xml:space="preserve">35836 @ </t>
  </si>
  <si>
    <t>S-641546</t>
  </si>
  <si>
    <t>Y-575785</t>
  </si>
  <si>
    <t>S-642278</t>
  </si>
  <si>
    <t>Y-576517</t>
  </si>
  <si>
    <t>P-000172694</t>
  </si>
  <si>
    <t>S-642277</t>
  </si>
  <si>
    <t>Y-576516</t>
  </si>
  <si>
    <t>P-000172693</t>
  </si>
  <si>
    <t>S-642276</t>
  </si>
  <si>
    <t>Y-576515</t>
  </si>
  <si>
    <t>P-000172692</t>
  </si>
  <si>
    <t>MERSİN+ADANA @</t>
  </si>
  <si>
    <t>S-642275</t>
  </si>
  <si>
    <t>Y-576514</t>
  </si>
  <si>
    <t>P-000172691</t>
  </si>
  <si>
    <t>KAYSERİ 2 YER +MALATYA @</t>
  </si>
  <si>
    <t>S-642274</t>
  </si>
  <si>
    <t>Y-576513</t>
  </si>
  <si>
    <t>P-000172690</t>
  </si>
  <si>
    <t>SİVAS+ERZURUM+KARS 2 YER+IĞDIR @</t>
  </si>
  <si>
    <t>S-642273</t>
  </si>
  <si>
    <t>Y-576512</t>
  </si>
  <si>
    <t>P-000172689</t>
  </si>
  <si>
    <t>SAMSUN+ORDU+TRABZON+RİZE @</t>
  </si>
  <si>
    <t>S-642199</t>
  </si>
  <si>
    <t>Y-576511</t>
  </si>
  <si>
    <t>P-000172688</t>
  </si>
  <si>
    <t>DİYARBAKIR+SİİRT+VAN @</t>
  </si>
  <si>
    <t>S-642094</t>
  </si>
  <si>
    <t>Y-576510</t>
  </si>
  <si>
    <t>P-000172687</t>
  </si>
  <si>
    <t>S-641666</t>
  </si>
  <si>
    <t>Y-575903</t>
  </si>
  <si>
    <t xml:space="preserve">ŞEKERPINAR @ </t>
  </si>
  <si>
    <t>S-641107</t>
  </si>
  <si>
    <t>Y-575346</t>
  </si>
  <si>
    <t>S-641061</t>
  </si>
  <si>
    <t>Y-575299</t>
  </si>
  <si>
    <t>P-000171878</t>
  </si>
  <si>
    <t xml:space="preserve">"MİGROS TARSUS DAĞITIM MERKEZİ (8 PLT) || YENİ MAĞ- TARSUS DEPO (1 PLT) || 
BİM - MERSİN (5 PLT)" @ </t>
  </si>
  <si>
    <t>S-641060</t>
  </si>
  <si>
    <t>Y-575298</t>
  </si>
  <si>
    <t>P-000171877</t>
  </si>
  <si>
    <t>"YENİ MAĞ.-MERSİN DEPO (6 PLT) || ADNAN TİCARET-MERSİN DEPO (8 PLT) || 
YENİ MAĞ. HATAY DEPO (10 PLT) || BAKLACI GIDA DEPO (6 PLT)" @</t>
  </si>
  <si>
    <t>S-641059</t>
  </si>
  <si>
    <t>Y-575297</t>
  </si>
  <si>
    <t>P-000171876</t>
  </si>
  <si>
    <t xml:space="preserve">"ERDOĞAN TOPTAN DAĞITIM GIDA OT VE TİC. LTD. ŞTİ. (16 PLT) || YENİ MAĞ.-AKINCI DEPO (5 PLT) || 
YENİ MAĞ.ESENBOĞA DEPO (8 PLT) || YENİ MAĞ.ELMADAĞ DEPO (4 PLT)" @ </t>
  </si>
  <si>
    <t>S-641058</t>
  </si>
  <si>
    <t>Y-575296</t>
  </si>
  <si>
    <t>P-000171875</t>
  </si>
  <si>
    <t xml:space="preserve">"MİGROS ADANA (10 PLT) || YENİ MAĞ.-ADANA (9 PLT) || 
FATİH DONDURMA DEPO (2 PLT) || DERTLİ PLASTİK AMBALAJ GIDA İN TİC.LTD.ŞTİ. (12 PLT)" @ </t>
  </si>
  <si>
    <t>S-641055</t>
  </si>
  <si>
    <t>Y-575293</t>
  </si>
  <si>
    <t>P-000171873</t>
  </si>
  <si>
    <t xml:space="preserve">DUYKAN GIDA- KÜRE AKARYAKIT @ </t>
  </si>
  <si>
    <t>S-641053</t>
  </si>
  <si>
    <t>Y-575291</t>
  </si>
  <si>
    <t>P-000171871</t>
  </si>
  <si>
    <t xml:space="preserve">AYDIN GIDA @ </t>
  </si>
  <si>
    <t>S-641296</t>
  </si>
  <si>
    <t>Y-575534</t>
  </si>
  <si>
    <t>P-000172686</t>
  </si>
  <si>
    <t>S-641295</t>
  </si>
  <si>
    <t>Y-575533</t>
  </si>
  <si>
    <t>P-000172685</t>
  </si>
  <si>
    <t>S-641294</t>
  </si>
  <si>
    <t>Y-575532</t>
  </si>
  <si>
    <t>P-000172684</t>
  </si>
  <si>
    <t>KOCAELİ 2 NOKTA + İST. AVRUPA @</t>
  </si>
  <si>
    <t>S-641293</t>
  </si>
  <si>
    <t>Y-575531</t>
  </si>
  <si>
    <t>P-000172683</t>
  </si>
  <si>
    <t>S-643943</t>
  </si>
  <si>
    <t>Y-578194</t>
  </si>
  <si>
    <t>20260805025</t>
  </si>
  <si>
    <t>1-31 AĞUSTOS HORİZON MUTABAKATI / SAS NO : 7000194854~1-31 AĞUSTOS PASİFİK MUTABAKATI / SAS NO : 7000194853</t>
  </si>
  <si>
    <t>S-642954</t>
  </si>
  <si>
    <t>Y-577200</t>
  </si>
  <si>
    <t>5037500</t>
  </si>
  <si>
    <t>S-642952</t>
  </si>
  <si>
    <t>Y-577198</t>
  </si>
  <si>
    <t>5037651</t>
  </si>
  <si>
    <t>S-642949</t>
  </si>
  <si>
    <t>Y-577196</t>
  </si>
  <si>
    <t>5037652</t>
  </si>
  <si>
    <t>S-641523</t>
  </si>
  <si>
    <t>Y-575763</t>
  </si>
  <si>
    <t>DKI2026000004645-4646-4647</t>
  </si>
  <si>
    <t>06DFK256</t>
  </si>
  <si>
    <t>S-641522</t>
  </si>
  <si>
    <t>Y-575762</t>
  </si>
  <si>
    <t>DKI2026000004641-4642-4643</t>
  </si>
  <si>
    <t>S-641521</t>
  </si>
  <si>
    <t>Y-575761</t>
  </si>
  <si>
    <t>35CJN21</t>
  </si>
  <si>
    <t>TARIK YILDIZ</t>
  </si>
  <si>
    <t xml:space="preserve">AKHİSAR / KEMALPAŞA 
-KAMYON @ </t>
  </si>
  <si>
    <t>S-641520</t>
  </si>
  <si>
    <t>Y-575760</t>
  </si>
  <si>
    <t>S-641519</t>
  </si>
  <si>
    <t>Y-575759</t>
  </si>
  <si>
    <t>S-641518</t>
  </si>
  <si>
    <t>Y-575758</t>
  </si>
  <si>
    <t>S-641517</t>
  </si>
  <si>
    <t>Y-575757</t>
  </si>
  <si>
    <t>S-641516</t>
  </si>
  <si>
    <t>Y-575756</t>
  </si>
  <si>
    <t>ALI2026000011050</t>
  </si>
  <si>
    <t>P-000172193</t>
  </si>
  <si>
    <t>26NR362</t>
  </si>
  <si>
    <t>EMRE ÖZTEKİN</t>
  </si>
  <si>
    <t>S-641515</t>
  </si>
  <si>
    <t>Y-575755</t>
  </si>
  <si>
    <t>ALI2026000011074</t>
  </si>
  <si>
    <t>P-000172192</t>
  </si>
  <si>
    <t>S-641514</t>
  </si>
  <si>
    <t>Y-575754</t>
  </si>
  <si>
    <t>ALI2026000011070</t>
  </si>
  <si>
    <t>P-000172191</t>
  </si>
  <si>
    <t>S-643996</t>
  </si>
  <si>
    <t>Y-578248</t>
  </si>
  <si>
    <t>20260805034</t>
  </si>
  <si>
    <t>S-641732</t>
  </si>
  <si>
    <t>Y-575969</t>
  </si>
  <si>
    <t>P-000172328</t>
  </si>
  <si>
    <t>20260714-20260845 - İBRAHİM SOLMAZ</t>
  </si>
  <si>
    <t>S-641217</t>
  </si>
  <si>
    <t>Y-575456</t>
  </si>
  <si>
    <t>P-000171985</t>
  </si>
  <si>
    <t>20260202-202/1-204 - SENEM SUBAKAN</t>
  </si>
  <si>
    <t>S-641213</t>
  </si>
  <si>
    <t>Y-575451</t>
  </si>
  <si>
    <t>P-000171980</t>
  </si>
  <si>
    <t>2026000070 - MUSTAFA DOĞAN</t>
  </si>
  <si>
    <t>19AAD081</t>
  </si>
  <si>
    <t>MUSTAFA TEKİN</t>
  </si>
  <si>
    <t>S-641211</t>
  </si>
  <si>
    <t>Y-575449</t>
  </si>
  <si>
    <t>P-000171978</t>
  </si>
  <si>
    <t>20260636 - İDRİS ALBAYRAK</t>
  </si>
  <si>
    <t>S-641206</t>
  </si>
  <si>
    <t>Y-575444</t>
  </si>
  <si>
    <t>P-000171973</t>
  </si>
  <si>
    <t>MSDU8222811 - ALMANYA E.Y</t>
  </si>
  <si>
    <t>S-641205</t>
  </si>
  <si>
    <t>Y-575443</t>
  </si>
  <si>
    <t>P-000171972</t>
  </si>
  <si>
    <t>MMAU1479490  - JAPONYA E.Y</t>
  </si>
  <si>
    <t>S-641203</t>
  </si>
  <si>
    <t>Y-575441</t>
  </si>
  <si>
    <t>P-000171970</t>
  </si>
  <si>
    <t>MSDU8002170 - MEHMET ALTAY</t>
  </si>
  <si>
    <t>S-641202</t>
  </si>
  <si>
    <t>Y-575440</t>
  </si>
  <si>
    <t>P-000171969</t>
  </si>
  <si>
    <t>MSMU4425340 - MEHMET ALTAY</t>
  </si>
  <si>
    <t>S-641194</t>
  </si>
  <si>
    <t>Y-575433</t>
  </si>
  <si>
    <t>P-000171962</t>
  </si>
  <si>
    <t>HLBU9592646  - S.ARABİSTAN S.K</t>
  </si>
  <si>
    <t>S-641193</t>
  </si>
  <si>
    <t>Y-575431</t>
  </si>
  <si>
    <t>P-000171961</t>
  </si>
  <si>
    <t>BMOU1402897 - MAKİNA TAŞIMASI / NECLA KAHRAMAN</t>
  </si>
  <si>
    <t>34FCH363</t>
  </si>
  <si>
    <t>ARİFİYE</t>
  </si>
  <si>
    <t>S-641267</t>
  </si>
  <si>
    <t>Y-575505</t>
  </si>
  <si>
    <t>P-000172022</t>
  </si>
  <si>
    <t>SEKU9136516-MİHRAÇ DİLMAÇ</t>
  </si>
  <si>
    <t>S-641215</t>
  </si>
  <si>
    <t>Y-575453</t>
  </si>
  <si>
    <t>P-000171982</t>
  </si>
  <si>
    <t>41ANT060</t>
  </si>
  <si>
    <t>MUSTAFA ÇAKIRSOY</t>
  </si>
  <si>
    <t>S-641204</t>
  </si>
  <si>
    <t>Y-575442</t>
  </si>
  <si>
    <t>P-000171971</t>
  </si>
  <si>
    <t>MSDU6728837 - MEHMET ALTAY</t>
  </si>
  <si>
    <t>S-641115</t>
  </si>
  <si>
    <t>Y-575354</t>
  </si>
  <si>
    <t>82714</t>
  </si>
  <si>
    <t>P-000171920</t>
  </si>
  <si>
    <t>MALTEPE MH DAVUTPAŞA CD NO 18 ZEYTİNBURNU @ 82714</t>
  </si>
  <si>
    <t>S-641113</t>
  </si>
  <si>
    <t>Y-575352</t>
  </si>
  <si>
    <t>82702</t>
  </si>
  <si>
    <t>P-000171918</t>
  </si>
  <si>
    <t>GEBZE OSB. İHSAN DEDE CD. 90. SK. @ 82702</t>
  </si>
  <si>
    <t>S-641109</t>
  </si>
  <si>
    <t>Y-575348</t>
  </si>
  <si>
    <t>82692</t>
  </si>
  <si>
    <t>P-000171917</t>
  </si>
  <si>
    <t>MALTEPE MH DAVUTPAŞA CD NO 18 ZEYTİNBURNU @ 82692</t>
  </si>
  <si>
    <t>S-641108</t>
  </si>
  <si>
    <t>Y-575347</t>
  </si>
  <si>
    <t>82682</t>
  </si>
  <si>
    <t>P-000171916</t>
  </si>
  <si>
    <t>GEBZE OSB. İHSAN DEDE CD. 90. SK. @ 82682</t>
  </si>
  <si>
    <t>S-641400</t>
  </si>
  <si>
    <t>Y-575638</t>
  </si>
  <si>
    <t>4222</t>
  </si>
  <si>
    <t>ESENBOĞA YOLU 21.KM AKYURT/ANKARA @ 4222</t>
  </si>
  <si>
    <t>S-641140</t>
  </si>
  <si>
    <t>Y-575378</t>
  </si>
  <si>
    <t>82798</t>
  </si>
  <si>
    <t>P-000171933</t>
  </si>
  <si>
    <t>GEBZE OSB. İHSAN DEDE CD. 90. SK. @ 82798</t>
  </si>
  <si>
    <t>S-641133</t>
  </si>
  <si>
    <t>Y-575371</t>
  </si>
  <si>
    <t>82749</t>
  </si>
  <si>
    <t>P-000171926</t>
  </si>
  <si>
    <t>GEBZE OSB. İHSAN DEDE CD. 90. SK. @ 82749</t>
  </si>
  <si>
    <t>S-641130</t>
  </si>
  <si>
    <t>Y-575368</t>
  </si>
  <si>
    <t>82747</t>
  </si>
  <si>
    <t>P-000171925</t>
  </si>
  <si>
    <t>GEBZE OSB. İHSAN DEDE CD. 90. SK. @ 82747</t>
  </si>
  <si>
    <t>S-641129</t>
  </si>
  <si>
    <t>Y-575367</t>
  </si>
  <si>
    <t>82744</t>
  </si>
  <si>
    <t>P-000171924</t>
  </si>
  <si>
    <t>MALTEPE MH DAVUTPAŞA CD NO 18 ZEYTİNBURNU @ 82744</t>
  </si>
  <si>
    <t>S-641128</t>
  </si>
  <si>
    <t>Y-575366</t>
  </si>
  <si>
    <t>82738</t>
  </si>
  <si>
    <t>P-000171923</t>
  </si>
  <si>
    <t>GEBZE OSB. İHSAN DEDE CD. 90. SK. @ 82738</t>
  </si>
  <si>
    <t>S-641126</t>
  </si>
  <si>
    <t>Y-575365</t>
  </si>
  <si>
    <t>82737</t>
  </si>
  <si>
    <t>P-000171922</t>
  </si>
  <si>
    <t>GEBZE OSB. İHSAN DEDE CD. 90. SK. @ 82737</t>
  </si>
  <si>
    <t>S-641252</t>
  </si>
  <si>
    <t>Y-575490</t>
  </si>
  <si>
    <t>S-641251</t>
  </si>
  <si>
    <t>Y-575489</t>
  </si>
  <si>
    <t>S-641250</t>
  </si>
  <si>
    <t>Y-575488</t>
  </si>
  <si>
    <t>S-641248</t>
  </si>
  <si>
    <t>Y-575486</t>
  </si>
  <si>
    <t>KAYALIOĞLU KASABASI + sebkur</t>
  </si>
  <si>
    <t>S-641561</t>
  </si>
  <si>
    <t>Y-575798</t>
  </si>
  <si>
    <t xml:space="preserve">MENEMEN EGE SERBEST BÖLGE @ </t>
  </si>
  <si>
    <t>S-641558</t>
  </si>
  <si>
    <t>Y-575793</t>
  </si>
  <si>
    <t>07BBB254</t>
  </si>
  <si>
    <t>MEHMET ALİ ÖZCAN</t>
  </si>
  <si>
    <t>S-641438</t>
  </si>
  <si>
    <t>Y-575676</t>
  </si>
  <si>
    <t xml:space="preserve">ORHANLI BİM+ SANCAKTEPE BİM @ </t>
  </si>
  <si>
    <t>S-641436</t>
  </si>
  <si>
    <t>Y-575674</t>
  </si>
  <si>
    <t>S-641435</t>
  </si>
  <si>
    <t>Y-575673</t>
  </si>
  <si>
    <t xml:space="preserve">KIRAÇ POLAR XP+ ESENYURT BİM1+BİM3 @ </t>
  </si>
  <si>
    <t>S-641434</t>
  </si>
  <si>
    <t>Y-575672</t>
  </si>
  <si>
    <t>ESENYURT BİM3 + HARAMİDERE BİM @</t>
  </si>
  <si>
    <t>S-641433</t>
  </si>
  <si>
    <t>Y-575671</t>
  </si>
  <si>
    <t xml:space="preserve">İZMİR POLAR XP + AYDIN BİM @ </t>
  </si>
  <si>
    <t>S-641437</t>
  </si>
  <si>
    <t>Y-575675</t>
  </si>
  <si>
    <t xml:space="preserve">GEBZE BİM1+ TUZLA BİM @ </t>
  </si>
  <si>
    <t>S-641171</t>
  </si>
  <si>
    <t>Y-575409</t>
  </si>
  <si>
    <t>P-000171952</t>
  </si>
  <si>
    <t>54RE833</t>
  </si>
  <si>
    <t>ABDÜLKADİR ÜNAL</t>
  </si>
  <si>
    <t xml:space="preserve">35837 @ </t>
  </si>
  <si>
    <t>S-641170</t>
  </si>
  <si>
    <t>Y-575408</t>
  </si>
  <si>
    <t>P-000171951</t>
  </si>
  <si>
    <t xml:space="preserve">VIR9306-09-10 @ </t>
  </si>
  <si>
    <t>S-642123</t>
  </si>
  <si>
    <t>Y-576352</t>
  </si>
  <si>
    <t>65ACE334</t>
  </si>
  <si>
    <t>S-642122</t>
  </si>
  <si>
    <t>Y-576351</t>
  </si>
  <si>
    <t>S-642121</t>
  </si>
  <si>
    <t>Y-576350</t>
  </si>
  <si>
    <t>60AGY083</t>
  </si>
  <si>
    <t>S-642120</t>
  </si>
  <si>
    <t>Y-576349</t>
  </si>
  <si>
    <t>S-642119</t>
  </si>
  <si>
    <t>Y-576348</t>
  </si>
  <si>
    <t>S-642118</t>
  </si>
  <si>
    <t>Y-576347</t>
  </si>
  <si>
    <t>S-642117</t>
  </si>
  <si>
    <t>Y-576346</t>
  </si>
  <si>
    <t>S-642116</t>
  </si>
  <si>
    <t>Y-576345</t>
  </si>
  <si>
    <t>15AAS300</t>
  </si>
  <si>
    <t>S-642115</t>
  </si>
  <si>
    <t>Y-576344</t>
  </si>
  <si>
    <t>S-642114</t>
  </si>
  <si>
    <t>Y-576343</t>
  </si>
  <si>
    <t>S-642113</t>
  </si>
  <si>
    <t>Y-576342</t>
  </si>
  <si>
    <t>S-642112</t>
  </si>
  <si>
    <t>Y-576341</t>
  </si>
  <si>
    <t>S-642111</t>
  </si>
  <si>
    <t>Y-576340</t>
  </si>
  <si>
    <t>S-642110</t>
  </si>
  <si>
    <t>Y-576339</t>
  </si>
  <si>
    <t>S-642109</t>
  </si>
  <si>
    <t>Y-576338</t>
  </si>
  <si>
    <t>S-642108</t>
  </si>
  <si>
    <t>Y-576337</t>
  </si>
  <si>
    <t>S-642107</t>
  </si>
  <si>
    <t>Y-576336</t>
  </si>
  <si>
    <t>S-642106</t>
  </si>
  <si>
    <t>Y-576335</t>
  </si>
  <si>
    <t>S-642105</t>
  </si>
  <si>
    <t>Y-576334</t>
  </si>
  <si>
    <t>S-641646</t>
  </si>
  <si>
    <t>Y-575885</t>
  </si>
  <si>
    <t>P-000172271</t>
  </si>
  <si>
    <t>01BHE334</t>
  </si>
  <si>
    <t>BAYRAM CANBOLAT</t>
  </si>
  <si>
    <t xml:space="preserve">35856 @ </t>
  </si>
  <si>
    <t>S-641240</t>
  </si>
  <si>
    <t>Y-575478</t>
  </si>
  <si>
    <t>P-000172000</t>
  </si>
  <si>
    <t>02ADE105</t>
  </si>
  <si>
    <t xml:space="preserve">AQUA KRAFT VALS TAŞIMASI @ </t>
  </si>
  <si>
    <t>S-641238</t>
  </si>
  <si>
    <t>Y-575476</t>
  </si>
  <si>
    <t>P-000171999</t>
  </si>
  <si>
    <t>34JLV14</t>
  </si>
  <si>
    <t>YILMAZ KANLI</t>
  </si>
  <si>
    <t xml:space="preserve">35857 @ </t>
  </si>
  <si>
    <t>S-641235</t>
  </si>
  <si>
    <t>Y-575473</t>
  </si>
  <si>
    <t>P-000171996</t>
  </si>
  <si>
    <t xml:space="preserve">C7126 @ </t>
  </si>
  <si>
    <t>S-641405</t>
  </si>
  <si>
    <t>Y-575643</t>
  </si>
  <si>
    <t>P-000172132</t>
  </si>
  <si>
    <t>44DL560</t>
  </si>
  <si>
    <t xml:space="preserve">EL3378-79-80 @ </t>
  </si>
  <si>
    <t>S-641308</t>
  </si>
  <si>
    <t>Y-575546</t>
  </si>
  <si>
    <t>P-000172044</t>
  </si>
  <si>
    <t>33EP444</t>
  </si>
  <si>
    <t>ÖZCAN ÇOPUR</t>
  </si>
  <si>
    <t xml:space="preserve">İRS.NO:EL3393-92-91-86-88-89-90-87-84-85-83 @ </t>
  </si>
  <si>
    <t>S-641278</t>
  </si>
  <si>
    <t>Y-575516</t>
  </si>
  <si>
    <t>P-000172033</t>
  </si>
  <si>
    <t>63AFJ027</t>
  </si>
  <si>
    <t>NESRİN DİRİER</t>
  </si>
  <si>
    <t>S-641254</t>
  </si>
  <si>
    <t>Y-575492</t>
  </si>
  <si>
    <t>P-000172009</t>
  </si>
  <si>
    <t>67AFY398</t>
  </si>
  <si>
    <t>ŞENDOĞAN AKYILDIZ</t>
  </si>
  <si>
    <t xml:space="preserve">35828 @ </t>
  </si>
  <si>
    <t>S-642283</t>
  </si>
  <si>
    <t>Y-576522</t>
  </si>
  <si>
    <t>P-000172706</t>
  </si>
  <si>
    <t>ANADOLU YAKASI 4 YER @</t>
  </si>
  <si>
    <t>S-642282</t>
  </si>
  <si>
    <t>Y-576521</t>
  </si>
  <si>
    <t>P-000172705</t>
  </si>
  <si>
    <t>AHMET YALMAN</t>
  </si>
  <si>
    <t>0541 602 56 24</t>
  </si>
  <si>
    <t>S-642281</t>
  </si>
  <si>
    <t>Y-576520</t>
  </si>
  <si>
    <t>P-000172704</t>
  </si>
  <si>
    <t>S-642280</t>
  </si>
  <si>
    <t>Y-576519</t>
  </si>
  <si>
    <t>P-000172703</t>
  </si>
  <si>
    <t>S-642279</t>
  </si>
  <si>
    <t>Y-576518</t>
  </si>
  <si>
    <t>P-000172702</t>
  </si>
  <si>
    <t>MERSİN+OSMANİYE @</t>
  </si>
  <si>
    <t>S-641858</t>
  </si>
  <si>
    <t>Y-576096</t>
  </si>
  <si>
    <t>İTİMAT PEYNİRCİLİK SÜT VE SÜT ÜRÜNLERİ İMALAT PAZARLAMA SANAYİ TİCARET ANONİM ŞİRKETİ</t>
  </si>
  <si>
    <t>YENİŞEHİR</t>
  </si>
  <si>
    <t>S-641147</t>
  </si>
  <si>
    <t>Y-575385</t>
  </si>
  <si>
    <t>P-000171940</t>
  </si>
  <si>
    <t xml:space="preserve">"YENİ MAĞ. BURDUR BÖLGE (8 PLT) || YENİ MAĞ-MURATPAŞA DEPO (7 PLT) || YENİ MAĞ.DÖŞEMEALTI-BATI DEPO (8 PLT) || 
BİM - DÖŞEMEALTI DEPO (1 PLT) || BİM DÖŞEMEALTI 2 -ANTALYA (7 PLT)" @ </t>
  </si>
  <si>
    <t>S-641304</t>
  </si>
  <si>
    <t>Y-575542</t>
  </si>
  <si>
    <t>P-000172701</t>
  </si>
  <si>
    <t>51BN838</t>
  </si>
  <si>
    <t>CUMA DEMİR</t>
  </si>
  <si>
    <t>S-641303</t>
  </si>
  <si>
    <t>Y-575541</t>
  </si>
  <si>
    <t>P-000172700</t>
  </si>
  <si>
    <t>S-641302</t>
  </si>
  <si>
    <t>Y-575540</t>
  </si>
  <si>
    <t>P-000172699</t>
  </si>
  <si>
    <t>S-641301</t>
  </si>
  <si>
    <t>Y-575539</t>
  </si>
  <si>
    <t>P-000172698</t>
  </si>
  <si>
    <t>35CIH940</t>
  </si>
  <si>
    <t>UŞAK + İZMİR 2 NOKTA @</t>
  </si>
  <si>
    <t>S-641300</t>
  </si>
  <si>
    <t>Y-575538</t>
  </si>
  <si>
    <t>P-000172697</t>
  </si>
  <si>
    <t>33ATC632</t>
  </si>
  <si>
    <t>MARMARİS @</t>
  </si>
  <si>
    <t>S-641299</t>
  </si>
  <si>
    <t>Y-575537</t>
  </si>
  <si>
    <t>P-000172696</t>
  </si>
  <si>
    <t>İSMAİL MEKE</t>
  </si>
  <si>
    <t>S-641298</t>
  </si>
  <si>
    <t>Y-575536</t>
  </si>
  <si>
    <t>P-000172695</t>
  </si>
  <si>
    <t>06CME373</t>
  </si>
  <si>
    <t>MESUT KÜTAHYA</t>
  </si>
  <si>
    <t>S-641150</t>
  </si>
  <si>
    <t>Y-575387</t>
  </si>
  <si>
    <t>P-000171943</t>
  </si>
  <si>
    <t>14ABS100</t>
  </si>
  <si>
    <t>GÜLŞEN KAYMAZ</t>
  </si>
  <si>
    <t xml:space="preserve">YENİ MAĞ.TOSYA DEPO (9 PLT) || TABİATSAL GIDA PAZ.DAĞIT.TİC.L (19 PLT) || YENİ MAĞ.-ZONGULDAK DEPO (5 PLT) @ </t>
  </si>
  <si>
    <t>S-641146</t>
  </si>
  <si>
    <t>Y-575384</t>
  </si>
  <si>
    <t>P-000171939</t>
  </si>
  <si>
    <t xml:space="preserve">"DUYKAN GIDA (6 PLT) || A101 AKSARAY 12 PL - BİM KAYSERİ 2 (2 PLT) || 
ARSEN İHTİYAÇ DEPO (12 PLT)" @ </t>
  </si>
  <si>
    <t>S-641145</t>
  </si>
  <si>
    <t>Y-575383</t>
  </si>
  <si>
    <t>P-000171938</t>
  </si>
  <si>
    <t xml:space="preserve">BİM - SİVAS (8 PLT) || YENİ MAĞ.TOKAT (11 PLT) || TOK-TAR TARIM OTO PETR. İNŞ. T TİC. LTD. ŞTİ. (13 PLT) @ </t>
  </si>
  <si>
    <t>S-641144</t>
  </si>
  <si>
    <t>Y-575382</t>
  </si>
  <si>
    <t>P-000171937</t>
  </si>
  <si>
    <t xml:space="preserve">"AKDENİZ GIDA PAZ.İNŞ.TAAH.NAK. İLETİŞİM TİC.LTD.ŞTİ (4 PLT) || YENİ MAĞ.-TRABZON IRMAK (10 PLT) || 
ANADOLU ARICILIK GIDA SAN. TİC VE PAZARLAMA LTD ŞTİ (17 PLT)" @ </t>
  </si>
  <si>
    <t>S-641142</t>
  </si>
  <si>
    <t>Y-575380</t>
  </si>
  <si>
    <t>P-000171935</t>
  </si>
  <si>
    <t xml:space="preserve">MİGROS ERZURUM (7 PLT) || BİM - ERZURUM (11 PLT) || YENİ MAĞ.-ERZURUM DEPO (18 PLT) @ </t>
  </si>
  <si>
    <t>S-641141</t>
  </si>
  <si>
    <t>Y-575379</t>
  </si>
  <si>
    <t>P-000171934</t>
  </si>
  <si>
    <t xml:space="preserve">MİGROS ANTAL. SERİK (23 PLT) || YENİ MAĞ.-SERİK- DOĞUDEPO (11 PLT) @ </t>
  </si>
  <si>
    <t>S-643926</t>
  </si>
  <si>
    <t>Y-578177</t>
  </si>
  <si>
    <t>1-31 AĞUSTOS PASİFİK MUTABAKATI / SAS NO : 7000194853</t>
  </si>
  <si>
    <t>S-642956</t>
  </si>
  <si>
    <t>Y-577201</t>
  </si>
  <si>
    <t>5038096</t>
  </si>
  <si>
    <t>S-642950</t>
  </si>
  <si>
    <t>Y-577197</t>
  </si>
  <si>
    <t>5038016</t>
  </si>
  <si>
    <t>S-643820</t>
  </si>
  <si>
    <t>Y-578070</t>
  </si>
  <si>
    <t>S-643815</t>
  </si>
  <si>
    <t>Y-578065</t>
  </si>
  <si>
    <t>KAVAKLI MAH. İSTANBUL CAD. NO:15
-KAMYONET @</t>
  </si>
  <si>
    <t>S-641729</t>
  </si>
  <si>
    <t>Y-575966</t>
  </si>
  <si>
    <t xml:space="preserve">DAVUTPAŞA CAD. NO:18 TOPKAPI
İRS NO:80420-80911-81360-81715-82265-82174-82636-82653-82977 @ </t>
  </si>
  <si>
    <t>S-641718</t>
  </si>
  <si>
    <t>Y-575955</t>
  </si>
  <si>
    <t xml:space="preserve">DAVUTPAŞA CAD. NO:18 TOPKAPI
İRS NO:80414-80890-80910-81363-81720-82178-82264-82642-82979-82968 @ </t>
  </si>
  <si>
    <t>S-641700</t>
  </si>
  <si>
    <t>Y-575937</t>
  </si>
  <si>
    <t xml:space="preserve">DAVUTPAŞA CAD. NO:18 TOPKAPI
İRS NO:80417-80891-81361-81714-82260-82176-82646-82975 @ </t>
  </si>
  <si>
    <t>S-641693</t>
  </si>
  <si>
    <t>Y-575930</t>
  </si>
  <si>
    <t xml:space="preserve">DAVUTPAŞA CAD. NO:18 TOPKAPI
İRS NO:80413-80900-80899-80902-81358-81356-81717-81716-82179-82177-82262-82648-82643-82989-82973-82966 @ </t>
  </si>
  <si>
    <t>S-641690</t>
  </si>
  <si>
    <t>Y-575927</t>
  </si>
  <si>
    <t xml:space="preserve">DAVUTPAŞA CAD. NO:18 TOPKAPI
İRS NO:80415-80893-81362-81719-81721-82186-82645-82981 @ </t>
  </si>
  <si>
    <t>S-641686</t>
  </si>
  <si>
    <t>Y-575923</t>
  </si>
  <si>
    <t xml:space="preserve">DAVUTPAŞA CAD. NO:18 TOPKAPI
İRS NO:80412-80895-80897-81359-81718-81722-82180-82263-82175-82650-82656-82638-82978-82994 @ </t>
  </si>
  <si>
    <t>S-641536</t>
  </si>
  <si>
    <t>Y-575775</t>
  </si>
  <si>
    <t>DKI2026000004674-4675-4676-4677</t>
  </si>
  <si>
    <t>10AYD598</t>
  </si>
  <si>
    <t>S-641535</t>
  </si>
  <si>
    <t>Y-575774</t>
  </si>
  <si>
    <t>S-641534</t>
  </si>
  <si>
    <t>Y-575773</t>
  </si>
  <si>
    <t>VELİEFENDİ</t>
  </si>
  <si>
    <t>BAKIRKÖY</t>
  </si>
  <si>
    <t xml:space="preserve">HOŞDERE @ </t>
  </si>
  <si>
    <t>S-641532</t>
  </si>
  <si>
    <t>Y-575771</t>
  </si>
  <si>
    <t xml:space="preserve">ESENKENT 1 - ESENKENT 2
-TIR @ </t>
  </si>
  <si>
    <t>S-641531</t>
  </si>
  <si>
    <t>Y-575770</t>
  </si>
  <si>
    <t>-KAMYON @</t>
  </si>
  <si>
    <t>S-641526</t>
  </si>
  <si>
    <t>Y-575766</t>
  </si>
  <si>
    <t>ALI2026000011133</t>
  </si>
  <si>
    <t>P-000172196</t>
  </si>
  <si>
    <t>S-641524</t>
  </si>
  <si>
    <t>Y-575764</t>
  </si>
  <si>
    <t>ALI2026000011135-11136</t>
  </si>
  <si>
    <t>P-000172194</t>
  </si>
  <si>
    <t>14DB106</t>
  </si>
  <si>
    <t>İLHAMİ SEZER SEZER TAVUKÇULUK</t>
  </si>
  <si>
    <t>S-643995</t>
  </si>
  <si>
    <t>Y-578247</t>
  </si>
  <si>
    <t>20260806030</t>
  </si>
  <si>
    <t>S-643994</t>
  </si>
  <si>
    <t>Y-578246</t>
  </si>
  <si>
    <t>20260806069</t>
  </si>
  <si>
    <t>S-643992</t>
  </si>
  <si>
    <t>Y-578244</t>
  </si>
  <si>
    <t>20260806049</t>
  </si>
  <si>
    <t>S-641271</t>
  </si>
  <si>
    <t>Y-575509</t>
  </si>
  <si>
    <t>P-000172026</t>
  </si>
  <si>
    <t>MRSU2487260-OĞUZ GÜRLEK</t>
  </si>
  <si>
    <t>S-641269</t>
  </si>
  <si>
    <t>Y-575507</t>
  </si>
  <si>
    <t>P-000172024</t>
  </si>
  <si>
    <t>9058226360-9058226335-SERBEST B. M.H-8 PALET</t>
  </si>
  <si>
    <t>07CJV880</t>
  </si>
  <si>
    <t>S-641262</t>
  </si>
  <si>
    <t>Y-575500</t>
  </si>
  <si>
    <t>P-000172017</t>
  </si>
  <si>
    <t>20260325  - SENEM SUBAKAN</t>
  </si>
  <si>
    <t>S-641367</t>
  </si>
  <si>
    <t>Y-575605</t>
  </si>
  <si>
    <t>P-000172099</t>
  </si>
  <si>
    <t>20267247 - FRIGO - MUSTAFA DOĞAN</t>
  </si>
  <si>
    <t>01ARK963</t>
  </si>
  <si>
    <t>S-641366</t>
  </si>
  <si>
    <t>Y-575604</t>
  </si>
  <si>
    <t>P-000172098</t>
  </si>
  <si>
    <t>20260955- GÜLSÜM KILIÇ</t>
  </si>
  <si>
    <t>06DKA920</t>
  </si>
  <si>
    <t>S-641365</t>
  </si>
  <si>
    <t>Y-575603</t>
  </si>
  <si>
    <t>P-000172097</t>
  </si>
  <si>
    <t>20260731 - GÜLSÜM KILIÇ</t>
  </si>
  <si>
    <t>S-641261</t>
  </si>
  <si>
    <t>Y-575499</t>
  </si>
  <si>
    <t>P-000172016</t>
  </si>
  <si>
    <t>20260334  - SENEM SUBAKAN</t>
  </si>
  <si>
    <t>S-641260</t>
  </si>
  <si>
    <t>Y-575498</t>
  </si>
  <si>
    <t>P-000172015</t>
  </si>
  <si>
    <t>20260340 - SENEM SUBAKAN</t>
  </si>
  <si>
    <t>S-641259</t>
  </si>
  <si>
    <t>Y-575497</t>
  </si>
  <si>
    <t>P-000172014</t>
  </si>
  <si>
    <t>20260226-330  - SENEM SUBAKAN</t>
  </si>
  <si>
    <t>S-641257</t>
  </si>
  <si>
    <t>Y-575495</t>
  </si>
  <si>
    <t>P-000172012</t>
  </si>
  <si>
    <t>20260444 - SENEM SUBAKAN</t>
  </si>
  <si>
    <t>S-641999</t>
  </si>
  <si>
    <t>Y-576239</t>
  </si>
  <si>
    <t>83231</t>
  </si>
  <si>
    <t>GEBZE OSB. İHSAN DEDE CD. 90. SK. @ 83231</t>
  </si>
  <si>
    <t>S-641253</t>
  </si>
  <si>
    <t>Y-575491</t>
  </si>
  <si>
    <t>83198</t>
  </si>
  <si>
    <t>P-000172008</t>
  </si>
  <si>
    <t>GEBZE OSB. İHSAN DEDE CD. 90. SK. @ 83198</t>
  </si>
  <si>
    <t>S-641648</t>
  </si>
  <si>
    <t>Y-575887</t>
  </si>
  <si>
    <t>83226</t>
  </si>
  <si>
    <t>MALTEPE MH DAVUTPAŞA CD NO 18 ZEYTİNBURNU @ 83226</t>
  </si>
  <si>
    <t>S-641237</t>
  </si>
  <si>
    <t>Y-575475</t>
  </si>
  <si>
    <t>83179</t>
  </si>
  <si>
    <t>P-000171998</t>
  </si>
  <si>
    <t>GEBZE OSB. İHSAN DEDE CD. 90. SK. @ 83179</t>
  </si>
  <si>
    <t>S-641234</t>
  </si>
  <si>
    <t>Y-575472</t>
  </si>
  <si>
    <t>83166</t>
  </si>
  <si>
    <t>P-000171995</t>
  </si>
  <si>
    <t>GEBZE OSB. İHSAN DEDE CD. 90. SK. @ 83166</t>
  </si>
  <si>
    <t>S-641233</t>
  </si>
  <si>
    <t>Y-575471</t>
  </si>
  <si>
    <t>83152</t>
  </si>
  <si>
    <t>P-000171994</t>
  </si>
  <si>
    <t>MALTEPE MH DAVUTPAŞA CD NO 18 ZEYTİNBURNU @ 83152</t>
  </si>
  <si>
    <t>S-641231</t>
  </si>
  <si>
    <t>Y-575469</t>
  </si>
  <si>
    <t>83142</t>
  </si>
  <si>
    <t>P-000171992</t>
  </si>
  <si>
    <t>GEBZE OSB. İHSAN DEDE CD. 90. SK. @ 83142</t>
  </si>
  <si>
    <t>S-641216</t>
  </si>
  <si>
    <t>Y-575454</t>
  </si>
  <si>
    <t>83115</t>
  </si>
  <si>
    <t>P-000171983</t>
  </si>
  <si>
    <t>GEBZE OSB. İHSAN DEDE CD. 90. SK. @ 83115</t>
  </si>
  <si>
    <t>S-641208</t>
  </si>
  <si>
    <t>Y-575446</t>
  </si>
  <si>
    <t>83112</t>
  </si>
  <si>
    <t>P-000171975</t>
  </si>
  <si>
    <t>MALTEPE MH DAVUTPAŞA CD NO 18 ZEYTİNBURNU @ 83112</t>
  </si>
  <si>
    <t>S-641190</t>
  </si>
  <si>
    <t>Y-575428</t>
  </si>
  <si>
    <t>83094</t>
  </si>
  <si>
    <t>P-000171958</t>
  </si>
  <si>
    <t>GEBZE OSB. İHSAN DEDE CD. 90. SK. @ 83094</t>
  </si>
  <si>
    <t>S-641188</t>
  </si>
  <si>
    <t>Y-575426</t>
  </si>
  <si>
    <t>83092</t>
  </si>
  <si>
    <t>P-000171956</t>
  </si>
  <si>
    <t>GEBZE OSB. İHSAN DEDE CD. 90. SK. @ 83092</t>
  </si>
  <si>
    <t>S-641187</t>
  </si>
  <si>
    <t>Y-575425</t>
  </si>
  <si>
    <t>83079</t>
  </si>
  <si>
    <t>P-000171955</t>
  </si>
  <si>
    <t>GEBZE OSB. İHSAN DEDE CD. 90. SK. @ 83079</t>
  </si>
  <si>
    <t>S-641185</t>
  </si>
  <si>
    <t>Y-575423</t>
  </si>
  <si>
    <t>83053</t>
  </si>
  <si>
    <t>P-000171953</t>
  </si>
  <si>
    <t>GEBZE OSB. İHSAN DEDE CD. 90. SK. @ 83053</t>
  </si>
  <si>
    <t>S-641401</t>
  </si>
  <si>
    <t>Y-575639</t>
  </si>
  <si>
    <t>4243</t>
  </si>
  <si>
    <t>ESENBOĞA YOLU 21.KM AKYURT/ANKARA @ 4243</t>
  </si>
  <si>
    <t>S-641394</t>
  </si>
  <si>
    <t>Y-575632</t>
  </si>
  <si>
    <t>83282</t>
  </si>
  <si>
    <t>Saracalar Mahallesi Alparslan Türkeş Bulvarı Önem Gıda Blok No:4/1 Akyurt/Ankara @ 83282</t>
  </si>
  <si>
    <t>S-641227</t>
  </si>
  <si>
    <t>Y-575465</t>
  </si>
  <si>
    <t>83129</t>
  </si>
  <si>
    <t>P-000171991</t>
  </si>
  <si>
    <t>GEBZE OSB. İHSAN DEDE CD. 90. SK. @ 83129</t>
  </si>
  <si>
    <t>S-641186</t>
  </si>
  <si>
    <t>Y-575424</t>
  </si>
  <si>
    <t>83063</t>
  </si>
  <si>
    <t>P-000171954</t>
  </si>
  <si>
    <t>MALTEPE MH DAVUTPAŞA CD NO 18 ZEYTİNBURNU @ 83063</t>
  </si>
  <si>
    <t>S-641552</t>
  </si>
  <si>
    <t>Y-575481</t>
  </si>
  <si>
    <t>12112</t>
  </si>
  <si>
    <t>MALTEPE MH DAVUTPAŞA CD NO 18 ZEYTİNBURNU @ 12112</t>
  </si>
  <si>
    <t>S-641242</t>
  </si>
  <si>
    <t>Y-575480</t>
  </si>
  <si>
    <t>83191</t>
  </si>
  <si>
    <t>P-000172001</t>
  </si>
  <si>
    <t>GEBZE OSB. İHSAN DEDE CD. 90. SK. @ 83191</t>
  </si>
  <si>
    <t>S-641443</t>
  </si>
  <si>
    <t>Y-575681</t>
  </si>
  <si>
    <t>S-641442</t>
  </si>
  <si>
    <t>Y-575680</t>
  </si>
  <si>
    <t>S-641441</t>
  </si>
  <si>
    <t>Y-575679</t>
  </si>
  <si>
    <t>S-641440</t>
  </si>
  <si>
    <t>Y-575678</t>
  </si>
  <si>
    <t>S-641439</t>
  </si>
  <si>
    <t>Y-575677</t>
  </si>
  <si>
    <t>S-641426</t>
  </si>
  <si>
    <t>Y-575664</t>
  </si>
  <si>
    <t>S-641425</t>
  </si>
  <si>
    <t>Y-575663</t>
  </si>
  <si>
    <t>S-641423</t>
  </si>
  <si>
    <t>Y-575661</t>
  </si>
  <si>
    <t>S-641420</t>
  </si>
  <si>
    <t>Y-575658</t>
  </si>
  <si>
    <t>42AJF355</t>
  </si>
  <si>
    <t>S-642139</t>
  </si>
  <si>
    <t>Y-576369</t>
  </si>
  <si>
    <t>S-642138</t>
  </si>
  <si>
    <t>Y-576368</t>
  </si>
  <si>
    <t>S-642137</t>
  </si>
  <si>
    <t>Y-576367</t>
  </si>
  <si>
    <t>S-642136</t>
  </si>
  <si>
    <t>Y-576366</t>
  </si>
  <si>
    <t>S-642135</t>
  </si>
  <si>
    <t>Y-576365</t>
  </si>
  <si>
    <t>S-642134</t>
  </si>
  <si>
    <t>Y-576364</t>
  </si>
  <si>
    <t>S-642133</t>
  </si>
  <si>
    <t>Y-576363</t>
  </si>
  <si>
    <t>S-642132</t>
  </si>
  <si>
    <t>Y-576362</t>
  </si>
  <si>
    <t>S-642131</t>
  </si>
  <si>
    <t>Y-576361</t>
  </si>
  <si>
    <t>S-642130</t>
  </si>
  <si>
    <t>Y-576360</t>
  </si>
  <si>
    <t>S-642129</t>
  </si>
  <si>
    <t>Y-576359</t>
  </si>
  <si>
    <t>S-642128</t>
  </si>
  <si>
    <t>Y-576358</t>
  </si>
  <si>
    <t>S-642127</t>
  </si>
  <si>
    <t>Y-576356</t>
  </si>
  <si>
    <t>S-642126</t>
  </si>
  <si>
    <t>Y-576355</t>
  </si>
  <si>
    <t>S-642125</t>
  </si>
  <si>
    <t>Y-576354</t>
  </si>
  <si>
    <t>S-642124</t>
  </si>
  <si>
    <t>Y-576353</t>
  </si>
  <si>
    <t>S-641647</t>
  </si>
  <si>
    <t>Y-575886</t>
  </si>
  <si>
    <t>P-000172272</t>
  </si>
  <si>
    <t>50AR785</t>
  </si>
  <si>
    <t>ZER LOJİSTİK TİCARET LİMİTED ŞİRKETİ</t>
  </si>
  <si>
    <t xml:space="preserve">35859 @ </t>
  </si>
  <si>
    <t>S-641592</t>
  </si>
  <si>
    <t>Y-575830</t>
  </si>
  <si>
    <t>P-000172219</t>
  </si>
  <si>
    <t xml:space="preserve">C7193 @ </t>
  </si>
  <si>
    <t>S-641236</t>
  </si>
  <si>
    <t>Y-575474</t>
  </si>
  <si>
    <t>P-000171997</t>
  </si>
  <si>
    <t>S-641396</t>
  </si>
  <si>
    <t>Y-575634</t>
  </si>
  <si>
    <t>P-000172126</t>
  </si>
  <si>
    <t>34NYD634</t>
  </si>
  <si>
    <t>RECEP GENÇALP EKŞİ</t>
  </si>
  <si>
    <t>S-641387</t>
  </si>
  <si>
    <t>Y-575625</t>
  </si>
  <si>
    <t>P-000172118</t>
  </si>
  <si>
    <t>54RK894</t>
  </si>
  <si>
    <t>VEYSEL ÜN</t>
  </si>
  <si>
    <t>AMBARLI</t>
  </si>
  <si>
    <t xml:space="preserve">BAŞAKTRAKTÖR TAŞIMASI
4100017363 @ </t>
  </si>
  <si>
    <t>S-641379</t>
  </si>
  <si>
    <t>Y-575617</t>
  </si>
  <si>
    <t>P-000172111</t>
  </si>
  <si>
    <t>50ACT944</t>
  </si>
  <si>
    <t>AHMET GÜZEL</t>
  </si>
  <si>
    <t>S-641378</t>
  </si>
  <si>
    <t>Y-575616</t>
  </si>
  <si>
    <t>P-000172110</t>
  </si>
  <si>
    <t>20AKZ298</t>
  </si>
  <si>
    <t>CUMHUR ATA</t>
  </si>
  <si>
    <t>D507-506-508 @</t>
  </si>
  <si>
    <t>S-641283</t>
  </si>
  <si>
    <t>Y-575521</t>
  </si>
  <si>
    <t>P-000172039</t>
  </si>
  <si>
    <t xml:space="preserve">35860 @ </t>
  </si>
  <si>
    <t>S-641281</t>
  </si>
  <si>
    <t>Y-575519</t>
  </si>
  <si>
    <t>P-000172037</t>
  </si>
  <si>
    <t xml:space="preserve">C7187 @ </t>
  </si>
  <si>
    <t>S-641280</t>
  </si>
  <si>
    <t>Y-575518</t>
  </si>
  <si>
    <t>P-000172036</t>
  </si>
  <si>
    <t>06DKG091</t>
  </si>
  <si>
    <t>ALİYE ALTINTAŞ</t>
  </si>
  <si>
    <t xml:space="preserve">35861 @ </t>
  </si>
  <si>
    <t>S-641279</t>
  </si>
  <si>
    <t>Y-575517</t>
  </si>
  <si>
    <t>P-000172035</t>
  </si>
  <si>
    <t>33PJ560</t>
  </si>
  <si>
    <t>İBRAHİM GÜR</t>
  </si>
  <si>
    <t>S-641256</t>
  </si>
  <si>
    <t>Y-575494</t>
  </si>
  <si>
    <t>P-000172011</t>
  </si>
  <si>
    <t>11DH772</t>
  </si>
  <si>
    <t>YAŞAR CAN</t>
  </si>
  <si>
    <t>D504 @</t>
  </si>
  <si>
    <t>S-641706</t>
  </si>
  <si>
    <t>Y-575943</t>
  </si>
  <si>
    <t>AEP ANADOLU ETAP PENKON GIDA VE TARIM ÜRÜNLERİ SANAYİ VE TİCARET ANONİM ŞİRKETİ</t>
  </si>
  <si>
    <t>S-641547</t>
  </si>
  <si>
    <t>Y-575786</t>
  </si>
  <si>
    <t>27BAB56</t>
  </si>
  <si>
    <t>BEDİRHANSEL NAKLİYAT PET. ÜRN. GIDA İNŞ. TEKS. SAN. TİC. LTD. ŞTİ.</t>
  </si>
  <si>
    <t>S-642288</t>
  </si>
  <si>
    <t>Y-576527</t>
  </si>
  <si>
    <t>P-000172714</t>
  </si>
  <si>
    <t>OSMANİYE-K.MARAŞ+Ş.URFA @</t>
  </si>
  <si>
    <t>S-642287</t>
  </si>
  <si>
    <t>Y-576526</t>
  </si>
  <si>
    <t>P-000172713</t>
  </si>
  <si>
    <t>S-642286</t>
  </si>
  <si>
    <t>Y-576525</t>
  </si>
  <si>
    <t>P-000172712</t>
  </si>
  <si>
    <t>KUŞADASI+BODRUM @</t>
  </si>
  <si>
    <t>S-642284</t>
  </si>
  <si>
    <t>Y-576524</t>
  </si>
  <si>
    <t>P-000172711</t>
  </si>
  <si>
    <t>BURSA 2 YER+BALIKESİR+ÇANAKKALE @</t>
  </si>
  <si>
    <t>S-641662</t>
  </si>
  <si>
    <t>Y-575899</t>
  </si>
  <si>
    <t>S-641550</t>
  </si>
  <si>
    <t>Y-575789</t>
  </si>
  <si>
    <t>S-641223</t>
  </si>
  <si>
    <t>Y-575461</t>
  </si>
  <si>
    <t>P-000171990</t>
  </si>
  <si>
    <t xml:space="preserve">"MİGROS GÖLBAŞI (15 PLT) || YENİ MAĞ. GÖLBAŞI DEPO (3 PLT) || 
BİM - SİNCAN (3 PLT) || BİM - YENİKENT (6 PLT) || YENİ MAĞ.-AKINCI DEPO (5 PLT)" @ </t>
  </si>
  <si>
    <t>S-641222</t>
  </si>
  <si>
    <t>Y-575460</t>
  </si>
  <si>
    <t>P-000171989</t>
  </si>
  <si>
    <t xml:space="preserve">"MERT KASAP 1 PL TAZE - ERDOĞAN 1 PL TAZE - YASEMİN GRUP LOJİSTİK VE GIDA ŞTİ. (ANKARA) (17 PLT) || 
YENİ MAĞ.ESENBOĞA DEPO (7 PLT) || YENİ MAĞ.ELMADAĞ DEPO (4 PLT) -" @ </t>
  </si>
  <si>
    <t>S-641221</t>
  </si>
  <si>
    <t>Y-575459</t>
  </si>
  <si>
    <t>P-000171988</t>
  </si>
  <si>
    <t>S-641220</t>
  </si>
  <si>
    <t>Y-575458</t>
  </si>
  <si>
    <t>P-000171987</t>
  </si>
  <si>
    <t xml:space="preserve">MİGROS TARSUS+MİGROS ADANA @ </t>
  </si>
  <si>
    <t>S-641219</t>
  </si>
  <si>
    <t>Y-575457</t>
  </si>
  <si>
    <t>P-000171986</t>
  </si>
  <si>
    <t xml:space="preserve">BİM 2 - ARSEN GIDA @ </t>
  </si>
  <si>
    <t>S-641218</t>
  </si>
  <si>
    <t>Y-575455</t>
  </si>
  <si>
    <t>P-000171984</t>
  </si>
  <si>
    <t xml:space="preserve">GİMSA - YASEMİN PASTA - EMC GRUP @ </t>
  </si>
  <si>
    <t>S-641209</t>
  </si>
  <si>
    <t>Y-575447</t>
  </si>
  <si>
    <t>P-000171976</t>
  </si>
  <si>
    <t xml:space="preserve">A101 - ÖNALAN GIDA @ </t>
  </si>
  <si>
    <t>S-641214</t>
  </si>
  <si>
    <t>Y-575452</t>
  </si>
  <si>
    <t>P-000171981</t>
  </si>
  <si>
    <t xml:space="preserve">15.PİYADE - EFOR GIDA - SAHİL GÜVENLİK - A101 @ </t>
  </si>
  <si>
    <t>S-641210</t>
  </si>
  <si>
    <t>Y-575448</t>
  </si>
  <si>
    <t>P-000171977</t>
  </si>
  <si>
    <t xml:space="preserve">BİM DÖRTYOL - A101 - BAKLACI GIDA @ </t>
  </si>
  <si>
    <t>S-641307</t>
  </si>
  <si>
    <t>Y-575545</t>
  </si>
  <si>
    <t>P-000172710</t>
  </si>
  <si>
    <t>İST. AVRUPA + LÜLEBURGAZ @</t>
  </si>
  <si>
    <t>S-641306</t>
  </si>
  <si>
    <t>Y-575544</t>
  </si>
  <si>
    <t>P-000172709</t>
  </si>
  <si>
    <t>S-641305</t>
  </si>
  <si>
    <t>Y-575543</t>
  </si>
  <si>
    <t>P-000172708</t>
  </si>
  <si>
    <t>35CSN356</t>
  </si>
  <si>
    <t>BODRUM @</t>
  </si>
  <si>
    <t>S-641297</t>
  </si>
  <si>
    <t>Y-575535</t>
  </si>
  <si>
    <t>P-000172707</t>
  </si>
  <si>
    <t>KONYA + AFYON + KÜTAHYA @</t>
  </si>
  <si>
    <t>S-641212</t>
  </si>
  <si>
    <t>Y-575450</t>
  </si>
  <si>
    <t>P-000171979</t>
  </si>
  <si>
    <t xml:space="preserve">AKDENİZ GIDA - A101 - ANADOLU ARICILIK @ </t>
  </si>
  <si>
    <t>S-643942</t>
  </si>
  <si>
    <t>Y-578193</t>
  </si>
  <si>
    <t>20260807048</t>
  </si>
  <si>
    <t>S-641863</t>
  </si>
  <si>
    <t>Y-576101</t>
  </si>
  <si>
    <t>YAPKİM ANTREPO-SİLİVRİ
İRS NO:83653 @</t>
  </si>
  <si>
    <t>S-641720</t>
  </si>
  <si>
    <t>Y-575957</t>
  </si>
  <si>
    <t xml:space="preserve">DAVUTPAŞA CAD. NO:18 TOPKAPI
İRS NO:83379-83580-83657 @ </t>
  </si>
  <si>
    <t>S-641712</t>
  </si>
  <si>
    <t>Y-575949</t>
  </si>
  <si>
    <t xml:space="preserve">YAPKİM ANTREPO-SİLİVRİ
İRS NO:83557 @ </t>
  </si>
  <si>
    <t>S-641688</t>
  </si>
  <si>
    <t>Y-575925</t>
  </si>
  <si>
    <t xml:space="preserve">YAPKİM ANTREPO-SİLİVRİ
İRS NO:83407 @ </t>
  </si>
  <si>
    <t>S-641687</t>
  </si>
  <si>
    <t>Y-575924</t>
  </si>
  <si>
    <t>34DP1890</t>
  </si>
  <si>
    <t xml:space="preserve">DAVUTPAŞA CAD. NO:18 TOPKAPI
İRS NO:83556-83586 @ </t>
  </si>
  <si>
    <t>S-641537</t>
  </si>
  <si>
    <t>Y-575776</t>
  </si>
  <si>
    <t xml:space="preserve">HARAMİDERE - BAŞAKŞEHİR
-KAMYON @ </t>
  </si>
  <si>
    <t>S-643993</t>
  </si>
  <si>
    <t>Y-578245</t>
  </si>
  <si>
    <t>20260807027</t>
  </si>
  <si>
    <t>S-641276</t>
  </si>
  <si>
    <t>Y-575514</t>
  </si>
  <si>
    <t>P-000172031</t>
  </si>
  <si>
    <t>TIIU5165369-MEDU9365830-MSDU8179058-MSNU8410043-MSMU4747840-GP GELULOSE / MEVRA GÖZÜTOK</t>
  </si>
  <si>
    <t>34KM5576</t>
  </si>
  <si>
    <t>S-641738</t>
  </si>
  <si>
    <t>Y-575975</t>
  </si>
  <si>
    <t>P-000172332</t>
  </si>
  <si>
    <t>20267034-7246 - MUSTAFA DOĞAN</t>
  </si>
  <si>
    <t>S-641737</t>
  </si>
  <si>
    <t>Y-575974</t>
  </si>
  <si>
    <t>P-000172331</t>
  </si>
  <si>
    <t>20260850 - İBRAHİM SOLMAZ</t>
  </si>
  <si>
    <t>S-641734</t>
  </si>
  <si>
    <t>Y-575971</t>
  </si>
  <si>
    <t>P-000172329</t>
  </si>
  <si>
    <t>NİŞKOZ STANDART DOĞAL NİŞASTA - MUHASEBE</t>
  </si>
  <si>
    <t>S-641731</t>
  </si>
  <si>
    <t>Y-575968</t>
  </si>
  <si>
    <t>P-000172327</t>
  </si>
  <si>
    <t>20267243 - SÜHEYL ÖRÜCÜ</t>
  </si>
  <si>
    <t>S-641554</t>
  </si>
  <si>
    <t>Y-575792</t>
  </si>
  <si>
    <t>P-000172205</t>
  </si>
  <si>
    <t>S-641274</t>
  </si>
  <si>
    <t>Y-575512</t>
  </si>
  <si>
    <t>P-000172029</t>
  </si>
  <si>
    <t>AÇIK YÜK-AQUAKRAFT TAŞIMASIDIR / ÖMER PEKTEŞ</t>
  </si>
  <si>
    <t>34EKY27</t>
  </si>
  <si>
    <t>S-641273</t>
  </si>
  <si>
    <t>Y-575511</t>
  </si>
  <si>
    <t>P-000172028</t>
  </si>
  <si>
    <t>S-641369</t>
  </si>
  <si>
    <t>Y-575607</t>
  </si>
  <si>
    <t>P-000172101</t>
  </si>
  <si>
    <t>20261198  - ESRA PARLAK</t>
  </si>
  <si>
    <t>ERPORT ANTREPO</t>
  </si>
  <si>
    <t>S-641368</t>
  </si>
  <si>
    <t>Y-575606</t>
  </si>
  <si>
    <t>P-000172100</t>
  </si>
  <si>
    <t>20261197-1 - İBRAHİM SOLMAZ</t>
  </si>
  <si>
    <t>S-641363</t>
  </si>
  <si>
    <t>Y-575601</t>
  </si>
  <si>
    <t>P-000172095</t>
  </si>
  <si>
    <t>S-641258</t>
  </si>
  <si>
    <t>Y-575496</t>
  </si>
  <si>
    <t>P-000172013</t>
  </si>
  <si>
    <t>20260120 - SENEM SUBAKAN</t>
  </si>
  <si>
    <t>S-641553</t>
  </si>
  <si>
    <t>Y-575791</t>
  </si>
  <si>
    <t>S-641272</t>
  </si>
  <si>
    <t>Y-575510</t>
  </si>
  <si>
    <t>83563</t>
  </si>
  <si>
    <t>P-000172027</t>
  </si>
  <si>
    <t>GEBZE OSB. İHSAN DEDE CD. 90. SK. @ 83563</t>
  </si>
  <si>
    <t>S-641270</t>
  </si>
  <si>
    <t>Y-575508</t>
  </si>
  <si>
    <t>83559</t>
  </si>
  <si>
    <t>P-000172025</t>
  </si>
  <si>
    <t>GEBZE OSB. İHSAN DEDE CD. 90. SK. @ 83559</t>
  </si>
  <si>
    <t>S-641268</t>
  </si>
  <si>
    <t>Y-575506</t>
  </si>
  <si>
    <t>83553</t>
  </si>
  <si>
    <t>P-000172023</t>
  </si>
  <si>
    <t>GEBZE OSB. İHSAN DEDE CD. 90. SK. @ 83553</t>
  </si>
  <si>
    <t>S-641266</t>
  </si>
  <si>
    <t>Y-575504</t>
  </si>
  <si>
    <t>83534</t>
  </si>
  <si>
    <t>P-000172021</t>
  </si>
  <si>
    <t>GEBZE OSB. İHSAN DEDE CD. 90. SK. @ 83534</t>
  </si>
  <si>
    <t>S-641265</t>
  </si>
  <si>
    <t>Y-575503</t>
  </si>
  <si>
    <t>83507</t>
  </si>
  <si>
    <t>P-000172020</t>
  </si>
  <si>
    <t>GEBZE OSB. İHSAN DEDE CD. 90. SK. @ 83507</t>
  </si>
  <si>
    <t>S-641290</t>
  </si>
  <si>
    <t>Y-575528</t>
  </si>
  <si>
    <t>83671</t>
  </si>
  <si>
    <t>P-000172043</t>
  </si>
  <si>
    <t>MALTEPE MH DAVUTPAŞA CD NO 18 ZEYTİNBURNU @ 83671</t>
  </si>
  <si>
    <t>S-641289</t>
  </si>
  <si>
    <t>Y-575527</t>
  </si>
  <si>
    <t>83569</t>
  </si>
  <si>
    <t>P-000172042</t>
  </si>
  <si>
    <t>GEBZE OSB. İHSAN DEDE CD. 90. SK. @ 83569</t>
  </si>
  <si>
    <t>S-641288</t>
  </si>
  <si>
    <t>Y-575526</t>
  </si>
  <si>
    <t>83645</t>
  </si>
  <si>
    <t>P-000172041</t>
  </si>
  <si>
    <t>MALTEPE MH DAVUTPAŞA CD NO 18 ZEYTİNBURNU @ 83645</t>
  </si>
  <si>
    <t>S-641287</t>
  </si>
  <si>
    <t>Y-575525</t>
  </si>
  <si>
    <t>83667</t>
  </si>
  <si>
    <t>P-000172040</t>
  </si>
  <si>
    <t>GEBZE OSB. İHSAN DEDE CD. 90. SK. @ 83667</t>
  </si>
  <si>
    <t>S-641264</t>
  </si>
  <si>
    <t>Y-575502</t>
  </si>
  <si>
    <t>83457</t>
  </si>
  <si>
    <t>P-000172019</t>
  </si>
  <si>
    <t>MALTEPE MH DAVUTPAŞA CD NO 18 ZEYTİNBURNU @ 83457</t>
  </si>
  <si>
    <t>S-641657</t>
  </si>
  <si>
    <t>Y-575501</t>
  </si>
  <si>
    <t>83743</t>
  </si>
  <si>
    <t>GEBZE OSB. İHSAN DEDE CD. 90. SK. @ 83743</t>
  </si>
  <si>
    <t>S-641447</t>
  </si>
  <si>
    <t>Y-575685</t>
  </si>
  <si>
    <t>S-641446</t>
  </si>
  <si>
    <t>Y-575684</t>
  </si>
  <si>
    <t>S-641445</t>
  </si>
  <si>
    <t>Y-575683</t>
  </si>
  <si>
    <t>S-641444</t>
  </si>
  <si>
    <t>Y-575682</t>
  </si>
  <si>
    <t xml:space="preserve">ARNAVUTKÖY BİM1+ HARAMİDERE BİM @ </t>
  </si>
  <si>
    <t>S-641422</t>
  </si>
  <si>
    <t>Y-575660</t>
  </si>
  <si>
    <t>S-641421</t>
  </si>
  <si>
    <t>Y-575659</t>
  </si>
  <si>
    <t>S-641424</t>
  </si>
  <si>
    <t>Y-575662</t>
  </si>
  <si>
    <t>S-642154</t>
  </si>
  <si>
    <t>Y-576384</t>
  </si>
  <si>
    <t>S-642153</t>
  </si>
  <si>
    <t>Y-576383</t>
  </si>
  <si>
    <t>S-642152</t>
  </si>
  <si>
    <t>Y-576382</t>
  </si>
  <si>
    <t>S-642151</t>
  </si>
  <si>
    <t>Y-576381</t>
  </si>
  <si>
    <t>S-642150</t>
  </si>
  <si>
    <t>Y-576380</t>
  </si>
  <si>
    <t>S-642149</t>
  </si>
  <si>
    <t>Y-576379</t>
  </si>
  <si>
    <t>S-642148</t>
  </si>
  <si>
    <t>Y-576378</t>
  </si>
  <si>
    <t>S-642147</t>
  </si>
  <si>
    <t>Y-576377</t>
  </si>
  <si>
    <t>S-642146</t>
  </si>
  <si>
    <t>Y-576376</t>
  </si>
  <si>
    <t>S-642145</t>
  </si>
  <si>
    <t>Y-576375</t>
  </si>
  <si>
    <t>S-642144</t>
  </si>
  <si>
    <t>Y-576374</t>
  </si>
  <si>
    <t>S-642143</t>
  </si>
  <si>
    <t>Y-576373</t>
  </si>
  <si>
    <t>S-642142</t>
  </si>
  <si>
    <t>Y-576372</t>
  </si>
  <si>
    <t>S-642141</t>
  </si>
  <si>
    <t>Y-576371</t>
  </si>
  <si>
    <t>S-642140</t>
  </si>
  <si>
    <t>Y-576370</t>
  </si>
  <si>
    <t>S-641652</t>
  </si>
  <si>
    <t>Y-575891</t>
  </si>
  <si>
    <t>P-000172274</t>
  </si>
  <si>
    <t>16BRU196</t>
  </si>
  <si>
    <t>UĞUR ESİCİ</t>
  </si>
  <si>
    <t xml:space="preserve">35870 @ </t>
  </si>
  <si>
    <t>S-641649</t>
  </si>
  <si>
    <t>Y-575888</t>
  </si>
  <si>
    <t>P-000172273</t>
  </si>
  <si>
    <t xml:space="preserve">35863 @ </t>
  </si>
  <si>
    <t>S-641415</t>
  </si>
  <si>
    <t>Y-575653</t>
  </si>
  <si>
    <t>P-000172142</t>
  </si>
  <si>
    <t>AQUA KRAFT TAŞIMASI @
KÖPÜK KESİCİ</t>
  </si>
  <si>
    <t>S-641413</t>
  </si>
  <si>
    <t>Y-575651</t>
  </si>
  <si>
    <t>P-000172140</t>
  </si>
  <si>
    <t xml:space="preserve">C7212 @ </t>
  </si>
  <si>
    <t>S-641412</t>
  </si>
  <si>
    <t>Y-575650</t>
  </si>
  <si>
    <t>P-000172139</t>
  </si>
  <si>
    <t>41AFB822</t>
  </si>
  <si>
    <t xml:space="preserve">35830 @ </t>
  </si>
  <si>
    <t>S-641411</t>
  </si>
  <si>
    <t>Y-575649</t>
  </si>
  <si>
    <t>P-000172138</t>
  </si>
  <si>
    <t>50AAU153</t>
  </si>
  <si>
    <t>FATİH KARA</t>
  </si>
  <si>
    <t xml:space="preserve">35862 @ </t>
  </si>
  <si>
    <t>S-641404</t>
  </si>
  <si>
    <t>Y-575642</t>
  </si>
  <si>
    <t>P-000172131</t>
  </si>
  <si>
    <t xml:space="preserve">35867 @ </t>
  </si>
  <si>
    <t>S-641388</t>
  </si>
  <si>
    <t>Y-575626</t>
  </si>
  <si>
    <t>P-000172119</t>
  </si>
  <si>
    <t>50ABB713</t>
  </si>
  <si>
    <t>YÜKSEL ÖZENDİ</t>
  </si>
  <si>
    <t>EL3420 @</t>
  </si>
  <si>
    <t>S-641384</t>
  </si>
  <si>
    <t>Y-575622</t>
  </si>
  <si>
    <t>P-000172116</t>
  </si>
  <si>
    <t>41V0954</t>
  </si>
  <si>
    <t>EROL ÖNER</t>
  </si>
  <si>
    <t xml:space="preserve">OHM681
AQUA KRAFT İSKELE TAŞIMASI @ </t>
  </si>
  <si>
    <t>S-641383</t>
  </si>
  <si>
    <t>Y-575621</t>
  </si>
  <si>
    <t>P-000172115</t>
  </si>
  <si>
    <t>42EET29</t>
  </si>
  <si>
    <t>HACI HASAN ŞAHAN</t>
  </si>
  <si>
    <t xml:space="preserve">35831 @ </t>
  </si>
  <si>
    <t>S-641382</t>
  </si>
  <si>
    <t>Y-575620</t>
  </si>
  <si>
    <t>P-000172114</t>
  </si>
  <si>
    <t>11AC004</t>
  </si>
  <si>
    <t>T927 @</t>
  </si>
  <si>
    <t>S-641381</t>
  </si>
  <si>
    <t>Y-575619</t>
  </si>
  <si>
    <t>P-000172113</t>
  </si>
  <si>
    <t>54AHN326</t>
  </si>
  <si>
    <t>ŞÜKRİYE ÇALIK</t>
  </si>
  <si>
    <t>YKD12010 @</t>
  </si>
  <si>
    <t>S-641380</t>
  </si>
  <si>
    <t>Y-575618</t>
  </si>
  <si>
    <t>P-000172112</t>
  </si>
  <si>
    <t>26KZ642</t>
  </si>
  <si>
    <t>NURULLAH ŞAHİN</t>
  </si>
  <si>
    <t>OIM2333 @</t>
  </si>
  <si>
    <t>S-641309</t>
  </si>
  <si>
    <t>Y-575547</t>
  </si>
  <si>
    <t>P-000172045</t>
  </si>
  <si>
    <t xml:space="preserve">35868 @ </t>
  </si>
  <si>
    <t>S-642343</t>
  </si>
  <si>
    <t>Y-576582</t>
  </si>
  <si>
    <t>P-000172532</t>
  </si>
  <si>
    <t>25ADZ861</t>
  </si>
  <si>
    <t>ALTINTAŞ GIDA PAZ. VE NAK.TİC.SAN.LTD.ŞTİ</t>
  </si>
  <si>
    <t>S-642342</t>
  </si>
  <si>
    <t>Y-576581</t>
  </si>
  <si>
    <t>P-000172531</t>
  </si>
  <si>
    <t>S-642292</t>
  </si>
  <si>
    <t>Y-576531</t>
  </si>
  <si>
    <t>P-000172721</t>
  </si>
  <si>
    <t>S-642291</t>
  </si>
  <si>
    <t>Y-576530</t>
  </si>
  <si>
    <t>P-000172720</t>
  </si>
  <si>
    <t>DENİZLİ + İZMİR 2 YER @</t>
  </si>
  <si>
    <t>S-642290</t>
  </si>
  <si>
    <t>Y-576529</t>
  </si>
  <si>
    <t>P-000172719</t>
  </si>
  <si>
    <t>ISPARTA + ANTALYA 2 YER @</t>
  </si>
  <si>
    <t>S-642289</t>
  </si>
  <si>
    <t>Y-576528</t>
  </si>
  <si>
    <t>P-000172718</t>
  </si>
  <si>
    <t>S-641359</t>
  </si>
  <si>
    <t>Y-575597</t>
  </si>
  <si>
    <t>P-000172717</t>
  </si>
  <si>
    <t>34KJ6652</t>
  </si>
  <si>
    <t>AKİF GÜMÜŞ</t>
  </si>
  <si>
    <t>S-641358</t>
  </si>
  <si>
    <t>Y-575596</t>
  </si>
  <si>
    <t>P-000172716</t>
  </si>
  <si>
    <t>35CJH052</t>
  </si>
  <si>
    <t>MANİSA + İZMİR @</t>
  </si>
  <si>
    <t>S-641357</t>
  </si>
  <si>
    <t>Y-575595</t>
  </si>
  <si>
    <t>P-000172715</t>
  </si>
  <si>
    <t>01-09 AĞUSTOS 2026 İADE / BOŞ KASA MUTABAKATI</t>
  </si>
  <si>
    <t>S-641277</t>
  </si>
  <si>
    <t>Y-575515</t>
  </si>
  <si>
    <t>P-000172032</t>
  </si>
  <si>
    <t>S-641275</t>
  </si>
  <si>
    <t>Y-575513</t>
  </si>
  <si>
    <t>P-000172030</t>
  </si>
  <si>
    <t>A101 AKINCI</t>
  </si>
  <si>
    <t>S-641733</t>
  </si>
  <si>
    <t>Y-575970</t>
  </si>
  <si>
    <t xml:space="preserve">DAVUTPAŞA CAD. NO:18 TOPKAPI
İRS NO:83614-83922 @ </t>
  </si>
  <si>
    <t>S-641717</t>
  </si>
  <si>
    <t>Y-575954</t>
  </si>
  <si>
    <t xml:space="preserve">DAVUTPAŞA CAD. NO:18 TOPKAPI
İRS NO:79390-83583-83381-83838 @ </t>
  </si>
  <si>
    <t>S-641702</t>
  </si>
  <si>
    <t>Y-575939</t>
  </si>
  <si>
    <t xml:space="preserve">DAVUTPAŞA CAD. NO:18 TOPKAPI
İRS NO:83497-83881 @ </t>
  </si>
  <si>
    <t>S-641692</t>
  </si>
  <si>
    <t>Y-575929</t>
  </si>
  <si>
    <t xml:space="preserve">DAVUTPAŞA CAD. NO:18 TOPKAPI
İRS NO:83524-83380-83842 @ </t>
  </si>
  <si>
    <t>S-641691</t>
  </si>
  <si>
    <t>Y-575928</t>
  </si>
  <si>
    <t xml:space="preserve">DAVUTPAŞA CAD. NO:18 TOPKAPI
İRS NO:83469-83868 @ </t>
  </si>
  <si>
    <t>S-641539</t>
  </si>
  <si>
    <t>Y-575778</t>
  </si>
  <si>
    <t>ALI2026000011200-11201</t>
  </si>
  <si>
    <t>P-000172276</t>
  </si>
  <si>
    <t>S-641538</t>
  </si>
  <si>
    <t>Y-575777</t>
  </si>
  <si>
    <t>S-643854</t>
  </si>
  <si>
    <t>Y-578105</t>
  </si>
  <si>
    <t>5038737</t>
  </si>
  <si>
    <t>S-641377</t>
  </si>
  <si>
    <t>Y-575615</t>
  </si>
  <si>
    <t>P-000172109</t>
  </si>
  <si>
    <t>BEAU4030910 - İNGİLTERE E.Y</t>
  </si>
  <si>
    <t>S-641997</t>
  </si>
  <si>
    <t>Y-576237</t>
  </si>
  <si>
    <t>83953</t>
  </si>
  <si>
    <t>GEBZE OSB. İHSAN DEDE CD. 90. SK. @ 83953</t>
  </si>
  <si>
    <t>S-641650</t>
  </si>
  <si>
    <t>Y-575889</t>
  </si>
  <si>
    <t>S-641655</t>
  </si>
  <si>
    <t>Y-575893</t>
  </si>
  <si>
    <t>83783</t>
  </si>
  <si>
    <t>ESENBOĞA YOLU 21.KM AKYURT/ANKARA @ 83783</t>
  </si>
  <si>
    <t>S-641431</t>
  </si>
  <si>
    <t>Y-575669</t>
  </si>
  <si>
    <t>S-641430</t>
  </si>
  <si>
    <t>Y-575668</t>
  </si>
  <si>
    <t>S-641429</t>
  </si>
  <si>
    <t>Y-575667</t>
  </si>
  <si>
    <t>S-641427</t>
  </si>
  <si>
    <t>Y-575665</t>
  </si>
  <si>
    <t>AKHİSAR BİM @</t>
  </si>
  <si>
    <t>S-641428</t>
  </si>
  <si>
    <t>Y-575666</t>
  </si>
  <si>
    <t>11DJ555</t>
  </si>
  <si>
    <t>S-641798</t>
  </si>
  <si>
    <t>Y-576035</t>
  </si>
  <si>
    <t>P-000172388</t>
  </si>
  <si>
    <t>33ABG040</t>
  </si>
  <si>
    <t>ABDULLAH GÖK</t>
  </si>
  <si>
    <t>S-642167</t>
  </si>
  <si>
    <t>Y-576397</t>
  </si>
  <si>
    <t xml:space="preserve">LÜLEBURGAZ/1 BEKLEME @ </t>
  </si>
  <si>
    <t>S-642166</t>
  </si>
  <si>
    <t>Y-576396</t>
  </si>
  <si>
    <t>S-642165</t>
  </si>
  <si>
    <t>Y-576395</t>
  </si>
  <si>
    <t>S-642164</t>
  </si>
  <si>
    <t>Y-576394</t>
  </si>
  <si>
    <t>S-642163</t>
  </si>
  <si>
    <t>Y-576393</t>
  </si>
  <si>
    <t>S-642162</t>
  </si>
  <si>
    <t>Y-576392</t>
  </si>
  <si>
    <t>S-642161</t>
  </si>
  <si>
    <t>Y-576391</t>
  </si>
  <si>
    <t>S-642160</t>
  </si>
  <si>
    <t>Y-576390</t>
  </si>
  <si>
    <t>50AFV741</t>
  </si>
  <si>
    <t>MURAT SEZER</t>
  </si>
  <si>
    <t>S-642159</t>
  </si>
  <si>
    <t>Y-576389</t>
  </si>
  <si>
    <t>S-642158</t>
  </si>
  <si>
    <t>Y-576388</t>
  </si>
  <si>
    <t xml:space="preserve">ESKİŞEHİR+DÖŞEMEALTI-1 @ </t>
  </si>
  <si>
    <t>S-642157</t>
  </si>
  <si>
    <t>Y-576387</t>
  </si>
  <si>
    <t>S-642156</t>
  </si>
  <si>
    <t>Y-576386</t>
  </si>
  <si>
    <t>S-642155</t>
  </si>
  <si>
    <t>Y-576385</t>
  </si>
  <si>
    <t>S-641599</t>
  </si>
  <si>
    <t>Y-575837</t>
  </si>
  <si>
    <t>P-000172224</t>
  </si>
  <si>
    <t>33NUL13</t>
  </si>
  <si>
    <t>ABDİL BOBUŞOĞLU</t>
  </si>
  <si>
    <t>S-641593</t>
  </si>
  <si>
    <t>Y-575831</t>
  </si>
  <si>
    <t>P-000172220</t>
  </si>
  <si>
    <t>S-641585</t>
  </si>
  <si>
    <t>Y-575822</t>
  </si>
  <si>
    <t>P-000172216</t>
  </si>
  <si>
    <t xml:space="preserve">35871 @ </t>
  </si>
  <si>
    <t>S-641479</t>
  </si>
  <si>
    <t>Y-575718</t>
  </si>
  <si>
    <t>P-000172168</t>
  </si>
  <si>
    <t>05FP626</t>
  </si>
  <si>
    <t>RAMAZAN ÇOBAN</t>
  </si>
  <si>
    <t xml:space="preserve">D514 @ </t>
  </si>
  <si>
    <t>S-641416</t>
  </si>
  <si>
    <t>Y-575654</t>
  </si>
  <si>
    <t>P-000172143</t>
  </si>
  <si>
    <t>S-641414</t>
  </si>
  <si>
    <t>Y-575652</t>
  </si>
  <si>
    <t>P-000172141</t>
  </si>
  <si>
    <t xml:space="preserve">35869 @ </t>
  </si>
  <si>
    <t>S-641408</t>
  </si>
  <si>
    <t>Y-575646</t>
  </si>
  <si>
    <t>P-000172135</t>
  </si>
  <si>
    <t>33ATE897</t>
  </si>
  <si>
    <t>MUSTAFA GÜR</t>
  </si>
  <si>
    <t>S-641398</t>
  </si>
  <si>
    <t>Y-575637</t>
  </si>
  <si>
    <t>P-000172128</t>
  </si>
  <si>
    <t>07ASB299</t>
  </si>
  <si>
    <t>TEVFİK CAN ÖZBUCAK</t>
  </si>
  <si>
    <t>S-642344</t>
  </si>
  <si>
    <t>Y-576583</t>
  </si>
  <si>
    <t>P-000172533</t>
  </si>
  <si>
    <t>S-641548</t>
  </si>
  <si>
    <t>Y-575787</t>
  </si>
  <si>
    <t>S-642294</t>
  </si>
  <si>
    <t>Y-576533</t>
  </si>
  <si>
    <t>P-000172724</t>
  </si>
  <si>
    <t>S-642293</t>
  </si>
  <si>
    <t>Y-576532</t>
  </si>
  <si>
    <t>P-000172723</t>
  </si>
  <si>
    <t>SİVAS + SAMSUN @</t>
  </si>
  <si>
    <t>S-641551</t>
  </si>
  <si>
    <t>Y-575790</t>
  </si>
  <si>
    <t>S-641323</t>
  </si>
  <si>
    <t>Y-575561</t>
  </si>
  <si>
    <t>P-000172059</t>
  </si>
  <si>
    <t>07KT291</t>
  </si>
  <si>
    <t>PALM HAUSE 17 TURİZM İNŞAAT TİC.LTD.ŞTİ</t>
  </si>
  <si>
    <t>CAN ÇAKIR</t>
  </si>
  <si>
    <t>0532 394 53 89</t>
  </si>
  <si>
    <t>A101 TRABZON 33 PL @</t>
  </si>
  <si>
    <t>S-641322</t>
  </si>
  <si>
    <t>Y-575560</t>
  </si>
  <si>
    <t>P-000172058</t>
  </si>
  <si>
    <t>07CIM253</t>
  </si>
  <si>
    <t>NİHAT GÖKDAŞ</t>
  </si>
  <si>
    <t>0542 808 00 02</t>
  </si>
  <si>
    <t xml:space="preserve">STOKİS GIDA- A101 DÖŞEMEALTI- ŞAFAK YILMAZ KUMLUCA @ </t>
  </si>
  <si>
    <t>S-641321</t>
  </si>
  <si>
    <t>Y-575559</t>
  </si>
  <si>
    <t>P-000172057</t>
  </si>
  <si>
    <t>BİM- A101</t>
  </si>
  <si>
    <t>S-641320</t>
  </si>
  <si>
    <t>Y-575558</t>
  </si>
  <si>
    <t>P-000172056</t>
  </si>
  <si>
    <t>S-641319</t>
  </si>
  <si>
    <t>Y-575557</t>
  </si>
  <si>
    <t>P-000172055</t>
  </si>
  <si>
    <t xml:space="preserve">BİM 30 PL - TARIM KREDİ 1 PL @ </t>
  </si>
  <si>
    <t>S-641317</t>
  </si>
  <si>
    <t>Y-575555</t>
  </si>
  <si>
    <t>P-000172053</t>
  </si>
  <si>
    <t xml:space="preserve">A101 ERZURUM 30 PL @ </t>
  </si>
  <si>
    <t>S-641316</t>
  </si>
  <si>
    <t>Y-575554</t>
  </si>
  <si>
    <t>P-000172052</t>
  </si>
  <si>
    <t xml:space="preserve">CEM VE NAZ 21 PL - FATİH ACARİ - BİM IĞDIR 12 PL @ </t>
  </si>
  <si>
    <t>S-641315</t>
  </si>
  <si>
    <t>Y-575553</t>
  </si>
  <si>
    <t>P-000172051</t>
  </si>
  <si>
    <t xml:space="preserve">SÜPHAN BİRLİK EDREMİT DEPO 8 PL - A101 VAN 22 PL @ </t>
  </si>
  <si>
    <t>S-641314</t>
  </si>
  <si>
    <t>Y-575552</t>
  </si>
  <si>
    <t>P-000172050</t>
  </si>
  <si>
    <t xml:space="preserve">BİM BATMAN 10 PL - ŞEKERCİ 15 PL - BİM VAN 8 PL @ </t>
  </si>
  <si>
    <t>S-641313</t>
  </si>
  <si>
    <t>Y-575551</t>
  </si>
  <si>
    <t>P-000172049</t>
  </si>
  <si>
    <t xml:space="preserve">A101 GÖLBAŞI- YASEMİN PASTA- FİLE SİNCAN - BİM SİNCAN @ </t>
  </si>
  <si>
    <t>S-641312</t>
  </si>
  <si>
    <t>Y-575550</t>
  </si>
  <si>
    <t>P-000172048</t>
  </si>
  <si>
    <t xml:space="preserve">FATİH DONDURMA- DERTLİ PLASTİK- A101 @ </t>
  </si>
  <si>
    <t>S-641311</t>
  </si>
  <si>
    <t>Y-575549</t>
  </si>
  <si>
    <t>P-000172047</t>
  </si>
  <si>
    <t xml:space="preserve">SÜPHAN BİRLİK- BİM- A101 @ </t>
  </si>
  <si>
    <t>S-641310</t>
  </si>
  <si>
    <t>Y-575548</t>
  </si>
  <si>
    <t>P-000172046</t>
  </si>
  <si>
    <t xml:space="preserve">A101- TABİATSAL GIDA- AYHANLAR GIDA @ </t>
  </si>
  <si>
    <t>S-641485</t>
  </si>
  <si>
    <t>Y-575724</t>
  </si>
  <si>
    <t>P-000172174</t>
  </si>
  <si>
    <t xml:space="preserve">SAMSUN MAKRO 4 PL - BİM PİRAZİZ 20 PL - MUSTAFA DEMİRCİ 6 PL @ </t>
  </si>
  <si>
    <t>S-641360</t>
  </si>
  <si>
    <t>Y-575598</t>
  </si>
  <si>
    <t>P-000172722</t>
  </si>
  <si>
    <t>AKHİSAR @</t>
  </si>
  <si>
    <t>S-641318</t>
  </si>
  <si>
    <t>Y-575556</t>
  </si>
  <si>
    <t>P-000172054</t>
  </si>
  <si>
    <t xml:space="preserve">"TOKGÖZ 7 PL - MİGROS ERZURUM 6 PL - BİM ERZURUM 8 PL 
- A101 ERZURUM 5 PL" @ </t>
  </si>
  <si>
    <t>S-641456</t>
  </si>
  <si>
    <t>Y-575694</t>
  </si>
  <si>
    <t xml:space="preserve">ORHANLI BİM+ MALTEPE GETİR + ÖMERLİ BİM @ </t>
  </si>
  <si>
    <t>S-641455</t>
  </si>
  <si>
    <t>Y-575693</t>
  </si>
  <si>
    <t xml:space="preserve">ARANVUTKÖY BİM1+ BİM2 @ </t>
  </si>
  <si>
    <t>S-641454</t>
  </si>
  <si>
    <t>Y-575692</t>
  </si>
  <si>
    <t xml:space="preserve">KIRAÇ POLAR XP + HARAMİDERE BİM @ </t>
  </si>
  <si>
    <t>S-641453</t>
  </si>
  <si>
    <t>Y-575691</t>
  </si>
  <si>
    <t xml:space="preserve">KEMALPAŞA BİM2+ GAZİEMİR POLAR XP @ </t>
  </si>
  <si>
    <t>S-641452</t>
  </si>
  <si>
    <t>Y-575690</t>
  </si>
  <si>
    <t>S-641451</t>
  </si>
  <si>
    <t>Y-575689</t>
  </si>
  <si>
    <t>S-641450</t>
  </si>
  <si>
    <t>Y-575688</t>
  </si>
  <si>
    <t xml:space="preserve">AKHİSAR BİM+ TUGTULU BİM @ </t>
  </si>
  <si>
    <t>S-641449</t>
  </si>
  <si>
    <t>Y-575687</t>
  </si>
  <si>
    <t xml:space="preserve">KEMALPAŞA BİM1+ ULUKENT BİM @ </t>
  </si>
  <si>
    <t>S-641448</t>
  </si>
  <si>
    <t>Y-575686</t>
  </si>
  <si>
    <t>S-641432</t>
  </si>
  <si>
    <t>Y-575670</t>
  </si>
  <si>
    <t>S-641457</t>
  </si>
  <si>
    <t>Y-575695</t>
  </si>
  <si>
    <t>S-641707</t>
  </si>
  <si>
    <t>Y-575944</t>
  </si>
  <si>
    <t>S-641355</t>
  </si>
  <si>
    <t>Y-575593</t>
  </si>
  <si>
    <t>P-000172091</t>
  </si>
  <si>
    <t xml:space="preserve">BİM D.ALTI ( 2 ) 16 @ </t>
  </si>
  <si>
    <t>S-641354</t>
  </si>
  <si>
    <t>Y-575592</t>
  </si>
  <si>
    <t>P-000172090</t>
  </si>
  <si>
    <t>54APB508</t>
  </si>
  <si>
    <t>AHMET SERİNÖZ</t>
  </si>
  <si>
    <t>S-641353</t>
  </si>
  <si>
    <t>Y-575591</t>
  </si>
  <si>
    <t>P-000172089</t>
  </si>
  <si>
    <t xml:space="preserve">ÇİMEN ET 5 PL (Donuk) - BONFES 12PL (Donuk) @ </t>
  </si>
  <si>
    <t>S-641351</t>
  </si>
  <si>
    <t>Y-575589</t>
  </si>
  <si>
    <t>P-000172087</t>
  </si>
  <si>
    <t>55JM887</t>
  </si>
  <si>
    <t>BAFRA EXPORT ULUSLARARASI NAK.İTH.İHR İÇveDIŞ.TİÇ.</t>
  </si>
  <si>
    <t xml:space="preserve">A101 ATAKUM 33 P L @ </t>
  </si>
  <si>
    <t>S-641350</t>
  </si>
  <si>
    <t>Y-575588</t>
  </si>
  <si>
    <t>P-000172086</t>
  </si>
  <si>
    <t xml:space="preserve">A101 SAMSUN 33 PL @ </t>
  </si>
  <si>
    <t>S-641349</t>
  </si>
  <si>
    <t>Y-575587</t>
  </si>
  <si>
    <t>P-000172085</t>
  </si>
  <si>
    <t xml:space="preserve">AKDENİZ 7 PL - BİM TRABZON 20 PL - ANADOLU ARICILIK 5 PL @ </t>
  </si>
  <si>
    <t>S-641348</t>
  </si>
  <si>
    <t>Y-575586</t>
  </si>
  <si>
    <t>P-000172084</t>
  </si>
  <si>
    <t>33YH325</t>
  </si>
  <si>
    <t xml:space="preserve">MİGROS TARSUS 4 PL ( UHT ) - A101 MERSİN 23 PL - NYZ PAZARLAMA 6 PL @ </t>
  </si>
  <si>
    <t>S-641347</t>
  </si>
  <si>
    <t>Y-575585</t>
  </si>
  <si>
    <t>P-000172083</t>
  </si>
  <si>
    <t xml:space="preserve">ADNAN TİÇ. 22 PL -- BİM MERSİN 8 PL @ </t>
  </si>
  <si>
    <t>S-641346</t>
  </si>
  <si>
    <t>Y-575584</t>
  </si>
  <si>
    <t>P-000172082</t>
  </si>
  <si>
    <t xml:space="preserve">BİM TARSUS 5 PL - A101 TARSUS 25 PL @ </t>
  </si>
  <si>
    <t>S-641345</t>
  </si>
  <si>
    <t>Y-575583</t>
  </si>
  <si>
    <t>P-000172081</t>
  </si>
  <si>
    <t xml:space="preserve">"MİGROS TARSUS 9 PL - TK TARSUS 1 PL - BİM İSKENDERUN 12 PL
 - BAKLACI 11 PL" @ </t>
  </si>
  <si>
    <t>S-641344</t>
  </si>
  <si>
    <t>Y-575582</t>
  </si>
  <si>
    <t>P-000172080</t>
  </si>
  <si>
    <t xml:space="preserve">A101 HATAY 32 PL @ </t>
  </si>
  <si>
    <t>S-641343</t>
  </si>
  <si>
    <t>Y-575581</t>
  </si>
  <si>
    <t>P-000172079</t>
  </si>
  <si>
    <t xml:space="preserve">A101 TOKAT 33 PL @ </t>
  </si>
  <si>
    <t>S-641342</t>
  </si>
  <si>
    <t>Y-575580</t>
  </si>
  <si>
    <t>P-000172078</t>
  </si>
  <si>
    <t>34PMC372</t>
  </si>
  <si>
    <t>YAYLADÜZÜ SÜT VE SÜT ÜRÜNLERİ TARIM HAYVANCILIK SANAYİ VE TİCARET LİMİTED ŞİRKETİ</t>
  </si>
  <si>
    <t xml:space="preserve">A101 AKSARAY 15 PL - YUNUS DOĞRU 5 PL - KÜRE AKARYAKIT 13 PL @ </t>
  </si>
  <si>
    <t>S-641341</t>
  </si>
  <si>
    <t>Y-575579</t>
  </si>
  <si>
    <t>P-000172077</t>
  </si>
  <si>
    <t xml:space="preserve">DUYKAN 4 PL- A101 AKSARAY 29 PL - @ </t>
  </si>
  <si>
    <t>S-641340</t>
  </si>
  <si>
    <t>Y-575578</t>
  </si>
  <si>
    <t>P-000172076</t>
  </si>
  <si>
    <t xml:space="preserve">BİM AKSARAY 18 PL - İSMAİL GÜLEZ 15 PL @ </t>
  </si>
  <si>
    <t>S-641476</t>
  </si>
  <si>
    <t>Y-575715</t>
  </si>
  <si>
    <t>P-000172165</t>
  </si>
  <si>
    <t xml:space="preserve">A101 TOSYA 32 PL @ </t>
  </si>
  <si>
    <t>S-641339</t>
  </si>
  <si>
    <t>Y-575577</t>
  </si>
  <si>
    <t>P-000172075</t>
  </si>
  <si>
    <t xml:space="preserve">"BİM KAYSERİ 14 PL - CONAĞASI 1 PL - ÖZ RİZE 1 PL 
- A101 KAYSERİ 17 PL" @ </t>
  </si>
  <si>
    <t>S-641338</t>
  </si>
  <si>
    <t>Y-575576</t>
  </si>
  <si>
    <t>P-000172074</t>
  </si>
  <si>
    <t xml:space="preserve">- BİM KAYSERİ2 14 PL- ARSEN 19 PL @ </t>
  </si>
  <si>
    <t>S-641337</t>
  </si>
  <si>
    <t>Y-575575</t>
  </si>
  <si>
    <t>P-000172073</t>
  </si>
  <si>
    <t xml:space="preserve">BİM MALATYA 10 PL - DOĞANOĞULLARI 19 PL @ </t>
  </si>
  <si>
    <t>S-641336</t>
  </si>
  <si>
    <t>Y-575574</t>
  </si>
  <si>
    <t>P-000172072</t>
  </si>
  <si>
    <t xml:space="preserve">"A101 MALATYA 4 PL ( UHT ) - SİSTEM SPOT ANPA GROS 5 PL - ÖN ALAN 10 PL 
- BAŞKAN GIDA 4 PL- - BİM ELAZIĞ 10 PL" @ </t>
  </si>
  <si>
    <t>S-641335</t>
  </si>
  <si>
    <t>Y-575573</t>
  </si>
  <si>
    <t>P-000172071</t>
  </si>
  <si>
    <t xml:space="preserve">A101 MARAŞ 31 PL @ </t>
  </si>
  <si>
    <t>S-641334</t>
  </si>
  <si>
    <t>Y-575572</t>
  </si>
  <si>
    <t>P-000172070</t>
  </si>
  <si>
    <t xml:space="preserve">MİGROS ADANA 7 PL - A101 ADANA 16 PL - BİM ADANA2 9 PL @ </t>
  </si>
  <si>
    <t>S-641333</t>
  </si>
  <si>
    <t>Y-575571</t>
  </si>
  <si>
    <t>P-000172069</t>
  </si>
  <si>
    <t xml:space="preserve">YASEMİN 21 PL- GİMSA 12 PL @ </t>
  </si>
  <si>
    <t>S-641332</t>
  </si>
  <si>
    <t>Y-575570</t>
  </si>
  <si>
    <t>P-000172068</t>
  </si>
  <si>
    <t xml:space="preserve">ERDOĞAN 27 PL - YASEMİN 6 PL @ </t>
  </si>
  <si>
    <t>S-641331</t>
  </si>
  <si>
    <t>Y-575569</t>
  </si>
  <si>
    <t>P-000172067</t>
  </si>
  <si>
    <t>S-641330</t>
  </si>
  <si>
    <t>Y-575568</t>
  </si>
  <si>
    <t>P-000172066</t>
  </si>
  <si>
    <t xml:space="preserve">A101 GÖLBAŞI 24 PL - BİM HASANOĞLAN (2) 9 PL @ </t>
  </si>
  <si>
    <t>S-641329</t>
  </si>
  <si>
    <t>Y-575567</t>
  </si>
  <si>
    <t>P-000172065</t>
  </si>
  <si>
    <t xml:space="preserve">MİGROS GÖLBAŞI 25 PL - BİM AKYURT 8 PL @ </t>
  </si>
  <si>
    <t>S-641328</t>
  </si>
  <si>
    <t>Y-575566</t>
  </si>
  <si>
    <t>P-000172064</t>
  </si>
  <si>
    <t xml:space="preserve">"MİGROS ASO 5 PL - FİLE ANKARA 1 PL - BİM SİNCAN 17 PL - 
ACARLAR 1 PL - BİM YENİKENT 5 PL" @ </t>
  </si>
  <si>
    <t>S-641327</t>
  </si>
  <si>
    <t>Y-575565</t>
  </si>
  <si>
    <t>P-000172063</t>
  </si>
  <si>
    <t xml:space="preserve">BİM GÜZELHİSAR 11 PL- A101 ESEBOĞA 21 PL @ </t>
  </si>
  <si>
    <t>S-641326</t>
  </si>
  <si>
    <t>Y-575564</t>
  </si>
  <si>
    <t>P-000172062</t>
  </si>
  <si>
    <t xml:space="preserve">A101 AKINCI 33 PL @ </t>
  </si>
  <si>
    <t>S-641325</t>
  </si>
  <si>
    <t>Y-575563</t>
  </si>
  <si>
    <t>P-000172061</t>
  </si>
  <si>
    <t xml:space="preserve">AYDIN GIDA 9 PL - A101 BURDUR 24 PL @ </t>
  </si>
  <si>
    <t>S-641324</t>
  </si>
  <si>
    <t>Y-575562</t>
  </si>
  <si>
    <t>P-000172060</t>
  </si>
  <si>
    <t xml:space="preserve">MİGROS ANTALYA 21 PL - A101 SERİK 6 PL - STOKİS 7 PL @ </t>
  </si>
  <si>
    <t>S-641484</t>
  </si>
  <si>
    <t>Y-575723</t>
  </si>
  <si>
    <t>P-000172173</t>
  </si>
  <si>
    <t xml:space="preserve">NET TOPTAN 6 PL - BİM ÇORUM 20 PL - PROFOOD 2 PL @ </t>
  </si>
  <si>
    <t>S-641478</t>
  </si>
  <si>
    <t>Y-575717</t>
  </si>
  <si>
    <t>P-000172167</t>
  </si>
  <si>
    <t xml:space="preserve">A101 MALATYA 29 PL @ </t>
  </si>
  <si>
    <t>S-641477</t>
  </si>
  <si>
    <t>Y-575716</t>
  </si>
  <si>
    <t>P-000172166</t>
  </si>
  <si>
    <t xml:space="preserve">"AYHANLAR 2 PL - TÜRKOVA 5 PL - A101 ZONGULDAK 19 PL 
- BATI GIDA 4 PL" @ </t>
  </si>
  <si>
    <t>S-641474</t>
  </si>
  <si>
    <t>Y-575713</t>
  </si>
  <si>
    <t>P-000172163</t>
  </si>
  <si>
    <t xml:space="preserve">ACARLAR MADEN 4 PL - TABİATSAL 7 PL - BİM KASTAMONU 21 PL @ </t>
  </si>
  <si>
    <t>S-641473</t>
  </si>
  <si>
    <t>Y-575712</t>
  </si>
  <si>
    <t>P-000172162</t>
  </si>
  <si>
    <t xml:space="preserve">BİM ISPARTA 18 PL -AYDIN GIDA 15 PL @ </t>
  </si>
  <si>
    <t>S-641471</t>
  </si>
  <si>
    <t>Y-575711</t>
  </si>
  <si>
    <t>P-000172160</t>
  </si>
  <si>
    <t>01BFU13</t>
  </si>
  <si>
    <t>ASİYE ÇAÇA</t>
  </si>
  <si>
    <t xml:space="preserve">BİM KOCAYATAK 26 PL - BİM D.ALTI2 6 PL @ </t>
  </si>
  <si>
    <t>S-641470</t>
  </si>
  <si>
    <t>Y-575710</t>
  </si>
  <si>
    <t>P-000172159</t>
  </si>
  <si>
    <t xml:space="preserve">TK ANTALYA 1 PL - A101 D.ALTI 17 PL - BİM D.ALTI 14 PL @ </t>
  </si>
  <si>
    <t>S-641399</t>
  </si>
  <si>
    <t>Y-575635</t>
  </si>
  <si>
    <t>06CKD068</t>
  </si>
  <si>
    <t xml:space="preserve">ÇORUM EFOR 11 PL - AMASYA EFOR 3 PL - BİM BAFRA 17 PL @ </t>
  </si>
  <si>
    <t>S-643919</t>
  </si>
  <si>
    <t>Y-578170</t>
  </si>
  <si>
    <t>S-642490</t>
  </si>
  <si>
    <t>Y-576731</t>
  </si>
  <si>
    <t xml:space="preserve">YAPKİM ANTREPO-SİLİVRİ
İRS NO:84488 @ </t>
  </si>
  <si>
    <t>S-642971</t>
  </si>
  <si>
    <t>Y-577217</t>
  </si>
  <si>
    <t>5039871</t>
  </si>
  <si>
    <t>S-642969</t>
  </si>
  <si>
    <t>Y-577215</t>
  </si>
  <si>
    <t>5039288</t>
  </si>
  <si>
    <t>S-642957</t>
  </si>
  <si>
    <t>Y-577204</t>
  </si>
  <si>
    <t>5039598</t>
  </si>
  <si>
    <t>S-643842</t>
  </si>
  <si>
    <t>Y-578092</t>
  </si>
  <si>
    <t>5039920</t>
  </si>
  <si>
    <t>S-641542</t>
  </si>
  <si>
    <t>Y-575781</t>
  </si>
  <si>
    <t>DKI2026000004757-4758-4759</t>
  </si>
  <si>
    <t>S-641541</t>
  </si>
  <si>
    <t>Y-575780</t>
  </si>
  <si>
    <t>ALI2026000011259</t>
  </si>
  <si>
    <t>P-000172202</t>
  </si>
  <si>
    <t>S-641540</t>
  </si>
  <si>
    <t>Y-575779</t>
  </si>
  <si>
    <t>ALI2026000011281-11282</t>
  </si>
  <si>
    <t>P-000172201</t>
  </si>
  <si>
    <t>31AOR915</t>
  </si>
  <si>
    <t>S-643991</t>
  </si>
  <si>
    <t>Y-578243</t>
  </si>
  <si>
    <t>20260810006</t>
  </si>
  <si>
    <t>S-643987</t>
  </si>
  <si>
    <t>Y-578239</t>
  </si>
  <si>
    <t>20260810002</t>
  </si>
  <si>
    <t>S-643985</t>
  </si>
  <si>
    <t>Y-578237</t>
  </si>
  <si>
    <t>20260810021-20260810025</t>
  </si>
  <si>
    <t>S-641741</t>
  </si>
  <si>
    <t>Y-575978</t>
  </si>
  <si>
    <t>P-000172335</t>
  </si>
  <si>
    <t>TGCU5261921  - NURAY SELİN ŞEN</t>
  </si>
  <si>
    <t>S-641942</t>
  </si>
  <si>
    <t>Y-576180</t>
  </si>
  <si>
    <t>P-000172458</t>
  </si>
  <si>
    <t>20260753 - YASİN ATEŞ</t>
  </si>
  <si>
    <t>S-641941</t>
  </si>
  <si>
    <t>Y-576179</t>
  </si>
  <si>
    <t>P-000172457</t>
  </si>
  <si>
    <t>20267181 - SÜHEYL ÖRÜCÜ</t>
  </si>
  <si>
    <t>S-641609</t>
  </si>
  <si>
    <t>Y-575847</t>
  </si>
  <si>
    <t>P-000172234</t>
  </si>
  <si>
    <t>TLLU5150817 - 26-21679 / OKAN AYDIN</t>
  </si>
  <si>
    <t>S-641611</t>
  </si>
  <si>
    <t>Y-575849</t>
  </si>
  <si>
    <t>P-000172236</t>
  </si>
  <si>
    <t>BMOU2981535 - 20260453 / İDRİS ALBAYRAK</t>
  </si>
  <si>
    <t>S-641610</t>
  </si>
  <si>
    <t>Y-575848</t>
  </si>
  <si>
    <t>P-000172235</t>
  </si>
  <si>
    <t>CSNU1396508 - 20260469 / İBRAHİM SOLMAZ</t>
  </si>
  <si>
    <t>S-641555</t>
  </si>
  <si>
    <t>Y-575794</t>
  </si>
  <si>
    <t>P-000172206</t>
  </si>
  <si>
    <t>S-641464</t>
  </si>
  <si>
    <t>Y-575702</t>
  </si>
  <si>
    <t>P-000172153</t>
  </si>
  <si>
    <t>20260976  - İDRİS ALBAYRAK</t>
  </si>
  <si>
    <t>70ABC647</t>
  </si>
  <si>
    <t>S-641463</t>
  </si>
  <si>
    <t>Y-575701</t>
  </si>
  <si>
    <t>P-000172152</t>
  </si>
  <si>
    <t>70AAK794</t>
  </si>
  <si>
    <t>ENES ÜNÜVAR</t>
  </si>
  <si>
    <t>S-641462</t>
  </si>
  <si>
    <t>Y-575700</t>
  </si>
  <si>
    <t>P-000172151</t>
  </si>
  <si>
    <t>20261197-3 - İBRAHİM SOLMAZ</t>
  </si>
  <si>
    <t>S-641461</t>
  </si>
  <si>
    <t>Y-575699</t>
  </si>
  <si>
    <t>P-000172150</t>
  </si>
  <si>
    <t>20261197-2 - İBRAHİM SOLMAZ</t>
  </si>
  <si>
    <t>S-641364</t>
  </si>
  <si>
    <t>Y-575602</t>
  </si>
  <si>
    <t>P-000172096</t>
  </si>
  <si>
    <t>S-641460</t>
  </si>
  <si>
    <t>Y-575698</t>
  </si>
  <si>
    <t>P-000172149</t>
  </si>
  <si>
    <t>KAHVE KREMASI MOKA CREAMER CW 30 CR V- DİİB TEST - RECEP AKYAZI</t>
  </si>
  <si>
    <t>S-641984</t>
  </si>
  <si>
    <t>Y-576224</t>
  </si>
  <si>
    <t>84420</t>
  </si>
  <si>
    <t>GEBZE OSB. İHSAN DEDE CD. 90. SK. @ 84420</t>
  </si>
  <si>
    <t>S-641983</t>
  </si>
  <si>
    <t>Y-576221</t>
  </si>
  <si>
    <t>84402</t>
  </si>
  <si>
    <t>GEBZE OSB. İHSAN DEDE CD. 90. SK. @ 84402</t>
  </si>
  <si>
    <t>S-641982</t>
  </si>
  <si>
    <t>Y-576220</t>
  </si>
  <si>
    <t>84249</t>
  </si>
  <si>
    <t>GEBZE OSB. İHSAN DEDE CD. 90. SK. @ 84249</t>
  </si>
  <si>
    <t>S-641957</t>
  </si>
  <si>
    <t>Y-576195</t>
  </si>
  <si>
    <t>84404</t>
  </si>
  <si>
    <t>GEBZE OSB. İHSAN DEDE CD. 90. SK. @ 84404</t>
  </si>
  <si>
    <t>S-641654</t>
  </si>
  <si>
    <t>Y-575892</t>
  </si>
  <si>
    <t>84416</t>
  </si>
  <si>
    <t>Saracalar Mahallesi Alparslan Türkeş Bulvarı Önem Gıda Blok No:4/1 Akyurt/Ankara @ 84416</t>
  </si>
  <si>
    <t>S-641651</t>
  </si>
  <si>
    <t>Y-575890</t>
  </si>
  <si>
    <t>84422</t>
  </si>
  <si>
    <t>GEBZE OSB. İHSAN DEDE CD. 90. SK. @ 84422</t>
  </si>
  <si>
    <t>S-642758</t>
  </si>
  <si>
    <t>Y-577000</t>
  </si>
  <si>
    <t>SİLİVRİ + TOPKAPI</t>
  </si>
  <si>
    <t>S-641410</t>
  </si>
  <si>
    <t>Y-575648</t>
  </si>
  <si>
    <t>84395</t>
  </si>
  <si>
    <t>P-000172137</t>
  </si>
  <si>
    <t>GEBZE OSB. İHSAN DEDE CD. 90. SK. @ 84395</t>
  </si>
  <si>
    <t>S-641407</t>
  </si>
  <si>
    <t>Y-575645</t>
  </si>
  <si>
    <t>84393</t>
  </si>
  <si>
    <t>P-000172134</t>
  </si>
  <si>
    <t>MALTEPE MH DAVUTPAŞA CD NO 18 ZEYTİNBURNU @ 84393</t>
  </si>
  <si>
    <t>S-641397</t>
  </si>
  <si>
    <t>Y-575636</t>
  </si>
  <si>
    <t>84303</t>
  </si>
  <si>
    <t>P-000172127</t>
  </si>
  <si>
    <t>GEBZE OSB. İHSAN DEDE CD. 90. SK. @ 84303</t>
  </si>
  <si>
    <t>S-641656</t>
  </si>
  <si>
    <t>Y-575894</t>
  </si>
  <si>
    <t>84296-84294</t>
  </si>
  <si>
    <t>ESENBOĞA YOLU 21.KM AKYURT/ANKARA @ 84296-84294</t>
  </si>
  <si>
    <t>S-641385</t>
  </si>
  <si>
    <t>Y-575623</t>
  </si>
  <si>
    <t>84269</t>
  </si>
  <si>
    <t>P-000172117</t>
  </si>
  <si>
    <t>GEBZE OSB. İHSAN DEDE CD. 90. SK. @ 84269</t>
  </si>
  <si>
    <t>S-641371</t>
  </si>
  <si>
    <t>Y-575609</t>
  </si>
  <si>
    <t>84230</t>
  </si>
  <si>
    <t>P-000172103</t>
  </si>
  <si>
    <t>MALTEPE MH DAVUTPAŞA CD NO 18 ZEYTİNBURNU @ 84230</t>
  </si>
  <si>
    <t>S-641370</t>
  </si>
  <si>
    <t>Y-575608</t>
  </si>
  <si>
    <t>84229</t>
  </si>
  <si>
    <t>P-000172102</t>
  </si>
  <si>
    <t>GEBZE OSB. İHSAN DEDE CD. 90. SK. @ 84229</t>
  </si>
  <si>
    <t>S-641362</t>
  </si>
  <si>
    <t>Y-575600</t>
  </si>
  <si>
    <t>84205</t>
  </si>
  <si>
    <t>P-000172094</t>
  </si>
  <si>
    <t>GEBZE OSB. İHSAN DEDE CD. 90. SK. @ 84205</t>
  </si>
  <si>
    <t>S-641361</t>
  </si>
  <si>
    <t>Y-575599</t>
  </si>
  <si>
    <t>84182</t>
  </si>
  <si>
    <t>P-000172093</t>
  </si>
  <si>
    <t>GEBZE OSB. İHSAN DEDE CD. 90. SK. @ 84182</t>
  </si>
  <si>
    <t>S-641356</t>
  </si>
  <si>
    <t>Y-575594</t>
  </si>
  <si>
    <t>84171</t>
  </si>
  <si>
    <t>P-000172092</t>
  </si>
  <si>
    <t>MALTEPE MH DAVUTPAŞA CD NO 18 ZEYTİNBURNU @ 84171</t>
  </si>
  <si>
    <t>10-16 AĞUSTOS 2026 GÖNENLİ SÜT / AKHİSAR MUTABAKATI</t>
  </si>
  <si>
    <t>S-641578</t>
  </si>
  <si>
    <t>Y-575816</t>
  </si>
  <si>
    <t xml:space="preserve">SANCAKTEPE BİM+ GEBZE BİM @ </t>
  </si>
  <si>
    <t>S-641576</t>
  </si>
  <si>
    <t>Y-575814</t>
  </si>
  <si>
    <t>S-641575</t>
  </si>
  <si>
    <t>Y-575813</t>
  </si>
  <si>
    <t xml:space="preserve">ARNAVUTKÖY NİM1+BİM2 @ </t>
  </si>
  <si>
    <t>S-641568</t>
  </si>
  <si>
    <t>Y-575806</t>
  </si>
  <si>
    <t>S-641567</t>
  </si>
  <si>
    <t>Y-575805</t>
  </si>
  <si>
    <t>S-641566</t>
  </si>
  <si>
    <t>Y-575804</t>
  </si>
  <si>
    <t>S-641565</t>
  </si>
  <si>
    <t>Y-575803</t>
  </si>
  <si>
    <t>S-641564</t>
  </si>
  <si>
    <t>Y-575802</t>
  </si>
  <si>
    <t>S-641776</t>
  </si>
  <si>
    <t>Y-576013</t>
  </si>
  <si>
    <t>P-000172370</t>
  </si>
  <si>
    <t>59AGZ071</t>
  </si>
  <si>
    <t>SERHAT DİNÇ</t>
  </si>
  <si>
    <t>ÖMERLİ TURKUVAZ</t>
  </si>
  <si>
    <t>S-641773</t>
  </si>
  <si>
    <t>Y-576009</t>
  </si>
  <si>
    <t>P-000172367</t>
  </si>
  <si>
    <t>44DL351</t>
  </si>
  <si>
    <t xml:space="preserve">35878 @ </t>
  </si>
  <si>
    <t>S-641755</t>
  </si>
  <si>
    <t>Y-575992</t>
  </si>
  <si>
    <t>P-000172349</t>
  </si>
  <si>
    <t>55AHM471</t>
  </si>
  <si>
    <t>OĞUZ BİRİNCİ</t>
  </si>
  <si>
    <t>S-642183</t>
  </si>
  <si>
    <t>Y-576413</t>
  </si>
  <si>
    <t>S-642182</t>
  </si>
  <si>
    <t>Y-576412</t>
  </si>
  <si>
    <t>S-642181</t>
  </si>
  <si>
    <t>Y-576411</t>
  </si>
  <si>
    <t>S-642180</t>
  </si>
  <si>
    <t>Y-576410</t>
  </si>
  <si>
    <t>S-642179</t>
  </si>
  <si>
    <t>Y-576409</t>
  </si>
  <si>
    <t>S-642178</t>
  </si>
  <si>
    <t>Y-576408</t>
  </si>
  <si>
    <t>S-642177</t>
  </si>
  <si>
    <t>Y-576407</t>
  </si>
  <si>
    <t>S-642176</t>
  </si>
  <si>
    <t>Y-576406</t>
  </si>
  <si>
    <t>S-642175</t>
  </si>
  <si>
    <t>Y-576405</t>
  </si>
  <si>
    <t>S-642174</t>
  </si>
  <si>
    <t>Y-576404</t>
  </si>
  <si>
    <t>S-642173</t>
  </si>
  <si>
    <t>Y-576403</t>
  </si>
  <si>
    <t>S-642172</t>
  </si>
  <si>
    <t>Y-576402</t>
  </si>
  <si>
    <t>S-642171</t>
  </si>
  <si>
    <t>Y-576401</t>
  </si>
  <si>
    <t>S-642170</t>
  </si>
  <si>
    <t>Y-576400</t>
  </si>
  <si>
    <t>S-642169</t>
  </si>
  <si>
    <t>Y-576399</t>
  </si>
  <si>
    <t>S-642168</t>
  </si>
  <si>
    <t>Y-576398</t>
  </si>
  <si>
    <t>S-641529</t>
  </si>
  <si>
    <t>Y-575769</t>
  </si>
  <si>
    <t>P-000172198</t>
  </si>
  <si>
    <t>42ANR490</t>
  </si>
  <si>
    <t xml:space="preserve">35881 @ </t>
  </si>
  <si>
    <t>S-641527</t>
  </si>
  <si>
    <t>Y-575767</t>
  </si>
  <si>
    <t>P-000172197</t>
  </si>
  <si>
    <t>S-641627</t>
  </si>
  <si>
    <t>Y-575865</t>
  </si>
  <si>
    <t>P-000172252</t>
  </si>
  <si>
    <t xml:space="preserve">C7267 @ </t>
  </si>
  <si>
    <t>S-641597</t>
  </si>
  <si>
    <t>Y-575834</t>
  </si>
  <si>
    <t>P-000172222</t>
  </si>
  <si>
    <t>60ADM899</t>
  </si>
  <si>
    <t>ADEM SAN</t>
  </si>
  <si>
    <t xml:space="preserve">35883 @ </t>
  </si>
  <si>
    <t>S-641587</t>
  </si>
  <si>
    <t>Y-575826</t>
  </si>
  <si>
    <t>P-000172217</t>
  </si>
  <si>
    <t xml:space="preserve">35882 @ </t>
  </si>
  <si>
    <t>S-641482</t>
  </si>
  <si>
    <t>Y-575721</t>
  </si>
  <si>
    <t>P-000172171</t>
  </si>
  <si>
    <t>67AAJ855</t>
  </si>
  <si>
    <t>KAHVECİ NAKLİYAT İNŞAAT TARIM ÜRÜNLERİ SANAYİ VE TİCARET LİMİTED ŞİRKETİ</t>
  </si>
  <si>
    <t xml:space="preserve">35874 @ </t>
  </si>
  <si>
    <t>S-641480</t>
  </si>
  <si>
    <t>Y-575719</t>
  </si>
  <si>
    <t>P-000172169</t>
  </si>
  <si>
    <t>06BK1429</t>
  </si>
  <si>
    <t>MUHAMMED HASAN ÇAKMAK</t>
  </si>
  <si>
    <t xml:space="preserve">35880 @ </t>
  </si>
  <si>
    <t>S-641475</t>
  </si>
  <si>
    <t>Y-575714</t>
  </si>
  <si>
    <t>P-000172164</t>
  </si>
  <si>
    <t>42ARU990</t>
  </si>
  <si>
    <t xml:space="preserve">35877 @ </t>
  </si>
  <si>
    <t>S-641472</t>
  </si>
  <si>
    <t>Y-575709</t>
  </si>
  <si>
    <t>P-000172161</t>
  </si>
  <si>
    <t>59APH329</t>
  </si>
  <si>
    <t>SELAHATTİN KARADENİZ</t>
  </si>
  <si>
    <t xml:space="preserve">35886 @ </t>
  </si>
  <si>
    <t>S-641469</t>
  </si>
  <si>
    <t>Y-575708</t>
  </si>
  <si>
    <t>P-000172158</t>
  </si>
  <si>
    <t>51AAD851</t>
  </si>
  <si>
    <t>ALİ ALTUNKAYA</t>
  </si>
  <si>
    <t xml:space="preserve">35875 @ </t>
  </si>
  <si>
    <t>S-641418</t>
  </si>
  <si>
    <t>Y-575656</t>
  </si>
  <si>
    <t>P-000172145</t>
  </si>
  <si>
    <t>55VE703</t>
  </si>
  <si>
    <t>YUSUF ZİNCİRLİ</t>
  </si>
  <si>
    <t xml:space="preserve">35873 @ </t>
  </si>
  <si>
    <t>S-641417</t>
  </si>
  <si>
    <t>Y-575655</t>
  </si>
  <si>
    <t>P-000172144</t>
  </si>
  <si>
    <t xml:space="preserve">C7239 @ </t>
  </si>
  <si>
    <t>S-641403</t>
  </si>
  <si>
    <t>Y-575641</t>
  </si>
  <si>
    <t>P-000172130</t>
  </si>
  <si>
    <t>34PRC881</t>
  </si>
  <si>
    <t>OKAN GÜLER</t>
  </si>
  <si>
    <t xml:space="preserve">AQUA KRAFT TAŞIMASI 
REDRESÖR @ </t>
  </si>
  <si>
    <t>S-641402</t>
  </si>
  <si>
    <t>Y-575640</t>
  </si>
  <si>
    <t>P-000172129</t>
  </si>
  <si>
    <t>ÜMRANİYE</t>
  </si>
  <si>
    <t xml:space="preserve">AQUA KRAFT TAŞIMASI @ </t>
  </si>
  <si>
    <t>S-641409</t>
  </si>
  <si>
    <t>Y-575647</t>
  </si>
  <si>
    <t>P-000172136</t>
  </si>
  <si>
    <t>34NMD68</t>
  </si>
  <si>
    <t>MURAT SARIKÜLÇE</t>
  </si>
  <si>
    <t>S-641549</t>
  </si>
  <si>
    <t>Y-575788</t>
  </si>
  <si>
    <t>Güllühüyük Mah. OSB 4.Nolu Cadde A Blok No:20A
-TIR @</t>
  </si>
  <si>
    <t>S-642296</t>
  </si>
  <si>
    <t>Y-576535</t>
  </si>
  <si>
    <t>P-000172733</t>
  </si>
  <si>
    <t>S-642295</t>
  </si>
  <si>
    <t>Y-576534</t>
  </si>
  <si>
    <t>P-000172732</t>
  </si>
  <si>
    <t>NEVŞEHİR+KAYSERİ 2 YER @</t>
  </si>
  <si>
    <t>S-641803</t>
  </si>
  <si>
    <t>Y-576040</t>
  </si>
  <si>
    <t>P-000172731</t>
  </si>
  <si>
    <t>DALAMAN @</t>
  </si>
  <si>
    <t>S-641802</t>
  </si>
  <si>
    <t>Y-576039</t>
  </si>
  <si>
    <t>P-000172730</t>
  </si>
  <si>
    <t>KOCAELİ + İST. AVRUPA + ÇORLU @</t>
  </si>
  <si>
    <t>S-641801</t>
  </si>
  <si>
    <t>Y-576038</t>
  </si>
  <si>
    <t>P-000172729</t>
  </si>
  <si>
    <t>51AEV946</t>
  </si>
  <si>
    <t>ÜMMET ERÇATIM</t>
  </si>
  <si>
    <t>S-641800</t>
  </si>
  <si>
    <t>Y-576037</t>
  </si>
  <si>
    <t>P-000172728</t>
  </si>
  <si>
    <t>51ADB960</t>
  </si>
  <si>
    <t>DURAN DEMİRALP</t>
  </si>
  <si>
    <t>S-641795</t>
  </si>
  <si>
    <t>Y-576032</t>
  </si>
  <si>
    <t>P-000172726</t>
  </si>
  <si>
    <t>ALANYA @</t>
  </si>
  <si>
    <t>S-641794</t>
  </si>
  <si>
    <t>Y-576031</t>
  </si>
  <si>
    <t>P-000172725</t>
  </si>
  <si>
    <t>45TL819</t>
  </si>
  <si>
    <t>S-641595</t>
  </si>
  <si>
    <t>Y-575833</t>
  </si>
  <si>
    <t xml:space="preserve">AVRUPA MİGROS @ </t>
  </si>
  <si>
    <t>S-641859</t>
  </si>
  <si>
    <t>Y-576097</t>
  </si>
  <si>
    <t>10-16 AĞUSTOS 2026 KAŞINHANI MUTABAKATI</t>
  </si>
  <si>
    <t>S-641352</t>
  </si>
  <si>
    <t>Y-575590</t>
  </si>
  <si>
    <t>P-000172088</t>
  </si>
  <si>
    <t>A101 VAN 32 PL @</t>
  </si>
  <si>
    <t>S-641594</t>
  </si>
  <si>
    <t>Y-575832</t>
  </si>
  <si>
    <t xml:space="preserve">DÖŞEMEALTI + MURATPAŞA A101 +  SERİK CARREFOURSA @ </t>
  </si>
  <si>
    <t>S-641488</t>
  </si>
  <si>
    <t>Y-575727</t>
  </si>
  <si>
    <t>P-000172176</t>
  </si>
  <si>
    <t>42AKY902</t>
  </si>
  <si>
    <t xml:space="preserve">A101 GİRESUN 30 PL @ </t>
  </si>
  <si>
    <t>S-641486</t>
  </si>
  <si>
    <t>Y-575726</t>
  </si>
  <si>
    <t>P-000172175</t>
  </si>
  <si>
    <t xml:space="preserve">A101 D.ALTI 31 PL @ </t>
  </si>
  <si>
    <t>10-16 AĞUSTOS 2026 ÇUMRA MUTABAKATI</t>
  </si>
  <si>
    <t>S-641395</t>
  </si>
  <si>
    <t>Y-575633</t>
  </si>
  <si>
    <t>P-000172125</t>
  </si>
  <si>
    <t xml:space="preserve">GİMSA- TARIM KREDİ KAZAN @ </t>
  </si>
  <si>
    <t>S-641393</t>
  </si>
  <si>
    <t>Y-575631</t>
  </si>
  <si>
    <t>P-000172124</t>
  </si>
  <si>
    <t xml:space="preserve">TARIM KREDİ- BİM PİRAZİZ- A101- BİM- TARIM KREDİ @ </t>
  </si>
  <si>
    <t>S-641392</t>
  </si>
  <si>
    <t>Y-575630</t>
  </si>
  <si>
    <t>P-000172123</t>
  </si>
  <si>
    <t xml:space="preserve">SİSTEM SPOT ZIRHLI 1 PL - BİM ESKİŞEHİR 15 PL @ </t>
  </si>
  <si>
    <t>S-641391</t>
  </si>
  <si>
    <t>Y-575629</t>
  </si>
  <si>
    <t>P-000172122</t>
  </si>
  <si>
    <t xml:space="preserve">A101 ESKİŞEHİR 33 PL @ </t>
  </si>
  <si>
    <t>S-641390</t>
  </si>
  <si>
    <t>Y-575628</t>
  </si>
  <si>
    <t>P-000172121</t>
  </si>
  <si>
    <t xml:space="preserve">GÖLPINAR 16 PL - BİM SİVAS 17 PL @ </t>
  </si>
  <si>
    <t>S-641389</t>
  </si>
  <si>
    <t>Y-575627</t>
  </si>
  <si>
    <t>P-000172120</t>
  </si>
  <si>
    <t>S-643934</t>
  </si>
  <si>
    <t>Y-578185</t>
  </si>
  <si>
    <t>ESENYURT 3M/ÇATALCA @</t>
  </si>
  <si>
    <t>S-641994</t>
  </si>
  <si>
    <t>Y-576233</t>
  </si>
  <si>
    <t>42BAH416</t>
  </si>
  <si>
    <t xml:space="preserve">KARAMAN 2M @ </t>
  </si>
  <si>
    <t>S-641981</t>
  </si>
  <si>
    <t>Y-576219</t>
  </si>
  <si>
    <t>DKI2026000004798-4799-4800-4801</t>
  </si>
  <si>
    <t>S-641980</t>
  </si>
  <si>
    <t>Y-576218</t>
  </si>
  <si>
    <t>S-641979</t>
  </si>
  <si>
    <t>Y-576217</t>
  </si>
  <si>
    <t>ÇORLU - LÜLEBURGAZ
-TIR @</t>
  </si>
  <si>
    <t>S-641978</t>
  </si>
  <si>
    <t>Y-576216</t>
  </si>
  <si>
    <t>S-641977</t>
  </si>
  <si>
    <t>Y-576215</t>
  </si>
  <si>
    <t>34UMJ98</t>
  </si>
  <si>
    <t xml:space="preserve">ESENYURT 1 - ESENYURT 3 - HARAMİDERE  
-TIR @ </t>
  </si>
  <si>
    <t>S-641975</t>
  </si>
  <si>
    <t>Y-576213</t>
  </si>
  <si>
    <t>ALI2026000011337-11338</t>
  </si>
  <si>
    <t>P-000172480</t>
  </si>
  <si>
    <t>63UC064</t>
  </si>
  <si>
    <t>MUZAFFER ATEŞ</t>
  </si>
  <si>
    <t>S-641973</t>
  </si>
  <si>
    <t>Y-576211</t>
  </si>
  <si>
    <t>ALI2026000011309</t>
  </si>
  <si>
    <t>P-000172479</t>
  </si>
  <si>
    <t>S-641972</t>
  </si>
  <si>
    <t>Y-576210</t>
  </si>
  <si>
    <t>ALI2026000011300</t>
  </si>
  <si>
    <t>P-000172478</t>
  </si>
  <si>
    <t>S-643989</t>
  </si>
  <si>
    <t>Y-578241</t>
  </si>
  <si>
    <t>20260811059</t>
  </si>
  <si>
    <t>S-643990</t>
  </si>
  <si>
    <t>Y-578242</t>
  </si>
  <si>
    <t>20260811033</t>
  </si>
  <si>
    <t>S-643986</t>
  </si>
  <si>
    <t>Y-578238</t>
  </si>
  <si>
    <t>20260811026</t>
  </si>
  <si>
    <t>S-642412</t>
  </si>
  <si>
    <t>Y-576651</t>
  </si>
  <si>
    <t>P-000172572</t>
  </si>
  <si>
    <t>20260921 - İDRİS ALBAYRAK</t>
  </si>
  <si>
    <t>S-642411</t>
  </si>
  <si>
    <t>Y-576650</t>
  </si>
  <si>
    <t>P-000172571</t>
  </si>
  <si>
    <t>S-641943</t>
  </si>
  <si>
    <t>Y-576181</t>
  </si>
  <si>
    <t>P-000172459</t>
  </si>
  <si>
    <t>20260942 - İDRİS ALBAYRAK</t>
  </si>
  <si>
    <t>S-641938</t>
  </si>
  <si>
    <t>Y-576176</t>
  </si>
  <si>
    <t>P-000172454</t>
  </si>
  <si>
    <t>20261068 - İBRAHİM SOLMAZ</t>
  </si>
  <si>
    <t>S-641937</t>
  </si>
  <si>
    <t>Y-576175</t>
  </si>
  <si>
    <t>P-000172453</t>
  </si>
  <si>
    <t>20260904 - İBRAHİM SOLMAZ</t>
  </si>
  <si>
    <t>S-641753</t>
  </si>
  <si>
    <t>Y-575990</t>
  </si>
  <si>
    <t>P-000172347</t>
  </si>
  <si>
    <t>TCNU7148490 - MSMU5710721 - TGHU6169280 - CAAU4574958 - MSMU6264708 - MEHMET ALTAY</t>
  </si>
  <si>
    <t>S-641739</t>
  </si>
  <si>
    <t>Y-575976</t>
  </si>
  <si>
    <t>P-000172333</t>
  </si>
  <si>
    <t>MRSU6539790 - NURAY SELİN ŞEN</t>
  </si>
  <si>
    <t>S-641689</t>
  </si>
  <si>
    <t>Y-575926</t>
  </si>
  <si>
    <t>P-000172303</t>
  </si>
  <si>
    <t>TTNU8980213 - CGMU5822538 - CGMU5250453  - CGMU5505174  - CGMU5480604  - YAĞMUR YILMAZ</t>
  </si>
  <si>
    <t>S-641668</t>
  </si>
  <si>
    <t>Y-575905</t>
  </si>
  <si>
    <t>P-000172285</t>
  </si>
  <si>
    <t>MSMU1128899  -20260661 / İDRİS ALBAYRAK / BOŞ KONT. MEDLOG DEPO</t>
  </si>
  <si>
    <t>33AIZ134</t>
  </si>
  <si>
    <t>S-641667</t>
  </si>
  <si>
    <t>Y-575904</t>
  </si>
  <si>
    <t>P-000172284</t>
  </si>
  <si>
    <t>MAGU2365213 -20260661 / İDRİS ALBAYRAK / BOŞ KONT. MEDLOG DEPO</t>
  </si>
  <si>
    <t>33AJM055</t>
  </si>
  <si>
    <t>S-641613</t>
  </si>
  <si>
    <t>Y-575851</t>
  </si>
  <si>
    <t>P-000172238</t>
  </si>
  <si>
    <t>MSDU1521106 - 20260373 / SENEM SUBAKAN</t>
  </si>
  <si>
    <t>S-641563</t>
  </si>
  <si>
    <t>Y-575801</t>
  </si>
  <si>
    <t>P-000172212</t>
  </si>
  <si>
    <t>9058244091-9058244091 - SERBEST B. M.H - 3 PALET</t>
  </si>
  <si>
    <t>06EHZ847</t>
  </si>
  <si>
    <t>S-641626</t>
  </si>
  <si>
    <t>Y-575864</t>
  </si>
  <si>
    <t>P-000172251</t>
  </si>
  <si>
    <t>MSMU3168020  - 20260640 / ESRA PARLAK</t>
  </si>
  <si>
    <t>34HDB051</t>
  </si>
  <si>
    <t>S-641625</t>
  </si>
  <si>
    <t>Y-575863</t>
  </si>
  <si>
    <t>P-000172250</t>
  </si>
  <si>
    <t>MSMU3953960 - 20260640 / ESRA PARLAK</t>
  </si>
  <si>
    <t>S-641624</t>
  </si>
  <si>
    <t>Y-575862</t>
  </si>
  <si>
    <t>P-000172249</t>
  </si>
  <si>
    <t>TGBU2514832 - 20260708 / ESRA PARLAK</t>
  </si>
  <si>
    <t>34MKG174</t>
  </si>
  <si>
    <t>S-641622</t>
  </si>
  <si>
    <t>Y-575861</t>
  </si>
  <si>
    <t>P-000172247</t>
  </si>
  <si>
    <t>GESU1253179  - 20260708 / ESRA PARLAK</t>
  </si>
  <si>
    <t>S-641621</t>
  </si>
  <si>
    <t>Y-575859</t>
  </si>
  <si>
    <t>P-000172246</t>
  </si>
  <si>
    <t>CAIU6811774 - 20260708 / ESRA PARLAK</t>
  </si>
  <si>
    <t>S-641620</t>
  </si>
  <si>
    <t>Y-575858</t>
  </si>
  <si>
    <t>P-000172245</t>
  </si>
  <si>
    <t>CAIU2830950 - 20260707 / ESRA PARLAK</t>
  </si>
  <si>
    <t>S-641619</t>
  </si>
  <si>
    <t>Y-575857</t>
  </si>
  <si>
    <t>P-000172244</t>
  </si>
  <si>
    <t>MEDU5381540 - 20260707 / ESRA PARLAK</t>
  </si>
  <si>
    <t>34HEK421</t>
  </si>
  <si>
    <t>S-641618</t>
  </si>
  <si>
    <t>Y-575856</t>
  </si>
  <si>
    <t>P-000172243</t>
  </si>
  <si>
    <t>MSBU1577978 - 20260562-3 / İBRAHİM SOLMAZ</t>
  </si>
  <si>
    <t>34MRU112</t>
  </si>
  <si>
    <t>S-641617</t>
  </si>
  <si>
    <t>Y-575855</t>
  </si>
  <si>
    <t>P-000172242</t>
  </si>
  <si>
    <t>MSNU2605602 - 20260562-2 / İBRAHİM SOLMAZ</t>
  </si>
  <si>
    <t>S-641616</t>
  </si>
  <si>
    <t>Y-575854</t>
  </si>
  <si>
    <t>P-000172241</t>
  </si>
  <si>
    <t>FCIU7253799  - 20260329 / SENEM SUBAKAN</t>
  </si>
  <si>
    <t>S-641614</t>
  </si>
  <si>
    <t>Y-575853</t>
  </si>
  <si>
    <t>P-000172239</t>
  </si>
  <si>
    <t>MSMU7805045 - 20260329 / SENEM SUBAKAN</t>
  </si>
  <si>
    <t>34HN6415</t>
  </si>
  <si>
    <t>S-641612</t>
  </si>
  <si>
    <t>Y-575850</t>
  </si>
  <si>
    <t>P-000172237</t>
  </si>
  <si>
    <t>MRKU7508281 - 20260451 / İDRİS ALBAYRAK</t>
  </si>
  <si>
    <t>34MJA061</t>
  </si>
  <si>
    <t>S-641607</t>
  </si>
  <si>
    <t>Y-575845</t>
  </si>
  <si>
    <t>P-000172232</t>
  </si>
  <si>
    <t>MEDU8602115  - 20260557 / ESRA PARLAK</t>
  </si>
  <si>
    <t>S-641606</t>
  </si>
  <si>
    <t>Y-575844</t>
  </si>
  <si>
    <t>P-000172231</t>
  </si>
  <si>
    <t>MSMU4926927 - 20260557 / ESRA PARLAK</t>
  </si>
  <si>
    <t>S-641605</t>
  </si>
  <si>
    <t>Y-575843</t>
  </si>
  <si>
    <t>P-000172230</t>
  </si>
  <si>
    <t>MEDU3637931 - 20260591 / ESRA PARLAK</t>
  </si>
  <si>
    <t>S-641604</t>
  </si>
  <si>
    <t>Y-575842</t>
  </si>
  <si>
    <t>P-000172229</t>
  </si>
  <si>
    <t>SEGU2798429 - 20260591 / ESRA PARLAK</t>
  </si>
  <si>
    <t>S-641603</t>
  </si>
  <si>
    <t>Y-575841</t>
  </si>
  <si>
    <t>P-000172228</t>
  </si>
  <si>
    <t>FCIU5992341 - 20260502 / ESRA PARLAK</t>
  </si>
  <si>
    <t>S-641602</t>
  </si>
  <si>
    <t>Y-575840</t>
  </si>
  <si>
    <t>P-000172227</t>
  </si>
  <si>
    <t>MEDU1761408 - 20260502 / ESRA PARLAK</t>
  </si>
  <si>
    <t>S-641601</t>
  </si>
  <si>
    <t>Y-575839</t>
  </si>
  <si>
    <t>P-000172226</t>
  </si>
  <si>
    <t>TGHU0677540 - 20260641 / ESRA PARLAK</t>
  </si>
  <si>
    <t>34GH9332</t>
  </si>
  <si>
    <t>S-641600</t>
  </si>
  <si>
    <t>Y-575838</t>
  </si>
  <si>
    <t>P-000172225</t>
  </si>
  <si>
    <t>MSDU2804820 - 20260641 / ESRA PARLAK</t>
  </si>
  <si>
    <t>41AJN919</t>
  </si>
  <si>
    <t>S-641562</t>
  </si>
  <si>
    <t>Y-575800</t>
  </si>
  <si>
    <t>P-000172211</t>
  </si>
  <si>
    <t>MSMU6352176 - KANADA M.H</t>
  </si>
  <si>
    <t>S-641560</t>
  </si>
  <si>
    <t>Y-575799</t>
  </si>
  <si>
    <t>P-000172210</t>
  </si>
  <si>
    <t>20261056/20261083 - ESRA</t>
  </si>
  <si>
    <t>S-641559</t>
  </si>
  <si>
    <t>Y-575797</t>
  </si>
  <si>
    <t>P-000172209</t>
  </si>
  <si>
    <t>20267304 - FRIGO - MUSTAFA DOĞAN</t>
  </si>
  <si>
    <t>10ARD375</t>
  </si>
  <si>
    <t>S-641557</t>
  </si>
  <si>
    <t>Y-575796</t>
  </si>
  <si>
    <t>P-000172208</t>
  </si>
  <si>
    <t>20267314 - FRIGO - MUSTAFA DOĞAN</t>
  </si>
  <si>
    <t>S-641556</t>
  </si>
  <si>
    <t>Y-575795</t>
  </si>
  <si>
    <t>P-000172207</t>
  </si>
  <si>
    <t>S-642015</t>
  </si>
  <si>
    <t>Y-576254</t>
  </si>
  <si>
    <t>84773</t>
  </si>
  <si>
    <t>ESENBOĞA YOLU 21.KM AKYURT/ANKARA @ 84773</t>
  </si>
  <si>
    <t>S-642001</t>
  </si>
  <si>
    <t>Y-576241</t>
  </si>
  <si>
    <t>84846</t>
  </si>
  <si>
    <t>GEBZE OSB. İHSAN DEDE CD. 90. SK. @ 84846</t>
  </si>
  <si>
    <t>S-641543</t>
  </si>
  <si>
    <t>Y-575782</t>
  </si>
  <si>
    <t>84832</t>
  </si>
  <si>
    <t>P-000172203</t>
  </si>
  <si>
    <t>GEBZE OSB. İHSAN DEDE CD. 90. SK. @ 84832</t>
  </si>
  <si>
    <t>S-641525</t>
  </si>
  <si>
    <t>Y-575765</t>
  </si>
  <si>
    <t>84817</t>
  </si>
  <si>
    <t>P-000172195</t>
  </si>
  <si>
    <t>GEBZE OSB. İHSAN DEDE CD. 90. SK. @ 84817</t>
  </si>
  <si>
    <t>S-641513</t>
  </si>
  <si>
    <t>Y-575753</t>
  </si>
  <si>
    <t>84802</t>
  </si>
  <si>
    <t>P-000172190</t>
  </si>
  <si>
    <t>GEBZE OSB. İHSAN DEDE CD. 90. SK. @ 84802</t>
  </si>
  <si>
    <t>S-641512</t>
  </si>
  <si>
    <t>Y-575752</t>
  </si>
  <si>
    <t>84793</t>
  </si>
  <si>
    <t>P-000172189</t>
  </si>
  <si>
    <t>MALTEPE MH DAVUTPAŞA CD NO 18 ZEYTİNBURNU @ 84793</t>
  </si>
  <si>
    <t>S-641468</t>
  </si>
  <si>
    <t>Y-575707</t>
  </si>
  <si>
    <t>84747</t>
  </si>
  <si>
    <t>P-000172157</t>
  </si>
  <si>
    <t>GEBZE OSB. İHSAN DEDE CD. 90. SK. @ 84747</t>
  </si>
  <si>
    <t>S-641467</t>
  </si>
  <si>
    <t>Y-575706</t>
  </si>
  <si>
    <t>84741</t>
  </si>
  <si>
    <t>P-000172156</t>
  </si>
  <si>
    <t>GEBZE OSB. İHSAN DEDE CD. 90. SK. @ 84741</t>
  </si>
  <si>
    <t>S-641466</t>
  </si>
  <si>
    <t>Y-575705</t>
  </si>
  <si>
    <t>84734</t>
  </si>
  <si>
    <t>P-000172155</t>
  </si>
  <si>
    <t>GEBZE OSB. İHSAN DEDE CD. 90. SK. @ 84734</t>
  </si>
  <si>
    <t>S-641465</t>
  </si>
  <si>
    <t>Y-575704</t>
  </si>
  <si>
    <t>84729</t>
  </si>
  <si>
    <t>P-000172154</t>
  </si>
  <si>
    <t>GEBZE OSB. İHSAN DEDE CD. 90. SK. @ 84729</t>
  </si>
  <si>
    <t>Y-575703</t>
  </si>
  <si>
    <t>S-641458</t>
  </si>
  <si>
    <t>Y-575696</t>
  </si>
  <si>
    <t>84699</t>
  </si>
  <si>
    <t>P-000172147</t>
  </si>
  <si>
    <t>MALTEPE MH DAVUTPAŞA CD NO 18 ZEYTİNBURNU @ 84699</t>
  </si>
  <si>
    <t>S-641544</t>
  </si>
  <si>
    <t>Y-575783</t>
  </si>
  <si>
    <t>84853</t>
  </si>
  <si>
    <t>P-000172204</t>
  </si>
  <si>
    <t>GEBZE OSB. İHSAN DEDE CD. 90. SK. @ 84853</t>
  </si>
  <si>
    <t>S-641459</t>
  </si>
  <si>
    <t>Y-575697</t>
  </si>
  <si>
    <t>84705</t>
  </si>
  <si>
    <t>P-000172148</t>
  </si>
  <si>
    <t>GEBZE OSB. İHSAN DEDE CD. 90. SK. @ 84705</t>
  </si>
  <si>
    <t>S-641580</t>
  </si>
  <si>
    <t>Y-575818</t>
  </si>
  <si>
    <t xml:space="preserve">GAZİEMİR POLAR XP + ULUKENT BİM @ </t>
  </si>
  <si>
    <t>S-641591</t>
  </si>
  <si>
    <t>Y-575829</t>
  </si>
  <si>
    <t>S-641590</t>
  </si>
  <si>
    <t>Y-575828</t>
  </si>
  <si>
    <t>S-641589</t>
  </si>
  <si>
    <t>Y-575825</t>
  </si>
  <si>
    <t xml:space="preserve">SANCAKTEPE BİM1+ GEBZE BİM1 @ </t>
  </si>
  <si>
    <t>S-641586</t>
  </si>
  <si>
    <t>Y-575824</t>
  </si>
  <si>
    <t xml:space="preserve">ESENYURT BİM3 + ARNAVUTKÖY BİM1 @ </t>
  </si>
  <si>
    <t>S-641584</t>
  </si>
  <si>
    <t>Y-575823</t>
  </si>
  <si>
    <t>S-641583</t>
  </si>
  <si>
    <t>Y-575821</t>
  </si>
  <si>
    <t>S-641582</t>
  </si>
  <si>
    <t>Y-575820</t>
  </si>
  <si>
    <t>S-641581</t>
  </si>
  <si>
    <t>Y-575819</t>
  </si>
  <si>
    <t xml:space="preserve">AKHSİAR BİM+ TURGUTLU BİM @ </t>
  </si>
  <si>
    <t>S-641579</t>
  </si>
  <si>
    <t>Y-575817</t>
  </si>
  <si>
    <t>S-641574</t>
  </si>
  <si>
    <t>Y-575812</t>
  </si>
  <si>
    <t>S-641573</t>
  </si>
  <si>
    <t>Y-575811</t>
  </si>
  <si>
    <t>S-641571</t>
  </si>
  <si>
    <t>Y-575810</t>
  </si>
  <si>
    <t>S-641570</t>
  </si>
  <si>
    <t>Y-575808</t>
  </si>
  <si>
    <t>SUBAŞI CARREFOURSA @</t>
  </si>
  <si>
    <t>S-641804</t>
  </si>
  <si>
    <t>Y-576041</t>
  </si>
  <si>
    <t>P-000172390</t>
  </si>
  <si>
    <t xml:space="preserve">35889 EK MALİYET @ </t>
  </si>
  <si>
    <t>S-641777</t>
  </si>
  <si>
    <t>Y-576014</t>
  </si>
  <si>
    <t>P-000172371</t>
  </si>
  <si>
    <t xml:space="preserve">35885 @ </t>
  </si>
  <si>
    <t>S-641726</t>
  </si>
  <si>
    <t>Y-575962</t>
  </si>
  <si>
    <t>P-000172323</t>
  </si>
  <si>
    <t>03ABG584</t>
  </si>
  <si>
    <t>HATİCE KÜBRA ARAS</t>
  </si>
  <si>
    <t>35884 @</t>
  </si>
  <si>
    <t>S-642207</t>
  </si>
  <si>
    <t>Y-576436</t>
  </si>
  <si>
    <t>S-642206</t>
  </si>
  <si>
    <t>Y-576435</t>
  </si>
  <si>
    <t>65NR051</t>
  </si>
  <si>
    <t>S-642205</t>
  </si>
  <si>
    <t>Y-576434</t>
  </si>
  <si>
    <t>S-642204</t>
  </si>
  <si>
    <t>Y-576433</t>
  </si>
  <si>
    <t>37AEC498</t>
  </si>
  <si>
    <t>S-642203</t>
  </si>
  <si>
    <t>Y-576432</t>
  </si>
  <si>
    <t>S-642202</t>
  </si>
  <si>
    <t>Y-576431</t>
  </si>
  <si>
    <t>S-642201</t>
  </si>
  <si>
    <t>Y-576430</t>
  </si>
  <si>
    <t>33AHK735</t>
  </si>
  <si>
    <t>S-642200</t>
  </si>
  <si>
    <t>Y-576429</t>
  </si>
  <si>
    <t>S-642198</t>
  </si>
  <si>
    <t>Y-576428</t>
  </si>
  <si>
    <t>S-642197</t>
  </si>
  <si>
    <t>Y-576427</t>
  </si>
  <si>
    <t>38ANB178</t>
  </si>
  <si>
    <t>S-642196</t>
  </si>
  <si>
    <t>Y-576426</t>
  </si>
  <si>
    <t>S-642195</t>
  </si>
  <si>
    <t>Y-576425</t>
  </si>
  <si>
    <t>S-642194</t>
  </si>
  <si>
    <t>Y-576424</t>
  </si>
  <si>
    <t>54ARB551</t>
  </si>
  <si>
    <t>S-642193</t>
  </si>
  <si>
    <t>Y-576423</t>
  </si>
  <si>
    <t>S-642192</t>
  </si>
  <si>
    <t>Y-576422</t>
  </si>
  <si>
    <t>34BZ5301</t>
  </si>
  <si>
    <t>S-642191</t>
  </si>
  <si>
    <t>Y-576421</t>
  </si>
  <si>
    <t>S-642190</t>
  </si>
  <si>
    <t>Y-576420</t>
  </si>
  <si>
    <t>S-642189</t>
  </si>
  <si>
    <t>Y-576419</t>
  </si>
  <si>
    <t>25FZ257</t>
  </si>
  <si>
    <t>S-642188</t>
  </si>
  <si>
    <t>Y-576418</t>
  </si>
  <si>
    <t>S-642187</t>
  </si>
  <si>
    <t>Y-576417</t>
  </si>
  <si>
    <t>S-642186</t>
  </si>
  <si>
    <t>Y-576416</t>
  </si>
  <si>
    <t>S-642185</t>
  </si>
  <si>
    <t>Y-576415</t>
  </si>
  <si>
    <t>S-642184</t>
  </si>
  <si>
    <t>Y-576414</t>
  </si>
  <si>
    <t>S-641714</t>
  </si>
  <si>
    <t>Y-575951</t>
  </si>
  <si>
    <t>P-000172317</t>
  </si>
  <si>
    <t xml:space="preserve">35892 @ </t>
  </si>
  <si>
    <t>S-641631</t>
  </si>
  <si>
    <t>Y-575870</t>
  </si>
  <si>
    <t>P-000172256</t>
  </si>
  <si>
    <t xml:space="preserve">35876 @ </t>
  </si>
  <si>
    <t>S-641628</t>
  </si>
  <si>
    <t>Y-575867</t>
  </si>
  <si>
    <t>P-000172253</t>
  </si>
  <si>
    <t>S-641623</t>
  </si>
  <si>
    <t>Y-575860</t>
  </si>
  <si>
    <t>P-000172248</t>
  </si>
  <si>
    <t xml:space="preserve">35889 @ </t>
  </si>
  <si>
    <t>S-641608</t>
  </si>
  <si>
    <t>Y-575846</t>
  </si>
  <si>
    <t>P-000172233</t>
  </si>
  <si>
    <t>11ACK639</t>
  </si>
  <si>
    <t>AYŞENUR ORHAN</t>
  </si>
  <si>
    <t>S-641598</t>
  </si>
  <si>
    <t>Y-575836</t>
  </si>
  <si>
    <t>P-000172223</t>
  </si>
  <si>
    <t>26DF460</t>
  </si>
  <si>
    <t>TAHA BOZDEMİR</t>
  </si>
  <si>
    <t>S-641588</t>
  </si>
  <si>
    <t>Y-575827</t>
  </si>
  <si>
    <t>P-000172218</t>
  </si>
  <si>
    <t>AQU KRAFT TAŞIMASI @
KÖPÜK KESİCİ</t>
  </si>
  <si>
    <t>S-641577</t>
  </si>
  <si>
    <t>Y-575815</t>
  </si>
  <si>
    <t>P-000172215</t>
  </si>
  <si>
    <t xml:space="preserve">35879 @ </t>
  </si>
  <si>
    <t>S-641572</t>
  </si>
  <si>
    <t>Y-575809</t>
  </si>
  <si>
    <t>P-000172214</t>
  </si>
  <si>
    <t>54AJV747</t>
  </si>
  <si>
    <t>MUHAMMED KOCABAY</t>
  </si>
  <si>
    <t>AQU KRAFT TAŞIMASI @
8 ADET BORU</t>
  </si>
  <si>
    <t>S-641569</t>
  </si>
  <si>
    <t>Y-575807</t>
  </si>
  <si>
    <t>P-000172213</t>
  </si>
  <si>
    <t>60AFZ493</t>
  </si>
  <si>
    <t>AQU KRAFT TAŞIMASI @</t>
  </si>
  <si>
    <t>S-642340</t>
  </si>
  <si>
    <t>Y-576579</t>
  </si>
  <si>
    <t>P-000172529</t>
  </si>
  <si>
    <t>50AR890</t>
  </si>
  <si>
    <t xml:space="preserve">35893 @ </t>
  </si>
  <si>
    <t>S-642298</t>
  </si>
  <si>
    <t>Y-576537</t>
  </si>
  <si>
    <t>P-000172744</t>
  </si>
  <si>
    <t>S-642297</t>
  </si>
  <si>
    <t>Y-576536</t>
  </si>
  <si>
    <t>P-000172743</t>
  </si>
  <si>
    <t>S-641815</t>
  </si>
  <si>
    <t>Y-576053</t>
  </si>
  <si>
    <t>P-000172742</t>
  </si>
  <si>
    <t>33SL026</t>
  </si>
  <si>
    <t>ADEM TEK</t>
  </si>
  <si>
    <t>0542 646 78 87</t>
  </si>
  <si>
    <t>SERİK @</t>
  </si>
  <si>
    <t>S-641814</t>
  </si>
  <si>
    <t>Y-576052</t>
  </si>
  <si>
    <t>P-000172741</t>
  </si>
  <si>
    <t>16BRU509</t>
  </si>
  <si>
    <t>BURSA + MANYAS @</t>
  </si>
  <si>
    <t>S-641813</t>
  </si>
  <si>
    <t>Y-576051</t>
  </si>
  <si>
    <t>P-000172740</t>
  </si>
  <si>
    <t>51BN051</t>
  </si>
  <si>
    <t>HÜSEYİN İMİR</t>
  </si>
  <si>
    <t>S-641812</t>
  </si>
  <si>
    <t>Y-576050</t>
  </si>
  <si>
    <t>P-000172739</t>
  </si>
  <si>
    <t>S-641811</t>
  </si>
  <si>
    <t>Y-576049</t>
  </si>
  <si>
    <t>P-000172738</t>
  </si>
  <si>
    <t>01BBV944</t>
  </si>
  <si>
    <t>DÖŞEMEALTI @</t>
  </si>
  <si>
    <t>S-641809</t>
  </si>
  <si>
    <t>Y-576047</t>
  </si>
  <si>
    <t>P-000172737</t>
  </si>
  <si>
    <t>07AIK320</t>
  </si>
  <si>
    <t>MEHMETALİ ÜNAL</t>
  </si>
  <si>
    <t>KEPEZ @</t>
  </si>
  <si>
    <t>S-641808</t>
  </si>
  <si>
    <t>Y-576046</t>
  </si>
  <si>
    <t>P-000172736</t>
  </si>
  <si>
    <t>S-641797</t>
  </si>
  <si>
    <t>Y-576034</t>
  </si>
  <si>
    <t>P-000172727</t>
  </si>
  <si>
    <t>S-641807</t>
  </si>
  <si>
    <t>Y-576045</t>
  </si>
  <si>
    <t>P-000172735</t>
  </si>
  <si>
    <t>S-641805</t>
  </si>
  <si>
    <t>Y-576042</t>
  </si>
  <si>
    <t>P-000172734</t>
  </si>
  <si>
    <t>27BEB840</t>
  </si>
  <si>
    <t>ABDULLAH TUMİÇİN</t>
  </si>
  <si>
    <t>0537 432  97 04</t>
  </si>
  <si>
    <t>S-641533</t>
  </si>
  <si>
    <t>Y-575772</t>
  </si>
  <si>
    <t>P-000172200</t>
  </si>
  <si>
    <t>41ADR566</t>
  </si>
  <si>
    <t>M KARAHAN</t>
  </si>
  <si>
    <t>0542 226 97 17</t>
  </si>
  <si>
    <t xml:space="preserve">A101 TARSUS- TARIM KREDİ- MİGROS- BİM 2 @ </t>
  </si>
  <si>
    <t>S-641530</t>
  </si>
  <si>
    <t>Y-575748</t>
  </si>
  <si>
    <t>P-000172199</t>
  </si>
  <si>
    <t>06CFE813</t>
  </si>
  <si>
    <t>AYŞE OCAK</t>
  </si>
  <si>
    <t>ERDAL OCAK</t>
  </si>
  <si>
    <t>0534 789 90 74</t>
  </si>
  <si>
    <t xml:space="preserve">"YASEMİN GRUP LOJİSTİK VE GIDA ŞTİ. (ANKARA) (15 PLT) || BİM - GÜZELHİSAR (8 PLT) ||
 A101.ESENBOĞA DEPO (8 PLT)" @ </t>
  </si>
  <si>
    <t>S-641505</t>
  </si>
  <si>
    <t>Y-575746</t>
  </si>
  <si>
    <t>P-000172186</t>
  </si>
  <si>
    <t xml:space="preserve">"MİGROS GÖLBAŞI (8 PLT) || A101. GÖLBAŞI DEPO (3 PLT) || BİM - HASANOĞLAN 2 (6 PLT) ||
 BİM - HASANOĞLAN 1 (5 PLT) || A101.ELMADAĞ DEPO (9 PLT)" @ </t>
  </si>
  <si>
    <t>S-641504</t>
  </si>
  <si>
    <t>Y-575744</t>
  </si>
  <si>
    <t>P-000172185</t>
  </si>
  <si>
    <t xml:space="preserve">"MİGROS ADANA (6 PLT) || A101.-ADANA (7 PLT) || FATİH DONDURMA DEPO (2 PLT) || 
DERTLİ PLASTİK AMBALAJ GIDA İN TİC.LTD.ŞTİ. (7 PLT) || A101.KAHRAMANMARAŞ DEPO (9 PLT)" @ </t>
  </si>
  <si>
    <t>S-641511</t>
  </si>
  <si>
    <t>Y-575740</t>
  </si>
  <si>
    <t>P-000172188</t>
  </si>
  <si>
    <t>16BIY220</t>
  </si>
  <si>
    <t>MAHMUT ENÇ</t>
  </si>
  <si>
    <t>0532 217 41 03</t>
  </si>
  <si>
    <t xml:space="preserve">MİGROS TARSUS DAĞITIM MERKEZİ (5 PLT) || A101- TARSUS DEPO (4 PLT) || BİM - MERSİN (23 PLT) @ </t>
  </si>
  <si>
    <t>S-641498</t>
  </si>
  <si>
    <t>Y-575737</t>
  </si>
  <si>
    <t>P-000172184</t>
  </si>
  <si>
    <t xml:space="preserve">A101.-AKINCI DEPO (11 PLT) || BİM - YENİKENT (5 PLT) || GİMSA DEPO (15 PLT) @ </t>
  </si>
  <si>
    <t>S-641497</t>
  </si>
  <si>
    <t>Y-575736</t>
  </si>
  <si>
    <t>P-000172183</t>
  </si>
  <si>
    <t xml:space="preserve">BAZOĞLU GIDA- MİGROS- A101- ÖZ AKPA GIDA @ </t>
  </si>
  <si>
    <t>S-641496</t>
  </si>
  <si>
    <t>Y-575735</t>
  </si>
  <si>
    <t>P-000172182</t>
  </si>
  <si>
    <t>06EOB872</t>
  </si>
  <si>
    <t>MEVLÜT ÖZDEMİR</t>
  </si>
  <si>
    <t xml:space="preserve">MİGROS GÖLBAŞI- YASEMİN PASTA- A101 AKINCI @ </t>
  </si>
  <si>
    <t>S-641495</t>
  </si>
  <si>
    <t>Y-575734</t>
  </si>
  <si>
    <t>P-000172181</t>
  </si>
  <si>
    <t xml:space="preserve">BİM- ARSEN İHTİYAÇ- A101 @ </t>
  </si>
  <si>
    <t>S-641494</t>
  </si>
  <si>
    <t>Y-575733</t>
  </si>
  <si>
    <t>P-000172180</t>
  </si>
  <si>
    <t xml:space="preserve">TOKGÖZ TİCARET- CEM V NAZ GIDA- MEHMET FATİH ACARİ @ </t>
  </si>
  <si>
    <t>S-641493</t>
  </si>
  <si>
    <t>Y-575732</t>
  </si>
  <si>
    <t>P-000172179</t>
  </si>
  <si>
    <t xml:space="preserve">YASEMİN PASTA- BİM YENİKENT @ </t>
  </si>
  <si>
    <t>S-643918</t>
  </si>
  <si>
    <t>Y-578169</t>
  </si>
  <si>
    <t>S-642036</t>
  </si>
  <si>
    <t>Y-576275</t>
  </si>
  <si>
    <t>DKI2026000004841-4842-4843</t>
  </si>
  <si>
    <t>S-642495</t>
  </si>
  <si>
    <t>Y-576735</t>
  </si>
  <si>
    <t xml:space="preserve">YAPKİM ANTREPO-SİLİVRİ
İRS NO:85032-85428 @ </t>
  </si>
  <si>
    <t>S-641991</t>
  </si>
  <si>
    <t>Y-576230</t>
  </si>
  <si>
    <t>35CGZ925</t>
  </si>
  <si>
    <t>YAŞAR GÜMÜŞ</t>
  </si>
  <si>
    <t>TURGUTLU</t>
  </si>
  <si>
    <t xml:space="preserve">AKHİSAR / TURGUTLU 
-KAMYON @ </t>
  </si>
  <si>
    <t>S-641990</t>
  </si>
  <si>
    <t>Y-576229</t>
  </si>
  <si>
    <t>S-641989</t>
  </si>
  <si>
    <t>Y-576228</t>
  </si>
  <si>
    <t>S-641987</t>
  </si>
  <si>
    <t>Y-576227</t>
  </si>
  <si>
    <t>S-643988</t>
  </si>
  <si>
    <t>Y-578240</t>
  </si>
  <si>
    <t>20260812026</t>
  </si>
  <si>
    <t>S-643984</t>
  </si>
  <si>
    <t>Y-578235</t>
  </si>
  <si>
    <t>20260812043</t>
  </si>
  <si>
    <t>S-643941</t>
  </si>
  <si>
    <t>Y-578192</t>
  </si>
  <si>
    <t>20260812023</t>
  </si>
  <si>
    <t>S-643803</t>
  </si>
  <si>
    <t>Y-578053</t>
  </si>
  <si>
    <t xml:space="preserve">ESENYURT 1-2-3
-KAMYON @ </t>
  </si>
  <si>
    <t>S-641740</t>
  </si>
  <si>
    <t>Y-575977</t>
  </si>
  <si>
    <t>P-000172334</t>
  </si>
  <si>
    <t>MSCU5393870  - NURAY SELİN ŞEN</t>
  </si>
  <si>
    <t>S-641767</t>
  </si>
  <si>
    <t>Y-576004</t>
  </si>
  <si>
    <t>P-000172361</t>
  </si>
  <si>
    <t>20260352  - SENEM SUBAKAN</t>
  </si>
  <si>
    <t>BAŞAK</t>
  </si>
  <si>
    <t>BAŞAK ANTREPO</t>
  </si>
  <si>
    <t>S-641766</t>
  </si>
  <si>
    <t>Y-576003</t>
  </si>
  <si>
    <t>P-000172360</t>
  </si>
  <si>
    <t>20260337  - SENEM SUBAKAN</t>
  </si>
  <si>
    <t>S-641765</t>
  </si>
  <si>
    <t>Y-576002</t>
  </si>
  <si>
    <t>P-000172359</t>
  </si>
  <si>
    <t>20260260-20260319-320-370  - SENEM SUBAKAN</t>
  </si>
  <si>
    <t>S-641882</t>
  </si>
  <si>
    <t>Y-576120</t>
  </si>
  <si>
    <t>P-000172433</t>
  </si>
  <si>
    <t>TXGU4470485  - ALMANYA E.Y</t>
  </si>
  <si>
    <t>S-641881</t>
  </si>
  <si>
    <t>Y-576119</t>
  </si>
  <si>
    <t>P-000172432</t>
  </si>
  <si>
    <t>MSNU5228483  - ALMANYA E.Y</t>
  </si>
  <si>
    <t>S-641746</t>
  </si>
  <si>
    <t>Y-575983</t>
  </si>
  <si>
    <t>P-000172340</t>
  </si>
  <si>
    <t>TXGU4466464 - NURAY SELİN ŞEN</t>
  </si>
  <si>
    <t>S-641745</t>
  </si>
  <si>
    <t>Y-575982</t>
  </si>
  <si>
    <t>P-000172339</t>
  </si>
  <si>
    <t>MSMU5173659 - NURAY SELİN ŞEN</t>
  </si>
  <si>
    <t>S-641744</t>
  </si>
  <si>
    <t>Y-575981</t>
  </si>
  <si>
    <t>P-000172338</t>
  </si>
  <si>
    <t>GAOU7789843 - NURAY SELİN ŞEN</t>
  </si>
  <si>
    <t>S-641743</t>
  </si>
  <si>
    <t>Y-575980</t>
  </si>
  <si>
    <t>P-000172337</t>
  </si>
  <si>
    <t>MRSU8381764 - NURAY SELİN ŞEN</t>
  </si>
  <si>
    <t>S-641742</t>
  </si>
  <si>
    <t>Y-575979</t>
  </si>
  <si>
    <t>P-000172336</t>
  </si>
  <si>
    <t>MSDU6158884 - NURAY SELİN ŞEN</t>
  </si>
  <si>
    <t>S-641683</t>
  </si>
  <si>
    <t>Y-575920</t>
  </si>
  <si>
    <t>P-000172299</t>
  </si>
  <si>
    <t>9058246490 - SERBEST B. M.H</t>
  </si>
  <si>
    <t>BAYRAMPAŞA+PELİTLİ</t>
  </si>
  <si>
    <t>S-641681</t>
  </si>
  <si>
    <t>Y-575918</t>
  </si>
  <si>
    <t>P-000172298</t>
  </si>
  <si>
    <t>TCLU3854059 - HONK KONG E.Y</t>
  </si>
  <si>
    <t>S-641680</t>
  </si>
  <si>
    <t>Y-575917</t>
  </si>
  <si>
    <t>P-000172297</t>
  </si>
  <si>
    <t>9058244100 - SERBEST B. M.H - 8 PALET</t>
  </si>
  <si>
    <t>07RN414</t>
  </si>
  <si>
    <t>S-641679</t>
  </si>
  <si>
    <t>Y-575916</t>
  </si>
  <si>
    <t>P-000172296</t>
  </si>
  <si>
    <t>CGMU5273090   - ÖZGE ÖKSÜZ</t>
  </si>
  <si>
    <t>S-641678</t>
  </si>
  <si>
    <t>Y-575915</t>
  </si>
  <si>
    <t>P-000172295</t>
  </si>
  <si>
    <t>CGMU5610544 - ÖZGE ÖKSÜZ</t>
  </si>
  <si>
    <t>S-641676</t>
  </si>
  <si>
    <t>Y-575913</t>
  </si>
  <si>
    <t>P-000172293</t>
  </si>
  <si>
    <t>MRKU9280272  - 202630360 / ESRA PARLAK</t>
  </si>
  <si>
    <t>S-641675</t>
  </si>
  <si>
    <t>Y-575912</t>
  </si>
  <si>
    <t>P-000172292</t>
  </si>
  <si>
    <t>MRKU7751820 - 202630360 / ESRA PARLAK</t>
  </si>
  <si>
    <t>S-641673</t>
  </si>
  <si>
    <t>Y-575910</t>
  </si>
  <si>
    <t>P-000172290</t>
  </si>
  <si>
    <t>DFSU7473544 - 26-09101 / RECEP AKYAZI</t>
  </si>
  <si>
    <t>34NOD545</t>
  </si>
  <si>
    <t>S-641672</t>
  </si>
  <si>
    <t>Y-575909</t>
  </si>
  <si>
    <t>P-000172289</t>
  </si>
  <si>
    <t>TCNU3551337 - 26-09101 / RECEP AKYAZI</t>
  </si>
  <si>
    <t>34MBS509</t>
  </si>
  <si>
    <t>S-641671</t>
  </si>
  <si>
    <t>Y-575908</t>
  </si>
  <si>
    <t>P-000172288</t>
  </si>
  <si>
    <t>MSNU9716357 - EKOTEC / MEVRA GÖZÜTOK</t>
  </si>
  <si>
    <t>S-641669</t>
  </si>
  <si>
    <t>Y-575906</t>
  </si>
  <si>
    <t>P-000172286</t>
  </si>
  <si>
    <t>TCNU1441449 - EKOTEC / MEVRA GÖZÜTOK</t>
  </si>
  <si>
    <t>S-641658</t>
  </si>
  <si>
    <t>Y-575895</t>
  </si>
  <si>
    <t>P-000172277</t>
  </si>
  <si>
    <t>BUĞDAY NİŞASTASI - RECEP AKYAZI</t>
  </si>
  <si>
    <t>S-642522</t>
  </si>
  <si>
    <t>Y-576762</t>
  </si>
  <si>
    <t>85289</t>
  </si>
  <si>
    <t>GEBZE OSB. İHSAN DEDE CD. 90. SK. @ 85289</t>
  </si>
  <si>
    <t>S-642463</t>
  </si>
  <si>
    <t>Y-576705</t>
  </si>
  <si>
    <t>85282-85333-85306</t>
  </si>
  <si>
    <t>GEBZE OSB. İHSAN DEDE CD. 90. SK. @ 85282-85333-85306</t>
  </si>
  <si>
    <t>Y-576702</t>
  </si>
  <si>
    <t>85374</t>
  </si>
  <si>
    <t>GEBZE OSB. İHSAN DEDE CD. 90. SK. @ 85374</t>
  </si>
  <si>
    <t>S-642427</t>
  </si>
  <si>
    <t>Y-576666</t>
  </si>
  <si>
    <t>85326</t>
  </si>
  <si>
    <t>GEBZE OSB. İHSAN DEDE CD. 90. SK. @ 85326</t>
  </si>
  <si>
    <t>S-642002</t>
  </si>
  <si>
    <t>Y-576243</t>
  </si>
  <si>
    <t>85299</t>
  </si>
  <si>
    <t>GEBZE OSB. İHSAN DEDE CD. 90. SK. @ 85299</t>
  </si>
  <si>
    <t>S-641974</t>
  </si>
  <si>
    <t>Y-576212</t>
  </si>
  <si>
    <t>85229</t>
  </si>
  <si>
    <t>GEBZE OSB. İHSAN DEDE CD. 90. SK. @ 85229</t>
  </si>
  <si>
    <t>S-641971</t>
  </si>
  <si>
    <t>Y-576209</t>
  </si>
  <si>
    <t>85309</t>
  </si>
  <si>
    <t>MALTEPE MH DAVUTPAŞA CD NO 18 ZEYTİNBURNU @ 85309</t>
  </si>
  <si>
    <t>S-641970</t>
  </si>
  <si>
    <t>Y-576208</t>
  </si>
  <si>
    <t>85152</t>
  </si>
  <si>
    <t>MALTEPE MH DAVUTPAŞA CD NO 18 ZEYTİNBURNU @ 85152</t>
  </si>
  <si>
    <t>S-641968</t>
  </si>
  <si>
    <t>Y-576206</t>
  </si>
  <si>
    <t>85211</t>
  </si>
  <si>
    <t>GEBZE OSB. İHSAN DEDE CD. 90. SK. @ 85211</t>
  </si>
  <si>
    <t>S-641967</t>
  </si>
  <si>
    <t>Y-576205</t>
  </si>
  <si>
    <t>85200</t>
  </si>
  <si>
    <t>GEBZE OSB. İHSAN DEDE CD. 90. SK. @ 85200</t>
  </si>
  <si>
    <t>S-641964</t>
  </si>
  <si>
    <t>Y-576202</t>
  </si>
  <si>
    <t>85251</t>
  </si>
  <si>
    <t>GEBZE OSB. İHSAN DEDE CD. 90. SK. @ 85251</t>
  </si>
  <si>
    <t>S-641962</t>
  </si>
  <si>
    <t>Y-576200</t>
  </si>
  <si>
    <t>85227</t>
  </si>
  <si>
    <t>GEBZE OSB. İHSAN DEDE CD. 90. SK. @ 85227</t>
  </si>
  <si>
    <t>S-641959</t>
  </si>
  <si>
    <t>Y-576197</t>
  </si>
  <si>
    <t>85145</t>
  </si>
  <si>
    <t>GEBZE OSB. İHSAN DEDE CD. 90. SK. @ 85145</t>
  </si>
  <si>
    <t>S-641903</t>
  </si>
  <si>
    <t>Y-576141</t>
  </si>
  <si>
    <t>S-641902</t>
  </si>
  <si>
    <t>Y-576140</t>
  </si>
  <si>
    <t>S-641901</t>
  </si>
  <si>
    <t>Y-576139</t>
  </si>
  <si>
    <t>S-641900</t>
  </si>
  <si>
    <t>Y-576138</t>
  </si>
  <si>
    <t>S-641899</t>
  </si>
  <si>
    <t>Y-576137</t>
  </si>
  <si>
    <t>S-641920</t>
  </si>
  <si>
    <t>Y-576158</t>
  </si>
  <si>
    <t>S-641799</t>
  </si>
  <si>
    <t>Y-576036</t>
  </si>
  <si>
    <t>P-000172389</t>
  </si>
  <si>
    <t>S-641790</t>
  </si>
  <si>
    <t>Y-576027</t>
  </si>
  <si>
    <t>P-000172384</t>
  </si>
  <si>
    <t>19AGJ132</t>
  </si>
  <si>
    <t>İSA DEMİRKAN</t>
  </si>
  <si>
    <t>S-641771</t>
  </si>
  <si>
    <t>Y-576008</t>
  </si>
  <si>
    <t>P-000172365</t>
  </si>
  <si>
    <t xml:space="preserve">35898 @ </t>
  </si>
  <si>
    <t>S-641756</t>
  </si>
  <si>
    <t>Y-575993</t>
  </si>
  <si>
    <t>P-000172350</t>
  </si>
  <si>
    <t>01BFN631</t>
  </si>
  <si>
    <t>MEHMET SALİH ÖZASLAN</t>
  </si>
  <si>
    <t xml:space="preserve">35897 @ </t>
  </si>
  <si>
    <t>S-641754</t>
  </si>
  <si>
    <t>Y-575991</t>
  </si>
  <si>
    <t>P-000172348</t>
  </si>
  <si>
    <t>44AIP014</t>
  </si>
  <si>
    <t>BİRGÜL DURSUN</t>
  </si>
  <si>
    <t>AQUA KRAFT TAŞIMASI
IBC TANK @</t>
  </si>
  <si>
    <t>S-642225</t>
  </si>
  <si>
    <t>Y-576454</t>
  </si>
  <si>
    <t>S-642224</t>
  </si>
  <si>
    <t>Y-576453</t>
  </si>
  <si>
    <t>S-642223</t>
  </si>
  <si>
    <t>Y-576452</t>
  </si>
  <si>
    <t xml:space="preserve">ORHANLI+ÖMERLİ BİM @ </t>
  </si>
  <si>
    <t>S-642222</t>
  </si>
  <si>
    <t>Y-576451</t>
  </si>
  <si>
    <t>S-642221</t>
  </si>
  <si>
    <t>Y-576450</t>
  </si>
  <si>
    <t>S-642220</t>
  </si>
  <si>
    <t>Y-576449</t>
  </si>
  <si>
    <t>34ADM184</t>
  </si>
  <si>
    <t xml:space="preserve">KOCAYATAK/2 BEKLEME @ </t>
  </si>
  <si>
    <t>S-642219</t>
  </si>
  <si>
    <t>Y-576448</t>
  </si>
  <si>
    <t>S-642218</t>
  </si>
  <si>
    <t>Y-576447</t>
  </si>
  <si>
    <t>S-642217</t>
  </si>
  <si>
    <t>Y-576446</t>
  </si>
  <si>
    <t>S-642216</t>
  </si>
  <si>
    <t>Y-576445</t>
  </si>
  <si>
    <t>S-642215</t>
  </si>
  <si>
    <t>Y-576444</t>
  </si>
  <si>
    <t>S-642214</t>
  </si>
  <si>
    <t>Y-576443</t>
  </si>
  <si>
    <t>S-642213</t>
  </si>
  <si>
    <t>Y-576442</t>
  </si>
  <si>
    <t>S-642212</t>
  </si>
  <si>
    <t>Y-576441</t>
  </si>
  <si>
    <t>BATMAN @</t>
  </si>
  <si>
    <t>S-642211</t>
  </si>
  <si>
    <t>Y-576440</t>
  </si>
  <si>
    <t>S-642210</t>
  </si>
  <si>
    <t>Y-576439</t>
  </si>
  <si>
    <t>S-642209</t>
  </si>
  <si>
    <t>Y-576438</t>
  </si>
  <si>
    <t>S-642208</t>
  </si>
  <si>
    <t>Y-576437</t>
  </si>
  <si>
    <t>S-641722</t>
  </si>
  <si>
    <t>Y-575959</t>
  </si>
  <si>
    <t>P-000172321</t>
  </si>
  <si>
    <t>28YH450</t>
  </si>
  <si>
    <t>ŞEVKİ ŞAHAN ŞAHANLAR HURDA VE NAKLİYE</t>
  </si>
  <si>
    <t>S-641711</t>
  </si>
  <si>
    <t>Y-575948</t>
  </si>
  <si>
    <t>P-000172316</t>
  </si>
  <si>
    <t xml:space="preserve">35891 @ </t>
  </si>
  <si>
    <t>S-641710</t>
  </si>
  <si>
    <t>Y-575947</t>
  </si>
  <si>
    <t>P-000172315</t>
  </si>
  <si>
    <t>64AHH344</t>
  </si>
  <si>
    <t>MEHMET BANAZ</t>
  </si>
  <si>
    <t xml:space="preserve">VIR9640-44-41 @ </t>
  </si>
  <si>
    <t>S-641708</t>
  </si>
  <si>
    <t>Y-575945</t>
  </si>
  <si>
    <t>P-000172313</t>
  </si>
  <si>
    <t>41VE011</t>
  </si>
  <si>
    <t>ÖMER DORDU</t>
  </si>
  <si>
    <t>EL3502-03-05-06 @</t>
  </si>
  <si>
    <t>S-641705</t>
  </si>
  <si>
    <t>Y-575942</t>
  </si>
  <si>
    <t>P-000172312</t>
  </si>
  <si>
    <t>01EVG56</t>
  </si>
  <si>
    <t>MUSTAFA ARIKAN</t>
  </si>
  <si>
    <t xml:space="preserve">35894 @ </t>
  </si>
  <si>
    <t>S-641704</t>
  </si>
  <si>
    <t>Y-575940</t>
  </si>
  <si>
    <t>P-000172311</t>
  </si>
  <si>
    <t>41TL913</t>
  </si>
  <si>
    <t>UTKU ALTAN</t>
  </si>
  <si>
    <t xml:space="preserve">VIR9631-32 @ </t>
  </si>
  <si>
    <t>S-641752</t>
  </si>
  <si>
    <t>Y-575989</t>
  </si>
  <si>
    <t>P-000172346</t>
  </si>
  <si>
    <t>34BDH91</t>
  </si>
  <si>
    <t>MURAT ŞENGÜL - ŞENGÜL NAKLİYAT</t>
  </si>
  <si>
    <t xml:space="preserve">35899 @ </t>
  </si>
  <si>
    <t>S-641615</t>
  </si>
  <si>
    <t>Y-575852</t>
  </si>
  <si>
    <t>P-000172240</t>
  </si>
  <si>
    <t>05FA533</t>
  </si>
  <si>
    <t>FERUDUN AKÇA</t>
  </si>
  <si>
    <t xml:space="preserve">ARAÇ DEĞİŞİKLİĞİNE İSTİNADEN DÜZENLENMİŞTİR. @ </t>
  </si>
  <si>
    <t>S-642778</t>
  </si>
  <si>
    <t>Y-577022</t>
  </si>
  <si>
    <t>P-000172880</t>
  </si>
  <si>
    <t>Y73</t>
  </si>
  <si>
    <t>ŞIRNAK</t>
  </si>
  <si>
    <t>ŞIRNAK MERKEZ</t>
  </si>
  <si>
    <t xml:space="preserve">İRS.NO:PY3241-44 @ </t>
  </si>
  <si>
    <t>S-642341</t>
  </si>
  <si>
    <t>Y-576580</t>
  </si>
  <si>
    <t>P-000172530</t>
  </si>
  <si>
    <t xml:space="preserve">C7324 @ </t>
  </si>
  <si>
    <t>S-642349</t>
  </si>
  <si>
    <t>Y-576588</t>
  </si>
  <si>
    <t>S-642301</t>
  </si>
  <si>
    <t>Y-576540</t>
  </si>
  <si>
    <t>P-000172751</t>
  </si>
  <si>
    <t>S-642300</t>
  </si>
  <si>
    <t>Y-576539</t>
  </si>
  <si>
    <t>P-000172750</t>
  </si>
  <si>
    <t>S-642299</t>
  </si>
  <si>
    <t>Y-576538</t>
  </si>
  <si>
    <t>P-000172749</t>
  </si>
  <si>
    <t>KAHRAMANMARAŞ+ŞANLIURFA @</t>
  </si>
  <si>
    <t>S-641819</t>
  </si>
  <si>
    <t>Y-576057</t>
  </si>
  <si>
    <t>P-000172748</t>
  </si>
  <si>
    <t>45TL619</t>
  </si>
  <si>
    <t>S-641806</t>
  </si>
  <si>
    <t>Y-576044</t>
  </si>
  <si>
    <t>P-000172745</t>
  </si>
  <si>
    <t>S-641596</t>
  </si>
  <si>
    <t>Y-575835</t>
  </si>
  <si>
    <t>P-000172221</t>
  </si>
  <si>
    <t>20E3516</t>
  </si>
  <si>
    <t xml:space="preserve">DUYKAN GIDA- A101 @ </t>
  </si>
  <si>
    <t>S-641860</t>
  </si>
  <si>
    <t>Y-576098</t>
  </si>
  <si>
    <t>S-641856</t>
  </si>
  <si>
    <t>Y-576094</t>
  </si>
  <si>
    <t xml:space="preserve">TORBALI @ </t>
  </si>
  <si>
    <t>S-641682</t>
  </si>
  <si>
    <t>Y-575919</t>
  </si>
  <si>
    <t>P-000172300</t>
  </si>
  <si>
    <t xml:space="preserve">"DOĞAN EDT GIDA LİMİTED ŞİRKETİ (5 PLT) || AYDIN GIDA-DEPO (9 PLT) || BİM ISPARTA (7 PLT) ||
 YENİ MAĞ. BURDUR BÖLGE (8 PLT)" @ </t>
  </si>
  <si>
    <t>S-641818</t>
  </si>
  <si>
    <t>Y-576056</t>
  </si>
  <si>
    <t>P-000172747</t>
  </si>
  <si>
    <t>34LU1522</t>
  </si>
  <si>
    <t>ÖZ UFUK NAKLİYAT OTOMOTİV GIDA TURİZM SANAYİ VE TİCARET LİMİTED ŞİRKETİ</t>
  </si>
  <si>
    <t>S-641817</t>
  </si>
  <si>
    <t>Y-576055</t>
  </si>
  <si>
    <t>P-000172746</t>
  </si>
  <si>
    <t>S-641645</t>
  </si>
  <si>
    <t>Y-575884</t>
  </si>
  <si>
    <t>P-000172270</t>
  </si>
  <si>
    <t xml:space="preserve">"BİM - ERZURUM (9 PLT) || YENİ MAĞ.-ERZURUM DEPO (10 PLT) || ADEM UÇAK-DİCLE TOPTAN GIDA (2 PLT) || 
ÖZER-BENSU GIDA TURZ.GÜM.İTH.İ LTD.ŞTİ. (2 PLT) || BİM IĞDIR (5 PLT)" @ </t>
  </si>
  <si>
    <t>S-641636</t>
  </si>
  <si>
    <t>Y-575875</t>
  </si>
  <si>
    <t>P-000172261</t>
  </si>
  <si>
    <t xml:space="preserve">"BİM - AKSARAY (6 PLT) || YENİ MAĞ.AKSARAY (14 PLT) || YUNUS DOĞRU (6 PLT) || 
YENİ MAĞ.-KAYSERİ (7 PLT)" @ </t>
  </si>
  <si>
    <t>S-641644</t>
  </si>
  <si>
    <t>Y-575883</t>
  </si>
  <si>
    <t>P-000172269</t>
  </si>
  <si>
    <t xml:space="preserve">"MAKRO GIDA PAZARLAMA KOLL.ŞTİ. VE ORTAKLARI (2 PLT) || BİM - SAMSUN (6 PLT) || 
YENİ MAĞ ATAKUM (7 PLT) || BİM BAFRA DEPO (9 PLT) || YENİ MAĞ.-SAMSUN (12 PLT)" @ </t>
  </si>
  <si>
    <t>S-641643</t>
  </si>
  <si>
    <t>Y-575882</t>
  </si>
  <si>
    <t>P-000172268</t>
  </si>
  <si>
    <t>01ABC843</t>
  </si>
  <si>
    <t>ATİF KÖYLÜ</t>
  </si>
  <si>
    <t xml:space="preserve">"BİM-MALATYA DEPO (12 PLT) || ÖNALAN GIDA TEMİZLİK İNŞAAT VE SAN VE TİC. LTD.ŞTİ. (2 PLT) ||
 SİSTEM SPOT-ANPA GROSS MALATYA (3 PLT) || YENİ MAĞ.-MALATYA DEPO (8 PLT) || BİM-ELAZIĞ DEPO (4 PLT)" @ </t>
  </si>
  <si>
    <t>S-641642</t>
  </si>
  <si>
    <t>Y-575880</t>
  </si>
  <si>
    <t>P-000172266</t>
  </si>
  <si>
    <t xml:space="preserve">"MİGROS-DİYARBAKIR ANA DAĞITIM (15 PLT) || BİM - DİYARBAKIR (5 PLT) ||
 YENİ MAĞ.-DİYARBAKIR (5 PLT) || ÖZ AKPA GIDA İNŞ. SAN. VE TİC. (5 PLT)" @ </t>
  </si>
  <si>
    <t>S-641640</t>
  </si>
  <si>
    <t>Y-575879</t>
  </si>
  <si>
    <t>P-000172265</t>
  </si>
  <si>
    <t xml:space="preserve">"BİM KAYSERİ 2 (2 PLT) || ARSEN İHTİYAÇ DEPO (17 PLT) || ANKARA KAHVE-KAYSERİ (2 PLT) || 
YENİ MAĞ.-MALATYA DEPO (8 PLT)" @ </t>
  </si>
  <si>
    <t>S-641639</t>
  </si>
  <si>
    <t>Y-575878</t>
  </si>
  <si>
    <t>P-000172264</t>
  </si>
  <si>
    <t xml:space="preserve">"AKDENİZ GIDA PAZ.İNŞ.TAAH.NAK. İLETİŞİM TİC.LTD.ŞTİ (6 PLT) || YENİ MAĞ.-TRABZON IRMAK (13 PLT) ||
 BİM - TRABZON (4 PLT) || ANADOLU ARICILIK GIDA SAN. TİC VE PAZARLAMA LTD ŞTİ (9 PLT)" @ </t>
  </si>
  <si>
    <t>S-641638</t>
  </si>
  <si>
    <t>Y-575877</t>
  </si>
  <si>
    <t>P-000172263</t>
  </si>
  <si>
    <t xml:space="preserve">"BİM BATMAN (5 PLT) || ŞEKERCİ GIDA TEM.ÜR.PAZ.VE DAĞ (4 PLT) || 
YENİ MAĞ.MARDİN DEPO (9 PLT) || YENİ MAĞ.-VAN DEPO (9 PLT)" @ </t>
  </si>
  <si>
    <t>S-641637</t>
  </si>
  <si>
    <t>Y-575876</t>
  </si>
  <si>
    <t>P-000172262</t>
  </si>
  <si>
    <t xml:space="preserve">"MİGROS ANTAL. SERİK (6 PLT) || BİM - KOCAYATAK (6 PLT) || 
YENİ MAĞ.-SERİK- DOĞUDEPO (9 PLT) || BİM DÖŞEMEALTI 2 -ANTALYA (10 PLT)" @ </t>
  </si>
  <si>
    <t>S-641653</t>
  </si>
  <si>
    <t>Y-575874</t>
  </si>
  <si>
    <t>P-000172275</t>
  </si>
  <si>
    <t>42ATE913</t>
  </si>
  <si>
    <t>ERDEM GÜGÜL</t>
  </si>
  <si>
    <t xml:space="preserve">"MİGROS GÖLBAŞI (2 PLT) || MİGROS ANKARA ASO2 DAĞITIM MER (1 PLT) || 
ERDOĞAN TOPTAN DAĞITIM GIDA OT VE TİC. LTD. ŞTİ. (24 PLT)" @ </t>
  </si>
  <si>
    <t>S-641635</t>
  </si>
  <si>
    <t>Y-575873</t>
  </si>
  <si>
    <t>P-000172260</t>
  </si>
  <si>
    <t xml:space="preserve">YENİ MAĞ.TOSYA DEPO (7 PLT) || BİM-KASTAMONU (19 PLT) || YENİ MAĞ.-ZONGULDAK DEPO (6 PLT) @ </t>
  </si>
  <si>
    <t>S-641633</t>
  </si>
  <si>
    <t>Y-575871</t>
  </si>
  <si>
    <t>P-000172258</t>
  </si>
  <si>
    <t xml:space="preserve">YASEMİN GRUP LOJİSTİK VE GIDA ŞTİ. (ANKARA) (22 PLT) || AYHANLAR GIDA VE İHTİYAÇ MAD.T (11 PLT) @ </t>
  </si>
  <si>
    <t>S-641632</t>
  </si>
  <si>
    <t>Y-575869</t>
  </si>
  <si>
    <t>P-000172257</t>
  </si>
  <si>
    <t xml:space="preserve">ERT LOJ. SAN. VE TİC. LTD. ŞTİ (25 PLT) || BİM - VAN (3 PLT) @ </t>
  </si>
  <si>
    <t>S-641630</t>
  </si>
  <si>
    <t>Y-575868</t>
  </si>
  <si>
    <t>P-000172255</t>
  </si>
  <si>
    <t xml:space="preserve">YASEMİN PASTA- ARYA BAKLİYAT SARAY DEPO @ </t>
  </si>
  <si>
    <t>S-641629</t>
  </si>
  <si>
    <t>Y-575866</t>
  </si>
  <si>
    <t>P-000172254</t>
  </si>
  <si>
    <t>61K22254</t>
  </si>
  <si>
    <t xml:space="preserve">AKDENİZ GIDA- MİGROS- ANADOLU GIDA @ </t>
  </si>
  <si>
    <t>S-641634</t>
  </si>
  <si>
    <t>Y-575872</t>
  </si>
  <si>
    <t>P-000172259</t>
  </si>
  <si>
    <t xml:space="preserve">"
MAKRO GIDA PAZARLAMA KOLL.ŞTİ. VE ORTAKLARI (2 PLT) || BİM PİRAZİZ BİM BÖLGE MÜD (13 PLT) ||
YENİ MAĞ.GİRESUN DEPO (13 PLT)" @ </t>
  </si>
  <si>
    <t>S-643917</t>
  </si>
  <si>
    <t>Y-578168</t>
  </si>
  <si>
    <t>S-642492</t>
  </si>
  <si>
    <t>Y-576732</t>
  </si>
  <si>
    <t xml:space="preserve">DAVUTPAŞA CAD. NO:18 TOPKAPI
İRS NO:84154-84592-85272-85046-85545 @ </t>
  </si>
  <si>
    <t>S-642483</t>
  </si>
  <si>
    <t>Y-576723</t>
  </si>
  <si>
    <t xml:space="preserve">YAPKİM ANTREPO-SİLİVRİ
İRS NO:85701 @ </t>
  </si>
  <si>
    <t>S-642958</t>
  </si>
  <si>
    <t>Y-577205</t>
  </si>
  <si>
    <t>5041280</t>
  </si>
  <si>
    <t>S-642004</t>
  </si>
  <si>
    <t>Y-576244</t>
  </si>
  <si>
    <t>34UY0444</t>
  </si>
  <si>
    <t>S-642003</t>
  </si>
  <si>
    <t>Y-576242</t>
  </si>
  <si>
    <t>DKI202600004887-4888-4889-4890-4891-4892-4893-4894</t>
  </si>
  <si>
    <t>S-642000</t>
  </si>
  <si>
    <t>Y-576240</t>
  </si>
  <si>
    <t>ALI2026000011469</t>
  </si>
  <si>
    <t>P-000172484</t>
  </si>
  <si>
    <t>42AIM035</t>
  </si>
  <si>
    <t>HACI VELİ ÖZDEMİR</t>
  </si>
  <si>
    <t>S-641998</t>
  </si>
  <si>
    <t>Y-576235</t>
  </si>
  <si>
    <t>KARAMAN @</t>
  </si>
  <si>
    <t>S-643948</t>
  </si>
  <si>
    <t>Y-578199</t>
  </si>
  <si>
    <t>20260813047</t>
  </si>
  <si>
    <t>S-642478</t>
  </si>
  <si>
    <t>Y-576718</t>
  </si>
  <si>
    <t xml:space="preserve">YAPKİM ANTREPO-SİLİVRİ
İRS NO:85904 @ </t>
  </si>
  <si>
    <t>S-644039</t>
  </si>
  <si>
    <t>Y-578293</t>
  </si>
  <si>
    <t>20260813042</t>
  </si>
  <si>
    <t>S-644038</t>
  </si>
  <si>
    <t>Y-578292</t>
  </si>
  <si>
    <t>20260813023</t>
  </si>
  <si>
    <t>S-644031</t>
  </si>
  <si>
    <t>Y-578285</t>
  </si>
  <si>
    <t>20260813058</t>
  </si>
  <si>
    <t>58ADD551</t>
  </si>
  <si>
    <t>S-644001</t>
  </si>
  <si>
    <t>Y-578254</t>
  </si>
  <si>
    <t>20260813046</t>
  </si>
  <si>
    <t>S-643976</t>
  </si>
  <si>
    <t>Y-578227</t>
  </si>
  <si>
    <t>20260812105</t>
  </si>
  <si>
    <t>S-643975</t>
  </si>
  <si>
    <t>Y-578226</t>
  </si>
  <si>
    <t>20260813063</t>
  </si>
  <si>
    <t>S-643804</t>
  </si>
  <si>
    <t>Y-578054</t>
  </si>
  <si>
    <t>S-641939</t>
  </si>
  <si>
    <t>Y-576177</t>
  </si>
  <si>
    <t>P-000172455</t>
  </si>
  <si>
    <t>20260848 - İBRAHİM SOLMAZ</t>
  </si>
  <si>
    <t>S-641757</t>
  </si>
  <si>
    <t>Y-575994</t>
  </si>
  <si>
    <t>P-000172351</t>
  </si>
  <si>
    <t>20260314 - SENEM SUBAKAN</t>
  </si>
  <si>
    <t>S-641762</t>
  </si>
  <si>
    <t>Y-575999</t>
  </si>
  <si>
    <t>P-000172356</t>
  </si>
  <si>
    <t>2026000050 - MUSTAFA DOĞAN</t>
  </si>
  <si>
    <t>54H5655</t>
  </si>
  <si>
    <t>ABDUL SAMET TİRYAKİ</t>
  </si>
  <si>
    <t>S-641761</t>
  </si>
  <si>
    <t>Y-575998</t>
  </si>
  <si>
    <t>P-000172355</t>
  </si>
  <si>
    <t>2026000061 - MUSTAFA DOĞAN</t>
  </si>
  <si>
    <t>54HA522</t>
  </si>
  <si>
    <t>S-641760</t>
  </si>
  <si>
    <t>Y-575997</t>
  </si>
  <si>
    <t>P-000172354</t>
  </si>
  <si>
    <t>20260843 - İBRAHİM SOLMAZ</t>
  </si>
  <si>
    <t>S-641759</t>
  </si>
  <si>
    <t>Y-575996</t>
  </si>
  <si>
    <t>P-000172353</t>
  </si>
  <si>
    <t>20260661 - İDRİS ALBAYRAK</t>
  </si>
  <si>
    <t>70AAT191</t>
  </si>
  <si>
    <t>S-641758</t>
  </si>
  <si>
    <t>Y-575995</t>
  </si>
  <si>
    <t>P-000172352</t>
  </si>
  <si>
    <t>70ACP555</t>
  </si>
  <si>
    <t>ŞABAN YÜCETAŞ</t>
  </si>
  <si>
    <t>S-641884</t>
  </si>
  <si>
    <t>Y-576122</t>
  </si>
  <si>
    <t>P-000172435</t>
  </si>
  <si>
    <t>GAOU7984921  - ALMANYA E.Y</t>
  </si>
  <si>
    <t>S-641883</t>
  </si>
  <si>
    <t>Y-576121</t>
  </si>
  <si>
    <t>P-000172434</t>
  </si>
  <si>
    <t>MSWU1013204  - AVUSTRALYA S.K</t>
  </si>
  <si>
    <t>S-641875</t>
  </si>
  <si>
    <t>Y-576113</t>
  </si>
  <si>
    <t>P-000172426</t>
  </si>
  <si>
    <t>SEKU4036319 - 26-27794 / OKAN AYDIN</t>
  </si>
  <si>
    <t>S-641751</t>
  </si>
  <si>
    <t>Y-575988</t>
  </si>
  <si>
    <t>P-000172345</t>
  </si>
  <si>
    <t>MSNU8621914  - NURAY SELİN ŞEN</t>
  </si>
  <si>
    <t>S-641750</t>
  </si>
  <si>
    <t>Y-575987</t>
  </si>
  <si>
    <t>P-000172344</t>
  </si>
  <si>
    <t>MSNU7296260 - NURAY SELİN ŞEN</t>
  </si>
  <si>
    <t>S-641749</t>
  </si>
  <si>
    <t>Y-575986</t>
  </si>
  <si>
    <t>P-000172343</t>
  </si>
  <si>
    <t>MSDU5290263 - NURAY SELİN ŞEN</t>
  </si>
  <si>
    <t>S-641748</t>
  </si>
  <si>
    <t>Y-575985</t>
  </si>
  <si>
    <t>P-000172342</t>
  </si>
  <si>
    <t>CAAU6709482 - NURAY SELİN ŞEN</t>
  </si>
  <si>
    <t>S-641747</t>
  </si>
  <si>
    <t>Y-575984</t>
  </si>
  <si>
    <t>P-000172341</t>
  </si>
  <si>
    <t>TEMU6836863  - NURAY SELİN ŞEN</t>
  </si>
  <si>
    <t>S-642423</t>
  </si>
  <si>
    <t>Y-576662</t>
  </si>
  <si>
    <t>85634</t>
  </si>
  <si>
    <t>GEBZE OSB. İHSAN DEDE CD. 90. SK. @ 85634</t>
  </si>
  <si>
    <t>S-641709</t>
  </si>
  <si>
    <t>Y-575946</t>
  </si>
  <si>
    <t>85738</t>
  </si>
  <si>
    <t>P-000172314</t>
  </si>
  <si>
    <t>GEBZE OSB. İHSAN DEDE CD. 90. SK. @ 85738</t>
  </si>
  <si>
    <t>S-641774</t>
  </si>
  <si>
    <t>Y-576011</t>
  </si>
  <si>
    <t>85822</t>
  </si>
  <si>
    <t>P-000172368</t>
  </si>
  <si>
    <t>GEBZE OSB. İHSAN DEDE CD. 90. SK. @ 85822</t>
  </si>
  <si>
    <t>S-641772</t>
  </si>
  <si>
    <t>Y-576010</t>
  </si>
  <si>
    <t>85845</t>
  </si>
  <si>
    <t>P-000172366</t>
  </si>
  <si>
    <t>GEBZE OSB. İHSAN DEDE CD. 90. SK. @ 85845</t>
  </si>
  <si>
    <t>S-641730</t>
  </si>
  <si>
    <t>Y-575967</t>
  </si>
  <si>
    <t>85804</t>
  </si>
  <si>
    <t>P-000172326</t>
  </si>
  <si>
    <t>GEBZE OSB. İHSAN DEDE CD. 90. SK. @ 85804</t>
  </si>
  <si>
    <t>S-641721</t>
  </si>
  <si>
    <t>Y-575958</t>
  </si>
  <si>
    <t>85793</t>
  </si>
  <si>
    <t>P-000172320</t>
  </si>
  <si>
    <t>GEBZE OSB. İHSAN DEDE CD. 90. SK. @ 85793</t>
  </si>
  <si>
    <t>S-641719</t>
  </si>
  <si>
    <t>Y-575956</t>
  </si>
  <si>
    <t>85776</t>
  </si>
  <si>
    <t>P-000172319</t>
  </si>
  <si>
    <t>MALTEPE MH DAVUTPAŞA CD NO 18 ZEYTİNBURNU @ 85776</t>
  </si>
  <si>
    <t>S-641716</t>
  </si>
  <si>
    <t>Y-575953</t>
  </si>
  <si>
    <t>85751</t>
  </si>
  <si>
    <t>P-000172318</t>
  </si>
  <si>
    <t>GEBZE OSB. İHSAN DEDE CD. 90. SK. @ 85751</t>
  </si>
  <si>
    <t>S-641701</t>
  </si>
  <si>
    <t>Y-575938</t>
  </si>
  <si>
    <t>85727</t>
  </si>
  <si>
    <t>P-000172310</t>
  </si>
  <si>
    <t>GEBZE OSB. İHSAN DEDE CD. 90. SK. @ 85727</t>
  </si>
  <si>
    <t>S-641695</t>
  </si>
  <si>
    <t>Y-575932</t>
  </si>
  <si>
    <t>85725</t>
  </si>
  <si>
    <t>P-000172305</t>
  </si>
  <si>
    <t>GEBZE OSB. İHSAN DEDE CD. 90. SK. @ 85725</t>
  </si>
  <si>
    <t>S-641685</t>
  </si>
  <si>
    <t>Y-575922</t>
  </si>
  <si>
    <t>85695</t>
  </si>
  <si>
    <t>P-000172302</t>
  </si>
  <si>
    <t>GEBZE OSB. İHSAN DEDE CD. 90. SK. @ 85695</t>
  </si>
  <si>
    <t>S-641684</t>
  </si>
  <si>
    <t>Y-575921</t>
  </si>
  <si>
    <t>85698</t>
  </si>
  <si>
    <t>P-000172301</t>
  </si>
  <si>
    <t>GEBZE OSB. İHSAN DEDE CD. 90. SK. @ 85698</t>
  </si>
  <si>
    <t>S-641677</t>
  </si>
  <si>
    <t>Y-575914</t>
  </si>
  <si>
    <t>85688</t>
  </si>
  <si>
    <t>P-000172294</t>
  </si>
  <si>
    <t>MALTEPE MH DAVUTPAŞA CD NO 18 ZEYTİNBURNU @ 85688</t>
  </si>
  <si>
    <t>S-641674</t>
  </si>
  <si>
    <t>Y-575911</t>
  </si>
  <si>
    <t>85682</t>
  </si>
  <si>
    <t>P-000172291</t>
  </si>
  <si>
    <t>GEBZE OSB. İHSAN DEDE CD. 90. SK. @ 85682</t>
  </si>
  <si>
    <t>S-641670</t>
  </si>
  <si>
    <t>Y-575907</t>
  </si>
  <si>
    <t>85686</t>
  </si>
  <si>
    <t>P-000172287</t>
  </si>
  <si>
    <t>GEBZE OSB. İHSAN DEDE CD. 90. SK. @ 85686</t>
  </si>
  <si>
    <t>S-641665</t>
  </si>
  <si>
    <t>Y-575902</t>
  </si>
  <si>
    <t>85623</t>
  </si>
  <si>
    <t>P-000172283</t>
  </si>
  <si>
    <t>GEBZE OSB. İHSAN DEDE CD. 90. SK. @ 85623</t>
  </si>
  <si>
    <t>S-641664</t>
  </si>
  <si>
    <t>Y-575901</t>
  </si>
  <si>
    <t>85622</t>
  </si>
  <si>
    <t>P-000172282</t>
  </si>
  <si>
    <t>GEBZE OSB. İHSAN DEDE CD. 90. SK. @ 85622</t>
  </si>
  <si>
    <t>S-641663</t>
  </si>
  <si>
    <t>Y-575900</t>
  </si>
  <si>
    <t>85604</t>
  </si>
  <si>
    <t>P-000172281</t>
  </si>
  <si>
    <t>GEBZE OSB. İHSAN DEDE CD. 90. SK. @ 85604</t>
  </si>
  <si>
    <t>S-641661</t>
  </si>
  <si>
    <t>Y-575898</t>
  </si>
  <si>
    <t>85589</t>
  </si>
  <si>
    <t>P-000172280</t>
  </si>
  <si>
    <t>GEBZE OSB. İHSAN DEDE CD. 90. SK. @ 85589</t>
  </si>
  <si>
    <t>S-641660</t>
  </si>
  <si>
    <t>Y-575897</t>
  </si>
  <si>
    <t>85571</t>
  </si>
  <si>
    <t>P-000172279</t>
  </si>
  <si>
    <t>GEBZE OSB. İHSAN DEDE CD. 90. SK. @ 85571</t>
  </si>
  <si>
    <t>S-641659</t>
  </si>
  <si>
    <t>Y-575896</t>
  </si>
  <si>
    <t>85575</t>
  </si>
  <si>
    <t>P-000172278</t>
  </si>
  <si>
    <t>MALTEPE MH DAVUTPAŞA CD NO 18 ZEYTİNBURNU @ 85575</t>
  </si>
  <si>
    <t>S-641924</t>
  </si>
  <si>
    <t>Y-576162</t>
  </si>
  <si>
    <t>01BHE050</t>
  </si>
  <si>
    <t>S-641923</t>
  </si>
  <si>
    <t>Y-576161</t>
  </si>
  <si>
    <t>35BFH805</t>
  </si>
  <si>
    <t>EREN ŞENKUL</t>
  </si>
  <si>
    <t>SAKARYA A101 @</t>
  </si>
  <si>
    <t>S-641922</t>
  </si>
  <si>
    <t>Y-576160</t>
  </si>
  <si>
    <t>35AVB839</t>
  </si>
  <si>
    <t>UFUK POLAT</t>
  </si>
  <si>
    <t>S-641921</t>
  </si>
  <si>
    <t>Y-576159</t>
  </si>
  <si>
    <t xml:space="preserve">CENKZERE + TORBALI MİGROS @ </t>
  </si>
  <si>
    <t>S-641913</t>
  </si>
  <si>
    <t>Y-576151</t>
  </si>
  <si>
    <t>S-641912</t>
  </si>
  <si>
    <t>Y-576150</t>
  </si>
  <si>
    <t>S-641911</t>
  </si>
  <si>
    <t>Y-576149</t>
  </si>
  <si>
    <t>S-641910</t>
  </si>
  <si>
    <t>Y-576148</t>
  </si>
  <si>
    <t>S-641908</t>
  </si>
  <si>
    <t>Y-576146</t>
  </si>
  <si>
    <t>S-641907</t>
  </si>
  <si>
    <t>Y-576145</t>
  </si>
  <si>
    <t>S-641906</t>
  </si>
  <si>
    <t>Y-576144</t>
  </si>
  <si>
    <t>14EU440</t>
  </si>
  <si>
    <t>S-641905</t>
  </si>
  <si>
    <t>Y-576143</t>
  </si>
  <si>
    <t>68ADZ086</t>
  </si>
  <si>
    <t>S-641904</t>
  </si>
  <si>
    <t>Y-576142</t>
  </si>
  <si>
    <t>S-641909</t>
  </si>
  <si>
    <t>Y-576147</t>
  </si>
  <si>
    <t>S-642307</t>
  </si>
  <si>
    <t>Y-576547</t>
  </si>
  <si>
    <t>P-000172503</t>
  </si>
  <si>
    <t>58EK624</t>
  </si>
  <si>
    <t>FATİH KAYA</t>
  </si>
  <si>
    <t>S-642242</t>
  </si>
  <si>
    <t>Y-576471</t>
  </si>
  <si>
    <t>S-642428</t>
  </si>
  <si>
    <t>Y-576667</t>
  </si>
  <si>
    <t>P-000172584</t>
  </si>
  <si>
    <t>35901 @</t>
  </si>
  <si>
    <t>S-641793</t>
  </si>
  <si>
    <t>Y-576030</t>
  </si>
  <si>
    <t>P-000172387</t>
  </si>
  <si>
    <t>31K1636</t>
  </si>
  <si>
    <t>OSMAN AYDIN</t>
  </si>
  <si>
    <t>S-641792</t>
  </si>
  <si>
    <t>Y-576029</t>
  </si>
  <si>
    <t>P-000172386</t>
  </si>
  <si>
    <t>55ARA979</t>
  </si>
  <si>
    <t>MUSTAFA ERSOY</t>
  </si>
  <si>
    <t xml:space="preserve">35905 @ </t>
  </si>
  <si>
    <t>S-641791</t>
  </si>
  <si>
    <t>Y-576028</t>
  </si>
  <si>
    <t>P-000172385</t>
  </si>
  <si>
    <t>16BZB381</t>
  </si>
  <si>
    <t>BİLENT CAN</t>
  </si>
  <si>
    <t>S-641784</t>
  </si>
  <si>
    <t>Y-576020</t>
  </si>
  <si>
    <t>P-000172378</t>
  </si>
  <si>
    <t>16HAR67</t>
  </si>
  <si>
    <t>SALİH ÇEKİ</t>
  </si>
  <si>
    <t>S-641770</t>
  </si>
  <si>
    <t>Y-576007</t>
  </si>
  <si>
    <t>P-000172364</t>
  </si>
  <si>
    <t>S-642241</t>
  </si>
  <si>
    <t>Y-576470</t>
  </si>
  <si>
    <t>S-642240</t>
  </si>
  <si>
    <t>Y-576469</t>
  </si>
  <si>
    <t>S-642239</t>
  </si>
  <si>
    <t>Y-576468</t>
  </si>
  <si>
    <t>S-642238</t>
  </si>
  <si>
    <t>Y-576467</t>
  </si>
  <si>
    <t>S-642237</t>
  </si>
  <si>
    <t>Y-576466</t>
  </si>
  <si>
    <t>S-642236</t>
  </si>
  <si>
    <t>Y-576465</t>
  </si>
  <si>
    <t>S-642235</t>
  </si>
  <si>
    <t>Y-576464</t>
  </si>
  <si>
    <t>S-642234</t>
  </si>
  <si>
    <t>Y-576463</t>
  </si>
  <si>
    <t>S-642233</t>
  </si>
  <si>
    <t>Y-576462</t>
  </si>
  <si>
    <t>60TR200</t>
  </si>
  <si>
    <t>S-642232</t>
  </si>
  <si>
    <t>Y-576461</t>
  </si>
  <si>
    <t>41P7100</t>
  </si>
  <si>
    <t>S-642231</t>
  </si>
  <si>
    <t>Y-576460</t>
  </si>
  <si>
    <t>35BNN311</t>
  </si>
  <si>
    <t>SERTEL GRUP LOJİSTİK A.Ş.</t>
  </si>
  <si>
    <t>S-642230</t>
  </si>
  <si>
    <t>Y-576459</t>
  </si>
  <si>
    <t>S-642229</t>
  </si>
  <si>
    <t>Y-576458</t>
  </si>
  <si>
    <t>S-642228</t>
  </si>
  <si>
    <t>Y-576457</t>
  </si>
  <si>
    <t>S-642227</t>
  </si>
  <si>
    <t>Y-576456</t>
  </si>
  <si>
    <t>S-642226</t>
  </si>
  <si>
    <t>Y-576455</t>
  </si>
  <si>
    <t>S-641836</t>
  </si>
  <si>
    <t>Y-576074</t>
  </si>
  <si>
    <t>P-000172402</t>
  </si>
  <si>
    <t>S-641788</t>
  </si>
  <si>
    <t>Y-576025</t>
  </si>
  <si>
    <t>P-000172382</t>
  </si>
  <si>
    <t>S-642306</t>
  </si>
  <si>
    <t>Y-576545</t>
  </si>
  <si>
    <t>P-000172761</t>
  </si>
  <si>
    <t>S-642305</t>
  </si>
  <si>
    <t>Y-576544</t>
  </si>
  <si>
    <t>P-000172760</t>
  </si>
  <si>
    <t>S-641825</t>
  </si>
  <si>
    <t>Y-576063</t>
  </si>
  <si>
    <t>P-000172758</t>
  </si>
  <si>
    <t>AVRUPA 3 NOKTA@</t>
  </si>
  <si>
    <t>S-641824</t>
  </si>
  <si>
    <t>Y-576062</t>
  </si>
  <si>
    <t>P-000172757</t>
  </si>
  <si>
    <t>S-641823</t>
  </si>
  <si>
    <t>Y-576061</t>
  </si>
  <si>
    <t>P-000172756</t>
  </si>
  <si>
    <t>51EU510</t>
  </si>
  <si>
    <t>MUZAFFER ERÇATIM</t>
  </si>
  <si>
    <t>S-641822</t>
  </si>
  <si>
    <t>Y-576060</t>
  </si>
  <si>
    <t>P-000172755</t>
  </si>
  <si>
    <t>35CGJ992</t>
  </si>
  <si>
    <t>MİLAS @</t>
  </si>
  <si>
    <t>S-641821</t>
  </si>
  <si>
    <t>Y-576059</t>
  </si>
  <si>
    <t>P-000172754</t>
  </si>
  <si>
    <t>51ACA390</t>
  </si>
  <si>
    <t>MEHMET ERÇATIM</t>
  </si>
  <si>
    <t>S-641820</t>
  </si>
  <si>
    <t>Y-576058</t>
  </si>
  <si>
    <t>P-000172753</t>
  </si>
  <si>
    <t>S-642304</t>
  </si>
  <si>
    <t>Y-576543</t>
  </si>
  <si>
    <t>P-000172759</t>
  </si>
  <si>
    <t>S-642302</t>
  </si>
  <si>
    <t>Y-576541</t>
  </si>
  <si>
    <t>P-000172752</t>
  </si>
  <si>
    <t>S-641699</t>
  </si>
  <si>
    <t>Y-575936</t>
  </si>
  <si>
    <t>P-000172309</t>
  </si>
  <si>
    <t xml:space="preserve">MİGROS ADANA (7 PLT) || BİM - ADANA 2 (3 PLT) || BİM - İSKENDERUN DÖRTYOL (7 PLT) @ </t>
  </si>
  <si>
    <t>S-641698</t>
  </si>
  <si>
    <t>Y-575935</t>
  </si>
  <si>
    <t>P-000172308</t>
  </si>
  <si>
    <t xml:space="preserve">"MİGROS TARSUS DAĞITIM MERKEZİ (9 PLT) || ADNAN TİCARET-MERSİN DEPO (6 PLT) ) || 
BİM TARSUS DEPO (3 PLT) || YENİ MAĞ- TARSUS DEPO (3 PLT) || BİM - MERSİN (8 PLT" @ </t>
  </si>
  <si>
    <t>S-641696</t>
  </si>
  <si>
    <t>Y-575933</t>
  </si>
  <si>
    <t>P-000172306</t>
  </si>
  <si>
    <t xml:space="preserve">BİM - SİNCAN (11 PLT) || ACARLAR GIDA- ACARMAR GIDA DEP (10 PLT) || BİM - YENİKENT (11 PLT) @ </t>
  </si>
  <si>
    <t>S-641694</t>
  </si>
  <si>
    <t>Y-575931</t>
  </si>
  <si>
    <t>P-000172304</t>
  </si>
  <si>
    <t xml:space="preserve">YENİ MAĞ.-AKINCI DEPO (10 PLT) || BİM - AKYURT (10 PLT) || YENİ MAĞ.ESENBOĞA DEPO (10 PLT) @ </t>
  </si>
  <si>
    <t>S-641697</t>
  </si>
  <si>
    <t>Y-575934</t>
  </si>
  <si>
    <t>P-000172307</t>
  </si>
  <si>
    <t xml:space="preserve">"YENİ MAĞ. GÖLBAŞI DEPO (7 PLT) || BİM - HASANOĞLAN 2 (5 PLT) || BİM - HASANOĞLAN 1 (15 PLT) ||
 YENİ MAĞ.ELMADAĞ DEPO (3 PLT) || BİM - GÜZELHİSAR (5 PLT)" @ </t>
  </si>
  <si>
    <t>S-643953</t>
  </si>
  <si>
    <t>Y-578203</t>
  </si>
  <si>
    <t>20260814078</t>
  </si>
  <si>
    <t>S-643951</t>
  </si>
  <si>
    <t>Y-578202</t>
  </si>
  <si>
    <t>20260814049</t>
  </si>
  <si>
    <t>S-643950</t>
  </si>
  <si>
    <t>Y-578201</t>
  </si>
  <si>
    <t>20260813093</t>
  </si>
  <si>
    <t>S-643910</t>
  </si>
  <si>
    <t>Y-578161</t>
  </si>
  <si>
    <t>S-642496</t>
  </si>
  <si>
    <t>Y-576736</t>
  </si>
  <si>
    <t xml:space="preserve">DAVUTPAŞA CAD. NO:18 TOPKAPI
İRS NO:85230-85653-86183 @ </t>
  </si>
  <si>
    <t>S-642474</t>
  </si>
  <si>
    <t>Y-576714</t>
  </si>
  <si>
    <t xml:space="preserve">DAVUTPAŞA CAD. NO:18 TOPKAPI
İRS NO:84112-84586-85286-85805-86285 @ </t>
  </si>
  <si>
    <t>S-642961</t>
  </si>
  <si>
    <t>Y-577207</t>
  </si>
  <si>
    <t>5041653</t>
  </si>
  <si>
    <t>S-642959</t>
  </si>
  <si>
    <t>Y-577206</t>
  </si>
  <si>
    <t>5041408</t>
  </si>
  <si>
    <t>S-642027</t>
  </si>
  <si>
    <t>Y-576266</t>
  </si>
  <si>
    <t>DKI2026000004909-4910-4911</t>
  </si>
  <si>
    <t>10AJC179</t>
  </si>
  <si>
    <t>S-642026</t>
  </si>
  <si>
    <t>Y-576265</t>
  </si>
  <si>
    <t>DKI2026000004938-4939</t>
  </si>
  <si>
    <t>S-642025</t>
  </si>
  <si>
    <t>Y-576264</t>
  </si>
  <si>
    <t>S-642023</t>
  </si>
  <si>
    <t>Y-576262</t>
  </si>
  <si>
    <t>SELİMPAŞA SAN.BÖLGESİ NO:10 @</t>
  </si>
  <si>
    <t>S-642022</t>
  </si>
  <si>
    <t>Y-576261</t>
  </si>
  <si>
    <t>KEMALPAŞA 2 - AYRANCILAR
-KAMYON @</t>
  </si>
  <si>
    <t>S-642012</t>
  </si>
  <si>
    <t>Y-576250</t>
  </si>
  <si>
    <t>ALI2026000011537</t>
  </si>
  <si>
    <t>P-000172486</t>
  </si>
  <si>
    <t>S-642007</t>
  </si>
  <si>
    <t>Y-576246</t>
  </si>
  <si>
    <t>ALI2026000011536</t>
  </si>
  <si>
    <t>P-000172485</t>
  </si>
  <si>
    <t>54AIA228</t>
  </si>
  <si>
    <t>ADEM ÖZUÇAR</t>
  </si>
  <si>
    <t>S-643977</t>
  </si>
  <si>
    <t>Y-578228</t>
  </si>
  <si>
    <t>20260813090</t>
  </si>
  <si>
    <t>S-643978</t>
  </si>
  <si>
    <t>Y-578229</t>
  </si>
  <si>
    <t>20260814064</t>
  </si>
  <si>
    <t>S-642314</t>
  </si>
  <si>
    <t>Y-576553</t>
  </si>
  <si>
    <t>P-000172509</t>
  </si>
  <si>
    <t>20261004 - FRİGO - İBRAHİM SOLMAZ</t>
  </si>
  <si>
    <t>S-642312</t>
  </si>
  <si>
    <t>Y-576552</t>
  </si>
  <si>
    <t>P-000172507</t>
  </si>
  <si>
    <t>20260443-456 - SENEM SUBAKAN</t>
  </si>
  <si>
    <t>S-642311</t>
  </si>
  <si>
    <t>Y-576551</t>
  </si>
  <si>
    <t>P-000172506</t>
  </si>
  <si>
    <t>20260369 - SENEM SUBAKAN</t>
  </si>
  <si>
    <t>S-642310</t>
  </si>
  <si>
    <t>Y-576550</t>
  </si>
  <si>
    <t>P-000172505</t>
  </si>
  <si>
    <t>20260308  - SENEM SUBAKAN</t>
  </si>
  <si>
    <t>S-642413</t>
  </si>
  <si>
    <t>Y-576652</t>
  </si>
  <si>
    <t>P-000172573</t>
  </si>
  <si>
    <t>TAHTA PALET – SERDAR ÖZGÜR</t>
  </si>
  <si>
    <t>S-641940</t>
  </si>
  <si>
    <t>Y-576178</t>
  </si>
  <si>
    <t>P-000172456</t>
  </si>
  <si>
    <t>20260834 - İBRAHİM SOLMAZ</t>
  </si>
  <si>
    <t>S-641890</t>
  </si>
  <si>
    <t>Y-576128</t>
  </si>
  <si>
    <t>P-000172441</t>
  </si>
  <si>
    <t>TTNU8384894    - İNGİLTERE E.Y</t>
  </si>
  <si>
    <t>S-641889</t>
  </si>
  <si>
    <t>Y-576127</t>
  </si>
  <si>
    <t>P-000172440</t>
  </si>
  <si>
    <t>CGMU 5477679  - İNGİLTERE E.Y</t>
  </si>
  <si>
    <t>34EVC977</t>
  </si>
  <si>
    <t>S-641888</t>
  </si>
  <si>
    <t>Y-576126</t>
  </si>
  <si>
    <t>P-000172439</t>
  </si>
  <si>
    <t>TCLU1323198   - İNGİLTERE E.Y</t>
  </si>
  <si>
    <t>34FLR452</t>
  </si>
  <si>
    <t>S-641887</t>
  </si>
  <si>
    <t>Y-576125</t>
  </si>
  <si>
    <t>P-000172438</t>
  </si>
  <si>
    <t>CGMU5295972  - İNGİLTERE E.Y</t>
  </si>
  <si>
    <t>34ENF359</t>
  </si>
  <si>
    <t>S-641886</t>
  </si>
  <si>
    <t>Y-576124</t>
  </si>
  <si>
    <t>P-000172437</t>
  </si>
  <si>
    <t>9058252470 -SERBEST B. M.H - 3 PALET</t>
  </si>
  <si>
    <t>S-641885</t>
  </si>
  <si>
    <t>Y-576123</t>
  </si>
  <si>
    <t>P-000172436</t>
  </si>
  <si>
    <t>ARKU8465200 - CİBUTİ M.H</t>
  </si>
  <si>
    <t>S-641879</t>
  </si>
  <si>
    <t>Y-576117</t>
  </si>
  <si>
    <t>P-000172430</t>
  </si>
  <si>
    <t>CMAU9723710 - ECMU5308138 - TXGU8494124 - UETU7325530 - 20263005 / VANA CAPPA 23W / YASİN ATEŞ</t>
  </si>
  <si>
    <t>34MJA137</t>
  </si>
  <si>
    <t>S-641878</t>
  </si>
  <si>
    <t>Y-576116</t>
  </si>
  <si>
    <t>P-000172429</t>
  </si>
  <si>
    <t>BMOU1437574 - BSIU3308308 - UACU3857822 - 20261003 / MUZ PÜRESİ / AYLİN AYDOĞDU</t>
  </si>
  <si>
    <t>34ELM403</t>
  </si>
  <si>
    <t>S-641877</t>
  </si>
  <si>
    <t>Y-576115</t>
  </si>
  <si>
    <t>P-000172428</t>
  </si>
  <si>
    <t>TCKU6300048 - 20260634 / ESRA PARLAK</t>
  </si>
  <si>
    <t>S-641876</t>
  </si>
  <si>
    <t>Y-576114</t>
  </si>
  <si>
    <t>P-000172427</t>
  </si>
  <si>
    <t>CMAU3340061 - 20260609 / İBRAHİM SOLMAZ</t>
  </si>
  <si>
    <t>S-642523</t>
  </si>
  <si>
    <t>Y-576763</t>
  </si>
  <si>
    <t>86378</t>
  </si>
  <si>
    <t>GEBZE OSB. İHSAN DEDE CD. 90. SK. @ 86378</t>
  </si>
  <si>
    <t>S-642521</t>
  </si>
  <si>
    <t>Y-576761</t>
  </si>
  <si>
    <t>86373</t>
  </si>
  <si>
    <t>GEBZE OSB. İHSAN DEDE CD. 90. SK. @ 86373</t>
  </si>
  <si>
    <t>S-642449</t>
  </si>
  <si>
    <t>Y-576687</t>
  </si>
  <si>
    <t>86360</t>
  </si>
  <si>
    <t>ESENBOĞA YOLU 21.KM AKYURT/ANKARA @ 86360</t>
  </si>
  <si>
    <t>S-642426</t>
  </si>
  <si>
    <t>Y-576665</t>
  </si>
  <si>
    <t>86334</t>
  </si>
  <si>
    <t>MALTEPE MH DAVUTPAŞA CD NO 18 ZEYTİNBURNU @ 86334</t>
  </si>
  <si>
    <t>S-642424</t>
  </si>
  <si>
    <t>Y-576663</t>
  </si>
  <si>
    <t>86383</t>
  </si>
  <si>
    <t>GEBZE OSB. İHSAN DEDE CD. 90. SK. @ 86383</t>
  </si>
  <si>
    <t>S-641810</t>
  </si>
  <si>
    <t>Y-576048</t>
  </si>
  <si>
    <t>86366-85764</t>
  </si>
  <si>
    <t>P-000172391</t>
  </si>
  <si>
    <t>GEBZE OSB. İHSAN DEDE CD. 90. SK. @ 86366-85764</t>
  </si>
  <si>
    <t>Y-576043</t>
  </si>
  <si>
    <t>86366</t>
  </si>
  <si>
    <t>GEBZE OSB. İHSAN DEDE CD. 90. SK. @ 86366</t>
  </si>
  <si>
    <t>S-641789</t>
  </si>
  <si>
    <t>Y-576026</t>
  </si>
  <si>
    <t>86341</t>
  </si>
  <si>
    <t>P-000172383</t>
  </si>
  <si>
    <t>GEBZE OSB. İHSAN DEDE CD. 90. SK. @ 86341</t>
  </si>
  <si>
    <t>S-641787</t>
  </si>
  <si>
    <t>Y-576024</t>
  </si>
  <si>
    <t>86314</t>
  </si>
  <si>
    <t>P-000172381</t>
  </si>
  <si>
    <t>GEBZE OSB. İHSAN DEDE CD. 90. SK. @ 86314</t>
  </si>
  <si>
    <t>S-641786</t>
  </si>
  <si>
    <t>Y-576023</t>
  </si>
  <si>
    <t>86310</t>
  </si>
  <si>
    <t>P-000172380</t>
  </si>
  <si>
    <t>GEBZE OSB. İHSAN DEDE CD. 90. SK. @ 86310</t>
  </si>
  <si>
    <t>S-641779</t>
  </si>
  <si>
    <t>Y-576016</t>
  </si>
  <si>
    <t>86281</t>
  </si>
  <si>
    <t>P-000172373</t>
  </si>
  <si>
    <t>GEBZE OSB. İHSAN DEDE CD. 90. SK. @ 86281</t>
  </si>
  <si>
    <t>S-641778</t>
  </si>
  <si>
    <t>Y-576015</t>
  </si>
  <si>
    <t>86186</t>
  </si>
  <si>
    <t>P-000172372</t>
  </si>
  <si>
    <t>GEBZE OSB. İHSAN DEDE CD. 90. SK. @ 86186</t>
  </si>
  <si>
    <t>S-641775</t>
  </si>
  <si>
    <t>Y-576012</t>
  </si>
  <si>
    <t>86261</t>
  </si>
  <si>
    <t>P-000172369</t>
  </si>
  <si>
    <t>GEBZE OSB. İHSAN DEDE CD. 90. SK. @ 86261</t>
  </si>
  <si>
    <t>S-641769</t>
  </si>
  <si>
    <t>Y-576006</t>
  </si>
  <si>
    <t>86203</t>
  </si>
  <si>
    <t>P-000172363</t>
  </si>
  <si>
    <t>GEBZE OSB. İHSAN DEDE CD. 90. SK. @ 86203</t>
  </si>
  <si>
    <t>S-641764</t>
  </si>
  <si>
    <t>Y-576001</t>
  </si>
  <si>
    <t>86175</t>
  </si>
  <si>
    <t>P-000172358</t>
  </si>
  <si>
    <t>MALTEPE MH DAVUTPAŞA CD NO 18 ZEYTİNBURNU @ 86175</t>
  </si>
  <si>
    <t>S-641763</t>
  </si>
  <si>
    <t>Y-576000</t>
  </si>
  <si>
    <t>86153</t>
  </si>
  <si>
    <t>P-000172357</t>
  </si>
  <si>
    <t>GEBZE OSB. İHSAN DEDE CD. 90. SK. @ 86153</t>
  </si>
  <si>
    <t>S-642459</t>
  </si>
  <si>
    <t>Y-576698</t>
  </si>
  <si>
    <t>86191-86020</t>
  </si>
  <si>
    <t>ESENBOĞA YOLU 21.KM AKYURT/ANKARA @ 86191-86020</t>
  </si>
  <si>
    <t>S-641768</t>
  </si>
  <si>
    <t>Y-576005</t>
  </si>
  <si>
    <t>86199</t>
  </si>
  <si>
    <t>P-000172362</t>
  </si>
  <si>
    <t>GEBZE OSB. İHSAN DEDE CD. 90. SK. @ 86199</t>
  </si>
  <si>
    <t>S-641933</t>
  </si>
  <si>
    <t>Y-576171</t>
  </si>
  <si>
    <t>S-641929</t>
  </si>
  <si>
    <t>Y-576167</t>
  </si>
  <si>
    <t xml:space="preserve">MANİSA A101+ MENEMEN TARIM KREDİ @ </t>
  </si>
  <si>
    <t>S-641927</t>
  </si>
  <si>
    <t>Y-576165</t>
  </si>
  <si>
    <t>06EB2949</t>
  </si>
  <si>
    <t>ABDULLAH YEŞİLOĞLU</t>
  </si>
  <si>
    <t>S-641926</t>
  </si>
  <si>
    <t>Y-576164</t>
  </si>
  <si>
    <t>S-641925</t>
  </si>
  <si>
    <t>Y-576163</t>
  </si>
  <si>
    <t>TURGUTLU BİLE @</t>
  </si>
  <si>
    <t>S-641919</t>
  </si>
  <si>
    <t>Y-576157</t>
  </si>
  <si>
    <t>S-641917</t>
  </si>
  <si>
    <t>Y-576155</t>
  </si>
  <si>
    <t>S-641916</t>
  </si>
  <si>
    <t>Y-576154</t>
  </si>
  <si>
    <t xml:space="preserve">ESNEHYURT BİM2+BİM3 @ </t>
  </si>
  <si>
    <t>S-641915</t>
  </si>
  <si>
    <t>Y-576153</t>
  </si>
  <si>
    <t xml:space="preserve">ESENKENT BİM1+ HARAMİDERE BİM @ </t>
  </si>
  <si>
    <t>S-641914</t>
  </si>
  <si>
    <t>Y-576152</t>
  </si>
  <si>
    <t xml:space="preserve">MERSİN BİM @ </t>
  </si>
  <si>
    <t>S-641928</t>
  </si>
  <si>
    <t>Y-576166</t>
  </si>
  <si>
    <t>34BKN613</t>
  </si>
  <si>
    <t>ÖZBAKAN ET VE ET ÜRÜNLEİR İMALAT SAN TİC.LTD.ŞTİ</t>
  </si>
  <si>
    <t xml:space="preserve">GÖLBAŞI MİGROSQ @ </t>
  </si>
  <si>
    <t>S-641932</t>
  </si>
  <si>
    <t>Y-576170</t>
  </si>
  <si>
    <t>S-641918</t>
  </si>
  <si>
    <t>Y-576156</t>
  </si>
  <si>
    <t>ORHANLI BİM @</t>
  </si>
  <si>
    <t>S-642336</t>
  </si>
  <si>
    <t>Y-576575</t>
  </si>
  <si>
    <t>P-000172525</t>
  </si>
  <si>
    <t>55JZ560</t>
  </si>
  <si>
    <t>S-642313</t>
  </si>
  <si>
    <t>Y-576548</t>
  </si>
  <si>
    <t>P-000172508</t>
  </si>
  <si>
    <t>35AYB917</t>
  </si>
  <si>
    <t>ÖZGÜR YAVUZ</t>
  </si>
  <si>
    <t>S-642243</t>
  </si>
  <si>
    <t>Y-576472</t>
  </si>
  <si>
    <t>33AYM296</t>
  </si>
  <si>
    <t>S-642033</t>
  </si>
  <si>
    <t>Y-576273</t>
  </si>
  <si>
    <t>P-000172490</t>
  </si>
  <si>
    <t xml:space="preserve">35904 @ </t>
  </si>
  <si>
    <t>S-642429</t>
  </si>
  <si>
    <t>Y-576668</t>
  </si>
  <si>
    <t>P-000172585</t>
  </si>
  <si>
    <t>42ADE508</t>
  </si>
  <si>
    <t>OĞUZ CANBERK YAPICI</t>
  </si>
  <si>
    <t xml:space="preserve">35907 @ </t>
  </si>
  <si>
    <t>S-642388</t>
  </si>
  <si>
    <t>Y-576627</t>
  </si>
  <si>
    <t>P-000172548</t>
  </si>
  <si>
    <t xml:space="preserve">C7395 @ </t>
  </si>
  <si>
    <t>S-642329</t>
  </si>
  <si>
    <t>Y-576568</t>
  </si>
  <si>
    <t>P-000172518</t>
  </si>
  <si>
    <t>16BGJ392</t>
  </si>
  <si>
    <t>ADNAN AKINCI</t>
  </si>
  <si>
    <t xml:space="preserve">35908 @ </t>
  </si>
  <si>
    <t>S-642257</t>
  </si>
  <si>
    <t>Y-576486</t>
  </si>
  <si>
    <t>S-642256</t>
  </si>
  <si>
    <t>Y-576485</t>
  </si>
  <si>
    <t>S-642255</t>
  </si>
  <si>
    <t>Y-576484</t>
  </si>
  <si>
    <t>S-642254</t>
  </si>
  <si>
    <t>Y-576483</t>
  </si>
  <si>
    <t>S-642253</t>
  </si>
  <si>
    <t>Y-576482</t>
  </si>
  <si>
    <t>S-642252</t>
  </si>
  <si>
    <t>Y-576481</t>
  </si>
  <si>
    <t>S-642251</t>
  </si>
  <si>
    <t>Y-576480</t>
  </si>
  <si>
    <t>S-642250</t>
  </si>
  <si>
    <t>Y-576479</t>
  </si>
  <si>
    <t>01AU728</t>
  </si>
  <si>
    <t>PALEKS GERİ DÖNÜŞÜM ÇÖZÜMLERİ A.Ş.</t>
  </si>
  <si>
    <t>S-642249</t>
  </si>
  <si>
    <t>Y-576478</t>
  </si>
  <si>
    <t>S-642248</t>
  </si>
  <si>
    <t>Y-576477</t>
  </si>
  <si>
    <t>S-642247</t>
  </si>
  <si>
    <t>Y-576476</t>
  </si>
  <si>
    <t>S-642246</t>
  </si>
  <si>
    <t>Y-576475</t>
  </si>
  <si>
    <t>S-642245</t>
  </si>
  <si>
    <t>Y-576474</t>
  </si>
  <si>
    <t>S-642244</t>
  </si>
  <si>
    <t>Y-576473</t>
  </si>
  <si>
    <t>S-641838</t>
  </si>
  <si>
    <t>Y-576076</t>
  </si>
  <si>
    <t>P-000172404</t>
  </si>
  <si>
    <t xml:space="preserve">V 0713688800 ( TAX INVOICE 26CINVDX007143 @ </t>
  </si>
  <si>
    <t>S-641837</t>
  </si>
  <si>
    <t>Y-576075</t>
  </si>
  <si>
    <t>P-000172403</t>
  </si>
  <si>
    <t xml:space="preserve">35906 @ </t>
  </si>
  <si>
    <t>S-641835</t>
  </si>
  <si>
    <t>Y-576073</t>
  </si>
  <si>
    <t>P-000172401</t>
  </si>
  <si>
    <t>81AFN458</t>
  </si>
  <si>
    <t>UĞUR SEYİS</t>
  </si>
  <si>
    <t>S-641834</t>
  </si>
  <si>
    <t>Y-576072</t>
  </si>
  <si>
    <t>P-000172400</t>
  </si>
  <si>
    <t>54LE699</t>
  </si>
  <si>
    <t>KARAKAŞ ET VE ET ÜRÜNLERİ HAYVANCILIK TARIM ÜRÜNLERİ</t>
  </si>
  <si>
    <t>S-642040</t>
  </si>
  <si>
    <t>Y-576279</t>
  </si>
  <si>
    <t>P-000172495</t>
  </si>
  <si>
    <t>33ALG095</t>
  </si>
  <si>
    <t>RIDVAN ÇELENK</t>
  </si>
  <si>
    <t>S-642346</t>
  </si>
  <si>
    <t>Y-576585</t>
  </si>
  <si>
    <t>P-000172535</t>
  </si>
  <si>
    <t>S-642345</t>
  </si>
  <si>
    <t>Y-576584</t>
  </si>
  <si>
    <t>P-000172534</t>
  </si>
  <si>
    <t>S-642350</t>
  </si>
  <si>
    <t>Y-576589</t>
  </si>
  <si>
    <t>27BFP517</t>
  </si>
  <si>
    <t>S-642322</t>
  </si>
  <si>
    <t>Y-576562</t>
  </si>
  <si>
    <t>P-000172772</t>
  </si>
  <si>
    <t>S-642321</t>
  </si>
  <si>
    <t>Y-576560</t>
  </si>
  <si>
    <t>P-000172776</t>
  </si>
  <si>
    <t>S-642319</t>
  </si>
  <si>
    <t>Y-576558</t>
  </si>
  <si>
    <t>P-000172775</t>
  </si>
  <si>
    <t>S-642317</t>
  </si>
  <si>
    <t>Y-576557</t>
  </si>
  <si>
    <t>P-000172774</t>
  </si>
  <si>
    <t>S-642316</t>
  </si>
  <si>
    <t>Y-576556</t>
  </si>
  <si>
    <t>P-000172773</t>
  </si>
  <si>
    <t>S-642315</t>
  </si>
  <si>
    <t>Y-576554</t>
  </si>
  <si>
    <t>P-000172771</t>
  </si>
  <si>
    <t>S-642309</t>
  </si>
  <si>
    <t>Y-576546</t>
  </si>
  <si>
    <t>P-000172770</t>
  </si>
  <si>
    <t>10-16 AĞUSTOS 2026 İADE / BOŞ KASA MUTABAKATI</t>
  </si>
  <si>
    <t>S-641785</t>
  </si>
  <si>
    <t>Y-576022</t>
  </si>
  <si>
    <t>P-000172379</t>
  </si>
  <si>
    <t>BİM</t>
  </si>
  <si>
    <t>S-641783</t>
  </si>
  <si>
    <t>Y-576021</t>
  </si>
  <si>
    <t>P-000172377</t>
  </si>
  <si>
    <t>BİM SİNCAN</t>
  </si>
  <si>
    <t>S-641782</t>
  </si>
  <si>
    <t>Y-576019</t>
  </si>
  <si>
    <t>P-000172376</t>
  </si>
  <si>
    <t>A101 ESENBOĞA</t>
  </si>
  <si>
    <t>S-641781</t>
  </si>
  <si>
    <t>Y-576018</t>
  </si>
  <si>
    <t>P-000172375</t>
  </si>
  <si>
    <t>A101 ELMADAĞ</t>
  </si>
  <si>
    <t>S-641780</t>
  </si>
  <si>
    <t>Y-576017</t>
  </si>
  <si>
    <t>P-000172374</t>
  </si>
  <si>
    <t>MİGROS GÖLBAŞI</t>
  </si>
  <si>
    <t>S-641872</t>
  </si>
  <si>
    <t>Y-576110</t>
  </si>
  <si>
    <t>P-000172769</t>
  </si>
  <si>
    <t>S-641871</t>
  </si>
  <si>
    <t>Y-576109</t>
  </si>
  <si>
    <t>P-000172768</t>
  </si>
  <si>
    <t>KUŞADASI @</t>
  </si>
  <si>
    <t>S-641869</t>
  </si>
  <si>
    <t>Y-576108</t>
  </si>
  <si>
    <t>P-000172767</t>
  </si>
  <si>
    <t>BANDIRMA 2 NOKTA @</t>
  </si>
  <si>
    <t>S-641868</t>
  </si>
  <si>
    <t>Y-576106</t>
  </si>
  <si>
    <t>P-000172766</t>
  </si>
  <si>
    <t>35CJH020</t>
  </si>
  <si>
    <t>S-641867</t>
  </si>
  <si>
    <t>Y-576105</t>
  </si>
  <si>
    <t>P-000172765</t>
  </si>
  <si>
    <t>S-641866</t>
  </si>
  <si>
    <t>Y-576104</t>
  </si>
  <si>
    <t>P-000172764</t>
  </si>
  <si>
    <t>73AAJ702</t>
  </si>
  <si>
    <t>EMD SOĞUK DEPOCULUK A.Ş</t>
  </si>
  <si>
    <t>S-641865</t>
  </si>
  <si>
    <t>Y-576103</t>
  </si>
  <si>
    <t>P-000172763</t>
  </si>
  <si>
    <t>68KD451</t>
  </si>
  <si>
    <t>CEMAL DAYSAL</t>
  </si>
  <si>
    <t>S-641864</t>
  </si>
  <si>
    <t>Y-576102</t>
  </si>
  <si>
    <t>P-000172762</t>
  </si>
  <si>
    <t>S-641861</t>
  </si>
  <si>
    <t>Y-576099</t>
  </si>
  <si>
    <t>S-641857</t>
  </si>
  <si>
    <t>Y-576095</t>
  </si>
  <si>
    <t>S-642503</t>
  </si>
  <si>
    <t>Y-576744</t>
  </si>
  <si>
    <t xml:space="preserve">YAPKİM ANTREPO-SİLİVRİ
İRS NO:86225-86606 @ </t>
  </si>
  <si>
    <t>S-642034</t>
  </si>
  <si>
    <t>Y-576272</t>
  </si>
  <si>
    <t>DKI2026000004959-4960</t>
  </si>
  <si>
    <t>16PF502</t>
  </si>
  <si>
    <t>S-642032</t>
  </si>
  <si>
    <t>Y-576271</t>
  </si>
  <si>
    <t>16CCH766</t>
  </si>
  <si>
    <t>S-642489</t>
  </si>
  <si>
    <t>Y-576730</t>
  </si>
  <si>
    <t xml:space="preserve">DAVUTPAŞA CAD. NO:18 TOPKAPI
İRS NO:84257-84270-84094-84647-84621-85148-85603-86166-86517-86655 @ </t>
  </si>
  <si>
    <t>S-642482</t>
  </si>
  <si>
    <t>Y-576722</t>
  </si>
  <si>
    <t xml:space="preserve">DAVUTPAŞA CAD. NO:18 TOPKAPI
İRS NO:84163-84597-85042-86198-86568 @ </t>
  </si>
  <si>
    <t>S-642481</t>
  </si>
  <si>
    <t>Y-576721</t>
  </si>
  <si>
    <t xml:space="preserve">DAVUTPAŞA CAD. NO:18 TOPKAPI
İRS NO:84113-84589-85568-86110-86511 @ </t>
  </si>
  <si>
    <t>S-642477</t>
  </si>
  <si>
    <t>Y-576717</t>
  </si>
  <si>
    <t xml:space="preserve">DAVUTPAŞA CAD. NO:18 TOPKAPI
İRS NO:84203-84335-84812-84778-85224-85300-85537-85747-85687-86100-86571 @ </t>
  </si>
  <si>
    <t>S-642970</t>
  </si>
  <si>
    <t>Y-577216</t>
  </si>
  <si>
    <t>5042706</t>
  </si>
  <si>
    <t>S-642966</t>
  </si>
  <si>
    <t>Y-577212</t>
  </si>
  <si>
    <t>5042707</t>
  </si>
  <si>
    <t>S-642964</t>
  </si>
  <si>
    <t>Y-577209</t>
  </si>
  <si>
    <t>5041407</t>
  </si>
  <si>
    <t>S-643821</t>
  </si>
  <si>
    <t>Y-578071</t>
  </si>
  <si>
    <t>S-642030</t>
  </si>
  <si>
    <t>Y-576269</t>
  </si>
  <si>
    <t>S-642028</t>
  </si>
  <si>
    <t>Y-576267</t>
  </si>
  <si>
    <t>ALI2026000011554</t>
  </si>
  <si>
    <t>P-000172487</t>
  </si>
  <si>
    <t>26AND713</t>
  </si>
  <si>
    <t>S-642475</t>
  </si>
  <si>
    <t>Y-576715</t>
  </si>
  <si>
    <t xml:space="preserve">DAVUTPAŞA CAD. NO:18 TOPKAPI
İRS NO:84252-84792-85051-85620-86053-86297-86505-86563 @ </t>
  </si>
  <si>
    <t>S-643979</t>
  </si>
  <si>
    <t>Y-578230</t>
  </si>
  <si>
    <t>20260815016</t>
  </si>
  <si>
    <t>S-641896</t>
  </si>
  <si>
    <t>Y-576134</t>
  </si>
  <si>
    <t>P-000172447</t>
  </si>
  <si>
    <t>AMCU9349716  - KANADA M.H</t>
  </si>
  <si>
    <t>S-641895</t>
  </si>
  <si>
    <t>Y-576133</t>
  </si>
  <si>
    <t>P-000172446</t>
  </si>
  <si>
    <t>CAAU5520236   - ALMANYA E.Y</t>
  </si>
  <si>
    <t>S-641894</t>
  </si>
  <si>
    <t>Y-576132</t>
  </si>
  <si>
    <t>P-000172445</t>
  </si>
  <si>
    <t>CAAU7432746  - ALMANYA E.Y</t>
  </si>
  <si>
    <t>S-641893</t>
  </si>
  <si>
    <t>Y-576131</t>
  </si>
  <si>
    <t>P-000172444</t>
  </si>
  <si>
    <t>MSGU5080057 - ALMANYA E.Y</t>
  </si>
  <si>
    <t>S-641892</t>
  </si>
  <si>
    <t>Y-576130</t>
  </si>
  <si>
    <t>P-000172443</t>
  </si>
  <si>
    <t>MSDU7074854   - ALMANYA E.Y</t>
  </si>
  <si>
    <t>S-641891</t>
  </si>
  <si>
    <t>Y-576129</t>
  </si>
  <si>
    <t>P-000172442</t>
  </si>
  <si>
    <t>TXGU5329363  - ALMANYA E.Y</t>
  </si>
  <si>
    <t>S-641880</t>
  </si>
  <si>
    <t>Y-576118</t>
  </si>
  <si>
    <t>P-000172431</t>
  </si>
  <si>
    <t>CAIU3800502 - CMAU0841291 - ECMU2937395 - FCIU4519360 - TEMU0986383 - ITH2613346 / MUSTAFA DOĞAN</t>
  </si>
  <si>
    <t>S-642450</t>
  </si>
  <si>
    <t>Y-576689</t>
  </si>
  <si>
    <t>86561</t>
  </si>
  <si>
    <t>ESENBOĞA YOLU 21.KM AKYURT/ANKARA @ 86561</t>
  </si>
  <si>
    <t>S-642005</t>
  </si>
  <si>
    <t>Y-576238</t>
  </si>
  <si>
    <t>55JR494</t>
  </si>
  <si>
    <t>AZİZ KURTOĞLU</t>
  </si>
  <si>
    <t>S-641996</t>
  </si>
  <si>
    <t>Y-576236</t>
  </si>
  <si>
    <t>61AHC510</t>
  </si>
  <si>
    <t>GÖKHAN BANKOĞLU</t>
  </si>
  <si>
    <t xml:space="preserve">PİRAZİZ BİM + TRABZON BİM @ </t>
  </si>
  <si>
    <t>S-641995</t>
  </si>
  <si>
    <t>Y-576234</t>
  </si>
  <si>
    <t xml:space="preserve">KAYSERİ BİM1+BİM2 @ </t>
  </si>
  <si>
    <t>S-641992</t>
  </si>
  <si>
    <t>Y-576231</t>
  </si>
  <si>
    <t>42BGV603</t>
  </si>
  <si>
    <t>S-641934</t>
  </si>
  <si>
    <t>Y-576172</t>
  </si>
  <si>
    <t>S-641993</t>
  </si>
  <si>
    <t>Y-576232</t>
  </si>
  <si>
    <t>35CIS858</t>
  </si>
  <si>
    <t>ÜNLÜ LOJİSTİK VE TAŞIMACILIK LİMİTED ŞİRKETİ</t>
  </si>
  <si>
    <t>S-642328</t>
  </si>
  <si>
    <t>Y-576566</t>
  </si>
  <si>
    <t>P-000172517</t>
  </si>
  <si>
    <t>27BEL058</t>
  </si>
  <si>
    <t>HÜSEYİN ÖZSAN</t>
  </si>
  <si>
    <t xml:space="preserve">35913 @ </t>
  </si>
  <si>
    <t>S-642323</t>
  </si>
  <si>
    <t>Y-576561</t>
  </si>
  <si>
    <t>P-000172512</t>
  </si>
  <si>
    <t>61AHS393</t>
  </si>
  <si>
    <t>NİZAM DİLLİ</t>
  </si>
  <si>
    <t>D529 @</t>
  </si>
  <si>
    <t>S-642285</t>
  </si>
  <si>
    <t>Y-576523</t>
  </si>
  <si>
    <t>P-000172502</t>
  </si>
  <si>
    <t>60ET840</t>
  </si>
  <si>
    <t>DURAN SAÇIKARA</t>
  </si>
  <si>
    <t>S-642031</t>
  </si>
  <si>
    <t>Y-576270</t>
  </si>
  <si>
    <t>P-000172489</t>
  </si>
  <si>
    <t>42KN001</t>
  </si>
  <si>
    <t>KAĞNICIOĞLU NAKLİYAT OTOMOTİV GIDA SANAYİ VE TİCARET LİMİTED ŞİRKETİ</t>
  </si>
  <si>
    <t xml:space="preserve">35915 @ </t>
  </si>
  <si>
    <t>S-642029</t>
  </si>
  <si>
    <t>Y-576268</t>
  </si>
  <si>
    <t>P-000172488</t>
  </si>
  <si>
    <t>60AAU902</t>
  </si>
  <si>
    <t>MUSTAFA ASLAN</t>
  </si>
  <si>
    <t>S-642339</t>
  </si>
  <si>
    <t>Y-576578</t>
  </si>
  <si>
    <t>P-000172528</t>
  </si>
  <si>
    <t xml:space="preserve">35912 @ </t>
  </si>
  <si>
    <t>S-642272</t>
  </si>
  <si>
    <t>Y-576502</t>
  </si>
  <si>
    <t>S-642271</t>
  </si>
  <si>
    <t>Y-576501</t>
  </si>
  <si>
    <t>S-642270</t>
  </si>
  <si>
    <t>Y-576500</t>
  </si>
  <si>
    <t>S-642269</t>
  </si>
  <si>
    <t>Y-576499</t>
  </si>
  <si>
    <t>S-642268</t>
  </si>
  <si>
    <t>Y-576498</t>
  </si>
  <si>
    <t>S-642267</t>
  </si>
  <si>
    <t>Y-576497</t>
  </si>
  <si>
    <t>63AIN939</t>
  </si>
  <si>
    <t>VEYSİ ERGÜN</t>
  </si>
  <si>
    <t>S-642266</t>
  </si>
  <si>
    <t>Y-576496</t>
  </si>
  <si>
    <t>S-642265</t>
  </si>
  <si>
    <t>Y-576495</t>
  </si>
  <si>
    <t>S-642264</t>
  </si>
  <si>
    <t>Y-576493</t>
  </si>
  <si>
    <t>S-642263</t>
  </si>
  <si>
    <t>Y-576492</t>
  </si>
  <si>
    <t>54ARE265</t>
  </si>
  <si>
    <t>S-642262</t>
  </si>
  <si>
    <t>Y-576491</t>
  </si>
  <si>
    <t>20EY688</t>
  </si>
  <si>
    <t>S-642261</t>
  </si>
  <si>
    <t>Y-576490</t>
  </si>
  <si>
    <t>S-642260</t>
  </si>
  <si>
    <t>Y-576489</t>
  </si>
  <si>
    <t>S-642259</t>
  </si>
  <si>
    <t>Y-576488</t>
  </si>
  <si>
    <t>S-642258</t>
  </si>
  <si>
    <t>Y-576487</t>
  </si>
  <si>
    <t>S-642347</t>
  </si>
  <si>
    <t>Y-576586</t>
  </si>
  <si>
    <t>P-000172536</t>
  </si>
  <si>
    <t>33AGT425</t>
  </si>
  <si>
    <t>TURANTRANS ULUSL TAŞ GIDA AKAR İNŞAİTH İHR SAN VE TİCARET LİMİTED ŞİRKETİ</t>
  </si>
  <si>
    <t>S-642337</t>
  </si>
  <si>
    <t>Y-576576</t>
  </si>
  <si>
    <t>P-000172526</t>
  </si>
  <si>
    <t xml:space="preserve">VIR9755-53 @ </t>
  </si>
  <si>
    <t>S-641839</t>
  </si>
  <si>
    <t>Y-576077</t>
  </si>
  <si>
    <t>P-000172405</t>
  </si>
  <si>
    <t xml:space="preserve">MİGROS - TARIM KREDİ - A101 DÖŞEMEALTI - BİM DÖŞEMEALTI - BİM DÖŞEMEALTI 2 @ </t>
  </si>
  <si>
    <t>S-641833</t>
  </si>
  <si>
    <t>Y-576071</t>
  </si>
  <si>
    <t>P-000172399</t>
  </si>
  <si>
    <t xml:space="preserve">"LİDER EDT PASTACILIK TİC.LTD.Ş (1 PLT) || GÜRÜN GÖLPINAR GIDA İNŞAAT TAR NAKL.AKARYAKIT TURİZM TİC.LTD. (5 PLT) || 
RAHMİ DOKGÖZ - TOKGÖZ TİCARET (21 PLT)" @ </t>
  </si>
  <si>
    <t>S-641832</t>
  </si>
  <si>
    <t>Y-576070</t>
  </si>
  <si>
    <t>P-000172398</t>
  </si>
  <si>
    <t xml:space="preserve">"MAKRO GIDA PAZARLAMA KOLL.ŞTİ. VE ORTAKLARI (5 PLT) || BİM PİRAZİZ BİM BÖLGE MÜD (7 PLT) |
| YENİ MAĞ.GİRESUN DEPO (13 PLT) || MUSTAFA DEMİRCİ-GİRESUN DEPO (8 PLT)" @ </t>
  </si>
  <si>
    <t>S-641831</t>
  </si>
  <si>
    <t>Y-576069</t>
  </si>
  <si>
    <t>P-000172397</t>
  </si>
  <si>
    <t xml:space="preserve">"KATILIM GIDA İHT.MAD. İNŞ.NAK. TİC.LTD.ŞTİ (16 PLT) || MİGROS-DİYARBAKIR ANA DAĞITIM (8 PLT) ||
 YENİ MAĞ.-DİYARBAKIR (8 PLT) || ÖZ AKPA GIDA İNŞ. SAN. VE TİC. (2 PLT)" @ </t>
  </si>
  <si>
    <t>S-641830</t>
  </si>
  <si>
    <t>Y-576068</t>
  </si>
  <si>
    <t>P-000172396</t>
  </si>
  <si>
    <t xml:space="preserve">"MİGROS ERZURUM (4 PLT) || BİM - ERZURUM (11 PLT) || YENİ MAĞ.-ERZURUM DEPO (15 PLT) ||
 BİM IĞDIR (3 PLT)" @ </t>
  </si>
  <si>
    <t>S-641829</t>
  </si>
  <si>
    <t>Y-576067</t>
  </si>
  <si>
    <t>P-000172395</t>
  </si>
  <si>
    <t xml:space="preserve">CEM V NAZ GIDA SANAYİ VE TİCAR LTD.ŞTİ. (33 PLT) @ </t>
  </si>
  <si>
    <t>S-641828</t>
  </si>
  <si>
    <t>Y-576066</t>
  </si>
  <si>
    <t>P-000172394</t>
  </si>
  <si>
    <t xml:space="preserve">ADNAN TİCARET - BİZİM TOPTAN - BİM 2 - A101 @ </t>
  </si>
  <si>
    <t>S-641827</t>
  </si>
  <si>
    <t>Y-576065</t>
  </si>
  <si>
    <t>P-000172393</t>
  </si>
  <si>
    <t xml:space="preserve">BİM YENİKENT - TARIM KREDİ KAZAN - ACARLAR GIDA - ŞOK KAZAN @ </t>
  </si>
  <si>
    <t>S-641826</t>
  </si>
  <si>
    <t>Y-576064</t>
  </si>
  <si>
    <t>P-000172392</t>
  </si>
  <si>
    <t>42AEE051</t>
  </si>
  <si>
    <t>İNCELER ULUSLARARASI NAKLİYAT İNŞAAT GIDA SANAYİ VE TİCARET LİMİTED ŞİRKETİ</t>
  </si>
  <si>
    <t>HALİT İNCE</t>
  </si>
  <si>
    <t>0554 799 95 02</t>
  </si>
  <si>
    <t xml:space="preserve">BİM AKYURT - BİM GÜZELHİSAR - ŞOK AKYURT- A101 ESENBOĞA - TARIM KREDİ AKYURT @ </t>
  </si>
  <si>
    <t>S-642024</t>
  </si>
  <si>
    <t>Y-576263</t>
  </si>
  <si>
    <t>S-642021</t>
  </si>
  <si>
    <t>Y-576260</t>
  </si>
  <si>
    <t>S-642020</t>
  </si>
  <si>
    <t>Y-576259</t>
  </si>
  <si>
    <t>52AGH635</t>
  </si>
  <si>
    <t>YALÇIN ÖZYÜREK</t>
  </si>
  <si>
    <t>05358954450</t>
  </si>
  <si>
    <t xml:space="preserve">KIRAÇ POLAR XP+ ESENKENT BİM1 @ </t>
  </si>
  <si>
    <t>S-642019</t>
  </si>
  <si>
    <t>Y-576258</t>
  </si>
  <si>
    <t>73ABF106</t>
  </si>
  <si>
    <t>MİR YAKUP LOJ.NAK.TAR.HAY.GIDA.PET.İNŞ.DIŞ.LTD.ŞTİ</t>
  </si>
  <si>
    <t xml:space="preserve">ARNAVUTKÖY GETİR + ESENYURT BİM @ </t>
  </si>
  <si>
    <t>S-642018</t>
  </si>
  <si>
    <t>Y-576257</t>
  </si>
  <si>
    <t>S-642017</t>
  </si>
  <si>
    <t>Y-576256</t>
  </si>
  <si>
    <t xml:space="preserve">ESENKENT BİM2 @ </t>
  </si>
  <si>
    <t>S-642016</t>
  </si>
  <si>
    <t>Y-576255</t>
  </si>
  <si>
    <t>S-642014</t>
  </si>
  <si>
    <t>Y-576253</t>
  </si>
  <si>
    <t xml:space="preserve">KEMALPAŞA BİM+ MUĞLA BİM @ </t>
  </si>
  <si>
    <t>S-642013</t>
  </si>
  <si>
    <t>Y-576252</t>
  </si>
  <si>
    <t xml:space="preserve">GAZİEMRİ POLAR XP+ AYRANCILAR BİM+ AYDIN BİM @ </t>
  </si>
  <si>
    <t>S-642011</t>
  </si>
  <si>
    <t>Y-576251</t>
  </si>
  <si>
    <t xml:space="preserve">TURGUTLU BİM+FİLE+ KEMALPAŞA B
İM @ </t>
  </si>
  <si>
    <t>S-642010</t>
  </si>
  <si>
    <t>Y-576249</t>
  </si>
  <si>
    <t>S-642009</t>
  </si>
  <si>
    <t>Y-576248</t>
  </si>
  <si>
    <t>S-642008</t>
  </si>
  <si>
    <t>Y-576247</t>
  </si>
  <si>
    <t>35BAC345</t>
  </si>
  <si>
    <t>KARACABEY GLOBAL LOJİSTİK LİMİTED ŞİRKETİ</t>
  </si>
  <si>
    <t>S-642006</t>
  </si>
  <si>
    <t>Y-576245</t>
  </si>
  <si>
    <t>06GB2818</t>
  </si>
  <si>
    <t>ERCANBERK NAKLİYAT OTOMOTİV TURİZM GIDA İNŞAAT SANAYİ TİCARET LİMİTED ŞİRKETİ</t>
  </si>
  <si>
    <t>S-641988</t>
  </si>
  <si>
    <t>Y-576226</t>
  </si>
  <si>
    <t>16-31 AĞUSTOS 2026 KARAMAN MUTABAKATI</t>
  </si>
  <si>
    <t>S-641945</t>
  </si>
  <si>
    <t>Y-576183</t>
  </si>
  <si>
    <t>51AEJ846</t>
  </si>
  <si>
    <t>UĞUR OGURLU</t>
  </si>
  <si>
    <t>EREĞLİ</t>
  </si>
  <si>
    <t>BOŞ BOX @</t>
  </si>
  <si>
    <t>S-641944</t>
  </si>
  <si>
    <t>Y-576182</t>
  </si>
  <si>
    <t>42ABF640</t>
  </si>
  <si>
    <t>VEHBİ ALTUNDAĞ</t>
  </si>
  <si>
    <t>S-641855</t>
  </si>
  <si>
    <t>Y-576093</t>
  </si>
  <si>
    <t>P-000172421</t>
  </si>
  <si>
    <t xml:space="preserve">"NET TOPTAN-DEPO (3 PLT) || NET TOPTAN GROSS İHTİYAÇ MADDE SAN. VE TİC. LİMİTED ŞİRKET (7 PLT) ||
 BİM - ÇORUM (3 PLT) || EFOR İHT. MAD.GIDA EĞT.TEKS.SA ŞTİ. (4 PLT)" @ </t>
  </si>
  <si>
    <t>S-641854</t>
  </si>
  <si>
    <t>Y-576092</t>
  </si>
  <si>
    <t>P-000172420</t>
  </si>
  <si>
    <t xml:space="preserve">"MİGROS ANKARA ASO2 DAĞITIM MER (8 PLT) || BİM - SİNCAN (1 PLT) || GİMSA DEPO (4 PLT) || 
BİM - YENİKENT (7 PLT) || YASEMİN GRUP LOJİSTİK VE GIDA ŞTİ. (ANKARA) (10 PLT)" @ </t>
  </si>
  <si>
    <t>S-641853</t>
  </si>
  <si>
    <t>Y-576091</t>
  </si>
  <si>
    <t>P-000172419</t>
  </si>
  <si>
    <t xml:space="preserve">"AYDIN GIDA-DEPO (8 PLT) || YENİ MAĞ. BURDUR BÖLGE (20 PLT) || 
BİM - DÖŞEMEALTI DEPO (4 PLT) || BİM DÖŞEMEALTI 2 -ANTALYA (3 PLT)" @ </t>
  </si>
  <si>
    <t>S-641852</t>
  </si>
  <si>
    <t>Y-576090</t>
  </si>
  <si>
    <t>P-000172418</t>
  </si>
  <si>
    <t xml:space="preserve">"YENİ MAĞ. GÖLBAŞI DEPO (10 PLT) || BİM - GÜZELHİSAR (3 PLT) || BİM - AKYURT (3 PLT) ||
 YENİ MAĞ.ESENBOĞA DEPO (17 PLT)" @ </t>
  </si>
  <si>
    <t>S-641851</t>
  </si>
  <si>
    <t>Y-576089</t>
  </si>
  <si>
    <t>P-000172417</t>
  </si>
  <si>
    <t xml:space="preserve">"BİM KAYSERİ 2 (4 PLT) || HASAN RENKLİER CEREN GIDA (3 PLT) || 
ÖZ RİZE GIDA TEM.TUR.İNŞ.VE.İH SAN.TİC.A.Ş (2 PLT) || YENİ MAĞ.-KAYSERİ (23 PLT)" @ </t>
  </si>
  <si>
    <t>S-641850</t>
  </si>
  <si>
    <t>Y-576088</t>
  </si>
  <si>
    <t>P-000172416</t>
  </si>
  <si>
    <t xml:space="preserve">"BİM-KASTAMONU (12 PLT) || TÜRKOVA İHTİYAÇ MALZEMELERİ GI SANAYİ VE TİC. LTD.ŞTİ. (8 PLT) || 
YENİ MAĞ.-ZONGULDAK DEPO (13 PLT) || BATI GIDA LTD.ŞTİ. (1 PLT)" @ </t>
  </si>
  <si>
    <t>S-641849</t>
  </si>
  <si>
    <t>Y-576087</t>
  </si>
  <si>
    <t>P-000172415</t>
  </si>
  <si>
    <t xml:space="preserve">"MİGROS TARSUS DAĞITIM MERKEZİ (5 PLT) || YENİ MAĞ- TARSUS DEPO (13 PLT) ||
 BİM - MERSİN (8 PLT) || NYZ PAZARLAMA- ANAMUR DEPO (6 PLT)" @ </t>
  </si>
  <si>
    <t>S-641848</t>
  </si>
  <si>
    <t>Y-576086</t>
  </si>
  <si>
    <t>P-000172414</t>
  </si>
  <si>
    <t xml:space="preserve">"MİGROS ADANA (9 PLT) || BİM - ADANA 2 (2 PLT) || YENİ MAĞ.-ADANA (11 PLT) ||
 FATİH DONDURMA DEPO (7 PLT)" @ </t>
  </si>
  <si>
    <t>S-641847</t>
  </si>
  <si>
    <t>Y-576085</t>
  </si>
  <si>
    <t>P-000172413</t>
  </si>
  <si>
    <t xml:space="preserve">"MİGROS ANTAL. SERİK (7 PLT) || YENİ MAĞ.-SERİK- DOĞUDEPO (14 PLT) || 
YENİ MAĞ-MURATPAŞA DEPO (11 PLT)" @ </t>
  </si>
  <si>
    <t>S-641846</t>
  </si>
  <si>
    <t>Y-576084</t>
  </si>
  <si>
    <t>P-000172412</t>
  </si>
  <si>
    <t xml:space="preserve">"EFOR İHT. MAD.GIDA EĞT.TEKS.SA ŞTİ. (16 PLT) || EFOR- AMASYA DEPO (7 PLT) || 
BİM - SAMSUN (8 PLT)" @ </t>
  </si>
  <si>
    <t>S-641845</t>
  </si>
  <si>
    <t>Y-576083</t>
  </si>
  <si>
    <t>P-000172411</t>
  </si>
  <si>
    <t xml:space="preserve">"ACARLAR GIDA- ACARMAR GIDA DEP (6 PLT) || YENİ MAĞ.-AKINCI DEPO (15 PLT) || 
YENİ MAĞ.ELMADAĞ DEPO (9 PLT)" @ </t>
  </si>
  <si>
    <t>S-641844</t>
  </si>
  <si>
    <t>Y-576082</t>
  </si>
  <si>
    <t>P-000172410</t>
  </si>
  <si>
    <t xml:space="preserve">"STOKİS GIDA SANAYİ VE TİCARET (2 PLT) || YENİ MAĞ.DÖŞEMEALTI-BATI DEPO (29 PLT) || 
ŞAFAK YILMAZ DEPO (2 PLT)" @ </t>
  </si>
  <si>
    <t>S-641843</t>
  </si>
  <si>
    <t>Y-576081</t>
  </si>
  <si>
    <t>P-000172409</t>
  </si>
  <si>
    <t xml:space="preserve">"YENİ MAĞ.-KAYSERİ (13 PLT) || MALATYA DOĞANOĞULLARI-YEŞİLYUR (18 PLT) || 
BAŞKAN GIDA NAKLİYE İNŞ. TURİZ LTD. ŞTİ (3 PLT)" @ </t>
  </si>
  <si>
    <t>S-641842</t>
  </si>
  <si>
    <t>Y-576080</t>
  </si>
  <si>
    <t>P-000172408</t>
  </si>
  <si>
    <t xml:space="preserve">YENİ MAĞ.-MALATYA DEPO (14 PLT) || ÖNALAN GIDA TEMİZLİK İNŞAAT VE SAN VE TİC. LTD.ŞTİ. (19 PLT) @ </t>
  </si>
  <si>
    <t>S-641841</t>
  </si>
  <si>
    <t>Y-576079</t>
  </si>
  <si>
    <t>P-000172407</t>
  </si>
  <si>
    <t xml:space="preserve">MİGROS GÖLBAŞI (17 PLT) || ERDOĞAN TOPTAN DAĞITIM GIDA OT VE TİC. LTD. ŞTİ. (14 PLT) @ </t>
  </si>
  <si>
    <t>S-641840</t>
  </si>
  <si>
    <t>Y-576078</t>
  </si>
  <si>
    <t>P-000172406</t>
  </si>
  <si>
    <t xml:space="preserve">YASEMİN GRUP LOJİSTİK VE GIDA ŞTİ. (ANKARA) (33 PLT) @ </t>
  </si>
  <si>
    <t>S-642533</t>
  </si>
  <si>
    <t>Y-576773</t>
  </si>
  <si>
    <t>DKI2026000004976-4977-4978-4979</t>
  </si>
  <si>
    <t>S-642532</t>
  </si>
  <si>
    <t>Y-576772</t>
  </si>
  <si>
    <t>S-642531</t>
  </si>
  <si>
    <t>Y-576771</t>
  </si>
  <si>
    <t xml:space="preserve">ESENKENT 1 / ESENKENT 2 / HARAMİDERE
-KAMYON @ </t>
  </si>
  <si>
    <t>S-642530</t>
  </si>
  <si>
    <t>Y-576770</t>
  </si>
  <si>
    <t>S-642528</t>
  </si>
  <si>
    <t>Y-576768</t>
  </si>
  <si>
    <t>GEBZE + PENDİK</t>
  </si>
  <si>
    <t>GEBZE -- PENDİK</t>
  </si>
  <si>
    <t>S-642527</t>
  </si>
  <si>
    <t>Y-576767</t>
  </si>
  <si>
    <t>ALI2026000011645</t>
  </si>
  <si>
    <t>P-000172646</t>
  </si>
  <si>
    <t>10AKR33</t>
  </si>
  <si>
    <t>S-642511</t>
  </si>
  <si>
    <t>Y-576751</t>
  </si>
  <si>
    <t xml:space="preserve">DAVUTPAŞA CAD. NO:18 TOPKAPI
İRS NO:83831-84091-84585-85031-85517-86048-86503-86993 @ </t>
  </si>
  <si>
    <t>S-643916</t>
  </si>
  <si>
    <t>Y-578167</t>
  </si>
  <si>
    <t>S-643908</t>
  </si>
  <si>
    <t>Y-578159</t>
  </si>
  <si>
    <t>S-642473</t>
  </si>
  <si>
    <t>Y-576713</t>
  </si>
  <si>
    <t xml:space="preserve">DAVUTPAŞA CAD. NO:18 TOPKAPI
İRS NO:84293-84742-85220-85683-86620-87246 @ </t>
  </si>
  <si>
    <t>S-643853</t>
  </si>
  <si>
    <t>Y-578104</t>
  </si>
  <si>
    <t>5042705</t>
  </si>
  <si>
    <t>S-642534</t>
  </si>
  <si>
    <t>Y-576774</t>
  </si>
  <si>
    <t>S-644002</t>
  </si>
  <si>
    <t>Y-578255</t>
  </si>
  <si>
    <t>20260817107</t>
  </si>
  <si>
    <t>S-643968</t>
  </si>
  <si>
    <t>Y-578219</t>
  </si>
  <si>
    <t>20260817080</t>
  </si>
  <si>
    <t>S-643962</t>
  </si>
  <si>
    <t>Y-578213</t>
  </si>
  <si>
    <t>20260817022</t>
  </si>
  <si>
    <t>S-643961</t>
  </si>
  <si>
    <t>Y-578212</t>
  </si>
  <si>
    <t>20260817003</t>
  </si>
  <si>
    <t>S-642334</t>
  </si>
  <si>
    <t>Y-576573</t>
  </si>
  <si>
    <t>P-000172523</t>
  </si>
  <si>
    <t>CAAU2611008 - SENA GAYRETLİ</t>
  </si>
  <si>
    <t xml:space="preserve">Deniz Mah. Liman Yolu Caddesi No:21
Derince - Kocaeli / TÜRKİYE @ </t>
  </si>
  <si>
    <t>S-642333</t>
  </si>
  <si>
    <t>Y-576572</t>
  </si>
  <si>
    <t>P-000172522</t>
  </si>
  <si>
    <t>MKLU4038783 - MKLU4021950 - MCCU3110922 - MKLU4014441 - TGHU9470701 - YİĞİT ANLI</t>
  </si>
  <si>
    <t>S-642330</t>
  </si>
  <si>
    <t>Y-576569</t>
  </si>
  <si>
    <t>P-000172519</t>
  </si>
  <si>
    <t>TRHU8115880 - S.ARABİSTAN S.K</t>
  </si>
  <si>
    <t>34NOD040</t>
  </si>
  <si>
    <t>S-642327</t>
  </si>
  <si>
    <t>Y-576567</t>
  </si>
  <si>
    <t>P-000172516</t>
  </si>
  <si>
    <t>20260368  - SENEM SUBAKAN</t>
  </si>
  <si>
    <t>70ABY304</t>
  </si>
  <si>
    <t>S-642326</t>
  </si>
  <si>
    <t>Y-576565</t>
  </si>
  <si>
    <t>BEP HOLOGRAM A.Ş.</t>
  </si>
  <si>
    <t>P-000172515</t>
  </si>
  <si>
    <t>26/283 - ASLI TALAN</t>
  </si>
  <si>
    <t>34POU679</t>
  </si>
  <si>
    <t>S-642324</t>
  </si>
  <si>
    <t>Y-576563</t>
  </si>
  <si>
    <t>P-000172513</t>
  </si>
  <si>
    <t>20260562-3 /  20260833 / 20260846 - İBRAHİM SOLMAZ</t>
  </si>
  <si>
    <t>GEBZE + HGD</t>
  </si>
  <si>
    <t>S-642320</t>
  </si>
  <si>
    <t>Y-576559</t>
  </si>
  <si>
    <t>P-000172511</t>
  </si>
  <si>
    <t>2020954 - GÜLSÜM KILIÇ</t>
  </si>
  <si>
    <t>41ARK390</t>
  </si>
  <si>
    <t>S-642318</t>
  </si>
  <si>
    <t>Y-576555</t>
  </si>
  <si>
    <t>P-000172510</t>
  </si>
  <si>
    <t>20261191 - FRİGO - ESRA PARLAK</t>
  </si>
  <si>
    <t>S-642393</t>
  </si>
  <si>
    <t>Y-576632</t>
  </si>
  <si>
    <t>P-000172553</t>
  </si>
  <si>
    <t>MSMU8429209 - 26-07816 / RECEP AKYAZI</t>
  </si>
  <si>
    <t>S-643063</t>
  </si>
  <si>
    <t>Y-577313</t>
  </si>
  <si>
    <t>P-000173004</t>
  </si>
  <si>
    <t>20260989-20260988-20260465 - İBRAHİM SOLMAZ - GÜLSÜM KILIÇ</t>
  </si>
  <si>
    <t>AKÇA+MARS</t>
  </si>
  <si>
    <t>AKÇA LOJİSTİK</t>
  </si>
  <si>
    <t>S-642325</t>
  </si>
  <si>
    <t>Y-576564</t>
  </si>
  <si>
    <t>P-000172514</t>
  </si>
  <si>
    <t>20260562-2 - İBRAHİM SOLMAZ</t>
  </si>
  <si>
    <t>S-642446</t>
  </si>
  <si>
    <t>Y-576685</t>
  </si>
  <si>
    <t>87100</t>
  </si>
  <si>
    <t>Saracalar Mahallesi Alparslan Türkeş Bulvarı Önem Gıda Blok No:4/1 Akyurt/Ankara @ 87100</t>
  </si>
  <si>
    <t>S-641936</t>
  </si>
  <si>
    <t>Y-576174</t>
  </si>
  <si>
    <t>87160</t>
  </si>
  <si>
    <t>P-000172452</t>
  </si>
  <si>
    <t>GEBZE OSB. İHSAN DEDE CD. 90. SK. @ 87160</t>
  </si>
  <si>
    <t>S-641935</t>
  </si>
  <si>
    <t>Y-576173</t>
  </si>
  <si>
    <t>87093</t>
  </si>
  <si>
    <t>P-000172451</t>
  </si>
  <si>
    <t>GEBZE OSB. İHSAN DEDE CD. 90. SK. @ 87093</t>
  </si>
  <si>
    <t>S-641931</t>
  </si>
  <si>
    <t>Y-576169</t>
  </si>
  <si>
    <t>87106</t>
  </si>
  <si>
    <t>P-000172450</t>
  </si>
  <si>
    <t>GEBZE OSB. İHSAN DEDE CD. 90. SK. @ 87106</t>
  </si>
  <si>
    <t>S-642580</t>
  </si>
  <si>
    <t>Y-576820</t>
  </si>
  <si>
    <t>87206</t>
  </si>
  <si>
    <t>GEBZE OSB. İHSAN DEDE CD. 90. SK. @ 87206</t>
  </si>
  <si>
    <t>S-641898</t>
  </si>
  <si>
    <t>Y-576136</t>
  </si>
  <si>
    <t>87065</t>
  </si>
  <si>
    <t>P-000172449</t>
  </si>
  <si>
    <t>GEBZE OSB. İHSAN DEDE CD. 90. SK. @ 87065</t>
  </si>
  <si>
    <t>S-641897</t>
  </si>
  <si>
    <t>Y-576135</t>
  </si>
  <si>
    <t>87061</t>
  </si>
  <si>
    <t>P-000172448</t>
  </si>
  <si>
    <t>GEBZE OSB. İHSAN DEDE CD. 90. SK. @ 87061</t>
  </si>
  <si>
    <t>S-642761</t>
  </si>
  <si>
    <t>Y-577003</t>
  </si>
  <si>
    <t>87127</t>
  </si>
  <si>
    <t>MALTEPE MH DAVUTPAŞA CD NO 18 ZEYTİNBURNU @ 87127</t>
  </si>
  <si>
    <t>S-641874</t>
  </si>
  <si>
    <t>Y-576112</t>
  </si>
  <si>
    <t>87031</t>
  </si>
  <si>
    <t>P-000172425</t>
  </si>
  <si>
    <t>GEBZE OSB. İHSAN DEDE CD. 90. SK. @ 87031</t>
  </si>
  <si>
    <t>S-641873</t>
  </si>
  <si>
    <t>Y-576111</t>
  </si>
  <si>
    <t>87025</t>
  </si>
  <si>
    <t>P-000172424</t>
  </si>
  <si>
    <t>GEBZE OSB. İHSAN DEDE CD. 90. SK. @ 87025</t>
  </si>
  <si>
    <t>S-641870</t>
  </si>
  <si>
    <t>Y-576107</t>
  </si>
  <si>
    <t>87017</t>
  </si>
  <si>
    <t>P-000172423</t>
  </si>
  <si>
    <t>MALTEPE MH DAVUTPAŞA CD NO 18 ZEYTİNBURNU @ 87017 @ 87017</t>
  </si>
  <si>
    <t>S-641862</t>
  </si>
  <si>
    <t>Y-576100</t>
  </si>
  <si>
    <t>87014</t>
  </si>
  <si>
    <t>P-000172422</t>
  </si>
  <si>
    <t>GEBZE OSB. İHSAN DEDE CD. 90. SK. @ 87014</t>
  </si>
  <si>
    <t>Y-577004</t>
  </si>
  <si>
    <t xml:space="preserve">MALTEPE MH DAVUTPAŞA CD NO 18 ZEYTİNBURNU @ </t>
  </si>
  <si>
    <t>S-642753</t>
  </si>
  <si>
    <t>Y-576995</t>
  </si>
  <si>
    <t>87070</t>
  </si>
  <si>
    <t>GEBZE OSB. İHSAN DEDE CD. 90. SK. @ 87070</t>
  </si>
  <si>
    <t>S-642592</t>
  </si>
  <si>
    <t>Y-576834</t>
  </si>
  <si>
    <t>87223</t>
  </si>
  <si>
    <t>GEBZE OSB. İHSAN DEDE CD. 90. SK. @ 87223</t>
  </si>
  <si>
    <t>Y-576832</t>
  </si>
  <si>
    <t>87173</t>
  </si>
  <si>
    <t>GEBZE OSB. İHSAN DEDE CD. 90. SK. @ 87173</t>
  </si>
  <si>
    <t>S-642455</t>
  </si>
  <si>
    <t>Y-576694</t>
  </si>
  <si>
    <t>87275-87260</t>
  </si>
  <si>
    <t>ESENBOĞA YOLU 21.KM AKYURT/ANKARA @ 87275-87260</t>
  </si>
  <si>
    <t>S-642376</t>
  </si>
  <si>
    <t>Y-576615</t>
  </si>
  <si>
    <t>19RD501</t>
  </si>
  <si>
    <t>USTAOĞLU TURİZM-NAKLİYAT VE SEYAHAT SAN. VE TİC. LTD.ŞTİ.</t>
  </si>
  <si>
    <t>S-642375</t>
  </si>
  <si>
    <t>Y-576614</t>
  </si>
  <si>
    <t>19AHC814</t>
  </si>
  <si>
    <t>LÜLEBURGAZ MİGROS @</t>
  </si>
  <si>
    <t>S-642374</t>
  </si>
  <si>
    <t>Y-576613</t>
  </si>
  <si>
    <t>06DKH895</t>
  </si>
  <si>
    <t>HALİS DANIŞAN</t>
  </si>
  <si>
    <t>S-642373</t>
  </si>
  <si>
    <t>Y-576612</t>
  </si>
  <si>
    <t>31ALZ139</t>
  </si>
  <si>
    <t>MAYA ULUSLARARASI TAŞIMACILIK İNŞAAT MADENCİLİK İTHALAT İHRACAT TİCARET VE SANAYİ LİMİTED ŞİRKETİ</t>
  </si>
  <si>
    <t>S-642372</t>
  </si>
  <si>
    <t>Y-576611</t>
  </si>
  <si>
    <t>07APT616</t>
  </si>
  <si>
    <t xml:space="preserve">DÖŞEMEALTI9+MURATPAŞA A101 + SERİK CARREFOURSA @ </t>
  </si>
  <si>
    <t>S-642371</t>
  </si>
  <si>
    <t>Y-576610</t>
  </si>
  <si>
    <t xml:space="preserve">AKHİSAR ŞOK+ CENK ZERE @ </t>
  </si>
  <si>
    <t>S-642370</t>
  </si>
  <si>
    <t>Y-576609</t>
  </si>
  <si>
    <t>S-642369</t>
  </si>
  <si>
    <t>Y-576608</t>
  </si>
  <si>
    <t>17-23 AĞUSTOS 2026 GÖNENLİ SÜT / AKHİSAR MUTABAKATI</t>
  </si>
  <si>
    <t>S-642360</t>
  </si>
  <si>
    <t>Y-576599</t>
  </si>
  <si>
    <t>S-642359</t>
  </si>
  <si>
    <t>Y-576598</t>
  </si>
  <si>
    <t>S-642357</t>
  </si>
  <si>
    <t>Y-576596</t>
  </si>
  <si>
    <t>S-642356</t>
  </si>
  <si>
    <t>Y-576595</t>
  </si>
  <si>
    <t>S-642355</t>
  </si>
  <si>
    <t>Y-576594</t>
  </si>
  <si>
    <t>S-642676</t>
  </si>
  <si>
    <t>Y-576917</t>
  </si>
  <si>
    <t>GEBZE AKÇA LOJ. DEPOSU</t>
  </si>
  <si>
    <t xml:space="preserve">MENEMEN EGE SERBEST BÖLGE İZBAŞ. @ </t>
  </si>
  <si>
    <t>S-642510</t>
  </si>
  <si>
    <t>Y-576750</t>
  </si>
  <si>
    <t>P-000172633</t>
  </si>
  <si>
    <t>04AAT263</t>
  </si>
  <si>
    <t>MUSA POLAT</t>
  </si>
  <si>
    <t>S-642502</t>
  </si>
  <si>
    <t>Y-576742</t>
  </si>
  <si>
    <t>P-000172627</t>
  </si>
  <si>
    <t>35977 @</t>
  </si>
  <si>
    <t>S-643550</t>
  </si>
  <si>
    <t>Y-577798</t>
  </si>
  <si>
    <t>54APM613</t>
  </si>
  <si>
    <t>S-643549</t>
  </si>
  <si>
    <t>Y-577797</t>
  </si>
  <si>
    <t>S-643548</t>
  </si>
  <si>
    <t>Y-577796</t>
  </si>
  <si>
    <t>S-643547</t>
  </si>
  <si>
    <t>Y-577795</t>
  </si>
  <si>
    <t>S-643546</t>
  </si>
  <si>
    <t>Y-577794</t>
  </si>
  <si>
    <t>S-643545</t>
  </si>
  <si>
    <t>Y-577793</t>
  </si>
  <si>
    <t>19AGU633</t>
  </si>
  <si>
    <t>S-643544</t>
  </si>
  <si>
    <t>Y-577792</t>
  </si>
  <si>
    <t>S-643543</t>
  </si>
  <si>
    <t>Y-577791</t>
  </si>
  <si>
    <t>S-643542</t>
  </si>
  <si>
    <t>Y-577790</t>
  </si>
  <si>
    <t>S-643541</t>
  </si>
  <si>
    <t>Y-577789</t>
  </si>
  <si>
    <t>S-642335</t>
  </si>
  <si>
    <t>Y-576574</t>
  </si>
  <si>
    <t>P-000172524</t>
  </si>
  <si>
    <t>10AGF336</t>
  </si>
  <si>
    <t>HİDAYET MEZ</t>
  </si>
  <si>
    <t xml:space="preserve">IRB9128 @ </t>
  </si>
  <si>
    <t>S-642331</t>
  </si>
  <si>
    <t>Y-576570</t>
  </si>
  <si>
    <t>P-000172520</t>
  </si>
  <si>
    <t>68AGK226</t>
  </si>
  <si>
    <t>SÜLEYMAN GÜL</t>
  </si>
  <si>
    <t>S-642041</t>
  </si>
  <si>
    <t>Y-576280</t>
  </si>
  <si>
    <t>P-000172496</t>
  </si>
  <si>
    <t xml:space="preserve">AQUA KRAFT TAŞIMASI
HİDROLİK BORU @ </t>
  </si>
  <si>
    <t>S-642039</t>
  </si>
  <si>
    <t>Y-576278</t>
  </si>
  <si>
    <t>P-000172494</t>
  </si>
  <si>
    <t>26SS232</t>
  </si>
  <si>
    <t>ALİ SİVRİ</t>
  </si>
  <si>
    <t xml:space="preserve">35973 @ </t>
  </si>
  <si>
    <t>S-642038</t>
  </si>
  <si>
    <t>Y-576277</t>
  </si>
  <si>
    <t>P-000172493</t>
  </si>
  <si>
    <t>42LF774</t>
  </si>
  <si>
    <t>GAMZE ERTOK</t>
  </si>
  <si>
    <t xml:space="preserve">35975 @ </t>
  </si>
  <si>
    <t>S-642037</t>
  </si>
  <si>
    <t>Y-576276</t>
  </si>
  <si>
    <t>P-000172492</t>
  </si>
  <si>
    <t>34PJ5515</t>
  </si>
  <si>
    <t>SALİH KARTAL</t>
  </si>
  <si>
    <t xml:space="preserve">35916 @ </t>
  </si>
  <si>
    <t>S-642425</t>
  </si>
  <si>
    <t>Y-576664</t>
  </si>
  <si>
    <t>P-000172583</t>
  </si>
  <si>
    <t>S-643540</t>
  </si>
  <si>
    <t>Y-577788</t>
  </si>
  <si>
    <t>S-643539</t>
  </si>
  <si>
    <t>Y-577787</t>
  </si>
  <si>
    <t xml:space="preserve">ARNAVUTKÖY-1+2 @ </t>
  </si>
  <si>
    <t>S-643538</t>
  </si>
  <si>
    <t>Y-577786</t>
  </si>
  <si>
    <t>03ACP500</t>
  </si>
  <si>
    <t xml:space="preserve">AFYON+UŞAK E BEBEK @ </t>
  </si>
  <si>
    <t>S-643537</t>
  </si>
  <si>
    <t>Y-577785</t>
  </si>
  <si>
    <t>S-642407</t>
  </si>
  <si>
    <t>Y-576646</t>
  </si>
  <si>
    <t>P-000172567</t>
  </si>
  <si>
    <t>S-642404</t>
  </si>
  <si>
    <t>Y-576643</t>
  </si>
  <si>
    <t>P-000172564</t>
  </si>
  <si>
    <t>81ACR334</t>
  </si>
  <si>
    <t>SÜLEYMANOĞULLARI ULUSLARARASI NAKLİYAT VE İNŞAAT TİCARET LİMİTED ŞİRKETİ</t>
  </si>
  <si>
    <t>S-642401</t>
  </si>
  <si>
    <t>Y-576639</t>
  </si>
  <si>
    <t>P-000172561</t>
  </si>
  <si>
    <t>33AJJ102</t>
  </si>
  <si>
    <t>S-642348</t>
  </si>
  <si>
    <t>Y-576587</t>
  </si>
  <si>
    <t>P-000172537</t>
  </si>
  <si>
    <t>16CCD784</t>
  </si>
  <si>
    <t>RAFET ŞAMLI</t>
  </si>
  <si>
    <t>35914 @</t>
  </si>
  <si>
    <t>S-642338</t>
  </si>
  <si>
    <t>Y-576577</t>
  </si>
  <si>
    <t>P-000172527</t>
  </si>
  <si>
    <t>S-642641</t>
  </si>
  <si>
    <t>Y-576885</t>
  </si>
  <si>
    <t>27ANL181</t>
  </si>
  <si>
    <t>AHMET DEMİR</t>
  </si>
  <si>
    <t>17-31 AĞUSTOS 2026 İADE / BOŞ KASA MUTABAKATI</t>
  </si>
  <si>
    <t>S-641966</t>
  </si>
  <si>
    <t>Y-576204</t>
  </si>
  <si>
    <t>P-000172476</t>
  </si>
  <si>
    <t>17-23 AĞUSTOS 2026 ÇUMRA MUTABAKATI</t>
  </si>
  <si>
    <t>S-641961</t>
  </si>
  <si>
    <t>Y-576199</t>
  </si>
  <si>
    <t>P-000172473</t>
  </si>
  <si>
    <t xml:space="preserve">A101 - ŞOK @ </t>
  </si>
  <si>
    <t>S-641958</t>
  </si>
  <si>
    <t>Y-576196</t>
  </si>
  <si>
    <t>P-000172471</t>
  </si>
  <si>
    <t xml:space="preserve">BİM - BAŞKAN TİCARET - BİM @ </t>
  </si>
  <si>
    <t>S-641956</t>
  </si>
  <si>
    <t>Y-576194</t>
  </si>
  <si>
    <t>P-000172470</t>
  </si>
  <si>
    <t xml:space="preserve">NET TOPTAN - A101 ELMADAĞ - BİM HASANOĞLAN 1 - BİM HASANOĞLAN 2 @ </t>
  </si>
  <si>
    <t>S-641955</t>
  </si>
  <si>
    <t>Y-576193</t>
  </si>
  <si>
    <t>P-000172469</t>
  </si>
  <si>
    <t xml:space="preserve">AYDIN GIDA - BİM @ </t>
  </si>
  <si>
    <t>S-641953</t>
  </si>
  <si>
    <t>Y-576191</t>
  </si>
  <si>
    <t>P-000172467</t>
  </si>
  <si>
    <t xml:space="preserve">A101 - TOKTAR @ </t>
  </si>
  <si>
    <t>S-641952</t>
  </si>
  <si>
    <t>Y-576190</t>
  </si>
  <si>
    <t>P-000172466</t>
  </si>
  <si>
    <t>S-642647</t>
  </si>
  <si>
    <t>Y-576889</t>
  </si>
  <si>
    <t>P-000173089</t>
  </si>
  <si>
    <t>51AEB648</t>
  </si>
  <si>
    <t>HİKMET ERÇATIM</t>
  </si>
  <si>
    <t>S-641951</t>
  </si>
  <si>
    <t>Y-576189</t>
  </si>
  <si>
    <t>P-000172465</t>
  </si>
  <si>
    <t xml:space="preserve">BİM - EFOR @ </t>
  </si>
  <si>
    <t>S-641949</t>
  </si>
  <si>
    <t>Y-576187</t>
  </si>
  <si>
    <t>P-000172463</t>
  </si>
  <si>
    <t xml:space="preserve">A101 TARSUS - BİM TARSUS - TARIM KREDİ - BİM @ </t>
  </si>
  <si>
    <t>S-641948</t>
  </si>
  <si>
    <t>Y-576186</t>
  </si>
  <si>
    <t>P-000172462</t>
  </si>
  <si>
    <t xml:space="preserve">BİM PİRAZİZ - A101 - BİM - TARIM KREDİ - A101 @ </t>
  </si>
  <si>
    <t>S-641947</t>
  </si>
  <si>
    <t>Y-576185</t>
  </si>
  <si>
    <t>P-000172461</t>
  </si>
  <si>
    <t xml:space="preserve">BİM - GÜRÜN GÖLPINAR GIDA - TARIM KREDİ - BİM @ </t>
  </si>
  <si>
    <t>S-641946</t>
  </si>
  <si>
    <t>Y-576184</t>
  </si>
  <si>
    <t>P-000172460</t>
  </si>
  <si>
    <t xml:space="preserve">BİM - TARIM KREDİ - A101 - MAKRO GIDA @ </t>
  </si>
  <si>
    <t>S-641960</t>
  </si>
  <si>
    <t>Y-576198</t>
  </si>
  <si>
    <t>P-000172472</t>
  </si>
  <si>
    <t xml:space="preserve">ACARLAR GIDA - A101 TOSYA - TABİATSAL GIDA - BİM @ </t>
  </si>
  <si>
    <t>S-641950</t>
  </si>
  <si>
    <t>Y-576188</t>
  </si>
  <si>
    <t>P-000172464</t>
  </si>
  <si>
    <t xml:space="preserve">TOKGÖZ TİCARET - BİM - TARIM KREDİ - BİM @ </t>
  </si>
  <si>
    <t>S-642654</t>
  </si>
  <si>
    <t>Y-576896</t>
  </si>
  <si>
    <t>P-000173096</t>
  </si>
  <si>
    <t>33BVP99</t>
  </si>
  <si>
    <t>ALSO FRESH TARIM PETROL İTHALAT İHRACAT TİCARET VE SANAYİ LİMİTED ŞİRKETİ</t>
  </si>
  <si>
    <t>S-642653</t>
  </si>
  <si>
    <t>Y-576895</t>
  </si>
  <si>
    <t>P-000173095</t>
  </si>
  <si>
    <t>S-642652</t>
  </si>
  <si>
    <t>Y-576894</t>
  </si>
  <si>
    <t>P-000173094</t>
  </si>
  <si>
    <t>S-642651</t>
  </si>
  <si>
    <t>Y-576893</t>
  </si>
  <si>
    <t>P-000173093</t>
  </si>
  <si>
    <t>S-642650</t>
  </si>
  <si>
    <t>Y-576892</t>
  </si>
  <si>
    <t>P-000173092</t>
  </si>
  <si>
    <t>BURSA + BALIKESİR @</t>
  </si>
  <si>
    <t>S-642649</t>
  </si>
  <si>
    <t>Y-576891</t>
  </si>
  <si>
    <t>P-000173091</t>
  </si>
  <si>
    <t>S-642648</t>
  </si>
  <si>
    <t>Y-576890</t>
  </si>
  <si>
    <t>P-000173090</t>
  </si>
  <si>
    <t>ÇANAKKALE + ÇORLU 2 NOKTA @</t>
  </si>
  <si>
    <t>S-642588</t>
  </si>
  <si>
    <t>Y-576829</t>
  </si>
  <si>
    <t>S-643168</t>
  </si>
  <si>
    <t>Y-577416</t>
  </si>
  <si>
    <t>P-000173107</t>
  </si>
  <si>
    <t>KOCAELİ 2 YER+İSTANBUL ANADOLU 2 YER @</t>
  </si>
  <si>
    <t>S-643167</t>
  </si>
  <si>
    <t>Y-577415</t>
  </si>
  <si>
    <t>P-000173106</t>
  </si>
  <si>
    <t>S-643166</t>
  </si>
  <si>
    <t>Y-577414</t>
  </si>
  <si>
    <t>P-000173105</t>
  </si>
  <si>
    <t>S-643165</t>
  </si>
  <si>
    <t>Y-577413</t>
  </si>
  <si>
    <t>P-000173103</t>
  </si>
  <si>
    <t>S-643164</t>
  </si>
  <si>
    <t>Y-577412</t>
  </si>
  <si>
    <t>P-000173102</t>
  </si>
  <si>
    <t>DÜZCE 2 YER+ İSTANBUL ANADOLU @</t>
  </si>
  <si>
    <t>S-643163</t>
  </si>
  <si>
    <t>Y-577411</t>
  </si>
  <si>
    <t>P-000173100</t>
  </si>
  <si>
    <t>ANADOLU YAKASI @</t>
  </si>
  <si>
    <t>S-643162</t>
  </si>
  <si>
    <t>Y-577410</t>
  </si>
  <si>
    <t>P-000173099</t>
  </si>
  <si>
    <t>NEVŞEHİR+KAYSERİ @</t>
  </si>
  <si>
    <t>S-643161</t>
  </si>
  <si>
    <t>Y-577409</t>
  </si>
  <si>
    <t>P-000173088</t>
  </si>
  <si>
    <t>S-643160</t>
  </si>
  <si>
    <t>Y-577408</t>
  </si>
  <si>
    <t>P-000173087</t>
  </si>
  <si>
    <t>S-642547</t>
  </si>
  <si>
    <t>Y-576787</t>
  </si>
  <si>
    <t>DKI2026000005013-5014-5015</t>
  </si>
  <si>
    <t>S-642546</t>
  </si>
  <si>
    <t>Y-576786</t>
  </si>
  <si>
    <t>DKI2026000005008-5009-5010</t>
  </si>
  <si>
    <t>S-642543</t>
  </si>
  <si>
    <t>Y-576783</t>
  </si>
  <si>
    <t>S-642542</t>
  </si>
  <si>
    <t>Y-576782</t>
  </si>
  <si>
    <t>S-642541</t>
  </si>
  <si>
    <t>Y-576781</t>
  </si>
  <si>
    <t>GAZİANTEP / URFA @</t>
  </si>
  <si>
    <t>S-642540</t>
  </si>
  <si>
    <t>Y-576780</t>
  </si>
  <si>
    <t>S-642539</t>
  </si>
  <si>
    <t>Y-576779</t>
  </si>
  <si>
    <t>KAZAN / AKYURT
-TIR @</t>
  </si>
  <si>
    <t>S-642538</t>
  </si>
  <si>
    <t>Y-576778</t>
  </si>
  <si>
    <t>KEMALPAŞA 1-2
-KAMYON @</t>
  </si>
  <si>
    <t>S-642537</t>
  </si>
  <si>
    <t>Y-576777</t>
  </si>
  <si>
    <t>ALI2026000011704</t>
  </si>
  <si>
    <t>P-000172649</t>
  </si>
  <si>
    <t>S-642535</t>
  </si>
  <si>
    <t>Y-576775</t>
  </si>
  <si>
    <t>ALI2026000011700-11701</t>
  </si>
  <si>
    <t>P-000172647</t>
  </si>
  <si>
    <t>S-642968</t>
  </si>
  <si>
    <t>Y-577214</t>
  </si>
  <si>
    <t>5043491</t>
  </si>
  <si>
    <t>S-642880</t>
  </si>
  <si>
    <t>Y-577124</t>
  </si>
  <si>
    <t xml:space="preserve">ELVAN GIDA 
İRS NO:87600 @ </t>
  </si>
  <si>
    <t>S-642868</t>
  </si>
  <si>
    <t>Y-577112</t>
  </si>
  <si>
    <t xml:space="preserve">YAPKİM ANTREPO-SİLİVRİ
İRS NO:87336-87639 @ </t>
  </si>
  <si>
    <t>S-642536</t>
  </si>
  <si>
    <t>Y-576776</t>
  </si>
  <si>
    <t>ALI2026000011674-11675</t>
  </si>
  <si>
    <t>P-000172648</t>
  </si>
  <si>
    <t>10AKY20</t>
  </si>
  <si>
    <t>S-644030</t>
  </si>
  <si>
    <t>Y-578284</t>
  </si>
  <si>
    <t>20260818064</t>
  </si>
  <si>
    <t>S-644008</t>
  </si>
  <si>
    <t>Y-578261</t>
  </si>
  <si>
    <t>20260818044</t>
  </si>
  <si>
    <t>S-643980</t>
  </si>
  <si>
    <t>Y-578231</t>
  </si>
  <si>
    <t>20260818045</t>
  </si>
  <si>
    <t>S-643973</t>
  </si>
  <si>
    <t>Y-578224</t>
  </si>
  <si>
    <t>20260818022-20260818024</t>
  </si>
  <si>
    <t>S-643960</t>
  </si>
  <si>
    <t>Y-578211</t>
  </si>
  <si>
    <t>20260818003</t>
  </si>
  <si>
    <t>S-642513</t>
  </si>
  <si>
    <t>Y-576754</t>
  </si>
  <si>
    <t>P-000172636</t>
  </si>
  <si>
    <t>MSMU5946208 - TGBU9920622 - MSDU6109679 - MSBU8039104 - TIIU4131111 - MEHMET ALTAY</t>
  </si>
  <si>
    <t>S-642308</t>
  </si>
  <si>
    <t>Y-576549</t>
  </si>
  <si>
    <t>P-000172504</t>
  </si>
  <si>
    <t>20260351  - SENEM SUBAKAN</t>
  </si>
  <si>
    <t>S-642451</t>
  </si>
  <si>
    <t>Y-576690</t>
  </si>
  <si>
    <t>P-000172592</t>
  </si>
  <si>
    <t>20260707 - ESRA PARLAK</t>
  </si>
  <si>
    <t>06GAC041</t>
  </si>
  <si>
    <t>S-642421</t>
  </si>
  <si>
    <t>Y-576660</t>
  </si>
  <si>
    <t>P-000172581</t>
  </si>
  <si>
    <t>MSNU7748340  - ALMANYA E.Y</t>
  </si>
  <si>
    <t>S-642420</t>
  </si>
  <si>
    <t>Y-576659</t>
  </si>
  <si>
    <t>P-000172580</t>
  </si>
  <si>
    <t>MSNU5113226 - ALMANYA E.Y</t>
  </si>
  <si>
    <t>S-642419</t>
  </si>
  <si>
    <t>Y-576658</t>
  </si>
  <si>
    <t>P-000172579</t>
  </si>
  <si>
    <t>MSDU6841231 - ALMANYA E.Y</t>
  </si>
  <si>
    <t>S-642418</t>
  </si>
  <si>
    <t>Y-576657</t>
  </si>
  <si>
    <t>P-000172578</t>
  </si>
  <si>
    <t>MSNU5131195- ALMANYA E.Y</t>
  </si>
  <si>
    <t>S-642416</t>
  </si>
  <si>
    <t>Y-576655</t>
  </si>
  <si>
    <t>P-000172576</t>
  </si>
  <si>
    <t>MSMU5508536 - ALMANYA E.Y</t>
  </si>
  <si>
    <t>S-642415</t>
  </si>
  <si>
    <t>Y-576654</t>
  </si>
  <si>
    <t>P-000172575</t>
  </si>
  <si>
    <t>MSNU5299682 - ALMANYA E.Y</t>
  </si>
  <si>
    <t>S-642410</t>
  </si>
  <si>
    <t>Y-576649</t>
  </si>
  <si>
    <t>P-000172570</t>
  </si>
  <si>
    <t>20260708 - ESRA PARLAK</t>
  </si>
  <si>
    <t>S-642409</t>
  </si>
  <si>
    <t>Y-576648</t>
  </si>
  <si>
    <t>P-000172569</t>
  </si>
  <si>
    <t>Bitter Etiket Hk. - YASİN ATEŞ</t>
  </si>
  <si>
    <t>KARTAL ANTREPO</t>
  </si>
  <si>
    <t>S-642408</t>
  </si>
  <si>
    <t>Y-576647</t>
  </si>
  <si>
    <t>P-000172568</t>
  </si>
  <si>
    <t>20267281 - FRIGO - MUSTAFA DOĞAN</t>
  </si>
  <si>
    <t>S-642406</t>
  </si>
  <si>
    <t>Y-576645</t>
  </si>
  <si>
    <t>P-000172566</t>
  </si>
  <si>
    <t>KAHVE KREMASI S3 - RECEP AKYAZI</t>
  </si>
  <si>
    <t>S-642398</t>
  </si>
  <si>
    <t>Y-576637</t>
  </si>
  <si>
    <t>P-000172558</t>
  </si>
  <si>
    <t>MSKU5550556 - 20260468 - İDRİS ALBAYRAK / BOŞ KONT. MERSİN ARDEP DEPO</t>
  </si>
  <si>
    <t>S-642397</t>
  </si>
  <si>
    <t>Y-576636</t>
  </si>
  <si>
    <t>P-000172557</t>
  </si>
  <si>
    <t>FFAU7006024 - YMMU6553823 - YMMU6564366 - YMMU6604900 - YMMU6796058 - 20260273-1 / SÜHEYL ÖRÜCÜ</t>
  </si>
  <si>
    <t>S-642396</t>
  </si>
  <si>
    <t>Y-576635</t>
  </si>
  <si>
    <t>P-000172556</t>
  </si>
  <si>
    <t>TCNU3792524 - YMMU7364022 - 26-27797 / OKAN AYDIN</t>
  </si>
  <si>
    <t>41TG421</t>
  </si>
  <si>
    <t>S-642395</t>
  </si>
  <si>
    <t>Y-576634</t>
  </si>
  <si>
    <t>P-000172555</t>
  </si>
  <si>
    <t>TCKU1074415 - TEMU1363433 - 20261036 / İDRİS ALBAYRAK</t>
  </si>
  <si>
    <t>34MJA062</t>
  </si>
  <si>
    <t>S-642394</t>
  </si>
  <si>
    <t>Y-576633</t>
  </si>
  <si>
    <t>P-000172554</t>
  </si>
  <si>
    <t>MRSU2023146 - 26-01286 / RECEP AKYAZI</t>
  </si>
  <si>
    <t>S-643062</t>
  </si>
  <si>
    <t>Y-577312</t>
  </si>
  <si>
    <t>P-000173003</t>
  </si>
  <si>
    <t>20267276-20267237 - SÜHEYL ÖRÜCÜ</t>
  </si>
  <si>
    <t>S-642414</t>
  </si>
  <si>
    <t>Y-576653</t>
  </si>
  <si>
    <t>P-000172574</t>
  </si>
  <si>
    <t>MSNU5878093 - NURAY SELİN ŞEN</t>
  </si>
  <si>
    <t>S-642332</t>
  </si>
  <si>
    <t>Y-576571</t>
  </si>
  <si>
    <t>87740</t>
  </si>
  <si>
    <t>P-000172521</t>
  </si>
  <si>
    <t>GEBZE OSB. İHSAN DEDE CD. 90. SK. @ 87740</t>
  </si>
  <si>
    <t>S-642046</t>
  </si>
  <si>
    <t>Y-576504</t>
  </si>
  <si>
    <t>87704</t>
  </si>
  <si>
    <t>P-000172500</t>
  </si>
  <si>
    <t>GEBZE OSB. İHSAN DEDE CD. 90. SK. @ 87704</t>
  </si>
  <si>
    <t>S-642035</t>
  </si>
  <si>
    <t>Y-576274</t>
  </si>
  <si>
    <t>87654</t>
  </si>
  <si>
    <t>P-000172491</t>
  </si>
  <si>
    <t>GEBZE OSB. İHSAN DEDE CD. 90. SK. @ 87654</t>
  </si>
  <si>
    <t>S-641986</t>
  </si>
  <si>
    <t>Y-576225</t>
  </si>
  <si>
    <t>87613</t>
  </si>
  <si>
    <t>P-000172483</t>
  </si>
  <si>
    <t>GEBZE OSB. İHSAN DEDE CD. 90. SK. @ 87613</t>
  </si>
  <si>
    <t>S-641985</t>
  </si>
  <si>
    <t>Y-576223</t>
  </si>
  <si>
    <t>87608</t>
  </si>
  <si>
    <t>P-000172482</t>
  </si>
  <si>
    <t>GEBZE OSB. İHSAN DEDE CD. 90. SK. @ 87608</t>
  </si>
  <si>
    <t>Y-576222</t>
  </si>
  <si>
    <t>S-641976</t>
  </si>
  <si>
    <t>Y-576214</t>
  </si>
  <si>
    <t>87598</t>
  </si>
  <si>
    <t>P-000172481</t>
  </si>
  <si>
    <t>GEBZE OSB. İHSAN DEDE CD. 90. SK. @ 87598</t>
  </si>
  <si>
    <t>S-641969</t>
  </si>
  <si>
    <t>Y-576207</t>
  </si>
  <si>
    <t>87587</t>
  </si>
  <si>
    <t>P-000172477</t>
  </si>
  <si>
    <t>GEBZE OSB. İHSAN DEDE CD. 90. SK. @ 87587</t>
  </si>
  <si>
    <t>S-641965</t>
  </si>
  <si>
    <t>Y-576203</t>
  </si>
  <si>
    <t>87566</t>
  </si>
  <si>
    <t>P-000172475</t>
  </si>
  <si>
    <t>GEBZE OSB. İHSAN DEDE CD. 90. SK. @ 87566</t>
  </si>
  <si>
    <t>S-641954</t>
  </si>
  <si>
    <t>Y-576192</t>
  </si>
  <si>
    <t>87558</t>
  </si>
  <si>
    <t>P-000172468</t>
  </si>
  <si>
    <t>GEBZE OSB. İHSAN DEDE CD. 90. SK. @ 87558</t>
  </si>
  <si>
    <t>S-642582</t>
  </si>
  <si>
    <t>Y-576822</t>
  </si>
  <si>
    <t>87642</t>
  </si>
  <si>
    <t>GEBZE OSB. İHSAN DEDE CD. 90. SK. @ 87642</t>
  </si>
  <si>
    <t>S-642383</t>
  </si>
  <si>
    <t>Y-576622</t>
  </si>
  <si>
    <t>S-642382</t>
  </si>
  <si>
    <t>Y-576621</t>
  </si>
  <si>
    <t>S-642381</t>
  </si>
  <si>
    <t>Y-576620</t>
  </si>
  <si>
    <t>S-642380</t>
  </si>
  <si>
    <t>Y-576619</t>
  </si>
  <si>
    <t>S-642379</t>
  </si>
  <si>
    <t>Y-576618</t>
  </si>
  <si>
    <t>07CGV352</t>
  </si>
  <si>
    <t>HÜSEYİN KINAOĞLU</t>
  </si>
  <si>
    <t>S-642378</t>
  </si>
  <si>
    <t>Y-576617</t>
  </si>
  <si>
    <t xml:space="preserve">TORBALI SUBAŞI CARREFOURSA @ </t>
  </si>
  <si>
    <t>S-642377</t>
  </si>
  <si>
    <t>Y-576616</t>
  </si>
  <si>
    <t>S-642368</t>
  </si>
  <si>
    <t>Y-576607</t>
  </si>
  <si>
    <t>S-642367</t>
  </si>
  <si>
    <t>Y-576606</t>
  </si>
  <si>
    <t>S-642366</t>
  </si>
  <si>
    <t>Y-576605</t>
  </si>
  <si>
    <t>S-642365</t>
  </si>
  <si>
    <t>Y-576604</t>
  </si>
  <si>
    <t>33BGK517</t>
  </si>
  <si>
    <t>ERKAL LOJ. PET. OTO. İN. GID. İT. İH. SAN. VE TİC. LTD.ŞTİ.</t>
  </si>
  <si>
    <t>S-642364</t>
  </si>
  <si>
    <t>Y-576603</t>
  </si>
  <si>
    <t>S-642363</t>
  </si>
  <si>
    <t>Y-576602</t>
  </si>
  <si>
    <t xml:space="preserve">GAZİEMİR POLAR XP+ ULUKENT BİM @ </t>
  </si>
  <si>
    <t>S-642361</t>
  </si>
  <si>
    <t>Y-576600</t>
  </si>
  <si>
    <t>S-642683</t>
  </si>
  <si>
    <t>Y-576924</t>
  </si>
  <si>
    <t>SAMANDIRSA SİBEL LOJ. ANTREPO</t>
  </si>
  <si>
    <t xml:space="preserve">MENEMEN SERBSET BÖLGE İZBAŞ. @ </t>
  </si>
  <si>
    <t>S-642519</t>
  </si>
  <si>
    <t>Y-576759</t>
  </si>
  <si>
    <t>P-000172641</t>
  </si>
  <si>
    <t>20ANR805</t>
  </si>
  <si>
    <t>ALTINÇAĞ LOJİSTİK İNŞAAT ORMAN ÜRÜNLERİ PETROL TURİZM SANAYİ TİCARET LİMİTED ŞİRKETİ</t>
  </si>
  <si>
    <t>D536 @</t>
  </si>
  <si>
    <t>S-642518</t>
  </si>
  <si>
    <t>Y-576758</t>
  </si>
  <si>
    <t>P-000172640</t>
  </si>
  <si>
    <t>45SB1842</t>
  </si>
  <si>
    <t>ŞERİFE IŞIK</t>
  </si>
  <si>
    <t>S-642515</t>
  </si>
  <si>
    <t>Y-576755</t>
  </si>
  <si>
    <t>P-000172637</t>
  </si>
  <si>
    <t>07BET488</t>
  </si>
  <si>
    <t>DAVUT YILMAZ</t>
  </si>
  <si>
    <t>EL3597 @</t>
  </si>
  <si>
    <t>S-642508</t>
  </si>
  <si>
    <t>Y-576748</t>
  </si>
  <si>
    <t>P-000172632</t>
  </si>
  <si>
    <t xml:space="preserve">35974 @ </t>
  </si>
  <si>
    <t>S-642504</t>
  </si>
  <si>
    <t>Y-576743</t>
  </si>
  <si>
    <t>P-000172628</t>
  </si>
  <si>
    <t>S-643567</t>
  </si>
  <si>
    <t>Y-577815</t>
  </si>
  <si>
    <t>S-643566</t>
  </si>
  <si>
    <t>Y-577814</t>
  </si>
  <si>
    <t>S-643565</t>
  </si>
  <si>
    <t>Y-577813</t>
  </si>
  <si>
    <t>S-643564</t>
  </si>
  <si>
    <t>Y-577812</t>
  </si>
  <si>
    <t>S-643563</t>
  </si>
  <si>
    <t>Y-577811</t>
  </si>
  <si>
    <t>S-643562</t>
  </si>
  <si>
    <t>Y-577810</t>
  </si>
  <si>
    <t>28TR791</t>
  </si>
  <si>
    <t>S-643561</t>
  </si>
  <si>
    <t>Y-577809</t>
  </si>
  <si>
    <t>S-643560</t>
  </si>
  <si>
    <t>Y-577808</t>
  </si>
  <si>
    <t>63ALN915</t>
  </si>
  <si>
    <t>S-643559</t>
  </si>
  <si>
    <t>Y-577807</t>
  </si>
  <si>
    <t>S-643558</t>
  </si>
  <si>
    <t>Y-577806</t>
  </si>
  <si>
    <t>S-643557</t>
  </si>
  <si>
    <t>Y-577805</t>
  </si>
  <si>
    <t>S-643556</t>
  </si>
  <si>
    <t>Y-577804</t>
  </si>
  <si>
    <t>63L1316</t>
  </si>
  <si>
    <t>LÜTFİ ALPARSLAN</t>
  </si>
  <si>
    <t>S-643555</t>
  </si>
  <si>
    <t>Y-577803</t>
  </si>
  <si>
    <t xml:space="preserve">ÇUMRA+2 GÜN BEKLEME @ </t>
  </si>
  <si>
    <t>S-643554</t>
  </si>
  <si>
    <t>Y-577802</t>
  </si>
  <si>
    <t>S-643553</t>
  </si>
  <si>
    <t>Y-577801</t>
  </si>
  <si>
    <t>S-643552</t>
  </si>
  <si>
    <t>Y-577800</t>
  </si>
  <si>
    <t>S-643551</t>
  </si>
  <si>
    <t>Y-577799</t>
  </si>
  <si>
    <t>S-642430</t>
  </si>
  <si>
    <t>Y-576669</t>
  </si>
  <si>
    <t>P-000172586</t>
  </si>
  <si>
    <t xml:space="preserve">35980 @ </t>
  </si>
  <si>
    <t>S-642403</t>
  </si>
  <si>
    <t>Y-576642</t>
  </si>
  <si>
    <t>P-000172563</t>
  </si>
  <si>
    <t>10AEM591</t>
  </si>
  <si>
    <t>MEHMET ÖZÇELİK</t>
  </si>
  <si>
    <t>HAMMADDE @</t>
  </si>
  <si>
    <t>S-642402</t>
  </si>
  <si>
    <t>Y-576641</t>
  </si>
  <si>
    <t>P-000172562</t>
  </si>
  <si>
    <t>43PN955</t>
  </si>
  <si>
    <t>HALİL DAŞDEMİR</t>
  </si>
  <si>
    <t>IRB141
HAMMADDE @</t>
  </si>
  <si>
    <t>S-642597</t>
  </si>
  <si>
    <t>Y-576839</t>
  </si>
  <si>
    <t>P-000172780</t>
  </si>
  <si>
    <t xml:space="preserve">35972 @ </t>
  </si>
  <si>
    <t>S-642596</t>
  </si>
  <si>
    <t>Y-576838</t>
  </si>
  <si>
    <t>P-000172779</t>
  </si>
  <si>
    <t>64AEZ674</t>
  </si>
  <si>
    <t>UŞAK GOLD NAKLİYAT OTOMOTİV OYUNCAK SANAYİ TİCARET LİMİTED ŞİRKETİ</t>
  </si>
  <si>
    <t xml:space="preserve">35978 @ </t>
  </si>
  <si>
    <t>S-643223</t>
  </si>
  <si>
    <t>Y-577471</t>
  </si>
  <si>
    <t>P-000173174</t>
  </si>
  <si>
    <t>S-642640</t>
  </si>
  <si>
    <t>Y-576884</t>
  </si>
  <si>
    <t>17-23 AĞUSTOS 2026 KAŞINHANI MUTABAKATI</t>
  </si>
  <si>
    <t>S-642047</t>
  </si>
  <si>
    <t>Y-576505</t>
  </si>
  <si>
    <t>P-000172501</t>
  </si>
  <si>
    <t xml:space="preserve">MİGROS TARSUS DAĞITIM MERKEZİ (3 PLT) || - ADNAN TİCARET 9 PL YENİ MAĞ- TARSUS DEPO (1 PLT) || BİM - MERSİN (9 PLT) || YENİ MAĞ.-MERSİN DEPO (8 PLT) @ </t>
  </si>
  <si>
    <t>S-642042</t>
  </si>
  <si>
    <t>Y-576281</t>
  </si>
  <si>
    <t>P-000172497</t>
  </si>
  <si>
    <t xml:space="preserve">A101 ATAKUM- BİM BAFRA- YILDIZ TÜKETİM @ </t>
  </si>
  <si>
    <t>S-641963</t>
  </si>
  <si>
    <t>Y-576201</t>
  </si>
  <si>
    <t>P-000172474</t>
  </si>
  <si>
    <t xml:space="preserve">A101- BİM- BİM 2- ARSEN İHTİYAÇ @ </t>
  </si>
  <si>
    <t>S-642682</t>
  </si>
  <si>
    <t>Y-576925</t>
  </si>
  <si>
    <t>P-000173123</t>
  </si>
  <si>
    <t>16BEE465</t>
  </si>
  <si>
    <t>S-642044</t>
  </si>
  <si>
    <t>Y-576494</t>
  </si>
  <si>
    <t>P-000172499</t>
  </si>
  <si>
    <t xml:space="preserve">"MİGROS GÖLBAŞI (4 PLT) || YENİ MAĞ. GÖLBAŞI DEPO (7 PLT) || YASEMİN GRUP LOJİSTİK VE GIDA ŞTİ. (ANKARA) (6 PLT) ||
 YENİ MAĞ.-AKINCI DEPO (5 PLT) || YENİ MAĞ.ESENBOĞA DEPO (10 PLT)" @ </t>
  </si>
  <si>
    <t>S-642043</t>
  </si>
  <si>
    <t>Y-576357</t>
  </si>
  <si>
    <t>P-000172498</t>
  </si>
  <si>
    <t xml:space="preserve">"MİGROS ADANA (2 PLT) || YENİ MAĞ.-ADANA (7 PLT) || 
YENİ MAĞ. HATAY DEPO (10 PLT) || BAKLACI GIDA DEPO (10 PLT)" @ </t>
  </si>
  <si>
    <t>S-642675</t>
  </si>
  <si>
    <t>Y-576918</t>
  </si>
  <si>
    <t>P-000173116</t>
  </si>
  <si>
    <t>S-642686</t>
  </si>
  <si>
    <t>Y-576928</t>
  </si>
  <si>
    <t>P-000173125</t>
  </si>
  <si>
    <t>06ED113</t>
  </si>
  <si>
    <t>S-642685</t>
  </si>
  <si>
    <t>Y-576927</t>
  </si>
  <si>
    <t>P-000173131</t>
  </si>
  <si>
    <t>59AOP072</t>
  </si>
  <si>
    <t>DENİZ ÖZDEMİR</t>
  </si>
  <si>
    <t>S-642684</t>
  </si>
  <si>
    <t>Y-576926</t>
  </si>
  <si>
    <t>P-000173124</t>
  </si>
  <si>
    <t>S-642681</t>
  </si>
  <si>
    <t>Y-576923</t>
  </si>
  <si>
    <t>P-000173122</t>
  </si>
  <si>
    <t>51ACP619</t>
  </si>
  <si>
    <t>AŞIR DAYSAL</t>
  </si>
  <si>
    <t>S-642680</t>
  </si>
  <si>
    <t>Y-576922</t>
  </si>
  <si>
    <t>P-000173121</t>
  </si>
  <si>
    <t>51ACJ114</t>
  </si>
  <si>
    <t>İMDAT ERTAN</t>
  </si>
  <si>
    <t>S-642679</t>
  </si>
  <si>
    <t>Y-576921</t>
  </si>
  <si>
    <t>P-000173120</t>
  </si>
  <si>
    <t>S-642678</t>
  </si>
  <si>
    <t>Y-576920</t>
  </si>
  <si>
    <t>P-000173118</t>
  </si>
  <si>
    <t>S-642677</t>
  </si>
  <si>
    <t>Y-576919</t>
  </si>
  <si>
    <t>P-000173117</t>
  </si>
  <si>
    <t>AFYON 2 NOKTA + KÜTAHYA @</t>
  </si>
  <si>
    <t>S-642674</t>
  </si>
  <si>
    <t>Y-576916</t>
  </si>
  <si>
    <t>P-000173115</t>
  </si>
  <si>
    <t>S-642672</t>
  </si>
  <si>
    <t>Y-576915</t>
  </si>
  <si>
    <t>P-000173114</t>
  </si>
  <si>
    <t>S-643178</t>
  </si>
  <si>
    <t>Y-577426</t>
  </si>
  <si>
    <t>P-000173130</t>
  </si>
  <si>
    <t>S-643177</t>
  </si>
  <si>
    <t>Y-577425</t>
  </si>
  <si>
    <t>P-000173128</t>
  </si>
  <si>
    <t>S-643175</t>
  </si>
  <si>
    <t>Y-577424</t>
  </si>
  <si>
    <t>P-000173127</t>
  </si>
  <si>
    <t>ANKARA+BARTIN @</t>
  </si>
  <si>
    <t>S-643174</t>
  </si>
  <si>
    <t>Y-577423</t>
  </si>
  <si>
    <t>P-000173126</t>
  </si>
  <si>
    <t>İZMİT+BURSA 2 YER @</t>
  </si>
  <si>
    <t>S-643173</t>
  </si>
  <si>
    <t>Y-577421</t>
  </si>
  <si>
    <t>P-000173109</t>
  </si>
  <si>
    <t>S-643171</t>
  </si>
  <si>
    <t>Y-577420</t>
  </si>
  <si>
    <t>P-000173112</t>
  </si>
  <si>
    <t>S-643169</t>
  </si>
  <si>
    <t>Y-577417</t>
  </si>
  <si>
    <t>P-000173108</t>
  </si>
  <si>
    <t>S-642556</t>
  </si>
  <si>
    <t>Y-576796</t>
  </si>
  <si>
    <t>S-642555</t>
  </si>
  <si>
    <t>Y-576795</t>
  </si>
  <si>
    <t>DKI2026000005064-5065</t>
  </si>
  <si>
    <t>S-642554</t>
  </si>
  <si>
    <t>Y-576794</t>
  </si>
  <si>
    <t>DKI2026000005059-5060</t>
  </si>
  <si>
    <t>S-642553</t>
  </si>
  <si>
    <t>Y-576793</t>
  </si>
  <si>
    <t>S-642552</t>
  </si>
  <si>
    <t>Y-576792</t>
  </si>
  <si>
    <t>33KHY99</t>
  </si>
  <si>
    <t>İSAF TAR.HAY.BAK.OTOM.TUR.TİC. VE SAN. LTD. ŞTİ</t>
  </si>
  <si>
    <t>TARSUS</t>
  </si>
  <si>
    <t>S-642551</t>
  </si>
  <si>
    <t>Y-576791</t>
  </si>
  <si>
    <t xml:space="preserve">ESENYURT 1 - ESENYURT 3  
-KAMYON @ </t>
  </si>
  <si>
    <t>S-642550</t>
  </si>
  <si>
    <t>Y-576790</t>
  </si>
  <si>
    <t>P-000172650</t>
  </si>
  <si>
    <t>ESENYURT - KIRAÇ</t>
  </si>
  <si>
    <t>S-642549</t>
  </si>
  <si>
    <t>Y-576789</t>
  </si>
  <si>
    <t>S-643909</t>
  </si>
  <si>
    <t>Y-578160</t>
  </si>
  <si>
    <t>S-643967</t>
  </si>
  <si>
    <t>Y-578218</t>
  </si>
  <si>
    <t>20260819043</t>
  </si>
  <si>
    <t>S-642878</t>
  </si>
  <si>
    <t>Y-577123</t>
  </si>
  <si>
    <t xml:space="preserve">YAPKİM ANTREPO-SİLİVRİ
İRS NO:88002 @ </t>
  </si>
  <si>
    <t>S-642872</t>
  </si>
  <si>
    <t>Y-577116</t>
  </si>
  <si>
    <t xml:space="preserve">YAPKİM ANTREPO-SİLİVRİ
İRS NO:88297 @ </t>
  </si>
  <si>
    <t>S-644475</t>
  </si>
  <si>
    <t>Y-578732</t>
  </si>
  <si>
    <t>ERZURUM / VAN @</t>
  </si>
  <si>
    <t>S-643983</t>
  </si>
  <si>
    <t>Y-578234</t>
  </si>
  <si>
    <t>20260819105</t>
  </si>
  <si>
    <t>S-643982</t>
  </si>
  <si>
    <t>Y-578233</t>
  </si>
  <si>
    <t>20260819066</t>
  </si>
  <si>
    <t>S-643981</t>
  </si>
  <si>
    <t>Y-578232</t>
  </si>
  <si>
    <t>20260819027</t>
  </si>
  <si>
    <t>S-643965</t>
  </si>
  <si>
    <t>Y-578216</t>
  </si>
  <si>
    <t>20260819023-20260819025</t>
  </si>
  <si>
    <t>S-642472</t>
  </si>
  <si>
    <t>Y-576712</t>
  </si>
  <si>
    <t>P-000172610</t>
  </si>
  <si>
    <t>SUDU8167462 - MİHRAÇ DİLMAÇ</t>
  </si>
  <si>
    <t>S-642471</t>
  </si>
  <si>
    <t>Y-576711</t>
  </si>
  <si>
    <t>P-000172609</t>
  </si>
  <si>
    <t>MNBU3772059 - MİHRAÇ DİLMAÇ</t>
  </si>
  <si>
    <t>S-642469</t>
  </si>
  <si>
    <t>Y-576709</t>
  </si>
  <si>
    <t>P-000172607</t>
  </si>
  <si>
    <t>MSNU7799563 - ALMANYA E.Y</t>
  </si>
  <si>
    <t>S-642468</t>
  </si>
  <si>
    <t>Y-576708</t>
  </si>
  <si>
    <t>P-000172606</t>
  </si>
  <si>
    <t>MSNU9221759 - ALMANYA E.Y</t>
  </si>
  <si>
    <t>34DTH055</t>
  </si>
  <si>
    <t>S-642467</t>
  </si>
  <si>
    <t>Y-576707</t>
  </si>
  <si>
    <t>P-000172605</t>
  </si>
  <si>
    <t>MSCU5418237 - ALMANYA E.Y</t>
  </si>
  <si>
    <t>S-642466</t>
  </si>
  <si>
    <t>Y-576706</t>
  </si>
  <si>
    <t>P-000172604</t>
  </si>
  <si>
    <t>MSBU8326418 - ALMANYA E.Y</t>
  </si>
  <si>
    <t>S-642465</t>
  </si>
  <si>
    <t>Y-576704</t>
  </si>
  <si>
    <t>P-000172603</t>
  </si>
  <si>
    <t>20267318 - FRIGO - MUSTAFA DOĞAN</t>
  </si>
  <si>
    <t>S-642464</t>
  </si>
  <si>
    <t>Y-576703</t>
  </si>
  <si>
    <t>P-000172602</t>
  </si>
  <si>
    <t>2026000041  - MUSTAFA DOĞAN</t>
  </si>
  <si>
    <t>S-642462</t>
  </si>
  <si>
    <t>Y-576701</t>
  </si>
  <si>
    <t>P-000172601</t>
  </si>
  <si>
    <t>2026000051 - MUSTAFA DOĞAN</t>
  </si>
  <si>
    <t>S-642461</t>
  </si>
  <si>
    <t>Y-576700</t>
  </si>
  <si>
    <t>P-000172600</t>
  </si>
  <si>
    <t>20261149 - FRIGO - ESRA PARLAK</t>
  </si>
  <si>
    <t>S-642458</t>
  </si>
  <si>
    <t>Y-576697</t>
  </si>
  <si>
    <t>P-000172598</t>
  </si>
  <si>
    <t>20260641 - ESRA PARLAK</t>
  </si>
  <si>
    <t>S-642456</t>
  </si>
  <si>
    <t>Y-576695</t>
  </si>
  <si>
    <t>P-000172596</t>
  </si>
  <si>
    <t>20260502 - ESRA PARLAK</t>
  </si>
  <si>
    <t>S-642454</t>
  </si>
  <si>
    <t>Y-576693</t>
  </si>
  <si>
    <t>P-000172595</t>
  </si>
  <si>
    <t>20260591 - ESRA PARLAK</t>
  </si>
  <si>
    <t>S-642453</t>
  </si>
  <si>
    <t>Y-576692</t>
  </si>
  <si>
    <t>P-000172594</t>
  </si>
  <si>
    <t>20260360 - ESRA PARLAK</t>
  </si>
  <si>
    <t>S-642452</t>
  </si>
  <si>
    <t>Y-576691</t>
  </si>
  <si>
    <t>P-000172593</t>
  </si>
  <si>
    <t>S-643061</t>
  </si>
  <si>
    <t>Y-577311</t>
  </si>
  <si>
    <t>P-000173002</t>
  </si>
  <si>
    <t>20267260 - MUSTAFA DOĞAN</t>
  </si>
  <si>
    <t>S-642576</t>
  </si>
  <si>
    <t>Y-576816</t>
  </si>
  <si>
    <t>P-000172670</t>
  </si>
  <si>
    <t>MSMU3651656 - MSDU2005974 -  20260562-4 / İBRAHİM SOLMAZ</t>
  </si>
  <si>
    <t>S-642575</t>
  </si>
  <si>
    <t>Y-576815</t>
  </si>
  <si>
    <t>P-000172669</t>
  </si>
  <si>
    <t>TGHU1727687 - 20260642-1 / ESRA PARLAK</t>
  </si>
  <si>
    <t>S-642574</t>
  </si>
  <si>
    <t>Y-576814</t>
  </si>
  <si>
    <t>P-000172668</t>
  </si>
  <si>
    <t>MEDU5221049 - 20260592 / SÜHEYL ÖRÜCÜ</t>
  </si>
  <si>
    <t>S-642563</t>
  </si>
  <si>
    <t>Y-576803</t>
  </si>
  <si>
    <t>P-000172657</t>
  </si>
  <si>
    <t>20260557 - ESRA PARLAK</t>
  </si>
  <si>
    <t>S-642460</t>
  </si>
  <si>
    <t>Y-576699</t>
  </si>
  <si>
    <t>P-000172599</t>
  </si>
  <si>
    <t>S-642457</t>
  </si>
  <si>
    <t>Y-576696</t>
  </si>
  <si>
    <t>P-000172597</t>
  </si>
  <si>
    <t>20260640 - ESRA PARLAK</t>
  </si>
  <si>
    <t>S-642422</t>
  </si>
  <si>
    <t>Y-576661</t>
  </si>
  <si>
    <t>88231</t>
  </si>
  <si>
    <t>P-000172582</t>
  </si>
  <si>
    <t>GEBZE OSB. İHSAN DEDE CD. 90. SK. @ 88231</t>
  </si>
  <si>
    <t>S-642417</t>
  </si>
  <si>
    <t>Y-576656</t>
  </si>
  <si>
    <t>88229</t>
  </si>
  <si>
    <t>P-000172577</t>
  </si>
  <si>
    <t>GEBZE OSB. İHSAN DEDE CD. 90. SK. @ 88229</t>
  </si>
  <si>
    <t>S-642405</t>
  </si>
  <si>
    <t>Y-576644</t>
  </si>
  <si>
    <t>88205</t>
  </si>
  <si>
    <t>P-000172565</t>
  </si>
  <si>
    <t>GEBZE OSB. İHSAN DEDE CD. 90. SK. @ 88205</t>
  </si>
  <si>
    <t>S-642400</t>
  </si>
  <si>
    <t>Y-576640</t>
  </si>
  <si>
    <t>88197</t>
  </si>
  <si>
    <t>P-000172560</t>
  </si>
  <si>
    <t>GEBZE OSB. İHSAN DEDE CD. 90. SK. @ 88197</t>
  </si>
  <si>
    <t>S-642399</t>
  </si>
  <si>
    <t>Y-576638</t>
  </si>
  <si>
    <t>88190</t>
  </si>
  <si>
    <t>P-000172559</t>
  </si>
  <si>
    <t>MALTEPE MH DAVUTPAŞA CD NO 18 ZEYTİNBURNU @ 88190</t>
  </si>
  <si>
    <t>S-642362</t>
  </si>
  <si>
    <t>Y-576601</t>
  </si>
  <si>
    <t>88140</t>
  </si>
  <si>
    <t>P-000172543</t>
  </si>
  <si>
    <t>GEBZE OSB. İHSAN DEDE CD. 90. SK. @ 88140</t>
  </si>
  <si>
    <t>S-642358</t>
  </si>
  <si>
    <t>Y-576597</t>
  </si>
  <si>
    <t>88137</t>
  </si>
  <si>
    <t>P-000172542</t>
  </si>
  <si>
    <t>GEBZE OSB. İHSAN DEDE CD. 90. SK. @ 88137</t>
  </si>
  <si>
    <t>S-642354</t>
  </si>
  <si>
    <t>Y-576593</t>
  </si>
  <si>
    <t>88120</t>
  </si>
  <si>
    <t>P-000172541</t>
  </si>
  <si>
    <t>GEBZE OSB. İHSAN DEDE CD. 90. SK. @ 88120</t>
  </si>
  <si>
    <t>S-642353</t>
  </si>
  <si>
    <t>Y-576592</t>
  </si>
  <si>
    <t>88116</t>
  </si>
  <si>
    <t>P-000172540</t>
  </si>
  <si>
    <t>GEBZE OSB. İHSAN DEDE CD. 90. SK. @ 88116</t>
  </si>
  <si>
    <t>S-642352</t>
  </si>
  <si>
    <t>Y-576591</t>
  </si>
  <si>
    <t>88088</t>
  </si>
  <si>
    <t>P-000172539</t>
  </si>
  <si>
    <t>GEBZE OSB. İHSAN DEDE CD. 90. SK. @ 88088</t>
  </si>
  <si>
    <t>S-642351</t>
  </si>
  <si>
    <t>Y-576590</t>
  </si>
  <si>
    <t>88073</t>
  </si>
  <si>
    <t>P-000172538</t>
  </si>
  <si>
    <t>MALTEPE MH DAVUTPAŞA CD NO 18 ZEYTİNBURNU @ 88073</t>
  </si>
  <si>
    <t>S-642765</t>
  </si>
  <si>
    <t>Y-577008</t>
  </si>
  <si>
    <t>88150</t>
  </si>
  <si>
    <t>GEBZE OSB. İHSAN DEDE CD. 90. SK. @ 88150</t>
  </si>
  <si>
    <t>Y-577011</t>
  </si>
  <si>
    <t>S-642787</t>
  </si>
  <si>
    <t>Y-577031</t>
  </si>
  <si>
    <t>S-642785</t>
  </si>
  <si>
    <t>Y-577030</t>
  </si>
  <si>
    <t>S-642786</t>
  </si>
  <si>
    <t>Y-577029</t>
  </si>
  <si>
    <t>ESENYURT BİM1+BİM2 @</t>
  </si>
  <si>
    <t>S-642784</t>
  </si>
  <si>
    <t>Y-577028</t>
  </si>
  <si>
    <t>S-642783</t>
  </si>
  <si>
    <t>Y-577027</t>
  </si>
  <si>
    <t xml:space="preserve">ARNAVUTKÖY BİM1+ BİM2 @ </t>
  </si>
  <si>
    <t>S-642782</t>
  </si>
  <si>
    <t>Y-577026</t>
  </si>
  <si>
    <t>S-642587</t>
  </si>
  <si>
    <t>Y-576828</t>
  </si>
  <si>
    <t>S-642586</t>
  </si>
  <si>
    <t>Y-576827</t>
  </si>
  <si>
    <t xml:space="preserve">KEMALAPAŞA+ TORBALI MİGROS @ </t>
  </si>
  <si>
    <t>S-642585</t>
  </si>
  <si>
    <t>Y-576826</t>
  </si>
  <si>
    <t>S-642516</t>
  </si>
  <si>
    <t>Y-576756</t>
  </si>
  <si>
    <t>P-000172638</t>
  </si>
  <si>
    <t xml:space="preserve">35982 @ </t>
  </si>
  <si>
    <t>S-642514</t>
  </si>
  <si>
    <t>Y-576753</t>
  </si>
  <si>
    <t>P-000172635</t>
  </si>
  <si>
    <t>14AAB480</t>
  </si>
  <si>
    <t>ŞENOL YILMAZ</t>
  </si>
  <si>
    <t>S-642507</t>
  </si>
  <si>
    <t>Y-576747</t>
  </si>
  <si>
    <t>P-000172631</t>
  </si>
  <si>
    <t xml:space="preserve">35992 @ </t>
  </si>
  <si>
    <t>S-643581</t>
  </si>
  <si>
    <t>Y-577829</t>
  </si>
  <si>
    <t>S-643580</t>
  </si>
  <si>
    <t>Y-577828</t>
  </si>
  <si>
    <t>S-643579</t>
  </si>
  <si>
    <t>Y-577827</t>
  </si>
  <si>
    <t>S-643578</t>
  </si>
  <si>
    <t>Y-577826</t>
  </si>
  <si>
    <t>S-643577</t>
  </si>
  <si>
    <t>Y-577825</t>
  </si>
  <si>
    <t>S-643576</t>
  </si>
  <si>
    <t>Y-577824</t>
  </si>
  <si>
    <t>S-643575</t>
  </si>
  <si>
    <t>Y-577823</t>
  </si>
  <si>
    <t>42AIN501</t>
  </si>
  <si>
    <t>S-643574</t>
  </si>
  <si>
    <t>Y-577822</t>
  </si>
  <si>
    <t>37DA444</t>
  </si>
  <si>
    <t>S-643573</t>
  </si>
  <si>
    <t>Y-577821</t>
  </si>
  <si>
    <t>S-643572</t>
  </si>
  <si>
    <t>Y-577820</t>
  </si>
  <si>
    <t>S-643571</t>
  </si>
  <si>
    <t>Y-577819</t>
  </si>
  <si>
    <t>S-643570</t>
  </si>
  <si>
    <t>Y-577818</t>
  </si>
  <si>
    <t>S-643569</t>
  </si>
  <si>
    <t>Y-577817</t>
  </si>
  <si>
    <t>14BS993</t>
  </si>
  <si>
    <t>S-643568</t>
  </si>
  <si>
    <t>Y-577816</t>
  </si>
  <si>
    <t>S-642614</t>
  </si>
  <si>
    <t>Y-576856</t>
  </si>
  <si>
    <t>P-000172797</t>
  </si>
  <si>
    <t>06FSD519</t>
  </si>
  <si>
    <t>BATI BİMS İNŞAAT ANONİM ŞİRKETİ</t>
  </si>
  <si>
    <t xml:space="preserve">35979 @ </t>
  </si>
  <si>
    <t>S-642594</t>
  </si>
  <si>
    <t>Y-576836</t>
  </si>
  <si>
    <t>P-000172777</t>
  </si>
  <si>
    <t>55AEB777</t>
  </si>
  <si>
    <t>GÜNDEM HAFRİYAT İNŞAAT PROJE DEKOR OTO NAK SAN LTD STİ</t>
  </si>
  <si>
    <t>S-642773</t>
  </si>
  <si>
    <t>Y-577017</t>
  </si>
  <si>
    <t>P-000172875</t>
  </si>
  <si>
    <t>10NU344</t>
  </si>
  <si>
    <t>SEZGİN BEŞOK</t>
  </si>
  <si>
    <t xml:space="preserve">EL3626-3672 @ </t>
  </si>
  <si>
    <t>S-642763</t>
  </si>
  <si>
    <t>Y-577006</t>
  </si>
  <si>
    <t>P-000172867</t>
  </si>
  <si>
    <t>06FSD584</t>
  </si>
  <si>
    <t>S-642600</t>
  </si>
  <si>
    <t>Y-576842</t>
  </si>
  <si>
    <t>P-000172783</t>
  </si>
  <si>
    <t xml:space="preserve">35993 @ </t>
  </si>
  <si>
    <t>S-642598</t>
  </si>
  <si>
    <t>Y-576840</t>
  </si>
  <si>
    <t>P-000172781</t>
  </si>
  <si>
    <t>06SY5175</t>
  </si>
  <si>
    <t>SEYİTALİ GRUP ULUSLAR TAŞI İNŞ GIDA TURİZM OTO EMLAK SAN VE TİC LİMİTED ŞİRKETİ</t>
  </si>
  <si>
    <t>S-642595</t>
  </si>
  <si>
    <t>Y-576837</t>
  </si>
  <si>
    <t>P-000172778</t>
  </si>
  <si>
    <t>55KS477</t>
  </si>
  <si>
    <t>S-642955</t>
  </si>
  <si>
    <t>Y-577202</t>
  </si>
  <si>
    <t xml:space="preserve">DOLU-BOŞ @ </t>
  </si>
  <si>
    <t>S-642953</t>
  </si>
  <si>
    <t>Y-577199</t>
  </si>
  <si>
    <t>42ARB913</t>
  </si>
  <si>
    <t>MUZAFFER KAYA</t>
  </si>
  <si>
    <t>S-642951</t>
  </si>
  <si>
    <t>Y-577195</t>
  </si>
  <si>
    <t xml:space="preserve">BOŞ BOX @ </t>
  </si>
  <si>
    <t>S-642493</t>
  </si>
  <si>
    <t>Y-576733</t>
  </si>
  <si>
    <t>P-000172620</t>
  </si>
  <si>
    <t>42NK911</t>
  </si>
  <si>
    <t>KÜÇÜKBEY GIDA TARIM ÜRÜNLERİ SANAYİ VE TİCARET LİMİTED ŞİRKETİ</t>
  </si>
  <si>
    <t xml:space="preserve">DERTLİ PLASTİK - A101 @ </t>
  </si>
  <si>
    <t>S-642484</t>
  </si>
  <si>
    <t>Y-576724</t>
  </si>
  <si>
    <t>P-000172614</t>
  </si>
  <si>
    <t xml:space="preserve">"AYHANLAR 5 PL - TÜRKOVA 2 PL - YENİ MAĞ.-ZONGULDAK DEPO (10 PLT) -
 BATI GIDA 16 PL" @ </t>
  </si>
  <si>
    <t>S-642392</t>
  </si>
  <si>
    <t>Y-576631</t>
  </si>
  <si>
    <t>P-000172552</t>
  </si>
  <si>
    <t xml:space="preserve">ARSEN İHTİYAÇ DEPO (10 PLT) || BİM - SİVAS (4 PLT) - GÖLPINAR 3 PL @ </t>
  </si>
  <si>
    <t>S-642391</t>
  </si>
  <si>
    <t>Y-576630</t>
  </si>
  <si>
    <t>P-000172551</t>
  </si>
  <si>
    <t xml:space="preserve">A101 KAYSERİ 15PLT-ÖZRİZE GIDA 2PLT - A101 MALATYA 11PLT - PINAR HEYPER ASKERİYE 3PLT- BİM MALATYA 1PLT-ÖNALAN GIDA 4PLT @ </t>
  </si>
  <si>
    <t>S-642390</t>
  </si>
  <si>
    <t>Y-576629</t>
  </si>
  <si>
    <t>P-000172550</t>
  </si>
  <si>
    <t>42S2920</t>
  </si>
  <si>
    <t>ESİN PETROLLERİ LOJİSTİK ANONİM ŞİRKETİ</t>
  </si>
  <si>
    <t>MEHMET KÜÇÜKCÖMMEN</t>
  </si>
  <si>
    <t>0539 446 92 42</t>
  </si>
  <si>
    <t xml:space="preserve">"DUYKAN GIDA İNŞAAT ENERJİ PAZA SAN. VE TİC. LİMİTED ŞİRKET (5 PLT) || YENİ MAĞ.AKSARAY (17 PLT) ||
 İSMAİL GÜLEZ-GÜLEZLER DEPO (5 PLT) || BİM - KAYSERİ (1 PLT) || BİM KAYSERİ 2 (2 PLT)" @ </t>
  </si>
  <si>
    <t>S-642389</t>
  </si>
  <si>
    <t>Y-576628</t>
  </si>
  <si>
    <t>P-000172549</t>
  </si>
  <si>
    <t xml:space="preserve">"MİGROS-DİYARBAKIR ANA DAĞITIM (10 PLT) || BİM - DİYARBAKIR (4 PLT) ||
 YENİ MAĞ.-DİYARBAKIR (4 PLT) || YENİ MAĞ.-VAN DEPO (17 PLT)" @ </t>
  </si>
  <si>
    <t>S-642387</t>
  </si>
  <si>
    <t>Y-576626</t>
  </si>
  <si>
    <t>P-000172547</t>
  </si>
  <si>
    <t>19AFY350</t>
  </si>
  <si>
    <t>NOĞMAN KELEŞ</t>
  </si>
  <si>
    <t xml:space="preserve"> 0546 542 70 05</t>
  </si>
  <si>
    <t xml:space="preserve">"MİGROS GÖLBAŞI (14 PLT) || YASEMİN GRUP LOJİSTİK VE GIDA ŞTİ. (ANKARA) (10 PLT) ||
 AYHANLAR GIDA VE İHTİYAÇ MAD.T (12 PLT)" @ </t>
  </si>
  <si>
    <t>S-642386</t>
  </si>
  <si>
    <t>Y-576625</t>
  </si>
  <si>
    <t>P-000172546</t>
  </si>
  <si>
    <t xml:space="preserve">BİM SİNCAN- FİLE SİNCA- GNT DEPO SİNCAN @ </t>
  </si>
  <si>
    <t>S-642385</t>
  </si>
  <si>
    <t>Y-576624</t>
  </si>
  <si>
    <t>P-000172545</t>
  </si>
  <si>
    <t>S-642384</t>
  </si>
  <si>
    <t>Y-576623</t>
  </si>
  <si>
    <t>P-000172544</t>
  </si>
  <si>
    <t xml:space="preserve">ADNAN TİCARET- ŞOK- A101 @ </t>
  </si>
  <si>
    <t>S-642590</t>
  </si>
  <si>
    <t>Y-576831</t>
  </si>
  <si>
    <t>ŞEKERPINAR @</t>
  </si>
  <si>
    <t>S-642589</t>
  </si>
  <si>
    <t>Y-576830</t>
  </si>
  <si>
    <t>S-642689</t>
  </si>
  <si>
    <t>Y-576931</t>
  </si>
  <si>
    <t>P-000173134</t>
  </si>
  <si>
    <t>15ABK109</t>
  </si>
  <si>
    <t>GÜNAY TRANSPORT NAKLİYE SANAYİ VE TİCARET LİMİTED ŞİRKETİ</t>
  </si>
  <si>
    <t>S-642688</t>
  </si>
  <si>
    <t>Y-576930</t>
  </si>
  <si>
    <t>P-000173133</t>
  </si>
  <si>
    <t>16ER463</t>
  </si>
  <si>
    <t>ÖZDE LOJ. ÖZDE OTO GIDA TUR. ORG.SAN. VE TİC. LTD. ŞTİ.</t>
  </si>
  <si>
    <t>S-642687</t>
  </si>
  <si>
    <t>Y-576929</t>
  </si>
  <si>
    <t>P-000173132</t>
  </si>
  <si>
    <t>33AEL540</t>
  </si>
  <si>
    <t>AYNUR TOS</t>
  </si>
  <si>
    <t>S-642593</t>
  </si>
  <si>
    <t>Y-576835</t>
  </si>
  <si>
    <t xml:space="preserve">ESENYURT @ </t>
  </si>
  <si>
    <t>S-643186</t>
  </si>
  <si>
    <t>Y-577435</t>
  </si>
  <si>
    <t>P-000173113</t>
  </si>
  <si>
    <t>S-643185</t>
  </si>
  <si>
    <t>Y-577433</t>
  </si>
  <si>
    <t>P-000173110</t>
  </si>
  <si>
    <t>S-643184</t>
  </si>
  <si>
    <t>Y-577432</t>
  </si>
  <si>
    <t>P-000173139</t>
  </si>
  <si>
    <t>ORDU+TRABZON @</t>
  </si>
  <si>
    <t>S-643182</t>
  </si>
  <si>
    <t>Y-577430</t>
  </si>
  <si>
    <t>P-000173138</t>
  </si>
  <si>
    <t>YOZGAT+ÇORUM2 YER+SAMSUN 2 YER @</t>
  </si>
  <si>
    <t>S-643180</t>
  </si>
  <si>
    <t>Y-577428</t>
  </si>
  <si>
    <t>P-000173137</t>
  </si>
  <si>
    <t>S-643179</t>
  </si>
  <si>
    <t>Y-577427</t>
  </si>
  <si>
    <t>P-000173135</t>
  </si>
  <si>
    <t>S-642529</t>
  </si>
  <si>
    <t>Y-576769</t>
  </si>
  <si>
    <t>S-643955</t>
  </si>
  <si>
    <t>Y-578206</t>
  </si>
  <si>
    <t>20260820057</t>
  </si>
  <si>
    <t>S-643954</t>
  </si>
  <si>
    <t>Y-578205</t>
  </si>
  <si>
    <t>20260820008</t>
  </si>
  <si>
    <t>S-643936</t>
  </si>
  <si>
    <t>Y-578187</t>
  </si>
  <si>
    <t>20260820071</t>
  </si>
  <si>
    <t>S-642802</t>
  </si>
  <si>
    <t>Y-577046</t>
  </si>
  <si>
    <t>S-642725</t>
  </si>
  <si>
    <t>Y-576967</t>
  </si>
  <si>
    <t xml:space="preserve">HARAMİDERE - ESENYURT 
-KAMYON @ </t>
  </si>
  <si>
    <t>S-642734</t>
  </si>
  <si>
    <t>Y-576976</t>
  </si>
  <si>
    <t>DKI2026000005087-5088-5089</t>
  </si>
  <si>
    <t>S-642733</t>
  </si>
  <si>
    <t>Y-576975</t>
  </si>
  <si>
    <t>DKI2026000005079-5080</t>
  </si>
  <si>
    <t>S-642732</t>
  </si>
  <si>
    <t>Y-576974</t>
  </si>
  <si>
    <t>10AEJ20</t>
  </si>
  <si>
    <t>S-642731</t>
  </si>
  <si>
    <t>Y-576973</t>
  </si>
  <si>
    <t>DÖŞEMEALTI</t>
  </si>
  <si>
    <t>S-642730</t>
  </si>
  <si>
    <t>Y-576972</t>
  </si>
  <si>
    <t xml:space="preserve">MERSİN /TARSUS @ </t>
  </si>
  <si>
    <t>S-642726</t>
  </si>
  <si>
    <t>Y-576968</t>
  </si>
  <si>
    <t>34TK4082</t>
  </si>
  <si>
    <t>ÇORLU - LÜLEBURGAZ @</t>
  </si>
  <si>
    <t>S-642724</t>
  </si>
  <si>
    <t>Y-576966</t>
  </si>
  <si>
    <t>S-642722</t>
  </si>
  <si>
    <t>Y-576964</t>
  </si>
  <si>
    <t>ALI2026000011787-11788-11789</t>
  </si>
  <si>
    <t>P-000172849</t>
  </si>
  <si>
    <t>S-642801</t>
  </si>
  <si>
    <t>Y-577045</t>
  </si>
  <si>
    <t>S-642662</t>
  </si>
  <si>
    <t>Y-576904</t>
  </si>
  <si>
    <t>P-000172830</t>
  </si>
  <si>
    <t>CXRU1358740 - MİHRAÇ DİLMAÇ</t>
  </si>
  <si>
    <t>S-643065</t>
  </si>
  <si>
    <t>Y-577315</t>
  </si>
  <si>
    <t>P-000173006</t>
  </si>
  <si>
    <t>20260973 - İBRAHİM SOLMAZ</t>
  </si>
  <si>
    <t>S-643064</t>
  </si>
  <si>
    <t>Y-577314</t>
  </si>
  <si>
    <t>P-000173005</t>
  </si>
  <si>
    <t>20261018 - İDRİS ALBAYRAK</t>
  </si>
  <si>
    <t>S-643060</t>
  </si>
  <si>
    <t>Y-577310</t>
  </si>
  <si>
    <t>P-000173001</t>
  </si>
  <si>
    <t>20261019 - 20260676  - İDRİS ALBAYRAK</t>
  </si>
  <si>
    <t>S-642579</t>
  </si>
  <si>
    <t>Y-576819</t>
  </si>
  <si>
    <t>P-000172673</t>
  </si>
  <si>
    <t>TGBU7980704 - TGBU4858694 - MSMU4863813 - 20260277 / SENEM SUBAKAN</t>
  </si>
  <si>
    <t>S-642578</t>
  </si>
  <si>
    <t>Y-576818</t>
  </si>
  <si>
    <t>P-000172672</t>
  </si>
  <si>
    <t>FANU3518324 - HAMU2052477 - FANU3249668 - 26-06428 / RECEP AKYAZI</t>
  </si>
  <si>
    <t>34ELM408</t>
  </si>
  <si>
    <t>S-642577</t>
  </si>
  <si>
    <t>Y-576817</t>
  </si>
  <si>
    <t>P-000172671</t>
  </si>
  <si>
    <t>OOLU0167274 - 20260490 / ESRA PARLAK</t>
  </si>
  <si>
    <t>S-642572</t>
  </si>
  <si>
    <t>Y-576812</t>
  </si>
  <si>
    <t>P-000172666</t>
  </si>
  <si>
    <t>20260373  - SENEM SUBAKAN</t>
  </si>
  <si>
    <t>41ABS102</t>
  </si>
  <si>
    <t>S-642570</t>
  </si>
  <si>
    <t>Y-576810</t>
  </si>
  <si>
    <t>P-000172664</t>
  </si>
  <si>
    <t>20260469 - İBRAHİM SOLMAZ</t>
  </si>
  <si>
    <t>S-642569</t>
  </si>
  <si>
    <t>Y-576809</t>
  </si>
  <si>
    <t>P-000172663</t>
  </si>
  <si>
    <t>20260468  - İDRİS ALBAYRAK</t>
  </si>
  <si>
    <t>42AFJ419</t>
  </si>
  <si>
    <t>S-642568</t>
  </si>
  <si>
    <t>Y-576808</t>
  </si>
  <si>
    <t>P-000172662</t>
  </si>
  <si>
    <t>20260352 - İDRİS ALBAYRAK</t>
  </si>
  <si>
    <t>42BYJ69</t>
  </si>
  <si>
    <t>S-642567</t>
  </si>
  <si>
    <t>Y-576807</t>
  </si>
  <si>
    <t>P-000172661</t>
  </si>
  <si>
    <t>S-642566</t>
  </si>
  <si>
    <t>Y-576806</t>
  </si>
  <si>
    <t>P-000172660</t>
  </si>
  <si>
    <t>20260460 - SENEM SUBAKAN</t>
  </si>
  <si>
    <t>S-642565</t>
  </si>
  <si>
    <t>Y-576805</t>
  </si>
  <si>
    <t>P-000172659</t>
  </si>
  <si>
    <t>S-642564</t>
  </si>
  <si>
    <t>Y-576804</t>
  </si>
  <si>
    <t>P-000172658</t>
  </si>
  <si>
    <t>S-642557</t>
  </si>
  <si>
    <t>Y-576797</t>
  </si>
  <si>
    <t>P-000172651</t>
  </si>
  <si>
    <t>FFAU1944965 - NURAY SELİN ŞEN</t>
  </si>
  <si>
    <t>S-642571</t>
  </si>
  <si>
    <t>Y-576811</t>
  </si>
  <si>
    <t>P-000172665</t>
  </si>
  <si>
    <t>20261190 - FRIGO - ESRA PARLAK</t>
  </si>
  <si>
    <t>S-642661</t>
  </si>
  <si>
    <t>Y-576903</t>
  </si>
  <si>
    <t>P-000172829</t>
  </si>
  <si>
    <t>MNBU4420725 - TANZANYA S.K</t>
  </si>
  <si>
    <t>S-642660</t>
  </si>
  <si>
    <t>Y-576902</t>
  </si>
  <si>
    <t>P-000172828</t>
  </si>
  <si>
    <t>SEGU9113434  - S.ARABİSTAN S.K</t>
  </si>
  <si>
    <t>S-642659</t>
  </si>
  <si>
    <t>Y-576901</t>
  </si>
  <si>
    <t>P-000172827</t>
  </si>
  <si>
    <t>BEAU9730007 - S.ARABİSTAN S.K</t>
  </si>
  <si>
    <t>S-642658</t>
  </si>
  <si>
    <t>Y-576900</t>
  </si>
  <si>
    <t>P-000172826</t>
  </si>
  <si>
    <t>MRSU4075494  - TANZANYA M.H</t>
  </si>
  <si>
    <t>S-642883</t>
  </si>
  <si>
    <t>Y-577127</t>
  </si>
  <si>
    <t>P-000172922</t>
  </si>
  <si>
    <t>20260442  - İDRİS ALBAYRAK</t>
  </si>
  <si>
    <t>S-642882</t>
  </si>
  <si>
    <t>Y-577126</t>
  </si>
  <si>
    <t>P-000172921</t>
  </si>
  <si>
    <t>20260442 - İDRİS ALBAYRAK</t>
  </si>
  <si>
    <t>S-642526</t>
  </si>
  <si>
    <t>Y-576766</t>
  </si>
  <si>
    <t>88765</t>
  </si>
  <si>
    <t>P-000172645</t>
  </si>
  <si>
    <t>GEBZE OSB. İHSAN DEDE CD. 90. SK. @ 88765</t>
  </si>
  <si>
    <t>S-642525</t>
  </si>
  <si>
    <t>Y-576765</t>
  </si>
  <si>
    <t>88755</t>
  </si>
  <si>
    <t>P-000172644</t>
  </si>
  <si>
    <t>GEBZE OSB. İHSAN DEDE CD. 90. SK. @ 88755</t>
  </si>
  <si>
    <t>S-642524</t>
  </si>
  <si>
    <t>Y-576764</t>
  </si>
  <si>
    <t>88740</t>
  </si>
  <si>
    <t>P-000172643</t>
  </si>
  <si>
    <t>GEBZE OSB. İHSAN DEDE CD. 90. SK. @ 88740</t>
  </si>
  <si>
    <t>S-642520</t>
  </si>
  <si>
    <t>Y-576760</t>
  </si>
  <si>
    <t>88727</t>
  </si>
  <si>
    <t>P-000172642</t>
  </si>
  <si>
    <t>GEBZE OSB. İHSAN DEDE CD. 90. SK. @ 88727</t>
  </si>
  <si>
    <t>S-642517</t>
  </si>
  <si>
    <t>Y-576757</t>
  </si>
  <si>
    <t>88710</t>
  </si>
  <si>
    <t>P-000172639</t>
  </si>
  <si>
    <t>GEBZE OSB. İHSAN DEDE CD. 90. SK. @ 88710</t>
  </si>
  <si>
    <t>S-642506</t>
  </si>
  <si>
    <t>Y-576746</t>
  </si>
  <si>
    <t>88681</t>
  </si>
  <si>
    <t>P-000172630</t>
  </si>
  <si>
    <t>GEBZE OSB. İHSAN DEDE CD. 90. SK. @ 88681</t>
  </si>
  <si>
    <t>S-642505</t>
  </si>
  <si>
    <t>Y-576745</t>
  </si>
  <si>
    <t>88682</t>
  </si>
  <si>
    <t>P-000172629</t>
  </si>
  <si>
    <t>MALTEPE MH DAVUTPAŞA CD NO 18 ZEYTİNBURNU @ 88682</t>
  </si>
  <si>
    <t>S-642488</t>
  </si>
  <si>
    <t>Y-576729</t>
  </si>
  <si>
    <t>88665</t>
  </si>
  <si>
    <t>P-000172618</t>
  </si>
  <si>
    <t>GEBZE OSB. İHSAN DEDE CD. 90. SK. @ 88665</t>
  </si>
  <si>
    <t>S-642480</t>
  </si>
  <si>
    <t>Y-576720</t>
  </si>
  <si>
    <t>88657</t>
  </si>
  <si>
    <t>P-000172613</t>
  </si>
  <si>
    <t>GEBZE OSB. İHSAN DEDE CD. 90. SK. @ 88657</t>
  </si>
  <si>
    <t>S-642479</t>
  </si>
  <si>
    <t>Y-576719</t>
  </si>
  <si>
    <t>88656</t>
  </si>
  <si>
    <t>P-000172612</t>
  </si>
  <si>
    <t>GEBZE OSB. İHSAN DEDE CD. 90. SK. @ 88656</t>
  </si>
  <si>
    <t>S-642470</t>
  </si>
  <si>
    <t>Y-576710</t>
  </si>
  <si>
    <t>88630</t>
  </si>
  <si>
    <t>P-000172608</t>
  </si>
  <si>
    <t>GEBZE OSB. İHSAN DEDE CD. 90. SK. @ 88630</t>
  </si>
  <si>
    <t>S-642448</t>
  </si>
  <si>
    <t>Y-576688</t>
  </si>
  <si>
    <t>88605</t>
  </si>
  <si>
    <t>P-000172591</t>
  </si>
  <si>
    <t>GEBZE OSB. İHSAN DEDE CD. 90. SK. @ 88605</t>
  </si>
  <si>
    <t>S-642447</t>
  </si>
  <si>
    <t>Y-576686</t>
  </si>
  <si>
    <t>88608</t>
  </si>
  <si>
    <t>P-000172590</t>
  </si>
  <si>
    <t>GEBZE OSB. İHSAN DEDE CD. 90. SK. @ 88608</t>
  </si>
  <si>
    <t>S-642444</t>
  </si>
  <si>
    <t>Y-576683</t>
  </si>
  <si>
    <t>88594</t>
  </si>
  <si>
    <t>P-000172589</t>
  </si>
  <si>
    <t>GEBZE OSB. İHSAN DEDE CD. 90. SK. @ 88594</t>
  </si>
  <si>
    <t>S-642431</t>
  </si>
  <si>
    <t>Y-576670</t>
  </si>
  <si>
    <t>88565</t>
  </si>
  <si>
    <t>P-000172587</t>
  </si>
  <si>
    <t>GEBZE OSB. İHSAN DEDE CD. 90. SK. @ 88565</t>
  </si>
  <si>
    <t>S-642895</t>
  </si>
  <si>
    <t>Y-577140</t>
  </si>
  <si>
    <t>88799</t>
  </si>
  <si>
    <t>GEBZE OSB. İHSAN DEDE CD. 90. SK. @ 88799</t>
  </si>
  <si>
    <t>S-642441</t>
  </si>
  <si>
    <t>Y-576680</t>
  </si>
  <si>
    <t>88590</t>
  </si>
  <si>
    <t>P-000172588</t>
  </si>
  <si>
    <t>MALTEPE MH DAVUTPAŞA CD NO 18 ZEYTİNBURNU @ 88590</t>
  </si>
  <si>
    <t>S-642512</t>
  </si>
  <si>
    <t>Y-576752</t>
  </si>
  <si>
    <t>88703</t>
  </si>
  <si>
    <t>P-000172634</t>
  </si>
  <si>
    <t>MALTEPE MH DAVUTPAŞA CD NO 18 ZEYTİNBURNU @ 88703</t>
  </si>
  <si>
    <t>S-642476</t>
  </si>
  <si>
    <t>Y-576716</t>
  </si>
  <si>
    <t>88645</t>
  </si>
  <si>
    <t>P-000172611</t>
  </si>
  <si>
    <t>GEBZE OSB. İHSAN DEDE CD. 90. SK. @ 88645</t>
  </si>
  <si>
    <t>S-642814</t>
  </si>
  <si>
    <t>Y-577057</t>
  </si>
  <si>
    <t>07BFD300</t>
  </si>
  <si>
    <t>FATİH BALCAK</t>
  </si>
  <si>
    <t>S-642799</t>
  </si>
  <si>
    <t>Y-577043</t>
  </si>
  <si>
    <t>S-642798</t>
  </si>
  <si>
    <t>Y-577042</t>
  </si>
  <si>
    <t>S-642792</t>
  </si>
  <si>
    <t>Y-577036</t>
  </si>
  <si>
    <t>S-642791</t>
  </si>
  <si>
    <t>Y-577035</t>
  </si>
  <si>
    <t>S-642790</t>
  </si>
  <si>
    <t>Y-577034</t>
  </si>
  <si>
    <t>S-642788</t>
  </si>
  <si>
    <t>Y-577032</t>
  </si>
  <si>
    <t>42CAN36</t>
  </si>
  <si>
    <t xml:space="preserve">YENİKENT BİM+ HASANOĞLAN BİM1 @ </t>
  </si>
  <si>
    <t>S-642705</t>
  </si>
  <si>
    <t>Y-576947</t>
  </si>
  <si>
    <t xml:space="preserve">MANİSA A101+ CENK ZERE @ </t>
  </si>
  <si>
    <t>S-642710</t>
  </si>
  <si>
    <t>Y-576952</t>
  </si>
  <si>
    <t>S-642709</t>
  </si>
  <si>
    <t>Y-576951</t>
  </si>
  <si>
    <t>S-642708</t>
  </si>
  <si>
    <t>Y-576950</t>
  </si>
  <si>
    <t>07ZAT86</t>
  </si>
  <si>
    <t>HAKAN ÜSTÜN</t>
  </si>
  <si>
    <t xml:space="preserve">MURATPAŞA A101 + SERİK A101 @ </t>
  </si>
  <si>
    <t>S-642707</t>
  </si>
  <si>
    <t>Y-576949</t>
  </si>
  <si>
    <t>42BBG899</t>
  </si>
  <si>
    <t>MEHMET ALİ KARAZOR</t>
  </si>
  <si>
    <t>S-642706</t>
  </si>
  <si>
    <t>Y-576948</t>
  </si>
  <si>
    <t>06DCP528</t>
  </si>
  <si>
    <t>YAMANLAR GRUP LOJİSTİK NAKLİYAT İTHALAT İHRACAT LİMİTED ŞİRKETİ</t>
  </si>
  <si>
    <t>S-642789</t>
  </si>
  <si>
    <t>Y-577033</t>
  </si>
  <si>
    <t>S-643596</t>
  </si>
  <si>
    <t>Y-577844</t>
  </si>
  <si>
    <t xml:space="preserve">YENİKENT+GÜZELHİSAR @ </t>
  </si>
  <si>
    <t>S-643595</t>
  </si>
  <si>
    <t>Y-577843</t>
  </si>
  <si>
    <t>S-643594</t>
  </si>
  <si>
    <t>Y-577842</t>
  </si>
  <si>
    <t>33AJV475</t>
  </si>
  <si>
    <t>ALİ KARA</t>
  </si>
  <si>
    <t>S-643593</t>
  </si>
  <si>
    <t>Y-577841</t>
  </si>
  <si>
    <t>S-643592</t>
  </si>
  <si>
    <t>Y-577840</t>
  </si>
  <si>
    <t>S-643591</t>
  </si>
  <si>
    <t>Y-577839</t>
  </si>
  <si>
    <t>S-643590</t>
  </si>
  <si>
    <t>Y-577838</t>
  </si>
  <si>
    <t>S-643589</t>
  </si>
  <si>
    <t>Y-577837</t>
  </si>
  <si>
    <t xml:space="preserve">KEMALPAŞA-2+ULUKENT @ </t>
  </si>
  <si>
    <t>S-643588</t>
  </si>
  <si>
    <t>Y-577836</t>
  </si>
  <si>
    <t>S-643587</t>
  </si>
  <si>
    <t>Y-577835</t>
  </si>
  <si>
    <t>26LA232</t>
  </si>
  <si>
    <t>S-643586</t>
  </si>
  <si>
    <t>Y-577834</t>
  </si>
  <si>
    <t>S-643585</t>
  </si>
  <si>
    <t>Y-577833</t>
  </si>
  <si>
    <t>S-643584</t>
  </si>
  <si>
    <t>Y-577832</t>
  </si>
  <si>
    <t>06DR6049</t>
  </si>
  <si>
    <t>OSMANLI MADENİ YAĞ ULŞ.PET.ÜRN.NAK.</t>
  </si>
  <si>
    <t>S-643583</t>
  </si>
  <si>
    <t>Y-577831</t>
  </si>
  <si>
    <t>S-643582</t>
  </si>
  <si>
    <t>Y-577830</t>
  </si>
  <si>
    <t>S-643118</t>
  </si>
  <si>
    <t>Y-577365</t>
  </si>
  <si>
    <t>P-000173042</t>
  </si>
  <si>
    <t>S-642613</t>
  </si>
  <si>
    <t>Y-576855</t>
  </si>
  <si>
    <t>P-000172796</t>
  </si>
  <si>
    <t xml:space="preserve">35981 @ </t>
  </si>
  <si>
    <t>S-642608</t>
  </si>
  <si>
    <t>Y-576850</t>
  </si>
  <si>
    <t>P-000172791</t>
  </si>
  <si>
    <t>42AYP438</t>
  </si>
  <si>
    <t xml:space="preserve">VIR10058-59 @ </t>
  </si>
  <si>
    <t>S-642754</t>
  </si>
  <si>
    <t>Y-576996</t>
  </si>
  <si>
    <t>P-000172860</t>
  </si>
  <si>
    <t>41ACD580</t>
  </si>
  <si>
    <t>SERKAN KAYA</t>
  </si>
  <si>
    <t>S-642603</t>
  </si>
  <si>
    <t>Y-576845</t>
  </si>
  <si>
    <t>P-000172786</t>
  </si>
  <si>
    <t xml:space="preserve">VIR10009-25-27-26 @ </t>
  </si>
  <si>
    <t>S-642602</t>
  </si>
  <si>
    <t>Y-576844</t>
  </si>
  <si>
    <t>P-000172785</t>
  </si>
  <si>
    <t>74ABS902</t>
  </si>
  <si>
    <t>CELTAŞ LOJİSTİK SANAYİ VE TİCARET ANONİM ŞİRKETİ</t>
  </si>
  <si>
    <t xml:space="preserve">VIR10066 @ </t>
  </si>
  <si>
    <t>S-642601</t>
  </si>
  <si>
    <t>Y-576843</t>
  </si>
  <si>
    <t>P-000172784</t>
  </si>
  <si>
    <t xml:space="preserve">EGE SERAMİK İADESİ @ </t>
  </si>
  <si>
    <t>S-642599</t>
  </si>
  <si>
    <t>Y-576841</t>
  </si>
  <si>
    <t>P-000172782</t>
  </si>
  <si>
    <t>S-643224</t>
  </si>
  <si>
    <t>Y-577472</t>
  </si>
  <si>
    <t>P-000173175</t>
  </si>
  <si>
    <t>S-644151</t>
  </si>
  <si>
    <t>Y-578408</t>
  </si>
  <si>
    <t>P-000173576</t>
  </si>
  <si>
    <t>42SC064</t>
  </si>
  <si>
    <t>SÜLEYMAN ÇINAR</t>
  </si>
  <si>
    <t>S-642962</t>
  </si>
  <si>
    <t>Y-577208</t>
  </si>
  <si>
    <t xml:space="preserve">DOLU @ </t>
  </si>
  <si>
    <t>S-642960</t>
  </si>
  <si>
    <t>Y-577203</t>
  </si>
  <si>
    <t>42AAL790</t>
  </si>
  <si>
    <t>KENAN SAPA</t>
  </si>
  <si>
    <t>DOLU-BOŞ @</t>
  </si>
  <si>
    <t>S-642642</t>
  </si>
  <si>
    <t>Y-576886</t>
  </si>
  <si>
    <t>S-642501</t>
  </si>
  <si>
    <t>Y-576741</t>
  </si>
  <si>
    <t>P-000172626</t>
  </si>
  <si>
    <t>S-642500</t>
  </si>
  <si>
    <t>Y-576740</t>
  </si>
  <si>
    <t>P-000172625</t>
  </si>
  <si>
    <t>S-642499</t>
  </si>
  <si>
    <t>Y-576739</t>
  </si>
  <si>
    <t>P-000172624</t>
  </si>
  <si>
    <t>S-642498</t>
  </si>
  <si>
    <t>Y-576738</t>
  </si>
  <si>
    <t>P-000172623</t>
  </si>
  <si>
    <t>S-642497</t>
  </si>
  <si>
    <t>Y-576737</t>
  </si>
  <si>
    <t>P-000172622</t>
  </si>
  <si>
    <t xml:space="preserve">ŞOK- A101- ÖNALAN GIDA @ </t>
  </si>
  <si>
    <t>S-642494</t>
  </si>
  <si>
    <t>Y-576734</t>
  </si>
  <si>
    <t>P-000172621</t>
  </si>
  <si>
    <t xml:space="preserve">"YENİ MAĞ. GÖLBAŞI DEPO (9 PLT) || YENİ MAĞ.ELMADAĞ DEPO (4 PLT) || YENİ MAĞ.ESENBOĞA DEPO (9 PLT) ||
 YENİ MAĞ.-AKINCI DEPO (6 PLT) || BİM - YENİKENT (4 PLT)" @ </t>
  </si>
  <si>
    <t>S-642491</t>
  </si>
  <si>
    <t>Y-576728</t>
  </si>
  <si>
    <t>P-000172619</t>
  </si>
  <si>
    <t>33BCH592</t>
  </si>
  <si>
    <t>ABDÜLKADİR SAĞ</t>
  </si>
  <si>
    <t>0 538 313 81 23</t>
  </si>
  <si>
    <t xml:space="preserve">"MİGROS ADANA (11 PLT) || YENİ MAĞ.-ADANA (11 PLT) || YENİ MAĞ- TARSUS DEPO (3 PLT) ||
 YENİ MAĞ.-MERSİN DEPO (5 PLT)" @ </t>
  </si>
  <si>
    <t>S-642487</t>
  </si>
  <si>
    <t>Y-576727</t>
  </si>
  <si>
    <t>P-000172617</t>
  </si>
  <si>
    <t xml:space="preserve">"MİGROS GÖLBAŞI (14 PLT) || ERDOĞAN TOPTAN DAĞITIM GIDA OT VE TİC. LTD. ŞTİ. (3 PLT) || 
YASEMİN GRUP LOJİSTİK VE GIDA ŞTİ. (ANKARA) (18 PLT)" @ </t>
  </si>
  <si>
    <t>S-642486</t>
  </si>
  <si>
    <t>Y-576726</t>
  </si>
  <si>
    <t>P-000172616</t>
  </si>
  <si>
    <t xml:space="preserve">"MARPİ TAR.GIDA PAZ.SAN.VE TİC. (14 PLT) || YENİ MAĞ.KAHRAMANMARAŞ DEPO (3 PLT) || 
DERTLİ PLASTİK AMBALAJ GIDA İN TİC.LTD.ŞTİ. (12 PLT)" @ </t>
  </si>
  <si>
    <t>S-642485</t>
  </si>
  <si>
    <t>Y-576725</t>
  </si>
  <si>
    <t>P-000172615</t>
  </si>
  <si>
    <t xml:space="preserve">MİGROS TARSUS DAĞITIM MERKEZİ (12 PLT) || ADNAN TİCARET-MERSİN DEPO (22 PLT) @ </t>
  </si>
  <si>
    <t>S-642694</t>
  </si>
  <si>
    <t>Y-576936</t>
  </si>
  <si>
    <t>P-000173215</t>
  </si>
  <si>
    <t>S-642700</t>
  </si>
  <si>
    <t>Y-576942</t>
  </si>
  <si>
    <t>P-000173148</t>
  </si>
  <si>
    <t>S-642699</t>
  </si>
  <si>
    <t>Y-576941</t>
  </si>
  <si>
    <t>P-000173147</t>
  </si>
  <si>
    <t>S-642698</t>
  </si>
  <si>
    <t>Y-576940</t>
  </si>
  <si>
    <t>P-000173146</t>
  </si>
  <si>
    <t>DENİZLİ 2 NOKTA + KUŞADASI @</t>
  </si>
  <si>
    <t>S-642697</t>
  </si>
  <si>
    <t>Y-576939</t>
  </si>
  <si>
    <t>P-000173145</t>
  </si>
  <si>
    <t>50AG176</t>
  </si>
  <si>
    <t>AGRO NAKL.SAN.VE TİC.LTD.ŞTİ</t>
  </si>
  <si>
    <t>S-642696</t>
  </si>
  <si>
    <t>Y-576938</t>
  </si>
  <si>
    <t>P-000173144</t>
  </si>
  <si>
    <t>S-642695</t>
  </si>
  <si>
    <t>Y-576937</t>
  </si>
  <si>
    <t>P-000173143</t>
  </si>
  <si>
    <t>KARAMAN + KONYA @</t>
  </si>
  <si>
    <t>S-642693</t>
  </si>
  <si>
    <t>Y-576935</t>
  </si>
  <si>
    <t>P-000173142</t>
  </si>
  <si>
    <t>68KD541</t>
  </si>
  <si>
    <t>S-642692</t>
  </si>
  <si>
    <t>Y-576934</t>
  </si>
  <si>
    <t>P-000173141</t>
  </si>
  <si>
    <t>50AG293</t>
  </si>
  <si>
    <t>S-642691</t>
  </si>
  <si>
    <t>Y-576933</t>
  </si>
  <si>
    <t>P-000173140</t>
  </si>
  <si>
    <t>S-642690</t>
  </si>
  <si>
    <t>Y-576932</t>
  </si>
  <si>
    <t>P-000173119</t>
  </si>
  <si>
    <t>S-642591</t>
  </si>
  <si>
    <t>Y-576833</t>
  </si>
  <si>
    <t>S-643192</t>
  </si>
  <si>
    <t>Y-577440</t>
  </si>
  <si>
    <t>P-000173152</t>
  </si>
  <si>
    <t>S-643191</t>
  </si>
  <si>
    <t>Y-577439</t>
  </si>
  <si>
    <t>P-000173129</t>
  </si>
  <si>
    <t>KOCAELİ 2 YER + ANADOLU YAKASI @</t>
  </si>
  <si>
    <t>S-643189</t>
  </si>
  <si>
    <t>Y-577437</t>
  </si>
  <si>
    <t>P-000173151</t>
  </si>
  <si>
    <t>S-643188</t>
  </si>
  <si>
    <t>Y-577436</t>
  </si>
  <si>
    <t>P-000173150</t>
  </si>
  <si>
    <t>BODRUM 3 YER @</t>
  </si>
  <si>
    <t>S-643940</t>
  </si>
  <si>
    <t>Y-578191</t>
  </si>
  <si>
    <t>20260821050</t>
  </si>
  <si>
    <t>S-643937</t>
  </si>
  <si>
    <t>Y-578189</t>
  </si>
  <si>
    <t>20260821016</t>
  </si>
  <si>
    <t>S-642993</t>
  </si>
  <si>
    <t>Y-577239</t>
  </si>
  <si>
    <t xml:space="preserve">DAVUTPAŞA CAD. NO:18 TOPKAPI
İRS NO:87706-88181-88688-89242 @ </t>
  </si>
  <si>
    <t>S-642806</t>
  </si>
  <si>
    <t>Y-577050</t>
  </si>
  <si>
    <t>S-642805</t>
  </si>
  <si>
    <t>Y-577049</t>
  </si>
  <si>
    <t>S-642803</t>
  </si>
  <si>
    <t>Y-577047</t>
  </si>
  <si>
    <t>S-642735</t>
  </si>
  <si>
    <t>Y-576977</t>
  </si>
  <si>
    <t>ALI2026000011834-11835-11836-11837</t>
  </si>
  <si>
    <t>P-000172854</t>
  </si>
  <si>
    <t>S-642743</t>
  </si>
  <si>
    <t>Y-576985</t>
  </si>
  <si>
    <t>DKI2026000005107-5108</t>
  </si>
  <si>
    <t>10ADR156</t>
  </si>
  <si>
    <t>S-642742</t>
  </si>
  <si>
    <t>Y-576984</t>
  </si>
  <si>
    <t>DKI2026000005096-5097-5098-5099</t>
  </si>
  <si>
    <t>S-642741</t>
  </si>
  <si>
    <t>Y-576983</t>
  </si>
  <si>
    <t>10DBG20</t>
  </si>
  <si>
    <t>TORBALI / POLAR DEPO @</t>
  </si>
  <si>
    <t>S-642740</t>
  </si>
  <si>
    <t>Y-576982</t>
  </si>
  <si>
    <t>MURATPAŞA</t>
  </si>
  <si>
    <t>BURDUR / MURATPAŞA @</t>
  </si>
  <si>
    <t>S-642739</t>
  </si>
  <si>
    <t>Y-576981</t>
  </si>
  <si>
    <t>34KJ1340</t>
  </si>
  <si>
    <t>ÖZ REİS TRANS LOJİSTİK PARÇA LASTİK TİCARET VE SANAYİ LİMİTED ŞİRKETİ</t>
  </si>
  <si>
    <t>MİDYAT</t>
  </si>
  <si>
    <t xml:space="preserve">DİYARBAKIR / MİDYAT @ </t>
  </si>
  <si>
    <t>S-642738</t>
  </si>
  <si>
    <t>Y-576980</t>
  </si>
  <si>
    <t>S-642737</t>
  </si>
  <si>
    <t>Y-576979</t>
  </si>
  <si>
    <t>ESENKENT 1-HARAMİDERE
-KAMYON @</t>
  </si>
  <si>
    <t>S-642736</t>
  </si>
  <si>
    <t>Y-576978</t>
  </si>
  <si>
    <t>ALI2026000011854</t>
  </si>
  <si>
    <t>P-000172855</t>
  </si>
  <si>
    <t>S-642876</t>
  </si>
  <si>
    <t>Y-577120</t>
  </si>
  <si>
    <t xml:space="preserve">DAVUTPAŞA CAD. NO:18 TOPKAPI
İRS NO:87432-87930-87931-88511-88487-88983 @ </t>
  </si>
  <si>
    <t>S-642873</t>
  </si>
  <si>
    <t>Y-577117</t>
  </si>
  <si>
    <t xml:space="preserve">DAVUTPAŞA CAD. NO:18 TOPKAPI
İRS NO:87482-87934-88547-88986 @ </t>
  </si>
  <si>
    <t>S-642870</t>
  </si>
  <si>
    <t>Y-577114</t>
  </si>
  <si>
    <t xml:space="preserve">DAVUTPAŞA CAD. NO:18 TOPKAPI
İRS NO:87166-86934-87733-87435-87936-88549-88989 @ </t>
  </si>
  <si>
    <t>S-642864</t>
  </si>
  <si>
    <t>Y-577108</t>
  </si>
  <si>
    <t xml:space="preserve">DAVUTPAŞA CAD. NO:18 TOPKAPI
İRS NO:86937-87745-87473-87989-88525-88774-88981-89195 @ </t>
  </si>
  <si>
    <t>S-642849</t>
  </si>
  <si>
    <t>Y-577094</t>
  </si>
  <si>
    <t xml:space="preserve">DAVUTPAŞA CAD. NO:18 TOPKAPI
İRS NO:86974-87609-88306-88619-89196 @ </t>
  </si>
  <si>
    <t>S-642848</t>
  </si>
  <si>
    <t>Y-577092</t>
  </si>
  <si>
    <t xml:space="preserve">YAPKİM ANTREPO-SİLİVRİ
İRS NO:89034 @ </t>
  </si>
  <si>
    <t>S-642843</t>
  </si>
  <si>
    <t>Y-577088</t>
  </si>
  <si>
    <t xml:space="preserve">DAVUTPAŞA CAD. NO:18 TOPKAPI
İRS NO:87199-86956-87554-87604-88256-87984-88739-88529-89237-89229-88984 @ </t>
  </si>
  <si>
    <t>S-642837</t>
  </si>
  <si>
    <t>Y-577081</t>
  </si>
  <si>
    <t xml:space="preserve">DAVUTPAŞA CAD. NO:18 TOPKAPI
İRS NO:87194-87606-88081-88766-88991 @ </t>
  </si>
  <si>
    <t>S-642834</t>
  </si>
  <si>
    <t>Y-577078</t>
  </si>
  <si>
    <t xml:space="preserve">DAVUTPAŞA CAD. NO:18 TOPKAPI
İRS NO:86948-87469-87932-87993-88659-89232 @ </t>
  </si>
  <si>
    <t>S-642831</t>
  </si>
  <si>
    <t>Y-577075</t>
  </si>
  <si>
    <t xml:space="preserve">DAVUTPAŞA CAD. NO:18 TOPKAPI
İRS NO:86926-87067-87984-88757-88491-88992 @ </t>
  </si>
  <si>
    <t>S-642804</t>
  </si>
  <si>
    <t>Y-577048</t>
  </si>
  <si>
    <t>S-643456</t>
  </si>
  <si>
    <t>Y-577705</t>
  </si>
  <si>
    <t>5045348</t>
  </si>
  <si>
    <t>S-643958</t>
  </si>
  <si>
    <t>Y-578209</t>
  </si>
  <si>
    <t>20260821015</t>
  </si>
  <si>
    <t>S-643957</t>
  </si>
  <si>
    <t>Y-578208</t>
  </si>
  <si>
    <t>20260821028</t>
  </si>
  <si>
    <t>S-643956</t>
  </si>
  <si>
    <t>Y-578207</t>
  </si>
  <si>
    <t>20260821068</t>
  </si>
  <si>
    <t>S-642991</t>
  </si>
  <si>
    <t>Y-577237</t>
  </si>
  <si>
    <t>P-000172962</t>
  </si>
  <si>
    <t>20260453 - İDRİS ALBAYRAK</t>
  </si>
  <si>
    <t>S-643058</t>
  </si>
  <si>
    <t>Y-577308</t>
  </si>
  <si>
    <t>P-000172999</t>
  </si>
  <si>
    <t>20260886 - İDRİS ALBAYRAK</t>
  </si>
  <si>
    <t>S-642767</t>
  </si>
  <si>
    <t>Y-577010</t>
  </si>
  <si>
    <t>P-000172870</t>
  </si>
  <si>
    <t>20261202 - FRIGO - ESRA PARLAK</t>
  </si>
  <si>
    <t>S-642764</t>
  </si>
  <si>
    <t>Y-577007</t>
  </si>
  <si>
    <t>P-000172868</t>
  </si>
  <si>
    <t>20261080 - FRIGO - İDRİS ALBAYRAK</t>
  </si>
  <si>
    <t>S-642768</t>
  </si>
  <si>
    <t>Y-577012</t>
  </si>
  <si>
    <t>P-000172871</t>
  </si>
  <si>
    <t>20260816/1 - 20260907 - ESRA PARLAK</t>
  </si>
  <si>
    <t>06EIE620</t>
  </si>
  <si>
    <t>S-642766</t>
  </si>
  <si>
    <t>Y-577009</t>
  </si>
  <si>
    <t>P-000172869</t>
  </si>
  <si>
    <t>20260816-2 / 20261088 - ESRA PARLAK</t>
  </si>
  <si>
    <t>06DLE445</t>
  </si>
  <si>
    <t>KONYA KARACADAĞ TEMİZLİK MADDELERİ VE TAŞIMACILIK TİCARET SANAYİ LİMİTED ŞİRKETİ</t>
  </si>
  <si>
    <t>DİZAYN + MARS</t>
  </si>
  <si>
    <t>S-642670</t>
  </si>
  <si>
    <t>Y-576912</t>
  </si>
  <si>
    <t>P-000172838</t>
  </si>
  <si>
    <t>MSBU1745984 - 20260167 / SENEM SUBAKAN</t>
  </si>
  <si>
    <t>S-642669</t>
  </si>
  <si>
    <t>Y-576911</t>
  </si>
  <si>
    <t>P-000172837</t>
  </si>
  <si>
    <t>S-642668</t>
  </si>
  <si>
    <t>Y-576910</t>
  </si>
  <si>
    <t>P-000172836</t>
  </si>
  <si>
    <t>TXGU8352074  - 20263005-1 / VANA-CAPPA 23W / YASİN ATEŞ</t>
  </si>
  <si>
    <t>S-642667</t>
  </si>
  <si>
    <t>Y-576909</t>
  </si>
  <si>
    <t>P-000172835</t>
  </si>
  <si>
    <t>ECMU5260435 - 20263005-1 / VANA-CAPPA 23W / YASİN ATEŞ</t>
  </si>
  <si>
    <t>S-642666</t>
  </si>
  <si>
    <t>Y-576908</t>
  </si>
  <si>
    <t>P-000172834</t>
  </si>
  <si>
    <t>MSNU9086833 - 26-22477 / OKAN AYDIN</t>
  </si>
  <si>
    <t>S-642665</t>
  </si>
  <si>
    <t>Y-576907</t>
  </si>
  <si>
    <t>P-000172833</t>
  </si>
  <si>
    <t>TIIU6700958 - İNGİLTERE E.Y</t>
  </si>
  <si>
    <t>S-642664</t>
  </si>
  <si>
    <t>Y-576906</t>
  </si>
  <si>
    <t>P-000172832</t>
  </si>
  <si>
    <t>CMAU8449369 - İNGİLTERE E.Y</t>
  </si>
  <si>
    <t>S-642663</t>
  </si>
  <si>
    <t>Y-576905</t>
  </si>
  <si>
    <t>P-000172831</t>
  </si>
  <si>
    <t>ECMU7355437 - İNGİLTERE E.Y</t>
  </si>
  <si>
    <t>S-642656</t>
  </si>
  <si>
    <t>Y-576898</t>
  </si>
  <si>
    <t>P-000172824</t>
  </si>
  <si>
    <t>UETU7439379 - UETU7819070 - TIIU4738487 - TCLU6562805 - FDCU0150865 - MARİA AÇAN</t>
  </si>
  <si>
    <t>S-642884</t>
  </si>
  <si>
    <t>Y-577128</t>
  </si>
  <si>
    <t>P-000172923</t>
  </si>
  <si>
    <t>S-642989</t>
  </si>
  <si>
    <t>Y-577235</t>
  </si>
  <si>
    <t>89306</t>
  </si>
  <si>
    <t>MALTEPE MH DAVUTPAŞA CD NO 18 ZEYTİNBURNU @ 89306</t>
  </si>
  <si>
    <t>S-642987</t>
  </si>
  <si>
    <t>Y-577233</t>
  </si>
  <si>
    <t>89184</t>
  </si>
  <si>
    <t>GEBZE OSB. İHSAN DEDE CD. 90. SK. @ 89184</t>
  </si>
  <si>
    <t>S-643356</t>
  </si>
  <si>
    <t>Y-577604</t>
  </si>
  <si>
    <t>89280</t>
  </si>
  <si>
    <t>GEBZE OSB. İHSAN DEDE CD. 90. SK. @ 89280</t>
  </si>
  <si>
    <t>S-642896</t>
  </si>
  <si>
    <t>Y-577141</t>
  </si>
  <si>
    <t>89176</t>
  </si>
  <si>
    <t>ESENBOĞA YOLU 21.KM AKYURT/ANKARA @ 89176</t>
  </si>
  <si>
    <t>S-643083</t>
  </si>
  <si>
    <t>Y-577333</t>
  </si>
  <si>
    <t>89314</t>
  </si>
  <si>
    <t>GEBZE OSB. İHSAN DEDE CD. 90. SK. @ 89314</t>
  </si>
  <si>
    <t>S-642562</t>
  </si>
  <si>
    <t>Y-576802</t>
  </si>
  <si>
    <t>89139</t>
  </si>
  <si>
    <t>P-000172656</t>
  </si>
  <si>
    <t>GEBZE OSB. İHSAN DEDE CD. 90. SK. @ 89139</t>
  </si>
  <si>
    <t>S-642561</t>
  </si>
  <si>
    <t>Y-576801</t>
  </si>
  <si>
    <t>89138</t>
  </si>
  <si>
    <t>P-000172655</t>
  </si>
  <si>
    <t>GEBZE OSB. İHSAN DEDE CD. 90. SK. @ 89138</t>
  </si>
  <si>
    <t>S-642560</t>
  </si>
  <si>
    <t>Y-576800</t>
  </si>
  <si>
    <t>89112</t>
  </si>
  <si>
    <t>P-000172654</t>
  </si>
  <si>
    <t>GEBZE OSB. İHSAN DEDE CD. 90. SK. @ 89112</t>
  </si>
  <si>
    <t>S-642559</t>
  </si>
  <si>
    <t>Y-576799</t>
  </si>
  <si>
    <t>89103</t>
  </si>
  <si>
    <t>P-000172653</t>
  </si>
  <si>
    <t>GEBZE OSB. İHSAN DEDE CD. 90. SK. @ 89103</t>
  </si>
  <si>
    <t>S-642558</t>
  </si>
  <si>
    <t>Y-576798</t>
  </si>
  <si>
    <t>89066</t>
  </si>
  <si>
    <t>P-000172652</t>
  </si>
  <si>
    <t>GEBZE OSB. İHSAN DEDE CD. 90. SK. @ 89066</t>
  </si>
  <si>
    <t>S-642583</t>
  </si>
  <si>
    <t>Y-576823</t>
  </si>
  <si>
    <t>89243</t>
  </si>
  <si>
    <t>P-000172675</t>
  </si>
  <si>
    <t>MALTEPE MH DAVUTPAŞA CD NO 18 ZEYTİNBURNU @ 89243 @ 89243</t>
  </si>
  <si>
    <t>S-642581</t>
  </si>
  <si>
    <t>Y-576821</t>
  </si>
  <si>
    <t>89234</t>
  </si>
  <si>
    <t>P-000172674</t>
  </si>
  <si>
    <t>GEBZE OSB. İHSAN DEDE CD. 90. SK. @ 89234</t>
  </si>
  <si>
    <t>S-643157</t>
  </si>
  <si>
    <t>Y-577405</t>
  </si>
  <si>
    <t>89205</t>
  </si>
  <si>
    <t>GEBZE OSB. İHSAN DEDE CD. 90. SK. @ 89205</t>
  </si>
  <si>
    <t>S-642818</t>
  </si>
  <si>
    <t>Y-577062</t>
  </si>
  <si>
    <t>S-642817</t>
  </si>
  <si>
    <t>Y-577061</t>
  </si>
  <si>
    <t>S-642816</t>
  </si>
  <si>
    <t>Y-577060</t>
  </si>
  <si>
    <t xml:space="preserve">ARNAVUTKÖY BİM1 + HARAMİDERE BİM @ </t>
  </si>
  <si>
    <t>S-642815</t>
  </si>
  <si>
    <t>Y-577059</t>
  </si>
  <si>
    <t xml:space="preserve">ESENYURT BİM2+BİM3 / ARMASANDAN ÜRÜN ALIMI @ </t>
  </si>
  <si>
    <t>S-642715</t>
  </si>
  <si>
    <t>Y-576957</t>
  </si>
  <si>
    <t xml:space="preserve">AKHİSA RŞOK @ </t>
  </si>
  <si>
    <t>S-642714</t>
  </si>
  <si>
    <t>Y-576956</t>
  </si>
  <si>
    <t>S-642713</t>
  </si>
  <si>
    <t>Y-576955</t>
  </si>
  <si>
    <t>S-642712</t>
  </si>
  <si>
    <t>Y-576954</t>
  </si>
  <si>
    <t>07CGH681</t>
  </si>
  <si>
    <t>AYŞE CEYLAN</t>
  </si>
  <si>
    <t>S-642711</t>
  </si>
  <si>
    <t>Y-576953</t>
  </si>
  <si>
    <t>S-643614</t>
  </si>
  <si>
    <t>Y-577862</t>
  </si>
  <si>
    <t>S-643613</t>
  </si>
  <si>
    <t>Y-577861</t>
  </si>
  <si>
    <t>55KY761</t>
  </si>
  <si>
    <t>HASAN ESMER</t>
  </si>
  <si>
    <t>S-643612</t>
  </si>
  <si>
    <t>Y-577860</t>
  </si>
  <si>
    <t>33AZR939</t>
  </si>
  <si>
    <t>İSMAİL AKSOY</t>
  </si>
  <si>
    <t>S-643611</t>
  </si>
  <si>
    <t>Y-577859</t>
  </si>
  <si>
    <t>S-643610</t>
  </si>
  <si>
    <t>Y-577858</t>
  </si>
  <si>
    <t>S-643609</t>
  </si>
  <si>
    <t>Y-577857</t>
  </si>
  <si>
    <t>S-643608</t>
  </si>
  <si>
    <t>Y-577856</t>
  </si>
  <si>
    <t>S-643607</t>
  </si>
  <si>
    <t>Y-577855</t>
  </si>
  <si>
    <t>S-643606</t>
  </si>
  <si>
    <t>Y-577854</t>
  </si>
  <si>
    <t>S-643605</t>
  </si>
  <si>
    <t>Y-577853</t>
  </si>
  <si>
    <t>S-643604</t>
  </si>
  <si>
    <t>Y-577852</t>
  </si>
  <si>
    <t>S-643603</t>
  </si>
  <si>
    <t>Y-577851</t>
  </si>
  <si>
    <t>S-643602</t>
  </si>
  <si>
    <t>Y-577850</t>
  </si>
  <si>
    <t>S-643601</t>
  </si>
  <si>
    <t>Y-577849</t>
  </si>
  <si>
    <t>S-643600</t>
  </si>
  <si>
    <t>Y-577848</t>
  </si>
  <si>
    <t>S-643599</t>
  </si>
  <si>
    <t>Y-577847</t>
  </si>
  <si>
    <t xml:space="preserve">ARNAVUTKÖY-2+HARAMİDERE @ </t>
  </si>
  <si>
    <t>S-643598</t>
  </si>
  <si>
    <t>Y-577846</t>
  </si>
  <si>
    <t xml:space="preserve">AKSARAY+2 GÜN BEKLEME @ </t>
  </si>
  <si>
    <t>S-643597</t>
  </si>
  <si>
    <t>Y-577845</t>
  </si>
  <si>
    <t>26UZ752</t>
  </si>
  <si>
    <t>S-642978</t>
  </si>
  <si>
    <t>Y-577224</t>
  </si>
  <si>
    <t>P-000172951</t>
  </si>
  <si>
    <t xml:space="preserve">36079 @ </t>
  </si>
  <si>
    <t>S-643129</t>
  </si>
  <si>
    <t>Y-577379</t>
  </si>
  <si>
    <t>P-000173053</t>
  </si>
  <si>
    <t>S-642612</t>
  </si>
  <si>
    <t>Y-576854</t>
  </si>
  <si>
    <t>P-000172795</t>
  </si>
  <si>
    <t xml:space="preserve">VIR10125-26-27 @ </t>
  </si>
  <si>
    <t>S-642611</t>
  </si>
  <si>
    <t>Y-576853</t>
  </si>
  <si>
    <t>P-000172794</t>
  </si>
  <si>
    <t>43ACK350</t>
  </si>
  <si>
    <t>YUSUF PEKEL</t>
  </si>
  <si>
    <t xml:space="preserve">VIR10099-10 @ </t>
  </si>
  <si>
    <t>S-642610</t>
  </si>
  <si>
    <t>Y-576852</t>
  </si>
  <si>
    <t>P-000172793</t>
  </si>
  <si>
    <t>54AIC677</t>
  </si>
  <si>
    <t>NURSEN ŞAHİN</t>
  </si>
  <si>
    <t xml:space="preserve">ITH2604884 @ </t>
  </si>
  <si>
    <t>S-642609</t>
  </si>
  <si>
    <t>Y-576851</t>
  </si>
  <si>
    <t>P-000172792</t>
  </si>
  <si>
    <t>03FA262</t>
  </si>
  <si>
    <t>KAHRAMANLAR TAŞIMACILIK NAK. SAN. TİC. LTD. ŞTİ.</t>
  </si>
  <si>
    <t>S-642607</t>
  </si>
  <si>
    <t>Y-576849</t>
  </si>
  <si>
    <t>P-000172790</t>
  </si>
  <si>
    <t>AQUA KRAFT TAŞIMASI @</t>
  </si>
  <si>
    <t>S-642606</t>
  </si>
  <si>
    <t>Y-576848</t>
  </si>
  <si>
    <t>P-000172789</t>
  </si>
  <si>
    <t>S-642774</t>
  </si>
  <si>
    <t>Y-577018</t>
  </si>
  <si>
    <t>P-000172876</t>
  </si>
  <si>
    <t>SAMİ BAYTÜRK</t>
  </si>
  <si>
    <t>ALİ SOYTEKİN</t>
  </si>
  <si>
    <t>0538 798 01 88</t>
  </si>
  <si>
    <t>S-642750</t>
  </si>
  <si>
    <t>Y-576993</t>
  </si>
  <si>
    <t>P-000172859</t>
  </si>
  <si>
    <t>50ABR403</t>
  </si>
  <si>
    <t>MUHARREM YILMAZ</t>
  </si>
  <si>
    <t>S-642780</t>
  </si>
  <si>
    <t>Y-577024</t>
  </si>
  <si>
    <t>P-000172882</t>
  </si>
  <si>
    <t>55K5057</t>
  </si>
  <si>
    <t>KAMİL REİS</t>
  </si>
  <si>
    <t>S-642777</t>
  </si>
  <si>
    <t>Y-577021</t>
  </si>
  <si>
    <t>P-000172879</t>
  </si>
  <si>
    <t>55JG500</t>
  </si>
  <si>
    <t>S-642770</t>
  </si>
  <si>
    <t>Y-577014</t>
  </si>
  <si>
    <t>P-000172872</t>
  </si>
  <si>
    <t>44AFB546</t>
  </si>
  <si>
    <t>RAMAZAN YAMAN</t>
  </si>
  <si>
    <t>S-642759</t>
  </si>
  <si>
    <t>Y-577001</t>
  </si>
  <si>
    <t>P-000172864</t>
  </si>
  <si>
    <t>S-642605</t>
  </si>
  <si>
    <t>Y-576847</t>
  </si>
  <si>
    <t>P-000172788</t>
  </si>
  <si>
    <t xml:space="preserve">35878
KAMYON İŞİ 40AYAK OLDUĞUNDAN FARK YAZILMIŞTIR. @ </t>
  </si>
  <si>
    <t>S-642604</t>
  </si>
  <si>
    <t>Y-576846</t>
  </si>
  <si>
    <t>P-000172787</t>
  </si>
  <si>
    <t>S-642643</t>
  </si>
  <si>
    <t>Y-576887</t>
  </si>
  <si>
    <t>73DF080</t>
  </si>
  <si>
    <t>S-644000</t>
  </si>
  <si>
    <t>Y-578253</t>
  </si>
  <si>
    <t>S-642573</t>
  </si>
  <si>
    <t>Y-576813</t>
  </si>
  <si>
    <t>P-000172667</t>
  </si>
  <si>
    <t>S-642701</t>
  </si>
  <si>
    <t>Y-576943</t>
  </si>
  <si>
    <t>P-000173153</t>
  </si>
  <si>
    <t>45LB271</t>
  </si>
  <si>
    <t>S-643197</t>
  </si>
  <si>
    <t>Y-577445</t>
  </si>
  <si>
    <t>P-000173111</t>
  </si>
  <si>
    <t>S-643196</t>
  </si>
  <si>
    <t>Y-577444</t>
  </si>
  <si>
    <t>P-000173155</t>
  </si>
  <si>
    <t>S-643195</t>
  </si>
  <si>
    <t>Y-577443</t>
  </si>
  <si>
    <t>P-000173154</t>
  </si>
  <si>
    <t>S-643194</t>
  </si>
  <si>
    <t>Y-577442</t>
  </si>
  <si>
    <t>P-000173136</t>
  </si>
  <si>
    <t>AMASYA+TOKAT @</t>
  </si>
  <si>
    <t>S-643933</t>
  </si>
  <si>
    <t>Y-578184</t>
  </si>
  <si>
    <t>S-643848</t>
  </si>
  <si>
    <t>Y-578099</t>
  </si>
  <si>
    <t>5043420</t>
  </si>
  <si>
    <t>S-642812</t>
  </si>
  <si>
    <t>Y-577056</t>
  </si>
  <si>
    <t>S-642811</t>
  </si>
  <si>
    <t>Y-577055</t>
  </si>
  <si>
    <t>S-642810</t>
  </si>
  <si>
    <t>Y-577054</t>
  </si>
  <si>
    <t>S-642809</t>
  </si>
  <si>
    <t>Y-577053</t>
  </si>
  <si>
    <t>S-642808</t>
  </si>
  <si>
    <t>Y-577052</t>
  </si>
  <si>
    <t>S-642807</t>
  </si>
  <si>
    <t>Y-577051</t>
  </si>
  <si>
    <t>55JH480</t>
  </si>
  <si>
    <t>S-642769</t>
  </si>
  <si>
    <t>Y-577013</t>
  </si>
  <si>
    <t>DKI2026000005133</t>
  </si>
  <si>
    <t>10AKR800</t>
  </si>
  <si>
    <t>S-642751</t>
  </si>
  <si>
    <t>Y-576994</t>
  </si>
  <si>
    <t>DKI2026000005029-5030-5031</t>
  </si>
  <si>
    <t>S-642749</t>
  </si>
  <si>
    <t>Y-576992</t>
  </si>
  <si>
    <t>DKI2026000005134-5135-5136-5137-5138</t>
  </si>
  <si>
    <t>S-642752</t>
  </si>
  <si>
    <t>Y-576991</t>
  </si>
  <si>
    <t>AYDIN / MUĞLA @</t>
  </si>
  <si>
    <t>S-642748</t>
  </si>
  <si>
    <t>Y-576990</t>
  </si>
  <si>
    <t>S-642747</t>
  </si>
  <si>
    <t>Y-576989</t>
  </si>
  <si>
    <t>S-642746</t>
  </si>
  <si>
    <t>Y-576988</t>
  </si>
  <si>
    <t xml:space="preserve">ESENKENT 1 / ESENYURT 2
-KAMYON @ </t>
  </si>
  <si>
    <t>S-642875</t>
  </si>
  <si>
    <t>Y-577119</t>
  </si>
  <si>
    <t xml:space="preserve">DAVUTPAŞA CAD. NO:18 TOPKAPI
İRS NO:89536 @ </t>
  </si>
  <si>
    <t>S-642871</t>
  </si>
  <si>
    <t>Y-577115</t>
  </si>
  <si>
    <t xml:space="preserve">DAVUTPAŞA CAD. NO:18 TOPKAPI
İRS NO:89537 @ </t>
  </si>
  <si>
    <t>S-642851</t>
  </si>
  <si>
    <t>Y-577095</t>
  </si>
  <si>
    <t xml:space="preserve">DAVUTPAŞA CAD. NO:18 TOPKAPI
İRS NO:89539-89722 @ </t>
  </si>
  <si>
    <t>S-642845</t>
  </si>
  <si>
    <t>Y-577090</t>
  </si>
  <si>
    <t xml:space="preserve">YAPKİM ANTREPO-SİLİVRİ
İRS NO:89566 @ </t>
  </si>
  <si>
    <t>S-642835</t>
  </si>
  <si>
    <t>Y-577080</t>
  </si>
  <si>
    <t xml:space="preserve">DAVUTPAŞA CAD. NO:18 TOPKAPI
İRS NO:89535 @ </t>
  </si>
  <si>
    <t>S-642832</t>
  </si>
  <si>
    <t>Y-577076</t>
  </si>
  <si>
    <t xml:space="preserve">DAVUTPAŞA CAD. NO:18 TOPKAPI
İRS NO:89541 @ </t>
  </si>
  <si>
    <t>S-644040</t>
  </si>
  <si>
    <t>Y-578294</t>
  </si>
  <si>
    <t>20260822043</t>
  </si>
  <si>
    <t>S-644007</t>
  </si>
  <si>
    <t>Y-578260</t>
  </si>
  <si>
    <t>20260822033</t>
  </si>
  <si>
    <t>S-644006</t>
  </si>
  <si>
    <t>Y-578259</t>
  </si>
  <si>
    <t>20260822013-20260822020</t>
  </si>
  <si>
    <t>S-643455</t>
  </si>
  <si>
    <t>Y-577704</t>
  </si>
  <si>
    <t>5045681</t>
  </si>
  <si>
    <t>S-643445</t>
  </si>
  <si>
    <t>Y-577694</t>
  </si>
  <si>
    <t>5045684</t>
  </si>
  <si>
    <t>S-642729</t>
  </si>
  <si>
    <t>Y-576971</t>
  </si>
  <si>
    <t>P-000172853</t>
  </si>
  <si>
    <t>FCIU9364153 - İNGİLTERE E.Y</t>
  </si>
  <si>
    <t>S-642728</t>
  </si>
  <si>
    <t>Y-576970</t>
  </si>
  <si>
    <t>P-000172852</t>
  </si>
  <si>
    <t>TXGU4096565 - İNGİLTERE E.Y</t>
  </si>
  <si>
    <t>S-642727</t>
  </si>
  <si>
    <t>Y-576969</t>
  </si>
  <si>
    <t>P-000172851</t>
  </si>
  <si>
    <t>ECMU4743640 - İNGİLTERE E.Y</t>
  </si>
  <si>
    <t>S-642671</t>
  </si>
  <si>
    <t>Y-576913</t>
  </si>
  <si>
    <t>P-000172839</t>
  </si>
  <si>
    <t>GATU8530074 - HASU5194625 - MRKU2415400 - MRKU5359846 - MRKU5548644 - P.T. INDO / MEVRA GÖZÜTOK</t>
  </si>
  <si>
    <t>S-642899</t>
  </si>
  <si>
    <t>Y-577144</t>
  </si>
  <si>
    <t>S-642900</t>
  </si>
  <si>
    <t>Y-577145</t>
  </si>
  <si>
    <t>S-643626</t>
  </si>
  <si>
    <t>Y-577874</t>
  </si>
  <si>
    <t>50AB480</t>
  </si>
  <si>
    <t>S-643625</t>
  </si>
  <si>
    <t>Y-577873</t>
  </si>
  <si>
    <t>S-643624</t>
  </si>
  <si>
    <t>Y-577872</t>
  </si>
  <si>
    <t>S-643623</t>
  </si>
  <si>
    <t>Y-577871</t>
  </si>
  <si>
    <t>S-643622</t>
  </si>
  <si>
    <t>Y-577870</t>
  </si>
  <si>
    <t>S-643621</t>
  </si>
  <si>
    <t>Y-577869</t>
  </si>
  <si>
    <t>S-643620</t>
  </si>
  <si>
    <t>Y-577868</t>
  </si>
  <si>
    <t>33CRC60</t>
  </si>
  <si>
    <t>S-643619</t>
  </si>
  <si>
    <t>Y-577867</t>
  </si>
  <si>
    <t>27AKV414</t>
  </si>
  <si>
    <t>S-643618</t>
  </si>
  <si>
    <t>Y-577866</t>
  </si>
  <si>
    <t>S-643617</t>
  </si>
  <si>
    <t>Y-577865</t>
  </si>
  <si>
    <t>S-643616</t>
  </si>
  <si>
    <t>Y-577864</t>
  </si>
  <si>
    <t>S-643615</t>
  </si>
  <si>
    <t>Y-577863</t>
  </si>
  <si>
    <t>01P4430</t>
  </si>
  <si>
    <t>S-642781</t>
  </si>
  <si>
    <t>Y-577025</t>
  </si>
  <si>
    <t>P-000172883</t>
  </si>
  <si>
    <t>02FY338</t>
  </si>
  <si>
    <t>FEHMİ OTOMOTİV ELEKTRİK GIDA AKARYAKIT İNŞAAT NAKLİYAT TİCARET SANAYİ LİMİTED ŞİRKETİ</t>
  </si>
  <si>
    <t xml:space="preserve">VIR10151 @ </t>
  </si>
  <si>
    <t>S-642779</t>
  </si>
  <si>
    <t>Y-577023</t>
  </si>
  <si>
    <t>P-000172881</t>
  </si>
  <si>
    <t>06AC6543</t>
  </si>
  <si>
    <t>VURAL ŞENTÜRK</t>
  </si>
  <si>
    <t>S-642775</t>
  </si>
  <si>
    <t>Y-577019</t>
  </si>
  <si>
    <t>P-000172877</t>
  </si>
  <si>
    <t>34EON384</t>
  </si>
  <si>
    <t>FATİH ALTUN</t>
  </si>
  <si>
    <t>S-642771</t>
  </si>
  <si>
    <t>Y-577015</t>
  </si>
  <si>
    <t>P-000172873</t>
  </si>
  <si>
    <t>63PA964</t>
  </si>
  <si>
    <t>SİNAN KULE</t>
  </si>
  <si>
    <t xml:space="preserve">VIR10145-36-50-48-46-49 @ </t>
  </si>
  <si>
    <t>S-642762</t>
  </si>
  <si>
    <t>Y-577005</t>
  </si>
  <si>
    <t>P-000172866</t>
  </si>
  <si>
    <t>33KEH66</t>
  </si>
  <si>
    <t>ÜMİT SİNDEL</t>
  </si>
  <si>
    <t>S-642756</t>
  </si>
  <si>
    <t>Y-576998</t>
  </si>
  <si>
    <t>P-000172862</t>
  </si>
  <si>
    <t>42AHN471</t>
  </si>
  <si>
    <t>YETİŞ LOJİSTİK TURİZM TİCARET LİMİTED ŞİRKETİ</t>
  </si>
  <si>
    <t xml:space="preserve">VIR10140 @ </t>
  </si>
  <si>
    <t>S-643633</t>
  </si>
  <si>
    <t>Y-577881</t>
  </si>
  <si>
    <t>S-643632</t>
  </si>
  <si>
    <t>Y-577880</t>
  </si>
  <si>
    <t>S-643631</t>
  </si>
  <si>
    <t>Y-577879</t>
  </si>
  <si>
    <t>S-643630</t>
  </si>
  <si>
    <t>Y-577878</t>
  </si>
  <si>
    <t>S-643629</t>
  </si>
  <si>
    <t>Y-577877</t>
  </si>
  <si>
    <t>S-643628</t>
  </si>
  <si>
    <t>Y-577876</t>
  </si>
  <si>
    <t>S-643627</t>
  </si>
  <si>
    <t>Y-577875</t>
  </si>
  <si>
    <t>S-642963</t>
  </si>
  <si>
    <t>Y-577210</t>
  </si>
  <si>
    <t>S-642644</t>
  </si>
  <si>
    <t>Y-576888</t>
  </si>
  <si>
    <t>34HJS115</t>
  </si>
  <si>
    <t>AKAR NAKLİYAT DEMİR ÇELİK GIDA ULUSLARARASI TAŞIMACILIK SAN. VE TİC. LTD.ŞTİ.</t>
  </si>
  <si>
    <t>S-642704</t>
  </si>
  <si>
    <t>Y-576946</t>
  </si>
  <si>
    <t>S-642903</t>
  </si>
  <si>
    <t>Y-577148</t>
  </si>
  <si>
    <t>S-642901</t>
  </si>
  <si>
    <t>Y-577146</t>
  </si>
  <si>
    <t>S-642828</t>
  </si>
  <si>
    <t>Y-577071</t>
  </si>
  <si>
    <t>BURSA POLAR XP+ KESTEL BİM @</t>
  </si>
  <si>
    <t>S-642826</t>
  </si>
  <si>
    <t>Y-577070</t>
  </si>
  <si>
    <t>S-642825</t>
  </si>
  <si>
    <t>Y-577069</t>
  </si>
  <si>
    <t xml:space="preserve">ALEMDAĞ FİLE+ MALTEPE GETİR+ SANCAKTEPE BİM @ </t>
  </si>
  <si>
    <t>S-642824</t>
  </si>
  <si>
    <t>Y-577068</t>
  </si>
  <si>
    <t>S-642823</t>
  </si>
  <si>
    <t>Y-577067</t>
  </si>
  <si>
    <t xml:space="preserve">KIRAÇ POLAR XP+ ÇORLU BEL KARPER @ </t>
  </si>
  <si>
    <t>S-642821</t>
  </si>
  <si>
    <t>Y-577065</t>
  </si>
  <si>
    <t>S-642820</t>
  </si>
  <si>
    <t>Y-577064</t>
  </si>
  <si>
    <t>S-642819</t>
  </si>
  <si>
    <t>Y-577063</t>
  </si>
  <si>
    <t xml:space="preserve">AKHİSAR BİM+ İZMİR POLAR XP @ </t>
  </si>
  <si>
    <t>S-643141</t>
  </si>
  <si>
    <t>Y-577390</t>
  </si>
  <si>
    <t>P-000173064</t>
  </si>
  <si>
    <t>54APA758</t>
  </si>
  <si>
    <t>S-643140</t>
  </si>
  <si>
    <t>Y-577389</t>
  </si>
  <si>
    <t>P-000173063</t>
  </si>
  <si>
    <t>54H5711</t>
  </si>
  <si>
    <t>ORHAN TETİK TRANS.NAK.TUR.SEYH.VE PETR.ÜRÜN.İTH.İHR.SAN.LTD.ŞTİ</t>
  </si>
  <si>
    <t>S-643136</t>
  </si>
  <si>
    <t>Y-577385</t>
  </si>
  <si>
    <t>P-000173059</t>
  </si>
  <si>
    <t>13AAP328</t>
  </si>
  <si>
    <t>ZABİT SEPEK</t>
  </si>
  <si>
    <t>S-643135</t>
  </si>
  <si>
    <t>Y-577384</t>
  </si>
  <si>
    <t>P-000173058</t>
  </si>
  <si>
    <t>13AAP070</t>
  </si>
  <si>
    <t>TURGAY ERTEN</t>
  </si>
  <si>
    <t>S-643109</t>
  </si>
  <si>
    <t>Y-577360</t>
  </si>
  <si>
    <t>P-000173035</t>
  </si>
  <si>
    <t>S-642776</t>
  </si>
  <si>
    <t>Y-577020</t>
  </si>
  <si>
    <t>P-000172878</t>
  </si>
  <si>
    <t>59YN500</t>
  </si>
  <si>
    <t>HANİFİ KORKMAZ</t>
  </si>
  <si>
    <t>S-642772</t>
  </si>
  <si>
    <t>Y-577016</t>
  </si>
  <si>
    <t>P-000172874</t>
  </si>
  <si>
    <t>34DD0594</t>
  </si>
  <si>
    <t>BURAK BULUT</t>
  </si>
  <si>
    <t>S-642760</t>
  </si>
  <si>
    <t>Y-577002</t>
  </si>
  <si>
    <t>P-000172865</t>
  </si>
  <si>
    <t>27ARY435</t>
  </si>
  <si>
    <t>HALİL MANAZ</t>
  </si>
  <si>
    <t>S-643225</t>
  </si>
  <si>
    <t>Y-577473</t>
  </si>
  <si>
    <t>P-000173176</t>
  </si>
  <si>
    <t>S-642836</t>
  </si>
  <si>
    <t>Y-577079</t>
  </si>
  <si>
    <t>P-000172893</t>
  </si>
  <si>
    <t>06BC5122</t>
  </si>
  <si>
    <t>HASAN İRGİN</t>
  </si>
  <si>
    <t>S-643644</t>
  </si>
  <si>
    <t>Y-577892</t>
  </si>
  <si>
    <t>S-643643</t>
  </si>
  <si>
    <t>Y-577891</t>
  </si>
  <si>
    <t>S-643642</t>
  </si>
  <si>
    <t>Y-577890</t>
  </si>
  <si>
    <t>S-643641</t>
  </si>
  <si>
    <t>Y-577889</t>
  </si>
  <si>
    <t>S-643640</t>
  </si>
  <si>
    <t>Y-577888</t>
  </si>
  <si>
    <t>S-643639</t>
  </si>
  <si>
    <t>Y-577887</t>
  </si>
  <si>
    <t>S-643638</t>
  </si>
  <si>
    <t>Y-577886</t>
  </si>
  <si>
    <t>S-643637</t>
  </si>
  <si>
    <t>Y-577885</t>
  </si>
  <si>
    <t>S-643636</t>
  </si>
  <si>
    <t>Y-577884</t>
  </si>
  <si>
    <t>S-643635</t>
  </si>
  <si>
    <t>Y-577883</t>
  </si>
  <si>
    <t>S-643634</t>
  </si>
  <si>
    <t>Y-577882</t>
  </si>
  <si>
    <t>S-642944</t>
  </si>
  <si>
    <t>Y-577192</t>
  </si>
  <si>
    <t>GÖLBAŞI @</t>
  </si>
  <si>
    <t>S-642943</t>
  </si>
  <si>
    <t>Y-577190</t>
  </si>
  <si>
    <t>ANKARA BÖLGE+GÖLBAŞI @</t>
  </si>
  <si>
    <t>S-642637</t>
  </si>
  <si>
    <t>Y-576881</t>
  </si>
  <si>
    <t>P-000172820</t>
  </si>
  <si>
    <t xml:space="preserve">A101 TRABZON 32 PL @ </t>
  </si>
  <si>
    <t>S-642646</t>
  </si>
  <si>
    <t>Y-576880</t>
  </si>
  <si>
    <t>A101 GİRESUN 28 PL - MUSTAFA DEMİRCİ 5 PL @</t>
  </si>
  <si>
    <t>S-642635</t>
  </si>
  <si>
    <t>Y-576878</t>
  </si>
  <si>
    <t>P-000172818</t>
  </si>
  <si>
    <t xml:space="preserve">"BİM ÇORUM 3 PL - MAKRO GIDA 8 PL - BİM SAMSUN 2 PL -
 A101 ATAKUM 12 PL - BİM BAFRA 2 PL" @ </t>
  </si>
  <si>
    <t>S-642634</t>
  </si>
  <si>
    <t>Y-576877</t>
  </si>
  <si>
    <t>P-000172817</t>
  </si>
  <si>
    <t xml:space="preserve">"AYHANLAR 12 PL - TÜRKOVA 4 PL - A101 ZONGULDAK 10 PL -
 BATI GIDA 1 PL" @ </t>
  </si>
  <si>
    <t>S-642633</t>
  </si>
  <si>
    <t>Y-576876</t>
  </si>
  <si>
    <t>P-000172816</t>
  </si>
  <si>
    <t xml:space="preserve">A101 SERİK 32 P L @ </t>
  </si>
  <si>
    <t>S-642632</t>
  </si>
  <si>
    <t>Y-576875</t>
  </si>
  <si>
    <t>P-000172815</t>
  </si>
  <si>
    <t xml:space="preserve">MİGROS 17 PL -STOKİS 7 PL - BİM DÖŞEMEALTI 3 PL - BİM DÖŞEMEALTI(2) 1 PL @ </t>
  </si>
  <si>
    <t>S-642631</t>
  </si>
  <si>
    <t>Y-576874</t>
  </si>
  <si>
    <t>P-000172814</t>
  </si>
  <si>
    <t xml:space="preserve">A101 BURDUR 19 PL -A101 MURATPAŞA 14 PL @ </t>
  </si>
  <si>
    <t>S-642630</t>
  </si>
  <si>
    <t>Y-576873</t>
  </si>
  <si>
    <t>P-000172813</t>
  </si>
  <si>
    <t xml:space="preserve">MİGRSO GÖLBAŞI 15 PL - A101 GÖLBAŞI 15 PL @ </t>
  </si>
  <si>
    <t>S-642629</t>
  </si>
  <si>
    <t>Y-576872</t>
  </si>
  <si>
    <t>P-000172812</t>
  </si>
  <si>
    <t xml:space="preserve">"NET TOPTAN 13 PL - BİM HASANOĞLAN(1) 1 PL - BİM HASANOĞLAN(2) 1 PL
 A101 ELMADAĞ 18 PL" @ </t>
  </si>
  <si>
    <t>S-642628</t>
  </si>
  <si>
    <t>Y-576871</t>
  </si>
  <si>
    <t>P-000172811</t>
  </si>
  <si>
    <t xml:space="preserve">"MİGROS ANKARA ASO2 3 PL - BİM SİNCAN 3 PL -GİMSA 1 PL - 
YASEMİN 26 PL" @ </t>
  </si>
  <si>
    <t>S-642627</t>
  </si>
  <si>
    <t>Y-576870</t>
  </si>
  <si>
    <t>P-000172810</t>
  </si>
  <si>
    <t xml:space="preserve">BİM AKYURT 1 PL - BİM GÜZELHİSAR 2 PL -A101 ESENBOĞA 27 PL @ </t>
  </si>
  <si>
    <t>S-642626</t>
  </si>
  <si>
    <t>Y-576869</t>
  </si>
  <si>
    <t>P-000172809</t>
  </si>
  <si>
    <t xml:space="preserve">A101 AKINCI 13 PL - A101 ESENBOĞA 17 PL @ </t>
  </si>
  <si>
    <t>S-642625</t>
  </si>
  <si>
    <t>Y-576868</t>
  </si>
  <si>
    <t>P-000172808</t>
  </si>
  <si>
    <t xml:space="preserve">- ERDOĞAN 14 PL + 1 PL TAZE ET - MERT KASABI 1 PL TAZE ET - YASEMİN 16 @ </t>
  </si>
  <si>
    <t>S-642623</t>
  </si>
  <si>
    <t>Y-576866</t>
  </si>
  <si>
    <t>P-000172806</t>
  </si>
  <si>
    <t>S-642622</t>
  </si>
  <si>
    <t>Y-576865</t>
  </si>
  <si>
    <t>P-000172805</t>
  </si>
  <si>
    <t xml:space="preserve">GÜL TİCARET 15 PL - BİM 7 PL - A101 11 PL @ </t>
  </si>
  <si>
    <t>S-642621</t>
  </si>
  <si>
    <t>Y-576864</t>
  </si>
  <si>
    <t>P-000172804</t>
  </si>
  <si>
    <t xml:space="preserve">"KARABIYIK 2 PL - BİM AKSARAY 8 PL - ARSEN İHTİYAÇ 21 PL -
BİM KAYSERİ(2) 2 PL" @ </t>
  </si>
  <si>
    <t>S-642620</t>
  </si>
  <si>
    <t>Y-576863</t>
  </si>
  <si>
    <t>P-000172803</t>
  </si>
  <si>
    <t xml:space="preserve">"İSMAİL GÜLEZ 8 PL - BİM KAYSERİ 1 PL - ÖZ RİZE 2 PL - 
A101 KAYSERİ 22 PL" @ </t>
  </si>
  <si>
    <t>S-642619</t>
  </si>
  <si>
    <t>Y-576862</t>
  </si>
  <si>
    <t>P-000172802</t>
  </si>
  <si>
    <t xml:space="preserve">KÜRE AKARYAKIT 18 PL - TOKTAR 15 PL @ </t>
  </si>
  <si>
    <t>S-642618</t>
  </si>
  <si>
    <t>Y-576861</t>
  </si>
  <si>
    <t>P-000172801</t>
  </si>
  <si>
    <t xml:space="preserve">A101 TARSUS 22 PL - BİM TARSUS 6 PL - ADNAN TİCARET 5 PL - @ </t>
  </si>
  <si>
    <t>S-642617</t>
  </si>
  <si>
    <t>Y-576860</t>
  </si>
  <si>
    <t>P-000172800</t>
  </si>
  <si>
    <t xml:space="preserve">"MİGROS TARSUS 7 PL - BİM MERSİN 4 PL - BAKLACI 4 PL
 - A101 HATAY 18 PL" @ </t>
  </si>
  <si>
    <t>S-642616</t>
  </si>
  <si>
    <t>Y-576859</t>
  </si>
  <si>
    <t>P-000172799</t>
  </si>
  <si>
    <t xml:space="preserve">FATİH DONDURMA 13 PL - DERTLİ 13 PL @ </t>
  </si>
  <si>
    <t>S-642615</t>
  </si>
  <si>
    <t>Y-576858</t>
  </si>
  <si>
    <t>P-000172798</t>
  </si>
  <si>
    <t xml:space="preserve">MENCOĞLU 10 PL - A101 ERZURUM 23 PL @ </t>
  </si>
  <si>
    <t>S-642645</t>
  </si>
  <si>
    <t>Y-576857</t>
  </si>
  <si>
    <t>68ABS540</t>
  </si>
  <si>
    <t>MEHMET DİNÇ</t>
  </si>
  <si>
    <t>MEHMET KARAKAŞ</t>
  </si>
  <si>
    <t>0533 779 84 60</t>
  </si>
  <si>
    <t>İHT GIDA 5 PL - ŞEKERCİ GIDA 8 PL - A101 VAN 18 PL @</t>
  </si>
  <si>
    <t>S-642639</t>
  </si>
  <si>
    <t>Y-576883</t>
  </si>
  <si>
    <t>P-000172822</t>
  </si>
  <si>
    <t xml:space="preserve">A101 MALATYA 26 PL - BAŞKAN GIDA 6 PL- - BİM ELAZIĞ 1 PL @ </t>
  </si>
  <si>
    <t>S-642638</t>
  </si>
  <si>
    <t>Y-576882</t>
  </si>
  <si>
    <t>P-000172821</t>
  </si>
  <si>
    <t xml:space="preserve">"BİM PİRAZİZ 10 PL - AKDENİZ 15 PL - BİM 3 PL 
- ANADOLU ARICILIK 5 PL" @ </t>
  </si>
  <si>
    <t>S-642636</t>
  </si>
  <si>
    <t>Y-576879</t>
  </si>
  <si>
    <t>P-000172819</t>
  </si>
  <si>
    <t xml:space="preserve">A101 SAMSUN 23 PL - MUSTAFA DEMİRCİ 8 PL @ </t>
  </si>
  <si>
    <t>S-642624</t>
  </si>
  <si>
    <t>Y-576867</t>
  </si>
  <si>
    <t>P-000172807</t>
  </si>
  <si>
    <t>S-642717</t>
  </si>
  <si>
    <t>Y-576959</t>
  </si>
  <si>
    <t>P-000172844</t>
  </si>
  <si>
    <t xml:space="preserve">"ACARLAR MADENCİLİK 2 PL -A101 TOSYA 23 PL -BİM 3 PL - 
YILDIZ TÜKETİM 5 PL" @ </t>
  </si>
  <si>
    <t>S-642994</t>
  </si>
  <si>
    <t>Y-577240</t>
  </si>
  <si>
    <t xml:space="preserve">DAVUTPAŞA CAD. NO:18 TOPKAPI
İRS NO:90045 @ </t>
  </si>
  <si>
    <t>S-642931</t>
  </si>
  <si>
    <t>Y-577176</t>
  </si>
  <si>
    <t>ALI2026000011952</t>
  </si>
  <si>
    <t>P-000172944</t>
  </si>
  <si>
    <t>11UB840</t>
  </si>
  <si>
    <t>AHMET ÖZTÜFEKCİ</t>
  </si>
  <si>
    <t>HOŞDERE</t>
  </si>
  <si>
    <t>SİMAV</t>
  </si>
  <si>
    <t>S-642926</t>
  </si>
  <si>
    <t>Y-577171</t>
  </si>
  <si>
    <t>S-642923</t>
  </si>
  <si>
    <t>Y-577168</t>
  </si>
  <si>
    <t>S-642922</t>
  </si>
  <si>
    <t>Y-577167</t>
  </si>
  <si>
    <t>DKI2026000005167-5168</t>
  </si>
  <si>
    <t>16BZP778</t>
  </si>
  <si>
    <t>S-642921</t>
  </si>
  <si>
    <t>Y-577166</t>
  </si>
  <si>
    <t>DKI2026000005169-5170-5171</t>
  </si>
  <si>
    <t>11DB961</t>
  </si>
  <si>
    <t>S-642920</t>
  </si>
  <si>
    <t>Y-577165</t>
  </si>
  <si>
    <t>DKI2026000005158</t>
  </si>
  <si>
    <t>S-642919</t>
  </si>
  <si>
    <t>Y-577164</t>
  </si>
  <si>
    <t>DKI2026000005143-5144-5145-5146</t>
  </si>
  <si>
    <t>S-642917</t>
  </si>
  <si>
    <t>Y-577162</t>
  </si>
  <si>
    <t>16CAE166</t>
  </si>
  <si>
    <t>S-642916</t>
  </si>
  <si>
    <t>Y-577161</t>
  </si>
  <si>
    <t>TOSYA</t>
  </si>
  <si>
    <t>DÜZCE / ZONGULDAK / TOSYA @</t>
  </si>
  <si>
    <t>S-642915</t>
  </si>
  <si>
    <t>Y-577160</t>
  </si>
  <si>
    <t>ATAKUM / SAMSUN / GİRESUN @</t>
  </si>
  <si>
    <t>S-642914</t>
  </si>
  <si>
    <t>Y-577159</t>
  </si>
  <si>
    <t>ALI2026000011918-11919</t>
  </si>
  <si>
    <t>P-000172936</t>
  </si>
  <si>
    <t>S-642877</t>
  </si>
  <si>
    <t>Y-577121</t>
  </si>
  <si>
    <t xml:space="preserve">DAVUTPAŞA CAD. NO:18 TOPKAPI
İRS NO:90025 @ </t>
  </si>
  <si>
    <t>S-644033</t>
  </si>
  <si>
    <t>Y-578288</t>
  </si>
  <si>
    <t>20260824018</t>
  </si>
  <si>
    <t>S-644032</t>
  </si>
  <si>
    <t>Y-578287</t>
  </si>
  <si>
    <t>20260824077</t>
  </si>
  <si>
    <t>S-644018</t>
  </si>
  <si>
    <t>Y-578271</t>
  </si>
  <si>
    <t>20260824104</t>
  </si>
  <si>
    <t>S-643974</t>
  </si>
  <si>
    <t>Y-578225</t>
  </si>
  <si>
    <t xml:space="preserve">ZİRVE ÇİKOLATA
İRS NO:3226 @ </t>
  </si>
  <si>
    <t>S-643972</t>
  </si>
  <si>
    <t>Y-578223</t>
  </si>
  <si>
    <t xml:space="preserve">ELVAN GIDA 
İRS NO:12871 @ </t>
  </si>
  <si>
    <t>S-642990</t>
  </si>
  <si>
    <t>Y-577236</t>
  </si>
  <si>
    <t>P-000172961</t>
  </si>
  <si>
    <t>20260451 - İDRİS ALBAYRAK</t>
  </si>
  <si>
    <t>S-642984</t>
  </si>
  <si>
    <t>Y-577230</t>
  </si>
  <si>
    <t>P-000172957</t>
  </si>
  <si>
    <t>FTAU2078142 - 26-28080 / OKAN AYDIN</t>
  </si>
  <si>
    <t>S-643098</t>
  </si>
  <si>
    <t>Y-577350</t>
  </si>
  <si>
    <t>P-000173024</t>
  </si>
  <si>
    <t>ITH2613238 - MUHASEBE</t>
  </si>
  <si>
    <t>S-643095</t>
  </si>
  <si>
    <t>Y-577347</t>
  </si>
  <si>
    <t>P-000173021</t>
  </si>
  <si>
    <t>REF:12764-KELLOGG GIDA - + 15 C YÜKLEMESİ  - MUHASEBE</t>
  </si>
  <si>
    <t>ASTEK ANTREPO</t>
  </si>
  <si>
    <t>S-643041</t>
  </si>
  <si>
    <t>Y-577288</t>
  </si>
  <si>
    <t>P-000172982</t>
  </si>
  <si>
    <t>TTNU8842770 - İNGİLTERE E.Y</t>
  </si>
  <si>
    <t>S-642867</t>
  </si>
  <si>
    <t>Y-577111</t>
  </si>
  <si>
    <t>P-000172917</t>
  </si>
  <si>
    <t>TCLU9381122 - YİĞİT ANLI</t>
  </si>
  <si>
    <t>S-642866</t>
  </si>
  <si>
    <t>Y-577110</t>
  </si>
  <si>
    <t>P-000172916</t>
  </si>
  <si>
    <t>MKLU4034601 - YİĞİT ANLI</t>
  </si>
  <si>
    <t>S-642865</t>
  </si>
  <si>
    <t>Y-577109</t>
  </si>
  <si>
    <t>P-000172915</t>
  </si>
  <si>
    <t>CGMU5405128 - İNGİLTERE E.Y</t>
  </si>
  <si>
    <t>S-642891</t>
  </si>
  <si>
    <t>Y-577135</t>
  </si>
  <si>
    <t>P-000172930</t>
  </si>
  <si>
    <t>20267329 - FRIGO - MUSTAFA DOĞAN</t>
  </si>
  <si>
    <t>S-642890</t>
  </si>
  <si>
    <t>Y-577134</t>
  </si>
  <si>
    <t>P-000172929</t>
  </si>
  <si>
    <t>20267327 - FRIGO - MUSTAFA DOĞAN</t>
  </si>
  <si>
    <t>S-642889</t>
  </si>
  <si>
    <t>Y-577133</t>
  </si>
  <si>
    <t>P-000172928</t>
  </si>
  <si>
    <t>20261249 - FRIGO - ESRA PARLAK</t>
  </si>
  <si>
    <t>S-642888</t>
  </si>
  <si>
    <t>Y-577132</t>
  </si>
  <si>
    <t>P-000172927</t>
  </si>
  <si>
    <t>20261255 - FRIGO - ESRA PARLAK</t>
  </si>
  <si>
    <t>S-642887</t>
  </si>
  <si>
    <t>Y-577131</t>
  </si>
  <si>
    <t>P-000172926</t>
  </si>
  <si>
    <t>20267283 - FRIGO - MUSTAFA DOĞAN</t>
  </si>
  <si>
    <t>16BIK982</t>
  </si>
  <si>
    <t>S-642885</t>
  </si>
  <si>
    <t>Y-577129</t>
  </si>
  <si>
    <t>P-000172924</t>
  </si>
  <si>
    <t>20260817 - 20260887 - ESRA PARLAK</t>
  </si>
  <si>
    <t>06FC9565</t>
  </si>
  <si>
    <t>S-642886</t>
  </si>
  <si>
    <t>Y-577130</t>
  </si>
  <si>
    <t>P-000172925</t>
  </si>
  <si>
    <t>S-642946</t>
  </si>
  <si>
    <t>Y-577191</t>
  </si>
  <si>
    <t>06FTA597</t>
  </si>
  <si>
    <t>S-643081</t>
  </si>
  <si>
    <t>Y-577331</t>
  </si>
  <si>
    <t>90212</t>
  </si>
  <si>
    <t>GEBZE OSB. İHSAN DEDE CD. 90. SK. @ 90212</t>
  </si>
  <si>
    <t>S-642757</t>
  </si>
  <si>
    <t>Y-576999</t>
  </si>
  <si>
    <t>90246</t>
  </si>
  <si>
    <t>P-000172863</t>
  </si>
  <si>
    <t>GEBZE OSB. İHSAN DEDE CD. 90. SK. @ 90246</t>
  </si>
  <si>
    <t>S-642755</t>
  </si>
  <si>
    <t>Y-576997</t>
  </si>
  <si>
    <t>90245</t>
  </si>
  <si>
    <t>P-000172861</t>
  </si>
  <si>
    <t>GEBZE OSB. İHSAN DEDE CD. 90. SK. @ 90245</t>
  </si>
  <si>
    <t>S-642745</t>
  </si>
  <si>
    <t>Y-576987</t>
  </si>
  <si>
    <t>90214</t>
  </si>
  <si>
    <t>P-000172857</t>
  </si>
  <si>
    <t>GEBZE OSB. İHSAN DEDE CD. 90. SK. @ 90214</t>
  </si>
  <si>
    <t>S-642744</t>
  </si>
  <si>
    <t>Y-576986</t>
  </si>
  <si>
    <t>90219</t>
  </si>
  <si>
    <t>P-000172856</t>
  </si>
  <si>
    <t>GEBZE OSB. İHSAN DEDE CD. 90. SK. @ 90219</t>
  </si>
  <si>
    <t>S-642716</t>
  </si>
  <si>
    <t>Y-576958</t>
  </si>
  <si>
    <t>90183</t>
  </si>
  <si>
    <t>P-000172843</t>
  </si>
  <si>
    <t>MALTEPE MH DAVUTPAŞA CD NO 18 ZEYTİNBURNU @ 90183</t>
  </si>
  <si>
    <t>S-642703</t>
  </si>
  <si>
    <t>Y-576945</t>
  </si>
  <si>
    <t>90169</t>
  </si>
  <si>
    <t>P-000172842</t>
  </si>
  <si>
    <t>GEBZE OSB. İHSAN DEDE CD. 90. SK. @ 90169</t>
  </si>
  <si>
    <t>S-642702</t>
  </si>
  <si>
    <t>Y-576944</t>
  </si>
  <si>
    <t>90163</t>
  </si>
  <si>
    <t>P-000172841</t>
  </si>
  <si>
    <t>GEBZE OSB. İHSAN DEDE CD. 90. SK. @ 90163</t>
  </si>
  <si>
    <t>S-642673</t>
  </si>
  <si>
    <t>Y-576914</t>
  </si>
  <si>
    <t>90146</t>
  </si>
  <si>
    <t>P-000172840</t>
  </si>
  <si>
    <t>GEBZE OSB. İHSAN DEDE CD. 90. SK. @ 90146</t>
  </si>
  <si>
    <t>S-642657</t>
  </si>
  <si>
    <t>Y-576899</t>
  </si>
  <si>
    <t>90131</t>
  </si>
  <si>
    <t>P-000172825</t>
  </si>
  <si>
    <t>MALTEPE MH DAVUTPAŞA CD NO 18 ZEYTİNBURNU @ 90131</t>
  </si>
  <si>
    <t>S-642655</t>
  </si>
  <si>
    <t>Y-576897</t>
  </si>
  <si>
    <t>90123</t>
  </si>
  <si>
    <t>P-000172823</t>
  </si>
  <si>
    <t>GEBZE OSB. İHSAN DEDE CD. 90. SK. @ 90123</t>
  </si>
  <si>
    <t>S-642881</t>
  </si>
  <si>
    <t>Y-577125</t>
  </si>
  <si>
    <t>S-642913</t>
  </si>
  <si>
    <t>Y-577158</t>
  </si>
  <si>
    <t>S-642910</t>
  </si>
  <si>
    <t>Y-577155</t>
  </si>
  <si>
    <t>16BRM754</t>
  </si>
  <si>
    <t>EMRAH AYAZ</t>
  </si>
  <si>
    <t xml:space="preserve">BURSA BÖLGE+ YENİŞEHİR MİGROS @ </t>
  </si>
  <si>
    <t>S-642909</t>
  </si>
  <si>
    <t>Y-577154</t>
  </si>
  <si>
    <t>07CBF532</t>
  </si>
  <si>
    <t>CEMİLE CEYLAN</t>
  </si>
  <si>
    <t xml:space="preserve">DÖŞEMEALTI A101+MURATPAŞA A101+ SERİK CARREFOURSA @ </t>
  </si>
  <si>
    <t>S-642908</t>
  </si>
  <si>
    <t>Y-577153</t>
  </si>
  <si>
    <t>34EY9439</t>
  </si>
  <si>
    <t>ŞAHİN PLUS LOJİSTİK SAĞ.HİZ.TUR.SAN. VE TİC.A.Ş.</t>
  </si>
  <si>
    <t xml:space="preserve">GEBZE MİGROS @ </t>
  </si>
  <si>
    <t>S-642907</t>
  </si>
  <si>
    <t>Y-577152</t>
  </si>
  <si>
    <t>S-642906</t>
  </si>
  <si>
    <t>Y-577151</t>
  </si>
  <si>
    <t>S-642905</t>
  </si>
  <si>
    <t>Y-577150</t>
  </si>
  <si>
    <t>16SE644</t>
  </si>
  <si>
    <t>MENZİL MADENCİLİK MERMERCİLİK GIDA İNŞAAT NAKLİYE GERİ DÖNÜŞÜM GÜBRE İTHALAT İHRACAT SANAYİ VE TİCAR</t>
  </si>
  <si>
    <t>S-642904</t>
  </si>
  <si>
    <t>Y-577149</t>
  </si>
  <si>
    <t>S-642902</t>
  </si>
  <si>
    <t>Y-577147</t>
  </si>
  <si>
    <t>24-31 AĞUSTOS 2026 GÖNENLİ SÜT / AKHİSAR MUTABAKATI</t>
  </si>
  <si>
    <t>S-642827</t>
  </si>
  <si>
    <t>Y-577072</t>
  </si>
  <si>
    <t xml:space="preserve">ARNAVUTKÖY BİM1+BİM @ </t>
  </si>
  <si>
    <t>S-642830</t>
  </si>
  <si>
    <t>Y-577074</t>
  </si>
  <si>
    <t>S-642829</t>
  </si>
  <si>
    <t>Y-577073</t>
  </si>
  <si>
    <t>S-642975</t>
  </si>
  <si>
    <t>Y-577221</t>
  </si>
  <si>
    <t>P-000172948</t>
  </si>
  <si>
    <t>59AIT941</t>
  </si>
  <si>
    <t>HASAN İTİLLİ</t>
  </si>
  <si>
    <t>S-643145</t>
  </si>
  <si>
    <t>Y-577394</t>
  </si>
  <si>
    <t>P-000173068</t>
  </si>
  <si>
    <t>74BK052</t>
  </si>
  <si>
    <t>EKREM SAMUT</t>
  </si>
  <si>
    <t>2 ADET AKÜ NAKLİYESİ @</t>
  </si>
  <si>
    <t>S-643139</t>
  </si>
  <si>
    <t>Y-577388</t>
  </si>
  <si>
    <t>P-000173062</t>
  </si>
  <si>
    <t>S-642897</t>
  </si>
  <si>
    <t>Y-577142</t>
  </si>
  <si>
    <t>P-000172934</t>
  </si>
  <si>
    <t>S-643108</t>
  </si>
  <si>
    <t>Y-577357</t>
  </si>
  <si>
    <t>P-000173034</t>
  </si>
  <si>
    <t xml:space="preserve">ÇANAKKALE İADE @ </t>
  </si>
  <si>
    <t>S-642894</t>
  </si>
  <si>
    <t>Y-577139</t>
  </si>
  <si>
    <t>P-000172933</t>
  </si>
  <si>
    <t>33ACR065</t>
  </si>
  <si>
    <t>AKANSU LOJ.PET.TUR.GAYR.GISA SAN.VE TİC.LTD.ŞTİ</t>
  </si>
  <si>
    <t xml:space="preserve">VIR10211 @ </t>
  </si>
  <si>
    <t>S-642879</t>
  </si>
  <si>
    <t>Y-577122</t>
  </si>
  <si>
    <t>P-000172920</t>
  </si>
  <si>
    <t>80FR004</t>
  </si>
  <si>
    <t>ALİ DÖNMEZ</t>
  </si>
  <si>
    <t xml:space="preserve">VIR10191-92 @ </t>
  </si>
  <si>
    <t>S-642863</t>
  </si>
  <si>
    <t>Y-577107</t>
  </si>
  <si>
    <t>P-000172914</t>
  </si>
  <si>
    <t>03ABU051</t>
  </si>
  <si>
    <t>RAMAZAN KARAMOÇU</t>
  </si>
  <si>
    <t xml:space="preserve">VIR10193-94 @ </t>
  </si>
  <si>
    <t>S-642842</t>
  </si>
  <si>
    <t>Y-577086</t>
  </si>
  <si>
    <t>P-000172898</t>
  </si>
  <si>
    <t xml:space="preserve">VIR10176-75-78-73-79 @ </t>
  </si>
  <si>
    <t>S-642838</t>
  </si>
  <si>
    <t>Y-577082</t>
  </si>
  <si>
    <t>P-000172894</t>
  </si>
  <si>
    <t xml:space="preserve">VIR10196 @ </t>
  </si>
  <si>
    <t>S-642833</t>
  </si>
  <si>
    <t>Y-577077</t>
  </si>
  <si>
    <t>P-000172892</t>
  </si>
  <si>
    <t>S-643659</t>
  </si>
  <si>
    <t>Y-577907</t>
  </si>
  <si>
    <t>S-643658</t>
  </si>
  <si>
    <t>Y-577906</t>
  </si>
  <si>
    <t>S-643657</t>
  </si>
  <si>
    <t>Y-577905</t>
  </si>
  <si>
    <t>S-643656</t>
  </si>
  <si>
    <t>Y-577904</t>
  </si>
  <si>
    <t>S-643655</t>
  </si>
  <si>
    <t>Y-577903</t>
  </si>
  <si>
    <t>S-643654</t>
  </si>
  <si>
    <t>Y-577902</t>
  </si>
  <si>
    <t>S-643653</t>
  </si>
  <si>
    <t>Y-577901</t>
  </si>
  <si>
    <t>63AFB024</t>
  </si>
  <si>
    <t>MAHMUT YAĞMUR</t>
  </si>
  <si>
    <t>S-643652</t>
  </si>
  <si>
    <t>Y-577900</t>
  </si>
  <si>
    <t xml:space="preserve">KOCAYATAK+2 GÜN BEKLEME @ </t>
  </si>
  <si>
    <t>S-643651</t>
  </si>
  <si>
    <t>Y-577899</t>
  </si>
  <si>
    <t>33PL540</t>
  </si>
  <si>
    <t>S-643650</t>
  </si>
  <si>
    <t>Y-577898</t>
  </si>
  <si>
    <t>S-643649</t>
  </si>
  <si>
    <t>Y-577897</t>
  </si>
  <si>
    <t>S-643648</t>
  </si>
  <si>
    <t>Y-577896</t>
  </si>
  <si>
    <t>34ESH951</t>
  </si>
  <si>
    <t>S-643647</t>
  </si>
  <si>
    <t>Y-577895</t>
  </si>
  <si>
    <t>S-643646</t>
  </si>
  <si>
    <t>Y-577894</t>
  </si>
  <si>
    <t>S-643645</t>
  </si>
  <si>
    <t>Y-577893</t>
  </si>
  <si>
    <t>S-642965</t>
  </si>
  <si>
    <t>Y-577211</t>
  </si>
  <si>
    <t>S-643266</t>
  </si>
  <si>
    <t>Y-577515</t>
  </si>
  <si>
    <t>P-000173363</t>
  </si>
  <si>
    <t>KÜTAHYA 2 NOKTA + ESKİŞEHİR @</t>
  </si>
  <si>
    <t>S-643265</t>
  </si>
  <si>
    <t>Y-577514</t>
  </si>
  <si>
    <t>P-000173362</t>
  </si>
  <si>
    <t>S-643264</t>
  </si>
  <si>
    <t>Y-577513</t>
  </si>
  <si>
    <t>P-000173360</t>
  </si>
  <si>
    <t>4 NOKTA @</t>
  </si>
  <si>
    <t>S-643810</t>
  </si>
  <si>
    <t>Y-578060</t>
  </si>
  <si>
    <t>P-000173366</t>
  </si>
  <si>
    <t>KOCAELİ 2 YER +İSTANBUL AVRUPA @</t>
  </si>
  <si>
    <t>S-643809</t>
  </si>
  <si>
    <t>Y-578059</t>
  </si>
  <si>
    <t>P-000173365</t>
  </si>
  <si>
    <t xml:space="preserve">AVRUPA @ </t>
  </si>
  <si>
    <t>24-31 AĞUSTOS 2026 ÇUMRA MUTABAKATI</t>
  </si>
  <si>
    <t>S-642797</t>
  </si>
  <si>
    <t>Y-577040</t>
  </si>
  <si>
    <t>P-000172888</t>
  </si>
  <si>
    <t xml:space="preserve">TARIM KREDİ - BİM DÖŞEMEALTI 2 - A101 DÖŞEMEALTI @ </t>
  </si>
  <si>
    <t>S-642795</t>
  </si>
  <si>
    <t>Y-577039</t>
  </si>
  <si>
    <t>P-000172886</t>
  </si>
  <si>
    <t xml:space="preserve">BİM - TARIM KREDİ - A101 @ </t>
  </si>
  <si>
    <t>S-642794</t>
  </si>
  <si>
    <t>Y-577038</t>
  </si>
  <si>
    <t>P-000172885</t>
  </si>
  <si>
    <t xml:space="preserve">BİM YENİKENT - A101 AKINCI - TARIM KREDİ KAZAN @ </t>
  </si>
  <si>
    <t>S-643808</t>
  </si>
  <si>
    <t>Y-578058</t>
  </si>
  <si>
    <t>P-000173364</t>
  </si>
  <si>
    <t>AYDIN+İZMİR 3 YER @</t>
  </si>
  <si>
    <t>S-642723</t>
  </si>
  <si>
    <t>Y-576965</t>
  </si>
  <si>
    <t>P-000172850</t>
  </si>
  <si>
    <t>01AGG35</t>
  </si>
  <si>
    <t>HASAN GÖÇMEN</t>
  </si>
  <si>
    <t xml:space="preserve">TARIM KREDİ - BİM - A101 @ </t>
  </si>
  <si>
    <t>S-642721</t>
  </si>
  <si>
    <t>Y-576963</t>
  </si>
  <si>
    <t>P-000172848</t>
  </si>
  <si>
    <t xml:space="preserve">GÖLPINAR GIDA - TARIM KREDİ @ </t>
  </si>
  <si>
    <t>S-642720</t>
  </si>
  <si>
    <t>Y-576962</t>
  </si>
  <si>
    <t>P-000172847</t>
  </si>
  <si>
    <t xml:space="preserve">TARIM KREDİ - A101 - ANADOLU ARICILIK @ </t>
  </si>
  <si>
    <t>S-642719</t>
  </si>
  <si>
    <t>Y-576961</t>
  </si>
  <si>
    <t>P-000172846</t>
  </si>
  <si>
    <t xml:space="preserve">TOKGÖZ TİCARET - BİM - A101 - TARIM KREDİ @ </t>
  </si>
  <si>
    <t>S-642718</t>
  </si>
  <si>
    <t>Y-576960</t>
  </si>
  <si>
    <t>P-000172845</t>
  </si>
  <si>
    <t xml:space="preserve">BİM AKYURT - BİM GÜZELHİSAR - A101 ESENBOĞA -TARIM KREDİ AKYURT @ </t>
  </si>
  <si>
    <t>S-643807</t>
  </si>
  <si>
    <t>Y-578057</t>
  </si>
  <si>
    <t>P-000173622</t>
  </si>
  <si>
    <t xml:space="preserve">SİVAS+ERZURUM @ </t>
  </si>
  <si>
    <t>S-643806</t>
  </si>
  <si>
    <t>Y-578056</t>
  </si>
  <si>
    <t>P-000173359</t>
  </si>
  <si>
    <t>S-643944</t>
  </si>
  <si>
    <t>Y-578195</t>
  </si>
  <si>
    <t xml:space="preserve">DAVUTPAŞA CAD. NO:18 TOPKAPI
İRS NO:90036-90462 @ </t>
  </si>
  <si>
    <t>S-643930</t>
  </si>
  <si>
    <t>Y-578181</t>
  </si>
  <si>
    <t xml:space="preserve">YAPKİM ANTREPO-SİLİVRİ
İRS NO:90323-90886 @ </t>
  </si>
  <si>
    <t>S-643927</t>
  </si>
  <si>
    <t>Y-578178</t>
  </si>
  <si>
    <t xml:space="preserve">DAVUTPAŞA CAD. NO:18 TOPKAPI
İRS NO:90038-90473 @ </t>
  </si>
  <si>
    <t>S-643912</t>
  </si>
  <si>
    <t>Y-578163</t>
  </si>
  <si>
    <t>S-642942</t>
  </si>
  <si>
    <t>Y-577189</t>
  </si>
  <si>
    <t>S-642941</t>
  </si>
  <si>
    <t>Y-577188</t>
  </si>
  <si>
    <t>S-642939</t>
  </si>
  <si>
    <t>Y-577186</t>
  </si>
  <si>
    <t>S-642938</t>
  </si>
  <si>
    <t>Y-577185</t>
  </si>
  <si>
    <t>S-642937</t>
  </si>
  <si>
    <t>Y-577184</t>
  </si>
  <si>
    <t>50AT532</t>
  </si>
  <si>
    <t>S-642936</t>
  </si>
  <si>
    <t>Y-577183</t>
  </si>
  <si>
    <t>DKI2026000005172-5173-5174-5175</t>
  </si>
  <si>
    <t>S-642934</t>
  </si>
  <si>
    <t>Y-577180</t>
  </si>
  <si>
    <t>S-642933</t>
  </si>
  <si>
    <t>Y-577178</t>
  </si>
  <si>
    <t>10ACA20</t>
  </si>
  <si>
    <t>S-642932</t>
  </si>
  <si>
    <t>Y-577177</t>
  </si>
  <si>
    <t>S-642930</t>
  </si>
  <si>
    <t>Y-577175</t>
  </si>
  <si>
    <t>ALI2026000012002</t>
  </si>
  <si>
    <t>P-000172941</t>
  </si>
  <si>
    <t>51AY045</t>
  </si>
  <si>
    <t>GÖKHAN ERÇATIM</t>
  </si>
  <si>
    <t>S-642929</t>
  </si>
  <si>
    <t>Y-577174</t>
  </si>
  <si>
    <t>ALI2026000012000</t>
  </si>
  <si>
    <t>P-000172940</t>
  </si>
  <si>
    <t>26AJG221</t>
  </si>
  <si>
    <t>ORHAN NALBANT</t>
  </si>
  <si>
    <t>S-642928</t>
  </si>
  <si>
    <t>Y-577173</t>
  </si>
  <si>
    <t>ALI2026000011954</t>
  </si>
  <si>
    <t>P-000172939</t>
  </si>
  <si>
    <t>51ADZ080</t>
  </si>
  <si>
    <t>CİHAN ERÇATIM</t>
  </si>
  <si>
    <t>S-642925</t>
  </si>
  <si>
    <t>Y-577170</t>
  </si>
  <si>
    <t>S-644028</t>
  </si>
  <si>
    <t>Y-578283</t>
  </si>
  <si>
    <t>20260825029</t>
  </si>
  <si>
    <t>S-644019</t>
  </si>
  <si>
    <t>Y-578272</t>
  </si>
  <si>
    <t>20260825122</t>
  </si>
  <si>
    <t>S-643452</t>
  </si>
  <si>
    <t>Y-577701</t>
  </si>
  <si>
    <t>5046691</t>
  </si>
  <si>
    <t>S-643451</t>
  </si>
  <si>
    <t>Y-577700</t>
  </si>
  <si>
    <t>5046649</t>
  </si>
  <si>
    <t>S-643446</t>
  </si>
  <si>
    <t>Y-577695</t>
  </si>
  <si>
    <t>5046136</t>
  </si>
  <si>
    <t>S-642945</t>
  </si>
  <si>
    <t>Y-577182</t>
  </si>
  <si>
    <t>DKI2026000005179-5180-5181</t>
  </si>
  <si>
    <t>81DB636</t>
  </si>
  <si>
    <t>S-642988</t>
  </si>
  <si>
    <t>Y-577234</t>
  </si>
  <si>
    <t>P-000172960</t>
  </si>
  <si>
    <t>CMAU5895290 - UETU7225274 - 26-09704 / RECEP AKYAZI</t>
  </si>
  <si>
    <t>S-642986</t>
  </si>
  <si>
    <t>Y-577232</t>
  </si>
  <si>
    <t>P-000172959</t>
  </si>
  <si>
    <t>HLBU4126305 - HLXU1298308 - 20261025 / MUZ PÜRESİ / AYLİN AYDOĞDU</t>
  </si>
  <si>
    <t>34ELM294</t>
  </si>
  <si>
    <t>S-642983</t>
  </si>
  <si>
    <t>Y-577229</t>
  </si>
  <si>
    <t>P-000172956</t>
  </si>
  <si>
    <t>20260278 - SENEM SUBAKAN</t>
  </si>
  <si>
    <t>S-642981</t>
  </si>
  <si>
    <t>Y-577228</t>
  </si>
  <si>
    <t>P-000172954</t>
  </si>
  <si>
    <t>20260346 - SENEM SUBAKAN</t>
  </si>
  <si>
    <t>S-642980</t>
  </si>
  <si>
    <t>Y-577226</t>
  </si>
  <si>
    <t>P-000172953</t>
  </si>
  <si>
    <t>20260304 - SENEM SUBAKAN</t>
  </si>
  <si>
    <t>S-643097</t>
  </si>
  <si>
    <t>Y-577349</t>
  </si>
  <si>
    <t>P-000173023</t>
  </si>
  <si>
    <t>ITH2613239 - MUHASEBE</t>
  </si>
  <si>
    <t>41BU955</t>
  </si>
  <si>
    <t>S-643066</t>
  </si>
  <si>
    <t>Y-577316</t>
  </si>
  <si>
    <t>P-000173007</t>
  </si>
  <si>
    <t>20260455-7 /  20260455-5 / 20260455-6 - YASİN ATEŞ</t>
  </si>
  <si>
    <t>34MAS261</t>
  </si>
  <si>
    <t>S-643048</t>
  </si>
  <si>
    <t>Y-577296</t>
  </si>
  <si>
    <t>P-000172989</t>
  </si>
  <si>
    <t>MSNU6791589 - MSGU5012263 - MSNU9342750 - MSNU9340629 - MSNU5877060 - MEHMET ALTAY</t>
  </si>
  <si>
    <t>S-643000</t>
  </si>
  <si>
    <t>Y-577246</t>
  </si>
  <si>
    <t>P-000172969</t>
  </si>
  <si>
    <t>HLBU3288575 - CAAU5544330 - FANU1461852 - GESU6448640 - HLXU8619380 - 26-08525 / RECEP AKYAZI</t>
  </si>
  <si>
    <t>S-643033</t>
  </si>
  <si>
    <t>Y-577280</t>
  </si>
  <si>
    <t>P-000172974</t>
  </si>
  <si>
    <t>MRSU5368901 - MRSU8745465 - SELU4174974 - MRSU5597220 - TCKU6783136 - UMMAN S.K</t>
  </si>
  <si>
    <t>S-643039</t>
  </si>
  <si>
    <t>Y-577286</t>
  </si>
  <si>
    <t>P-000172980</t>
  </si>
  <si>
    <t>9058298702 - SERBEST B. M.H - 8 PALET</t>
  </si>
  <si>
    <t>34DVZ916</t>
  </si>
  <si>
    <t>S-643038</t>
  </si>
  <si>
    <t>Y-577285</t>
  </si>
  <si>
    <t>P-000172979</t>
  </si>
  <si>
    <t>9058295150-9058295199 - SERBEST B. M.H - 3 PALET</t>
  </si>
  <si>
    <t>S-642822</t>
  </si>
  <si>
    <t>Y-577066</t>
  </si>
  <si>
    <t>90657</t>
  </si>
  <si>
    <t>P-000172891</t>
  </si>
  <si>
    <t>GEBZE OSB. İHSAN DEDE CD. 90. SK. @ 90657</t>
  </si>
  <si>
    <t>S-642813</t>
  </si>
  <si>
    <t>Y-577058</t>
  </si>
  <si>
    <t>90647</t>
  </si>
  <si>
    <t>P-000172890</t>
  </si>
  <si>
    <t>GEBZE OSB. İHSAN DEDE CD. 90. SK. @ 90647</t>
  </si>
  <si>
    <t>S-642800</t>
  </si>
  <si>
    <t>Y-577044</t>
  </si>
  <si>
    <t>90617</t>
  </si>
  <si>
    <t>P-000172889</t>
  </si>
  <si>
    <t>GEBZE OSB. İHSAN DEDE CD. 90. SK. @ 90617</t>
  </si>
  <si>
    <t>S-642796</t>
  </si>
  <si>
    <t>Y-577041</t>
  </si>
  <si>
    <t>90594</t>
  </si>
  <si>
    <t>P-000172887</t>
  </si>
  <si>
    <t>GEBZE OSB. İHSAN DEDE CD. 90. SK. @ 90594</t>
  </si>
  <si>
    <t>S-642793</t>
  </si>
  <si>
    <t>Y-577037</t>
  </si>
  <si>
    <t>90575</t>
  </si>
  <si>
    <t>P-000172884</t>
  </si>
  <si>
    <t>MALTEPE MH DAVUTPAŞA CD NO 18 ZEYTİNBURNU @ 90575</t>
  </si>
  <si>
    <t>S-643088</t>
  </si>
  <si>
    <t>Y-577338</t>
  </si>
  <si>
    <t>90442</t>
  </si>
  <si>
    <t>GEBZE OSB. İHSAN DEDE CD. 90. SK. @ 90442</t>
  </si>
  <si>
    <t>S-643084</t>
  </si>
  <si>
    <t>Y-577334</t>
  </si>
  <si>
    <t>90633</t>
  </si>
  <si>
    <t>Saracalar Mahallesi Alparslan Türkeş Bulvarı Önem Gıda Blok No:4/1 Akyurt/Ankara @ 90633</t>
  </si>
  <si>
    <t>S-642893</t>
  </si>
  <si>
    <t>Y-577138</t>
  </si>
  <si>
    <t>90775-90676</t>
  </si>
  <si>
    <t>P-000172932</t>
  </si>
  <si>
    <t>GEBZE OSB. İHSAN DEDE CD. 90. SK. @ 90775-90676</t>
  </si>
  <si>
    <t>S-643198</t>
  </si>
  <si>
    <t>Y-577447</t>
  </si>
  <si>
    <t>31D0086</t>
  </si>
  <si>
    <t>ERKUT NADİR</t>
  </si>
  <si>
    <t>SİLİVRİ + GEBZE</t>
  </si>
  <si>
    <t>S-643159</t>
  </si>
  <si>
    <t>Y-577407</t>
  </si>
  <si>
    <t>S-642874</t>
  </si>
  <si>
    <t>Y-577118</t>
  </si>
  <si>
    <t>90748</t>
  </si>
  <si>
    <t>P-000172919</t>
  </si>
  <si>
    <t>MALTEPE MH DAVUTPAŞA CD NO 18 ZEYTİNBURNU @ 90748</t>
  </si>
  <si>
    <t>S-642869</t>
  </si>
  <si>
    <t>Y-577113</t>
  </si>
  <si>
    <t>90723</t>
  </si>
  <si>
    <t>P-000172918</t>
  </si>
  <si>
    <t>GEBZE OSB. İHSAN DEDE CD. 90. SK. @ 90723</t>
  </si>
  <si>
    <t>S-642862</t>
  </si>
  <si>
    <t>Y-577106</t>
  </si>
  <si>
    <t>90693</t>
  </si>
  <si>
    <t>P-000172913</t>
  </si>
  <si>
    <t>GEBZE OSB. İHSAN DEDE CD. 90. SK. @ 90693</t>
  </si>
  <si>
    <t>S-642861</t>
  </si>
  <si>
    <t>Y-577105</t>
  </si>
  <si>
    <t>90692</t>
  </si>
  <si>
    <t>P-000172912</t>
  </si>
  <si>
    <t>GEBZE OSB. İHSAN DEDE CD. 90. SK. @ 90692</t>
  </si>
  <si>
    <t>Y-577137</t>
  </si>
  <si>
    <t>90792</t>
  </si>
  <si>
    <t>GEBZE OSB. İHSAN DEDE CD. 90. SK. @ 90792</t>
  </si>
  <si>
    <t>S-642858</t>
  </si>
  <si>
    <t>Y-577102</t>
  </si>
  <si>
    <t>90699</t>
  </si>
  <si>
    <t>P-000172909</t>
  </si>
  <si>
    <t>GEBZE OSB. İHSAN DEDE CD. 90. SK. @ 90699</t>
  </si>
  <si>
    <t>S-642918</t>
  </si>
  <si>
    <t>Y-577163</t>
  </si>
  <si>
    <t>S-642912</t>
  </si>
  <si>
    <t>Y-577157</t>
  </si>
  <si>
    <t>S-642911</t>
  </si>
  <si>
    <t>Y-577156</t>
  </si>
  <si>
    <t>SUBAŞI  CARREFOURSA @</t>
  </si>
  <si>
    <t>S-643023</t>
  </si>
  <si>
    <t>Y-577269</t>
  </si>
  <si>
    <t>S-643022</t>
  </si>
  <si>
    <t>Y-577268</t>
  </si>
  <si>
    <t>S-643021</t>
  </si>
  <si>
    <t>Y-577267</t>
  </si>
  <si>
    <t>S-643020</t>
  </si>
  <si>
    <t>Y-577266</t>
  </si>
  <si>
    <t xml:space="preserve">ARNAVUTKÖY BİM2 + ESENYURT BİM2 @ </t>
  </si>
  <si>
    <t>S-643019</t>
  </si>
  <si>
    <t>Y-577265</t>
  </si>
  <si>
    <t xml:space="preserve">AVRUPA MİGROS + ARNAVUTKÖY BİM1 @ </t>
  </si>
  <si>
    <t>S-643018</t>
  </si>
  <si>
    <t>Y-577264</t>
  </si>
  <si>
    <t>S-643017</t>
  </si>
  <si>
    <t>Y-577262</t>
  </si>
  <si>
    <t>S-643010</t>
  </si>
  <si>
    <t>Y-577255</t>
  </si>
  <si>
    <t>S-643783</t>
  </si>
  <si>
    <t>Y-578032</t>
  </si>
  <si>
    <t>P-000173338</t>
  </si>
  <si>
    <t>06EU8947</t>
  </si>
  <si>
    <t>SERKAN ÖZİPEK</t>
  </si>
  <si>
    <t xml:space="preserve">36095 @ </t>
  </si>
  <si>
    <t>S-642992</t>
  </si>
  <si>
    <t>Y-577238</t>
  </si>
  <si>
    <t>P-000172963</t>
  </si>
  <si>
    <t>06JRD95</t>
  </si>
  <si>
    <t>S-642977</t>
  </si>
  <si>
    <t>Y-577223</t>
  </si>
  <si>
    <t>P-000172950</t>
  </si>
  <si>
    <t>27ATM67</t>
  </si>
  <si>
    <t>MUHİTTİN AKBAYRAM</t>
  </si>
  <si>
    <t xml:space="preserve">36101 @ </t>
  </si>
  <si>
    <t>S-642976</t>
  </si>
  <si>
    <t>Y-577222</t>
  </si>
  <si>
    <t>P-000172949</t>
  </si>
  <si>
    <t>16BIR910</t>
  </si>
  <si>
    <t>DEVRİŞ KAYA</t>
  </si>
  <si>
    <t xml:space="preserve">36100 @ </t>
  </si>
  <si>
    <t>S-643138</t>
  </si>
  <si>
    <t>Y-577387</t>
  </si>
  <si>
    <t>P-000173061</t>
  </si>
  <si>
    <t>51ABU924</t>
  </si>
  <si>
    <t>AYDIN AYGÜNEŞ</t>
  </si>
  <si>
    <t>S-643134</t>
  </si>
  <si>
    <t>Y-577383</t>
  </si>
  <si>
    <t>P-000173057</t>
  </si>
  <si>
    <t xml:space="preserve">36099 @ </t>
  </si>
  <si>
    <t>S-643132</t>
  </si>
  <si>
    <t>Y-577381</t>
  </si>
  <si>
    <t>P-000173055</t>
  </si>
  <si>
    <t>S-643131</t>
  </si>
  <si>
    <t>Y-577380</t>
  </si>
  <si>
    <t>P-000173054</t>
  </si>
  <si>
    <t xml:space="preserve">36096 @ </t>
  </si>
  <si>
    <t>S-643418</t>
  </si>
  <si>
    <t>Y-577667</t>
  </si>
  <si>
    <t>CESUR AMBALAJ SANAYİ VE TİCARET ANONİM ŞİRKETİ</t>
  </si>
  <si>
    <t>P-000173283</t>
  </si>
  <si>
    <t>S-643111</t>
  </si>
  <si>
    <t>Y-577361</t>
  </si>
  <si>
    <t>P-000173037</t>
  </si>
  <si>
    <t xml:space="preserve">36091 @ </t>
  </si>
  <si>
    <t>S-643099</t>
  </si>
  <si>
    <t>Y-577351</t>
  </si>
  <si>
    <t>P-000173025</t>
  </si>
  <si>
    <t>42BAA275</t>
  </si>
  <si>
    <t xml:space="preserve">36102 @ </t>
  </si>
  <si>
    <t>S-642892</t>
  </si>
  <si>
    <t>Y-577136</t>
  </si>
  <si>
    <t>PO 00005889,00005468,00005819</t>
  </si>
  <si>
    <t>ÜRÜN CİNSİ YEDEK PARÇA, PRES KEÇESİ-ELEK</t>
  </si>
  <si>
    <t>P-000172931</t>
  </si>
  <si>
    <t>2026201010,A/042953,83628642</t>
  </si>
  <si>
    <t>54DK555</t>
  </si>
  <si>
    <t>TUNA KARTAL</t>
  </si>
  <si>
    <t>0533 325 3617</t>
  </si>
  <si>
    <t>ASKO SINAİ A TİPİ ANTREPO</t>
  </si>
  <si>
    <t>ASKO SINAİ VE TEKNOLOJİ ÜRETİM SANAYİ TİCARET ANONİM ŞİRKETİ
AQUA KRAFT ŞUBE
FERİZLİ OSB,6.CAD. NO:9/1 54110 FERİZLİ,SAKARYA @ PO 00005889,00005468,00005819 @ PO 00005889,00005468,00005819 @ PO 00005889,00005468,00005819</t>
  </si>
  <si>
    <t>S-643682</t>
  </si>
  <si>
    <t>Y-577930</t>
  </si>
  <si>
    <t>S-643681</t>
  </si>
  <si>
    <t>Y-577929</t>
  </si>
  <si>
    <t>S-643680</t>
  </si>
  <si>
    <t>Y-577928</t>
  </si>
  <si>
    <t>S-643679</t>
  </si>
  <si>
    <t>Y-577927</t>
  </si>
  <si>
    <t>S-643678</t>
  </si>
  <si>
    <t>Y-577926</t>
  </si>
  <si>
    <t>S-643677</t>
  </si>
  <si>
    <t>Y-577925</t>
  </si>
  <si>
    <t>S-643676</t>
  </si>
  <si>
    <t>Y-577924</t>
  </si>
  <si>
    <t>55KB461</t>
  </si>
  <si>
    <t>S-643675</t>
  </si>
  <si>
    <t>Y-577923</t>
  </si>
  <si>
    <t>S-643674</t>
  </si>
  <si>
    <t>Y-577922</t>
  </si>
  <si>
    <t>S-643673</t>
  </si>
  <si>
    <t>Y-577921</t>
  </si>
  <si>
    <t>S-643672</t>
  </si>
  <si>
    <t>Y-577920</t>
  </si>
  <si>
    <t>S-643671</t>
  </si>
  <si>
    <t>Y-577919</t>
  </si>
  <si>
    <t>S-643670</t>
  </si>
  <si>
    <t>Y-577918</t>
  </si>
  <si>
    <t>S-643669</t>
  </si>
  <si>
    <t>Y-577917</t>
  </si>
  <si>
    <t>S-643668</t>
  </si>
  <si>
    <t>Y-577916</t>
  </si>
  <si>
    <t>S-643667</t>
  </si>
  <si>
    <t>Y-577915</t>
  </si>
  <si>
    <t>S-643666</t>
  </si>
  <si>
    <t>Y-577914</t>
  </si>
  <si>
    <t>S-643665</t>
  </si>
  <si>
    <t>Y-577913</t>
  </si>
  <si>
    <t>S-643664</t>
  </si>
  <si>
    <t>Y-577912</t>
  </si>
  <si>
    <t>27KM398</t>
  </si>
  <si>
    <t>S-643663</t>
  </si>
  <si>
    <t>Y-577911</t>
  </si>
  <si>
    <t>S-643662</t>
  </si>
  <si>
    <t>Y-577910</t>
  </si>
  <si>
    <t>54KB420</t>
  </si>
  <si>
    <t>S-643661</t>
  </si>
  <si>
    <t>Y-577909</t>
  </si>
  <si>
    <t>S-643660</t>
  </si>
  <si>
    <t>Y-577908</t>
  </si>
  <si>
    <t>S-642967</t>
  </si>
  <si>
    <t>Y-577213</t>
  </si>
  <si>
    <t>S-643043</t>
  </si>
  <si>
    <t>Y-577290</t>
  </si>
  <si>
    <t>P-000172984</t>
  </si>
  <si>
    <t xml:space="preserve">BİM DÖRTYOL- NADİR PASTACILIK- A101 @ </t>
  </si>
  <si>
    <t>S-643275</t>
  </si>
  <si>
    <t>Y-577524</t>
  </si>
  <si>
    <t>P-000173377</t>
  </si>
  <si>
    <t>S-643274</t>
  </si>
  <si>
    <t>Y-577523</t>
  </si>
  <si>
    <t>P-000173376</t>
  </si>
  <si>
    <t>34HHH486</t>
  </si>
  <si>
    <t>S-643273</t>
  </si>
  <si>
    <t>Y-577522</t>
  </si>
  <si>
    <t>P-000173375</t>
  </si>
  <si>
    <t>S-643272</t>
  </si>
  <si>
    <t>Y-577521</t>
  </si>
  <si>
    <t>P-000173374</t>
  </si>
  <si>
    <t>S-643271</t>
  </si>
  <si>
    <t>Y-577520</t>
  </si>
  <si>
    <t>P-000173372</t>
  </si>
  <si>
    <t>50AG875</t>
  </si>
  <si>
    <t>S-643270</t>
  </si>
  <si>
    <t>Y-577519</t>
  </si>
  <si>
    <t>P-000173371</t>
  </si>
  <si>
    <t>S-643269</t>
  </si>
  <si>
    <t>Y-577518</t>
  </si>
  <si>
    <t>P-000173369</t>
  </si>
  <si>
    <t>S-643268</t>
  </si>
  <si>
    <t>Y-577517</t>
  </si>
  <si>
    <t>P-000173368</t>
  </si>
  <si>
    <t>33AJK531</t>
  </si>
  <si>
    <t>AROSA LOJİSTİK İTHALAT İHRACAT SANAYİ VE TİCARET LİMİTED ŞİRKETİ</t>
  </si>
  <si>
    <t>S-643267</t>
  </si>
  <si>
    <t>Y-577516</t>
  </si>
  <si>
    <t>P-000173367</t>
  </si>
  <si>
    <t>42FD210</t>
  </si>
  <si>
    <t>TEKELİOĞLU LOJİSTİK HİZMETLERİ ANONİM ŞİRKETİ</t>
  </si>
  <si>
    <t>S-643834</t>
  </si>
  <si>
    <t>Y-578085</t>
  </si>
  <si>
    <t>P-000173388</t>
  </si>
  <si>
    <t>Y40</t>
  </si>
  <si>
    <t>KIRŞEHİR</t>
  </si>
  <si>
    <t>KIRŞEHİR MERKEZ</t>
  </si>
  <si>
    <t xml:space="preserve">SAMSUN+KIRŞEHİR+SAMSUN @ </t>
  </si>
  <si>
    <t>S-643833</t>
  </si>
  <si>
    <t>Y-578083</t>
  </si>
  <si>
    <t>P-000173387</t>
  </si>
  <si>
    <t>S-643832</t>
  </si>
  <si>
    <t>Y-578082</t>
  </si>
  <si>
    <t>P-000173386</t>
  </si>
  <si>
    <t>S-643830</t>
  </si>
  <si>
    <t>Y-578080</t>
  </si>
  <si>
    <t>P-000173384</t>
  </si>
  <si>
    <t xml:space="preserve">KAHRAMANMARAŞ+GAZİANTEP @ </t>
  </si>
  <si>
    <t>S-643829</t>
  </si>
  <si>
    <t>Y-578079</t>
  </si>
  <si>
    <t>P-000173383</t>
  </si>
  <si>
    <t xml:space="preserve">MERSİN+ADANA @ </t>
  </si>
  <si>
    <t>S-643813</t>
  </si>
  <si>
    <t>Y-578063</t>
  </si>
  <si>
    <t>P-000173378</t>
  </si>
  <si>
    <t xml:space="preserve">KAHRAMANMARAŞ+MALATYA @ </t>
  </si>
  <si>
    <t>S-643047</t>
  </si>
  <si>
    <t>Y-577295</t>
  </si>
  <si>
    <t>P-000172988</t>
  </si>
  <si>
    <t xml:space="preserve">A101 GÖLBAŞI @ </t>
  </si>
  <si>
    <t>S-643046</t>
  </si>
  <si>
    <t>Y-577294</t>
  </si>
  <si>
    <t>P-000172987</t>
  </si>
  <si>
    <t>S-643114</t>
  </si>
  <si>
    <t>Y-577293</t>
  </si>
  <si>
    <t>15HG700</t>
  </si>
  <si>
    <t>İSMAİL ÇAKAR</t>
  </si>
  <si>
    <t>S-643045</t>
  </si>
  <si>
    <t>Y-577292</t>
  </si>
  <si>
    <t>P-000172986</t>
  </si>
  <si>
    <t>S-643044</t>
  </si>
  <si>
    <t>Y-577291</t>
  </si>
  <si>
    <t>P-000172985</t>
  </si>
  <si>
    <t xml:space="preserve">BİM KOCAYATAK- A101 SERİK @ </t>
  </si>
  <si>
    <t>S-642857</t>
  </si>
  <si>
    <t>Y-577101</t>
  </si>
  <si>
    <t>P-000172908</t>
  </si>
  <si>
    <t>S-642856</t>
  </si>
  <si>
    <t>Y-577100</t>
  </si>
  <si>
    <t>P-000172907</t>
  </si>
  <si>
    <t>S-642855</t>
  </si>
  <si>
    <t>Y-577099</t>
  </si>
  <si>
    <t>P-000172906</t>
  </si>
  <si>
    <t>S-642854</t>
  </si>
  <si>
    <t>Y-577098</t>
  </si>
  <si>
    <t>P-000172905</t>
  </si>
  <si>
    <t>S-642853</t>
  </si>
  <si>
    <t>Y-577097</t>
  </si>
  <si>
    <t>P-000172904</t>
  </si>
  <si>
    <t xml:space="preserve">BİM PİRAZİZ- A101 @ </t>
  </si>
  <si>
    <t>S-642852</t>
  </si>
  <si>
    <t>Y-577096</t>
  </si>
  <si>
    <t>P-000172903</t>
  </si>
  <si>
    <t>S-642850</t>
  </si>
  <si>
    <t>Y-577093</t>
  </si>
  <si>
    <t>P-000172902</t>
  </si>
  <si>
    <t xml:space="preserve">BİM HASANOĞLAN 1- A101 ELMADAĞ @ </t>
  </si>
  <si>
    <t>S-642847</t>
  </si>
  <si>
    <t>Y-577091</t>
  </si>
  <si>
    <t>P-000172901</t>
  </si>
  <si>
    <t xml:space="preserve">BİM 2- A101 @ </t>
  </si>
  <si>
    <t>S-642846</t>
  </si>
  <si>
    <t>Y-577089</t>
  </si>
  <si>
    <t>P-000172900</t>
  </si>
  <si>
    <t xml:space="preserve">A101 TARSUS- BİM TARSUS @ </t>
  </si>
  <si>
    <t>S-642844</t>
  </si>
  <si>
    <t>Y-577087</t>
  </si>
  <si>
    <t>P-000172899</t>
  </si>
  <si>
    <t>27BEN423</t>
  </si>
  <si>
    <t>24-31 AĞUSTOS 2026 KAŞINHANI MUTABAKATI</t>
  </si>
  <si>
    <t>S-642841</t>
  </si>
  <si>
    <t>Y-577085</t>
  </si>
  <si>
    <t>P-000172897</t>
  </si>
  <si>
    <t xml:space="preserve">"MİGROS TARSUS DAĞITIM MERKEZİ (6 PLT) || A101.-MERSİN DEPO (6 PLT) || BİM - MERSİN (3 PLT) ||
ADNAN TİCARET-MERSİN DEPO (10 PLT) || DERTLİ PLASTİK AMBALAJ GIDA İN TİC.LTD.ŞTİ. (7 PLT)" @ </t>
  </si>
  <si>
    <t>S-642840</t>
  </si>
  <si>
    <t>Y-577084</t>
  </si>
  <si>
    <t>P-000172896</t>
  </si>
  <si>
    <t xml:space="preserve">"MİGROS ADANA (9 PLT) || A101.-ADANA (8 PLT) || BİM - İSKENDERUN DÖRTYOL (4 PLT) |
| A101. HATAY DEPO (11 PLT)" @ </t>
  </si>
  <si>
    <t>S-642860</t>
  </si>
  <si>
    <t>Y-577104</t>
  </si>
  <si>
    <t>P-000172911</t>
  </si>
  <si>
    <t xml:space="preserve">ARSEN İHTİYAÇ @ </t>
  </si>
  <si>
    <t>S-642859</t>
  </si>
  <si>
    <t>Y-577103</t>
  </si>
  <si>
    <t>P-000172910</t>
  </si>
  <si>
    <t>S-642839</t>
  </si>
  <si>
    <t>Y-577083</t>
  </si>
  <si>
    <t>P-000172895</t>
  </si>
  <si>
    <t xml:space="preserve">"YASEMİN GRUP LOJİSTİK VE GIDA ŞTİ. (ANKARA) (17 PLT) || BİM - GÜZELHİSAR (2 PLT) |
| BİM - AKYURT (2 PLT) || A101.ESENBOĞA DEPO (9 PLT)" @ </t>
  </si>
  <si>
    <t>S-643935</t>
  </si>
  <si>
    <t>Y-578186</t>
  </si>
  <si>
    <t xml:space="preserve">DAVUTPAŞA CAD. NO:18 TOPKAPI
İRS NO:89538-90039-90659-90472-91098-91083-91038 @ </t>
  </si>
  <si>
    <t>S-643924</t>
  </si>
  <si>
    <t>Y-578175</t>
  </si>
  <si>
    <t xml:space="preserve">DAVUTPAŞA CAD. NO:18 TOPKAPI
İRS NO:90164-60482-91210 @ </t>
  </si>
  <si>
    <t>S-643902</t>
  </si>
  <si>
    <t>Y-578153</t>
  </si>
  <si>
    <t xml:space="preserve">DAVUTPAŞA CAD. NO:18 TOPKAPI
İRS NO:90027-90041-90046-90026-90480-90635-90455-91041-91153-91087 @ </t>
  </si>
  <si>
    <t>S-643899</t>
  </si>
  <si>
    <t>Y-578150</t>
  </si>
  <si>
    <t xml:space="preserve">DAVUTPAŞA CAD. NO:18 TOPKAPI
İRS NO:91039-91093 @ </t>
  </si>
  <si>
    <t>S-643843</t>
  </si>
  <si>
    <t>Y-578094</t>
  </si>
  <si>
    <t>5047819</t>
  </si>
  <si>
    <t>S-643016</t>
  </si>
  <si>
    <t>Y-577263</t>
  </si>
  <si>
    <t>70ACL160</t>
  </si>
  <si>
    <t>S-643015</t>
  </si>
  <si>
    <t>Y-577261</t>
  </si>
  <si>
    <t>DKI2026000005241-5242-5243-5244-5245</t>
  </si>
  <si>
    <t>S-643014</t>
  </si>
  <si>
    <t>Y-577260</t>
  </si>
  <si>
    <t>DKI2026000005240</t>
  </si>
  <si>
    <t>S-643013</t>
  </si>
  <si>
    <t>Y-577259</t>
  </si>
  <si>
    <t>16BBS216</t>
  </si>
  <si>
    <t>S-643012</t>
  </si>
  <si>
    <t>Y-577258</t>
  </si>
  <si>
    <t>06BS0914</t>
  </si>
  <si>
    <t>SERKAN BİÇER</t>
  </si>
  <si>
    <t xml:space="preserve">ALİ </t>
  </si>
  <si>
    <t>0553 607 75 48</t>
  </si>
  <si>
    <t>KAHRAMANKAZAN</t>
  </si>
  <si>
    <t>AKINCI @</t>
  </si>
  <si>
    <t>S-643011</t>
  </si>
  <si>
    <t>Y-577257</t>
  </si>
  <si>
    <t>HAVZA</t>
  </si>
  <si>
    <t>S-643009</t>
  </si>
  <si>
    <t>Y-577256</t>
  </si>
  <si>
    <t>S-643007</t>
  </si>
  <si>
    <t>Y-577253</t>
  </si>
  <si>
    <t>34DU7721</t>
  </si>
  <si>
    <t>RAMAZAN ÇINAR-ÇINAR 58 NAKLİYAT</t>
  </si>
  <si>
    <t>KARTEPE</t>
  </si>
  <si>
    <t>S-643006</t>
  </si>
  <si>
    <t>Y-577252</t>
  </si>
  <si>
    <t xml:space="preserve">KAVAKLI MAH. İSTANBUL CAD. NO:15 
-KAMYON @ </t>
  </si>
  <si>
    <t>S-643005</t>
  </si>
  <si>
    <t>Y-577251</t>
  </si>
  <si>
    <t>S-643002</t>
  </si>
  <si>
    <t>Y-577247</t>
  </si>
  <si>
    <t>P-000172971</t>
  </si>
  <si>
    <t>09AKD814</t>
  </si>
  <si>
    <t>ÖMER AKDENİZ</t>
  </si>
  <si>
    <t>S-642999</t>
  </si>
  <si>
    <t>Y-577245</t>
  </si>
  <si>
    <t>ALI2026000012046</t>
  </si>
  <si>
    <t>P-000172968</t>
  </si>
  <si>
    <t>26HR636</t>
  </si>
  <si>
    <t>SEDAT TEKİN</t>
  </si>
  <si>
    <t>S-642998</t>
  </si>
  <si>
    <t>Y-577244</t>
  </si>
  <si>
    <t>ALI2026000012042-12043-12044</t>
  </si>
  <si>
    <t>P-000172967</t>
  </si>
  <si>
    <t>10AEC20</t>
  </si>
  <si>
    <t>OGUZLAR KÖMÜR NAK.İNŞ.TURZ.TİC.LTDÇŞTİ</t>
  </si>
  <si>
    <t>S-642997</t>
  </si>
  <si>
    <t>Y-577243</t>
  </si>
  <si>
    <t>ALI2026000011951</t>
  </si>
  <si>
    <t>P-000172966</t>
  </si>
  <si>
    <t>43ACN111</t>
  </si>
  <si>
    <t>OĞUZHAN TAŞKIN</t>
  </si>
  <si>
    <t>S-643008</t>
  </si>
  <si>
    <t>Y-577254</t>
  </si>
  <si>
    <t>S-644137</t>
  </si>
  <si>
    <t>Y-578394</t>
  </si>
  <si>
    <t xml:space="preserve">DAVUTPAŞA CAD. NO:18 TOPKAPI
İRS NO:90024-90580-91214 @ </t>
  </si>
  <si>
    <t>S-644053</t>
  </si>
  <si>
    <t>Y-578306</t>
  </si>
  <si>
    <t xml:space="preserve">DAVUTPAŞA CAD. NO:18 TOPKAPI
İRS NO:90710-91097 @ </t>
  </si>
  <si>
    <t>S-644027</t>
  </si>
  <si>
    <t>Y-578280</t>
  </si>
  <si>
    <t>20260826018</t>
  </si>
  <si>
    <t>S-643453</t>
  </si>
  <si>
    <t>Y-577702</t>
  </si>
  <si>
    <t>5047332</t>
  </si>
  <si>
    <t>S-643447</t>
  </si>
  <si>
    <t>Y-577696</t>
  </si>
  <si>
    <t>5046650</t>
  </si>
  <si>
    <t>S-643969</t>
  </si>
  <si>
    <t>Y-578220</t>
  </si>
  <si>
    <t xml:space="preserve">DAVUTPAŞA CAD. NO:18 TOPKAPI
İRS NO:90454-91037 @ </t>
  </si>
  <si>
    <t>S-643959</t>
  </si>
  <si>
    <t>Y-578210</t>
  </si>
  <si>
    <t xml:space="preserve">DAVUTPAŞA CAD. NO:18 TOPKAPI
İRS NO:90028-90044-90460-91040-91090 @ </t>
  </si>
  <si>
    <t>S-643042</t>
  </si>
  <si>
    <t>Y-577289</t>
  </si>
  <si>
    <t>P-000172983</t>
  </si>
  <si>
    <t>UETU8745650 - ALMANYA E.Y</t>
  </si>
  <si>
    <t>S-643100</t>
  </si>
  <si>
    <t>Y-577352</t>
  </si>
  <si>
    <t>P-000173026</t>
  </si>
  <si>
    <t>ITH2613243 - MUHASEBE</t>
  </si>
  <si>
    <t>S-643071</t>
  </si>
  <si>
    <t>Y-577321</t>
  </si>
  <si>
    <t>P-000173012</t>
  </si>
  <si>
    <t>20260592 - SÜHEYL ÖRÜCÜ</t>
  </si>
  <si>
    <t>S-643070</t>
  </si>
  <si>
    <t>Y-577320</t>
  </si>
  <si>
    <t>P-000173011</t>
  </si>
  <si>
    <t>20267255 / 20267276 - SÜHEYL ÖRÜCÜ</t>
  </si>
  <si>
    <t>S-643069</t>
  </si>
  <si>
    <t>Y-577319</t>
  </si>
  <si>
    <t>P-000173010</t>
  </si>
  <si>
    <t>20261310 - AHMET ERMİŞ</t>
  </si>
  <si>
    <t>S-643068</t>
  </si>
  <si>
    <t>Y-577318</t>
  </si>
  <si>
    <t>P-000173009</t>
  </si>
  <si>
    <t>20261034 - FRIGO - İDRİS ALBAYRAK</t>
  </si>
  <si>
    <t>S-643067</t>
  </si>
  <si>
    <t>Y-577317</t>
  </si>
  <si>
    <t>P-000173008</t>
  </si>
  <si>
    <t>S-643004</t>
  </si>
  <si>
    <t>Y-577250</t>
  </si>
  <si>
    <t>P-000172973</t>
  </si>
  <si>
    <t>BSIU9329571 - 202026-40 / FATİH KAVLAK</t>
  </si>
  <si>
    <t>S-643003</t>
  </si>
  <si>
    <t>Y-577249</t>
  </si>
  <si>
    <t>P-000172972</t>
  </si>
  <si>
    <t>HAMU3238471 - MAKİNA TAŞIMASI / NECLA KAHRAMAN</t>
  </si>
  <si>
    <t>S-643001</t>
  </si>
  <si>
    <t>Y-577248</t>
  </si>
  <si>
    <t>P-000172970</t>
  </si>
  <si>
    <t>ARKU8356792 - 20260431 / SENEM SUBAKAN</t>
  </si>
  <si>
    <t>S-643040</t>
  </si>
  <si>
    <t>Y-577287</t>
  </si>
  <si>
    <t>P-000172981</t>
  </si>
  <si>
    <t>9058295090-9058315483 - SERBEST B. M.H - 6 PALET</t>
  </si>
  <si>
    <t>07CHR161</t>
  </si>
  <si>
    <t>S-643037</t>
  </si>
  <si>
    <t>Y-577284</t>
  </si>
  <si>
    <t>P-000172978</t>
  </si>
  <si>
    <t>9058299615-geri dönen araç - SERBEST B. M.H - 4 PALET</t>
  </si>
  <si>
    <t>S-643036</t>
  </si>
  <si>
    <t>Y-577283</t>
  </si>
  <si>
    <t>P-000172977</t>
  </si>
  <si>
    <t>SEGU6817532  - ALMANYA E.Y</t>
  </si>
  <si>
    <t>S-643035</t>
  </si>
  <si>
    <t>Y-577282</t>
  </si>
  <si>
    <t>P-000172976</t>
  </si>
  <si>
    <t>TXGU4446703 - ALMANYA E.Y</t>
  </si>
  <si>
    <t>S-643034</t>
  </si>
  <si>
    <t>Y-577281</t>
  </si>
  <si>
    <t>P-000172975</t>
  </si>
  <si>
    <t>UETU8745711 - UETU6778275 - MSMU6728725 - MEHMET ALTAY</t>
  </si>
  <si>
    <t>S-642985</t>
  </si>
  <si>
    <t>Y-577231</t>
  </si>
  <si>
    <t>91274</t>
  </si>
  <si>
    <t>P-000172958</t>
  </si>
  <si>
    <t>GEBZE OSB. İHSAN DEDE CD. 90. SK. @ 91274</t>
  </si>
  <si>
    <t>S-642982</t>
  </si>
  <si>
    <t>Y-577227</t>
  </si>
  <si>
    <t>91267</t>
  </si>
  <si>
    <t>P-000172955</t>
  </si>
  <si>
    <t>GEBZE OSB. İHSAN DEDE CD. 90. SK. @ 91267</t>
  </si>
  <si>
    <t>S-642979</t>
  </si>
  <si>
    <t>Y-577225</t>
  </si>
  <si>
    <t>91238</t>
  </si>
  <si>
    <t>P-000172952</t>
  </si>
  <si>
    <t>GEBZE OSB. İHSAN DEDE CD. 90. SK. @ 91238</t>
  </si>
  <si>
    <t>S-642974</t>
  </si>
  <si>
    <t>Y-577220</t>
  </si>
  <si>
    <t>91213</t>
  </si>
  <si>
    <t>P-000172947</t>
  </si>
  <si>
    <t>GEBZE OSB. İHSAN DEDE CD. 90. SK. @ 91213</t>
  </si>
  <si>
    <t>S-642973</t>
  </si>
  <si>
    <t>Y-577219</t>
  </si>
  <si>
    <t>91211</t>
  </si>
  <si>
    <t>P-000172946</t>
  </si>
  <si>
    <t>MALTEPE MH DAVUTPAŞA CD NO 18 ZEYTİNBURNU @ 91211</t>
  </si>
  <si>
    <t>S-642972</t>
  </si>
  <si>
    <t>Y-577218</t>
  </si>
  <si>
    <t>91207</t>
  </si>
  <si>
    <t>P-000172945</t>
  </si>
  <si>
    <t>GEBZE OSB. İHSAN DEDE CD. 90. SK. @ 91207</t>
  </si>
  <si>
    <t>S-642940</t>
  </si>
  <si>
    <t>Y-577187</t>
  </si>
  <si>
    <t>91174</t>
  </si>
  <si>
    <t>P-000172943</t>
  </si>
  <si>
    <t>GEBZE OSB. İHSAN DEDE CD. 90. SK. @ 91174</t>
  </si>
  <si>
    <t>S-642935</t>
  </si>
  <si>
    <t>Y-577181</t>
  </si>
  <si>
    <t>91139</t>
  </si>
  <si>
    <t>P-000172942</t>
  </si>
  <si>
    <t>GEBZE OSB. İHSAN DEDE CD. 90. SK. @ 91139</t>
  </si>
  <si>
    <t>Y-577179</t>
  </si>
  <si>
    <t>91165</t>
  </si>
  <si>
    <t>GEBZE OSB. İHSAN DEDE CD. 90. SK. @ 91165</t>
  </si>
  <si>
    <t>S-642924</t>
  </si>
  <si>
    <t>Y-577169</t>
  </si>
  <si>
    <t>91133</t>
  </si>
  <si>
    <t>P-000172937</t>
  </si>
  <si>
    <t>MALTEPE MH DAVUTPAŞA CD NO 18 ZEYTİNBURNU @ 91133</t>
  </si>
  <si>
    <t>S-643158</t>
  </si>
  <si>
    <t>Y-577406</t>
  </si>
  <si>
    <t>90994</t>
  </si>
  <si>
    <t>ESENBOĞA YOLU 21.KM AKYURT/ANKARA @ 90994</t>
  </si>
  <si>
    <t>S-643365</t>
  </si>
  <si>
    <t>Y-577613</t>
  </si>
  <si>
    <t>91349</t>
  </si>
  <si>
    <t>GEBZE OSB. İHSAN DEDE CD. 90. SK. @ 91349</t>
  </si>
  <si>
    <t>S-642927</t>
  </si>
  <si>
    <t>Y-577172</t>
  </si>
  <si>
    <t>91160</t>
  </si>
  <si>
    <t>P-000172938</t>
  </si>
  <si>
    <t>GEBZE OSB. İHSAN DEDE CD. 90. SK. @ 91160</t>
  </si>
  <si>
    <t>S-643032</t>
  </si>
  <si>
    <t>Y-577278</t>
  </si>
  <si>
    <t>S-643031</t>
  </si>
  <si>
    <t>Y-577277</t>
  </si>
  <si>
    <t xml:space="preserve">MENEMEN TK + CENK ZERE @ </t>
  </si>
  <si>
    <t>S-643030</t>
  </si>
  <si>
    <t>Y-577276</t>
  </si>
  <si>
    <t>S-643029</t>
  </si>
  <si>
    <t>Y-577275</t>
  </si>
  <si>
    <t>16AFR81</t>
  </si>
  <si>
    <t>MUSTAFA ARIK</t>
  </si>
  <si>
    <t>S-643028</t>
  </si>
  <si>
    <t>Y-577274</t>
  </si>
  <si>
    <t>S-643027</t>
  </si>
  <si>
    <t>Y-577273</t>
  </si>
  <si>
    <t>S-643026</t>
  </si>
  <si>
    <t>Y-577272</t>
  </si>
  <si>
    <t>S-643025</t>
  </si>
  <si>
    <t>Y-577271</t>
  </si>
  <si>
    <t>S-643024</t>
  </si>
  <si>
    <t>Y-577270</t>
  </si>
  <si>
    <t>S-642996</t>
  </si>
  <si>
    <t>Y-577242</t>
  </si>
  <si>
    <t>P-000172965</t>
  </si>
  <si>
    <t>34YVC13</t>
  </si>
  <si>
    <t>MEHMET GÜLLÜ</t>
  </si>
  <si>
    <t>İPTAL OLAN ALYILDIZ PLASTİK İŞİNE İSTİNADEN DÜZENLENMİŞTİR. @</t>
  </si>
  <si>
    <t>S-642995</t>
  </si>
  <si>
    <t>Y-577241</t>
  </si>
  <si>
    <t>P-000172964</t>
  </si>
  <si>
    <t>06AU4285</t>
  </si>
  <si>
    <t>NECİP KAHRAMAN</t>
  </si>
  <si>
    <t>S-643904</t>
  </si>
  <si>
    <t>Y-578155</t>
  </si>
  <si>
    <t>P-000173475</t>
  </si>
  <si>
    <t>34DZM529</t>
  </si>
  <si>
    <t>EKSEN ULUSLARARASI LOJİSTİK VE TAŞIMACILIK HİZMETLERİ İÇ VE DIŞ TİCARET LİMİTED ŞİRKETİ</t>
  </si>
  <si>
    <t xml:space="preserve">36104 @ </t>
  </si>
  <si>
    <t>S-643880</t>
  </si>
  <si>
    <t>Y-578132</t>
  </si>
  <si>
    <t>P-000173458</t>
  </si>
  <si>
    <t>36113 @</t>
  </si>
  <si>
    <t>S-643144</t>
  </si>
  <si>
    <t>Y-577393</t>
  </si>
  <si>
    <t>P-000173067</t>
  </si>
  <si>
    <t>02AGS973</t>
  </si>
  <si>
    <t xml:space="preserve">VIR10339-34 @ </t>
  </si>
  <si>
    <t>S-643142</t>
  </si>
  <si>
    <t>Y-577391</t>
  </si>
  <si>
    <t>P-000173065</t>
  </si>
  <si>
    <t>54APZ341</t>
  </si>
  <si>
    <t>NURTEN ÇAĞ</t>
  </si>
  <si>
    <t>S-643137</t>
  </si>
  <si>
    <t>Y-577386</t>
  </si>
  <si>
    <t>P-000173060</t>
  </si>
  <si>
    <t xml:space="preserve">VIR10180-81 @ </t>
  </si>
  <si>
    <t>S-643133</t>
  </si>
  <si>
    <t>Y-577382</t>
  </si>
  <si>
    <t>P-000173056</t>
  </si>
  <si>
    <t>06FPL543</t>
  </si>
  <si>
    <t>ALİ ÇİÇEK</t>
  </si>
  <si>
    <t>S-643415</t>
  </si>
  <si>
    <t>Y-577664</t>
  </si>
  <si>
    <t>P-000173280</t>
  </si>
  <si>
    <t>33HU214</t>
  </si>
  <si>
    <t>VELİ ŞİMŞEK</t>
  </si>
  <si>
    <t>S-643103</t>
  </si>
  <si>
    <t>Y-577355</t>
  </si>
  <si>
    <t>P-000173029</t>
  </si>
  <si>
    <t>54AIR951</t>
  </si>
  <si>
    <t>ÇAĞLAYAN TURGAY BOZ</t>
  </si>
  <si>
    <t>AQUA KRAFT</t>
  </si>
  <si>
    <t>AQUA</t>
  </si>
  <si>
    <t xml:space="preserve">FERİZLİ OSB,6.CAD.NO:9/1,54110 FERİZLİ/SAKARYA
ASKAN MİL @ </t>
  </si>
  <si>
    <t>S-643222</t>
  </si>
  <si>
    <t>Y-577470</t>
  </si>
  <si>
    <t>P-000173173</t>
  </si>
  <si>
    <t>S-643218</t>
  </si>
  <si>
    <t>Y-577466</t>
  </si>
  <si>
    <t>P-000173169</t>
  </si>
  <si>
    <t>61K6322</t>
  </si>
  <si>
    <t>ABDUL BAKİ SUNGUR</t>
  </si>
  <si>
    <t>S-643214</t>
  </si>
  <si>
    <t>Y-577461</t>
  </si>
  <si>
    <t>P-000173165</t>
  </si>
  <si>
    <t>54APZ310</t>
  </si>
  <si>
    <t>S-643210</t>
  </si>
  <si>
    <t>Y-577458</t>
  </si>
  <si>
    <t>P-000173162</t>
  </si>
  <si>
    <t>13AAR437</t>
  </si>
  <si>
    <t>CANER SOYALAN</t>
  </si>
  <si>
    <t>S-643209</t>
  </si>
  <si>
    <t>Y-577457</t>
  </si>
  <si>
    <t>P-000173161</t>
  </si>
  <si>
    <t>50ADR677</t>
  </si>
  <si>
    <t>S-643208</t>
  </si>
  <si>
    <t>Y-577456</t>
  </si>
  <si>
    <t>P-000173160</t>
  </si>
  <si>
    <t>81DP628</t>
  </si>
  <si>
    <t>YILMAZ YAMAN</t>
  </si>
  <si>
    <t>S-643704</t>
  </si>
  <si>
    <t>Y-577952</t>
  </si>
  <si>
    <t>S-643703</t>
  </si>
  <si>
    <t>Y-577951</t>
  </si>
  <si>
    <t>S-643702</t>
  </si>
  <si>
    <t>Y-577950</t>
  </si>
  <si>
    <t>S-643701</t>
  </si>
  <si>
    <t>Y-577949</t>
  </si>
  <si>
    <t>S-643700</t>
  </si>
  <si>
    <t>Y-577948</t>
  </si>
  <si>
    <t>S-643699</t>
  </si>
  <si>
    <t>Y-577947</t>
  </si>
  <si>
    <t>S-643698</t>
  </si>
  <si>
    <t>Y-577946</t>
  </si>
  <si>
    <t>14GG480</t>
  </si>
  <si>
    <t>S-643697</t>
  </si>
  <si>
    <t>Y-577945</t>
  </si>
  <si>
    <t>S-643696</t>
  </si>
  <si>
    <t>Y-577944</t>
  </si>
  <si>
    <t>S-643695</t>
  </si>
  <si>
    <t>Y-577943</t>
  </si>
  <si>
    <t xml:space="preserve">KAYSERİ/İADE ÜRÜNLER @ </t>
  </si>
  <si>
    <t>S-643694</t>
  </si>
  <si>
    <t>Y-577942</t>
  </si>
  <si>
    <t>S-643693</t>
  </si>
  <si>
    <t>Y-577941</t>
  </si>
  <si>
    <t>33ASL153</t>
  </si>
  <si>
    <t>S-643692</t>
  </si>
  <si>
    <t>Y-577940</t>
  </si>
  <si>
    <t>S-643691</t>
  </si>
  <si>
    <t>Y-577939</t>
  </si>
  <si>
    <t>S-643690</t>
  </si>
  <si>
    <t>Y-577938</t>
  </si>
  <si>
    <t>33ACR032</t>
  </si>
  <si>
    <t>ALİ ÖZKAN</t>
  </si>
  <si>
    <t>S-643689</t>
  </si>
  <si>
    <t>Y-577937</t>
  </si>
  <si>
    <t>S-643688</t>
  </si>
  <si>
    <t>Y-577936</t>
  </si>
  <si>
    <t>S-643687</t>
  </si>
  <si>
    <t>Y-577935</t>
  </si>
  <si>
    <t>S-643686</t>
  </si>
  <si>
    <t>Y-577934</t>
  </si>
  <si>
    <t>S-643685</t>
  </si>
  <si>
    <t>Y-577933</t>
  </si>
  <si>
    <t>S-643684</t>
  </si>
  <si>
    <t>Y-577932</t>
  </si>
  <si>
    <t>S-643683</t>
  </si>
  <si>
    <t>Y-577931</t>
  </si>
  <si>
    <t>S-643119</t>
  </si>
  <si>
    <t>Y-577367</t>
  </si>
  <si>
    <t>P-000173043</t>
  </si>
  <si>
    <t xml:space="preserve">"MİGROS-DİYARBAKIR ANA DAĞITIM (7 PLT) || BİM - DİYARBAKIR (2 PLT) || A101.-DİYARBAKIR (6 PLT) ||
 A101.MARDİN DEPO (9 PLT) || A101.-VAN DEPO (11 PLT)" @ </t>
  </si>
  <si>
    <t>S-643282</t>
  </si>
  <si>
    <t>Y-577531</t>
  </si>
  <si>
    <t>P-000173397</t>
  </si>
  <si>
    <t>S-643280</t>
  </si>
  <si>
    <t>Y-577529</t>
  </si>
  <si>
    <t>P-000173395</t>
  </si>
  <si>
    <t>S-643279</t>
  </si>
  <si>
    <t>Y-577528</t>
  </si>
  <si>
    <t>P-000173392</t>
  </si>
  <si>
    <t>S-643278</t>
  </si>
  <si>
    <t>Y-577527</t>
  </si>
  <si>
    <t>P-000173391</t>
  </si>
  <si>
    <t>S-643277</t>
  </si>
  <si>
    <t>Y-577526</t>
  </si>
  <si>
    <t>P-000173390</t>
  </si>
  <si>
    <t>S-643276</t>
  </si>
  <si>
    <t>Y-577525</t>
  </si>
  <si>
    <t>P-000173389</t>
  </si>
  <si>
    <t>50AG442</t>
  </si>
  <si>
    <t>S-643839</t>
  </si>
  <si>
    <t>Y-578089</t>
  </si>
  <si>
    <t>P-000173405</t>
  </si>
  <si>
    <t>S-643837</t>
  </si>
  <si>
    <t>Y-578087</t>
  </si>
  <si>
    <t>P-000173403</t>
  </si>
  <si>
    <t xml:space="preserve">SAMSUN+ORDU @ </t>
  </si>
  <si>
    <t>S-643130</t>
  </si>
  <si>
    <t>Y-577377</t>
  </si>
  <si>
    <t>05DL202</t>
  </si>
  <si>
    <t>OSMAN ATASOY</t>
  </si>
  <si>
    <t xml:space="preserve">"BİM - ÇORUM (3 PLT) || EFOR İHT. MAD.GIDA EĞT.TEKS.SA ŞTİ. (3 PLT) || 
BİM - SAMSUN (2 PLT) || A101 ATAKUM (5 PLT) || BİM BAFRA DEPO (2 PLT)" @ </t>
  </si>
  <si>
    <t>S-643126</t>
  </si>
  <si>
    <t>Y-577375</t>
  </si>
  <si>
    <t>P-000173050</t>
  </si>
  <si>
    <t xml:space="preserve">"A101.TOSYA DEPO (9 PLT) || BİM-KASTAMONU (1 PLT) || A101.-ZONGULDAK DEPO (5 PLT) || 
BATI GIDA LTD.ŞTİ. (2 PLT)" @ </t>
  </si>
  <si>
    <t>S-643124</t>
  </si>
  <si>
    <t>Y-577372</t>
  </si>
  <si>
    <t>P-000173048</t>
  </si>
  <si>
    <t xml:space="preserve">AYDIN GIDA-DEPO (5 PLT) || BİM ISPARTA (2 PLT) || A101. BURDUR BÖLGE (10 PLT) @ </t>
  </si>
  <si>
    <t>S-643122</t>
  </si>
  <si>
    <t>Y-577370</t>
  </si>
  <si>
    <t>P-000173046</t>
  </si>
  <si>
    <t xml:space="preserve">"SİSTEM SPOT-ZIRHLIOĞLU ESKİŞEH (1 PLT) || A101. ESKİŞEHİR İNÖNÜ (6 PLT) || A101.-SAKARYA (8 PLT) ||
 A101. DÜZCE DEPO (2 PLT) || DÜZCE GÜL TİCARET GIDA SANAYİ LTD.ŞTİ (7 PLT) || BİM - DÜZCE (2 PLT)" @ </t>
  </si>
  <si>
    <t>S-643121</t>
  </si>
  <si>
    <t>Y-577369</t>
  </si>
  <si>
    <t>P-000173045</t>
  </si>
  <si>
    <t xml:space="preserve">"DUYKAN GIDA (3 PLT) || AKSARAY KARABIYIK DEPO (5 PLT) || A101.AKSARAY (16 PLT) |
| BİM - AKSARAY (3 PLT) || İSMAİL GÜLEZ-GÜLEZLER DEPO (3 PLT)" @ </t>
  </si>
  <si>
    <t>S-643117</t>
  </si>
  <si>
    <t>Y-577366</t>
  </si>
  <si>
    <t>P-000173041</t>
  </si>
  <si>
    <t xml:space="preserve">"BİM KAYSERİ 2 (3 PLT) || A101.-KAYSERİ (7 PLT) || ARSEN İHTİYAÇ DEPO (5 PLT) || 
A101.-MALATYA DEPO (9 PLT) || BİM-MALATYA DEPO (1 PLT)" @ </t>
  </si>
  <si>
    <t>S-643115</t>
  </si>
  <si>
    <t>Y-577364</t>
  </si>
  <si>
    <t>P-000173040</t>
  </si>
  <si>
    <t xml:space="preserve">"MAKRO GIDA PAZARLAMA KOLL.ŞTİ. VE ORTAKLARI (11 PLT) || A101.-SAMSUN (9 PLT) || 
BİM PİRAZİZ BİM BÖLGE MÜD (4 PLT) || MUSTAFA DEMİRCİ-GİRESUN DEPO (10 PLT)" @ </t>
  </si>
  <si>
    <t>S-643113</t>
  </si>
  <si>
    <t>Y-577363</t>
  </si>
  <si>
    <t>P-000173039</t>
  </si>
  <si>
    <t xml:space="preserve">"MİGROS ANTAL. SERİK (13 PLT) ) || A101.-SERİK- DOĞUDEPO (16 PLT) || 
STOKİS GIDA SANAYİ VE TİCARET (1 PLT) || ŞAFAK YILMAZ DEPO (3 PLT)" @ </t>
  </si>
  <si>
    <t>S-643112</t>
  </si>
  <si>
    <t>Y-577362</t>
  </si>
  <si>
    <t>P-000173038</t>
  </si>
  <si>
    <t>"CEM V NAZ GIDA SANAYİ VE TİCAR LTD.ŞTİ. (4 PLT) || MİGROS ERZURUM (3 PLT) || 
BİM - ERZURUM (5 PLT) || A101.-ERZURUM DEPO (20 PLT)" @</t>
  </si>
  <si>
    <t>S-643110</t>
  </si>
  <si>
    <t>Y-577359</t>
  </si>
  <si>
    <t>P-000173036</t>
  </si>
  <si>
    <t xml:space="preserve">"BİM - KOCAYATAK (6 PLT) || SİSTEM SPOT-ANPA GROSS ANTALYA (1 PLT) || 
A101.DÖŞEMEALTI-BATI DEPO (18 PLT) || A101-MURATPAŞA DEPO (6 PLT)" @ </t>
  </si>
  <si>
    <t>S-643107</t>
  </si>
  <si>
    <t>Y-577358</t>
  </si>
  <si>
    <t>P-000173033</t>
  </si>
  <si>
    <t xml:space="preserve">"KÜRE AKARYAKIT GIDA NAK.İNŞ.HA VE TİC.LTD.ŞTİ (4 PLT) || 
TOK-TAR TARIM OTO PETR. İNŞ. T TİC. LTD. ŞTİ. (8 PLT) || A101.TOKAT (15 PLT)" @ </t>
  </si>
  <si>
    <t>S-643087</t>
  </si>
  <si>
    <t>Y-577337</t>
  </si>
  <si>
    <t>S-643086</t>
  </si>
  <si>
    <t>Y-577336</t>
  </si>
  <si>
    <t>S-643059</t>
  </si>
  <si>
    <t>Y-577309</t>
  </si>
  <si>
    <t>P-000173000</t>
  </si>
  <si>
    <t xml:space="preserve">YASEMİN PASTA- FİLE SİNCAN BİM SİNCAN @ </t>
  </si>
  <si>
    <t>S-643057</t>
  </si>
  <si>
    <t>Y-577307</t>
  </si>
  <si>
    <t>P-000172998</t>
  </si>
  <si>
    <t xml:space="preserve">BİM PİRAZİZ- A101- MUSTAFA DEMİRCİ @ </t>
  </si>
  <si>
    <t>S-643056</t>
  </si>
  <si>
    <t>Y-577306</t>
  </si>
  <si>
    <t>P-000172997</t>
  </si>
  <si>
    <t>S-643147</t>
  </si>
  <si>
    <t>Y-577305</t>
  </si>
  <si>
    <t>P-000173070</t>
  </si>
  <si>
    <t>33VG701</t>
  </si>
  <si>
    <t>MKT TARIM ÜRÜNLERİ SANAYİ VE TİCARET LİMİTED ŞİRKETİ</t>
  </si>
  <si>
    <t>VEDAT KILIÇ</t>
  </si>
  <si>
    <t>0505 134 04 31</t>
  </si>
  <si>
    <t>ADNAN TİCAET- A101 @</t>
  </si>
  <si>
    <t>S-643054</t>
  </si>
  <si>
    <t>Y-577303</t>
  </si>
  <si>
    <t>P-000172995</t>
  </si>
  <si>
    <t xml:space="preserve">A101- FATİH DONDURMA @ </t>
  </si>
  <si>
    <t>S-643106</t>
  </si>
  <si>
    <t>Y-577302</t>
  </si>
  <si>
    <t>P-000173032</t>
  </si>
  <si>
    <t>14AEH600</t>
  </si>
  <si>
    <t>AHMET EFE FIRAT</t>
  </si>
  <si>
    <t>ÖMER FIRAT</t>
  </si>
  <si>
    <t>0532 713 95 53</t>
  </si>
  <si>
    <t>AYHANLAR GIDA- A101- BATI GIDA @</t>
  </si>
  <si>
    <t>S-643053</t>
  </si>
  <si>
    <t>Y-577301</t>
  </si>
  <si>
    <t>P-000172994</t>
  </si>
  <si>
    <t xml:space="preserve">ANPA GROSS- STOKİS GIDA- A101 DÖŞEMEALTI @ </t>
  </si>
  <si>
    <t>S-643052</t>
  </si>
  <si>
    <t>Y-577300</t>
  </si>
  <si>
    <t>P-000172993</t>
  </si>
  <si>
    <t>S-643051</t>
  </si>
  <si>
    <t>Y-577299</t>
  </si>
  <si>
    <t>P-000172992</t>
  </si>
  <si>
    <t xml:space="preserve">AKBAL GIDA- TÜRKOVA GIDA @ </t>
  </si>
  <si>
    <t>S-643050</t>
  </si>
  <si>
    <t>Y-577298</t>
  </si>
  <si>
    <t>P-000172991</t>
  </si>
  <si>
    <t xml:space="preserve">CEM V NAZ GIDA @ </t>
  </si>
  <si>
    <t>S-643049</t>
  </si>
  <si>
    <t>Y-577297</t>
  </si>
  <si>
    <t>P-000172990</t>
  </si>
  <si>
    <t xml:space="preserve">YUNUS MARKET KAZAN @ </t>
  </si>
  <si>
    <t>S-643172</t>
  </si>
  <si>
    <t>Y-577419</t>
  </si>
  <si>
    <t>P-000173080</t>
  </si>
  <si>
    <t xml:space="preserve">AYHAN GRUP KAZAN @ </t>
  </si>
  <si>
    <t>S-643170</t>
  </si>
  <si>
    <t>Y-577418</t>
  </si>
  <si>
    <t>P-000173079</t>
  </si>
  <si>
    <t xml:space="preserve">YUNUS GÖLBAŞI OĞULBEY DEPO @ </t>
  </si>
  <si>
    <t>S-643285</t>
  </si>
  <si>
    <t>Y-577534</t>
  </si>
  <si>
    <t>P-000173402</t>
  </si>
  <si>
    <t>S-643284</t>
  </si>
  <si>
    <t>Y-577533</t>
  </si>
  <si>
    <t>P-000173400</t>
  </si>
  <si>
    <t>S-643283</t>
  </si>
  <si>
    <t>Y-577532</t>
  </si>
  <si>
    <t>P-000173399</t>
  </si>
  <si>
    <t>33BRY93</t>
  </si>
  <si>
    <t>S-643309</t>
  </si>
  <si>
    <t>Y-577556</t>
  </si>
  <si>
    <t>42AFZ363</t>
  </si>
  <si>
    <t>S-643303</t>
  </si>
  <si>
    <t>Y-577550</t>
  </si>
  <si>
    <t>DKI2026000005260</t>
  </si>
  <si>
    <t>S-643300</t>
  </si>
  <si>
    <t>Y-577548</t>
  </si>
  <si>
    <t>DKI2026000005264-5266-5267</t>
  </si>
  <si>
    <t>S-643299</t>
  </si>
  <si>
    <t>Y-577547</t>
  </si>
  <si>
    <t>10AHT20</t>
  </si>
  <si>
    <t>MENEMEN</t>
  </si>
  <si>
    <t>S-643297</t>
  </si>
  <si>
    <t>Y-577545</t>
  </si>
  <si>
    <t>S-643294</t>
  </si>
  <si>
    <t>Y-577542</t>
  </si>
  <si>
    <t>YENİMAHALLE</t>
  </si>
  <si>
    <t xml:space="preserve">KAZAN / YENİMAHALLE
-KAMYON @ </t>
  </si>
  <si>
    <t>S-643293</t>
  </si>
  <si>
    <t>Y-577541</t>
  </si>
  <si>
    <t>ALI2026000012105</t>
  </si>
  <si>
    <t>P-000173219</t>
  </si>
  <si>
    <t>S-643847</t>
  </si>
  <si>
    <t>Y-578098</t>
  </si>
  <si>
    <t>5047642</t>
  </si>
  <si>
    <t>S-643517</t>
  </si>
  <si>
    <t>Y-577767</t>
  </si>
  <si>
    <t>DKI2026000005263</t>
  </si>
  <si>
    <t>10AIV559</t>
  </si>
  <si>
    <t>S-644025</t>
  </si>
  <si>
    <t>Y-578278</t>
  </si>
  <si>
    <t>20260827031</t>
  </si>
  <si>
    <t>S-644016</t>
  </si>
  <si>
    <t>Y-578269</t>
  </si>
  <si>
    <t>20260827006</t>
  </si>
  <si>
    <t>S-643457</t>
  </si>
  <si>
    <t>Y-577706</t>
  </si>
  <si>
    <t>5048472</t>
  </si>
  <si>
    <t>S-643448</t>
  </si>
  <si>
    <t>Y-577697</t>
  </si>
  <si>
    <t>5048684</t>
  </si>
  <si>
    <t>S-643963</t>
  </si>
  <si>
    <t>Y-578214</t>
  </si>
  <si>
    <t xml:space="preserve">DAVUTPAŞA CAD. NO:18 TOPKAPI
İRS NO:91766 @ </t>
  </si>
  <si>
    <t>S-643855</t>
  </si>
  <si>
    <t>Y-578106</t>
  </si>
  <si>
    <t>5047629</t>
  </si>
  <si>
    <t>S-643296</t>
  </si>
  <si>
    <t>Y-577544</t>
  </si>
  <si>
    <t>S-643302</t>
  </si>
  <si>
    <t>Y-577549</t>
  </si>
  <si>
    <t>MARSA YAĞ SANAYİ VE TİCARET A.Ş.</t>
  </si>
  <si>
    <t>P-000173222</t>
  </si>
  <si>
    <t>MNBU0054905 - BURÇAK ETİKE</t>
  </si>
  <si>
    <t>S-643298</t>
  </si>
  <si>
    <t>Y-577546</t>
  </si>
  <si>
    <t>P-000173221</t>
  </si>
  <si>
    <t>HLBU9498115 - S.ARABİSTAN S.K</t>
  </si>
  <si>
    <t>S-643295</t>
  </si>
  <si>
    <t>Y-577543</t>
  </si>
  <si>
    <t>P-000173220</t>
  </si>
  <si>
    <t>GAOU6714691 - ALMANYA E.Y</t>
  </si>
  <si>
    <t>ANKARA + PELİTLİ</t>
  </si>
  <si>
    <t>ANKARA -- PELİTLİ</t>
  </si>
  <si>
    <t>ESENBOĞA YOLU 21.KM AKYURT/ANKARA</t>
  </si>
  <si>
    <t>S-643153</t>
  </si>
  <si>
    <t>Y-577401</t>
  </si>
  <si>
    <t>P-000173076</t>
  </si>
  <si>
    <t>20260642-1 / 20260903 - ESRA PARLAK</t>
  </si>
  <si>
    <t>S-643152</t>
  </si>
  <si>
    <t>Y-577400</t>
  </si>
  <si>
    <t>P-000173075</t>
  </si>
  <si>
    <t>20260562-4 - İBRAHİM SOLMAZ</t>
  </si>
  <si>
    <t>S-643151</t>
  </si>
  <si>
    <t>Y-577399</t>
  </si>
  <si>
    <t>P-000173074</t>
  </si>
  <si>
    <t>S-643150</t>
  </si>
  <si>
    <t>Y-577398</t>
  </si>
  <si>
    <t>P-000173073</t>
  </si>
  <si>
    <t>ITH2613241   - MUHASEBE</t>
  </si>
  <si>
    <t>34BT524</t>
  </si>
  <si>
    <t>S-643534</t>
  </si>
  <si>
    <t>Y-577784</t>
  </si>
  <si>
    <t>91690</t>
  </si>
  <si>
    <t>GEBZE OSB. İHSAN DEDE CD. 90. SK. @ 91690</t>
  </si>
  <si>
    <t>S-643533</t>
  </si>
  <si>
    <t>Y-577783</t>
  </si>
  <si>
    <t>91678</t>
  </si>
  <si>
    <t>GEBZE OSB. İHSAN DEDE CD. 90. SK. @ 91678</t>
  </si>
  <si>
    <t>S-643532</t>
  </si>
  <si>
    <t>Y-577782</t>
  </si>
  <si>
    <t>91694</t>
  </si>
  <si>
    <t>GEBZE OSB. İHSAN DEDE CD. 90. SK. @ 91694</t>
  </si>
  <si>
    <t>S-643529</t>
  </si>
  <si>
    <t>Y-577779</t>
  </si>
  <si>
    <t>91634</t>
  </si>
  <si>
    <t>MALTEPE MH DAVUTPAŞA CD NO 18 ZEYTİNBURNU @ 91634</t>
  </si>
  <si>
    <t>S-643883</t>
  </si>
  <si>
    <t>Y-578135</t>
  </si>
  <si>
    <t>91843</t>
  </si>
  <si>
    <t>GEBZE OSB. İHSAN DEDE CD. 90. SK. @ 91843</t>
  </si>
  <si>
    <t>S-643879</t>
  </si>
  <si>
    <t>Y-578131</t>
  </si>
  <si>
    <t>91674</t>
  </si>
  <si>
    <t>GEBZE OSB. İHSAN DEDE CD. 90. SK. @ 91674</t>
  </si>
  <si>
    <t>S-643871</t>
  </si>
  <si>
    <t>Y-578123</t>
  </si>
  <si>
    <t>91705</t>
  </si>
  <si>
    <t>GEBZE OSB. İHSAN DEDE CD. 90. SK. @ 91705</t>
  </si>
  <si>
    <t>S-643123</t>
  </si>
  <si>
    <t>Y-577371</t>
  </si>
  <si>
    <t>91841</t>
  </si>
  <si>
    <t>P-000173047</t>
  </si>
  <si>
    <t>GEBZE OSB. İHSAN DEDE CD. 90. SK. @ 91841</t>
  </si>
  <si>
    <t>S-643531</t>
  </si>
  <si>
    <t>Y-577781</t>
  </si>
  <si>
    <t>91703</t>
  </si>
  <si>
    <t>GEBZE OSB. İHSAN DEDE CD. 90. SK. @ 91703</t>
  </si>
  <si>
    <t>S-643102</t>
  </si>
  <si>
    <t>Y-577354</t>
  </si>
  <si>
    <t>91826</t>
  </si>
  <si>
    <t>P-000173028</t>
  </si>
  <si>
    <t>GEBZE OSB. İHSAN DEDE CD. 90. SK. @ 91826</t>
  </si>
  <si>
    <t>S-643101</t>
  </si>
  <si>
    <t>Y-577353</t>
  </si>
  <si>
    <t>91823</t>
  </si>
  <si>
    <t>P-000173027</t>
  </si>
  <si>
    <t>MALTEPE MH DAVUTPAŞA CD NO 18 ZEYTİNBURNU @ 91823</t>
  </si>
  <si>
    <t>S-643089</t>
  </si>
  <si>
    <t>Y-577339</t>
  </si>
  <si>
    <t>91784</t>
  </si>
  <si>
    <t>P-000173015</t>
  </si>
  <si>
    <t>GEBZE OSB. İHSAN DEDE CD. 90. SK. @ 91784</t>
  </si>
  <si>
    <t>S-643085</t>
  </si>
  <si>
    <t>Y-577335</t>
  </si>
  <si>
    <t>91758</t>
  </si>
  <si>
    <t>P-000173014</t>
  </si>
  <si>
    <t>GEBZE OSB. İHSAN DEDE CD. 90. SK. @ 91758</t>
  </si>
  <si>
    <t>S-643073</t>
  </si>
  <si>
    <t>Y-577323</t>
  </si>
  <si>
    <t>91755</t>
  </si>
  <si>
    <t>P-000173013</t>
  </si>
  <si>
    <t>GEBZE OSB. İHSAN DEDE CD. 90. SK. @ 91755</t>
  </si>
  <si>
    <t>S-643055</t>
  </si>
  <si>
    <t>Y-577304</t>
  </si>
  <si>
    <t>91730</t>
  </si>
  <si>
    <t>P-000172996</t>
  </si>
  <si>
    <t>GEBZE OSB. İHSAN DEDE CD. 90. SK. @ 91730</t>
  </si>
  <si>
    <t>S-643778</t>
  </si>
  <si>
    <t>Y-578029</t>
  </si>
  <si>
    <t>91828</t>
  </si>
  <si>
    <t>06KIB65</t>
  </si>
  <si>
    <t>BERRİN ÖZTÜRK</t>
  </si>
  <si>
    <t>ESENBOĞA YOLU 21.KM AKYURT/ANKARA @ 91828</t>
  </si>
  <si>
    <t>S-643875</t>
  </si>
  <si>
    <t>Y-578127</t>
  </si>
  <si>
    <t>91691</t>
  </si>
  <si>
    <t>MALTEPE MH DAVUTPAŞA CD NO 18 ZEYTİNBURNU @ 91691</t>
  </si>
  <si>
    <t>S-643154</t>
  </si>
  <si>
    <t>Y-577402</t>
  </si>
  <si>
    <t>CONTINENTAL CONF. COMP. GIDA SAN. VE TİC. A.Ş.</t>
  </si>
  <si>
    <t>0810</t>
  </si>
  <si>
    <t>CCC ÇORLU DEPO</t>
  </si>
  <si>
    <t xml:space="preserve">OMURTAK MH. ASFALT BOYU (KÜME EVLER) NO:1 
ULAŞ @ </t>
  </si>
  <si>
    <t>S-644074</t>
  </si>
  <si>
    <t>Y-578330</t>
  </si>
  <si>
    <t>91768</t>
  </si>
  <si>
    <t>GEBZE OSB. İHSAN DEDE CD. 90. SK. @ 91768</t>
  </si>
  <si>
    <t>S-643355</t>
  </si>
  <si>
    <t>Y-577603</t>
  </si>
  <si>
    <t>91645</t>
  </si>
  <si>
    <t>GEBZE OSB. İHSAN DEDE CD. 90. SK. @ 91645</t>
  </si>
  <si>
    <t>S-643377</t>
  </si>
  <si>
    <t>Y-577625</t>
  </si>
  <si>
    <t>S-643379</t>
  </si>
  <si>
    <t>Y-577627</t>
  </si>
  <si>
    <t>S-643378</t>
  </si>
  <si>
    <t>Y-577626</t>
  </si>
  <si>
    <t>S-643376</t>
  </si>
  <si>
    <t>Y-577624</t>
  </si>
  <si>
    <t xml:space="preserve">ARNAVUTKÖY BİM/ SİLİVRİ DEN AMBALAJ ALIMI 160KM FARK @ </t>
  </si>
  <si>
    <t>S-643375</t>
  </si>
  <si>
    <t>Y-577623</t>
  </si>
  <si>
    <t>S-643374</t>
  </si>
  <si>
    <t>Y-577622</t>
  </si>
  <si>
    <t>S-643373</t>
  </si>
  <si>
    <t>Y-577621</t>
  </si>
  <si>
    <t xml:space="preserve">AKHİSAR BİM+ GAZİEMİR POLAR XP @ </t>
  </si>
  <si>
    <t>S-643372</t>
  </si>
  <si>
    <t>Y-577620</t>
  </si>
  <si>
    <t>16YE636</t>
  </si>
  <si>
    <t>S-643363</t>
  </si>
  <si>
    <t>Y-577611</t>
  </si>
  <si>
    <t>S-643361</t>
  </si>
  <si>
    <t>Y-577609</t>
  </si>
  <si>
    <t>S-643358</t>
  </si>
  <si>
    <t>Y-577606</t>
  </si>
  <si>
    <t xml:space="preserve">AKHİSAR ŞOK+TURGUTLU FİKLE @ </t>
  </si>
  <si>
    <t>S-643235</t>
  </si>
  <si>
    <t>Y-577483</t>
  </si>
  <si>
    <t>P-000173186</t>
  </si>
  <si>
    <t>58AEV796</t>
  </si>
  <si>
    <t>MERYEM AYDIN</t>
  </si>
  <si>
    <t>S-643234</t>
  </si>
  <si>
    <t>Y-577482</t>
  </si>
  <si>
    <t>P-000173185</t>
  </si>
  <si>
    <t xml:space="preserve">36109 @ </t>
  </si>
  <si>
    <t>S-643795</t>
  </si>
  <si>
    <t>Y-578045</t>
  </si>
  <si>
    <t>P-000173350</t>
  </si>
  <si>
    <t>01DLG94</t>
  </si>
  <si>
    <t>OSMAN YILDIRIM</t>
  </si>
  <si>
    <t>S-643146</t>
  </si>
  <si>
    <t>Y-577395</t>
  </si>
  <si>
    <t>P-000173069</t>
  </si>
  <si>
    <t xml:space="preserve">VIR10402 @ </t>
  </si>
  <si>
    <t>S-643143</t>
  </si>
  <si>
    <t>Y-577392</t>
  </si>
  <si>
    <t>P-000173066</t>
  </si>
  <si>
    <t xml:space="preserve">BAFRA İADE @ </t>
  </si>
  <si>
    <t>S-643120</t>
  </si>
  <si>
    <t>Y-577368</t>
  </si>
  <si>
    <t>P-000173044</t>
  </si>
  <si>
    <t>S-643105</t>
  </si>
  <si>
    <t>Y-577356</t>
  </si>
  <si>
    <t>P-000173031</t>
  </si>
  <si>
    <t xml:space="preserve">ITH2604341 @ </t>
  </si>
  <si>
    <t>S-643221</t>
  </si>
  <si>
    <t>Y-577469</t>
  </si>
  <si>
    <t>P-000173172</t>
  </si>
  <si>
    <t>34BPZ324</t>
  </si>
  <si>
    <t>ÜSTÜNOĞULLARI NAKLİYAT HAYVANCILIK SANAYİ VE TİCARET LİMİTED ŞİRKETİ</t>
  </si>
  <si>
    <t xml:space="preserve">36118 @ </t>
  </si>
  <si>
    <t>S-643220</t>
  </si>
  <si>
    <t>Y-577468</t>
  </si>
  <si>
    <t>P-000173171</t>
  </si>
  <si>
    <t>42AJT829</t>
  </si>
  <si>
    <t xml:space="preserve">36117 @ </t>
  </si>
  <si>
    <t>S-643219</t>
  </si>
  <si>
    <t>Y-577467</t>
  </si>
  <si>
    <t>P-000173170</t>
  </si>
  <si>
    <t>06AT8206</t>
  </si>
  <si>
    <t>YILMAZ ÇETİNER</t>
  </si>
  <si>
    <t>S-643217</t>
  </si>
  <si>
    <t>Y-577464</t>
  </si>
  <si>
    <t>P-000173168</t>
  </si>
  <si>
    <t>06FGA656</t>
  </si>
  <si>
    <t>OSMAN AVŞAR</t>
  </si>
  <si>
    <t xml:space="preserve">36110 @ </t>
  </si>
  <si>
    <t>S-643212</t>
  </si>
  <si>
    <t>Y-577460</t>
  </si>
  <si>
    <t>P-000173164</t>
  </si>
  <si>
    <t xml:space="preserve">36120 @ </t>
  </si>
  <si>
    <t>S-643483</t>
  </si>
  <si>
    <t>Y-577733</t>
  </si>
  <si>
    <t>P-000173292</t>
  </si>
  <si>
    <t>06DMB981</t>
  </si>
  <si>
    <t>FUAT ARSLAN</t>
  </si>
  <si>
    <t>S-643718</t>
  </si>
  <si>
    <t>Y-577966</t>
  </si>
  <si>
    <t>52AAT708</t>
  </si>
  <si>
    <t>S-643717</t>
  </si>
  <si>
    <t>Y-577965</t>
  </si>
  <si>
    <t>S-643716</t>
  </si>
  <si>
    <t>Y-577964</t>
  </si>
  <si>
    <t>52ACY033</t>
  </si>
  <si>
    <t>S-643715</t>
  </si>
  <si>
    <t>Y-577963</t>
  </si>
  <si>
    <t>S-643714</t>
  </si>
  <si>
    <t>Y-577962</t>
  </si>
  <si>
    <t>S-643713</t>
  </si>
  <si>
    <t>Y-577961</t>
  </si>
  <si>
    <t>S-643712</t>
  </si>
  <si>
    <t>Y-577960</t>
  </si>
  <si>
    <t>S-643711</t>
  </si>
  <si>
    <t>Y-577959</t>
  </si>
  <si>
    <t>S-643710</t>
  </si>
  <si>
    <t>Y-577958</t>
  </si>
  <si>
    <t>S-643709</t>
  </si>
  <si>
    <t>Y-577957</t>
  </si>
  <si>
    <t>S-643708</t>
  </si>
  <si>
    <t>Y-577956</t>
  </si>
  <si>
    <t>S-643707</t>
  </si>
  <si>
    <t>Y-577955</t>
  </si>
  <si>
    <t>S-643706</t>
  </si>
  <si>
    <t>Y-577954</t>
  </si>
  <si>
    <t>55AIT635</t>
  </si>
  <si>
    <t>S-643705</t>
  </si>
  <si>
    <t>Y-577953</t>
  </si>
  <si>
    <t>S-643289</t>
  </si>
  <si>
    <t>Y-577538</t>
  </si>
  <si>
    <t>P-000173408</t>
  </si>
  <si>
    <t>S-643288</t>
  </si>
  <si>
    <t>Y-577537</t>
  </si>
  <si>
    <t>P-000173407</t>
  </si>
  <si>
    <t>68KD766</t>
  </si>
  <si>
    <t>S-643841</t>
  </si>
  <si>
    <t>Y-578091</t>
  </si>
  <si>
    <t>P-000173410</t>
  </si>
  <si>
    <t>TORBALI MİGROS</t>
  </si>
  <si>
    <t xml:space="preserve">TORBALI TUKAŞ @ </t>
  </si>
  <si>
    <t>S-643840</t>
  </si>
  <si>
    <t>Y-578090</t>
  </si>
  <si>
    <t>P-000173409</t>
  </si>
  <si>
    <t xml:space="preserve">SİVAS+ERZURUM+IĞDIR @ </t>
  </si>
  <si>
    <t>S-643128</t>
  </si>
  <si>
    <t>Y-577378</t>
  </si>
  <si>
    <t>P-000173052</t>
  </si>
  <si>
    <t xml:space="preserve">"BİM - SİNCAN (4 PLT) || BİM - YENİKENT (6 PLT) || YENİ MAĞ.-AKINCI DEPO (7 PLT) |
| ALTUNBİLEKLER SİBİL ŞB. (2 PLT) || YASEMİN GRUP LOJİSTİK VE GIDA ŞTİ. (ANKARA) (9 PLT)" @ </t>
  </si>
  <si>
    <t>S-643127</t>
  </si>
  <si>
    <t>Y-577376</t>
  </si>
  <si>
    <t>P-000173051</t>
  </si>
  <si>
    <t xml:space="preserve">"ERDOĞAN TOPTAN DAĞITIM GIDA OT VE TİC. LTD. ŞTİ. (3 PLT) || -- YASEMİN GRUP LOJİSTİK VE GIDA ŞTİ. (ANKARA) (19 PLT) ||
 BİM - HASANOĞLAN 2 (2 PLT) || YENİ MAĞ.ELMADAĞ DEPO (9 PLT" @ </t>
  </si>
  <si>
    <t>S-643125</t>
  </si>
  <si>
    <t>Y-577374</t>
  </si>
  <si>
    <t>P-000173049</t>
  </si>
  <si>
    <t xml:space="preserve">"MİGROS GÖLBAŞI (8 PLT) || YENİ MAĞ. GÖLBAŞI DEPO (8 PLT) || 
YENİ MAĞ.ESENBOĞA DEPO (15 PLT) || BİM - AKYURT (2 PLT)" @ </t>
  </si>
  <si>
    <t>S-643399</t>
  </si>
  <si>
    <t>Y-577648</t>
  </si>
  <si>
    <t>AKHİSAR+KARACABEY</t>
  </si>
  <si>
    <t>S-643096</t>
  </si>
  <si>
    <t>Y-577348</t>
  </si>
  <si>
    <t>P-000173022</t>
  </si>
  <si>
    <t xml:space="preserve">A101- MAKRO GIDA @ </t>
  </si>
  <si>
    <t>S-643116</t>
  </si>
  <si>
    <t>Y-577345</t>
  </si>
  <si>
    <t>55B0400</t>
  </si>
  <si>
    <t>ERDAL NİŞANCI</t>
  </si>
  <si>
    <t xml:space="preserve">MAKRO GIDA- A101 ATAKUM @ </t>
  </si>
  <si>
    <t>S-643093</t>
  </si>
  <si>
    <t>Y-577344</t>
  </si>
  <si>
    <t>P-000173019</t>
  </si>
  <si>
    <t>S-643092</t>
  </si>
  <si>
    <t>Y-577343</t>
  </si>
  <si>
    <t>P-000173018</t>
  </si>
  <si>
    <t>S-643091</t>
  </si>
  <si>
    <t>Y-577342</t>
  </si>
  <si>
    <t>P-000173017</t>
  </si>
  <si>
    <t xml:space="preserve">ARSEN İHTİYAÇ- A101- GÜRÜN GÖLPINAR GIDA @ </t>
  </si>
  <si>
    <t>S-643104</t>
  </si>
  <si>
    <t>Y-577341</t>
  </si>
  <si>
    <t>P-000173030</t>
  </si>
  <si>
    <t>33CRS840</t>
  </si>
  <si>
    <t>SERKAN TOKLUCA</t>
  </si>
  <si>
    <t>0547 600 00 31</t>
  </si>
  <si>
    <t>A101- A101 @</t>
  </si>
  <si>
    <t>S-643090</t>
  </si>
  <si>
    <t>Y-577340</t>
  </si>
  <si>
    <t>P-000173016</t>
  </si>
  <si>
    <t>S-643094</t>
  </si>
  <si>
    <t>Y-577346</t>
  </si>
  <si>
    <t>P-000173020</t>
  </si>
  <si>
    <t>S-643193</t>
  </si>
  <si>
    <t>Y-577441</t>
  </si>
  <si>
    <t>P-000173086</t>
  </si>
  <si>
    <t xml:space="preserve">KÜRE AKARYAKIT- PANCAR KOOP SORGUN @ </t>
  </si>
  <si>
    <t>S-643190</t>
  </si>
  <si>
    <t>Y-577438</t>
  </si>
  <si>
    <t>P-000173085</t>
  </si>
  <si>
    <t>73AAL758</t>
  </si>
  <si>
    <t xml:space="preserve">A101- AYHANLAR GIDA @ </t>
  </si>
  <si>
    <t>S-643187</t>
  </si>
  <si>
    <t>Y-577434</t>
  </si>
  <si>
    <t>P-000173084</t>
  </si>
  <si>
    <t>A101 GÖLBAŞI- YASEMİN PASTA- A101 AKINCI @</t>
  </si>
  <si>
    <t>S-643183</t>
  </si>
  <si>
    <t>Y-577431</t>
  </si>
  <si>
    <t>P-000173083</t>
  </si>
  <si>
    <t xml:space="preserve">YASEMİN PASTA- A101 ELMADAĞ @ </t>
  </si>
  <si>
    <t>S-643181</t>
  </si>
  <si>
    <t>Y-577429</t>
  </si>
  <si>
    <t>P-000173082</t>
  </si>
  <si>
    <t xml:space="preserve">A101 ESNBOĞA @ </t>
  </si>
  <si>
    <t>S-643176</t>
  </si>
  <si>
    <t>Y-577422</t>
  </si>
  <si>
    <t>P-000173081</t>
  </si>
  <si>
    <t xml:space="preserve">A101 TARSUS- ADNAN TİCARET @ </t>
  </si>
  <si>
    <t>S-643287</t>
  </si>
  <si>
    <t>Y-577536</t>
  </si>
  <si>
    <t>P-000173406</t>
  </si>
  <si>
    <t>S-643286</t>
  </si>
  <si>
    <t>Y-577535</t>
  </si>
  <si>
    <t>P-000173393</t>
  </si>
  <si>
    <t>S-643319</t>
  </si>
  <si>
    <t>Y-577567</t>
  </si>
  <si>
    <t>ALI2026000012211</t>
  </si>
  <si>
    <t>P-000173238</t>
  </si>
  <si>
    <t>S-643932</t>
  </si>
  <si>
    <t>Y-578183</t>
  </si>
  <si>
    <t xml:space="preserve">YAPKİM ANTREPO-SİLİVRİ
İRS NO:92427 @ </t>
  </si>
  <si>
    <t>S-643966</t>
  </si>
  <si>
    <t>Y-578217</t>
  </si>
  <si>
    <t xml:space="preserve">YAPKİM ANTREPO-SİLİVRİ
İRS NO:91967 @ </t>
  </si>
  <si>
    <t>S-644035</t>
  </si>
  <si>
    <t>Y-578289</t>
  </si>
  <si>
    <t>20260828132</t>
  </si>
  <si>
    <t>S-644024</t>
  </si>
  <si>
    <t>Y-578277</t>
  </si>
  <si>
    <t>20260828021</t>
  </si>
  <si>
    <t>S-644022</t>
  </si>
  <si>
    <t>Y-578276</t>
  </si>
  <si>
    <t>20260828025</t>
  </si>
  <si>
    <t>S-644015</t>
  </si>
  <si>
    <t>Y-578268</t>
  </si>
  <si>
    <t>20260828022</t>
  </si>
  <si>
    <t>S-644014</t>
  </si>
  <si>
    <t>Y-578267</t>
  </si>
  <si>
    <t>20260828078</t>
  </si>
  <si>
    <t>S-643458</t>
  </si>
  <si>
    <t>Y-577707</t>
  </si>
  <si>
    <t>5049461</t>
  </si>
  <si>
    <t>S-643449</t>
  </si>
  <si>
    <t>Y-577698</t>
  </si>
  <si>
    <t>5048339</t>
  </si>
  <si>
    <t>S-643329</t>
  </si>
  <si>
    <t>Y-577577</t>
  </si>
  <si>
    <t>DKI2026000005290</t>
  </si>
  <si>
    <t>16ANC051</t>
  </si>
  <si>
    <t>ADNAN FAYDALI</t>
  </si>
  <si>
    <t>S-643328</t>
  </si>
  <si>
    <t>Y-577576</t>
  </si>
  <si>
    <t>DKI2026000005280</t>
  </si>
  <si>
    <t>16KT373</t>
  </si>
  <si>
    <t>S-643327</t>
  </si>
  <si>
    <t>Y-577575</t>
  </si>
  <si>
    <t>DKI2026000005286</t>
  </si>
  <si>
    <t>10ABG866</t>
  </si>
  <si>
    <t>S-643325</t>
  </si>
  <si>
    <t>Y-577573</t>
  </si>
  <si>
    <t>34DVZ536</t>
  </si>
  <si>
    <t>S-643324</t>
  </si>
  <si>
    <t>Y-577572</t>
  </si>
  <si>
    <t>S-643323</t>
  </si>
  <si>
    <t>Y-577571</t>
  </si>
  <si>
    <t>GÖLBAŞI</t>
  </si>
  <si>
    <t>S-643322</t>
  </si>
  <si>
    <t>Y-577570</t>
  </si>
  <si>
    <t>S-643321</t>
  </si>
  <si>
    <t>Y-577569</t>
  </si>
  <si>
    <t xml:space="preserve">ESENYURT 1 - ESENYURT 2 - ESENYURT 3
-TIR @ </t>
  </si>
  <si>
    <t>S-643320</t>
  </si>
  <si>
    <t>Y-577568</t>
  </si>
  <si>
    <t xml:space="preserve">ESENKENT 1 / ESENKENT 2
-KAMYON @ </t>
  </si>
  <si>
    <t>S-643314</t>
  </si>
  <si>
    <t>Y-577561</t>
  </si>
  <si>
    <t>P-000173232</t>
  </si>
  <si>
    <t>HAMU3614820  - 26-06541 / RECEP AKYAZI</t>
  </si>
  <si>
    <t>S-643313</t>
  </si>
  <si>
    <t>Y-577560</t>
  </si>
  <si>
    <t>P-000173231</t>
  </si>
  <si>
    <t>HAMU4771295 - 26-06541 / RECEP AKYAZI</t>
  </si>
  <si>
    <t>34FNY401</t>
  </si>
  <si>
    <t>S-643312</t>
  </si>
  <si>
    <t>Y-577559</t>
  </si>
  <si>
    <t>P-000173230</t>
  </si>
  <si>
    <t>UETU8206767 - 20260257 / SENEM SUBAKAN</t>
  </si>
  <si>
    <t>S-643311</t>
  </si>
  <si>
    <t>Y-577558</t>
  </si>
  <si>
    <t>P-000173229</t>
  </si>
  <si>
    <t>MSBU3089397 - 20260895 / İBRAHİM SOLMAZ</t>
  </si>
  <si>
    <t>S-643305</t>
  </si>
  <si>
    <t>Y-577552</t>
  </si>
  <si>
    <t>P-000173224</t>
  </si>
  <si>
    <t>9058299615 - SERBEST B. M.H - 4 PALET</t>
  </si>
  <si>
    <t>S-643304</t>
  </si>
  <si>
    <t>Y-577551</t>
  </si>
  <si>
    <t>P-000173223</t>
  </si>
  <si>
    <t>MSGU5080421 - ALMANYA E.Y</t>
  </si>
  <si>
    <t>S-643281</t>
  </si>
  <si>
    <t>Y-577530</t>
  </si>
  <si>
    <t>P-000173216</t>
  </si>
  <si>
    <t>GCXU5560947 - HASU4325510 - MRKU4832614 - MRKU4834411 - MRKU6032190 - P.T. INDO / MEVRA GÖZÜTOK</t>
  </si>
  <si>
    <t>S-643348</t>
  </si>
  <si>
    <t>Y-577596</t>
  </si>
  <si>
    <t>P-000173246</t>
  </si>
  <si>
    <t>20260787 - ESRA PARLAK</t>
  </si>
  <si>
    <t>18ABN475</t>
  </si>
  <si>
    <t>S-643344</t>
  </si>
  <si>
    <t>Y-577592</t>
  </si>
  <si>
    <t>P-000173242</t>
  </si>
  <si>
    <t>20260208 - SENEM SUBAKAN</t>
  </si>
  <si>
    <t>S-643347</t>
  </si>
  <si>
    <t>Y-577595</t>
  </si>
  <si>
    <t>P-000173245</t>
  </si>
  <si>
    <t>20260490 - ESRA PARLAK</t>
  </si>
  <si>
    <t>06DZT188</t>
  </si>
  <si>
    <t>S-643346</t>
  </si>
  <si>
    <t>Y-577594</t>
  </si>
  <si>
    <t>P-000173244</t>
  </si>
  <si>
    <t>20261111 - FRIGO - SÜHEYL ÖRÜCÜ</t>
  </si>
  <si>
    <t>S-643345</t>
  </si>
  <si>
    <t>Y-577593</t>
  </si>
  <si>
    <t>P-000173243</t>
  </si>
  <si>
    <t>20267237 - SÜHEYL ÖRÜCÜ</t>
  </si>
  <si>
    <t>S-643149</t>
  </si>
  <si>
    <t>Y-577397</t>
  </si>
  <si>
    <t>92134</t>
  </si>
  <si>
    <t>P-000173072</t>
  </si>
  <si>
    <t>GEBZE OSB. İHSAN DEDE CD. 90. SK. @ 92134</t>
  </si>
  <si>
    <t>S-643872</t>
  </si>
  <si>
    <t>Y-578124</t>
  </si>
  <si>
    <t>92206</t>
  </si>
  <si>
    <t>GEBZE OSB. İHSAN DEDE CD. 90. SK. @ 92206</t>
  </si>
  <si>
    <t>S-643148</t>
  </si>
  <si>
    <t>Y-577396</t>
  </si>
  <si>
    <t>92119</t>
  </si>
  <si>
    <t>P-000173071</t>
  </si>
  <si>
    <t>GEBZE OSB. İHSAN DEDE CD. 90. SK. @ 92119</t>
  </si>
  <si>
    <t>S-644919</t>
  </si>
  <si>
    <t>Y-579181</t>
  </si>
  <si>
    <t>92261</t>
  </si>
  <si>
    <t>ESENBOĞA YOLU 21.KM AKYURT/ANKARA @ 92261</t>
  </si>
  <si>
    <t>S-643535</t>
  </si>
  <si>
    <t>Y-578001</t>
  </si>
  <si>
    <t>92255</t>
  </si>
  <si>
    <t>GEBZE OSB. İHSAN DEDE CD. 90. SK. @ 92255</t>
  </si>
  <si>
    <t>S-643216</t>
  </si>
  <si>
    <t>Y-577465</t>
  </si>
  <si>
    <t>92334</t>
  </si>
  <si>
    <t>P-000173167</t>
  </si>
  <si>
    <t>GEBZE OSB. İHSAN DEDE CD. 90. SK. @ 92334</t>
  </si>
  <si>
    <t>S-643215</t>
  </si>
  <si>
    <t>Y-577463</t>
  </si>
  <si>
    <t>92336</t>
  </si>
  <si>
    <t>P-000173166</t>
  </si>
  <si>
    <t>GEBZE OSB. İHSAN DEDE CD. 90. SK. @ 92336</t>
  </si>
  <si>
    <t>S-643213</t>
  </si>
  <si>
    <t>Y-577462</t>
  </si>
  <si>
    <t>06EHF089</t>
  </si>
  <si>
    <t>MUSTAFA GENÇARSLAN</t>
  </si>
  <si>
    <t>S-643207</t>
  </si>
  <si>
    <t>Y-577455</t>
  </si>
  <si>
    <t>92303</t>
  </si>
  <si>
    <t>P-000173159</t>
  </si>
  <si>
    <t>GEBZE OSB. İHSAN DEDE CD. 90. SK. @ 92303</t>
  </si>
  <si>
    <t>S-643206</t>
  </si>
  <si>
    <t>Y-577454</t>
  </si>
  <si>
    <t>92293</t>
  </si>
  <si>
    <t>P-000173158</t>
  </si>
  <si>
    <t>MALTEPE MH DAVUTPAŞA CD NO 18 ZEYTİNBURNU @ 92293</t>
  </si>
  <si>
    <t>S-643205</t>
  </si>
  <si>
    <t>Y-577453</t>
  </si>
  <si>
    <t>92284</t>
  </si>
  <si>
    <t>P-000173157</t>
  </si>
  <si>
    <t>GEBZE OSB. İHSAN DEDE CD. 90. SK. @ 92284</t>
  </si>
  <si>
    <t>S-643204</t>
  </si>
  <si>
    <t>Y-577452</t>
  </si>
  <si>
    <t>92270</t>
  </si>
  <si>
    <t>P-000173156</t>
  </si>
  <si>
    <t>GEBZE OSB. İHSAN DEDE CD. 90. SK. @ 92270</t>
  </si>
  <si>
    <t>S-643203</t>
  </si>
  <si>
    <t>Y-577451</t>
  </si>
  <si>
    <t>92263</t>
  </si>
  <si>
    <t>P-000173149</t>
  </si>
  <si>
    <t>GEBZE OSB. İHSAN DEDE CD. 90. SK. @ 92263</t>
  </si>
  <si>
    <t>S-643156</t>
  </si>
  <si>
    <t>Y-577404</t>
  </si>
  <si>
    <t>92185</t>
  </si>
  <si>
    <t>P-000173078</t>
  </si>
  <si>
    <t>MALTEPE MH DAVUTPAŞA CD NO 18 ZEYTİNBURNU @ 92185</t>
  </si>
  <si>
    <t>S-643155</t>
  </si>
  <si>
    <t>Y-577403</t>
  </si>
  <si>
    <t>92152</t>
  </si>
  <si>
    <t>P-000173077</t>
  </si>
  <si>
    <t>GEBZE OSB. İHSAN DEDE CD. 90. SK. @ 92152</t>
  </si>
  <si>
    <t>S-644076</t>
  </si>
  <si>
    <t>Y-578332</t>
  </si>
  <si>
    <t>92205</t>
  </si>
  <si>
    <t>GEBZE OSB. İHSAN DEDE CD. 90. SK. @ 92205</t>
  </si>
  <si>
    <t>S-643384</t>
  </si>
  <si>
    <t>Y-577632</t>
  </si>
  <si>
    <t xml:space="preserve">GÖNEN FABRİKA TEK YÖN @ </t>
  </si>
  <si>
    <t>S-643380</t>
  </si>
  <si>
    <t>Y-577628</t>
  </si>
  <si>
    <t xml:space="preserve">ARNAVUTKÖY BİM1+ ESENYURT BİM2 @ </t>
  </si>
  <si>
    <t>S-643382</t>
  </si>
  <si>
    <t>Y-577631</t>
  </si>
  <si>
    <t>S-643381</t>
  </si>
  <si>
    <t>Y-577629</t>
  </si>
  <si>
    <t>S-643366</t>
  </si>
  <si>
    <t>Y-577614</t>
  </si>
  <si>
    <t>07CFM437</t>
  </si>
  <si>
    <t>HASAN DENİZ AYDEMİR</t>
  </si>
  <si>
    <t>S-643364</t>
  </si>
  <si>
    <t>Y-577612</t>
  </si>
  <si>
    <t>S-643796</t>
  </si>
  <si>
    <t>Y-578046</t>
  </si>
  <si>
    <t>P-000173351</t>
  </si>
  <si>
    <t>61ABZ540</t>
  </si>
  <si>
    <t>S-643793</t>
  </si>
  <si>
    <t>Y-578043</t>
  </si>
  <si>
    <t>P-000173348</t>
  </si>
  <si>
    <t>S-643791</t>
  </si>
  <si>
    <t>Y-578041</t>
  </si>
  <si>
    <t>P-000173346</t>
  </si>
  <si>
    <t xml:space="preserve">36119 @ </t>
  </si>
  <si>
    <t>S-643789</t>
  </si>
  <si>
    <t>Y-578039</t>
  </si>
  <si>
    <t>P-000173344</t>
  </si>
  <si>
    <t>50AR227</t>
  </si>
  <si>
    <t xml:space="preserve">36115 @ </t>
  </si>
  <si>
    <t>S-643237</t>
  </si>
  <si>
    <t>Y-577485</t>
  </si>
  <si>
    <t>P-000173188</t>
  </si>
  <si>
    <t>60TA362</t>
  </si>
  <si>
    <t>SERHAT BENLİ</t>
  </si>
  <si>
    <t xml:space="preserve">36123 @ </t>
  </si>
  <si>
    <t>S-643236</t>
  </si>
  <si>
    <t>Y-577484</t>
  </si>
  <si>
    <t>P-000173187</t>
  </si>
  <si>
    <t>63ADH487</t>
  </si>
  <si>
    <t>ARAFAT ERAD</t>
  </si>
  <si>
    <t xml:space="preserve">36122 @ </t>
  </si>
  <si>
    <t>S-643419</t>
  </si>
  <si>
    <t>Y-577668</t>
  </si>
  <si>
    <t>P-000173284</t>
  </si>
  <si>
    <t>32FP030</t>
  </si>
  <si>
    <t>SÜLEYMAN ALPBOĞA</t>
  </si>
  <si>
    <t>S-643417</t>
  </si>
  <si>
    <t>Y-577666</t>
  </si>
  <si>
    <t>P-000173282</t>
  </si>
  <si>
    <t>80ACS880</t>
  </si>
  <si>
    <t>YASİN DEDE BOZDAŞ</t>
  </si>
  <si>
    <t xml:space="preserve">36114 @ </t>
  </si>
  <si>
    <t>S-643414</t>
  </si>
  <si>
    <t>Y-577663</t>
  </si>
  <si>
    <t>P-000173279</t>
  </si>
  <si>
    <t>28AEA668</t>
  </si>
  <si>
    <t>HALİL KARAMAN</t>
  </si>
  <si>
    <t>S-643405</t>
  </si>
  <si>
    <t>Y-577653</t>
  </si>
  <si>
    <t>P-000173272</t>
  </si>
  <si>
    <t>63ACL599</t>
  </si>
  <si>
    <t>EROL ARSLAN</t>
  </si>
  <si>
    <t>S-643737</t>
  </si>
  <si>
    <t>Y-577985</t>
  </si>
  <si>
    <t>06JON71</t>
  </si>
  <si>
    <t>S-643736</t>
  </si>
  <si>
    <t>Y-577984</t>
  </si>
  <si>
    <t>S-643735</t>
  </si>
  <si>
    <t>Y-577983</t>
  </si>
  <si>
    <t>50ABS959</t>
  </si>
  <si>
    <t>ŞİFA SEZER</t>
  </si>
  <si>
    <t>S-643734</t>
  </si>
  <si>
    <t>Y-577982</t>
  </si>
  <si>
    <t>14BP410</t>
  </si>
  <si>
    <t>S-643733</t>
  </si>
  <si>
    <t>Y-577981</t>
  </si>
  <si>
    <t>S-643732</t>
  </si>
  <si>
    <t>Y-577980</t>
  </si>
  <si>
    <t>S-643731</t>
  </si>
  <si>
    <t>Y-577979</t>
  </si>
  <si>
    <t>S-643730</t>
  </si>
  <si>
    <t>Y-577978</t>
  </si>
  <si>
    <t>S-643729</t>
  </si>
  <si>
    <t>Y-577977</t>
  </si>
  <si>
    <t>S-643728</t>
  </si>
  <si>
    <t>Y-577976</t>
  </si>
  <si>
    <t>S-643727</t>
  </si>
  <si>
    <t>Y-577975</t>
  </si>
  <si>
    <t>04ABF288</t>
  </si>
  <si>
    <t>S-643726</t>
  </si>
  <si>
    <t>Y-577974</t>
  </si>
  <si>
    <t>S-643725</t>
  </si>
  <si>
    <t>Y-577973</t>
  </si>
  <si>
    <t>S-643724</t>
  </si>
  <si>
    <t>Y-577972</t>
  </si>
  <si>
    <t>S-643723</t>
  </si>
  <si>
    <t>Y-577971</t>
  </si>
  <si>
    <t>S-643722</t>
  </si>
  <si>
    <t>Y-577970</t>
  </si>
  <si>
    <t>22RG700</t>
  </si>
  <si>
    <t>S-643721</t>
  </si>
  <si>
    <t>Y-577969</t>
  </si>
  <si>
    <t>S-643720</t>
  </si>
  <si>
    <t>Y-577968</t>
  </si>
  <si>
    <t>S-643719</t>
  </si>
  <si>
    <t>Y-577967</t>
  </si>
  <si>
    <t>S-643396</t>
  </si>
  <si>
    <t>Y-577643</t>
  </si>
  <si>
    <t>P-000173269</t>
  </si>
  <si>
    <t>23AAB378</t>
  </si>
  <si>
    <t>ABDULLAH ÇALIŞKAN</t>
  </si>
  <si>
    <t xml:space="preserve">VIR10453 @ </t>
  </si>
  <si>
    <t>S-643371</t>
  </si>
  <si>
    <t>Y-577619</t>
  </si>
  <si>
    <t>P-000173259</t>
  </si>
  <si>
    <t>11ED262</t>
  </si>
  <si>
    <t>EKREM COŞGUN</t>
  </si>
  <si>
    <t xml:space="preserve">36121 @ </t>
  </si>
  <si>
    <t>S-643852</t>
  </si>
  <si>
    <t>Y-578103</t>
  </si>
  <si>
    <t>P-000173419</t>
  </si>
  <si>
    <t>S-643850</t>
  </si>
  <si>
    <t>Y-578100</t>
  </si>
  <si>
    <t>P-000173417</t>
  </si>
  <si>
    <t>S-643421</t>
  </si>
  <si>
    <t>Y-577670</t>
  </si>
  <si>
    <t>P-000173411</t>
  </si>
  <si>
    <t>S-643385</t>
  </si>
  <si>
    <t>Y-577633</t>
  </si>
  <si>
    <t>P-000173261</t>
  </si>
  <si>
    <t>01AES296</t>
  </si>
  <si>
    <t>TALİP KARAASLAN</t>
  </si>
  <si>
    <t xml:space="preserve">A101 AKINCI @ </t>
  </si>
  <si>
    <t>S-643857</t>
  </si>
  <si>
    <t>Y-578109</t>
  </si>
  <si>
    <t>S-643851</t>
  </si>
  <si>
    <t>Y-578102</t>
  </si>
  <si>
    <t>P-000173418</t>
  </si>
  <si>
    <t>S-643211</t>
  </si>
  <si>
    <t>Y-577459</t>
  </si>
  <si>
    <t>P-000173163</t>
  </si>
  <si>
    <t>07R0545</t>
  </si>
  <si>
    <t xml:space="preserve">A101 DÖŞEMEALTI @ </t>
  </si>
  <si>
    <t>S-643202</t>
  </si>
  <si>
    <t>Y-577450</t>
  </si>
  <si>
    <t>P-000173104</t>
  </si>
  <si>
    <t>S-643201</t>
  </si>
  <si>
    <t>Y-577449</t>
  </si>
  <si>
    <t>P-000173101</t>
  </si>
  <si>
    <t xml:space="preserve">A101 ESENBOĞA @ </t>
  </si>
  <si>
    <t>S-643200</t>
  </si>
  <si>
    <t>Y-577448</t>
  </si>
  <si>
    <t>P-000173098</t>
  </si>
  <si>
    <t>S-643199</t>
  </si>
  <si>
    <t>Y-577446</t>
  </si>
  <si>
    <t>P-000173097</t>
  </si>
  <si>
    <t>42BHR389</t>
  </si>
  <si>
    <t>UYNAK NAKLİYAT PETROL VE PETROL ÜRÜNLERİ İNŞAAT ANONİM ŞİRKETİ</t>
  </si>
  <si>
    <t>ERKAN KAYGIN</t>
  </si>
  <si>
    <t>0542 447 27 48</t>
  </si>
  <si>
    <t>S-643515</t>
  </si>
  <si>
    <t>Y-577765</t>
  </si>
  <si>
    <t>P-000173320</t>
  </si>
  <si>
    <t>A101 SERİK @</t>
  </si>
  <si>
    <t>S-643425</t>
  </si>
  <si>
    <t>Y-577674</t>
  </si>
  <si>
    <t>P-000173416</t>
  </si>
  <si>
    <t>33TA115</t>
  </si>
  <si>
    <t>TUNÇ TARIMSAL TİCARET SANAYİ LİMİTED ŞİRKETİ</t>
  </si>
  <si>
    <t>S-643424</t>
  </si>
  <si>
    <t>Y-577673</t>
  </si>
  <si>
    <t>P-000173415</t>
  </si>
  <si>
    <t>50AG744</t>
  </si>
  <si>
    <t>S-643423</t>
  </si>
  <si>
    <t>Y-577672</t>
  </si>
  <si>
    <t>P-000173414</t>
  </si>
  <si>
    <t>S-643422</t>
  </si>
  <si>
    <t>Y-577671</t>
  </si>
  <si>
    <t>P-000173394</t>
  </si>
  <si>
    <t>MERSİN + ADANA 2 NOKTA @</t>
  </si>
  <si>
    <t>S-643420</t>
  </si>
  <si>
    <t>Y-577669</t>
  </si>
  <si>
    <t>P-000173396</t>
  </si>
  <si>
    <t>S-643410</t>
  </si>
  <si>
    <t>Y-577659</t>
  </si>
  <si>
    <t>P-000173275</t>
  </si>
  <si>
    <t>S-643386</t>
  </si>
  <si>
    <t>Y-577635</t>
  </si>
  <si>
    <t>P-000173262</t>
  </si>
  <si>
    <t>S-644010</t>
  </si>
  <si>
    <t>Y-578263</t>
  </si>
  <si>
    <t>20260829068</t>
  </si>
  <si>
    <t>S-643338</t>
  </si>
  <si>
    <t>Y-577586</t>
  </si>
  <si>
    <t>S-644036</t>
  </si>
  <si>
    <t>Y-578290</t>
  </si>
  <si>
    <t>20260829074</t>
  </si>
  <si>
    <t>S-644021</t>
  </si>
  <si>
    <t>Y-578274</t>
  </si>
  <si>
    <t>20260828135</t>
  </si>
  <si>
    <t>S-644013</t>
  </si>
  <si>
    <t>Y-578266</t>
  </si>
  <si>
    <t>20260829018-20260829026</t>
  </si>
  <si>
    <t>S-643461</t>
  </si>
  <si>
    <t>Y-577710</t>
  </si>
  <si>
    <t>5049031</t>
  </si>
  <si>
    <t>S-643460</t>
  </si>
  <si>
    <t>Y-577709</t>
  </si>
  <si>
    <t>5048471</t>
  </si>
  <si>
    <t>S-643459</t>
  </si>
  <si>
    <t>Y-577708</t>
  </si>
  <si>
    <t>5049463</t>
  </si>
  <si>
    <t>S-643341</t>
  </si>
  <si>
    <t>Y-577589</t>
  </si>
  <si>
    <t>70ABF991</t>
  </si>
  <si>
    <t>MUSTAFA AKIŞ</t>
  </si>
  <si>
    <t>S-643340</t>
  </si>
  <si>
    <t>Y-577588</t>
  </si>
  <si>
    <t>DKI2026000005320</t>
  </si>
  <si>
    <t>S-643339</t>
  </si>
  <si>
    <t>Y-577587</t>
  </si>
  <si>
    <t>DKI2026000005331-5332</t>
  </si>
  <si>
    <t>10AJC193</t>
  </si>
  <si>
    <t>S-643337</t>
  </si>
  <si>
    <t>Y-577585</t>
  </si>
  <si>
    <t>S-643336</t>
  </si>
  <si>
    <t>Y-577584</t>
  </si>
  <si>
    <t>S-643335</t>
  </si>
  <si>
    <t>Y-577583</t>
  </si>
  <si>
    <t>ELMADAĞ</t>
  </si>
  <si>
    <t>S-643334</t>
  </si>
  <si>
    <t>Y-577582</t>
  </si>
  <si>
    <t>42AYP431</t>
  </si>
  <si>
    <t>S-643333</t>
  </si>
  <si>
    <t>Y-577581</t>
  </si>
  <si>
    <t>ALI2026000012182</t>
  </si>
  <si>
    <t>P-000173426</t>
  </si>
  <si>
    <t>47ACG736</t>
  </si>
  <si>
    <t>YAVUZHAN ULUSLARARASI TAŞIMACILIK PETROL NAKLİYAT GIDA İNŞAAT SANAYİ VE TİCARET LİMİTED ŞİRKETİ.</t>
  </si>
  <si>
    <t>S-643331</t>
  </si>
  <si>
    <t>Y-577579</t>
  </si>
  <si>
    <t>ALI2026000012221</t>
  </si>
  <si>
    <t>P-000173240</t>
  </si>
  <si>
    <t>68DF229</t>
  </si>
  <si>
    <t>ZÜBEYİR DABANLI</t>
  </si>
  <si>
    <t>S-643971</t>
  </si>
  <si>
    <t>Y-578222</t>
  </si>
  <si>
    <t>YAPKİM ANTREPO-SİLİVRİ
İRS NO:92569 @</t>
  </si>
  <si>
    <t>S-643970</t>
  </si>
  <si>
    <t>Y-578221</t>
  </si>
  <si>
    <t xml:space="preserve">DAVUTPAŞA CAD. NO:18 TOPKAPI
İRS NO:91552-92076-92641 @ </t>
  </si>
  <si>
    <t>S-643310</t>
  </si>
  <si>
    <t>Y-577557</t>
  </si>
  <si>
    <t>P-000173228</t>
  </si>
  <si>
    <t>CAAU4238254 - MISIR S.K</t>
  </si>
  <si>
    <t>34FLN168</t>
  </si>
  <si>
    <t>S-643308</t>
  </si>
  <si>
    <t>Y-577555</t>
  </si>
  <si>
    <t>P-000173227</t>
  </si>
  <si>
    <t>SEKU9290748 - MISIR S.K</t>
  </si>
  <si>
    <t>34MSZ282</t>
  </si>
  <si>
    <t>S-643306</t>
  </si>
  <si>
    <t>Y-577553</t>
  </si>
  <si>
    <t>P-000173225</t>
  </si>
  <si>
    <t>OERU4191516 - DANİMARKA E.Y</t>
  </si>
  <si>
    <t>S-643307</t>
  </si>
  <si>
    <t>Y-577554</t>
  </si>
  <si>
    <t>P-000173226</t>
  </si>
  <si>
    <t>TCLU9821880 - MISIR S.K</t>
  </si>
  <si>
    <t>34NOD637</t>
  </si>
  <si>
    <t>S-643882</t>
  </si>
  <si>
    <t>Y-578134</t>
  </si>
  <si>
    <t>92614</t>
  </si>
  <si>
    <t>Saracalar Mahallesi Alparslan Türkeş Bulvarı Önem Gıda Blok No:4/1 Akyurt/Ankara @ 92614</t>
  </si>
  <si>
    <t>S-643393</t>
  </si>
  <si>
    <t>Y-577640</t>
  </si>
  <si>
    <t xml:space="preserve">GİRESUN BİM+ TRABZON BİM @ </t>
  </si>
  <si>
    <t>S-643389</t>
  </si>
  <si>
    <t>Y-577637</t>
  </si>
  <si>
    <t>16AHS829</t>
  </si>
  <si>
    <t>S-643387</t>
  </si>
  <si>
    <t>Y-577634</t>
  </si>
  <si>
    <t>S-643367</t>
  </si>
  <si>
    <t>Y-577615</t>
  </si>
  <si>
    <t>68AFM128</t>
  </si>
  <si>
    <t>OSMAN TAŞGIN</t>
  </si>
  <si>
    <t>S-643797</t>
  </si>
  <si>
    <t>Y-578047</t>
  </si>
  <si>
    <t>P-000173352</t>
  </si>
  <si>
    <t>S-643536</t>
  </si>
  <si>
    <t>Y-578027</t>
  </si>
  <si>
    <t>P-000173333</t>
  </si>
  <si>
    <t>42KN211</t>
  </si>
  <si>
    <t>TALHA ORUÇ</t>
  </si>
  <si>
    <t xml:space="preserve">36136 @ </t>
  </si>
  <si>
    <t>S-643238</t>
  </si>
  <si>
    <t>Y-577486</t>
  </si>
  <si>
    <t>P-000173189</t>
  </si>
  <si>
    <t>13AAB280</t>
  </si>
  <si>
    <t>LOKMAN ERALAN</t>
  </si>
  <si>
    <t>S-643416</t>
  </si>
  <si>
    <t>Y-577665</t>
  </si>
  <si>
    <t>P-000173281</t>
  </si>
  <si>
    <t>38ZU441</t>
  </si>
  <si>
    <t>AZİZ YÜKSEL</t>
  </si>
  <si>
    <t>S-643749</t>
  </si>
  <si>
    <t>Y-577997</t>
  </si>
  <si>
    <t>33PM763</t>
  </si>
  <si>
    <t>MAHMUT ALACA</t>
  </si>
  <si>
    <t>S-643748</t>
  </si>
  <si>
    <t>Y-577996</t>
  </si>
  <si>
    <t>33ATJ514</t>
  </si>
  <si>
    <t>S-643747</t>
  </si>
  <si>
    <t>Y-577995</t>
  </si>
  <si>
    <t>S-643746</t>
  </si>
  <si>
    <t>Y-577994</t>
  </si>
  <si>
    <t>S-643745</t>
  </si>
  <si>
    <t>Y-577993</t>
  </si>
  <si>
    <t>S-643744</t>
  </si>
  <si>
    <t>Y-577992</t>
  </si>
  <si>
    <t>S-643743</t>
  </si>
  <si>
    <t>Y-577991</t>
  </si>
  <si>
    <t>S-643742</t>
  </si>
  <si>
    <t>Y-577990</t>
  </si>
  <si>
    <t>S-643741</t>
  </si>
  <si>
    <t>Y-577989</t>
  </si>
  <si>
    <t>S-643740</t>
  </si>
  <si>
    <t>Y-577988</t>
  </si>
  <si>
    <t>81AFT413</t>
  </si>
  <si>
    <t>S-643739</t>
  </si>
  <si>
    <t>Y-577987</t>
  </si>
  <si>
    <t>S-643738</t>
  </si>
  <si>
    <t>Y-577986</t>
  </si>
  <si>
    <t>81AEG284</t>
  </si>
  <si>
    <t>S-643799</t>
  </si>
  <si>
    <t>Y-578049</t>
  </si>
  <si>
    <t>P-000173354</t>
  </si>
  <si>
    <t>33BBL413</t>
  </si>
  <si>
    <t>HABUR ÇAY VE PETROL ÜRÜNLERİ TAŞIMACILIK GIDA SANAYİ İÇ VE DIŞ TİCARET LİMİTED ŞİRKETİ</t>
  </si>
  <si>
    <t>S-643798</t>
  </si>
  <si>
    <t>Y-578048</t>
  </si>
  <si>
    <t>P-000173353</t>
  </si>
  <si>
    <t>32AAN302</t>
  </si>
  <si>
    <t>S-643411</t>
  </si>
  <si>
    <t>Y-577660</t>
  </si>
  <si>
    <t>P-000173276</t>
  </si>
  <si>
    <t>05ACA543</t>
  </si>
  <si>
    <t>GÜLESER TEPE</t>
  </si>
  <si>
    <t xml:space="preserve">36137 @ </t>
  </si>
  <si>
    <t>S-643383</t>
  </si>
  <si>
    <t>Y-577630</t>
  </si>
  <si>
    <t>P-000173260</t>
  </si>
  <si>
    <t>25AEC204</t>
  </si>
  <si>
    <t>ÇETİN CAMCİ</t>
  </si>
  <si>
    <t>S-643369</t>
  </si>
  <si>
    <t>Y-577616</t>
  </si>
  <si>
    <t>P-000173257</t>
  </si>
  <si>
    <t>11ABE484</t>
  </si>
  <si>
    <t>BAYRAM KONDU</t>
  </si>
  <si>
    <t xml:space="preserve">36138 @ </t>
  </si>
  <si>
    <t>S-643471</t>
  </si>
  <si>
    <t>Y-577720</t>
  </si>
  <si>
    <t>S-643290</t>
  </si>
  <si>
    <t>Y-577489</t>
  </si>
  <si>
    <t>42ADR233</t>
  </si>
  <si>
    <t>UYKAR NAKLİYE OTOM. GIDA HAYV. İNŞ. SAN. VE TİC. LTD. ŞTİ.</t>
  </si>
  <si>
    <t xml:space="preserve">BİM SİVAS 4 PL - TOKGÖZ 10 PL - CEM V NAZ 13 PL - @ </t>
  </si>
  <si>
    <t>S-643240</t>
  </si>
  <si>
    <t>Y-577488</t>
  </si>
  <si>
    <t>P-000173191</t>
  </si>
  <si>
    <t xml:space="preserve">"BİM PİRAZİZ 3 PL - A101 GİRESUN 4 PL - MUSTFA DEMİRCİ 7 PL
- BİM TRABZON 5 PL - TORSEN 4 PL -" @ </t>
  </si>
  <si>
    <t>S-643239</t>
  </si>
  <si>
    <t>Y-577487</t>
  </si>
  <si>
    <t>P-000173190</t>
  </si>
  <si>
    <t xml:space="preserve">YENİ MAĞ ATAKUM (18 PLT) || YENİ MAĞ.-SAMSUN (14 PLT) @ </t>
  </si>
  <si>
    <t>S-643864</t>
  </si>
  <si>
    <t>Y-578115</t>
  </si>
  <si>
    <t>P-000173433</t>
  </si>
  <si>
    <t>KOCAELİ 2 YER+İST ANADOLU +İST AVRUPA 2 YER @</t>
  </si>
  <si>
    <t>S-643862</t>
  </si>
  <si>
    <t>Y-578113</t>
  </si>
  <si>
    <t>P-000173431</t>
  </si>
  <si>
    <t xml:space="preserve">ANKARA 2 YER + BARTIN @ </t>
  </si>
  <si>
    <t>S-643391</t>
  </si>
  <si>
    <t>Y-577639</t>
  </si>
  <si>
    <t>P-000173265</t>
  </si>
  <si>
    <t xml:space="preserve">YASEMİN PASTA- BİM HASANOĞLAN 1- BİM HASANOĞLAN 2 @ </t>
  </si>
  <si>
    <t>S-643856</t>
  </si>
  <si>
    <t>Y-578107</t>
  </si>
  <si>
    <t>P-000173425</t>
  </si>
  <si>
    <t xml:space="preserve">OSMANİYE+GAZİANTEP @ </t>
  </si>
  <si>
    <t>S-643233</t>
  </si>
  <si>
    <t>Y-577481</t>
  </si>
  <si>
    <t>P-000173184</t>
  </si>
  <si>
    <t xml:space="preserve">SÜBHAN BİRLİK 4 PL - A101 29 PL @ </t>
  </si>
  <si>
    <t>S-643232</t>
  </si>
  <si>
    <t>Y-577480</t>
  </si>
  <si>
    <t>P-000173183</t>
  </si>
  <si>
    <t xml:space="preserve">MİGROS ERZURUM 3 PL - BİM ERZURUM 4 PL- A101 ERZURUM 26 PL @ </t>
  </si>
  <si>
    <t>S-643231</t>
  </si>
  <si>
    <t>Y-577479</t>
  </si>
  <si>
    <t>P-000173182</t>
  </si>
  <si>
    <t>42GR269</t>
  </si>
  <si>
    <t>NİYAZİ ERTUĞRUL</t>
  </si>
  <si>
    <t xml:space="preserve">YENİ MAĞ.GİRESUN DEPO (15 PLT) || YENİ MAĞ.-TRABZON IRMAK (19 PLT) @ </t>
  </si>
  <si>
    <t>S-643230</t>
  </si>
  <si>
    <t>Y-577478</t>
  </si>
  <si>
    <t>P-000173181</t>
  </si>
  <si>
    <t xml:space="preserve">A101 VAN 32 PL @ </t>
  </si>
  <si>
    <t>S-643229</t>
  </si>
  <si>
    <t>Y-577477</t>
  </si>
  <si>
    <t>P-000173180</t>
  </si>
  <si>
    <t xml:space="preserve">BİM- BİM- BİM 2- ARSEN İHTİYAÇ @ </t>
  </si>
  <si>
    <t>S-643228</t>
  </si>
  <si>
    <t>Y-577476</t>
  </si>
  <si>
    <t>P-000173179</t>
  </si>
  <si>
    <t xml:space="preserve">DERTLİ PLASTİK- BİM- BİM @ </t>
  </si>
  <si>
    <t>S-643227</t>
  </si>
  <si>
    <t>Y-577475</t>
  </si>
  <si>
    <t>P-000173178</t>
  </si>
  <si>
    <t>S-643497</t>
  </si>
  <si>
    <t>Y-577746</t>
  </si>
  <si>
    <t>P-000173302</t>
  </si>
  <si>
    <t xml:space="preserve">EFE PASTACILIK- BİM 2-FATİH DONDURMA- BİM DÖRTYOL @ </t>
  </si>
  <si>
    <t>S-643496</t>
  </si>
  <si>
    <t>Y-577745</t>
  </si>
  <si>
    <t>P-000173301</t>
  </si>
  <si>
    <t xml:space="preserve">CANER AKGÜN GIDA- EMC GRUP- BİM YENİKENT @ </t>
  </si>
  <si>
    <t>S-643495</t>
  </si>
  <si>
    <t>Y-577744</t>
  </si>
  <si>
    <t>P-000173300</t>
  </si>
  <si>
    <t>42AVE275</t>
  </si>
  <si>
    <t xml:space="preserve">EMC GRUP-BİM AKYURT-BİM GÜZELHİSAR- @ </t>
  </si>
  <si>
    <t>S-643494</t>
  </si>
  <si>
    <t>Y-577743</t>
  </si>
  <si>
    <t>P-000173299</t>
  </si>
  <si>
    <t xml:space="preserve">BİM KOCAYATAK- TARIM KREDİ POYRAZLİ- BİM DÖŞEMEALTI- BİM DÖŞEMEALTI 2 @ </t>
  </si>
  <si>
    <t>S-643431</t>
  </si>
  <si>
    <t>Y-577680</t>
  </si>
  <si>
    <t>P-000173424</t>
  </si>
  <si>
    <t>26AKG589</t>
  </si>
  <si>
    <t>NİHAL ALTIN</t>
  </si>
  <si>
    <t>S-643430</t>
  </si>
  <si>
    <t>Y-577679</t>
  </si>
  <si>
    <t>P-000173423</t>
  </si>
  <si>
    <t>S-643429</t>
  </si>
  <si>
    <t>Y-577678</t>
  </si>
  <si>
    <t>P-000173451</t>
  </si>
  <si>
    <t>BURSA + ÇANAKKALE 2 NOKTA @</t>
  </si>
  <si>
    <t>S-643428</t>
  </si>
  <si>
    <t>Y-577677</t>
  </si>
  <si>
    <t>P-000173422</t>
  </si>
  <si>
    <t>S-643427</t>
  </si>
  <si>
    <t>Y-577676</t>
  </si>
  <si>
    <t>P-000173421</t>
  </si>
  <si>
    <t>06DFH310</t>
  </si>
  <si>
    <t>FERHAT ÇOTUR</t>
  </si>
  <si>
    <t>S-643426</t>
  </si>
  <si>
    <t>Y-577675</t>
  </si>
  <si>
    <t>P-000173420</t>
  </si>
  <si>
    <t>07BNR886</t>
  </si>
  <si>
    <t>VELİ BERK</t>
  </si>
  <si>
    <t>S-643858</t>
  </si>
  <si>
    <t>Y-578108</t>
  </si>
  <si>
    <t>P-000173427</t>
  </si>
  <si>
    <t>S-643392</t>
  </si>
  <si>
    <t>Y-577641</t>
  </si>
  <si>
    <t>P-000173266</t>
  </si>
  <si>
    <t xml:space="preserve">BİM- EFOR GIDA- EFOR DEPO- BİM- BİM BAFRA @ </t>
  </si>
  <si>
    <t>S-643388</t>
  </si>
  <si>
    <t>Y-577636</t>
  </si>
  <si>
    <t>P-000173263</t>
  </si>
  <si>
    <t>42S6930</t>
  </si>
  <si>
    <t>ATLANTILI NAKLİYAT SAN.TİC.LTD.ŞTİ.</t>
  </si>
  <si>
    <t>S-643913</t>
  </si>
  <si>
    <t>Y-578164</t>
  </si>
  <si>
    <t>S-643343</t>
  </si>
  <si>
    <t>Y-577591</t>
  </si>
  <si>
    <t>DKI2026000005334-5335</t>
  </si>
  <si>
    <t>S-643342</t>
  </si>
  <si>
    <t>Y-577590</t>
  </si>
  <si>
    <t>DKI2026000005333</t>
  </si>
  <si>
    <t>S-643400</t>
  </si>
  <si>
    <t>Y-577649</t>
  </si>
  <si>
    <t>S-643408</t>
  </si>
  <si>
    <t>Y-577656</t>
  </si>
  <si>
    <t xml:space="preserve">ORHANLI BİM+ ÖMERLİ BİM / CEKAFROM ÜRÜN ALIMI @ </t>
  </si>
  <si>
    <t>S-643407</t>
  </si>
  <si>
    <t>Y-577655</t>
  </si>
  <si>
    <t xml:space="preserve">KIRAÇ POLAR XP + ARNAVUTKÖY BİM1 @ </t>
  </si>
  <si>
    <t>S-643404</t>
  </si>
  <si>
    <t>Y-577652</t>
  </si>
  <si>
    <t>S-643402</t>
  </si>
  <si>
    <t>Y-577651</t>
  </si>
  <si>
    <t xml:space="preserve">TURGUTLU BİM+ GAZİEMİR POLAR XP+ AYDIN BİM @ </t>
  </si>
  <si>
    <t>S-643398</t>
  </si>
  <si>
    <t>Y-577647</t>
  </si>
  <si>
    <t>S-643397</t>
  </si>
  <si>
    <t>Y-577645</t>
  </si>
  <si>
    <t>S-643368</t>
  </si>
  <si>
    <t>Y-577617</t>
  </si>
  <si>
    <t>S-643794</t>
  </si>
  <si>
    <t>Y-578044</t>
  </si>
  <si>
    <t>P-000173349</t>
  </si>
  <si>
    <t>S-643792</t>
  </si>
  <si>
    <t>Y-578042</t>
  </si>
  <si>
    <t>P-000173347</t>
  </si>
  <si>
    <t>02ADP042</t>
  </si>
  <si>
    <t>ÖMER FARUK DOĞAN</t>
  </si>
  <si>
    <t xml:space="preserve">36124 @ </t>
  </si>
  <si>
    <t>S-643761</t>
  </si>
  <si>
    <t>Y-578010</t>
  </si>
  <si>
    <t>S-643760</t>
  </si>
  <si>
    <t>Y-578009</t>
  </si>
  <si>
    <t>S-643759</t>
  </si>
  <si>
    <t>Y-578008</t>
  </si>
  <si>
    <t>S-643758</t>
  </si>
  <si>
    <t>Y-578007</t>
  </si>
  <si>
    <t>S-643757</t>
  </si>
  <si>
    <t>Y-578006</t>
  </si>
  <si>
    <t xml:space="preserve">KASTAMONU/4 PALET İADE ÜRÜN @ </t>
  </si>
  <si>
    <t>S-643756</t>
  </si>
  <si>
    <t>Y-578005</t>
  </si>
  <si>
    <t>S-643755</t>
  </si>
  <si>
    <t>Y-578004</t>
  </si>
  <si>
    <t>S-643754</t>
  </si>
  <si>
    <t>Y-578003</t>
  </si>
  <si>
    <t xml:space="preserve">ESENYURT-2 @ </t>
  </si>
  <si>
    <t>S-643753</t>
  </si>
  <si>
    <t>Y-578002</t>
  </si>
  <si>
    <t>S-643752</t>
  </si>
  <si>
    <t>Y-578000</t>
  </si>
  <si>
    <t>S-643751</t>
  </si>
  <si>
    <t>Y-577999</t>
  </si>
  <si>
    <t>S-643750</t>
  </si>
  <si>
    <t>Y-577998</t>
  </si>
  <si>
    <t>S-643409</t>
  </si>
  <si>
    <t>Y-577658</t>
  </si>
  <si>
    <t>P-000173274</t>
  </si>
  <si>
    <t>80AAL911</t>
  </si>
  <si>
    <t>SELAMİ KAYAOĞLU</t>
  </si>
  <si>
    <t>S-643263</t>
  </si>
  <si>
    <t>Y-577512</t>
  </si>
  <si>
    <t>P-000173214</t>
  </si>
  <si>
    <t xml:space="preserve">AKDENİZ 15 PL - ANADOLU ARICILIK 18 PL @ </t>
  </si>
  <si>
    <t>S-643262</t>
  </si>
  <si>
    <t>Y-577511</t>
  </si>
  <si>
    <t>P-000173213</t>
  </si>
  <si>
    <t xml:space="preserve">BİM SAMSUN 2 PL - A101 SAMSUN 26 PL - BİM BAFRA 2 PL @ </t>
  </si>
  <si>
    <t>S-643261</t>
  </si>
  <si>
    <t>Y-577510</t>
  </si>
  <si>
    <t>P-000173212</t>
  </si>
  <si>
    <t xml:space="preserve">MİGROS 6 PL - BİM ADANA2 3 PL - A101 14 PL - DERTLİ 8 PL @ </t>
  </si>
  <si>
    <t>S-643260</t>
  </si>
  <si>
    <t>Y-577509</t>
  </si>
  <si>
    <t>P-000173211</t>
  </si>
  <si>
    <t>01ALT247</t>
  </si>
  <si>
    <t xml:space="preserve">A101 33 PL @ </t>
  </si>
  <si>
    <t>S-643259</t>
  </si>
  <si>
    <t>Y-577508</t>
  </si>
  <si>
    <t>P-000173210</t>
  </si>
  <si>
    <t xml:space="preserve">NADİR 7 PL - A101 HATAY 26 PL @ </t>
  </si>
  <si>
    <t>S-643258</t>
  </si>
  <si>
    <t>Y-577507</t>
  </si>
  <si>
    <t>P-000173209</t>
  </si>
  <si>
    <t>42AGC658</t>
  </si>
  <si>
    <t>VELİ ÖZKAN</t>
  </si>
  <si>
    <t xml:space="preserve">TOK-TAR 19 PL - ANKARA KAHVE 1 PL - A101 TOKAT 13 PL @ </t>
  </si>
  <si>
    <t>S-643257</t>
  </si>
  <si>
    <t>Y-577506</t>
  </si>
  <si>
    <t>P-000173208</t>
  </si>
  <si>
    <t xml:space="preserve">KÜRE 9 PL - MERYEM SARIASLAN 3 PL - A101 19 PL @ </t>
  </si>
  <si>
    <t>S-643256</t>
  </si>
  <si>
    <t>Y-577505</t>
  </si>
  <si>
    <t>P-000173207</t>
  </si>
  <si>
    <t xml:space="preserve">A101 AKSARAY 28 PL- BİM AKSARAY 5 PL @ </t>
  </si>
  <si>
    <t>S-643255</t>
  </si>
  <si>
    <t>Y-577504</t>
  </si>
  <si>
    <t>P-000173206</t>
  </si>
  <si>
    <t xml:space="preserve">GÜL TİCARET 33 PL @ </t>
  </si>
  <si>
    <t>S-643254</t>
  </si>
  <si>
    <t>Y-577503</t>
  </si>
  <si>
    <t>P-000173205</t>
  </si>
  <si>
    <t>S-643253</t>
  </si>
  <si>
    <t>Y-577502</t>
  </si>
  <si>
    <t>P-000173204</t>
  </si>
  <si>
    <t xml:space="preserve">YASEMİN 9 PL - A101 AKINCI 20 PL - ACARLAR ANKARA DEPO 4 PL @ </t>
  </si>
  <si>
    <t>S-643252</t>
  </si>
  <si>
    <t>Y-577501</t>
  </si>
  <si>
    <t>P-000173203</t>
  </si>
  <si>
    <t xml:space="preserve">"A101 GÖLBAŞI 9 PL - A101 ELMADAĞ 16 PL - BİM HASANOGLAN1 1 PL - 
BİM HASANOGLAN2 4 PL" @ </t>
  </si>
  <si>
    <t>S-643251</t>
  </si>
  <si>
    <t>Y-577500</t>
  </si>
  <si>
    <t>P-000173202</t>
  </si>
  <si>
    <t xml:space="preserve">MİGROS GÖLBAŞI 24 PL - A101 GÖLBAŞI 9 PL @ </t>
  </si>
  <si>
    <t>S-643250</t>
  </si>
  <si>
    <t>Y-577499</t>
  </si>
  <si>
    <t>P-000173201</t>
  </si>
  <si>
    <t xml:space="preserve">"MİGRO ASO 10 PL - ACARLAR GIDA 4 PL - MERT KASAP 2 PL TAZE ET 
- ERDOĞAN 14 PL" @ </t>
  </si>
  <si>
    <t>S-643249</t>
  </si>
  <si>
    <t>Y-577498</t>
  </si>
  <si>
    <t>P-000173200</t>
  </si>
  <si>
    <t xml:space="preserve">- BİM AKYURT 1 PL * BİM GÜZELHİSAR 1 PL - A101 ESENBOĞA 29 PL @ </t>
  </si>
  <si>
    <t>S-643248</t>
  </si>
  <si>
    <t>Y-577497</t>
  </si>
  <si>
    <t>P-000173199</t>
  </si>
  <si>
    <t xml:space="preserve">İSMAİL GÜLEZ 6 PL - ÖZ RİZE 3 PL - ARSEN 24 PL @ </t>
  </si>
  <si>
    <t>S-643247</t>
  </si>
  <si>
    <t>Y-577496</t>
  </si>
  <si>
    <t>P-000173198</t>
  </si>
  <si>
    <t xml:space="preserve">ACARLAR MADEN 4 PL * AYHANLAR 14 PL - TABİATSAL 12 PL @ </t>
  </si>
  <si>
    <t>S-643246</t>
  </si>
  <si>
    <t>Y-577495</t>
  </si>
  <si>
    <t>P-000173197</t>
  </si>
  <si>
    <t xml:space="preserve">A101 TOSYA 31 PL @ </t>
  </si>
  <si>
    <t>S-643245</t>
  </si>
  <si>
    <t>Y-577494</t>
  </si>
  <si>
    <t>P-000173196</t>
  </si>
  <si>
    <t xml:space="preserve">- BATI AKBAL 9 PL - A101 ZONGULDAK 15 PL- BATI GIDA 9 PL @ </t>
  </si>
  <si>
    <t>S-643244</t>
  </si>
  <si>
    <t>Y-577493</t>
  </si>
  <si>
    <t>P-000173195</t>
  </si>
  <si>
    <t xml:space="preserve">MİGROS ANTALYA 22 PL - BİM KOCAYATAK 3 PL - STOKİS 5 PL @ </t>
  </si>
  <si>
    <t>S-643243</t>
  </si>
  <si>
    <t>Y-577492</t>
  </si>
  <si>
    <t>P-000173194</t>
  </si>
  <si>
    <t xml:space="preserve">YENİ MAĞ- TARSUS DEPO (10 PLT) || YENİ MAĞ.-MERSİN DEPO (21 PLT) @ </t>
  </si>
  <si>
    <t>S-643242</t>
  </si>
  <si>
    <t>Y-577491</t>
  </si>
  <si>
    <t>P-000173193</t>
  </si>
  <si>
    <t xml:space="preserve">YENİ MAĞ- TARSUS DEPO (13 PLT) || YENİ MAĞ. HATAY DEPO (18 PLT) @ </t>
  </si>
  <si>
    <t>S-643241</t>
  </si>
  <si>
    <t>Y-577490</t>
  </si>
  <si>
    <t>P-000173192</t>
  </si>
  <si>
    <t xml:space="preserve">YENİ MAĞ.-ADANA (20 PLT) || YENİ MAĞ.KAHRAMANMARAŞ DEPO (13 PLT) @ </t>
  </si>
  <si>
    <t>S-643394</t>
  </si>
  <si>
    <t>Y-577642</t>
  </si>
  <si>
    <t>P-000173267</t>
  </si>
  <si>
    <t xml:space="preserve">YENİ MAĞ.AKSARAY (16 PLT) || YENİ MAĞ.TOKAT (18 PLT) @ </t>
  </si>
  <si>
    <t>S-643505</t>
  </si>
  <si>
    <t>Y-577754</t>
  </si>
  <si>
    <t>P-000173310</t>
  </si>
  <si>
    <t>70ACY877</t>
  </si>
  <si>
    <t>DOĞRU GIDA MAHRUKAT PETROL VE NAKLİYE TİCARET LİMİTED ŞİRKETİ</t>
  </si>
  <si>
    <t>AYTAÇ AVCI</t>
  </si>
  <si>
    <t>0536 952 12 42</t>
  </si>
  <si>
    <t xml:space="preserve">BİM ISPARTA 4 PL - A101 BURDUR 27 PL @ </t>
  </si>
  <si>
    <t>S-643504</t>
  </si>
  <si>
    <t>Y-577753</t>
  </si>
  <si>
    <t>P-000173309</t>
  </si>
  <si>
    <t xml:space="preserve">EFOR AMASYA 5 PL - MAKRO 7 PL - A101 ATAKUM 19 PL @ </t>
  </si>
  <si>
    <t>S-643503</t>
  </si>
  <si>
    <t>Y-577752</t>
  </si>
  <si>
    <t>P-000173308</t>
  </si>
  <si>
    <t xml:space="preserve">"SİZİN 4 PL - ADNAN TİCARET 9 PL - FATİH DONDURMA 9 PL - 
BAKLACI 11 PL" @ </t>
  </si>
  <si>
    <t>S-643502</t>
  </si>
  <si>
    <t>Y-577751</t>
  </si>
  <si>
    <t>P-000173307</t>
  </si>
  <si>
    <t xml:space="preserve">"HACI RESTORAN 1 PL TAZE ET- MACİTLER 1 PL TAZE ET - 
BATTTALOĞLU 1 PL TAZE ET - ARSEN 10S - A101 14S" @ </t>
  </si>
  <si>
    <t>S-643501</t>
  </si>
  <si>
    <t>Y-577750</t>
  </si>
  <si>
    <t>P-000173306</t>
  </si>
  <si>
    <t xml:space="preserve">A101 SERİK 27 PL - ŞAFAK YILMAZ 5 PL @ </t>
  </si>
  <si>
    <t>S-643413</t>
  </si>
  <si>
    <t>Y-577657</t>
  </si>
  <si>
    <t>P-000173278</t>
  </si>
  <si>
    <t>A101 TARSUS 17 PL - A101 MERSİN 11 PL - NYZ 2 PL @</t>
  </si>
  <si>
    <t>S-643406</t>
  </si>
  <si>
    <t>Y-577654</t>
  </si>
  <si>
    <t>P-000173273</t>
  </si>
  <si>
    <t>42DYJ44</t>
  </si>
  <si>
    <t xml:space="preserve">"BİM KAYSERİ2 5 PL - ANKARA KAHVE 3 PL * ÖNALAN 8 PL 
- DOĞANOĞULLARI 15 PL" @ </t>
  </si>
  <si>
    <t>S-643403</t>
  </si>
  <si>
    <t>Y-577646</t>
  </si>
  <si>
    <t>P-000173271</t>
  </si>
  <si>
    <t>54ADF007</t>
  </si>
  <si>
    <t>ABDULHALIK ALGUR</t>
  </si>
  <si>
    <t>0535 965 11 04</t>
  </si>
  <si>
    <t xml:space="preserve">A101 D.ALTI 26 PL @ </t>
  </si>
  <si>
    <t>S-643395</t>
  </si>
  <si>
    <t>Y-577644</t>
  </si>
  <si>
    <t>P-000173268</t>
  </si>
  <si>
    <t xml:space="preserve">YENİ MAĞ.-KAYSERİ (19 PLT) || YENİ MAĞ.-MALATYA DEPO (15 PLT) @ </t>
  </si>
  <si>
    <t>S-643949</t>
  </si>
  <si>
    <t>Y-578200</t>
  </si>
  <si>
    <t xml:space="preserve">DAVUTPAŞA CAD. NO:18 TOPKAPI
İRS NO:91750-92698-92953 @ </t>
  </si>
  <si>
    <t>S-643938</t>
  </si>
  <si>
    <t>Y-578188</t>
  </si>
  <si>
    <t xml:space="preserve">DAVUTPAŞA CAD. NO:18 TOPKAPI
İRS NO:91638-92056-92559-93181-93179 @ </t>
  </si>
  <si>
    <t>S-643929</t>
  </si>
  <si>
    <t>Y-578180</t>
  </si>
  <si>
    <t xml:space="preserve">DAVUTPAŞA CAD. NO:18 TOPKAPI
İRS NO:91564-92059-92563-92950 @ </t>
  </si>
  <si>
    <t>S-643928</t>
  </si>
  <si>
    <t>Y-578179</t>
  </si>
  <si>
    <t>S-643925</t>
  </si>
  <si>
    <t>Y-578176</t>
  </si>
  <si>
    <t xml:space="preserve">DAVUTPAŞA CAD. NO:18 TOPKAPI
İRS NO:91715-92215-93170 @ </t>
  </si>
  <si>
    <t>S-643903</t>
  </si>
  <si>
    <t>Y-578154</t>
  </si>
  <si>
    <t xml:space="preserve">DAVUTPAŞA CAD. NO:18 TOPKAPI
İRS NO:91721-91728-92157-92592-92696-93168-92952 @ </t>
  </si>
  <si>
    <t>S-643900</t>
  </si>
  <si>
    <t>Y-578151</t>
  </si>
  <si>
    <t xml:space="preserve">DAVUTPAŞA CAD. NO:18 TOPKAPI
İRS NO:91589-92088-92661-93215 @ </t>
  </si>
  <si>
    <t>S-643475</t>
  </si>
  <si>
    <t>Y-577724</t>
  </si>
  <si>
    <t>42ANU913</t>
  </si>
  <si>
    <t>S-644669</t>
  </si>
  <si>
    <t>Y-578927</t>
  </si>
  <si>
    <t xml:space="preserve">YAPKİM ANTREPO-SİLİVRİ
İRS NO:93290 @ </t>
  </si>
  <si>
    <t>S-644266</t>
  </si>
  <si>
    <t>Y-578525</t>
  </si>
  <si>
    <t>AĞUSTOS 2026 BİSKOT KİRALIK ARAÇ HESABI</t>
  </si>
  <si>
    <t>S-643822</t>
  </si>
  <si>
    <t>Y-578072</t>
  </si>
  <si>
    <t>S-644037</t>
  </si>
  <si>
    <t>Y-578291</t>
  </si>
  <si>
    <t>20260831043</t>
  </si>
  <si>
    <t>S-644139</t>
  </si>
  <si>
    <t>Y-578396</t>
  </si>
  <si>
    <t xml:space="preserve">YAPKİM ANTREPO-SİLİVRİ
İRS NO:93086 @ </t>
  </si>
  <si>
    <t>S-644138</t>
  </si>
  <si>
    <t>Y-578395</t>
  </si>
  <si>
    <t xml:space="preserve">DAVUTPAŞA CAD. NO:18 TOPKAPI
İRS NO:9178592242-92648-92965-93160 @ </t>
  </si>
  <si>
    <t>S-644054</t>
  </si>
  <si>
    <t>Y-578308</t>
  </si>
  <si>
    <t xml:space="preserve">DAVUTPAŞA CAD. NO:18 TOPKAPI
İRS NO:93227 @ </t>
  </si>
  <si>
    <t>S-643477</t>
  </si>
  <si>
    <t>Y-577726</t>
  </si>
  <si>
    <t>DKI2026000005355-5356-5357</t>
  </si>
  <si>
    <t>S-643476</t>
  </si>
  <si>
    <t>Y-577725</t>
  </si>
  <si>
    <t>DKI2026000005341</t>
  </si>
  <si>
    <t>S-643474</t>
  </si>
  <si>
    <t>Y-577723</t>
  </si>
  <si>
    <t>33ARH58</t>
  </si>
  <si>
    <t>S-643473</t>
  </si>
  <si>
    <t>Y-577722</t>
  </si>
  <si>
    <t>16BNY560</t>
  </si>
  <si>
    <t>9952</t>
  </si>
  <si>
    <t>GEBZE ROTOPAŞ DEPO</t>
  </si>
  <si>
    <t>S-643472</t>
  </si>
  <si>
    <t>Y-577721</t>
  </si>
  <si>
    <t>ÇUBUK</t>
  </si>
  <si>
    <t xml:space="preserve">ESENBOĞA @ </t>
  </si>
  <si>
    <t>S-643470</t>
  </si>
  <si>
    <t>Y-577719</t>
  </si>
  <si>
    <t>10ALV360</t>
  </si>
  <si>
    <t>ORHANGAZİ</t>
  </si>
  <si>
    <t>S-643467</t>
  </si>
  <si>
    <t>Y-577716</t>
  </si>
  <si>
    <t>P-000173289</t>
  </si>
  <si>
    <t>S-643464</t>
  </si>
  <si>
    <t>Y-577713</t>
  </si>
  <si>
    <t>ALI2026000012294-12295</t>
  </si>
  <si>
    <t>P-000173286</t>
  </si>
  <si>
    <t>S-643463</t>
  </si>
  <si>
    <t>Y-577712</t>
  </si>
  <si>
    <t>ALI2026000012253-12255-12256-12257-12258</t>
  </si>
  <si>
    <t>P-000173285</t>
  </si>
  <si>
    <t>S-643462</t>
  </si>
  <si>
    <t>Y-577711</t>
  </si>
  <si>
    <t>5048340</t>
  </si>
  <si>
    <t>S-643454</t>
  </si>
  <si>
    <t>Y-577703</t>
  </si>
  <si>
    <t>5050169</t>
  </si>
  <si>
    <t>S-643450</t>
  </si>
  <si>
    <t>Y-577699</t>
  </si>
  <si>
    <t>5050251</t>
  </si>
  <si>
    <t>S-643315</t>
  </si>
  <si>
    <t>Y-577562</t>
  </si>
  <si>
    <t>P-000173233</t>
  </si>
  <si>
    <t>34EUS454</t>
  </si>
  <si>
    <t>Lowbed</t>
  </si>
  <si>
    <t>S-643838</t>
  </si>
  <si>
    <t>Y-578088</t>
  </si>
  <si>
    <t>P-000173404</t>
  </si>
  <si>
    <t>SERBEST B. M.H / 9058336168/ 4 PALET</t>
  </si>
  <si>
    <t>S-643835</t>
  </si>
  <si>
    <t>Y-578084</t>
  </si>
  <si>
    <t>P-000173398</t>
  </si>
  <si>
    <t>SERBEST B. M.H / 9058336254 / 2 PALET</t>
  </si>
  <si>
    <t>S-643360</t>
  </si>
  <si>
    <t>Y-577608</t>
  </si>
  <si>
    <t>P-000173255</t>
  </si>
  <si>
    <t>20260360 - SENEM SUBAKAN</t>
  </si>
  <si>
    <t>S-643519</t>
  </si>
  <si>
    <t>Y-577769</t>
  </si>
  <si>
    <t>P-000173323</t>
  </si>
  <si>
    <t>SEGU6800972 - YMMU7194230 - YMLU8938184 - TCNU1966308 - 26-24299 / OKAN AYDIN</t>
  </si>
  <si>
    <t>S-643510</t>
  </si>
  <si>
    <t>Y-577759</t>
  </si>
  <si>
    <t>P-000173315</t>
  </si>
  <si>
    <t>TRHU7366264 YEMEN S.K</t>
  </si>
  <si>
    <t>S-643508</t>
  </si>
  <si>
    <t>Y-577757</t>
  </si>
  <si>
    <t>P-000173313</t>
  </si>
  <si>
    <t>UETU7308297- MARİA AÇAN</t>
  </si>
  <si>
    <t>S-643507</t>
  </si>
  <si>
    <t>Y-577756</t>
  </si>
  <si>
    <t>P-000173312</t>
  </si>
  <si>
    <t>TIIU7748149- MARİA AÇAN</t>
  </si>
  <si>
    <t>S-643506</t>
  </si>
  <si>
    <t>Y-577755</t>
  </si>
  <si>
    <t>P-000173311</t>
  </si>
  <si>
    <t>GCXU5376380- MARİA AÇAN</t>
  </si>
  <si>
    <t>S-643487</t>
  </si>
  <si>
    <t>Y-577736</t>
  </si>
  <si>
    <t>P-000173296</t>
  </si>
  <si>
    <t>CGMU5401924 YEMEN S.K</t>
  </si>
  <si>
    <t>S-643486</t>
  </si>
  <si>
    <t>Y-577735</t>
  </si>
  <si>
    <t>P-000173295</t>
  </si>
  <si>
    <t>TTNU8075241 TUBA KARTAL</t>
  </si>
  <si>
    <t>BALIKESİR + BURSA</t>
  </si>
  <si>
    <t>S-643485</t>
  </si>
  <si>
    <t>Y-577734</t>
  </si>
  <si>
    <t>P-000173294</t>
  </si>
  <si>
    <t>HLBU9651538 ANGOLA M.H</t>
  </si>
  <si>
    <t>S-643484</t>
  </si>
  <si>
    <t>Y-577732</t>
  </si>
  <si>
    <t>P-000173293</t>
  </si>
  <si>
    <t>AMCU9410858 MISIR S.K</t>
  </si>
  <si>
    <t>34FOH097</t>
  </si>
  <si>
    <t>TOPKAPI ÖNEM GIDA</t>
  </si>
  <si>
    <t>S-643362</t>
  </si>
  <si>
    <t>Y-577610</t>
  </si>
  <si>
    <t>P-000173256</t>
  </si>
  <si>
    <t>20260375 - SENEM SUBAKAN</t>
  </si>
  <si>
    <t>S-643359</t>
  </si>
  <si>
    <t>Y-577607</t>
  </si>
  <si>
    <t>P-000173254</t>
  </si>
  <si>
    <t>20260357 - SENEM SUBAKAN</t>
  </si>
  <si>
    <t>S-643354</t>
  </si>
  <si>
    <t>Y-577602</t>
  </si>
  <si>
    <t>P-000173252</t>
  </si>
  <si>
    <t>MSBU5158603 - MSDU6751499 - 26-23086 / OKAN AYDIN</t>
  </si>
  <si>
    <t>S-643353</t>
  </si>
  <si>
    <t>Y-577601</t>
  </si>
  <si>
    <t>P-000173251</t>
  </si>
  <si>
    <t>MRKU6979517 - SUDU7862618 - TCKU1196537 - 20261054 / MUZ PÜRESİ / AYLİN AYDOĞDU</t>
  </si>
  <si>
    <t>34RM561</t>
  </si>
  <si>
    <t>S-643352</t>
  </si>
  <si>
    <t>Y-577600</t>
  </si>
  <si>
    <t>P-000173250</t>
  </si>
  <si>
    <t>20260853 - İBRAHİM SOLMAZ</t>
  </si>
  <si>
    <t>S-643351</t>
  </si>
  <si>
    <t>Y-577599</t>
  </si>
  <si>
    <t>P-000173249</t>
  </si>
  <si>
    <t>20260830 - FRIGO - İDRİS ALBAYRAK</t>
  </si>
  <si>
    <t>S-643350</t>
  </si>
  <si>
    <t>Y-577598</t>
  </si>
  <si>
    <t>P-000173248</t>
  </si>
  <si>
    <t>20261154 - FRIGO - İDRİS ALBAYRAK</t>
  </si>
  <si>
    <t>S-643349</t>
  </si>
  <si>
    <t>Y-577597</t>
  </si>
  <si>
    <t>P-000173247</t>
  </si>
  <si>
    <t>20261110 - FRIGO - SÜHEYL ÖRÜCÜ</t>
  </si>
  <si>
    <t>S-643836</t>
  </si>
  <si>
    <t>Y-578086</t>
  </si>
  <si>
    <t>P-000173401</t>
  </si>
  <si>
    <t>SERBEST B. M.H / 9058336548 / 2 PALET</t>
  </si>
  <si>
    <t>S-643318</t>
  </si>
  <si>
    <t>Y-577566</t>
  </si>
  <si>
    <t>93096</t>
  </si>
  <si>
    <t>P-000173236</t>
  </si>
  <si>
    <t>GEBZE OSB. İHSAN DEDE CD. 90. SK. @ 93096</t>
  </si>
  <si>
    <t>S-643317</t>
  </si>
  <si>
    <t>Y-577565</t>
  </si>
  <si>
    <t>93081</t>
  </si>
  <si>
    <t>P-000173235</t>
  </si>
  <si>
    <t>MALTEPE MH DAVUTPAŞA CD NO 18 ZEYTİNBURNU @ 93081</t>
  </si>
  <si>
    <t>Y-577564</t>
  </si>
  <si>
    <t>S-643316</t>
  </si>
  <si>
    <t>Y-577563</t>
  </si>
  <si>
    <t>93084</t>
  </si>
  <si>
    <t>P-000173234</t>
  </si>
  <si>
    <t>GEBZE OSB. İHSAN DEDE CD. 90. SK. @ 93084</t>
  </si>
  <si>
    <t>S-643292</t>
  </si>
  <si>
    <t>Y-577540</t>
  </si>
  <si>
    <t>93043</t>
  </si>
  <si>
    <t>P-000173218</t>
  </si>
  <si>
    <t>GEBZE OSB. İHSAN DEDE CD. 90. SK. @ 93043</t>
  </si>
  <si>
    <t>S-643291</t>
  </si>
  <si>
    <t>Y-577539</t>
  </si>
  <si>
    <t>93034</t>
  </si>
  <si>
    <t>P-000173217</t>
  </si>
  <si>
    <t>GEBZE OSB. İHSAN DEDE CD. 90. SK. @ 93034</t>
  </si>
  <si>
    <t>S-643390</t>
  </si>
  <si>
    <t>Y-577638</t>
  </si>
  <si>
    <t>93184</t>
  </si>
  <si>
    <t>P-000173264</t>
  </si>
  <si>
    <t>GEBZE OSB. İHSAN DEDE CD. 90. SK. @ 93184</t>
  </si>
  <si>
    <t>S-643412</t>
  </si>
  <si>
    <t>Y-577662</t>
  </si>
  <si>
    <t>93157</t>
  </si>
  <si>
    <t>P-000173277</t>
  </si>
  <si>
    <t>GEBZE OSB. İHSAN DEDE CD. 90. SK. @ 93157</t>
  </si>
  <si>
    <t>Y-577661</t>
  </si>
  <si>
    <t>93202</t>
  </si>
  <si>
    <t>GEBZE OSB. İHSAN DEDE CD. 90. SK. @ 93202</t>
  </si>
  <si>
    <t>S-643401</t>
  </si>
  <si>
    <t>Y-577650</t>
  </si>
  <si>
    <t>93192</t>
  </si>
  <si>
    <t>P-000173270</t>
  </si>
  <si>
    <t>GEBZE OSB. İHSAN DEDE CD. 90. SK. @ 93192</t>
  </si>
  <si>
    <t>S-643370</t>
  </si>
  <si>
    <t>Y-577618</t>
  </si>
  <si>
    <t>93172</t>
  </si>
  <si>
    <t>P-000173258</t>
  </si>
  <si>
    <t>GEBZE OSB. İHSAN DEDE CD. 90. SK. @ 93172</t>
  </si>
  <si>
    <t>S-643357</t>
  </si>
  <si>
    <t>Y-577605</t>
  </si>
  <si>
    <t>93163</t>
  </si>
  <si>
    <t>P-000173253</t>
  </si>
  <si>
    <t>GEBZE OSB. İHSAN DEDE CD. 90. SK. @ 93163</t>
  </si>
  <si>
    <t>S-643332</t>
  </si>
  <si>
    <t>Y-577580</t>
  </si>
  <si>
    <t>93137</t>
  </si>
  <si>
    <t>P-000173241</t>
  </si>
  <si>
    <t>GEBZE OSB. İHSAN DEDE CD. 90. SK. @ 93137</t>
  </si>
  <si>
    <t>S-643330</t>
  </si>
  <si>
    <t>Y-577578</t>
  </si>
  <si>
    <t>93125</t>
  </si>
  <si>
    <t>P-000173239</t>
  </si>
  <si>
    <t>MALTEPE MH DAVUTPAŞA CD NO 18 ZEYTİNBURNU @ 93125</t>
  </si>
  <si>
    <t>S-643493</t>
  </si>
  <si>
    <t>Y-577742</t>
  </si>
  <si>
    <t>S-643492</t>
  </si>
  <si>
    <t>Y-577741</t>
  </si>
  <si>
    <t>S-643491</t>
  </si>
  <si>
    <t>Y-577740</t>
  </si>
  <si>
    <t xml:space="preserve">ARNAVUTKÖY BİM1 + BİM2 @ </t>
  </si>
  <si>
    <t>S-643490</t>
  </si>
  <si>
    <t>Y-577739</t>
  </si>
  <si>
    <t>S-643482</t>
  </si>
  <si>
    <t>Y-577731</t>
  </si>
  <si>
    <t>S-643481</t>
  </si>
  <si>
    <t>Y-577730</t>
  </si>
  <si>
    <t>S-643480</t>
  </si>
  <si>
    <t>Y-577729</t>
  </si>
  <si>
    <t>S-643479</t>
  </si>
  <si>
    <t>Y-577728</t>
  </si>
  <si>
    <t>S-643790</t>
  </si>
  <si>
    <t>Y-578040</t>
  </si>
  <si>
    <t>P-000173345</t>
  </si>
  <si>
    <t xml:space="preserve">36260 @ </t>
  </si>
  <si>
    <t>S-643788</t>
  </si>
  <si>
    <t>Y-578038</t>
  </si>
  <si>
    <t>P-000173343</t>
  </si>
  <si>
    <t>34HDM642</t>
  </si>
  <si>
    <t>ÖMER AYDAY</t>
  </si>
  <si>
    <t xml:space="preserve">36254 @ </t>
  </si>
  <si>
    <t>S-643787</t>
  </si>
  <si>
    <t>Y-578037</t>
  </si>
  <si>
    <t>P-000173342</t>
  </si>
  <si>
    <t xml:space="preserve">36255 @ </t>
  </si>
  <si>
    <t>S-643786</t>
  </si>
  <si>
    <t>Y-578036</t>
  </si>
  <si>
    <t>P-000173341</t>
  </si>
  <si>
    <t>38AFR255</t>
  </si>
  <si>
    <t>GÜLSÜM UĞURLU</t>
  </si>
  <si>
    <t xml:space="preserve">36256 @ </t>
  </si>
  <si>
    <t>S-643781</t>
  </si>
  <si>
    <t>Y-578031</t>
  </si>
  <si>
    <t>P-000173336</t>
  </si>
  <si>
    <t>57AF357</t>
  </si>
  <si>
    <t>AZİZ DEMİRCAN</t>
  </si>
  <si>
    <t xml:space="preserve">36261 @ </t>
  </si>
  <si>
    <t>S-643780</t>
  </si>
  <si>
    <t>Y-578030</t>
  </si>
  <si>
    <t>P-000173335</t>
  </si>
  <si>
    <t xml:space="preserve">36257 @ </t>
  </si>
  <si>
    <t>S-643905</t>
  </si>
  <si>
    <t>Y-578156</t>
  </si>
  <si>
    <t>P-000173476</t>
  </si>
  <si>
    <t xml:space="preserve">36139 @ </t>
  </si>
  <si>
    <t>S-643867</t>
  </si>
  <si>
    <t>Y-578119</t>
  </si>
  <si>
    <t>P-000173447</t>
  </si>
  <si>
    <t>06DR5936</t>
  </si>
  <si>
    <t>ABDULSAMED ÇORUK</t>
  </si>
  <si>
    <t xml:space="preserve">36259 @ </t>
  </si>
  <si>
    <t>S-643785</t>
  </si>
  <si>
    <t>Y-578035</t>
  </si>
  <si>
    <t>P-000173340</t>
  </si>
  <si>
    <t>63M2507</t>
  </si>
  <si>
    <t>CASIM SAÇAKLI</t>
  </si>
  <si>
    <t xml:space="preserve">36258 @ </t>
  </si>
  <si>
    <t>S-643779</t>
  </si>
  <si>
    <t>Y-578028</t>
  </si>
  <si>
    <t>P-000173334</t>
  </si>
  <si>
    <t>43AHC297</t>
  </si>
  <si>
    <t>YAVUZ GÖKÇE</t>
  </si>
  <si>
    <t>S-643777</t>
  </si>
  <si>
    <t>Y-578026</t>
  </si>
  <si>
    <t>50AEZ125</t>
  </si>
  <si>
    <t>S-643776</t>
  </si>
  <si>
    <t>Y-578025</t>
  </si>
  <si>
    <t>S-643775</t>
  </si>
  <si>
    <t>Y-578024</t>
  </si>
  <si>
    <t>S-643774</t>
  </si>
  <si>
    <t>Y-578023</t>
  </si>
  <si>
    <t>S-643773</t>
  </si>
  <si>
    <t>Y-578022</t>
  </si>
  <si>
    <t>S-643772</t>
  </si>
  <si>
    <t>Y-578021</t>
  </si>
  <si>
    <t>S-643771</t>
  </si>
  <si>
    <t>Y-578020</t>
  </si>
  <si>
    <t xml:space="preserve">KAYSERİ+ELAZIĞ @ </t>
  </si>
  <si>
    <t>S-643770</t>
  </si>
  <si>
    <t>Y-578019</t>
  </si>
  <si>
    <t>S-643769</t>
  </si>
  <si>
    <t>Y-578018</t>
  </si>
  <si>
    <t>S-643768</t>
  </si>
  <si>
    <t>Y-578017</t>
  </si>
  <si>
    <t>S-643767</t>
  </si>
  <si>
    <t>Y-578016</t>
  </si>
  <si>
    <t xml:space="preserve">ESENYURT-1+3 @ </t>
  </si>
  <si>
    <t>S-643766</t>
  </si>
  <si>
    <t>Y-578015</t>
  </si>
  <si>
    <t>37ADP405</t>
  </si>
  <si>
    <t xml:space="preserve">DÜZCE+KASTAMONU @ </t>
  </si>
  <si>
    <t>S-643765</t>
  </si>
  <si>
    <t>Y-578014</t>
  </si>
  <si>
    <t>S-643764</t>
  </si>
  <si>
    <t>Y-578013</t>
  </si>
  <si>
    <t>S-643763</t>
  </si>
  <si>
    <t>Y-578012</t>
  </si>
  <si>
    <t>S-643762</t>
  </si>
  <si>
    <t>Y-578011</t>
  </si>
  <si>
    <t>S-643802</t>
  </si>
  <si>
    <t>Y-578052</t>
  </si>
  <si>
    <t>P-000173357</t>
  </si>
  <si>
    <t>S-643801</t>
  </si>
  <si>
    <t>Y-578051</t>
  </si>
  <si>
    <t>P-000173356</t>
  </si>
  <si>
    <t>42FFF87</t>
  </si>
  <si>
    <t>FATİH AĞOLDAY</t>
  </si>
  <si>
    <t>S-643800</t>
  </si>
  <si>
    <t>Y-578050</t>
  </si>
  <si>
    <t>P-000173355</t>
  </si>
  <si>
    <t>63ADM772</t>
  </si>
  <si>
    <t>AYNUR OĞULDAY</t>
  </si>
  <si>
    <t>S-643870</t>
  </si>
  <si>
    <t>Y-578121</t>
  </si>
  <si>
    <t>P-000173450</t>
  </si>
  <si>
    <t>S-643868</t>
  </si>
  <si>
    <t>Y-578120</t>
  </si>
  <si>
    <t>P-000173448</t>
  </si>
  <si>
    <t>S-643498</t>
  </si>
  <si>
    <t>Y-577747</t>
  </si>
  <si>
    <t>P-000173303</t>
  </si>
  <si>
    <t xml:space="preserve">AKDENİZ GIDA @ </t>
  </si>
  <si>
    <t>S-643440</t>
  </si>
  <si>
    <t>Y-577689</t>
  </si>
  <si>
    <t>P-000173443</t>
  </si>
  <si>
    <t>S-643516</t>
  </si>
  <si>
    <t>Y-577766</t>
  </si>
  <si>
    <t>S-643513</t>
  </si>
  <si>
    <t>Y-577762</t>
  </si>
  <si>
    <t>P-000173318</t>
  </si>
  <si>
    <t xml:space="preserve">BİM SİNCAN 4 PL - GİMSA 19 PL - BİM YENİKENT 8 PL @ </t>
  </si>
  <si>
    <t>S-643512</t>
  </si>
  <si>
    <t>Y-577761</t>
  </si>
  <si>
    <t>P-000173317</t>
  </si>
  <si>
    <t xml:space="preserve">YENİ MAĞ.-SERİK- DOĞUDEPO (18 PLT) || YENİ MAĞ-MURATPAŞA DEPO (14 PLT) @ </t>
  </si>
  <si>
    <t>S-643511</t>
  </si>
  <si>
    <t>Y-577760</t>
  </si>
  <si>
    <t>P-000173316</t>
  </si>
  <si>
    <t xml:space="preserve">YENİ MAĞ.-AKINCI DEPO (14 PLT) || YENİ MAĞ.ESENBOĞA DEPO (18 PLT) @ </t>
  </si>
  <si>
    <t>S-643509</t>
  </si>
  <si>
    <t>Y-577758</t>
  </si>
  <si>
    <t>P-000173314</t>
  </si>
  <si>
    <t xml:space="preserve">YENİ MAĞ. GÖLBAŞI DEPO (13 PLT) || YENİ MAĞ.ELMADAĞ DEPO (17 PLT) @ </t>
  </si>
  <si>
    <t>S-643500</t>
  </si>
  <si>
    <t>Y-577749</t>
  </si>
  <si>
    <t>P-000173305</t>
  </si>
  <si>
    <t xml:space="preserve">BİM- DMR ARICILIK- TOK TAR- A101 @ </t>
  </si>
  <si>
    <t>S-643499</t>
  </si>
  <si>
    <t>Y-577748</t>
  </si>
  <si>
    <t>P-000173304</t>
  </si>
  <si>
    <t xml:space="preserve">BİM- CEM V NAZ GIDA- MEHMET FATİH ACARİ- BİM- ADEM UÇAK @ </t>
  </si>
  <si>
    <t>S-643443</t>
  </si>
  <si>
    <t>Y-577692</t>
  </si>
  <si>
    <t>P-000173446</t>
  </si>
  <si>
    <t>S-643442</t>
  </si>
  <si>
    <t>Y-577691</t>
  </si>
  <si>
    <t>P-000173445</t>
  </si>
  <si>
    <t>S-643441</t>
  </si>
  <si>
    <t>Y-577690</t>
  </si>
  <si>
    <t>P-000173444</t>
  </si>
  <si>
    <t>S-643439</t>
  </si>
  <si>
    <t>Y-577688</t>
  </si>
  <si>
    <t>P-000173442</t>
  </si>
  <si>
    <t>S-643438</t>
  </si>
  <si>
    <t>Y-577687</t>
  </si>
  <si>
    <t>P-000173453</t>
  </si>
  <si>
    <t>S-643437</t>
  </si>
  <si>
    <t>Y-577686</t>
  </si>
  <si>
    <t>P-000173441</t>
  </si>
  <si>
    <t>S-643436</t>
  </si>
  <si>
    <t>Y-577685</t>
  </si>
  <si>
    <t>P-000173440</t>
  </si>
  <si>
    <t>S-643435</t>
  </si>
  <si>
    <t>Y-577684</t>
  </si>
  <si>
    <t>P-000173439</t>
  </si>
  <si>
    <t>50AG721</t>
  </si>
  <si>
    <t>S-643434</t>
  </si>
  <si>
    <t>Y-577683</t>
  </si>
  <si>
    <t>P-000173437</t>
  </si>
  <si>
    <t>33F1357</t>
  </si>
  <si>
    <t>NAFİ DEMİRALP</t>
  </si>
  <si>
    <t>S-643433</t>
  </si>
  <si>
    <t>Y-577682</t>
  </si>
  <si>
    <t>P-000173436</t>
  </si>
  <si>
    <t>S-643432</t>
  </si>
  <si>
    <t>Y-577681</t>
  </si>
  <si>
    <t>P-000173434</t>
  </si>
  <si>
    <t>SEVK NUMARASI BAZINDA OTOMATİK ZARAR DETAYI</t>
  </si>
  <si>
    <t>VERİ tablosu güncellendiğinde otomatik yenilenir | Aynı sevk numarasındaki satırlar mülkiyet bazında birleştirilir | Yalnızca sevk toplamı negatif kalan işler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</si>
</sst>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d/mm/yyyy"/>
    <numFmt numFmtId="165" formatCode="0.0%"/>
    <numFmt numFmtId="166" formatCode="&quot;₺&quot;#,##0.00"/>
    <numFmt numFmtId="167" formatCode="#,##0\ [$₺-41F];[Red]\-#,##0\ [$₺-41F];\-"/>
    <numFmt numFmtId="168" formatCode="0.0%;[Red]\-0.0%;\-"/>
    <numFmt numFmtId="169" formatCode="0.0"/>
    <numFmt numFmtId="170" formatCode="#,##0\ &quot;sevk&quot;"/>
    <numFmt numFmtId="171" formatCode="#,##0.00\ [$₺-41F];[Red]\-#,##0.00\ [$₺-41F];\-"/>
  </numFmts>
  <fonts count="33">
    <font>
      <sz val="11"/>
      <color theme="1"/>
      <name val="Calibri"/>
      <family val="2"/>
      <charset val="162"/>
      <scheme val="minor"/>
    </font>
    <font>
      <sz val="10"/>
      <name val="Arial Tur"/>
      <charset val="162"/>
    </font>
    <font>
      <sz val="8"/>
      <name val="Calibri"/>
      <family val="2"/>
      <charset val="162"/>
      <scheme val="minor"/>
    </font>
    <font>
      <b/>
      <sz val="11"/>
      <color rgb="FFFFFFFF"/>
      <name val="Calibri"/>
      <family val="2"/>
      <charset val="162"/>
    </font>
    <font>
      <sz val="11"/>
      <name val="Calibri"/>
      <family val="2"/>
      <charset val="162"/>
    </font>
    <font>
      <b/>
      <sz val="11"/>
      <color rgb="FFFF0000"/>
      <name val="Calibri"/>
      <family val="2"/>
      <scheme val="minor"/>
    </font>
    <font>
      <sz val="11"/>
      <color rgb="FF000000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b/>
      <sz val="11"/>
      <color rgb="FFFFFFFF"/>
      <name val="Calibri"/>
      <family val="2"/>
      <charset val="162"/>
      <scheme val="minor"/>
    </font>
    <font>
      <sz val="11"/>
      <color rgb="FF008000"/>
      <name val="Calibri"/>
      <family val="2"/>
      <charset val="162"/>
      <scheme val="minor"/>
    </font>
    <font>
      <b/>
      <sz val="11"/>
      <color rgb="FF000000"/>
      <name val="Calibri"/>
      <family val="2"/>
      <charset val="162"/>
      <scheme val="minor"/>
    </font>
    <font>
      <b/>
      <sz val="16"/>
      <color rgb="FFFFFFFF"/>
      <name val="Calibri"/>
      <family val="2"/>
      <charset val="162"/>
      <scheme val="minor"/>
    </font>
    <font>
      <b/>
      <sz val="14"/>
      <color rgb="FFFFFFFF"/>
      <name val="Aptos"/>
    </font>
    <font>
      <sz val="11"/>
      <color theme="1"/>
      <name val="Aptos"/>
    </font>
    <font>
      <b/>
      <sz val="11"/>
      <color rgb="FF000000"/>
      <name val="Aptos"/>
    </font>
    <font>
      <b/>
      <sz val="11"/>
      <color rgb="FFFFFFFF"/>
      <name val="Aptos"/>
    </font>
    <font>
      <sz val="11"/>
      <name val="Aptos"/>
    </font>
    <font>
      <b/>
      <sz val="11"/>
      <name val="Aptos"/>
    </font>
    <font>
      <b/>
      <sz val="11"/>
      <color theme="1"/>
      <name val="Aptos"/>
    </font>
    <font>
      <b/>
      <sz val="11"/>
      <color theme="1"/>
      <name val="Calibri"/>
      <family val="2"/>
      <charset val="162"/>
      <scheme val="minor"/>
    </font>
    <font>
      <b/>
      <sz val="11"/>
      <color rgb="FF9C0006"/>
      <name val="Calibri"/>
      <family val="2"/>
      <charset val="162"/>
      <scheme val="minor"/>
    </font>
    <font>
      <b/>
      <sz val="20"/>
      <color rgb="FF008000"/>
      <name val="Aptos"/>
    </font>
    <font>
      <b/>
      <sz val="20"/>
      <color rgb="FF9C0006"/>
      <name val="Aptos"/>
    </font>
    <font>
      <b/>
      <sz val="11"/>
      <color rgb="FF243447"/>
      <name val="Aptos"/>
    </font>
    <font>
      <sz val="11"/>
      <color rgb="FF008000"/>
      <name val="Aptos"/>
    </font>
    <font>
      <b/>
      <sz val="11"/>
      <color rgb="FF9C6500"/>
      <name val="Aptos"/>
    </font>
    <font>
      <sz val="11"/>
      <color rgb="FF006100"/>
      <name val="Aptos"/>
    </font>
    <font>
      <b/>
      <sz val="18"/>
      <color rgb="FFFFFFFF"/>
      <name val="Calibri"/>
      <family val="2"/>
      <charset val="162"/>
      <scheme val="minor"/>
    </font>
    <font>
      <b/>
      <sz val="11"/>
      <color rgb="FF2F75B5"/>
      <name val="Calibri"/>
      <family val="2"/>
      <charset val="162"/>
      <scheme val="minor"/>
    </font>
    <font>
      <b/>
      <sz val="11"/>
      <color rgb="FF7F6000"/>
      <name val="Calibri"/>
      <family val="2"/>
      <charset val="162"/>
      <scheme val="minor"/>
    </font>
    <font>
      <b/>
      <i/>
      <sz val="11"/>
      <color rgb="FF7F6000"/>
      <name val="Calibri"/>
      <family val="2"/>
      <charset val="162"/>
      <scheme val="minor"/>
    </font>
    <font>
      <b/>
      <sz val="11"/>
      <color rgb="FF006100"/>
      <name val="Calibri"/>
      <family val="2"/>
      <charset val="162"/>
      <scheme val="minor"/>
    </font>
    <font>
      <i/>
      <sz val="10"/>
      <color rgb="FF666666"/>
      <name val="Calibri"/>
      <family val="2"/>
      <charset val="16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B7DEE8"/>
        <bgColor rgb="FF000000"/>
      </patternFill>
    </fill>
    <fill>
      <patternFill patternType="solid">
        <fgColor rgb="FF1F4E79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3F6F9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rgb="FF4BACC6"/>
      </left>
      <right style="thin">
        <color rgb="FF4BACC6"/>
      </right>
      <top style="thin">
        <color rgb="FF4BACC6"/>
      </top>
      <bottom style="thin">
        <color rgb="FF4BACC6"/>
      </bottom>
      <diagonal/>
    </border>
    <border>
      <left/>
      <right/>
      <top style="thin">
        <color rgb="FFBF9000"/>
      </top>
      <bottom/>
      <diagonal/>
    </border>
    <border>
      <left/>
      <right/>
      <top style="thin">
        <color rgb="FFC00000"/>
      </top>
      <bottom/>
      <diagonal/>
    </border>
    <border>
      <left/>
      <right/>
      <top/>
      <bottom style="thin">
        <color rgb="FFD6B656"/>
      </bottom>
      <diagonal/>
    </border>
  </borders>
  <cellStyleXfs count="4">
    <xf numFmtId="0" fontId="0" fillId="0" borderId="0"/>
    <xf numFmtId="0" fontId="1" fillId="0" borderId="0"/>
    <xf numFmtId="0" fontId="4" fillId="0" borderId="0"/>
    <xf numFmtId="9" fontId="7" fillId="0" borderId="0" applyFont="0" applyFill="0" applyBorder="0" applyAlignment="0" applyProtection="0"/>
  </cellStyleXfs>
  <cellXfs count="141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0" borderId="0" xfId="0" applyAlignment="1">
      <alignment horizontal="left"/>
    </xf>
    <xf numFmtId="164" fontId="0" fillId="2" borderId="0" xfId="0" applyNumberFormat="1" applyFill="1" applyAlignment="1">
      <alignment horizontal="center" vertical="center"/>
    </xf>
    <xf numFmtId="14" fontId="0" fillId="2" borderId="0" xfId="0" applyNumberFormat="1" applyFill="1"/>
    <xf numFmtId="166" fontId="0" fillId="2" borderId="0" xfId="0" applyNumberFormat="1" applyFill="1"/>
    <xf numFmtId="0" fontId="4" fillId="0" borderId="0" xfId="0" applyFont="1"/>
    <xf numFmtId="0" fontId="4" fillId="0" borderId="0" xfId="2"/>
    <xf numFmtId="3" fontId="0" fillId="0" borderId="0" xfId="0" applyNumberForma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10" fillId="8" borderId="0" xfId="0" applyFont="1" applyFill="1" applyAlignment="1">
      <alignment horizontal="center" vertical="center" wrapText="1"/>
    </xf>
    <xf numFmtId="3" fontId="9" fillId="0" borderId="0" xfId="0" applyNumberFormat="1" applyFont="1"/>
    <xf numFmtId="167" fontId="9" fillId="0" borderId="0" xfId="0" applyNumberFormat="1" applyFont="1"/>
    <xf numFmtId="168" fontId="9" fillId="0" borderId="0" xfId="0" applyNumberFormat="1" applyFont="1"/>
    <xf numFmtId="0" fontId="5" fillId="9" borderId="0" xfId="0" applyFont="1" applyFill="1"/>
    <xf numFmtId="165" fontId="5" fillId="9" borderId="0" xfId="3" applyNumberFormat="1" applyFont="1" applyFill="1"/>
    <xf numFmtId="0" fontId="8" fillId="4" borderId="0" xfId="0" applyFont="1" applyFill="1" applyAlignment="1">
      <alignment horizontal="center" vertical="center" wrapText="1"/>
    </xf>
    <xf numFmtId="14" fontId="8" fillId="4" borderId="0" xfId="0" applyNumberFormat="1" applyFont="1" applyFill="1" applyAlignment="1">
      <alignment horizontal="center" vertical="center" wrapText="1"/>
    </xf>
    <xf numFmtId="3" fontId="8" fillId="4" borderId="0" xfId="0" applyNumberFormat="1" applyFont="1" applyFill="1" applyAlignment="1">
      <alignment horizontal="center" vertical="center" wrapText="1"/>
    </xf>
    <xf numFmtId="3" fontId="0" fillId="2" borderId="0" xfId="0" applyNumberFormat="1" applyFill="1" applyAlignment="1">
      <alignment horizontal="center" vertical="center"/>
    </xf>
    <xf numFmtId="3" fontId="0" fillId="2" borderId="0" xfId="0" applyNumberFormat="1" applyFill="1"/>
    <xf numFmtId="167" fontId="8" fillId="4" borderId="0" xfId="0" applyNumberFormat="1" applyFont="1" applyFill="1" applyAlignment="1">
      <alignment horizontal="center" vertical="center" wrapText="1"/>
    </xf>
    <xf numFmtId="167" fontId="0" fillId="2" borderId="0" xfId="0" applyNumberFormat="1" applyFill="1" applyAlignment="1">
      <alignment horizontal="center" vertical="center"/>
    </xf>
    <xf numFmtId="167" fontId="0" fillId="2" borderId="0" xfId="0" applyNumberFormat="1" applyFill="1"/>
    <xf numFmtId="0" fontId="3" fillId="4" borderId="0" xfId="2" applyFont="1" applyFill="1" applyAlignment="1">
      <alignment wrapText="1"/>
    </xf>
    <xf numFmtId="0" fontId="8" fillId="5" borderId="0" xfId="0" applyFont="1" applyFill="1" applyAlignment="1">
      <alignment wrapText="1"/>
    </xf>
    <xf numFmtId="3" fontId="3" fillId="4" borderId="0" xfId="2" applyNumberFormat="1" applyFont="1" applyFill="1" applyAlignment="1">
      <alignment wrapText="1"/>
    </xf>
    <xf numFmtId="3" fontId="4" fillId="0" borderId="0" xfId="2" applyNumberFormat="1"/>
    <xf numFmtId="3" fontId="4" fillId="0" borderId="0" xfId="0" applyNumberFormat="1" applyFont="1"/>
    <xf numFmtId="167" fontId="3" fillId="4" borderId="0" xfId="2" applyNumberFormat="1" applyFont="1" applyFill="1" applyAlignment="1">
      <alignment wrapText="1"/>
    </xf>
    <xf numFmtId="167" fontId="4" fillId="0" borderId="0" xfId="2" applyNumberFormat="1"/>
    <xf numFmtId="167" fontId="4" fillId="0" borderId="0" xfId="0" applyNumberFormat="1" applyFont="1"/>
    <xf numFmtId="169" fontId="3" fillId="4" borderId="0" xfId="2" applyNumberFormat="1" applyFont="1" applyFill="1" applyAlignment="1">
      <alignment wrapText="1"/>
    </xf>
    <xf numFmtId="169" fontId="4" fillId="0" borderId="0" xfId="2" applyNumberFormat="1"/>
    <xf numFmtId="169" fontId="4" fillId="0" borderId="0" xfId="0" applyNumberFormat="1" applyFont="1"/>
    <xf numFmtId="3" fontId="8" fillId="5" borderId="0" xfId="0" applyNumberFormat="1" applyFont="1" applyFill="1" applyAlignment="1">
      <alignment wrapText="1"/>
    </xf>
    <xf numFmtId="167" fontId="8" fillId="5" borderId="0" xfId="0" applyNumberFormat="1" applyFont="1" applyFill="1" applyAlignment="1">
      <alignment wrapText="1"/>
    </xf>
    <xf numFmtId="167" fontId="0" fillId="0" borderId="0" xfId="0" applyNumberFormat="1"/>
    <xf numFmtId="168" fontId="8" fillId="5" borderId="0" xfId="0" applyNumberFormat="1" applyFont="1" applyFill="1" applyAlignment="1">
      <alignment wrapText="1"/>
    </xf>
    <xf numFmtId="168" fontId="0" fillId="0" borderId="0" xfId="0" applyNumberFormat="1"/>
    <xf numFmtId="168" fontId="4" fillId="0" borderId="0" xfId="2" applyNumberFormat="1"/>
    <xf numFmtId="167" fontId="10" fillId="8" borderId="0" xfId="0" applyNumberFormat="1" applyFont="1" applyFill="1" applyAlignment="1">
      <alignment horizontal="center" vertical="center" wrapText="1"/>
    </xf>
    <xf numFmtId="167" fontId="5" fillId="9" borderId="0" xfId="3" applyNumberFormat="1" applyFont="1" applyFill="1"/>
    <xf numFmtId="168" fontId="10" fillId="8" borderId="0" xfId="0" applyNumberFormat="1" applyFont="1" applyFill="1" applyAlignment="1">
      <alignment horizontal="center" vertical="center" wrapText="1"/>
    </xf>
    <xf numFmtId="168" fontId="5" fillId="9" borderId="0" xfId="3" applyNumberFormat="1" applyFont="1" applyFill="1"/>
    <xf numFmtId="0" fontId="12" fillId="4" borderId="0" xfId="0" applyFont="1" applyFill="1"/>
    <xf numFmtId="167" fontId="12" fillId="4" borderId="0" xfId="0" applyNumberFormat="1" applyFont="1" applyFill="1"/>
    <xf numFmtId="0" fontId="13" fillId="0" borderId="0" xfId="0" applyFont="1"/>
    <xf numFmtId="167" fontId="13" fillId="0" borderId="0" xfId="0" applyNumberFormat="1" applyFont="1"/>
    <xf numFmtId="0" fontId="14" fillId="8" borderId="0" xfId="0" applyFont="1" applyFill="1" applyAlignment="1">
      <alignment horizontal="center" vertical="center" wrapText="1"/>
    </xf>
    <xf numFmtId="167" fontId="14" fillId="8" borderId="0" xfId="0" applyNumberFormat="1" applyFont="1" applyFill="1" applyAlignment="1">
      <alignment horizontal="center" vertical="center" wrapText="1"/>
    </xf>
    <xf numFmtId="0" fontId="13" fillId="0" borderId="0" xfId="0" applyFont="1" applyAlignment="1">
      <alignment horizontal="left"/>
    </xf>
    <xf numFmtId="0" fontId="13" fillId="0" borderId="0" xfId="0" applyFont="1" applyAlignment="1">
      <alignment horizontal="left" indent="1"/>
    </xf>
    <xf numFmtId="0" fontId="15" fillId="4" borderId="0" xfId="0" applyFont="1" applyFill="1" applyAlignment="1">
      <alignment horizontal="left"/>
    </xf>
    <xf numFmtId="167" fontId="15" fillId="4" borderId="0" xfId="0" applyNumberFormat="1" applyFont="1" applyFill="1"/>
    <xf numFmtId="168" fontId="14" fillId="8" borderId="0" xfId="0" applyNumberFormat="1" applyFont="1" applyFill="1" applyAlignment="1">
      <alignment horizontal="center" vertical="center" wrapText="1"/>
    </xf>
    <xf numFmtId="168" fontId="13" fillId="0" borderId="0" xfId="0" applyNumberFormat="1" applyFont="1"/>
    <xf numFmtId="168" fontId="15" fillId="4" borderId="0" xfId="0" applyNumberFormat="1" applyFont="1" applyFill="1"/>
    <xf numFmtId="167" fontId="16" fillId="0" borderId="0" xfId="0" applyNumberFormat="1" applyFont="1"/>
    <xf numFmtId="168" fontId="16" fillId="0" borderId="0" xfId="0" applyNumberFormat="1" applyFont="1"/>
    <xf numFmtId="0" fontId="13" fillId="0" borderId="0" xfId="0" applyFont="1" applyAlignment="1">
      <alignment horizontal="left" wrapText="1"/>
    </xf>
    <xf numFmtId="0" fontId="16" fillId="0" borderId="0" xfId="0" applyFont="1" applyAlignment="1">
      <alignment horizontal="left" wrapText="1"/>
    </xf>
    <xf numFmtId="0" fontId="15" fillId="4" borderId="0" xfId="0" applyFont="1" applyFill="1" applyAlignment="1">
      <alignment horizontal="left" wrapText="1"/>
    </xf>
    <xf numFmtId="0" fontId="16" fillId="0" borderId="0" xfId="0" applyFont="1"/>
    <xf numFmtId="0" fontId="13" fillId="0" borderId="0" xfId="0" applyFont="1" applyAlignment="1">
      <alignment wrapText="1"/>
    </xf>
    <xf numFmtId="0" fontId="17" fillId="7" borderId="0" xfId="0" applyFont="1" applyFill="1"/>
    <xf numFmtId="0" fontId="18" fillId="7" borderId="0" xfId="0" applyFont="1" applyFill="1"/>
    <xf numFmtId="167" fontId="18" fillId="7" borderId="0" xfId="0" applyNumberFormat="1" applyFont="1" applyFill="1"/>
    <xf numFmtId="168" fontId="18" fillId="7" borderId="0" xfId="0" applyNumberFormat="1" applyFont="1" applyFill="1"/>
    <xf numFmtId="9" fontId="5" fillId="9" borderId="0" xfId="3" applyFont="1" applyFill="1"/>
    <xf numFmtId="0" fontId="0" fillId="11" borderId="0" xfId="0" applyFill="1"/>
    <xf numFmtId="3" fontId="0" fillId="11" borderId="0" xfId="0" applyNumberFormat="1" applyFill="1"/>
    <xf numFmtId="167" fontId="0" fillId="11" borderId="0" xfId="0" applyNumberFormat="1" applyFill="1"/>
    <xf numFmtId="168" fontId="0" fillId="11" borderId="0" xfId="0" applyNumberFormat="1" applyFill="1"/>
    <xf numFmtId="3" fontId="24" fillId="0" borderId="0" xfId="0" applyNumberFormat="1" applyFont="1"/>
    <xf numFmtId="167" fontId="24" fillId="0" borderId="0" xfId="0" applyNumberFormat="1" applyFont="1"/>
    <xf numFmtId="168" fontId="24" fillId="0" borderId="0" xfId="0" applyNumberFormat="1" applyFont="1"/>
    <xf numFmtId="0" fontId="15" fillId="4" borderId="0" xfId="0" applyFont="1" applyFill="1"/>
    <xf numFmtId="3" fontId="15" fillId="4" borderId="0" xfId="0" applyNumberFormat="1" applyFont="1" applyFill="1"/>
    <xf numFmtId="0" fontId="14" fillId="8" borderId="0" xfId="0" applyFont="1" applyFill="1" applyAlignment="1">
      <alignment horizontal="center" wrapText="1"/>
    </xf>
    <xf numFmtId="0" fontId="18" fillId="8" borderId="0" xfId="0" applyFont="1" applyFill="1"/>
    <xf numFmtId="0" fontId="13" fillId="11" borderId="0" xfId="0" applyFont="1" applyFill="1"/>
    <xf numFmtId="3" fontId="13" fillId="11" borderId="0" xfId="0" applyNumberFormat="1" applyFont="1" applyFill="1"/>
    <xf numFmtId="167" fontId="13" fillId="11" borderId="0" xfId="0" applyNumberFormat="1" applyFont="1" applyFill="1"/>
    <xf numFmtId="168" fontId="13" fillId="11" borderId="0" xfId="0" applyNumberFormat="1" applyFont="1" applyFill="1"/>
    <xf numFmtId="167" fontId="26" fillId="11" borderId="0" xfId="0" applyNumberFormat="1" applyFont="1" applyFill="1"/>
    <xf numFmtId="0" fontId="19" fillId="8" borderId="0" xfId="0" applyFont="1" applyFill="1" applyAlignment="1">
      <alignment horizontal="center" wrapText="1"/>
    </xf>
    <xf numFmtId="0" fontId="25" fillId="10" borderId="2" xfId="0" applyFont="1" applyFill="1" applyBorder="1"/>
    <xf numFmtId="165" fontId="25" fillId="10" borderId="2" xfId="0" applyNumberFormat="1" applyFont="1" applyFill="1" applyBorder="1" applyAlignment="1">
      <alignment horizontal="right"/>
    </xf>
    <xf numFmtId="170" fontId="30" fillId="10" borderId="0" xfId="0" applyNumberFormat="1" applyFont="1" applyFill="1" applyAlignment="1">
      <alignment horizontal="center"/>
    </xf>
    <xf numFmtId="170" fontId="30" fillId="10" borderId="4" xfId="0" applyNumberFormat="1" applyFont="1" applyFill="1" applyBorder="1" applyAlignment="1">
      <alignment horizontal="center"/>
    </xf>
    <xf numFmtId="167" fontId="31" fillId="11" borderId="0" xfId="0" applyNumberFormat="1" applyFont="1" applyFill="1"/>
    <xf numFmtId="0" fontId="0" fillId="11" borderId="0" xfId="0" applyFill="1" applyAlignment="1">
      <alignment wrapText="1"/>
    </xf>
    <xf numFmtId="0" fontId="15" fillId="5" borderId="0" xfId="0" applyFont="1" applyFill="1"/>
    <xf numFmtId="167" fontId="21" fillId="6" borderId="0" xfId="0" applyNumberFormat="1" applyFont="1" applyFill="1" applyAlignment="1">
      <alignment horizontal="center" vertical="center"/>
    </xf>
    <xf numFmtId="0" fontId="23" fillId="7" borderId="0" xfId="0" applyFont="1" applyFill="1" applyAlignment="1">
      <alignment horizontal="center" vertical="center"/>
    </xf>
    <xf numFmtId="168" fontId="22" fillId="6" borderId="0" xfId="0" applyNumberFormat="1" applyFont="1" applyFill="1" applyAlignment="1">
      <alignment horizontal="center" vertical="center"/>
    </xf>
    <xf numFmtId="0" fontId="23" fillId="7" borderId="0" xfId="0" applyFont="1" applyFill="1" applyAlignment="1">
      <alignment horizontal="center"/>
    </xf>
    <xf numFmtId="168" fontId="21" fillId="6" borderId="0" xfId="0" applyNumberFormat="1" applyFont="1" applyFill="1" applyAlignment="1">
      <alignment horizontal="center" vertical="center"/>
    </xf>
    <xf numFmtId="3" fontId="21" fillId="6" borderId="0" xfId="0" applyNumberFormat="1" applyFont="1" applyFill="1" applyAlignment="1">
      <alignment horizontal="center" vertical="center"/>
    </xf>
    <xf numFmtId="0" fontId="20" fillId="13" borderId="3" xfId="0" applyFont="1" applyFill="1" applyBorder="1"/>
    <xf numFmtId="167" fontId="20" fillId="13" borderId="3" xfId="0" applyNumberFormat="1" applyFont="1" applyFill="1" applyBorder="1" applyAlignment="1">
      <alignment horizontal="center"/>
    </xf>
    <xf numFmtId="167" fontId="29" fillId="10" borderId="0" xfId="0" applyNumberFormat="1" applyFont="1" applyFill="1" applyAlignment="1">
      <alignment horizontal="center"/>
    </xf>
    <xf numFmtId="167" fontId="29" fillId="10" borderId="4" xfId="0" applyNumberFormat="1" applyFont="1" applyFill="1" applyBorder="1" applyAlignment="1">
      <alignment horizontal="center"/>
    </xf>
    <xf numFmtId="0" fontId="30" fillId="10" borderId="0" xfId="0" applyFont="1" applyFill="1"/>
    <xf numFmtId="0" fontId="30" fillId="10" borderId="4" xfId="0" applyFont="1" applyFill="1" applyBorder="1"/>
    <xf numFmtId="0" fontId="28" fillId="12" borderId="0" xfId="0" applyFont="1" applyFill="1" applyAlignment="1">
      <alignment horizontal="center"/>
    </xf>
    <xf numFmtId="0" fontId="13" fillId="11" borderId="0" xfId="0" applyFont="1" applyFill="1"/>
    <xf numFmtId="167" fontId="13" fillId="11" borderId="0" xfId="0" applyNumberFormat="1" applyFont="1" applyFill="1"/>
    <xf numFmtId="168" fontId="13" fillId="11" borderId="0" xfId="0" applyNumberFormat="1" applyFont="1" applyFill="1"/>
    <xf numFmtId="0" fontId="18" fillId="8" borderId="0" xfId="0" applyFont="1" applyFill="1"/>
    <xf numFmtId="0" fontId="11" fillId="4" borderId="0" xfId="0" applyFont="1" applyFill="1"/>
    <xf numFmtId="0" fontId="8" fillId="5" borderId="0" xfId="0" applyFont="1" applyFill="1"/>
    <xf numFmtId="0" fontId="4" fillId="0" borderId="0" xfId="2" applyFill="1"/>
    <xf numFmtId="3" fontId="4" fillId="0" borderId="0" xfId="2" applyNumberFormat="1" applyFill="1"/>
    <xf numFmtId="167" fontId="4" fillId="0" borderId="0" xfId="2" applyNumberFormat="1" applyFill="1"/>
    <xf numFmtId="169" fontId="4" fillId="0" borderId="0" xfId="2" applyNumberFormat="1" applyFill="1"/>
    <xf numFmtId="0" fontId="13" fillId="0" borderId="0" xfId="0" pivotButton="1" applyFont="1"/>
    <xf numFmtId="0" fontId="27" fillId="1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horizontal="right" vertical="center"/>
    </xf>
    <xf numFmtId="171" fontId="0" fillId="0" borderId="0" xfId="0" applyNumberFormat="1" applyAlignment="1">
      <alignment horizontal="right" vertical="center"/>
    </xf>
    <xf numFmtId="168" fontId="0" fillId="0" borderId="0" xfId="0" applyNumberFormat="1" applyAlignment="1">
      <alignment horizontal="right" vertical="center"/>
    </xf>
    <xf numFmtId="0" fontId="32" fillId="0" borderId="0" xfId="0" applyFont="1" applyAlignment="1">
      <alignment horizontal="center" wrapText="1"/>
    </xf>
    <xf numFmtId="3" fontId="13" fillId="0" borderId="0" xfId="0" applyNumberFormat="1" applyFont="1"/>
    <xf numFmtId="0" fontId="8" fillId="5" borderId="0" xfId="0" applyFont="1" applyFill="1" applyAlignment="1">
      <alignment horizontal="center" vertical="center"/>
    </xf>
    <xf numFmtId="0" fontId="13" fillId="11" borderId="0" xfId="0" applyFont="1" applyFill="1" applyAlignment="1">
      <alignment wrapText="1"/>
    </xf>
    <xf numFmtId="0" fontId="13" fillId="15" borderId="0" xfId="0" applyFont="1" applyFill="1"/>
    <xf numFmtId="0" fontId="13" fillId="15" borderId="0" xfId="0" applyFont="1" applyFill="1" applyAlignment="1">
      <alignment wrapText="1"/>
    </xf>
    <xf numFmtId="3" fontId="13" fillId="15" borderId="0" xfId="0" applyNumberFormat="1" applyFont="1" applyFill="1"/>
    <xf numFmtId="167" fontId="13" fillId="15" borderId="0" xfId="0" applyNumberFormat="1" applyFont="1" applyFill="1"/>
    <xf numFmtId="167" fontId="0" fillId="15" borderId="0" xfId="0" applyNumberFormat="1" applyFill="1"/>
    <xf numFmtId="0" fontId="0" fillId="15" borderId="0" xfId="0" applyFill="1"/>
    <xf numFmtId="0" fontId="0" fillId="15" borderId="0" xfId="0" applyFill="1" applyAlignment="1">
      <alignment wrapText="1"/>
    </xf>
    <xf numFmtId="3" fontId="0" fillId="15" borderId="0" xfId="0" applyNumberFormat="1" applyFill="1"/>
    <xf numFmtId="167" fontId="20" fillId="15" borderId="0" xfId="0" applyNumberFormat="1" applyFont="1" applyFill="1"/>
  </cellXfs>
  <cellStyles count="4">
    <cellStyle name="Normal" xfId="0" builtinId="0"/>
    <cellStyle name="Normal 2" xfId="1" xr:uid="{00000000-0005-0000-0000-000001000000}"/>
    <cellStyle name="Normal 3" xfId="2" xr:uid="{1810BCC1-D66D-465D-9BFD-CA58D8F4568E}"/>
    <cellStyle name="Yüzde" xfId="3" builtinId="5"/>
  </cellStyles>
  <dxfs count="4570">
    <dxf>
      <numFmt numFmtId="166" formatCode="&quot;₺&quot;#,##0.00"/>
    </dxf>
    <dxf>
      <font>
        <color auto="1"/>
      </font>
    </dxf>
    <dxf>
      <font>
        <color auto="1"/>
      </font>
    </dxf>
    <dxf>
      <font>
        <color auto="1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alignment wrapText="1"/>
    </dxf>
    <dxf>
      <alignment wrapText="1"/>
    </dxf>
    <dxf>
      <alignment wrapText="1"/>
    </dxf>
    <dxf>
      <numFmt numFmtId="166" formatCode="&quot;₺&quot;#,##0.00"/>
    </dxf>
    <dxf>
      <font>
        <color auto="1"/>
      </font>
    </dxf>
    <dxf>
      <font>
        <color auto="1"/>
      </font>
    </dxf>
    <dxf>
      <font>
        <color auto="1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alignment wrapText="1"/>
    </dxf>
    <dxf>
      <alignment wrapText="1"/>
    </dxf>
    <dxf>
      <alignment wrapText="1"/>
    </dxf>
    <dxf>
      <numFmt numFmtId="166" formatCode="&quot;₺&quot;#,##0.00"/>
    </dxf>
    <dxf>
      <font>
        <color auto="1"/>
      </font>
    </dxf>
    <dxf>
      <font>
        <color auto="1"/>
      </font>
    </dxf>
    <dxf>
      <font>
        <color auto="1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alignment wrapText="1"/>
    </dxf>
    <dxf>
      <alignment wrapText="1"/>
    </dxf>
    <dxf>
      <alignment wrapText="1"/>
    </dxf>
    <dxf>
      <numFmt numFmtId="166" formatCode="&quot;₺&quot;#,##0.00"/>
    </dxf>
    <dxf>
      <font>
        <color auto="1"/>
      </font>
    </dxf>
    <dxf>
      <font>
        <color auto="1"/>
      </font>
    </dxf>
    <dxf>
      <font>
        <color auto="1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alignment wrapText="1"/>
    </dxf>
    <dxf>
      <alignment wrapText="1"/>
    </dxf>
    <dxf>
      <alignment wrapText="1"/>
    </dxf>
    <dxf>
      <numFmt numFmtId="166" formatCode="&quot;₺&quot;#,##0.00"/>
    </dxf>
    <dxf>
      <font>
        <color auto="1"/>
      </font>
    </dxf>
    <dxf>
      <font>
        <color auto="1"/>
      </font>
    </dxf>
    <dxf>
      <font>
        <color auto="1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alignment wrapText="1"/>
    </dxf>
    <dxf>
      <alignment wrapText="1"/>
    </dxf>
    <dxf>
      <alignment wrapText="1"/>
    </dxf>
    <dxf>
      <font>
        <color rgb="FFC00000"/>
      </font>
      <fill>
        <patternFill patternType="solid">
          <fgColor indexed="64"/>
          <bgColor rgb="FFFDE9E7"/>
        </patternFill>
      </fill>
    </dxf>
    <dxf>
      <font>
        <color rgb="FFC00000"/>
      </font>
      <fill>
        <patternFill patternType="solid">
          <fgColor indexed="64"/>
          <bgColor rgb="FFFDE9E7"/>
        </patternFill>
      </fill>
    </dxf>
    <dxf>
      <font>
        <color rgb="FFC00000"/>
      </font>
      <fill>
        <patternFill patternType="solid">
          <fgColor indexed="64"/>
          <bgColor rgb="FFFDE9E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numFmt numFmtId="166" formatCode="&quot;₺&quot;#,##0.00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alignment wrapText="1"/>
    </dxf>
    <dxf>
      <alignment wrapText="1"/>
    </dxf>
    <dxf>
      <numFmt numFmtId="166" formatCode="&quot;₺&quot;#,##0.00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alignment wrapText="1"/>
    </dxf>
    <dxf>
      <alignment wrapText="1"/>
    </dxf>
    <dxf>
      <numFmt numFmtId="166" formatCode="&quot;₺&quot;#,##0.00"/>
    </dxf>
    <dxf>
      <font>
        <color rgb="FFFF0000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numFmt numFmtId="166" formatCode="&quot;₺&quot;#,##0.00"/>
    </dxf>
    <dxf>
      <font>
        <color rgb="FFFF0000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8" formatCode="0.0%;[Red]\-0.0%;\-"/>
    </dxf>
    <dxf>
      <numFmt numFmtId="168" formatCode="0.0%;[Red]\-0.0%;\-"/>
    </dxf>
    <dxf>
      <numFmt numFmtId="166" formatCode="&quot;₺&quot;#,##0.00"/>
    </dxf>
    <dxf>
      <font>
        <color rgb="FFFF0000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8" formatCode="0.0%;[Red]\-0.0%;\-"/>
    </dxf>
    <dxf>
      <numFmt numFmtId="168" formatCode="0.0%;[Red]\-0.0%;\-"/>
    </dxf>
    <dxf>
      <numFmt numFmtId="166" formatCode="&quot;₺&quot;#,##0.00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alignment wrapText="1"/>
    </dxf>
    <dxf>
      <alignment wrapText="1"/>
    </dxf>
    <dxf>
      <numFmt numFmtId="166" formatCode="&quot;₺&quot;#,##0.00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alignment wrapText="1"/>
    </dxf>
    <dxf>
      <alignment wrapText="1"/>
    </dxf>
    <dxf>
      <numFmt numFmtId="166" formatCode="&quot;₺&quot;#,##0.00"/>
    </dxf>
    <dxf>
      <font>
        <color auto="1"/>
      </font>
    </dxf>
    <dxf>
      <font>
        <color auto="1"/>
      </font>
    </dxf>
    <dxf>
      <font>
        <color auto="1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alignment wrapText="1"/>
    </dxf>
    <dxf>
      <alignment wrapText="1"/>
    </dxf>
    <dxf>
      <alignment wrapText="1"/>
    </dxf>
    <dxf>
      <numFmt numFmtId="166" formatCode="&quot;₺&quot;#,##0.00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8" formatCode="0.0%;[Red]\-0.0%;\-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8" formatCode="0.0%;[Red]\-0.0%;\-"/>
    </dxf>
    <dxf>
      <numFmt numFmtId="168" formatCode="0.0%;[Red]\-0.0%;\-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8" formatCode="0.0%;[Red]\-0.0%;\-"/>
    </dxf>
    <dxf>
      <numFmt numFmtId="166" formatCode="&quot;₺&quot;#,##0.00"/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6" formatCode="&quot;₺&quot;#,##0.00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alignment wrapText="1"/>
    </dxf>
    <dxf>
      <alignment wrapText="1"/>
    </dxf>
    <dxf>
      <numFmt numFmtId="166" formatCode="&quot;₺&quot;#,##0.00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alignment wrapText="1"/>
    </dxf>
    <dxf>
      <alignment wrapText="1"/>
    </dxf>
    <dxf>
      <numFmt numFmtId="166" formatCode="&quot;₺&quot;#,##0.00"/>
    </dxf>
    <dxf>
      <font>
        <color rgb="FFFF0000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numFmt numFmtId="166" formatCode="&quot;₺&quot;#,##0.00"/>
    </dxf>
    <dxf>
      <font>
        <color rgb="FFFF0000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8" formatCode="0.0%;[Red]\-0.0%;\-"/>
    </dxf>
    <dxf>
      <numFmt numFmtId="168" formatCode="0.0%;[Red]\-0.0%;\-"/>
    </dxf>
    <dxf>
      <numFmt numFmtId="166" formatCode="&quot;₺&quot;#,##0.00"/>
    </dxf>
    <dxf>
      <font>
        <color rgb="FFFF0000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8" formatCode="0.0%;[Red]\-0.0%;\-"/>
    </dxf>
    <dxf>
      <numFmt numFmtId="168" formatCode="0.0%;[Red]\-0.0%;\-"/>
    </dxf>
    <dxf>
      <numFmt numFmtId="166" formatCode="&quot;₺&quot;#,##0.00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alignment wrapText="1"/>
    </dxf>
    <dxf>
      <alignment wrapText="1"/>
    </dxf>
    <dxf>
      <numFmt numFmtId="166" formatCode="&quot;₺&quot;#,##0.00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alignment wrapText="1"/>
    </dxf>
    <dxf>
      <alignment wrapText="1"/>
    </dxf>
    <dxf>
      <numFmt numFmtId="166" formatCode="&quot;₺&quot;#,##0.00"/>
    </dxf>
    <dxf>
      <font>
        <color auto="1"/>
      </font>
    </dxf>
    <dxf>
      <font>
        <color auto="1"/>
      </font>
    </dxf>
    <dxf>
      <font>
        <color auto="1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alignment wrapText="1"/>
    </dxf>
    <dxf>
      <alignment wrapText="1"/>
    </dxf>
    <dxf>
      <alignment wrapText="1"/>
    </dxf>
    <dxf>
      <numFmt numFmtId="166" formatCode="&quot;₺&quot;#,##0.00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8" formatCode="0.0%;[Red]\-0.0%;\-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8" formatCode="0.0%;[Red]\-0.0%;\-"/>
    </dxf>
    <dxf>
      <numFmt numFmtId="168" formatCode="0.0%;[Red]\-0.0%;\-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8" formatCode="0.0%;[Red]\-0.0%;\-"/>
    </dxf>
    <dxf>
      <numFmt numFmtId="166" formatCode="&quot;₺&quot;#,##0.00"/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6" formatCode="&quot;₺&quot;#,##0.00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alignment wrapText="1"/>
    </dxf>
    <dxf>
      <alignment wrapText="1"/>
    </dxf>
    <dxf>
      <numFmt numFmtId="166" formatCode="&quot;₺&quot;#,##0.00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alignment wrapText="1"/>
    </dxf>
    <dxf>
      <alignment wrapText="1"/>
    </dxf>
    <dxf>
      <numFmt numFmtId="166" formatCode="&quot;₺&quot;#,##0.00"/>
    </dxf>
    <dxf>
      <font>
        <color rgb="FFFF0000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numFmt numFmtId="166" formatCode="&quot;₺&quot;#,##0.00"/>
    </dxf>
    <dxf>
      <font>
        <color rgb="FFFF0000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8" formatCode="0.0%;[Red]\-0.0%;\-"/>
    </dxf>
    <dxf>
      <numFmt numFmtId="168" formatCode="0.0%;[Red]\-0.0%;\-"/>
    </dxf>
    <dxf>
      <numFmt numFmtId="166" formatCode="&quot;₺&quot;#,##0.00"/>
    </dxf>
    <dxf>
      <font>
        <color rgb="FFFF0000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8" formatCode="0.0%;[Red]\-0.0%;\-"/>
    </dxf>
    <dxf>
      <numFmt numFmtId="168" formatCode="0.0%;[Red]\-0.0%;\-"/>
    </dxf>
    <dxf>
      <numFmt numFmtId="166" formatCode="&quot;₺&quot;#,##0.00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alignment wrapText="1"/>
    </dxf>
    <dxf>
      <alignment wrapText="1"/>
    </dxf>
    <dxf>
      <numFmt numFmtId="166" formatCode="&quot;₺&quot;#,##0.00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alignment wrapText="1"/>
    </dxf>
    <dxf>
      <alignment wrapText="1"/>
    </dxf>
    <dxf>
      <numFmt numFmtId="166" formatCode="&quot;₺&quot;#,##0.00"/>
    </dxf>
    <dxf>
      <font>
        <color auto="1"/>
      </font>
    </dxf>
    <dxf>
      <font>
        <color auto="1"/>
      </font>
    </dxf>
    <dxf>
      <font>
        <color auto="1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alignment wrapText="1"/>
    </dxf>
    <dxf>
      <alignment wrapText="1"/>
    </dxf>
    <dxf>
      <alignment wrapText="1"/>
    </dxf>
    <dxf>
      <numFmt numFmtId="166" formatCode="&quot;₺&quot;#,##0.00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8" formatCode="0.0%;[Red]\-0.0%;\-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8" formatCode="0.0%;[Red]\-0.0%;\-"/>
    </dxf>
    <dxf>
      <numFmt numFmtId="168" formatCode="0.0%;[Red]\-0.0%;\-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8" formatCode="0.0%;[Red]\-0.0%;\-"/>
    </dxf>
    <dxf>
      <numFmt numFmtId="166" formatCode="&quot;₺&quot;#,##0.00"/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6" formatCode="&quot;₺&quot;#,##0.00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alignment wrapText="1"/>
    </dxf>
    <dxf>
      <alignment wrapText="1"/>
    </dxf>
    <dxf>
      <numFmt numFmtId="166" formatCode="&quot;₺&quot;#,##0.00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alignment wrapText="1"/>
    </dxf>
    <dxf>
      <alignment wrapText="1"/>
    </dxf>
    <dxf>
      <numFmt numFmtId="166" formatCode="&quot;₺&quot;#,##0.00"/>
    </dxf>
    <dxf>
      <font>
        <color rgb="FFFF0000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numFmt numFmtId="166" formatCode="&quot;₺&quot;#,##0.00"/>
    </dxf>
    <dxf>
      <font>
        <color rgb="FFFF0000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8" formatCode="0.0%;[Red]\-0.0%;\-"/>
    </dxf>
    <dxf>
      <numFmt numFmtId="168" formatCode="0.0%;[Red]\-0.0%;\-"/>
    </dxf>
    <dxf>
      <numFmt numFmtId="166" formatCode="&quot;₺&quot;#,##0.00"/>
    </dxf>
    <dxf>
      <font>
        <color rgb="FFFF0000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8" formatCode="0.0%;[Red]\-0.0%;\-"/>
    </dxf>
    <dxf>
      <numFmt numFmtId="168" formatCode="0.0%;[Red]\-0.0%;\-"/>
    </dxf>
    <dxf>
      <numFmt numFmtId="166" formatCode="&quot;₺&quot;#,##0.00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alignment wrapText="1"/>
    </dxf>
    <dxf>
      <alignment wrapText="1"/>
    </dxf>
    <dxf>
      <numFmt numFmtId="166" formatCode="&quot;₺&quot;#,##0.00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alignment wrapText="1"/>
    </dxf>
    <dxf>
      <alignment wrapText="1"/>
    </dxf>
    <dxf>
      <numFmt numFmtId="166" formatCode="&quot;₺&quot;#,##0.00"/>
    </dxf>
    <dxf>
      <font>
        <color auto="1"/>
      </font>
    </dxf>
    <dxf>
      <font>
        <color auto="1"/>
      </font>
    </dxf>
    <dxf>
      <font>
        <color auto="1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alignment wrapText="1"/>
    </dxf>
    <dxf>
      <alignment wrapText="1"/>
    </dxf>
    <dxf>
      <alignment wrapText="1"/>
    </dxf>
    <dxf>
      <numFmt numFmtId="166" formatCode="&quot;₺&quot;#,##0.00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8" formatCode="0.0%;[Red]\-0.0%;\-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8" formatCode="0.0%;[Red]\-0.0%;\-"/>
    </dxf>
    <dxf>
      <numFmt numFmtId="168" formatCode="0.0%;[Red]\-0.0%;\-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8" formatCode="0.0%;[Red]\-0.0%;\-"/>
    </dxf>
    <dxf>
      <numFmt numFmtId="166" formatCode="&quot;₺&quot;#,##0.00"/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6" formatCode="&quot;₺&quot;#,##0.00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alignment wrapText="1"/>
    </dxf>
    <dxf>
      <alignment wrapText="1"/>
    </dxf>
    <dxf>
      <numFmt numFmtId="166" formatCode="&quot;₺&quot;#,##0.00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alignment wrapText="1"/>
    </dxf>
    <dxf>
      <alignment wrapText="1"/>
    </dxf>
    <dxf>
      <numFmt numFmtId="166" formatCode="&quot;₺&quot;#,##0.00"/>
    </dxf>
    <dxf>
      <font>
        <color rgb="FFFF0000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numFmt numFmtId="166" formatCode="&quot;₺&quot;#,##0.00"/>
    </dxf>
    <dxf>
      <font>
        <color rgb="FFFF0000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8" formatCode="0.0%;[Red]\-0.0%;\-"/>
    </dxf>
    <dxf>
      <numFmt numFmtId="168" formatCode="0.0%;[Red]\-0.0%;\-"/>
    </dxf>
    <dxf>
      <numFmt numFmtId="166" formatCode="&quot;₺&quot;#,##0.00"/>
    </dxf>
    <dxf>
      <font>
        <color rgb="FFFF0000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8" formatCode="0.0%;[Red]\-0.0%;\-"/>
    </dxf>
    <dxf>
      <numFmt numFmtId="168" formatCode="0.0%;[Red]\-0.0%;\-"/>
    </dxf>
    <dxf>
      <numFmt numFmtId="166" formatCode="&quot;₺&quot;#,##0.00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alignment wrapText="1"/>
    </dxf>
    <dxf>
      <alignment wrapText="1"/>
    </dxf>
    <dxf>
      <numFmt numFmtId="166" formatCode="&quot;₺&quot;#,##0.00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alignment wrapText="1"/>
    </dxf>
    <dxf>
      <alignment wrapText="1"/>
    </dxf>
    <dxf>
      <numFmt numFmtId="166" formatCode="&quot;₺&quot;#,##0.00"/>
    </dxf>
    <dxf>
      <font>
        <color auto="1"/>
      </font>
    </dxf>
    <dxf>
      <font>
        <color auto="1"/>
      </font>
    </dxf>
    <dxf>
      <font>
        <color auto="1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alignment wrapText="1"/>
    </dxf>
    <dxf>
      <alignment wrapText="1"/>
    </dxf>
    <dxf>
      <alignment wrapText="1"/>
    </dxf>
    <dxf>
      <numFmt numFmtId="166" formatCode="&quot;₺&quot;#,##0.00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8" formatCode="0.0%;[Red]\-0.0%;\-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8" formatCode="0.0%;[Red]\-0.0%;\-"/>
    </dxf>
    <dxf>
      <numFmt numFmtId="168" formatCode="0.0%;[Red]\-0.0%;\-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8" formatCode="0.0%;[Red]\-0.0%;\-"/>
    </dxf>
    <dxf>
      <numFmt numFmtId="166" formatCode="&quot;₺&quot;#,##0.00"/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6" formatCode="&quot;₺&quot;#,##0.00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alignment wrapText="1"/>
    </dxf>
    <dxf>
      <alignment wrapText="1"/>
    </dxf>
    <dxf>
      <numFmt numFmtId="166" formatCode="&quot;₺&quot;#,##0.00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alignment wrapText="1"/>
    </dxf>
    <dxf>
      <alignment wrapText="1"/>
    </dxf>
    <dxf>
      <numFmt numFmtId="166" formatCode="&quot;₺&quot;#,##0.00"/>
    </dxf>
    <dxf>
      <font>
        <color rgb="FFFF0000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numFmt numFmtId="166" formatCode="&quot;₺&quot;#,##0.00"/>
    </dxf>
    <dxf>
      <font>
        <color rgb="FFFF0000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8" formatCode="0.0%;[Red]\-0.0%;\-"/>
    </dxf>
    <dxf>
      <numFmt numFmtId="168" formatCode="0.0%;[Red]\-0.0%;\-"/>
    </dxf>
    <dxf>
      <numFmt numFmtId="166" formatCode="&quot;₺&quot;#,##0.00"/>
    </dxf>
    <dxf>
      <font>
        <color rgb="FFFF0000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8" formatCode="0.0%;[Red]\-0.0%;\-"/>
    </dxf>
    <dxf>
      <numFmt numFmtId="168" formatCode="0.0%;[Red]\-0.0%;\-"/>
    </dxf>
    <dxf>
      <numFmt numFmtId="166" formatCode="&quot;₺&quot;#,##0.00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alignment wrapText="1"/>
    </dxf>
    <dxf>
      <alignment wrapText="1"/>
    </dxf>
    <dxf>
      <numFmt numFmtId="166" formatCode="&quot;₺&quot;#,##0.00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alignment wrapText="1"/>
    </dxf>
    <dxf>
      <alignment wrapText="1"/>
    </dxf>
    <dxf>
      <numFmt numFmtId="166" formatCode="&quot;₺&quot;#,##0.00"/>
    </dxf>
    <dxf>
      <font>
        <color auto="1"/>
      </font>
    </dxf>
    <dxf>
      <font>
        <color auto="1"/>
      </font>
    </dxf>
    <dxf>
      <font>
        <color auto="1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alignment wrapText="1"/>
    </dxf>
    <dxf>
      <alignment wrapText="1"/>
    </dxf>
    <dxf>
      <alignment wrapText="1"/>
    </dxf>
    <dxf>
      <numFmt numFmtId="166" formatCode="&quot;₺&quot;#,##0.00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8" formatCode="0.0%;[Red]\-0.0%;\-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8" formatCode="0.0%;[Red]\-0.0%;\-"/>
    </dxf>
    <dxf>
      <numFmt numFmtId="168" formatCode="0.0%;[Red]\-0.0%;\-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8" formatCode="0.0%;[Red]\-0.0%;\-"/>
    </dxf>
    <dxf>
      <numFmt numFmtId="166" formatCode="&quot;₺&quot;#,##0.00"/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6" formatCode="&quot;₺&quot;#,##0.00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alignment wrapText="1"/>
    </dxf>
    <dxf>
      <alignment wrapText="1"/>
    </dxf>
    <dxf>
      <numFmt numFmtId="166" formatCode="&quot;₺&quot;#,##0.00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alignment wrapText="1"/>
    </dxf>
    <dxf>
      <alignment wrapText="1"/>
    </dxf>
    <dxf>
      <numFmt numFmtId="166" formatCode="&quot;₺&quot;#,##0.00"/>
    </dxf>
    <dxf>
      <font>
        <color rgb="FFFF0000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numFmt numFmtId="166" formatCode="&quot;₺&quot;#,##0.00"/>
    </dxf>
    <dxf>
      <font>
        <color rgb="FFFF0000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8" formatCode="0.0%;[Red]\-0.0%;\-"/>
    </dxf>
    <dxf>
      <numFmt numFmtId="168" formatCode="0.0%;[Red]\-0.0%;\-"/>
    </dxf>
    <dxf>
      <numFmt numFmtId="166" formatCode="&quot;₺&quot;#,##0.00"/>
    </dxf>
    <dxf>
      <font>
        <color rgb="FFFF0000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8" formatCode="0.0%;[Red]\-0.0%;\-"/>
    </dxf>
    <dxf>
      <numFmt numFmtId="168" formatCode="0.0%;[Red]\-0.0%;\-"/>
    </dxf>
    <dxf>
      <numFmt numFmtId="166" formatCode="&quot;₺&quot;#,##0.00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alignment wrapText="1"/>
    </dxf>
    <dxf>
      <alignment wrapText="1"/>
    </dxf>
    <dxf>
      <numFmt numFmtId="166" formatCode="&quot;₺&quot;#,##0.00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alignment wrapText="1"/>
    </dxf>
    <dxf>
      <alignment wrapText="1"/>
    </dxf>
    <dxf>
      <numFmt numFmtId="166" formatCode="&quot;₺&quot;#,##0.00"/>
    </dxf>
    <dxf>
      <font>
        <color auto="1"/>
      </font>
    </dxf>
    <dxf>
      <font>
        <color auto="1"/>
      </font>
    </dxf>
    <dxf>
      <font>
        <color auto="1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alignment wrapText="1"/>
    </dxf>
    <dxf>
      <alignment wrapText="1"/>
    </dxf>
    <dxf>
      <alignment wrapText="1"/>
    </dxf>
    <dxf>
      <numFmt numFmtId="166" formatCode="&quot;₺&quot;#,##0.00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8" formatCode="0.0%;[Red]\-0.0%;\-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8" formatCode="0.0%;[Red]\-0.0%;\-"/>
    </dxf>
    <dxf>
      <numFmt numFmtId="168" formatCode="0.0%;[Red]\-0.0%;\-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8" formatCode="0.0%;[Red]\-0.0%;\-"/>
    </dxf>
    <dxf>
      <numFmt numFmtId="166" formatCode="&quot;₺&quot;#,##0.00"/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6" formatCode="&quot;₺&quot;#,##0.00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alignment wrapText="1"/>
    </dxf>
    <dxf>
      <alignment wrapText="1"/>
    </dxf>
    <dxf>
      <numFmt numFmtId="166" formatCode="&quot;₺&quot;#,##0.00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alignment wrapText="1"/>
    </dxf>
    <dxf>
      <alignment wrapText="1"/>
    </dxf>
    <dxf>
      <numFmt numFmtId="166" formatCode="&quot;₺&quot;#,##0.00"/>
    </dxf>
    <dxf>
      <font>
        <color rgb="FFFF0000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numFmt numFmtId="166" formatCode="&quot;₺&quot;#,##0.00"/>
    </dxf>
    <dxf>
      <font>
        <color rgb="FFFF0000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8" formatCode="0.0%;[Red]\-0.0%;\-"/>
    </dxf>
    <dxf>
      <numFmt numFmtId="168" formatCode="0.0%;[Red]\-0.0%;\-"/>
    </dxf>
    <dxf>
      <numFmt numFmtId="166" formatCode="&quot;₺&quot;#,##0.00"/>
    </dxf>
    <dxf>
      <font>
        <color rgb="FFFF0000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8" formatCode="0.0%;[Red]\-0.0%;\-"/>
    </dxf>
    <dxf>
      <numFmt numFmtId="168" formatCode="0.0%;[Red]\-0.0%;\-"/>
    </dxf>
    <dxf>
      <numFmt numFmtId="166" formatCode="&quot;₺&quot;#,##0.00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alignment wrapText="1"/>
    </dxf>
    <dxf>
      <alignment wrapText="1"/>
    </dxf>
    <dxf>
      <numFmt numFmtId="166" formatCode="&quot;₺&quot;#,##0.00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alignment wrapText="1"/>
    </dxf>
    <dxf>
      <alignment wrapText="1"/>
    </dxf>
    <dxf>
      <numFmt numFmtId="166" formatCode="&quot;₺&quot;#,##0.00"/>
    </dxf>
    <dxf>
      <font>
        <color auto="1"/>
      </font>
    </dxf>
    <dxf>
      <font>
        <color auto="1"/>
      </font>
    </dxf>
    <dxf>
      <font>
        <color auto="1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alignment wrapText="1"/>
    </dxf>
    <dxf>
      <alignment wrapText="1"/>
    </dxf>
    <dxf>
      <alignment wrapText="1"/>
    </dxf>
    <dxf>
      <numFmt numFmtId="166" formatCode="&quot;₺&quot;#,##0.00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8" formatCode="0.0%;[Red]\-0.0%;\-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8" formatCode="0.0%;[Red]\-0.0%;\-"/>
    </dxf>
    <dxf>
      <numFmt numFmtId="168" formatCode="0.0%;[Red]\-0.0%;\-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8" formatCode="0.0%;[Red]\-0.0%;\-"/>
    </dxf>
    <dxf>
      <numFmt numFmtId="166" formatCode="&quot;₺&quot;#,##0.00"/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6" formatCode="&quot;₺&quot;#,##0.00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alignment wrapText="1"/>
    </dxf>
    <dxf>
      <alignment wrapText="1"/>
    </dxf>
    <dxf>
      <numFmt numFmtId="166" formatCode="&quot;₺&quot;#,##0.00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alignment wrapText="1"/>
    </dxf>
    <dxf>
      <alignment wrapText="1"/>
    </dxf>
    <dxf>
      <numFmt numFmtId="166" formatCode="&quot;₺&quot;#,##0.00"/>
    </dxf>
    <dxf>
      <font>
        <color rgb="FFFF0000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numFmt numFmtId="166" formatCode="&quot;₺&quot;#,##0.00"/>
    </dxf>
    <dxf>
      <font>
        <color rgb="FFFF0000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8" formatCode="0.0%;[Red]\-0.0%;\-"/>
    </dxf>
    <dxf>
      <numFmt numFmtId="168" formatCode="0.0%;[Red]\-0.0%;\-"/>
    </dxf>
    <dxf>
      <numFmt numFmtId="166" formatCode="&quot;₺&quot;#,##0.00"/>
    </dxf>
    <dxf>
      <font>
        <color rgb="FFFF0000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8" formatCode="0.0%;[Red]\-0.0%;\-"/>
    </dxf>
    <dxf>
      <numFmt numFmtId="168" formatCode="0.0%;[Red]\-0.0%;\-"/>
    </dxf>
    <dxf>
      <numFmt numFmtId="166" formatCode="&quot;₺&quot;#,##0.00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alignment wrapText="1"/>
    </dxf>
    <dxf>
      <alignment wrapText="1"/>
    </dxf>
    <dxf>
      <numFmt numFmtId="166" formatCode="&quot;₺&quot;#,##0.00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alignment wrapText="1"/>
    </dxf>
    <dxf>
      <alignment wrapText="1"/>
    </dxf>
    <dxf>
      <numFmt numFmtId="166" formatCode="&quot;₺&quot;#,##0.00"/>
    </dxf>
    <dxf>
      <font>
        <color auto="1"/>
      </font>
    </dxf>
    <dxf>
      <font>
        <color auto="1"/>
      </font>
    </dxf>
    <dxf>
      <font>
        <color auto="1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alignment wrapText="1"/>
    </dxf>
    <dxf>
      <alignment wrapText="1"/>
    </dxf>
    <dxf>
      <alignment wrapText="1"/>
    </dxf>
    <dxf>
      <numFmt numFmtId="166" formatCode="&quot;₺&quot;#,##0.00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8" formatCode="0.0%;[Red]\-0.0%;\-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8" formatCode="0.0%;[Red]\-0.0%;\-"/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8" formatCode="0.0%;[Red]\-0.0%;\-"/>
    </dxf>
    <dxf>
      <numFmt numFmtId="168" formatCode="0.0%;[Red]\-0.0%;\-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8" formatCode="0.0%;[Red]\-0.0%;\-"/>
    </dxf>
    <dxf>
      <numFmt numFmtId="166" formatCode="&quot;₺&quot;#,##0.00"/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color rgb="FF000000"/>
      </font>
    </dxf>
    <dxf>
      <font>
        <color rgb="FF00000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numFmt numFmtId="167" formatCode="#,##0\ [$₺-41F];[Red]\-#,##0\ [$₺-41F];\-"/>
    </dxf>
    <dxf>
      <numFmt numFmtId="4" formatCode="#,##0.00"/>
    </dxf>
    <dxf>
      <numFmt numFmtId="3" formatCode="#,##0"/>
    </dxf>
    <dxf>
      <fill>
        <patternFill patternType="solid">
          <fgColor indexed="64"/>
          <bgColor rgb="FF2F75B5"/>
        </patternFill>
      </fill>
    </dxf>
    <dxf>
      <fill>
        <patternFill patternType="solid">
          <fgColor indexed="64"/>
          <bgColor rgb="FF2F75B5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alignment wrapText="1"/>
    </dxf>
    <dxf>
      <alignment wrapText="1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67" formatCode="#,##0\ [$₺-41F];[Red]\-#,##0\ [$₺-41F];\-"/>
    </dxf>
    <dxf>
      <numFmt numFmtId="167" formatCode="#,##0\ [$₺-41F];[Red]\-#,##0\ [$₺-41F];\-"/>
    </dxf>
    <dxf>
      <numFmt numFmtId="168" formatCode="0.0%;[Red]\-0.0%;\-"/>
    </dxf>
    <dxf>
      <numFmt numFmtId="168" formatCode="0.0%;[Red]\-0.0%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2"/>
        <scheme val="none"/>
      </font>
      <numFmt numFmtId="167" formatCode="#,##0\ [$₺-41F];[Red]\-#,##0\ [$₺-41F]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2"/>
        <scheme val="none"/>
      </font>
      <numFmt numFmtId="167" formatCode="#,##0\ [$₺-41F];[Red]\-#,##0\ [$₺-41F]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2"/>
        <scheme val="none"/>
      </font>
      <numFmt numFmtId="167" formatCode="#,##0\ [$₺-41F];[Red]\-#,##0\ [$₺-41F]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2"/>
        <scheme val="none"/>
      </font>
      <numFmt numFmtId="167" formatCode="#,##0\ [$₺-41F];[Red]\-#,##0\ [$₺-41F]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2"/>
        <scheme val="none"/>
      </font>
      <numFmt numFmtId="167" formatCode="#,##0\ [$₺-41F];[Red]\-#,##0\ [$₺-41F]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2"/>
        <scheme val="none"/>
      </font>
      <numFmt numFmtId="167" formatCode="#,##0\ [$₺-41F];[Red]\-#,##0\ [$₺-41F]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2"/>
        <scheme val="none"/>
      </font>
      <numFmt numFmtId="167" formatCode="#,##0\ [$₺-41F];[Red]\-#,##0\ [$₺-41F]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2"/>
        <scheme val="none"/>
      </font>
      <numFmt numFmtId="167" formatCode="#,##0\ [$₺-41F];[Red]\-#,##0\ [$₺-41F]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2"/>
        <scheme val="none"/>
      </font>
      <numFmt numFmtId="167" formatCode="#,##0\ [$₺-41F];[Red]\-#,##0\ [$₺-41F]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2"/>
        <scheme val="none"/>
      </font>
      <numFmt numFmtId="167" formatCode="#,##0\ [$₺-41F];[Red]\-#,##0\ [$₺-41F]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2"/>
        <scheme val="none"/>
      </font>
      <numFmt numFmtId="167" formatCode="#,##0\ [$₺-41F];[Red]\-#,##0\ [$₺-41F]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2"/>
        <scheme val="none"/>
      </font>
      <numFmt numFmtId="167" formatCode="#,##0\ [$₺-41F];[Red]\-#,##0\ [$₺-41F]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2"/>
        <scheme val="none"/>
      </font>
      <numFmt numFmtId="167" formatCode="#,##0\ [$₺-41F];[Red]\-#,##0\ [$₺-41F]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2"/>
        <scheme val="none"/>
      </font>
      <numFmt numFmtId="167" formatCode="#,##0\ [$₺-41F];[Red]\-#,##0\ [$₺-41F]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2"/>
        <scheme val="none"/>
      </font>
      <numFmt numFmtId="167" formatCode="#,##0\ [$₺-41F];[Red]\-#,##0\ [$₺-41F]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2"/>
        <scheme val="none"/>
      </font>
      <numFmt numFmtId="169" formatCode="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2"/>
        <scheme val="none"/>
      </font>
      <numFmt numFmtId="167" formatCode="#,##0\ [$₺-41F];[Red]\-#,##0\ [$₺-41F]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2"/>
        <scheme val="none"/>
      </font>
      <numFmt numFmtId="3" formatCode="#,##0"/>
    </dxf>
    <dxf>
      <alignment wrapText="1"/>
    </dxf>
    <dxf>
      <alignment wrapText="1"/>
    </dxf>
    <dxf>
      <numFmt numFmtId="168" formatCode="0.0%;[Red]\-0.0%;\-"/>
    </dxf>
    <dxf>
      <numFmt numFmtId="167" formatCode="#,##0\ [$₺-41F];[Red]\-#,##0\ [$₺-41F];\-"/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font>
        <b/>
      </font>
    </dxf>
    <dxf>
      <font>
        <color rgb="FF000000"/>
      </font>
    </dxf>
    <dxf>
      <font>
        <color rgb="FF000000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numFmt numFmtId="166" formatCode="&quot;₺&quot;#,##0.00"/>
    </dxf>
    <dxf>
      <alignment wrapText="1"/>
    </dxf>
    <dxf>
      <alignment wrapText="1"/>
    </dxf>
    <dxf>
      <numFmt numFmtId="168" formatCode="0.0%;[Red]\-0.0%;\-"/>
    </dxf>
    <dxf>
      <numFmt numFmtId="167" formatCode="#,##0\ [$₺-41F];[Red]\-#,##0\ [$₺-41F];\-"/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font>
        <b/>
      </font>
    </dxf>
    <dxf>
      <font>
        <color rgb="FF000000"/>
      </font>
    </dxf>
    <dxf>
      <font>
        <color rgb="FF000000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numFmt numFmtId="166" formatCode="&quot;₺&quot;#,##0.00"/>
    </dxf>
    <dxf>
      <numFmt numFmtId="168" formatCode="0.0%;[Red]\-0.0%;\-"/>
    </dxf>
    <dxf>
      <numFmt numFmtId="168" formatCode="0.0%;[Red]\-0.0%;\-"/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font>
        <b/>
      </font>
    </dxf>
    <dxf>
      <font>
        <color rgb="FF000000"/>
      </font>
    </dxf>
    <dxf>
      <font>
        <color rgb="FF000000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color rgb="FFFF0000"/>
      </font>
    </dxf>
    <dxf>
      <numFmt numFmtId="166" formatCode="&quot;₺&quot;#,##0.00"/>
    </dxf>
    <dxf>
      <numFmt numFmtId="168" formatCode="0.0%;[Red]\-0.0%;\-"/>
    </dxf>
    <dxf>
      <numFmt numFmtId="168" formatCode="0.0%;[Red]\-0.0%;\-"/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font>
        <b/>
      </font>
    </dxf>
    <dxf>
      <font>
        <color rgb="FF000000"/>
      </font>
    </dxf>
    <dxf>
      <font>
        <color rgb="FF000000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color rgb="FFFF0000"/>
      </font>
    </dxf>
    <dxf>
      <numFmt numFmtId="166" formatCode="&quot;₺&quot;#,##0.00"/>
    </dxf>
    <dxf>
      <numFmt numFmtId="168" formatCode="0.0%;[Red]\-0.0%;\-"/>
    </dxf>
    <dxf>
      <numFmt numFmtId="167" formatCode="#,##0\ [$₺-41F];[Red]\-#,##0\ [$₺-41F];\-"/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font>
        <b/>
      </font>
    </dxf>
    <dxf>
      <font>
        <color rgb="FF000000"/>
      </font>
    </dxf>
    <dxf>
      <font>
        <color rgb="FF000000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color rgb="FFFF0000"/>
      </font>
    </dxf>
    <dxf>
      <numFmt numFmtId="166" formatCode="&quot;₺&quot;#,##0.00"/>
    </dxf>
    <dxf>
      <alignment wrapText="1"/>
    </dxf>
    <dxf>
      <alignment wrapText="1"/>
    </dxf>
    <dxf>
      <numFmt numFmtId="168" formatCode="0.0%;[Red]\-0.0%;\-"/>
    </dxf>
    <dxf>
      <numFmt numFmtId="167" formatCode="#,##0\ [$₺-41F];[Red]\-#,##0\ [$₺-41F];\-"/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font>
        <b/>
      </font>
    </dxf>
    <dxf>
      <font>
        <color rgb="FF000000"/>
      </font>
    </dxf>
    <dxf>
      <font>
        <color rgb="FF000000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numFmt numFmtId="166" formatCode="&quot;₺&quot;#,##0.00"/>
    </dxf>
    <dxf>
      <alignment wrapText="1"/>
    </dxf>
    <dxf>
      <alignment wrapText="1"/>
    </dxf>
    <dxf>
      <numFmt numFmtId="168" formatCode="0.0%;[Red]\-0.0%;\-"/>
    </dxf>
    <dxf>
      <numFmt numFmtId="167" formatCode="#,##0\ [$₺-41F];[Red]\-#,##0\ [$₺-41F];\-"/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font>
        <b/>
      </font>
    </dxf>
    <dxf>
      <font>
        <color rgb="FF000000"/>
      </font>
    </dxf>
    <dxf>
      <font>
        <color rgb="FF000000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numFmt numFmtId="166" formatCode="&quot;₺&quot;#,##0.00"/>
    </dxf>
    <dxf>
      <alignment wrapText="1"/>
    </dxf>
    <dxf>
      <alignment wrapText="1"/>
    </dxf>
    <dxf>
      <alignment wrapText="1"/>
    </dxf>
    <dxf>
      <numFmt numFmtId="168" formatCode="0.0%;[Red]\-0.0%;\-"/>
    </dxf>
    <dxf>
      <numFmt numFmtId="167" formatCode="#,##0\ [$₺-41F];[Red]\-#,##0\ [$₺-41F];\-"/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font>
        <b/>
      </font>
    </dxf>
    <dxf>
      <font>
        <color rgb="FF000000"/>
      </font>
    </dxf>
    <dxf>
      <font>
        <color rgb="FF000000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color auto="1"/>
      </font>
    </dxf>
    <dxf>
      <font>
        <color auto="1"/>
      </font>
    </dxf>
    <dxf>
      <font>
        <color auto="1"/>
      </font>
    </dxf>
    <dxf>
      <numFmt numFmtId="166" formatCode="&quot;₺&quot;#,##0.00"/>
    </dxf>
    <dxf>
      <numFmt numFmtId="168" formatCode="0.0%;[Red]\-0.0%;\-"/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font>
        <b/>
      </font>
    </dxf>
    <dxf>
      <font>
        <color rgb="FF000000"/>
      </font>
    </dxf>
    <dxf>
      <font>
        <color rgb="FF000000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numFmt numFmtId="168" formatCode="0.0%;[Red]\-0.0%;\-"/>
    </dxf>
    <dxf>
      <numFmt numFmtId="168" formatCode="0.0%;[Red]\-0.0%;\-"/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font>
        <b/>
      </font>
    </dxf>
    <dxf>
      <font>
        <color rgb="FF000000"/>
      </font>
    </dxf>
    <dxf>
      <font>
        <color rgb="FF000000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numFmt numFmtId="168" formatCode="0.0%;[Red]\-0.0%;\-"/>
    </dxf>
    <dxf>
      <numFmt numFmtId="167" formatCode="#,##0\ [$₺-41F];[Red]\-#,##0\ [$₺-41F];\-"/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font>
        <b/>
      </font>
    </dxf>
    <dxf>
      <font>
        <color rgb="FF000000"/>
      </font>
    </dxf>
    <dxf>
      <font>
        <color rgb="FF000000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numFmt numFmtId="168" formatCode="0.0%;[Red]\-0.0%;\-"/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font>
        <b/>
      </font>
    </dxf>
    <dxf>
      <font>
        <color rgb="FF000000"/>
      </font>
    </dxf>
    <dxf>
      <font>
        <color rgb="FF000000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66" formatCode="&quot;₺&quot;#,##0.00"/>
    </dxf>
    <dxf>
      <numFmt numFmtId="167" formatCode="#,##0\ [$₺-41F];[Red]\-#,##0\ [$₺-41F];\-"/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font>
        <b/>
      </font>
    </dxf>
    <dxf>
      <font>
        <color rgb="FF000000"/>
      </font>
    </dxf>
    <dxf>
      <font>
        <color rgb="FF000000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numFmt numFmtId="167" formatCode="#,##0\ [$₺-41F];[Red]\-#,##0\ [$₺-41F];\-"/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font>
        <b/>
      </font>
    </dxf>
    <dxf>
      <font>
        <color rgb="FF000000"/>
      </font>
    </dxf>
    <dxf>
      <font>
        <color rgb="FF000000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numFmt numFmtId="167" formatCode="#,##0\ [$₺-41F];[Red]\-#,##0\ [$₺-41F];\-"/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font>
        <b/>
      </font>
    </dxf>
    <dxf>
      <font>
        <color rgb="FF000000"/>
      </font>
    </dxf>
    <dxf>
      <font>
        <color rgb="FF000000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numFmt numFmtId="166" formatCode="&quot;₺&quot;#,##0.00"/>
    </dxf>
    <dxf>
      <numFmt numFmtId="167" formatCode="#,##0\ [$₺-41F];[Red]\-#,##0\ [$₺-41F];\-"/>
      <fill>
        <patternFill patternType="none">
          <fgColor indexed="64"/>
          <bgColor auto="1"/>
        </patternFill>
      </fill>
    </dxf>
    <dxf>
      <numFmt numFmtId="167" formatCode="#,##0\ [$₺-41F];[Red]\-#,##0\ [$₺-41F];\-"/>
      <fill>
        <patternFill patternType="none">
          <fgColor indexed="64"/>
          <bgColor auto="1"/>
        </patternFill>
      </fill>
    </dxf>
    <dxf>
      <numFmt numFmtId="167" formatCode="#,##0\ [$₺-41F];[Red]\-#,##0\ [$₺-41F];\-"/>
      <fill>
        <patternFill patternType="none">
          <fgColor indexed="64"/>
          <bgColor auto="1"/>
        </patternFill>
      </fill>
    </dxf>
    <dxf>
      <numFmt numFmtId="167" formatCode="#,##0\ [$₺-41F];[Red]\-#,##0\ [$₺-41F];\-"/>
      <fill>
        <patternFill patternType="none">
          <fgColor indexed="64"/>
          <bgColor auto="1"/>
        </patternFill>
      </fill>
    </dxf>
    <dxf>
      <numFmt numFmtId="167" formatCode="#,##0\ [$₺-41F];[Red]\-#,##0\ [$₺-41F];\-"/>
      <fill>
        <patternFill patternType="none">
          <fgColor indexed="64"/>
          <bgColor auto="1"/>
        </patternFill>
      </fill>
    </dxf>
    <dxf>
      <numFmt numFmtId="167" formatCode="#,##0\ [$₺-41F];[Red]\-#,##0\ [$₺-41F];\-"/>
      <fill>
        <patternFill patternType="none">
          <fgColor indexed="64"/>
          <bgColor auto="1"/>
        </patternFill>
      </fill>
    </dxf>
    <dxf>
      <numFmt numFmtId="167" formatCode="#,##0\ [$₺-41F];[Red]\-#,##0\ [$₺-41F];\-"/>
      <fill>
        <patternFill patternType="none">
          <fgColor indexed="64"/>
          <bgColor auto="1"/>
        </patternFill>
      </fill>
    </dxf>
    <dxf>
      <numFmt numFmtId="167" formatCode="#,##0\ [$₺-41F];[Red]\-#,##0\ [$₺-41F];\-"/>
      <fill>
        <patternFill patternType="none">
          <fgColor indexed="64"/>
          <bgColor auto="1"/>
        </patternFill>
      </fill>
    </dxf>
    <dxf>
      <numFmt numFmtId="167" formatCode="#,##0\ [$₺-41F];[Red]\-#,##0\ [$₺-41F];\-"/>
      <fill>
        <patternFill patternType="none">
          <fgColor indexed="64"/>
          <bgColor auto="1"/>
        </patternFill>
      </fill>
    </dxf>
    <dxf>
      <numFmt numFmtId="167" formatCode="#,##0\ [$₺-41F];[Red]\-#,##0\ [$₺-41F];\-"/>
      <fill>
        <patternFill patternType="none">
          <fgColor indexed="64"/>
          <bgColor auto="1"/>
        </patternFill>
      </fill>
    </dxf>
    <dxf>
      <numFmt numFmtId="167" formatCode="#,##0\ [$₺-41F];[Red]\-#,##0\ [$₺-41F];\-"/>
      <fill>
        <patternFill patternType="none">
          <fgColor indexed="64"/>
          <bgColor auto="1"/>
        </patternFill>
      </fill>
    </dxf>
    <dxf>
      <numFmt numFmtId="167" formatCode="#,##0\ [$₺-41F];[Red]\-#,##0\ [$₺-41F];\-"/>
      <fill>
        <patternFill patternType="none">
          <fgColor indexed="64"/>
          <bgColor auto="1"/>
        </patternFill>
      </fill>
    </dxf>
    <dxf>
      <numFmt numFmtId="167" formatCode="#,##0\ [$₺-41F];[Red]\-#,##0\ [$₺-41F];\-"/>
      <fill>
        <patternFill patternType="none">
          <fgColor indexed="64"/>
          <bgColor auto="1"/>
        </patternFill>
      </fill>
    </dxf>
    <dxf>
      <numFmt numFmtId="167" formatCode="#,##0\ [$₺-41F];[Red]\-#,##0\ [$₺-41F];\-"/>
      <fill>
        <patternFill patternType="none">
          <fgColor indexed="64"/>
          <bgColor auto="1"/>
        </patternFill>
      </fill>
    </dxf>
    <dxf>
      <numFmt numFmtId="167" formatCode="#,##0\ [$₺-41F];[Red]\-#,##0\ [$₺-41F];\-"/>
      <fill>
        <patternFill patternType="none">
          <fgColor indexed="64"/>
          <bgColor auto="1"/>
        </patternFill>
      </fill>
    </dxf>
    <dxf>
      <numFmt numFmtId="169" formatCode="0.0"/>
      <fill>
        <patternFill patternType="none">
          <fgColor indexed="64"/>
          <bgColor auto="1"/>
        </patternFill>
      </fill>
    </dxf>
    <dxf>
      <numFmt numFmtId="167" formatCode="#,##0\ [$₺-41F];[Red]\-#,##0\ [$₺-41F];\-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2"/>
        <scheme val="none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2"/>
        <scheme val="none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2"/>
        <scheme val="none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2"/>
        <scheme val="none"/>
      </font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numFmt numFmtId="4" formatCode="#,##0.00"/>
      <fill>
        <patternFill patternType="solid">
          <fgColor indexed="64"/>
          <bgColor rgb="FF1F4E79"/>
        </patternFill>
      </fill>
      <alignment wrapText="1"/>
    </dxf>
    <dxf>
      <numFmt numFmtId="168" formatCode="0.0%;[Red]\-0.0%;\-"/>
    </dxf>
    <dxf>
      <numFmt numFmtId="168" formatCode="0.0%;[Red]\-0.0%;\-"/>
    </dxf>
    <dxf>
      <numFmt numFmtId="167" formatCode="#,##0\ [$₺-41F];[Red]\-#,##0\ [$₺-41F];\-"/>
    </dxf>
    <dxf>
      <numFmt numFmtId="167" formatCode="#,##0\ [$₺-41F];[Red]\-#,##0\ [$₺-41F];\-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alignment wrapText="1"/>
    </dxf>
    <dxf>
      <alignment wrapText="1"/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2F75B5"/>
        </patternFill>
      </fill>
    </dxf>
    <dxf>
      <fill>
        <patternFill patternType="solid">
          <fgColor indexed="64"/>
          <bgColor rgb="FF2F75B5"/>
        </patternFill>
      </fill>
    </dxf>
    <dxf>
      <numFmt numFmtId="3" formatCode="#,##0"/>
    </dxf>
    <dxf>
      <numFmt numFmtId="4" formatCode="#,##0.00"/>
    </dxf>
    <dxf>
      <numFmt numFmtId="167" formatCode="#,##0\ [$₺-41F];[Red]\-#,##0\ [$₺-41F];\-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numFmt numFmtId="167" formatCode="#,##0\ [$₺-41F];[Red]\-#,##0\ [$₺-41F];\-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numFmt numFmtId="167" formatCode="#,##0\ [$₺-41F];[Red]\-#,##0\ [$₺-41F];\-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numFmt numFmtId="167" formatCode="#,##0\ [$₺-41F];[Red]\-#,##0\ [$₺-41F];\-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numFmt numFmtId="167" formatCode="#,##0\ [$₺-41F];[Red]\-#,##0\ [$₺-41F];\-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numFmt numFmtId="167" formatCode="#,##0\ [$₺-41F];[Red]\-#,##0\ [$₺-41F];\-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numFmt numFmtId="167" formatCode="#,##0\ [$₺-41F];[Red]\-#,##0\ [$₺-41F];\-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numFmt numFmtId="164" formatCode="d/mm/yyyy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FFFFFF"/>
        <name val="Calibri"/>
        <family val="2"/>
        <charset val="162"/>
        <scheme val="minor"/>
      </font>
      <fill>
        <patternFill patternType="solid">
          <fgColor indexed="64"/>
          <bgColor rgb="FF1F4E79"/>
        </patternFill>
      </fill>
      <alignment horizontal="center" vertical="center" textRotation="0" wrapText="1" indent="0" justifyLastLine="0" shrinkToFit="0" readingOrder="0"/>
    </dxf>
  </dxfs>
  <tableStyles count="0" defaultTableStyle="TableStyleMedium9" defaultPivotStyle="PivotStyleLight16"/>
  <colors>
    <mruColors>
      <color rgb="FFFEF2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Şube Bazında Kâr / Zarar (₺)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Özet!$E$6</c:f>
              <c:strCache>
                <c:ptCount val="1"/>
                <c:pt idx="0">
                  <c:v>Kâr/Zarar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Özet!$A$7:$A$13</c:f>
              <c:strCache>
                <c:ptCount val="7"/>
                <c:pt idx="0">
                  <c:v>Ankara</c:v>
                </c:pt>
                <c:pt idx="1">
                  <c:v>İthalat/İhracat</c:v>
                </c:pt>
                <c:pt idx="2">
                  <c:v>İzmir</c:v>
                </c:pt>
                <c:pt idx="3">
                  <c:v>Karaman</c:v>
                </c:pt>
                <c:pt idx="4">
                  <c:v>Komple</c:v>
                </c:pt>
                <c:pt idx="5">
                  <c:v>Konya</c:v>
                </c:pt>
                <c:pt idx="6">
                  <c:v>Sakarya</c:v>
                </c:pt>
              </c:strCache>
            </c:strRef>
          </c:cat>
          <c:val>
            <c:numRef>
              <c:f>Özet!$E$7:$E$13</c:f>
              <c:numCache>
                <c:formatCode>#,##0\ [$₺-41F];[Red]\-#,##0\ [$₺-41F];\-</c:formatCode>
                <c:ptCount val="7"/>
                <c:pt idx="0">
                  <c:v>3574713.0300000007</c:v>
                </c:pt>
                <c:pt idx="1">
                  <c:v>1595694</c:v>
                </c:pt>
                <c:pt idx="2">
                  <c:v>302692.0699999996</c:v>
                </c:pt>
                <c:pt idx="3">
                  <c:v>-5179.4700000000021</c:v>
                </c:pt>
                <c:pt idx="4">
                  <c:v>1630572.0500000005</c:v>
                </c:pt>
                <c:pt idx="5">
                  <c:v>1365467.0600000003</c:v>
                </c:pt>
                <c:pt idx="6">
                  <c:v>2718102.3600000003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F0-A244-AB37-F2631C9BE6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64897023"/>
        <c:axId val="364893887"/>
      </c:barChart>
      <c:catAx>
        <c:axId val="364897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364893887"/>
        <c:crosses val="autoZero"/>
        <c:auto val="1"/>
        <c:lblAlgn val="ctr"/>
        <c:lblOffset val="100"/>
        <c:noMultiLvlLbl val="0"/>
      </c:catAx>
      <c:valAx>
        <c:axId val="364893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364897023"/>
        <c:crosses val="autoZero"/>
        <c:crossBetween val="between"/>
      </c:valAx>
      <c:spPr>
        <a:solidFill>
          <a:srgbClr val="FFFFFF"/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Şube Bazında Kâr %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Özet!$F$6</c:f>
              <c:strCache>
                <c:ptCount val="1"/>
                <c:pt idx="0">
                  <c:v>Kâr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Özet!$A$7:$A$13</c:f>
              <c:strCache>
                <c:ptCount val="7"/>
                <c:pt idx="0">
                  <c:v>Ankara</c:v>
                </c:pt>
                <c:pt idx="1">
                  <c:v>İthalat/İhracat</c:v>
                </c:pt>
                <c:pt idx="2">
                  <c:v>İzmir</c:v>
                </c:pt>
                <c:pt idx="3">
                  <c:v>Karaman</c:v>
                </c:pt>
                <c:pt idx="4">
                  <c:v>Komple</c:v>
                </c:pt>
                <c:pt idx="5">
                  <c:v>Konya</c:v>
                </c:pt>
                <c:pt idx="6">
                  <c:v>Sakarya</c:v>
                </c:pt>
              </c:strCache>
            </c:strRef>
          </c:cat>
          <c:val>
            <c:numRef>
              <c:f>Özet!$F$7:$F$13</c:f>
              <c:numCache>
                <c:formatCode>0.0%;[Red]\-0.0%;\-</c:formatCode>
                <c:ptCount val="7"/>
                <c:pt idx="0">
                  <c:v>0.38530196816371853</c:v>
                </c:pt>
                <c:pt idx="1">
                  <c:v>0.21511299507383053</c:v>
                </c:pt>
                <c:pt idx="2">
                  <c:v>3.8341597713686434E-2</c:v>
                </c:pt>
                <c:pt idx="3">
                  <c:v>-6.6229865419290069E-3</c:v>
                </c:pt>
                <c:pt idx="4">
                  <c:v>0.15922922970430467</c:v>
                </c:pt>
                <c:pt idx="5">
                  <c:v>5.2686605463289855E-2</c:v>
                </c:pt>
                <c:pt idx="6">
                  <c:v>0.12929945121528333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74-DF4D-B2DD-3A87C63E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04768128"/>
        <c:axId val="1904757824"/>
      </c:barChart>
      <c:catAx>
        <c:axId val="1904768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27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904757824"/>
        <c:crosses val="autoZero"/>
        <c:auto val="1"/>
        <c:lblAlgn val="ctr"/>
        <c:lblOffset val="100"/>
        <c:noMultiLvlLbl val="0"/>
      </c:catAx>
      <c:valAx>
        <c:axId val="1904757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904768128"/>
        <c:crosses val="autoZero"/>
        <c:crossBetween val="between"/>
      </c:valAx>
      <c:spPr>
        <a:solidFill>
          <a:srgbClr val="FFFFFF"/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[8- Ağustos 2026 İzlog Lojistik Raporları.xlsx]Şube KZ!PivotTable2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/>
              <a:t>Şube Bazında Kârlılık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'Şube KZ'!$I$3</c:f>
              <c:strCache>
                <c:ptCount val="1"/>
                <c:pt idx="0">
                  <c:v>Toplam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'Şube KZ'!$H$4:$H$11</c:f>
              <c:strCache>
                <c:ptCount val="7"/>
                <c:pt idx="0">
                  <c:v>Ankara</c:v>
                </c:pt>
                <c:pt idx="1">
                  <c:v>İthalat/İhracat</c:v>
                </c:pt>
                <c:pt idx="2">
                  <c:v>Komple</c:v>
                </c:pt>
                <c:pt idx="3">
                  <c:v>Sakarya</c:v>
                </c:pt>
                <c:pt idx="4">
                  <c:v>Konya</c:v>
                </c:pt>
                <c:pt idx="5">
                  <c:v>İzmir</c:v>
                </c:pt>
                <c:pt idx="6">
                  <c:v>Karaman</c:v>
                </c:pt>
              </c:strCache>
            </c:strRef>
          </c:cat>
          <c:val>
            <c:numRef>
              <c:f>'Şube KZ'!$I$4:$I$11</c:f>
              <c:numCache>
                <c:formatCode>0.0%;[Red]\-0.0%;\-</c:formatCode>
                <c:ptCount val="7"/>
                <c:pt idx="0">
                  <c:v>0.38530196816371665</c:v>
                </c:pt>
                <c:pt idx="1">
                  <c:v>0.21511299507383064</c:v>
                </c:pt>
                <c:pt idx="2">
                  <c:v>0.15922922970430475</c:v>
                </c:pt>
                <c:pt idx="3">
                  <c:v>0.12929945121528319</c:v>
                </c:pt>
                <c:pt idx="4">
                  <c:v>5.2686605463289737E-2</c:v>
                </c:pt>
                <c:pt idx="5">
                  <c:v>3.8341597713686504E-2</c:v>
                </c:pt>
                <c:pt idx="6">
                  <c:v>-6.6229865419288325E-3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B9-4143-AC5C-BF11702597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250188016"/>
        <c:axId val="1250188432"/>
      </c:barChart>
      <c:catAx>
        <c:axId val="1250188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250188432"/>
        <c:crosses val="autoZero"/>
        <c:auto val="1"/>
        <c:lblAlgn val="ctr"/>
        <c:lblOffset val="100"/>
        <c:noMultiLvlLbl val="0"/>
      </c:catAx>
      <c:valAx>
        <c:axId val="1250188432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;[Red]\-0.0%;\-" sourceLinked="1"/>
        <c:majorTickMark val="none"/>
        <c:minorTickMark val="none"/>
        <c:tickLblPos val="nextTo"/>
        <c:crossAx val="1250188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0</xdr:rowOff>
    </xdr:from>
    <xdr:to>
      <xdr:col>6</xdr:col>
      <xdr:colOff>0</xdr:colOff>
      <xdr:row>31</xdr:row>
      <xdr:rowOff>0</xdr:rowOff>
    </xdr:to>
    <xdr:graphicFrame macro="">
      <xdr:nvGraphicFramePr>
        <xdr:cNvPr id="2" name="Şube Kârı">
          <a:extLst>
            <a:ext uri="{FF2B5EF4-FFF2-40B4-BE49-F238E27FC236}">
              <a16:creationId xmlns:a16="http://schemas.microsoft.com/office/drawing/2014/main" id="{8CCC26BF-2DAF-C082-2983-5179316D79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0</xdr:colOff>
      <xdr:row>31</xdr:row>
      <xdr:rowOff>0</xdr:rowOff>
    </xdr:to>
    <xdr:graphicFrame macro="">
      <xdr:nvGraphicFramePr>
        <xdr:cNvPr id="3" name="Şube Marjı">
          <a:extLst>
            <a:ext uri="{FF2B5EF4-FFF2-40B4-BE49-F238E27FC236}">
              <a16:creationId xmlns:a16="http://schemas.microsoft.com/office/drawing/2014/main" id="{8CD61D65-4006-49E6-CBA4-F1A52258E4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241300</xdr:colOff>
      <xdr:row>1</xdr:row>
      <xdr:rowOff>165100</xdr:rowOff>
    </xdr:from>
    <xdr:to>
      <xdr:col>19</xdr:col>
      <xdr:colOff>190500</xdr:colOff>
      <xdr:row>18</xdr:row>
      <xdr:rowOff>0</xdr:rowOff>
    </xdr:to>
    <xdr:graphicFrame macro="">
      <xdr:nvGraphicFramePr>
        <xdr:cNvPr id="2" name="Şube Marj Grafiği">
          <a:extLst>
            <a:ext uri="{FF2B5EF4-FFF2-40B4-BE49-F238E27FC236}">
              <a16:creationId xmlns:a16="http://schemas.microsoft.com/office/drawing/2014/main" id="{AB75312E-6DAA-0A85-9887-51BFFAD8F3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üseyin AKINCI" refreshedDate="46281.621077546297" createdVersion="8" refreshedVersion="8" minRefreshableVersion="3" recordCount="38" xr:uid="{56C6DD2F-7810-4680-B78D-60E581D7B95D}">
  <cacheSource type="worksheet">
    <worksheetSource name="Filo"/>
  </cacheSource>
  <cacheFields count="23">
    <cacheField name="ARAC_KODU" numFmtId="0">
      <sharedItems/>
    </cacheField>
    <cacheField name="ARAC_TIPI" numFmtId="0">
      <sharedItems/>
    </cacheField>
    <cacheField name="GOREV_YERI" numFmtId="0">
      <sharedItems containsBlank="1" count="9">
        <s v="GENEL"/>
        <s v="KARAMAN"/>
        <s v="KONYA"/>
        <s v="BURSA" u="1"/>
        <s v="İSTANBUL" u="1"/>
        <m u="1"/>
        <s v="MARAŞ" u="1"/>
        <s v="PAMUKOVA" u="1"/>
        <s v="HAYAT" u="1"/>
      </sharedItems>
    </cacheField>
    <cacheField name="CARI_ADI" numFmtId="0">
      <sharedItems/>
    </cacheField>
    <cacheField name="TOPLAM_KM" numFmtId="3">
      <sharedItems containsSemiMixedTypes="0" containsString="0" containsNumber="1" containsInteger="1" minValue="480" maxValue="12685"/>
    </cacheField>
    <cacheField name="AYLIK_KIRA_TUTARI" numFmtId="167">
      <sharedItems containsSemiMixedTypes="0" containsString="0" containsNumber="1" containsInteger="1" minValue="150000" maxValue="200000"/>
    </cacheField>
    <cacheField name="AYLIK_YAKIT_ORANI" numFmtId="169">
      <sharedItems containsSemiMixedTypes="0" containsString="0" containsNumber="1" containsInteger="1" minValue="35" maxValue="38"/>
    </cacheField>
    <cacheField name="HAKEDIS_KIRA_TUTARI" numFmtId="167">
      <sharedItems containsSemiMixedTypes="0" containsString="0" containsNumber="1" containsInteger="1" minValue="5000" maxValue="185000"/>
    </cacheField>
    <cacheField name="ALDIĞI_YAKIT_TUTARI" numFmtId="167">
      <sharedItems containsSemiMixedTypes="0" containsString="0" containsNumber="1" minValue="10" maxValue="284916.17"/>
    </cacheField>
    <cacheField name="OTOBAN_KOPRU_VS" numFmtId="167">
      <sharedItems containsSemiMixedTypes="0" containsString="0" containsNumber="1" minValue="0" maxValue="46418"/>
    </cacheField>
    <cacheField name="IZLOG_OGS" numFmtId="167">
      <sharedItems containsSemiMixedTypes="0" containsString="0" containsNumber="1" containsInteger="1" minValue="0" maxValue="0"/>
    </cacheField>
    <cacheField name="YAKIT_FARK (+)" numFmtId="167">
      <sharedItems containsSemiMixedTypes="0" containsString="0" containsNumber="1" minValue="0" maxValue="25268.03"/>
    </cacheField>
    <cacheField name="YAKIT_FARK (-)" numFmtId="167">
      <sharedItems containsSemiMixedTypes="0" containsString="0" containsNumber="1" minValue="0" maxValue="44796.13"/>
    </cacheField>
    <cacheField name="ALIS_DIGER" numFmtId="167">
      <sharedItems containsSemiMixedTypes="0" containsString="0" containsNumber="1" containsInteger="1" minValue="0" maxValue="10000"/>
    </cacheField>
    <cacheField name="ALIS_IADE_DIGER" numFmtId="167">
      <sharedItems containsSemiMixedTypes="0" containsString="0" containsNumber="1" containsInteger="1" minValue="0" maxValue="0"/>
    </cacheField>
    <cacheField name="TEDARIKCI_FATURA_TOPLAM" numFmtId="167">
      <sharedItems containsSemiMixedTypes="0" containsString="0" containsNumber="1" minValue="15984" maxValue="235512.94"/>
    </cacheField>
    <cacheField name="IZLOG_IADE_TOPLAM" numFmtId="167">
      <sharedItems containsSemiMixedTypes="0" containsString="0" containsNumber="1" minValue="0" maxValue="44796.13"/>
    </cacheField>
    <cacheField name="ODENECEK_TUTAR" numFmtId="167">
      <sharedItems containsSemiMixedTypes="0" containsString="0" containsNumber="1" minValue="15984" maxValue="235512.94"/>
    </cacheField>
    <cacheField name="MALIYETLER_TOPLAMI" numFmtId="167">
      <sharedItems containsSemiMixedTypes="0" containsString="0" containsNumber="1" minValue="15994" maxValue="488169.03"/>
    </cacheField>
    <cacheField name="TOPLAM_SATIS" numFmtId="167">
      <sharedItems containsSemiMixedTypes="0" containsString="0" containsNumber="1" minValue="21854.78" maxValue="518859.35"/>
    </cacheField>
    <cacheField name="ELDEN" numFmtId="167">
      <sharedItems containsSemiMixedTypes="0" containsString="0" containsNumber="1" containsInteger="1" minValue="0" maxValue="0"/>
    </cacheField>
    <cacheField name="KAR_ZARAR" numFmtId="167">
      <sharedItems containsSemiMixedTypes="0" containsString="0" containsNumber="1" minValue="-101292.81" maxValue="42476.12"/>
    </cacheField>
    <cacheField name="%" numFmtId="0" formula="TOPLAM_SATIS/MALIYETLER_TOPLAMI-1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üseyin AKINCI" refreshedDate="46281.629680555554" createdVersion="8" refreshedVersion="8" minRefreshableVersion="3" recordCount="2893" xr:uid="{21031A15-7D8B-41B3-807F-B5D1FF588844}">
  <cacheSource type="worksheet">
    <worksheetSource name="Tablo5"/>
  </cacheSource>
  <cacheFields count="51">
    <cacheField name="PROJE_KODU" numFmtId="0">
      <sharedItems count="10">
        <s v="Komple"/>
        <s v="İthalat/İhracat"/>
        <s v="İzmir"/>
        <s v="Sakarya"/>
        <s v="Konya"/>
        <s v="Ankara"/>
        <s v="Karaman"/>
        <s v="Kahramanmaraş" u="1"/>
        <s v="Hayat" u="1"/>
        <s v="Antalya" u="1"/>
      </sharedItems>
    </cacheField>
    <cacheField name="KULLANICI" numFmtId="0">
      <sharedItems/>
    </cacheField>
    <cacheField name="ARSIV_DURUMU" numFmtId="0">
      <sharedItems containsBlank="1"/>
    </cacheField>
    <cacheField name="MUSTERI_HESAPLASMA_ACIKLAMA" numFmtId="0">
      <sharedItems containsBlank="1"/>
    </cacheField>
    <cacheField name="SEVK_DURUMU" numFmtId="0">
      <sharedItems containsBlank="1"/>
    </cacheField>
    <cacheField name="SEVK_TARIHI" numFmtId="14">
      <sharedItems containsSemiMixedTypes="0" containsNonDate="0" containsDate="1" containsString="0" minDate="2026-08-01T00:00:00" maxDate="2026-09-03T00:00:00"/>
    </cacheField>
    <cacheField name="SEVK_NO" numFmtId="0">
      <sharedItems/>
    </cacheField>
    <cacheField name="YUK_TARIHI" numFmtId="14">
      <sharedItems containsSemiMixedTypes="0" containsNonDate="0" containsDate="1" containsString="0" minDate="2026-08-01T00:00:00" maxDate="2026-09-01T00:00:00"/>
    </cacheField>
    <cacheField name="YUK_NO" numFmtId="0">
      <sharedItems/>
    </cacheField>
    <cacheField name="YUK_FIYAT_TIP_KODU" numFmtId="0">
      <sharedItems containsBlank="1" count="23">
        <m/>
        <s v="SAKARYA"/>
        <s v="KURUYÜK"/>
        <s v="ŞARKÜTERİ"/>
        <s v="KASA/PALET"/>
        <s v="PAMUKOVA DÖNÜŞ" u="1"/>
        <s v="PASTÖRİZE" u="1"/>
        <s v="TEREYAĞI" u="1"/>
        <s v="MATERYAL" u="1"/>
        <s v="YARI MAMÜL" u="1"/>
        <s v="İZMİR DÖNÜŞ" u="1"/>
        <s v="FİYAT FARKI" u="1"/>
        <s v="ARA SEVKİYAT" u="1"/>
        <s v="YENİKÖY DEPO" u="1"/>
        <s v="3PL DEPO" u="1"/>
        <s v="TEVER DEPO" u="1"/>
        <s v="SÜT TOZU" u="1"/>
        <s v="CHEP PALET" u="1"/>
        <s v="Ambalaj Malzemesi" u="1"/>
        <s v="HAMMADDE" u="1"/>
        <s v="KAHRAMANMARAŞ DÖNÜŞ" u="1"/>
        <s v="ŞİŞECAM" u="1"/>
        <s v="Antalya Çıkış" u="1"/>
      </sharedItems>
    </cacheField>
    <cacheField name="MAL TİPİ" numFmtId="0">
      <sharedItems containsNonDate="0" containsString="0" containsBlank="1"/>
    </cacheField>
    <cacheField name="SEFER_TURU" numFmtId="0">
      <sharedItems/>
    </cacheField>
    <cacheField name="SIPARIS_TARIHI" numFmtId="14">
      <sharedItems containsNonDate="0" containsDate="1" containsString="0" containsBlank="1" minDate="2026-08-01T00:00:00" maxDate="2026-09-01T00:00:00"/>
    </cacheField>
    <cacheField name="SIPARIS_NO" numFmtId="0">
      <sharedItems containsBlank="1"/>
    </cacheField>
    <cacheField name="SIPARIS_NOTLARI" numFmtId="0">
      <sharedItems containsBlank="1"/>
    </cacheField>
    <cacheField name="MUSTERI_ADI" numFmtId="0">
      <sharedItems count="300">
        <s v="BEYDA GIDA ÜRÜNLERİ SANAYİ VE TİC.A.Ş."/>
        <s v="Ülker Bisküvi San. A.Ş. Topkapı- 3 Şubesi"/>
        <s v="HORİZON HIZLI TÜK. ÜRÜNL.ÜR.PAZ.SATIŞ VE TİC.A.Ş."/>
        <s v="Ülker Bisküvi San. A.Ş. / Silivri  Şubesi"/>
        <s v="DETAY KAHVE SAN VE TİC A.Ş"/>
        <s v="BESLER GIDA VE KIMYA SANAYI VE TICARET ANONIM SIRKET(KURTKÖY ŞUBESİ)"/>
        <s v="GÖNENLİ SÜT VE SÜT ÜRÜNLERİ GIDA SANAYİ VE TİCARET ANONİM ŞİRKETİ"/>
        <s v="KESKİNOĞLU TAVUKÇULUK VE DAMIZLIK İŞLETMELERİ SANAYİ TİCARET ANONİM ŞİRKETİ"/>
        <s v="TURKUVAZ PLASTİK VE TEMİZLİK ÜRÜNLERİ SAN TİÇ A.Ş"/>
        <s v="POLİPROPİLEN ELYAF SANAYİ VE DIŞ TİCARET ANONİM ŞİRKETİ"/>
        <s v="PANEK ZİRAAT ALETLERİ DAYANIKLI TÜKETİM MALZEMELERİ"/>
        <s v="TUKAŞ GIDA SANAYİ VE TİCARET ANONİM ŞİRKETİ"/>
        <s v="DETAY GIDA SAN. VE TİC.A.Ş."/>
        <s v="ALTINMARKA GIDA SANAYİ VE TİCARET A.Ş"/>
        <s v="ÜLKER BİSKÜVİ SAN.A.Ş ( GEBZE ŞUBE )"/>
        <s v="DELLA GIDA SAN.VE.TİC.A.Ş"/>
        <s v="ÜLKER BİSKÜVİ SANAYİ AŞ .(ANKARA ŞUBE)"/>
        <s v="AK GIDA SAN. VE TİC. A.Ş."/>
        <s v="Ülker Bisküvi San. A.Ş. Topkapı - 2 Şubesi"/>
        <s v="VATAN PLASTİK SAN TİCARET A.Ş"/>
        <s v="BİLLAS LASTİK VE KAUÇUK SANAYİ TİCARET ANONİM ŞİRKETİ"/>
        <s v="Ülker Bisküvi San. A.Ş./ Karaman Şubesi"/>
        <s v="BESLER GIDA VE KIMYA SANAYI VE TICARET ANONIM SIRKET"/>
        <s v="İSTANBUL GIDA DIŞ TİCARET ANONİM ŞİRKETİ"/>
        <s v="PENTA TEKNOLOJİ ÜRÜNLERİ DAĞITIM TİCARET ANONİM ŞİRKETİ"/>
        <s v="MAKİNA TAKIM ENDÜSTRİSİ A.Ş."/>
        <s v="KELLOGG MED GIDA TİCARET LTD.ŞTİ."/>
        <s v="ASKO SINAİ VE TEKNOLOJİ ÜRETİM SANAYİ TİCARET ANONİM ŞİRKETİ"/>
        <s v="MİLKARA GIDA ANONİM ŞİRKETİ"/>
        <s v="MEHMET FİKRET ERCAN"/>
        <s v="STARKGEN ENERJİ JENERATÖR İMALAT SANAYİ VE TİCARET ANONİM ŞİRKETİ"/>
        <s v="AKBULAK GIDA DIŞ TİCARET LİMİTED ŞİRKETİ"/>
        <s v="KAR PORSELEN SANAYİ VE TİCARET ANONİM ŞİRKETİ"/>
        <s v="İTİMAT PEYNİRCİLİK SÜT VE SÜT ÜRÜNLERİ İMALAT PAZARLAMA SANAYİ TİCARET ANONİM ŞİRKETİ"/>
        <s v="AZMÜSEBAT ÇELİK SAN.VE TİC.A.Ş."/>
        <s v="Ülker Bisküvi San. A.Ş. Akyurt Şubesi"/>
        <s v="AEP ANADOLU ETAP PENKON GIDA VE TARIM ÜRÜNLERİ SANAYİ VE TİCARET ANONİM ŞİRKETİ"/>
        <s v="SBK LOJİSTİK TAŞIMACILIK OTOMOTİV İNŞAAT VE GIDA HİZMETLERİ SAN.TİC.LTD.ŞTİ."/>
        <s v="CCC DIŞ TİCARET ANONİM ŞİRKETİ"/>
        <s v="PAYROS GIDA İÇECEK ANONİM ŞİRKETİ"/>
        <s v="HERO GIDA SAN.VE TİC.AŞ"/>
        <s v="KONAK TÜRÜT ULUSLARARASI VE YURTİÇİ NAKLİYAT DIŞ TİCARET LİMİTED ŞİRKETİ"/>
        <s v="MEVSİM TAZE SEBZE MEYVE SAN.TİC. A.Ş."/>
        <s v="ALSUN DIŞ TİCARET ANONİM ŞİRKETİ"/>
        <s v="MEDKON HAT İŞLETMECİLİĞİ DENİZCİLİK VE TİCARET ANONİM ŞİRKETİ"/>
        <s v="BEP HOLOGRAM A.Ş."/>
        <s v="CARİLO GIDA DIŞ TİCARET ANONİM ŞİRKETİ"/>
        <s v="CESUR AMBALAJ SANAYİ VE TİCARET ANONİM ŞİRKETİ"/>
        <s v="BİLZER DIŞ TİCARET HİZMETLERİ LİMİTED ŞİRKETİ"/>
        <s v="MARSA YAĞ SANAYİ VE TİCARET A.Ş."/>
        <s v="CONTINENTAL CONF. COMP. GIDA SAN. VE TİC. A.Ş."/>
        <s v="YENİ TEKÖZEL MARKALI ÜRÜNLER DAĞITIM HİZMETLERİ ANONİM ŞİRKETİ"/>
        <s v="HİSAR ANTREPO VE DEPOLAMA HİZM.NAKL.VE TİC.A.Ş." u="1"/>
        <s v="BATUINTERNATIONAL LOJİSTİK İÇ VE DIŞ TİCARET ANONİM ŞİRKETİ" u="1"/>
        <s v="CBN LOJİSTİK DEPOLAMA VE DAĞITIM A.Ş." u="1"/>
        <s v="SAFA GROUP İTHALAT İHRACAT DIŞ TİCARET LİMİTED ŞİRKETİ" u="1"/>
        <s v="İZLOG NAKLİYE VE LOJİSTİK HİZMETLERİ LTD.ŞTİ." u="1"/>
        <s v="SERMED İNŞAAT DOĞALGAZ MEDİKAL TARIMSAL ÜRÜNLER TİCARET VE SANAYİ LİMİTED ŞİRKETİ" u="1"/>
        <s v="DEMIR GLOBAL DESTEK LOJISTIK HIZMETLERI LTD. ŞTİ." u="1"/>
        <s v="YILDIRIMOĞLU FERMANTASYON GIDA SANAYİ VE TİCARET ANONİM ŞİRKETİ" u="1"/>
        <s v="SAFELOG LOJİSTİK GIDA PETROL İTHALAT İHRACAT SANAYİ VE TİCARET LİMİTED ŞİRKETİ" u="1"/>
        <s v="DONUK FIRINCILIK ÜRÜNLERİ SANAYİ VE TİCARET A.Ş." u="1"/>
        <s v="MURAT SUPPLY CHAIN LOJİSTİK HİZMETLERİ ANONİM ŞİRKETİ" u="1"/>
        <s v="ZELAL ULUS.TAŞ.PET.ÜRN.İNŞ.TAAH.GIDA TARIM ÜRN.SAN.VE TİC.LTD.ŞTİ." u="1"/>
        <s v="MGI PROJE VE LOJİSTİK ANONİM ŞİRKETİ" u="1"/>
        <s v="SİSTA LOJİSTİK GIDA TİC.LTD.ŞTİ" u="1"/>
        <s v="DANONE TİKVEŞLİ GIDA VE İÇECEK SANAYİ VE TİCARET ANONİM ŞİRKETİ" u="1"/>
        <s v="HEAL GLOBAL İÇ VE DIŞ TİCARET ANONİM ŞİRKETİ" u="1"/>
        <s v="POLİNAS PLASTİK SANAYİ VE TİCARET A.Ş." u="1"/>
        <s v="ÖMER ŞEN - ŞEN LOJİSTİK" u="1"/>
        <s v="ŞOK MARKETLER TİCARET A.Ş" u="1"/>
        <s v="ELS LİFT MAKİNA SANAYİ TİCARET ANONİM ŞİRKETİ" u="1"/>
        <s v="PALEKS GERİ DÖNÜŞÜM ÇÖZÜMLERİ A.Ş." u="1"/>
        <s v="ALIŞAN LOJİSTİK A.Ş" u="1"/>
        <s v="CEVDET ATASOY" u="1"/>
        <s v="AÇAR LOJİSTİK TAŞIMACILIK EMLAKCILIK OTOMOTİV TELEKOMÜNİKASYON MARKETÇİLİK İTHALAT İHRACAT TİCARET L" u="1"/>
        <s v="BELLA INTERNATIONALS REMOVALS LOJİSTİK İTHALAT İHRACAT LİMİTED ŞİRKETİ" u="1"/>
        <s v="BNO GIDA ENDÜSTRİLERİ LİMİTED ŞİRKETİ" u="1"/>
        <s v="UCZ MAĞAZACILIK TİCARET ANONİM ŞİRKETİ" u="1"/>
        <s v="NEST DENİZCİLİK VE TİCARET LİMİTED ŞİRKETİ" u="1"/>
        <s v="KANTIEM SAAT VE AKSESUAR TICARET ANONIM SIRKETI" u="1"/>
        <s v="EMRE YAVUZ GIDA ÜRÜNLERİ SANAYİ VE TİCARET LİMİTED ŞİRKETİ" u="1"/>
        <s v="ÇATOM ÇEVRE ATIK TOPLAMA MERKEZİ ANONİM ŞİRKETİ" u="1"/>
        <s v="EMIRSON GLOBAL KİMYA SANAYİ ANONİM ŞİRKETİ" u="1"/>
        <s v="BARIŞTIRAN BAHARAT VE KİM.MAD.TİC.A.Ş" u="1"/>
        <s v="YILDIZ HOLDİNG A.Ş." u="1"/>
        <s v="PAKSAN MAKİNA SANAYİİ VE TİCARET ANONİM ŞİRKETİ" u="1"/>
        <s v="TORAMANOĞULLARI PETROL TİC. VE SAN. LTD. ŞTİ." u="1"/>
        <s v="G2M DAĞITIM PAZARLAMA VE TİC.A.Ş." u="1"/>
        <s v="AKŞEKER TARIM ET ENTEGRE TESİSLERİ NAKLİYE GIDA İTHALAT İHRACAT ANONİM ŞİRKETİ" u="1"/>
        <s v="BUMERANG LOJİSTİK TAŞIMAC. DAĞ.DEP.VE TİC.LTD.ŞTİ." u="1"/>
        <s v="ÇAKIRGRUP DIŞ TİCARET LİMİTED ŞİRKETİ" u="1"/>
        <s v="YELKEN YÖNETİM DANIŞMANLIK VE SERVİS HİZMETLERİ ANONİM ŞİRKETİ" u="1"/>
        <s v="EMAY TRANS DEPOLAMA LOJİSTİK İNŞAAT GIDA OTOMOTİV SANAYİ VE TİCARET LİMİTED ŞİRKETİ" u="1"/>
        <s v="ASLANTÜRK LOJ.KARGO N.GIDA İNŞ.SAN.VE TİC.LTD.ŞTİ" u="1"/>
        <s v="İPEK PLASTİK SANAYİ VE TİCARET ANONİM ŞİRKETİ" u="1"/>
        <s v="FAMAY SPOR OTOMOTİV İÇ VE DIŞ TİCARET LİMİTED ŞİRKETİ" u="1"/>
        <s v="KONYA ŞEKER SAN. VE TİC. A.Ş." u="1"/>
        <s v="CELAL ERCAN" u="1"/>
        <s v="TLS LOJİSTİK ANONİM ŞİRKETİ" u="1"/>
        <s v="ELİT MÜMESSİLLİK İTHALAT İHRACAT VE TİCARET LİMİTED ŞİRKETİ" u="1"/>
        <s v="FAMAY SPOR OTOMOTİV İÇ VE DIŞ TİCARET LİMİTED ŞİRKETİ-USD" u="1"/>
        <s v="KESKİNOĞLU VİYOL AMBALAJ SATIŞ PAZARLAMA ANONİM ŞİRKETİ" u="1"/>
        <s v="WISE TRADING LOJİSTİK TİCARET LİMİTED ŞİRKETİ" u="1"/>
        <s v="ÇAĞLAR AMBALAJ SANAYİ VE TİCARET LİMİTED ŞİRKETİ" u="1"/>
        <s v="MARMARA KAĞIT VE AMBALAJ SANAYİİ VE TİCARET ANONİM ŞİRKETİ" u="1"/>
        <s v="ONURCAN AMBALAJ SANAYİ VE TİCARET ANONİM ŞİRKETİ" u="1"/>
        <s v="HAS KUTU VE KAĞIT SANAYİ TİCARET ANONİM ŞİRKETİ" u="1"/>
        <s v="OĞUZ OLUKLU MUKAVVA VE AMBALAJ SANAYİ TİCARET ANONİM ŞİRKETİ" u="1"/>
        <s v="KALE GIDA SANAYİ VE TİCARET A.Ş." u="1"/>
        <s v="BBI ULUSLARARASI TASIMACILIK VE DIS TICARET ANONIM ŞİRKETİ" u="1"/>
        <s v="İLKE AMBALAJ SANAYİ VE TİCARET ANONİM ŞİRKETİ" u="1"/>
        <s v="ORJİNAL KARTON AMBALAJ SANAYİ TİCARET ANONİM ŞİRKETİ" u="1"/>
        <s v="KUTAY OLUKLU MUKAVVA VE AMBALAJ SANAYİ TİCARET ANONİM ŞİRKETİ" u="1"/>
        <s v="SİLİVRİ AMBALAJ TİCARET VE SANAYİ ANONİM ŞİRKETİ" u="1"/>
        <s v="STOP FORTE KİMYA SANAYİ VE TİCARET LİMİTED ŞİRKETİ" u="1"/>
        <s v="DENTAŞ AMBALAJ VE KAĞIT SANAYİ ANONİM ŞİRKETİ" u="1"/>
        <s v="BATI AMBALAJ SANAYİ VE TİCARET ANONİM ŞİRKETİ" u="1"/>
        <s v="DEMKA KAĞIT VE AMBALAJ SANAYİ TİCARET ANONİM ŞİRKETİ" u="1"/>
        <s v="USD-ÇAKIRGRUP DIŞ TİCARET LİMİTED ŞİRKETİ" u="1"/>
        <s v="HASAN ABACI" u="1"/>
        <s v="ASKEROĞLU TAŞIMACILIK OTOMOTİV TARIM GIDA İNŞAAT SANAYİ VE TİCARET LİMİTED ŞİRKETİ" u="1"/>
        <s v="MAROONTURK MAKİNA MÜHENDİSLİK ANONİM ŞİRKETİ" u="1"/>
        <s v="AQUA NATURAL KRAFT KAĞIT İMALAT SANAYİ TİCARET ANONİM ŞİRKETİ" u="1"/>
        <s v="ERCAN YİĞİT GIDA TARIM SANAYİ VE TİCARET LİMİTED ŞİRKETİ" u="1"/>
        <s v="SERTEL GRUP LOJİSTİK A.Ş." u="1"/>
        <s v="SARPA ET VE ET ÜRÜNLERİ HAYVANCILIK İNŞAAT GIDA AKARYAKIT NAKLİYAT SANAYİ TİCARET LİMİTED ŞİRKETİ" u="1"/>
        <s v="ÇOBANOĞULLARI 68 TARIM ÜRÜNLERİ SANAYİ VE TİCARET LİMİTED ŞİRKETİ" u="1"/>
        <s v="MURAT ÖZÇAMCA" u="1"/>
        <s v="UFUK TARIMSAL GIDA NAKLİYAT TİCARET VE SANAYİ LİMİTED ŞİRKETİ" u="1"/>
        <s v="ŞEFLEK TARIM GIDA NAKLİYE İNŞAAT HAYVANCILIK SANAYİ VE TİCARET LİMİTED ŞİRKETİ" u="1"/>
        <s v="ÖZKAN TÜLÜ" u="1"/>
        <s v="SARILAR ÇUVAL İPLİK SANAYİ VE TİCARET ANONİM ŞİRKETİ" u="1"/>
        <s v="HAYAT KİMYA SAN.AŞ." u="1"/>
        <s v="ZEN ÇİKOLATA VE GIDA SANAYİ TİCARET LTD.ŞTİ." u="1"/>
        <s v="DANK GIDA SAN. VE TİC. A.Ş." u="1"/>
        <s v="ASFER YAPI RESTORASYON SAN.VE TİC.A.Ş." u="1"/>
        <s v="MARS LOJİSTİK ULUS.TAŞ.DEP.DAĞ. VE TİC.A.Ş" u="1"/>
        <s v="BURSALAMA GIDA PAZARLAMA SANAYİ VE TİCARET ANONİM ŞİRKETİ" u="1"/>
        <s v="EVAR KESİCİ TAKIM SANAYİ VE TİCARET A.Ş." u="1"/>
        <s v="HABİTAT YAŞAM ALANLARI ORGANİZASYON ANONİM ŞİRKETİ" u="1"/>
        <s v="VİRADOOR MOBİLYA İMALATI SANAYİ VE TİCARET LİMİTED ŞİRKETİ" u="1"/>
        <s v="UNITELOG LOJİSTİK LİMİTED ŞİRKETİ-TRY" u="1"/>
        <s v="ADAPAZARI ŞEKER FABRİKASI ANONİM ŞİRKETİ ADAŞEKER" u="1"/>
        <s v="MACRO İSTİF MAKİNALARI SANAYİ TİCARET LİMİTED ŞİRKETİ" u="1"/>
        <s v="UMKA MÜHENDİSLİK DANIŞMANLIK HİZMETLERİ MAKİNA SANAYİ VE TİCARET LİMİTED ŞİRKETİ" u="1"/>
        <s v="YELKEN TRANS NAKLİYE AKARY.TARIM LTD.ŞTİ." u="1"/>
        <s v="HASTAVUK GIDA TARIM HAYVANCILIK SANAYİ VE TİCARET ANONİM ŞİRKETİ" u="1"/>
        <s v="FURSA GRUP SATINALMA DANIŞMANLIK HİZMETLERİ VE TİC. AŞ." u="1"/>
        <s v="HOMATEKS TURİZM VE OTEL MALZEMELERİ PAZARLAMA SANAYİ VE TİCARET ANONİM ŞİRKETİ" u="1"/>
        <s v="PALSGAARD GIDA SANAYİ VE TİCARET ANONİM ŞİRKETİ" u="1"/>
        <s v="ANTLOG LOJİSTİK HİZMETLERİ TİCARET LİMİTED ŞİRKETİ" u="1"/>
        <s v="KOPUZ GIDA TİC. A.Ş." u="1"/>
        <s v="HASEL NAKLİYAT İNŞ.TAAH.TAR.GIDA TURZ.MAD.OTO.SAN." u="1"/>
        <s v="ELMİNA LOJİSTİK VE TAŞIMACILIK LTD.ŞTİ" u="1"/>
        <s v="MEST İNŞAAT TURİZM GIDA SANAYİ TİCARET LİMİTED ŞİRKETİ" u="1"/>
        <s v="ODESA LOJİSTİK TİCARET LİMİTED ŞİRKETİ" u="1"/>
        <s v="PAZARTRADİNG PAZARLAMA İHRACAT İTHALAT SANAYİ VE TİCARET LİMİTED ŞİRKETİ" u="1"/>
        <s v="USD-HASTAVUK GIDA TARIM HAYVANCILIK SANAYİ VE TİCARET ANONİM ŞİRKETİ" u="1"/>
        <s v="KUZUOĞLU SU ÜRÜNLERİ SANAYİ VE TİCARET ANONİM ŞİRKETİ" u="1"/>
        <s v="NECATİ YAYLA – BAY LOJİSTİK TAŞIMACILIK FRİGOFRİK&amp;KURU YÜK" u="1"/>
        <s v="ESSON DIŞ TİCARET ANONİM ŞİRKETİ" u="1"/>
        <s v="TRADE TURK GIDA YATIRIM A.Ş" u="1"/>
        <s v="TSP GRUP MAKİNA SANAYİ VE TİCARET ANONİM ŞİRKETİ" u="1"/>
        <s v="KEREVİTAŞ GIDA SANAYİ VE TİCARET A.Ş. (KURTKÖY ŞUBESİ)" u="1"/>
        <s v="GÖRSEL TAŞIMACILIK LOJİSTİK HİZMETLERİ TİC.LTD.ŞTİ." u="1"/>
        <s v="KEREVİTAŞ GIDA SANAYİ VE TİCARET  A.Ş" u="1"/>
        <s v="ÜMİT SEVİNÇ" u="1"/>
        <s v="ALTINKILIÇLAR KAHVE KAKAO ÜRÜNLERİ TİC VE SAN A.Ş" u="1"/>
        <s v="SAYGI ULUSLARARASI TAŞ.DORSE İMALATI İTH.İHR.SAN." u="1"/>
        <s v="İNKOOL MAKİNE SATIŞ PAZARLAMA SANAYİ VE TİCARET ANONİM ŞİRKETİ" u="1"/>
        <s v="USD-KH COMPANY KAĞIT ÜRN.GIDA TEKSTİL TEM.MAD.ELEKT.SAN.VE TİC.LTD.ŞTİ." u="1"/>
        <s v="USD-AKTÜL KAĞIT ÜRETİM PAZARLAMA A.Ş" u="1"/>
        <s v="TAF GLOBAL LOJİSTİK OTOMOTİV İTHALAT İHRACAT SANAYİ VE TİCARET LİMİTED ŞİRKETİ" u="1"/>
        <s v="MERKEZ GIDA İNŞ. OTOM. LOJ. PET. SAN." u="1"/>
        <s v="ÇETİNLER GRUP UN MAMÜLLERİ VE GIDA SANAYİ TİCARET ANONİM ŞİRKETİ" u="1"/>
        <s v="AKTÜL KAĞIT ÜRETİM PAZARLAMA A.Ş" u="1"/>
        <s v="40AYAK LOJİSTİK VE BİLİŞİM HİZMETLERİ ANONİM ŞİRKETİ" u="1"/>
        <s v="ASYURT GLOBAL TAŞIMACILIK DEPOLAMA AKARYAKIT İHRACAT İTHALAT SANAYİ TİCARET LİMİTED ŞİRKETİ" u="1"/>
        <s v="ÖNEM GIDA SAN.VE TİC.AŞ.-ANKARA AKYURT ŞUBE" u="1"/>
        <s v="TRANSTEK LOJİSTİK VE BİLİŞİM HİZMETLERİ LİMİTED ŞİRKETİ" u="1"/>
        <s v="FML GIDA HAYVANCILIK İNŞAAT SANAYİ VE TİCARET LİMİTED ŞİRKETİ" u="1"/>
        <s v="DOĞA DAMIZLIK HAYVANCILIK SANAYİ VE TİCARET ANONİM ŞİRKETİ" u="1"/>
        <s v="SABA ENDÜSTRİYEL ÜRÜNLER YALITIM ÇATI SİSTEMLERİ İNŞAAT PAZARLAMA SANAYİ TİCARET ANONİM ŞİRKETİ" u="1"/>
        <s v="KH COMPANY KAĞIT ÜRN.GIDA TEKSTİL TEM.MAD.ELEKT.SAN.VE TİC.LTD.ŞTİ." u="1"/>
        <s v="ŞEKERCAN ULUSLARARASI NAK.TİC.LTD.ŞTİ." u="1"/>
        <s v="PANAGRO TARIM HAYVANCILIK GIDA SANAYİ VE TİCARET A.Ş." u="1"/>
        <s v="CEVTAŞ MADENCİLİK İNŞAAT NAKLİYAT TARIM VE GIDA ÜRÜNLERİ TURİZM SANAYİ VE TİCARET LİMİTED ŞİRKETİ" u="1"/>
        <s v="AGRO NAKL.SAN.VE TİC.LTD.ŞTİ" u="1"/>
        <s v="MAZLUM PET.ÜRÜN.GIDA NAKLİYAT İNŞ.OTO.SAN.VE TİC.LTD.ŞTİ" u="1"/>
        <s v="UNITELOG LOJİSTİK LİMİTED ŞİRKETİ USD" u="1"/>
        <s v="MARKALİSTE TEKSTİL GIDA DIŞ TİCARET LİMİTED ŞİRKETİ" u="1"/>
        <s v="A &amp; T FİNANSAL KİRALAMA ANONİM ŞİRKETİ" u="1"/>
        <s v="ANADOLU PARS GIDA SANAYİ VE TİCARET LİMİTED ŞİRKETİ" u="1"/>
        <s v="MUAMMER SEVGİLİ" u="1"/>
        <s v="ALEV ÇAKMAK" u="1"/>
        <s v="İRFAN AKSU" u="1"/>
        <s v="EKOL GIDA ÜRÜNLERİ SANAYİ VE DIŞ TİC LTD ŞTİ ." u="1"/>
        <s v="S.S.OF MİNİBÜSÇÜLER VE KAMYONCULAR 1 NOLU MOT.TAŞY.KOOP" u="1"/>
        <s v="USNAK ULUSLARARASI TAŞIMACILIK PET. GIDA. İNŞ." u="1"/>
        <s v="ÖNEM GIDA SANAYİ TİCARET AŞ." u="1"/>
        <s v="ETA ELEKTRONİK TAŞIMACILIK.AĞI TAŞ.VE TİC.A.Ş." u="1"/>
        <s v="DELİ ZİYA GIDA MAMÜLLERİ LİMİTED ŞİRKETİ" u="1"/>
        <s v="ALKA SOLAR ENERJİ MÜHENDİSLİK SANAYİ VE TİCARET LİMİTED ŞİRKETİ" u="1"/>
        <s v="AKCA LOJİSTİK HİZMETLERİ VE TİC. A.Ş" u="1"/>
        <s v="ATA FREIGHT LINE LİMİTED ŞİRKETİ" u="1"/>
        <s v="HİSAR ÇEVRE SAĞLIĞI İLAÇ GIDA TARIM HAYVANCILIK SANAYİ VE TİCARET LİMİTED ŞİRKETİ" u="1"/>
        <s v="DAYSAL FRİGO LOJİSTİK HİZMETLERİ LİMİTED ŞİRKETİ" u="1"/>
        <s v="ARI GLOBAL LOJİSTİK VE DIŞ TİCARET LİMİTED ŞİRKETİ" u="1"/>
        <s v="YENİ ÇAĞ SPOR TEKSTİL TURİZM SANAYİ VE DIŞ TİCARET LİMİTED ŞİRKETİ" u="1"/>
        <s v="İDA ULUSLARARASI TAŞIMACILIK TİCARET A.Ş" u="1"/>
        <s v="YENİ ÇAĞ SPOR TEKSTİL TURİZM SANAYİ VE DIŞ TİCARET LİMİTED ŞİRKETİ-USD" u="1"/>
        <s v="BETA MARİNA LİMAN YAT VE ÇEKEK İŞLETMECİLİĞİ A.Ş." u="1"/>
        <s v="ATES KAĞIT SANAYİ TİCARET İTHALAT İHRACAT LİMİTED ŞİRKETİ" u="1"/>
        <s v="RENTAPAL GERİ DÖNÜŞÜM ÇÖZÜMLERİ ANONİM ŞİRKETİ" u="1"/>
        <s v="FAYSAL ÖZTÜRK" u="1"/>
        <s v="ALONSO LOJİSTİK LİMİTED ŞİRKETİ" u="1"/>
        <s v="EVEREST DENİZCİLİK LOJİSTİK İÇ VE DIS TİCARET LTD ŞTİ." u="1"/>
        <s v="HÜSEYİN TATLI" u="1"/>
        <s v="S.S 44 NOLU YENİKÖY KAMYON DAMPERLİ KAMYON VE ÇEKİCİLER MOTORLU TAŞIYICILAR KOOPERATİFİ" u="1"/>
        <s v="NİSAN HAVACILIK A.Ş." u="1"/>
        <s v="ELLEAIR INTERNATIONAL TURKEY KİŞİSEL BAKIM ÜRÜNLERİ ÜRETİM ANONİM ŞİRKETİ" u="1"/>
        <s v="CAN FLEKS HİDROLİK PNÖMATİK MAKİNA SANAYİ VE TİCARET LİMİTED ŞİRKETİ" u="1"/>
        <s v="CENGİZHAN YABANOĞLU" u="1"/>
        <s v="CEM BAYRAM" u="1"/>
        <s v="METİN ATALAY" u="1"/>
        <s v="Martico Lojistik Ltd." u="1"/>
        <s v="EKOL FOODSERVİCE TURİZM SANAYİ VE DIŞ TİCARET ANONİM ŞİRKETİ" u="1"/>
        <s v="GENÇLER DOĞALGAZ İNŞAAT METAL SANAYİ VE TİCARET LİMİTED ŞİRKETİ" u="1"/>
        <s v="ET-SE HAYVANCILIK ET VE ET ÜRÜNLERİ GIDA YEMEK HİZMETLERİ TARIM ÜRÜNLERİ İTHALAT İHRACAT LİMİTED ŞİR" u="1"/>
        <s v="EZNAK İSTANBUL LOJİSTİK LİMİTED ŞİRKETİ" u="1"/>
        <s v="DAB TEKNOLOJİ VE LOJİSTİK HİZMETLERİ SANAYİ TİCARET ANONİM ŞİRKETİ" u="1"/>
        <s v="TEK PLASTİK SANAYİ VE TİCARET ANONİM ŞİRKETİ" u="1"/>
        <s v="NAZ İTHAL ÜRÜNLERİ GIDA TEKSTİL TURİZM TİCARET İTHALAT İHRACAT LİMİTED ŞİRKETİ." u="1"/>
        <s v="ŞENKARDEŞLER GIDA VE İHTİYAÇ MADDELERİ SANAYİ VE TİCARET LİMİTED ŞİRKETİ" u="1"/>
        <s v="BOYTRANS LOJİSTİK HİZMETLERİ VE TİCARET AŞ" u="1"/>
        <s v="PERVİN FİNANSAL KİRALAMA ANONİM ŞİRKETİ" u="1"/>
        <s v="CEVA LOJİSTİK LTD.ŞTİ." u="1"/>
        <s v="DURKA NAKLİYAT DERİ GIDA TEM.OTO.İNŞ.LTD.ŞTİ." u="1"/>
        <s v="HÜRÜ TORUS-BUSE NAKLİYAT" u="1"/>
        <s v="UĞURTAN LOJİSTİK SANAYİ VE TİCARET LİMİTED ŞİRKETİ" u="1"/>
        <s v="MARFİL TEKSTİL DIŞ TİCARET VE SANAYİ LİMİTED ŞİRKETİ" u="1"/>
        <s v="SONAY LOJİSTİK DIŞ.TİC.LTD.ŞTİ." u="1"/>
        <s v="KIRAÇA TARIM SANAYİ VE TİCARET ANONİM ŞİRKETİ" u="1"/>
        <s v="ÇELİKSA LOJİSTİK DEPOLAMA TAŞIMACILIK VE OTOMOTİV TİCARET LİMİTED ŞİRKETİ" u="1"/>
        <s v="S.S. PAMUKOVA KARAYOLU YÜK TAŞIMA KOOPERATİFİ" u="1"/>
        <s v="ÜLKER BİSKÜVİ SANAYİ A.Ş" u="1"/>
        <s v="M195 GIDA VE TEMİZLİK ÜRÜNLERİ TİCARET LİMİTED ŞİRKETİ" u="1"/>
        <s v="DEREN TARIM ÜRÜNLERİ TİCARET VE SANAYİ LİMİTED ŞİRKETİ" u="1"/>
        <s v="USD-UNS İNŞAAT ORMAN ÜRÜNLERİ İÇ VE DIŞ TİC.LTD.ŞTİ" u="1"/>
        <s v="SEZLOG LOJİSTİK HİZMETLERİ ANONİM ŞİRKETİ" u="1"/>
        <s v="EMD SOĞUK DEPOCULUK A.Ş" u="1"/>
        <s v="İSEM SPOR İMALAT TEKSTİL GIDA TEMİZLİK BİLİŞİM OTOMOTİV İNŞAAT TURİZM İTHALAT İHRACAT SANAYİ VE" u="1"/>
        <s v="HUI TRADING TEKSTİL ELEKTRONİK EV ALETLERİ PAZARLAMA İTHALAT VE İHRACAT LİMİTED ŞİRKETİ" u="1"/>
        <s v="SUV LOJİSTİK VE TEKSTİL TİC.LTD.ŞTİ" u="1"/>
        <s v="KAPEK KAĞIT AMBALAJ ÜRETİM İTHALAT İHRACAT LİMİTED ŞİRKETİ" u="1"/>
        <s v="EKOL FOODSERVİCE TURİZM SANAYİ VE DIŞ TİCARET ANONİM ŞİRKETİ-EUR" u="1"/>
        <s v="TRYEA DIŞ TİCARET LİMİTED ŞİRKETİ" u="1"/>
        <s v="MYS TRANS ULUSLARARASI TAŞIMACILIK İNŞAAT SANAYİ VE TİCARET LİMİTED ŞİRKETİ" u="1"/>
        <s v="TREND HİJYENİK ÜRÜNLER SANAYİ VE TİCARET LİMİTED ŞİRKETİ" u="1"/>
        <s v="AFY GIDA ÜRÜNLERİ SANAYİ VE DIŞ TİCARET LİMİTED ŞİRKETİ" u="1"/>
        <s v="DÜZEY TÜKETİM MALLARI SANAYİ PAZARLAMA VE TİCARET ANONİM ŞİRKETİ" u="1"/>
        <s v="SENAPASTAMPA AMBALAJ SANAYİ VE TİCARET ANONİM ŞİRKETİ" u="1"/>
        <s v="UNITELOG LOJİSTİK LİMİTED ŞİRKETİ-USD" u="1"/>
        <s v="HAYAT HOLDİNG ANONİM ŞİRKETİ" u="1"/>
        <s v="BİSKOT BİSKÜVİ GIDA SAN.VE TİC.A.Ş./SİLİVRİ ŞUBE" u="1"/>
        <s v="BİSKOT BİSKÜVİ GIDA SAN.VE TİC.A.Ş." u="1"/>
        <s v="ÜLKER ÇİKOLATA SANAYİ A.Ş." u="1"/>
        <s v="EPOCH LOJİSTİK VE TAŞIMACILIK TİCARET LİMİTED ŞİRKETİ" u="1"/>
        <s v="İCON TAŞIMA HİZMETLERİ İÇ VE DIŞ TİCARET ANONİM ŞİRKETİ" u="1"/>
        <s v="MY PRESTIGE GIDA DIŞ TİCARET LİMİTED ŞİRKETİ" u="1"/>
        <s v="ARSON KAĞIT DIŞ TİCARET LTD ŞTİ" u="1"/>
        <s v="ARKON DENİZCİLİK DIŞ TİCARET VE LİMİTED ŞİRKETİ" u="1"/>
        <s v="ROYAL EV ALETLERİ ÜRETİM VE DIŞ TİCARET LİMİTED ŞİRKETİ" u="1"/>
        <s v="OSKAR LOJ VE TAŞ.LTD.ŞTİ" u="1"/>
        <s v="GEDİK DIŞ TİCARET CAM SANAYİ LİMİTED ŞİRKETİ" u="1"/>
        <s v="QUAD GIDA DIŞ TİCARET LİMİTED ŞİRKETİ" u="1"/>
        <s v="MUTAŞ NAKLİYAT VE TİC.LTD.ŞTİ." u="1"/>
        <s v="NADİR MURAT - MURAT NAKLİYAT" u="1"/>
        <s v="SENA MUHTELİF ÜRÜN PAKETLEME GIDA SAN. VE TİC.LTD. ŞTİ" u="1"/>
        <s v="ULPATEK FİLTRE TİCARET SANAYİ ANONİM ŞİRKETİ" u="1"/>
        <s v="ÜLKER BİSKÜVİ SAN.A.Ş ( ESENYURT ŞUBE )" u="1"/>
        <s v="FEM KİMYA NAK.TUR.HAY.VE HAY.ÜRÜN.SAN.VE TİC.LTD.Ş" u="1"/>
        <s v="MURAT ŞEFLEK" u="1"/>
        <s v="PASİFİK TÜKETİM ÜRÜNLERİ SATIŞ VE TİCARET A.Ş" u="1"/>
        <s v="ORKON DENİZCİLİK VE DIŞ TİCARET LTD.ŞTİ" u="1"/>
        <s v="ATEŞ KURUYEMİŞ GIDA PAZARLAMA SANAYİ VE TİCARET ANONİM ŞİRKETİ" u="1"/>
        <s v="AHMET KAVAS" u="1"/>
        <s v="DURAN DOĞAN BASIM VE AMB.SAN.AŞ." u="1"/>
        <s v="SEMERCİOĞLU GIDA SANAYİ VE TİCARET ANONİM ŞİRKETİ" u="1"/>
        <s v="MARBİL EĞİTİM SAĞLIK HİZMETLERİ VE TÜKETİM ÜRÜNLERİ SANAYİ VE TİCARET ANONİM ŞİRKETİ" u="1"/>
        <s v="YENİ MAĞAZACILIK ANONİM ŞİRKETİ" u="1"/>
        <s v="BATU INTERNATIOMAL LOJİSTİK İÇ VE DIŞ TİC.A.Ş." u="1"/>
        <s v="ARLO LOJİSTİK VE NAKLİYE HİZMETLERİ ANONİM ŞİRKETİ" u="1"/>
        <s v="GAMSAN GIDA İMALAT SANAYİ VE DIŞ TİCARET LİMİTED ŞTİ" u="1"/>
        <s v="ŞAHİN PASLANMAZ GIDA MAKİNELERİ DIŞ TİCARET ANONİM ŞİRKETİ" u="1"/>
        <s v="EMRE KÖKSAL" u="1"/>
        <s v="MEHMET BAKİ AKMAN" u="1"/>
        <s v="TEAM LOJİSTİK HİZMETLERİ A.Ş." u="1"/>
        <s v="UNS İNŞAAT ORMAN ÜRÜNLERİ İÇ VE DIŞ TİC.LTD.ŞTİ" u="1"/>
      </sharedItems>
    </cacheField>
    <cacheField name="GONDERICI_CARI_ADI" numFmtId="0">
      <sharedItems containsBlank="1"/>
    </cacheField>
    <cacheField name="ALICI_CARI_ADI" numFmtId="0">
      <sharedItems containsBlank="1"/>
    </cacheField>
    <cacheField name="SOZLESME_TARIHI" numFmtId="14">
      <sharedItems containsNonDate="0" containsDate="1" containsString="0" containsBlank="1" minDate="2026-07-31T00:00:00" maxDate="2026-09-26T00:00:00"/>
    </cacheField>
    <cacheField name="SOZLESME_NO" numFmtId="0">
      <sharedItems containsBlank="1"/>
    </cacheField>
    <cacheField name="MUSTERI_EVRAK_NO" numFmtId="0">
      <sharedItems containsBlank="1"/>
    </cacheField>
    <cacheField name="PLAKA" numFmtId="0">
      <sharedItems/>
    </cacheField>
    <cacheField name="ARAC_TIPI" numFmtId="0">
      <sharedItems/>
    </cacheField>
    <cacheField name="PLAKA_CARI_ADI" numFmtId="0">
      <sharedItems containsBlank="1"/>
    </cacheField>
    <cacheField name="MÜLKİYET" numFmtId="0">
      <sharedItems containsBlank="1" count="6">
        <s v="Tedarikçi"/>
        <s v="Kiralık"/>
        <m u="1"/>
        <s v="Km Araç" u="1"/>
        <s v="KOOPERATİF" u="1"/>
        <s v="Misafir Araç" u="1"/>
      </sharedItems>
    </cacheField>
    <cacheField name="SURUCU_ADI" numFmtId="0">
      <sharedItems/>
    </cacheField>
    <cacheField name="SURUCU_TEL" numFmtId="0">
      <sharedItems containsBlank="1"/>
    </cacheField>
    <cacheField name="SEFER_TIPI" numFmtId="0">
      <sharedItems/>
    </cacheField>
    <cacheField name="NOKTA_SAYISI" numFmtId="0">
      <sharedItems containsString="0" containsBlank="1" containsNumber="1" containsInteger="1" minValue="1" maxValue="1"/>
    </cacheField>
    <cacheField name="YUKLEME_YER_KODU" numFmtId="0">
      <sharedItems/>
    </cacheField>
    <cacheField name="YUKLEME_YER_ADI" numFmtId="0">
      <sharedItems/>
    </cacheField>
    <cacheField name="YUKLEME_SEHIR_ADI" numFmtId="0">
      <sharedItems/>
    </cacheField>
    <cacheField name="YUKLEME_ILCE_ADI" numFmtId="0">
      <sharedItems containsBlank="1"/>
    </cacheField>
    <cacheField name="YUKLEME_ADRESI" numFmtId="0">
      <sharedItems containsBlank="1"/>
    </cacheField>
    <cacheField name="BOSALTMA_YER_KODU" numFmtId="0">
      <sharedItems containsBlank="1"/>
    </cacheField>
    <cacheField name="BOSALTMA_YER_ADI" numFmtId="0">
      <sharedItems containsBlank="1"/>
    </cacheField>
    <cacheField name="BOSALTMA_SEHIR_ADI" numFmtId="0">
      <sharedItems containsBlank="1"/>
    </cacheField>
    <cacheField name="BOSALTMA_ILCE_ADI" numFmtId="0">
      <sharedItems containsBlank="1"/>
    </cacheField>
    <cacheField name="BOSALTMA_ADRESI" numFmtId="0">
      <sharedItems containsBlank="1"/>
    </cacheField>
    <cacheField name="BRUT_AGIRLIK" numFmtId="3">
      <sharedItems containsSemiMixedTypes="0" containsString="0" containsNumber="1" minValue="0" maxValue="28300"/>
    </cacheField>
    <cacheField name="CIKIS_KM" numFmtId="3">
      <sharedItems containsSemiMixedTypes="0" containsString="0" containsNumber="1" containsInteger="1" minValue="0" maxValue="1735"/>
    </cacheField>
    <cacheField name="VARIS_KM" numFmtId="3">
      <sharedItems containsSemiMixedTypes="0" containsString="0" containsNumber="1" containsInteger="1" minValue="0" maxValue="3050"/>
    </cacheField>
    <cacheField name="BOS_KM" numFmtId="3">
      <sharedItems containsString="0" containsBlank="1" containsNumber="1" containsInteger="1" minValue="0" maxValue="1972"/>
    </cacheField>
    <cacheField name="ALIS_TUTARI" numFmtId="167">
      <sharedItems containsSemiMixedTypes="0" containsString="0" containsNumber="1" minValue="0" maxValue="439776"/>
    </cacheField>
    <cacheField name="ALIS_IADE_TUTARI" numFmtId="167">
      <sharedItems containsSemiMixedTypes="0" containsString="0" containsNumber="1" minValue="0" maxValue="17087.099999999999"/>
    </cacheField>
    <cacheField name="SATIS_TUTARI" numFmtId="167">
      <sharedItems containsSemiMixedTypes="0" containsString="0" containsNumber="1" minValue="0" maxValue="481356"/>
    </cacheField>
    <cacheField name="SATIS_IADE_TUTARI" numFmtId="167">
      <sharedItems containsSemiMixedTypes="0" containsString="0" containsNumber="1" minValue="0" maxValue="10788"/>
    </cacheField>
    <cacheField name="TOPLAM_ALIS" numFmtId="167">
      <sharedItems containsSemiMixedTypes="0" containsString="0" containsNumber="1" minValue="0" maxValue="439776"/>
    </cacheField>
    <cacheField name="TOPLAM_SATIS" numFmtId="167">
      <sharedItems containsSemiMixedTypes="0" containsString="0" containsNumber="1" minValue="0" maxValue="481356"/>
    </cacheField>
    <cacheField name="TOPLAM_KAR_ZARAR" numFmtId="167">
      <sharedItems containsSemiMixedTypes="0" containsString="0" containsNumber="1" minValue="-59080.89" maxValue="161816.32999999999"/>
    </cacheField>
    <cacheField name="%" numFmtId="0" formula="TOPLAM_SATIS/TOPLAM_ALIS-1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">
  <r>
    <s v="33BJA87"/>
    <s v="Tır Frigorifik"/>
    <x v="0"/>
    <s v="ULAŞ ULUSLARARASI NAKL.SAN.VE TİC. LTD.ŞTİ"/>
    <n v="9124"/>
    <n v="170000"/>
    <n v="38"/>
    <n v="178833"/>
    <n v="214353.08"/>
    <n v="13514"/>
    <n v="0"/>
    <n v="0"/>
    <n v="2971.08"/>
    <n v="0"/>
    <n v="0"/>
    <n v="192347"/>
    <n v="2971.08"/>
    <n v="189375.92"/>
    <n v="403729"/>
    <n v="369214.58"/>
    <n v="0"/>
    <n v="-34514.42"/>
  </r>
  <r>
    <s v="33AHL784"/>
    <s v="Tır Frigorifik"/>
    <x v="0"/>
    <s v="ULAŞ ULUSLARARASI NAKL.SAN.VE TİC. LTD.ŞTİ"/>
    <n v="9948"/>
    <n v="185000"/>
    <n v="38"/>
    <n v="185000"/>
    <n v="235205.13"/>
    <n v="32407"/>
    <n v="0"/>
    <n v="0"/>
    <n v="4200.47"/>
    <n v="0"/>
    <n v="0"/>
    <n v="217407"/>
    <n v="4200.47"/>
    <n v="213206.53"/>
    <n v="448411.66"/>
    <n v="446289"/>
    <n v="0"/>
    <n v="-2122.66"/>
  </r>
  <r>
    <s v="33CET01"/>
    <s v="Tır Frigorifik"/>
    <x v="0"/>
    <s v="FEZA TRANS ULUSLARARASI NAKLİYAT PETROL SANAYİ VE TİCARET LİMİTED ŞİRKETİ"/>
    <n v="5202"/>
    <n v="185000"/>
    <n v="38"/>
    <n v="117166"/>
    <n v="155828.9"/>
    <n v="1242"/>
    <n v="0"/>
    <n v="0"/>
    <n v="36806.239999999998"/>
    <n v="5000"/>
    <n v="0"/>
    <n v="123408"/>
    <n v="36806.239999999998"/>
    <n v="86601.76"/>
    <n v="242430.66"/>
    <n v="170121.92"/>
    <n v="0"/>
    <n v="-72308.740000000005"/>
  </r>
  <r>
    <s v="31AAB242"/>
    <s v="Tır Frigorifik"/>
    <x v="0"/>
    <s v="YAHYAOĞULLARI ULUSLARARASI TAŞIMACILIK LOJİSTİK"/>
    <n v="10170"/>
    <n v="185000"/>
    <n v="38"/>
    <n v="166500"/>
    <n v="281321.48"/>
    <n v="10546"/>
    <n v="0"/>
    <n v="0"/>
    <n v="44796.13"/>
    <n v="0"/>
    <n v="0"/>
    <n v="177046"/>
    <n v="44796.13"/>
    <n v="132249.87"/>
    <n v="413571.35"/>
    <n v="401607.64"/>
    <n v="0"/>
    <n v="-11963.71"/>
  </r>
  <r>
    <s v="33BGD793"/>
    <s v="Tır Frigorifik"/>
    <x v="0"/>
    <s v="ULAŞ ULUSLARARASI NAKL.SAN.VE TİC. LTD.ŞTİ"/>
    <n v="11469"/>
    <n v="185000"/>
    <n v="38"/>
    <n v="185000"/>
    <n v="279221.59999999998"/>
    <n v="10860"/>
    <n v="0"/>
    <n v="0"/>
    <n v="15235.18"/>
    <n v="0"/>
    <n v="0"/>
    <n v="195860"/>
    <n v="15235.18"/>
    <n v="180624.82"/>
    <n v="459846.42"/>
    <n v="405446.1"/>
    <n v="0"/>
    <n v="-54400.32"/>
  </r>
  <r>
    <s v="33BGK517"/>
    <s v="Tır Frigorifik"/>
    <x v="0"/>
    <s v="ERKAL LOJ. PET. OTO. İN. GID. İT. İH. SAN. VE TİC. LTD.ŞTİ."/>
    <n v="4265"/>
    <n v="185000"/>
    <n v="38"/>
    <n v="86333"/>
    <n v="81694.600000000006"/>
    <n v="14212.5"/>
    <n v="0"/>
    <n v="15635.99"/>
    <n v="0"/>
    <n v="3000"/>
    <n v="0"/>
    <n v="119181.49"/>
    <n v="0"/>
    <n v="119181.49"/>
    <n v="200876.09"/>
    <n v="198227.35"/>
    <n v="0"/>
    <n v="-2648.74"/>
  </r>
  <r>
    <s v="33CRB01"/>
    <s v="Tır Frigorifik"/>
    <x v="0"/>
    <s v="BUDAKLAR NAKLİYAT GIDA PETROL İNŞAAT OTOMOTİV SANAYİ VE TİCARET LİMİTED ŞİRKETİ"/>
    <n v="11900"/>
    <n v="185000"/>
    <n v="38"/>
    <n v="185000"/>
    <n v="251701.09"/>
    <n v="5480"/>
    <n v="0"/>
    <n v="20395.23"/>
    <n v="0"/>
    <n v="0"/>
    <n v="0"/>
    <n v="210875.23"/>
    <n v="0"/>
    <n v="210875.23"/>
    <n v="462576.32"/>
    <n v="417289.71"/>
    <n v="0"/>
    <n v="-45286.61"/>
  </r>
  <r>
    <s v="06FTL122"/>
    <s v="Tır Frigorifik"/>
    <x v="0"/>
    <s v="SÜLEYMAN BAHAR-BARAN NAKLİYAT"/>
    <n v="11438"/>
    <n v="185000"/>
    <n v="38"/>
    <n v="185000"/>
    <n v="267472.15999999997"/>
    <n v="8381"/>
    <n v="0"/>
    <n v="0"/>
    <n v="7227.95"/>
    <n v="0"/>
    <n v="0"/>
    <n v="193381"/>
    <n v="7227.95"/>
    <n v="186153.05"/>
    <n v="453625.21"/>
    <n v="397617.91"/>
    <n v="0"/>
    <n v="-56007.3"/>
  </r>
  <r>
    <s v="33CTT18"/>
    <s v="Tır Frigorifik"/>
    <x v="0"/>
    <s v="AHAD LOJİSTİK ULUSLARARASI TAŞIMACILIK TEKSTİL GIDA TARIM OTOMOTİV KUYUMCULUK İNŞAAT PETROL EMLAK"/>
    <n v="10516"/>
    <n v="185000"/>
    <n v="38"/>
    <n v="185000"/>
    <n v="213862.14"/>
    <n v="12170"/>
    <n v="0"/>
    <n v="25268.03"/>
    <n v="0"/>
    <n v="0"/>
    <n v="0"/>
    <n v="222438.03"/>
    <n v="0"/>
    <n v="222438.03"/>
    <n v="436300.17"/>
    <n v="389909.92"/>
    <n v="0"/>
    <n v="-46390.25"/>
  </r>
  <r>
    <s v="01ACP719"/>
    <s v="Tır Frigorifik"/>
    <x v="0"/>
    <s v="MYS TRANS ULUSLARARASI TAŞIMACILIK İNŞAAT SANAYİ VE TİCARET LİMİTED ŞİRKETİ"/>
    <n v="10892"/>
    <n v="185000"/>
    <n v="38"/>
    <n v="185000"/>
    <n v="255649.22"/>
    <n v="13600"/>
    <n v="0"/>
    <n v="0"/>
    <n v="8498.01"/>
    <n v="9000"/>
    <n v="0"/>
    <n v="207600"/>
    <n v="8498.01"/>
    <n v="199101.99"/>
    <n v="454751.21"/>
    <n v="371433.46"/>
    <n v="0"/>
    <n v="-83317.75"/>
  </r>
  <r>
    <s v="33BNS39"/>
    <s v="Tır Frigorifik"/>
    <x v="0"/>
    <s v="HASRET ULUS.NAK.İNŞ.GÜM.TEKSTİL KUY.GID.PET.ÜRÜN.SAN.VE TİC.LTD.ŞTİ."/>
    <n v="5854"/>
    <n v="185000"/>
    <n v="38"/>
    <n v="86333"/>
    <n v="121873.05"/>
    <n v="2985"/>
    <n v="0"/>
    <n v="9045.15"/>
    <n v="0"/>
    <n v="0"/>
    <n v="0"/>
    <n v="98363.15"/>
    <n v="0"/>
    <n v="98363.15"/>
    <n v="220236.2"/>
    <n v="168284.97"/>
    <n v="0"/>
    <n v="-51951.23"/>
  </r>
  <r>
    <s v="47AEZ035"/>
    <s v="Tır Frigorifik"/>
    <x v="0"/>
    <s v="MİR LOJİSTİK ULUS.TAŞ.İTH.İNŞ.NAK.KUY.GIDA SAN. VE TİC.LTD.ŞTİ"/>
    <n v="12067"/>
    <n v="185000"/>
    <n v="38"/>
    <n v="185000"/>
    <n v="275290.90999999997"/>
    <n v="4209"/>
    <n v="0"/>
    <n v="3738.97"/>
    <n v="0"/>
    <n v="10000"/>
    <n v="0"/>
    <n v="202947.97"/>
    <n v="0"/>
    <n v="202947.97"/>
    <n v="478238.88"/>
    <n v="488086.64"/>
    <n v="0"/>
    <n v="9847.76"/>
  </r>
  <r>
    <s v="33AJJ63"/>
    <s v="Tır Frigorifik"/>
    <x v="0"/>
    <s v="DİVAN TRANS LOJİSTİK VE DIŞ TİCARET LİMİTED ŞİRKETİ"/>
    <n v="12241"/>
    <n v="185000"/>
    <n v="38"/>
    <n v="185000"/>
    <n v="283401.71000000002"/>
    <n v="12263"/>
    <n v="0"/>
    <n v="87.26"/>
    <n v="0"/>
    <n v="0"/>
    <n v="0"/>
    <n v="197350.26"/>
    <n v="0"/>
    <n v="197350.26"/>
    <n v="480751.97"/>
    <n v="463929.64"/>
    <n v="0"/>
    <n v="-16822.330000000002"/>
  </r>
  <r>
    <s v="31AOF718"/>
    <s v="Tır Frigorifik"/>
    <x v="0"/>
    <s v="DİVAN TRANS LOJİSTİK VE DIŞ TİCARET LİMİTED ŞİRKETİ"/>
    <n v="10000"/>
    <n v="185000"/>
    <n v="38"/>
    <n v="185000"/>
    <n v="213693.23"/>
    <n v="30307.94"/>
    <n v="0"/>
    <n v="20205"/>
    <n v="0"/>
    <n v="0"/>
    <n v="0"/>
    <n v="235512.94"/>
    <n v="0"/>
    <n v="235512.94"/>
    <n v="449206.17"/>
    <n v="491682.29"/>
    <n v="0"/>
    <n v="42476.12"/>
  </r>
  <r>
    <s v="33CTN22"/>
    <s v="Tır Frigorifik"/>
    <x v="0"/>
    <s v="HASRET ULUS.NAK.İNŞ.GÜM.TEKSTİL KUY.GID.PET.ÜRÜN.SAN.VE TİC.LTD.ŞTİ."/>
    <n v="10973"/>
    <n v="185000"/>
    <n v="38"/>
    <n v="185000"/>
    <n v="250465.92000000001"/>
    <n v="33004"/>
    <n v="0"/>
    <n v="1074.57"/>
    <n v="0"/>
    <n v="0"/>
    <n v="0"/>
    <n v="219078.57"/>
    <n v="0"/>
    <n v="219078.57"/>
    <n v="469544.49"/>
    <n v="494098.5"/>
    <n v="0"/>
    <n v="24554.01"/>
  </r>
  <r>
    <s v="33BYK46"/>
    <s v="Tır Frigorifik"/>
    <x v="0"/>
    <s v="HASRET ULUS.NAK.İNŞ.GÜM.TEKSTİL KUY.GID.PET.ÜRÜN.SAN.VE TİC.LTD.ŞTİ."/>
    <n v="9417"/>
    <n v="185000"/>
    <n v="38"/>
    <n v="185000"/>
    <n v="204696.32000000001"/>
    <n v="8631"/>
    <n v="0"/>
    <n v="9140.56"/>
    <n v="0"/>
    <n v="0"/>
    <n v="0"/>
    <n v="202771.56"/>
    <n v="0"/>
    <n v="202771.56"/>
    <n v="407467.88"/>
    <n v="306175.07"/>
    <n v="0"/>
    <n v="-101292.81"/>
  </r>
  <r>
    <s v="33APB876"/>
    <s v="Tır Frigorifik"/>
    <x v="0"/>
    <s v="AKMAR ULUSLARARASI NAKLİYAT SANAYİ VE TİCARET LİMİTED ŞİRKETİ"/>
    <n v="10726"/>
    <n v="185000"/>
    <n v="38"/>
    <n v="185000"/>
    <n v="249337.75"/>
    <n v="12103.3"/>
    <n v="0"/>
    <n v="0"/>
    <n v="815.34"/>
    <n v="0"/>
    <n v="0"/>
    <n v="197103.3"/>
    <n v="815.34"/>
    <n v="196287.96"/>
    <n v="445625.71"/>
    <n v="414355.71"/>
    <n v="0"/>
    <n v="-31270"/>
  </r>
  <r>
    <s v="47AAG542"/>
    <s v="Tır Frigorifik"/>
    <x v="0"/>
    <s v="YAĞMUR TRANSPORT ULUSLARARASI TAŞIMACILIK GIDA PETROL TEKSTİL OTOMOTİV İNŞAAT KUYUMCULUK İTHALAT İHR"/>
    <n v="10486"/>
    <n v="185000"/>
    <n v="38"/>
    <n v="185000"/>
    <n v="243892.13"/>
    <n v="11490"/>
    <n v="0"/>
    <n v="874"/>
    <n v="0"/>
    <n v="0"/>
    <n v="0"/>
    <n v="197364"/>
    <n v="0"/>
    <n v="197364"/>
    <n v="441256.13"/>
    <n v="370768.16"/>
    <n v="0"/>
    <n v="-70487.97"/>
  </r>
  <r>
    <s v="33CTC40"/>
    <s v="Tır Frigorifik"/>
    <x v="0"/>
    <s v="TEK NUR TRANS LOJ.SAN.VE TİC.LTD.ŞTİ."/>
    <n v="9565"/>
    <n v="185000"/>
    <n v="38"/>
    <n v="185000"/>
    <n v="218913.47"/>
    <n v="19574"/>
    <n v="0"/>
    <n v="1907.36"/>
    <n v="0"/>
    <n v="10000"/>
    <n v="0"/>
    <n v="216481.36"/>
    <n v="0"/>
    <n v="216481.36"/>
    <n v="435394.83"/>
    <n v="339954"/>
    <n v="0"/>
    <n v="-95440.83"/>
  </r>
  <r>
    <s v="34HP4542"/>
    <s v="Tır Frigorifik"/>
    <x v="0"/>
    <s v="TEK NUR TRANS LOJ.SAN.VE TİC.LTD.ŞTİ."/>
    <n v="12685"/>
    <n v="185000"/>
    <n v="38"/>
    <n v="185000"/>
    <n v="281616.78000000003"/>
    <n v="10484"/>
    <n v="0"/>
    <n v="11068.25"/>
    <n v="0"/>
    <n v="0"/>
    <n v="0"/>
    <n v="206552.25"/>
    <n v="0"/>
    <n v="206552.25"/>
    <n v="488169.03"/>
    <n v="518859.35"/>
    <n v="0"/>
    <n v="30690.32"/>
  </r>
  <r>
    <s v="33CSA30"/>
    <s v="Tır Frigorifik"/>
    <x v="0"/>
    <s v="REYSAN LOJİSTİK ULUSLARARASI NAKLİYAT SANAYİ VE TİCARET LİMİTED ŞİRKETİ"/>
    <n v="11728"/>
    <n v="185000"/>
    <n v="38"/>
    <n v="185000"/>
    <n v="276439.53000000003"/>
    <n v="14683.5"/>
    <n v="0"/>
    <n v="0"/>
    <n v="5612.72"/>
    <n v="0"/>
    <n v="0"/>
    <n v="199683.5"/>
    <n v="5612.72"/>
    <n v="194070.78"/>
    <n v="470510.31"/>
    <n v="427407.21"/>
    <n v="0"/>
    <n v="-43103.1"/>
  </r>
  <r>
    <s v="33CUH62"/>
    <s v="Tır Frigorifik"/>
    <x v="0"/>
    <s v="REYSAN LOJİSTİK ULUSLARARASI NAKLİYAT SANAYİ VE TİCARET LİMİTED ŞİRKETİ"/>
    <n v="11813"/>
    <n v="185000"/>
    <n v="38"/>
    <n v="185000"/>
    <n v="268608.84999999998"/>
    <n v="16678"/>
    <n v="0"/>
    <n v="2008.84"/>
    <n v="0"/>
    <n v="0"/>
    <n v="0"/>
    <n v="203686.84"/>
    <n v="0"/>
    <n v="203686.84"/>
    <n v="472295.69"/>
    <n v="449906.13"/>
    <n v="0"/>
    <n v="-22389.56"/>
  </r>
  <r>
    <s v="31EG501"/>
    <s v="Tır Frigorifik"/>
    <x v="0"/>
    <s v="KAPITRANS ULUS.TAŞ.TİC.LTD.ŞTİ."/>
    <n v="5538"/>
    <n v="185000"/>
    <n v="38"/>
    <n v="117167"/>
    <n v="151903.37"/>
    <n v="0"/>
    <n v="0"/>
    <n v="0"/>
    <n v="21642.26"/>
    <n v="0"/>
    <n v="0"/>
    <n v="117167"/>
    <n v="21642.26"/>
    <n v="95524.74"/>
    <n v="247428.11"/>
    <n v="209541.26"/>
    <n v="0"/>
    <n v="-37886.85"/>
  </r>
  <r>
    <s v="31AJA224"/>
    <s v="Tır Frigorifik"/>
    <x v="0"/>
    <s v="KAPITRANS ULUS.TAŞ.TİC.LTD.ŞTİ."/>
    <n v="9785"/>
    <n v="185000"/>
    <n v="38"/>
    <n v="185000"/>
    <n v="229694.59"/>
    <n v="46418"/>
    <n v="0"/>
    <n v="0"/>
    <n v="8389.56"/>
    <n v="0"/>
    <n v="0"/>
    <n v="231418"/>
    <n v="8389.56"/>
    <n v="223028.44"/>
    <n v="452723.03"/>
    <n v="434797.97"/>
    <n v="0"/>
    <n v="-17925.060000000001"/>
  </r>
  <r>
    <s v="33AHP128"/>
    <s v="Tır Frigorifik"/>
    <x v="0"/>
    <s v="SÜMER TRANS ULUS.TAŞ.İTH.İHR.SAN. VE TİC.LTD.ŞTİ."/>
    <n v="10380"/>
    <n v="185000"/>
    <n v="38"/>
    <n v="185000"/>
    <n v="234814.84"/>
    <n v="5693"/>
    <n v="0"/>
    <n v="1201.9000000000001"/>
    <n v="0"/>
    <n v="0"/>
    <n v="0"/>
    <n v="191894.9"/>
    <n v="0"/>
    <n v="191894.9"/>
    <n v="426709.74"/>
    <n v="381094.74"/>
    <n v="0"/>
    <n v="-45615"/>
  </r>
  <r>
    <s v="33RN436"/>
    <s v="Tır Frigorifik"/>
    <x v="0"/>
    <s v="SÜMER TRANS ULUS.TAŞ.İTH.İHR.SAN. VE TİC.LTD.ŞTİ."/>
    <n v="7042"/>
    <n v="185000"/>
    <n v="38"/>
    <n v="129500"/>
    <n v="157935.87"/>
    <n v="9993"/>
    <n v="0"/>
    <n v="6082"/>
    <n v="0"/>
    <n v="0"/>
    <n v="0"/>
    <n v="145575"/>
    <n v="0"/>
    <n v="145575"/>
    <n v="303510.87"/>
    <n v="277428.44"/>
    <n v="0"/>
    <n v="-26082.43"/>
  </r>
  <r>
    <s v="33BYD96"/>
    <s v="Tır Frigorifik"/>
    <x v="0"/>
    <s v="NAZDAR LOJİSTİK NAKLİYAT İTHALAT İHRACAT VE SANAYİ TİCARET LİMİTED ŞİRKETİ"/>
    <n v="10944"/>
    <n v="185000"/>
    <n v="38"/>
    <n v="185000"/>
    <n v="249698.58"/>
    <n v="37758"/>
    <n v="0"/>
    <n v="3871"/>
    <n v="0"/>
    <n v="0"/>
    <n v="0"/>
    <n v="226629"/>
    <n v="0"/>
    <n v="226629"/>
    <n v="476327.58"/>
    <n v="471068.6"/>
    <n v="0"/>
    <n v="-5258.98"/>
  </r>
  <r>
    <s v="34BRZ028"/>
    <s v="Tır Frigorifik"/>
    <x v="0"/>
    <s v="İRFAN AKSU"/>
    <n v="8420"/>
    <n v="185000"/>
    <n v="38"/>
    <n v="185000"/>
    <n v="195522.21"/>
    <n v="8970"/>
    <n v="0"/>
    <n v="0"/>
    <n v="5149.47"/>
    <n v="0"/>
    <n v="0"/>
    <n v="193970"/>
    <n v="5149.47"/>
    <n v="188820.53"/>
    <n v="384342.74"/>
    <n v="300689.84999999998"/>
    <n v="0"/>
    <n v="-83652.89"/>
  </r>
  <r>
    <s v="42AOS764"/>
    <s v="Tır Frigorifik"/>
    <x v="0"/>
    <s v="SÜLEYMAN GÜMÜŞKAYA"/>
    <n v="11608"/>
    <n v="185000"/>
    <n v="38"/>
    <n v="185000"/>
    <n v="251921.21"/>
    <n v="10244"/>
    <n v="0"/>
    <n v="19828.53"/>
    <n v="0"/>
    <n v="0"/>
    <n v="0"/>
    <n v="215072.53"/>
    <n v="0"/>
    <n v="215072.53"/>
    <n v="466993.74"/>
    <n v="420877.29"/>
    <n v="0"/>
    <n v="-46116.45"/>
  </r>
  <r>
    <s v="70BG119"/>
    <s v="Tır Tenteli"/>
    <x v="1"/>
    <s v="İSA KILINÇVUR"/>
    <n v="1351"/>
    <n v="200000"/>
    <n v="35"/>
    <n v="86670"/>
    <n v="15593.3"/>
    <n v="0"/>
    <n v="0"/>
    <n v="15620.36"/>
    <n v="0"/>
    <n v="0"/>
    <n v="0"/>
    <n v="102290.36"/>
    <n v="0"/>
    <n v="102290.36"/>
    <n v="117883.66"/>
    <n v="114200"/>
    <n v="0"/>
    <n v="-3683.66"/>
  </r>
  <r>
    <s v="42E4309"/>
    <s v="Tır Frigorifik"/>
    <x v="2"/>
    <s v="KADİR YAVUZER"/>
    <n v="11625"/>
    <n v="150000"/>
    <n v="36"/>
    <n v="150000"/>
    <n v="284916.17"/>
    <n v="2897"/>
    <n v="0"/>
    <n v="0"/>
    <n v="17377.54"/>
    <n v="0"/>
    <n v="0"/>
    <n v="152897"/>
    <n v="17377.54"/>
    <n v="135519.46"/>
    <n v="420435.63"/>
    <n v="404750.57"/>
    <n v="0"/>
    <n v="-15685.06"/>
  </r>
  <r>
    <s v="42AVD334"/>
    <s v="Tır Frigorifik"/>
    <x v="2"/>
    <s v="KADİR YAVUZER"/>
    <n v="10556"/>
    <n v="150000"/>
    <n v="36"/>
    <n v="150000"/>
    <n v="222173.96"/>
    <n v="4369"/>
    <n v="0"/>
    <n v="18697.099999999999"/>
    <n v="0"/>
    <n v="0"/>
    <n v="0"/>
    <n v="173066.1"/>
    <n v="0"/>
    <n v="173066.1"/>
    <n v="395240.06"/>
    <n v="359526.81"/>
    <n v="0"/>
    <n v="-35713.25"/>
  </r>
  <r>
    <s v="42AFV141"/>
    <s v="Tır Frigorifik"/>
    <x v="2"/>
    <s v="MUSTAFA URAL"/>
    <n v="11283"/>
    <n v="150000"/>
    <n v="36"/>
    <n v="150000"/>
    <n v="259069.84"/>
    <n v="0"/>
    <n v="0"/>
    <n v="0"/>
    <n v="629.26"/>
    <n v="0"/>
    <n v="0"/>
    <n v="150000"/>
    <n v="629.26"/>
    <n v="149370.74"/>
    <n v="408440.58"/>
    <n v="373557.2"/>
    <n v="0"/>
    <n v="-34883.379999999997"/>
  </r>
  <r>
    <s v="42SM634"/>
    <s v="Tır Frigorifik"/>
    <x v="2"/>
    <s v="YASİN BOZDAĞ"/>
    <n v="10870"/>
    <n v="150000"/>
    <n v="36"/>
    <n v="150000"/>
    <n v="245108.63"/>
    <n v="6856"/>
    <n v="0"/>
    <n v="4678.24"/>
    <n v="0"/>
    <n v="0"/>
    <n v="0"/>
    <n v="161534.24"/>
    <n v="0"/>
    <n v="161534.24"/>
    <n v="406642.87"/>
    <n v="369105.72"/>
    <n v="0"/>
    <n v="-37537.15"/>
  </r>
  <r>
    <s v="42AGC658"/>
    <s v="Tır Tenteli"/>
    <x v="2"/>
    <s v="VELİ ÖZKAN"/>
    <n v="1231"/>
    <n v="150000"/>
    <n v="36"/>
    <n v="10000"/>
    <n v="19407.560000000001"/>
    <n v="0"/>
    <n v="0"/>
    <n v="7951.69"/>
    <n v="0"/>
    <n v="0"/>
    <n v="0"/>
    <n v="17951.689999999999"/>
    <n v="0"/>
    <n v="17951.689999999999"/>
    <n v="37359.25"/>
    <n v="42920.800000000003"/>
    <n v="0"/>
    <n v="5561.55"/>
  </r>
  <r>
    <s v="42S6930"/>
    <s v="Tır Frigorifik"/>
    <x v="2"/>
    <s v="ATLANTILI NAKLİYAT SAN.TİC.LTD.ŞTİ."/>
    <n v="480"/>
    <n v="150000"/>
    <n v="36"/>
    <n v="5000"/>
    <n v="10"/>
    <n v="0"/>
    <n v="0"/>
    <n v="10984"/>
    <n v="0"/>
    <n v="0"/>
    <n v="0"/>
    <n v="15984"/>
    <n v="0"/>
    <n v="15984"/>
    <n v="15994"/>
    <n v="21854.78"/>
    <n v="0"/>
    <n v="5860.78"/>
  </r>
  <r>
    <s v="42APJ745"/>
    <s v="Tır Frigorifik"/>
    <x v="2"/>
    <s v="RAMAZAN CERİT"/>
    <n v="11515"/>
    <n v="150000"/>
    <n v="36"/>
    <n v="150000"/>
    <n v="259349.01"/>
    <n v="1800"/>
    <n v="0"/>
    <n v="3696.88"/>
    <n v="0"/>
    <n v="0"/>
    <n v="0"/>
    <n v="155496.88"/>
    <n v="0"/>
    <n v="155496.88"/>
    <n v="414845.89"/>
    <n v="383428.17"/>
    <n v="0"/>
    <n v="-31417.72"/>
  </r>
  <r>
    <s v="42FAN86"/>
    <s v="Tır Frigorifik"/>
    <x v="2"/>
    <s v="MURAT ŞEFLEK"/>
    <n v="11035"/>
    <n v="185000"/>
    <n v="38"/>
    <n v="150000"/>
    <n v="253550.64"/>
    <n v="400"/>
    <n v="0"/>
    <n v="1237.19"/>
    <n v="0"/>
    <n v="0"/>
    <n v="0"/>
    <n v="151637.19"/>
    <n v="0"/>
    <n v="151637.19"/>
    <n v="405187.83"/>
    <n v="365887.25"/>
    <n v="0"/>
    <n v="-39300.5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93">
  <r>
    <x v="0"/>
    <s v="Serap BURSAL"/>
    <s v="Arşiv kaydı var"/>
    <m/>
    <m/>
    <d v="2026-08-01T00:00:00"/>
    <s v="S-643945"/>
    <d v="2026-08-01T00:00:00"/>
    <s v="Y-578196"/>
    <x v="0"/>
    <m/>
    <s v=" "/>
    <m/>
    <s v="20260801020"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01T00:00:00"/>
    <s v="S-643920"/>
    <d v="2026-08-01T00:00:00"/>
    <s v="Y-578171"/>
    <x v="0"/>
    <m/>
    <s v=" "/>
    <m/>
    <m/>
    <m/>
    <x v="1"/>
    <s v="Ülker Bisküvi San. A.Ş. Topkapı- 3 Şubesi"/>
    <m/>
    <m/>
    <m/>
    <m/>
    <s v="34MGZ304"/>
    <s v="Tır Frigorifik"/>
    <s v="MUSTAFA AKTAŞ."/>
    <x v="0"/>
    <s v=" "/>
    <m/>
    <s v="ŞEHİRLERARASI"/>
    <n v="1"/>
    <s v="0108"/>
    <s v="ÖNEM GAMEDA DEPO"/>
    <s v="İSTANBUL"/>
    <s v="ZEYTİNBURNU"/>
    <s v="DAVUTPAŞA CAD. NO:18 TOPKAPI"/>
    <s v="Y41"/>
    <s v="KOCAELİ"/>
    <s v="KOCAELİ"/>
    <s v="GEBZE"/>
    <m/>
    <n v="0"/>
    <n v="0"/>
    <n v="0"/>
    <n v="0"/>
    <n v="19000"/>
    <n v="0"/>
    <n v="20156"/>
    <n v="0"/>
    <n v="19000"/>
    <n v="20156"/>
    <n v="1156"/>
  </r>
  <r>
    <x v="0"/>
    <s v="Serap BURSAL"/>
    <s v="Arşiv kaydı var"/>
    <m/>
    <m/>
    <d v="2026-08-01T00:00:00"/>
    <s v="S-643914"/>
    <d v="2026-08-01T00:00:00"/>
    <s v="Y-578165"/>
    <x v="0"/>
    <m/>
    <s v=" "/>
    <m/>
    <m/>
    <m/>
    <x v="1"/>
    <s v="Ülker Bisküvi San. A.Ş. Topkapı- 3 Şubesi"/>
    <m/>
    <m/>
    <m/>
    <m/>
    <s v="34KFH396"/>
    <s v="Tır Frigorifik"/>
    <s v="MUSTAFA AKTAŞ."/>
    <x v="0"/>
    <s v=" "/>
    <m/>
    <s v="ŞEHİRLERARASI"/>
    <n v="1"/>
    <s v="0108"/>
    <s v="ÖNEM GAMEDA DEPO"/>
    <s v="İSTANBUL"/>
    <s v="ZEYTİNBURNU"/>
    <s v="DAVUTPAŞA CAD. NO:18 TOPKAPI"/>
    <s v="Y41"/>
    <s v="KOCAELİ"/>
    <s v="KOCAELİ"/>
    <s v="GEBZE"/>
    <m/>
    <n v="0"/>
    <n v="0"/>
    <n v="0"/>
    <n v="0"/>
    <n v="19000"/>
    <n v="0"/>
    <n v="20156"/>
    <n v="0"/>
    <n v="19000"/>
    <n v="20156"/>
    <n v="1156"/>
  </r>
  <r>
    <x v="0"/>
    <s v="Serap BURSAL"/>
    <m/>
    <s v="1-31 AĞUSTOS HORİZON MUTABAKATI / SAS NO : 7000194854"/>
    <m/>
    <d v="2026-08-01T00:00:00"/>
    <s v="S-642947"/>
    <d v="2026-08-01T00:00:00"/>
    <s v="Y-577193"/>
    <x v="0"/>
    <m/>
    <s v=" "/>
    <m/>
    <s v="5036150"/>
    <m/>
    <x v="2"/>
    <s v="HORİZON HIZLI TÜK. ÜRÜNL.ÜR.PAZ.SATIŞ VE TİC.A.Ş."/>
    <m/>
    <m/>
    <m/>
    <m/>
    <s v="42AFU328"/>
    <s v="Tır Katlı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6500"/>
    <n v="0"/>
    <n v="17793"/>
    <n v="0"/>
    <n v="16500"/>
    <n v="17793"/>
    <n v="1293"/>
  </r>
  <r>
    <x v="0"/>
    <s v="Ahmet Bursal"/>
    <s v="Arşiv kaydı var"/>
    <m/>
    <s v="TAMAMLANDI"/>
    <d v="2026-08-01T00:00:00"/>
    <s v="S-643828"/>
    <d v="2026-08-01T00:00:00"/>
    <s v="Y-578078"/>
    <x v="0"/>
    <m/>
    <s v=" "/>
    <m/>
    <m/>
    <m/>
    <x v="1"/>
    <s v="Ülker Bisküvi San. A.Ş. Topkapı- 3 Şubesi"/>
    <m/>
    <m/>
    <m/>
    <m/>
    <s v="34NLM409"/>
    <s v="Tır Tenteli"/>
    <s v="DURMUŞ MUSLUKCU"/>
    <x v="0"/>
    <s v=" "/>
    <m/>
    <s v="ŞEHİRLERARASI"/>
    <n v="1"/>
    <s v="Y59"/>
    <s v="TEKİRDAĞ"/>
    <s v="TEKİRDAĞ"/>
    <s v="TEKİRDAĞ MERKEZ"/>
    <s v="KAPAKLI"/>
    <s v="2121"/>
    <s v="YAPKİM ANTREPO-SİLİVRİ"/>
    <s v="İSTANBUL"/>
    <s v="SİLİVRİ"/>
    <s v="YAPKİM ANTREPO-SİLİVRİ_x000a_İRS NO:78832-78831-79494-79496 @ "/>
    <n v="0"/>
    <n v="0"/>
    <n v="0"/>
    <n v="0"/>
    <n v="55950"/>
    <n v="0"/>
    <n v="62935.199999999997"/>
    <n v="0"/>
    <n v="55950"/>
    <n v="62935.199999999997"/>
    <n v="6985.2"/>
  </r>
  <r>
    <x v="0"/>
    <s v="Serap BURSAL"/>
    <s v="Arşiv kaydı var"/>
    <m/>
    <m/>
    <d v="2026-08-01T00:00:00"/>
    <s v="S-643823"/>
    <d v="2026-08-01T00:00:00"/>
    <s v="Y-578073"/>
    <x v="0"/>
    <m/>
    <s v=" "/>
    <m/>
    <s v="FATURA EDİLMEYECEK"/>
    <m/>
    <x v="3"/>
    <s v="Ülker Bisküvi San. A.Ş. / Silivri  Şubesi"/>
    <m/>
    <m/>
    <m/>
    <m/>
    <s v="16KJ421"/>
    <s v="10 Tkr Kamyon Frigorifik"/>
    <s v="NAİL ULUS"/>
    <x v="0"/>
    <s v=" "/>
    <m/>
    <s v="ŞEHİRİÇİ"/>
    <n v="1"/>
    <s v="Y34"/>
    <s v="İSTANBUL"/>
    <s v="İSTANBUL"/>
    <s v="İSTANBUL MERKEZ"/>
    <s v="MFS KALIP"/>
    <s v="5201"/>
    <s v="ÜLKER BİSKÜVİ SİLİVRİ DEPO"/>
    <s v="İSTANBUL"/>
    <s v="SİLİVRİ"/>
    <s v="SELİMPAŞA SAN.BÖLGESİ NO:10 @ @ FATURA EDİLMEYECEK"/>
    <n v="0"/>
    <n v="0"/>
    <n v="0"/>
    <n v="0"/>
    <n v="5000"/>
    <n v="0"/>
    <n v="0"/>
    <n v="0"/>
    <n v="5000"/>
    <n v="0"/>
    <n v="-5000"/>
  </r>
  <r>
    <x v="0"/>
    <s v="Serap BURSAL"/>
    <s v="Arşiv kaydı var"/>
    <m/>
    <m/>
    <d v="2026-08-01T00:00:00"/>
    <s v="S-643818"/>
    <d v="2026-08-01T00:00:00"/>
    <s v="Y-578068"/>
    <x v="0"/>
    <m/>
    <s v=" "/>
    <m/>
    <s v="FATURA EDİLMEYECEK"/>
    <m/>
    <x v="3"/>
    <s v="Ülker Bisküvi San. A.Ş. / Silivri  Şubesi"/>
    <m/>
    <m/>
    <m/>
    <m/>
    <s v="16KJ421"/>
    <s v="10 Tkr Kamyon Frigorifik"/>
    <s v="NAİL ULUS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 FATURA EDİLMEYECEK"/>
    <n v="0"/>
    <n v="0"/>
    <n v="0"/>
    <n v="0"/>
    <n v="8700"/>
    <n v="0"/>
    <n v="0"/>
    <n v="0"/>
    <n v="8700"/>
    <n v="0"/>
    <n v="-8700"/>
  </r>
  <r>
    <x v="0"/>
    <s v="Serap BURSAL"/>
    <s v="Arşiv kaydı var"/>
    <m/>
    <m/>
    <d v="2026-08-01T00:00:00"/>
    <s v="S-643817"/>
    <d v="2026-08-01T00:00:00"/>
    <s v="Y-578067"/>
    <x v="0"/>
    <m/>
    <s v=" "/>
    <m/>
    <s v="FATURA EDİLMEYECEK"/>
    <m/>
    <x v="3"/>
    <s v="Ülker Bisküvi San. A.Ş. / Silivri  Şubesi"/>
    <m/>
    <m/>
    <m/>
    <m/>
    <s v="16KJ421"/>
    <s v="10 Tkr Kamyon Frigorifik"/>
    <s v="NAİL ULUS"/>
    <x v="0"/>
    <s v=" "/>
    <m/>
    <s v="ŞEHİRİÇİ"/>
    <n v="1"/>
    <s v="5201"/>
    <s v="ÜLKER BİSKÜVİ SİLİVRİ DEPO"/>
    <s v="İSTANBUL"/>
    <s v="SİLİVRİ"/>
    <s v="SELİMPAŞA SAN.BÖLGESİ NO:10"/>
    <s v="TOPKAPI"/>
    <s v="TOPKAPI"/>
    <s v="İSTANBUL"/>
    <s v="ZEYTİNBURNU"/>
    <m/>
    <n v="0"/>
    <n v="0"/>
    <n v="0"/>
    <n v="0"/>
    <n v="8700"/>
    <n v="0"/>
    <n v="0"/>
    <n v="0"/>
    <n v="8700"/>
    <n v="0"/>
    <n v="-8700"/>
  </r>
  <r>
    <x v="0"/>
    <s v="Serap BURSAL"/>
    <s v="Arşiv kaydı var"/>
    <m/>
    <m/>
    <d v="2026-08-01T00:00:00"/>
    <s v="S-643816"/>
    <d v="2026-08-01T00:00:00"/>
    <s v="Y-578066"/>
    <x v="0"/>
    <m/>
    <s v=" "/>
    <m/>
    <s v="FATURA EDİLMEYECEK"/>
    <m/>
    <x v="3"/>
    <s v="Ülker Bisküvi San. A.Ş. / Silivri  Şubesi"/>
    <m/>
    <m/>
    <m/>
    <m/>
    <s v="16KJ421"/>
    <s v="10 Tkr Kamyon Frigorifik"/>
    <s v="NAİL ULUS"/>
    <x v="0"/>
    <s v=" "/>
    <m/>
    <s v="ŞEHİRİÇİ"/>
    <n v="1"/>
    <s v="5201"/>
    <s v="ÜLKER BİSKÜVİ SİLİVRİ DEPO"/>
    <s v="İSTANBUL"/>
    <s v="SİLİVRİ"/>
    <s v="SELİMPAŞA SAN.BÖLGESİ NO:10"/>
    <s v="TOPKAPI"/>
    <s v="TOPKAPI"/>
    <s v="İSTANBUL"/>
    <s v="ZEYTİNBURNU"/>
    <m/>
    <n v="0"/>
    <n v="0"/>
    <n v="0"/>
    <n v="0"/>
    <n v="8700"/>
    <n v="0"/>
    <n v="0"/>
    <n v="0"/>
    <n v="8700"/>
    <n v="0"/>
    <n v="-8700"/>
  </r>
  <r>
    <x v="0"/>
    <s v="Serap BURSAL"/>
    <s v="Arşiv kaydı var"/>
    <m/>
    <m/>
    <d v="2026-08-01T00:00:00"/>
    <s v="S-643819"/>
    <d v="2026-08-01T00:00:00"/>
    <s v="Y-578069"/>
    <x v="0"/>
    <m/>
    <s v=" "/>
    <m/>
    <s v="FATURA EDİLMEYECEK"/>
    <m/>
    <x v="3"/>
    <s v="Ülker Bisküvi San. A.Ş. / Silivri  Şubesi"/>
    <m/>
    <m/>
    <m/>
    <m/>
    <s v="16KJ421"/>
    <s v="10 Tkr Kamyon Frigorifik"/>
    <s v="NAİL ULUS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 FATURA EDİLMEYECEK"/>
    <n v="0"/>
    <n v="0"/>
    <n v="0"/>
    <n v="0"/>
    <n v="8700"/>
    <n v="0"/>
    <n v="0"/>
    <n v="0"/>
    <n v="8700"/>
    <n v="0"/>
    <n v="-8700"/>
  </r>
  <r>
    <x v="0"/>
    <s v="Serap BURSAL"/>
    <s v="Arşiv kaydı var"/>
    <m/>
    <m/>
    <d v="2026-08-01T00:00:00"/>
    <s v="S-641195"/>
    <d v="2026-08-01T00:00:00"/>
    <s v="Y-575432"/>
    <x v="0"/>
    <m/>
    <s v=" "/>
    <m/>
    <s v="DKI2026000004574-4575-4576"/>
    <m/>
    <x v="4"/>
    <s v="DETAY KAHVE SAN VE TİC A.Ş"/>
    <m/>
    <m/>
    <m/>
    <m/>
    <s v="10ARD374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s v="Arşiv kaydı var"/>
    <m/>
    <m/>
    <d v="2026-08-01T00:00:00"/>
    <s v="S-641490"/>
    <d v="2026-08-01T00:00:00"/>
    <s v="Y-575729"/>
    <x v="0"/>
    <m/>
    <s v=" "/>
    <m/>
    <m/>
    <m/>
    <x v="1"/>
    <s v="Ülker Bisküvi San. A.Ş. Topkapı- 3 Şubesi"/>
    <m/>
    <m/>
    <m/>
    <m/>
    <s v="70ABB686"/>
    <s v="Tır Tenteli"/>
    <s v="ÖZKAN TÜLÜ"/>
    <x v="0"/>
    <s v=" "/>
    <m/>
    <s v="ŞEHİRLERARASI"/>
    <n v="1"/>
    <s v="0108"/>
    <s v="ÖNEM GAMEDA DEPO"/>
    <s v="İSTANBUL"/>
    <s v="ZEYTİNBURNU"/>
    <s v="DAVUTPAŞA CAD. NO:18 TOPKAPI"/>
    <s v="Y42"/>
    <s v="KONYA"/>
    <s v="KONYA"/>
    <s v="KONYA MERKEZ"/>
    <m/>
    <n v="0"/>
    <n v="0"/>
    <n v="0"/>
    <n v="0"/>
    <n v="44350"/>
    <n v="0"/>
    <n v="50932"/>
    <n v="0"/>
    <n v="44350"/>
    <n v="50932"/>
    <n v="6582"/>
  </r>
  <r>
    <x v="0"/>
    <s v="Serap BURSAL"/>
    <s v="Arşiv kaydı var"/>
    <m/>
    <m/>
    <d v="2026-08-01T00:00:00"/>
    <s v="S-641489"/>
    <d v="2026-08-01T00:00:00"/>
    <s v="Y-575728"/>
    <x v="0"/>
    <m/>
    <s v=" "/>
    <m/>
    <m/>
    <m/>
    <x v="1"/>
    <s v="Ülker Bisküvi San. A.Ş. Topkapı- 3 Şubesi"/>
    <m/>
    <m/>
    <m/>
    <m/>
    <s v="70ACL840"/>
    <s v="Tır Tenteli"/>
    <s v="ÖZKAN TÜLÜ"/>
    <x v="0"/>
    <s v=" "/>
    <m/>
    <s v="ŞEHİRLERARASI"/>
    <n v="1"/>
    <s v="0108"/>
    <s v="ÖNEM GAMEDA DEPO"/>
    <s v="İSTANBUL"/>
    <s v="ZEYTİNBURNU"/>
    <s v="DAVUTPAŞA CAD. NO:18 TOPKAPI"/>
    <s v="Y42"/>
    <s v="KONYA"/>
    <s v="KONYA"/>
    <s v="KONYA MERKEZ"/>
    <m/>
    <n v="0"/>
    <n v="0"/>
    <n v="0"/>
    <n v="0"/>
    <n v="44350"/>
    <n v="0"/>
    <n v="50932"/>
    <n v="0"/>
    <n v="44350"/>
    <n v="50932"/>
    <n v="6582"/>
  </r>
  <r>
    <x v="0"/>
    <s v="Serap BURSAL"/>
    <s v="Arşiv kaydı var"/>
    <m/>
    <m/>
    <d v="2026-08-01T00:00:00"/>
    <s v="S-641487"/>
    <d v="2026-08-01T00:00:00"/>
    <s v="Y-575725"/>
    <x v="0"/>
    <m/>
    <s v=" "/>
    <m/>
    <m/>
    <m/>
    <x v="1"/>
    <s v="Ülker Bisküvi San. A.Ş. Topkapı- 3 Şubesi"/>
    <m/>
    <m/>
    <m/>
    <m/>
    <s v="42BAG715"/>
    <s v="Tır Frigorifik"/>
    <s v="ÖZKAN TÜLÜ"/>
    <x v="0"/>
    <s v=" "/>
    <m/>
    <s v="ŞEHİRLERARASI"/>
    <n v="1"/>
    <s v="0108"/>
    <s v="ÖNEM GAMEDA DEPO"/>
    <s v="İSTANBUL"/>
    <s v="ZEYTİNBURNU"/>
    <s v="DAVUTPAŞA CAD. NO:18 TOPKAPI"/>
    <s v="Y42"/>
    <s v="KONYA"/>
    <s v="KONYA"/>
    <s v="KONYA MERKEZ"/>
    <m/>
    <n v="0"/>
    <n v="0"/>
    <n v="0"/>
    <n v="0"/>
    <n v="44350"/>
    <n v="0"/>
    <n v="50932"/>
    <n v="0"/>
    <n v="44350"/>
    <n v="50932"/>
    <n v="6582"/>
  </r>
  <r>
    <x v="0"/>
    <s v="Serap BURSAL"/>
    <s v="Arşiv kaydı var"/>
    <m/>
    <m/>
    <d v="2026-08-01T00:00:00"/>
    <s v="S-644003"/>
    <d v="2026-08-01T00:00:00"/>
    <s v="Y-578256"/>
    <x v="0"/>
    <m/>
    <s v=" "/>
    <m/>
    <s v="20260801019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01T00:00:00"/>
    <s v="S-643998"/>
    <d v="2026-08-01T00:00:00"/>
    <s v="Y-578251"/>
    <x v="0"/>
    <m/>
    <s v=" "/>
    <m/>
    <s v="20260801030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1"/>
    <s v="Erkan Kaya"/>
    <m/>
    <m/>
    <m/>
    <d v="2026-08-01T00:00:00"/>
    <s v="S-640881"/>
    <d v="2026-08-01T00:00:00"/>
    <s v="Y-575119"/>
    <x v="0"/>
    <m/>
    <s v=" "/>
    <m/>
    <m/>
    <m/>
    <x v="5"/>
    <s v="BESLER GIDA VE KIMYA SANAYI VE TICARET ANONIM SIRKET(KURTKÖY ŞUBESİ)"/>
    <s v="BESLER GIDA VE KIMYA SANAYI VE TICARET ANONIM SIRKET(KURTKÖY ŞUBESİ)"/>
    <d v="2026-08-01T00:00:00"/>
    <s v="P-000171822"/>
    <s v="SEGU9229912 - MİHRAÇ DİLMAÇ"/>
    <s v="34TY8797"/>
    <s v="Tır Tenteli"/>
    <s v="GÖRSEL TAŞIMACILIK LOJİSTİK HİZMETLERİ TİC.LTD.ŞTİ."/>
    <x v="0"/>
    <s v=" "/>
    <m/>
    <s v="ŞEHİRLERARASI"/>
    <n v="1"/>
    <s v="L4104"/>
    <s v="YILPORT"/>
    <s v="KOCAELİ"/>
    <s v="DİLOVASI"/>
    <s v="DİLOVASI OSB. 1.KISIM GÖKSU CD. NO:18"/>
    <s v="PENDİK"/>
    <s v="PENDİK"/>
    <s v="İSTANBUL"/>
    <s v="PENDİK"/>
    <m/>
    <n v="0"/>
    <n v="0"/>
    <n v="0"/>
    <n v="0"/>
    <n v="14530"/>
    <n v="0"/>
    <n v="17975"/>
    <n v="0"/>
    <n v="14530"/>
    <n v="17975"/>
    <n v="3445"/>
  </r>
  <r>
    <x v="2"/>
    <s v="Arif Aladağ"/>
    <m/>
    <s v="01-09 AĞUSTOS 2026 GÖNENLİ SÜT / AKHİSAR MUTABAKATI"/>
    <s v="TAMAMLANDI"/>
    <d v="2026-08-02T00:00:00"/>
    <s v="S-640924"/>
    <d v="2026-08-01T00:00:00"/>
    <s v="Y-575162"/>
    <x v="0"/>
    <m/>
    <s v=" "/>
    <m/>
    <m/>
    <m/>
    <x v="6"/>
    <s v="GÖNENLİ SÜT VE SÜT ÜRÜNLERİ GIDA SANAYİ VE TİCARET ANONİM ŞİRKETİ"/>
    <m/>
    <m/>
    <m/>
    <m/>
    <s v="31AJY726"/>
    <s v="Tır Frigorifik"/>
    <s v="YÖNTEM LOJ.ULUS.TAŞ.İTH.İHR.SAN.VE TİC.LTD.ŞTİ"/>
    <x v="0"/>
    <s v=" "/>
    <m/>
    <s v="ŞEHİRLERARASI"/>
    <n v="1"/>
    <s v="Y45"/>
    <s v="MANİSA"/>
    <s v="MANİSA"/>
    <s v="MANİSA MERKEZ"/>
    <m/>
    <s v="Y10"/>
    <s v="BALIKESİR"/>
    <s v="BALIKESİR"/>
    <s v="BALIKESİR MERKEZ"/>
    <s v="AKHİSAR BİM+ BALIKESİR BİM @ "/>
    <n v="0"/>
    <n v="0"/>
    <n v="0"/>
    <n v="0"/>
    <n v="9000"/>
    <n v="0"/>
    <n v="9348.4599999999991"/>
    <n v="0"/>
    <n v="9000"/>
    <n v="9348.4599999999991"/>
    <n v="348.46"/>
  </r>
  <r>
    <x v="2"/>
    <s v="Arif Aladağ"/>
    <m/>
    <s v="01-09 AĞUSTOS 2026 GÖNENLİ SÜT / AKHİSAR MUTABAKATI"/>
    <s v="TAMAMLANDI"/>
    <d v="2026-08-01T00:00:00"/>
    <s v="S-640922"/>
    <d v="2026-08-01T00:00:00"/>
    <s v="Y-575160"/>
    <x v="0"/>
    <m/>
    <s v=" "/>
    <m/>
    <m/>
    <m/>
    <x v="6"/>
    <s v="GÖNENLİ SÜT VE SÜT ÜRÜNLERİ GIDA SANAYİ VE TİCARET ANONİM ŞİRKETİ"/>
    <m/>
    <m/>
    <m/>
    <m/>
    <s v="42CVH68"/>
    <s v="Tır Frigorifik"/>
    <s v="UMAY TARIM NAKLİYAT OTOMOTİV SANAYİ VE TİCARET LİMİTED ŞİRKETİ"/>
    <x v="0"/>
    <s v=" "/>
    <m/>
    <s v="ŞEHİRLERARASI"/>
    <n v="1"/>
    <s v="Y45"/>
    <s v="MANİSA"/>
    <s v="MANİSA"/>
    <s v="MANİSA MERKEZ"/>
    <m/>
    <s v="Y42"/>
    <s v="KONYA"/>
    <s v="KONYA"/>
    <s v="KONYA MERKEZ"/>
    <s v="ÇUMRA BİM @ "/>
    <n v="0"/>
    <n v="0"/>
    <n v="0"/>
    <n v="0"/>
    <n v="32000"/>
    <n v="0"/>
    <n v="36086.36"/>
    <n v="0"/>
    <n v="32000"/>
    <n v="36086.36"/>
    <n v="4086.36"/>
  </r>
  <r>
    <x v="2"/>
    <s v="Arif Aladağ"/>
    <m/>
    <m/>
    <s v="TAMAMLANDI"/>
    <d v="2026-08-01T00:00:00"/>
    <s v="S-641116"/>
    <d v="2026-08-01T00:00:00"/>
    <s v="Y-575355"/>
    <x v="0"/>
    <m/>
    <s v=" "/>
    <m/>
    <m/>
    <m/>
    <x v="7"/>
    <s v="KESKİNOĞLU TAVUKÇULUK VE DAMIZLIK İŞLETMELERİ SANAYİ TİCARET ANONİM ŞİRKETİ"/>
    <m/>
    <m/>
    <m/>
    <m/>
    <s v="45YT441"/>
    <s v="Tır Frigorifik"/>
    <s v="SİSTA LOJİSTİK GIDA TİC.LTD.ŞTİ"/>
    <x v="0"/>
    <s v=" "/>
    <m/>
    <s v="ŞEHİRLERARASI"/>
    <n v="1"/>
    <s v="4598"/>
    <s v="MANİSA KESKİNOĞLU DEPO"/>
    <s v="MANİSA"/>
    <s v="AKHİSAR"/>
    <s v="KAYALIOĞLU KASABASI"/>
    <s v="Y35"/>
    <s v="İZMİR"/>
    <s v="İZMİR"/>
    <s v="MERKEZ"/>
    <s v="KEMALPAŞA NATUREL DEPO @ "/>
    <n v="0"/>
    <n v="0"/>
    <n v="0"/>
    <n v="0"/>
    <n v="9000"/>
    <n v="0"/>
    <n v="9150"/>
    <n v="0"/>
    <n v="9000"/>
    <n v="9150"/>
    <n v="150"/>
  </r>
  <r>
    <x v="3"/>
    <s v="Kadir Öz"/>
    <m/>
    <m/>
    <s v="SAKARYA"/>
    <d v="2026-08-01T00:00:00"/>
    <s v="S-642066"/>
    <d v="2026-08-01T00:00:00"/>
    <s v="Y-576296"/>
    <x v="1"/>
    <m/>
    <s v=" "/>
    <d v="2026-08-01T00:00:00"/>
    <m/>
    <m/>
    <x v="8"/>
    <s v="TURKUVAZ PLASTİK VE TEMİZLİK ÜRÜNLERİ SAN TİÇ A.Ş"/>
    <m/>
    <m/>
    <m/>
    <m/>
    <s v="54APT663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6"/>
    <s v="ANKARA"/>
    <s v="ANKARA"/>
    <s v="ANKARA MERKEZ"/>
    <s v="YENİKENT @ "/>
    <n v="0"/>
    <n v="0"/>
    <n v="1"/>
    <m/>
    <n v="19356"/>
    <n v="0"/>
    <n v="21897"/>
    <n v="0"/>
    <n v="19356"/>
    <n v="21897"/>
    <n v="2541"/>
  </r>
  <r>
    <x v="3"/>
    <s v="Kadir Öz"/>
    <m/>
    <m/>
    <s v="SAKARYA"/>
    <d v="2026-08-01T00:00:00"/>
    <s v="S-642065"/>
    <d v="2026-08-01T00:00:00"/>
    <s v="Y-576295"/>
    <x v="1"/>
    <m/>
    <s v=" "/>
    <d v="2026-08-01T00:00:00"/>
    <m/>
    <m/>
    <x v="8"/>
    <s v="TURKUVAZ PLASTİK VE TEMİZLİK ÜRÜNLERİ SAN TİÇ A.Ş"/>
    <m/>
    <m/>
    <m/>
    <m/>
    <s v="54AER86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610"/>
    <n v="0"/>
    <n v="12659"/>
    <n v="0"/>
    <n v="10610"/>
    <n v="12659"/>
    <n v="2049"/>
  </r>
  <r>
    <x v="3"/>
    <s v="Kadir Öz"/>
    <m/>
    <m/>
    <s v="SAKARYA"/>
    <d v="2026-08-01T00:00:00"/>
    <s v="S-642064"/>
    <d v="2026-08-01T00:00:00"/>
    <s v="Y-576294"/>
    <x v="1"/>
    <m/>
    <s v=" "/>
    <d v="2026-08-01T00:00:00"/>
    <m/>
    <m/>
    <x v="8"/>
    <s v="TURKUVAZ PLASTİK VE TEMİZLİK ÜRÜNLERİ SAN TİÇ A.Ş"/>
    <m/>
    <m/>
    <m/>
    <m/>
    <s v="33NHM48"/>
    <s v="Tır Kayar Perdeli"/>
    <s v="OĞUZ KAAN TOPRAK"/>
    <x v="0"/>
    <s v=" "/>
    <m/>
    <s v="ŞEHİRLERARASI"/>
    <m/>
    <s v="5403"/>
    <s v="HENDEK TURKUVAZ"/>
    <s v="SAKARYA"/>
    <s v="HENDEK"/>
    <m/>
    <s v="Y33"/>
    <s v="MERSİN"/>
    <s v="MERSİN"/>
    <s v="MERSİN MERKEZ"/>
    <s v="MERSİN @ "/>
    <n v="0"/>
    <n v="0"/>
    <n v="1"/>
    <m/>
    <n v="34411"/>
    <n v="0"/>
    <n v="37720"/>
    <n v="0"/>
    <n v="34411"/>
    <n v="37720"/>
    <n v="3309"/>
  </r>
  <r>
    <x v="3"/>
    <s v="Mehmet Koç"/>
    <s v="Arşiv kaydı var"/>
    <m/>
    <m/>
    <d v="2026-08-01T00:00:00"/>
    <s v="S-641100"/>
    <d v="2026-08-01T00:00:00"/>
    <s v="Y-575339"/>
    <x v="0"/>
    <m/>
    <s v=" "/>
    <m/>
    <m/>
    <m/>
    <x v="8"/>
    <s v="TURKUVAZ PLASTİK VE TEMİZLİK ÜRÜNLERİ SAN TİÇ A.Ş"/>
    <m/>
    <d v="2026-08-01T00:00:00"/>
    <s v="P-000171914"/>
    <m/>
    <s v="54AJA444"/>
    <s v="Tır Tenteli"/>
    <s v="MERVE ACAR"/>
    <x v="0"/>
    <s v=" "/>
    <m/>
    <s v="ŞEHİRLERARASI"/>
    <n v="1"/>
    <s v="HENDEK TURKUVAZ"/>
    <s v="HENDEK TURKUVAZ"/>
    <s v="SAKARYA"/>
    <s v="HENDEK"/>
    <m/>
    <s v="Y61"/>
    <s v="TRABZON"/>
    <s v="TRABZON"/>
    <s v="TRABZON MERKEZ"/>
    <m/>
    <n v="0"/>
    <n v="0"/>
    <n v="0"/>
    <n v="0"/>
    <n v="54000"/>
    <n v="0"/>
    <n v="56580"/>
    <n v="0"/>
    <n v="54000"/>
    <n v="56580"/>
    <n v="2580"/>
  </r>
  <r>
    <x v="3"/>
    <s v="Kadir Öz"/>
    <m/>
    <m/>
    <s v="SAKARYA"/>
    <d v="2026-08-01T00:00:00"/>
    <s v="S-642063"/>
    <d v="2026-08-01T00:00:00"/>
    <s v="Y-576293"/>
    <x v="1"/>
    <m/>
    <s v=" "/>
    <d v="2026-08-01T00:00:00"/>
    <m/>
    <m/>
    <x v="8"/>
    <s v="TURKUVAZ PLASTİK VE TEMİZLİK ÜRÜNLERİ SAN TİÇ A.Ş"/>
    <m/>
    <m/>
    <m/>
    <m/>
    <s v="54AKG049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42"/>
    <s v="KONYA"/>
    <s v="KONYA"/>
    <s v="KONYA MERKEZ"/>
    <s v="KONYA @ "/>
    <n v="0"/>
    <n v="0"/>
    <n v="1"/>
    <m/>
    <n v="26382"/>
    <n v="0"/>
    <n v="28771"/>
    <n v="0"/>
    <n v="26382"/>
    <n v="28771"/>
    <n v="2389"/>
  </r>
  <r>
    <x v="3"/>
    <s v="Kadir Öz"/>
    <m/>
    <m/>
    <s v="SAKARYA"/>
    <d v="2026-08-01T00:00:00"/>
    <s v="S-642062"/>
    <d v="2026-08-01T00:00:00"/>
    <s v="Y-576292"/>
    <x v="1"/>
    <m/>
    <s v=" "/>
    <d v="2026-08-01T00:00:00"/>
    <m/>
    <m/>
    <x v="8"/>
    <s v="TURKUVAZ PLASTİK VE TEMİZLİK ÜRÜNLERİ SAN TİÇ A.Ş"/>
    <m/>
    <m/>
    <m/>
    <m/>
    <s v="54TN296"/>
    <s v="Tır Tenteli"/>
    <s v="SERPİL BURNAZ"/>
    <x v="0"/>
    <s v=" "/>
    <m/>
    <s v="ŞEHİRLERARASI"/>
    <m/>
    <s v="5403"/>
    <s v="HENDEK TURKUVAZ"/>
    <s v="SAKARYA"/>
    <s v="HENDEK"/>
    <m/>
    <s v="Y16"/>
    <s v="BURSA"/>
    <s v="BURSA"/>
    <s v="BURSA MERKEZ"/>
    <s v="KESTEL @ "/>
    <n v="0"/>
    <n v="0"/>
    <n v="1"/>
    <m/>
    <n v="13621"/>
    <n v="0"/>
    <n v="14384"/>
    <n v="0"/>
    <n v="13621"/>
    <n v="14384"/>
    <n v="763"/>
  </r>
  <r>
    <x v="3"/>
    <s v="Kadir Öz"/>
    <m/>
    <m/>
    <s v="SAKARYA"/>
    <d v="2026-08-01T00:00:00"/>
    <s v="S-642061"/>
    <d v="2026-08-01T00:00:00"/>
    <s v="Y-576291"/>
    <x v="1"/>
    <m/>
    <s v=" "/>
    <d v="2026-08-01T00:00:00"/>
    <m/>
    <m/>
    <x v="8"/>
    <s v="TURKUVAZ PLASTİK VE TEMİZLİK ÜRÜNLERİ SAN TİÇ A.Ş"/>
    <m/>
    <m/>
    <m/>
    <m/>
    <s v="54RL420"/>
    <s v="Tır Tenteli"/>
    <s v="ONUR CAN BARUT"/>
    <x v="0"/>
    <s v=" "/>
    <m/>
    <s v="ŞEHİRLERARASI"/>
    <m/>
    <s v="5403"/>
    <s v="HENDEK TURKUVAZ"/>
    <s v="SAKARYA"/>
    <s v="HENDEK"/>
    <m/>
    <s v="Y41"/>
    <s v="KOCAELİ"/>
    <s v="KOCAELİ"/>
    <s v="KOCAELİ(İZMİT) MERKEZ"/>
    <s v="İZMİT @ "/>
    <n v="0"/>
    <n v="0"/>
    <n v="1"/>
    <m/>
    <n v="8029"/>
    <n v="0"/>
    <n v="7373"/>
    <n v="0"/>
    <n v="8029"/>
    <n v="7373"/>
    <n v="-656"/>
  </r>
  <r>
    <x v="3"/>
    <s v="Kadir Öz"/>
    <m/>
    <m/>
    <s v="SAKARYA"/>
    <d v="2026-08-01T00:00:00"/>
    <s v="S-642060"/>
    <d v="2026-08-01T00:00:00"/>
    <s v="Y-576290"/>
    <x v="1"/>
    <m/>
    <s v=" "/>
    <d v="2026-08-01T00:00:00"/>
    <m/>
    <m/>
    <x v="8"/>
    <s v="TURKUVAZ PLASTİK VE TEMİZLİK ÜRÜNLERİ SAN TİÇ A.Ş"/>
    <m/>
    <m/>
    <m/>
    <m/>
    <s v="01AYE569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27"/>
    <s v="GAZİANTEP"/>
    <s v="GAZİANTEP"/>
    <s v="GAZİANTEP MERKEZ"/>
    <s v="GAZİANTEP-1+2 @ "/>
    <n v="0"/>
    <n v="0"/>
    <n v="1"/>
    <m/>
    <n v="45985"/>
    <n v="0"/>
    <n v="56997"/>
    <n v="0"/>
    <n v="45985"/>
    <n v="56997"/>
    <n v="11012"/>
  </r>
  <r>
    <x v="3"/>
    <s v="Kadir Öz"/>
    <m/>
    <m/>
    <s v="SAKARYA"/>
    <d v="2026-08-01T00:00:00"/>
    <s v="S-642059"/>
    <d v="2026-08-01T00:00:00"/>
    <s v="Y-576289"/>
    <x v="1"/>
    <m/>
    <s v=" "/>
    <d v="2026-08-01T00:00:00"/>
    <m/>
    <m/>
    <x v="8"/>
    <s v="TURKUVAZ PLASTİK VE TEMİZLİK ÜRÜNLERİ SAN TİÇ A.Ş"/>
    <m/>
    <m/>
    <m/>
    <m/>
    <s v="81AEJ429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81"/>
    <s v="DÜZCE"/>
    <s v="DÜZCE"/>
    <s v="DÜZCE MERKEZ"/>
    <s v="DÜZCE @ "/>
    <n v="0"/>
    <n v="0"/>
    <n v="1"/>
    <m/>
    <n v="6022"/>
    <n v="0"/>
    <n v="5163"/>
    <n v="0"/>
    <n v="6022"/>
    <n v="5163"/>
    <n v="-859"/>
  </r>
  <r>
    <x v="3"/>
    <s v="Kadir Öz"/>
    <m/>
    <m/>
    <s v="SAKARYA"/>
    <d v="2026-08-01T00:00:00"/>
    <s v="S-642058"/>
    <d v="2026-08-01T00:00:00"/>
    <s v="Y-576288"/>
    <x v="1"/>
    <m/>
    <s v=" "/>
    <d v="2026-08-01T00:00:00"/>
    <m/>
    <m/>
    <x v="8"/>
    <s v="TURKUVAZ PLASTİK VE TEMİZLİK ÜRÜNLERİ SAN TİÇ A.Ş"/>
    <m/>
    <m/>
    <m/>
    <m/>
    <s v="54AIT17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7"/>
    <s v="ANTALYA"/>
    <s v="ANTALYA"/>
    <s v="MERKEZ"/>
    <s v="DÖŞEMEALTI-2 @ "/>
    <n v="0"/>
    <n v="0"/>
    <n v="1"/>
    <m/>
    <n v="30970"/>
    <n v="0"/>
    <n v="33372"/>
    <n v="0"/>
    <n v="30970"/>
    <n v="33372"/>
    <n v="2402"/>
  </r>
  <r>
    <x v="3"/>
    <s v="Kadir Öz"/>
    <m/>
    <m/>
    <s v="SAKARYA"/>
    <d v="2026-08-01T00:00:00"/>
    <s v="S-642057"/>
    <d v="2026-08-01T00:00:00"/>
    <s v="Y-576287"/>
    <x v="1"/>
    <m/>
    <s v=" "/>
    <d v="2026-08-01T00:00:00"/>
    <m/>
    <m/>
    <x v="8"/>
    <s v="TURKUVAZ PLASTİK VE TEMİZLİK ÜRÜNLERİ SAN TİÇ A.Ş"/>
    <m/>
    <m/>
    <m/>
    <m/>
    <s v="54DV053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7"/>
    <s v="ANTALYA"/>
    <s v="ANTALYA"/>
    <s v="MERKEZ"/>
    <s v="DÖŞEMEALTI-1 @ "/>
    <n v="0"/>
    <n v="0"/>
    <n v="1"/>
    <m/>
    <n v="30970"/>
    <n v="0"/>
    <n v="33372"/>
    <n v="0"/>
    <n v="30970"/>
    <n v="33372"/>
    <n v="2402"/>
  </r>
  <r>
    <x v="3"/>
    <s v="Kadir Öz"/>
    <m/>
    <m/>
    <s v="SAKARYA"/>
    <d v="2026-08-01T00:00:00"/>
    <s v="S-642056"/>
    <d v="2026-08-01T00:00:00"/>
    <s v="Y-576286"/>
    <x v="1"/>
    <m/>
    <s v=" "/>
    <d v="2026-08-01T00:00:00"/>
    <m/>
    <m/>
    <x v="8"/>
    <s v="TURKUVAZ PLASTİK VE TEMİZLİK ÜRÜNLERİ SAN TİÇ A.Ş"/>
    <m/>
    <m/>
    <m/>
    <m/>
    <s v="42P710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42"/>
    <s v="KONYA"/>
    <s v="KONYA"/>
    <s v="KONYA MERKEZ"/>
    <s v="ÇUMRA @ "/>
    <n v="0"/>
    <n v="0"/>
    <n v="1"/>
    <m/>
    <n v="27242"/>
    <n v="0"/>
    <n v="30496"/>
    <n v="0"/>
    <n v="27242"/>
    <n v="30496"/>
    <n v="3254"/>
  </r>
  <r>
    <x v="3"/>
    <s v="Kadir Öz"/>
    <m/>
    <m/>
    <s v="SAKARYA"/>
    <d v="2026-08-01T00:00:00"/>
    <s v="S-642055"/>
    <d v="2026-08-01T00:00:00"/>
    <s v="Y-576285"/>
    <x v="1"/>
    <m/>
    <s v=" "/>
    <d v="2026-08-01T00:00:00"/>
    <m/>
    <m/>
    <x v="8"/>
    <s v="TURKUVAZ PLASTİK VE TEMİZLİK ÜRÜNLERİ SAN TİÇ A.Ş"/>
    <m/>
    <m/>
    <m/>
    <m/>
    <s v="55HJ031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55"/>
    <s v="SAMSUN"/>
    <s v="SAMSUN"/>
    <s v="SAMSUN MERKEZ"/>
    <s v="BAFRA @ "/>
    <n v="0"/>
    <n v="0"/>
    <n v="1"/>
    <m/>
    <n v="29536"/>
    <n v="0"/>
    <n v="35051"/>
    <n v="0"/>
    <n v="29536"/>
    <n v="35051"/>
    <n v="5515"/>
  </r>
  <r>
    <x v="3"/>
    <s v="Kadir Öz"/>
    <m/>
    <m/>
    <s v="SAKARYA"/>
    <d v="2026-08-01T00:00:00"/>
    <s v="S-642054"/>
    <d v="2026-08-01T00:00:00"/>
    <s v="Y-576284"/>
    <x v="1"/>
    <m/>
    <s v=" "/>
    <d v="2026-08-01T00:00:00"/>
    <m/>
    <m/>
    <x v="8"/>
    <s v="TURKUVAZ PLASTİK VE TEMİZLİK ÜRÜNLERİ SAN TİÇ A.Ş"/>
    <m/>
    <m/>
    <m/>
    <m/>
    <s v="54AKE216"/>
    <s v="Tır Tenteli"/>
    <s v="ADNAN GÜNSUR"/>
    <x v="0"/>
    <s v=" "/>
    <m/>
    <s v="ŞEHİRLERARASI"/>
    <m/>
    <s v="5403"/>
    <s v="HENDEK TURKUVAZ"/>
    <s v="SAKARYA"/>
    <s v="HENDEK"/>
    <m/>
    <s v="Y45"/>
    <s v="MANİSA"/>
    <s v="MANİSA"/>
    <s v="MANİSA MERKEZ"/>
    <s v="AKHİSAR @ "/>
    <n v="0"/>
    <n v="0"/>
    <n v="1"/>
    <m/>
    <n v="24948"/>
    <n v="0"/>
    <n v="26479"/>
    <n v="0"/>
    <n v="24948"/>
    <n v="26479"/>
    <n v="1531"/>
  </r>
  <r>
    <x v="3"/>
    <s v="Kadir Öz"/>
    <m/>
    <m/>
    <s v="SAKARYA"/>
    <d v="2026-08-01T00:00:00"/>
    <s v="S-642053"/>
    <d v="2026-08-01T00:00:00"/>
    <s v="Y-576283"/>
    <x v="1"/>
    <m/>
    <s v=" "/>
    <d v="2026-08-01T00:00:00"/>
    <m/>
    <m/>
    <x v="8"/>
    <s v="TURKUVAZ PLASTİK VE TEMİZLİK ÜRÜNLERİ SAN TİÇ A.Ş"/>
    <m/>
    <m/>
    <m/>
    <m/>
    <s v="15HA59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7"/>
    <s v="ANTALYA"/>
    <s v="ANTALYA"/>
    <s v="MERKEZ"/>
    <s v="KOCAYATAK 1 BEKLEME @ "/>
    <n v="0"/>
    <n v="0"/>
    <n v="1"/>
    <m/>
    <n v="2400"/>
    <n v="0"/>
    <n v="3349"/>
    <n v="0"/>
    <n v="2400"/>
    <n v="3349"/>
    <n v="949"/>
  </r>
  <r>
    <x v="3"/>
    <s v="Kadir Öz"/>
    <m/>
    <m/>
    <s v="SAKARYA"/>
    <d v="2026-08-01T00:00:00"/>
    <s v="S-642052"/>
    <d v="2026-08-01T00:00:00"/>
    <s v="Y-576282"/>
    <x v="1"/>
    <m/>
    <s v=" "/>
    <d v="2026-08-01T00:00:00"/>
    <m/>
    <m/>
    <x v="8"/>
    <s v="TURKUVAZ PLASTİK VE TEMİZLİK ÜRÜNLERİ SAN TİÇ A.Ş"/>
    <m/>
    <m/>
    <m/>
    <m/>
    <s v="19BC784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7"/>
    <s v="ANTALYA"/>
    <s v="ANTALYA"/>
    <s v="MERKEZ"/>
    <s v="KOCAYATAK 1 BEKLEME @ "/>
    <n v="0"/>
    <n v="0"/>
    <n v="1"/>
    <m/>
    <n v="2400"/>
    <n v="0"/>
    <n v="3349"/>
    <n v="0"/>
    <n v="2400"/>
    <n v="3349"/>
    <n v="949"/>
  </r>
  <r>
    <x v="3"/>
    <s v="Mehmet Koç"/>
    <s v="Arşiv kaydı var"/>
    <m/>
    <m/>
    <d v="2026-08-01T00:00:00"/>
    <s v="S-641247"/>
    <d v="2026-08-01T00:00:00"/>
    <s v="Y-575485"/>
    <x v="0"/>
    <m/>
    <s v=" "/>
    <m/>
    <m/>
    <m/>
    <x v="9"/>
    <s v="POLİPROPİLEN ELYAF SANAYİ VE DIŞ TİCARET ANONİM ŞİRKETİ"/>
    <m/>
    <d v="2026-08-01T00:00:00"/>
    <s v="P-000172006"/>
    <m/>
    <s v="11ABC564"/>
    <s v="Tır Tenteli"/>
    <s v="METİN AYDIN"/>
    <x v="0"/>
    <s v=" "/>
    <m/>
    <s v="ŞEHİRLERARASI"/>
    <n v="1"/>
    <s v="Y11"/>
    <s v="BİLECİK"/>
    <s v="BİLECİK"/>
    <s v="BİLECİK MERKEZ"/>
    <m/>
    <s v="Y35"/>
    <s v="İZMİR"/>
    <s v="İZMİR"/>
    <s v="MERKEZ"/>
    <m/>
    <n v="0"/>
    <n v="0"/>
    <n v="0"/>
    <n v="0"/>
    <n v="30000"/>
    <n v="0"/>
    <n v="34500"/>
    <n v="0"/>
    <n v="30000"/>
    <n v="34500"/>
    <n v="4500"/>
  </r>
  <r>
    <x v="3"/>
    <s v="Mehmet Koç"/>
    <s v="Arşiv kaydı var"/>
    <m/>
    <m/>
    <d v="2026-08-01T00:00:00"/>
    <s v="S-641232"/>
    <d v="2026-08-01T00:00:00"/>
    <s v="Y-575470"/>
    <x v="0"/>
    <m/>
    <s v=" "/>
    <m/>
    <m/>
    <m/>
    <x v="8"/>
    <s v="TURKUVAZ PLASTİK VE TEMİZLİK ÜRÜNLERİ SAN TİÇ A.Ş"/>
    <m/>
    <d v="2026-08-01T00:00:00"/>
    <s v="P-000171993"/>
    <m/>
    <s v="54AOT008"/>
    <s v="Tır Tenteli"/>
    <s v="PAMUKOVA ÖZKAR NAK.SAN.VE TİC.LTD.ŞTİ"/>
    <x v="0"/>
    <s v=" "/>
    <m/>
    <s v="ŞEHİRLERARASI"/>
    <n v="1"/>
    <s v="HENDEK TURKUVAZ"/>
    <s v="HENDEK TURKUVAZ"/>
    <s v="SAKARYA"/>
    <s v="HENDEK"/>
    <m/>
    <s v="Y35"/>
    <s v="İZMİR"/>
    <s v="İZMİR"/>
    <s v="MERKEZ"/>
    <m/>
    <n v="0"/>
    <n v="0"/>
    <n v="0"/>
    <n v="0"/>
    <n v="31000"/>
    <n v="0"/>
    <n v="31854"/>
    <n v="0"/>
    <n v="31000"/>
    <n v="31854"/>
    <n v="854"/>
  </r>
  <r>
    <x v="3"/>
    <s v="Mehmet Koç"/>
    <s v="Arşiv kaydı var"/>
    <m/>
    <m/>
    <d v="2026-08-01T00:00:00"/>
    <s v="S-641070"/>
    <d v="2026-08-01T00:00:00"/>
    <s v="Y-575308"/>
    <x v="0"/>
    <m/>
    <s v=" "/>
    <m/>
    <m/>
    <m/>
    <x v="8"/>
    <s v="TURKUVAZ PLASTİK VE TEMİZLİK ÜRÜNLERİ SAN TİÇ A.Ş"/>
    <m/>
    <d v="2026-08-01T00:00:00"/>
    <s v="P-000171885"/>
    <m/>
    <s v="34KYF437"/>
    <s v="Tır Kayar Perdeli"/>
    <s v="ÖZCAN SARAÇ"/>
    <x v="0"/>
    <s v=" "/>
    <m/>
    <s v="ŞEHİRLERARASI"/>
    <n v="1"/>
    <s v="HENDEK TURKUVAZ"/>
    <s v="HENDEK TURKUVAZ"/>
    <s v="SAKARYA"/>
    <s v="HENDEK"/>
    <m/>
    <s v="TUZLA"/>
    <s v="TUZLA"/>
    <s v="İSTANBUL"/>
    <m/>
    <m/>
    <n v="0"/>
    <n v="0"/>
    <n v="0"/>
    <n v="0"/>
    <n v="10000"/>
    <n v="0"/>
    <n v="11506"/>
    <n v="0"/>
    <n v="10000"/>
    <n v="11506"/>
    <n v="1506"/>
  </r>
  <r>
    <x v="3"/>
    <s v="Mehmet Koç"/>
    <s v="Arşiv kaydı var"/>
    <m/>
    <m/>
    <d v="2026-08-01T00:00:00"/>
    <s v="S-641067"/>
    <d v="2026-08-01T00:00:00"/>
    <s v="Y-575305"/>
    <x v="0"/>
    <m/>
    <s v=" "/>
    <m/>
    <m/>
    <m/>
    <x v="8"/>
    <s v="TURKUVAZ PLASTİK VE TEMİZLİK ÜRÜNLERİ SAN TİÇ A.Ş"/>
    <m/>
    <d v="2026-08-01T00:00:00"/>
    <s v="P-000171882"/>
    <m/>
    <s v="58AGK444"/>
    <s v="Tır Tenteli"/>
    <s v="YUSUF OCAK"/>
    <x v="0"/>
    <s v=" "/>
    <m/>
    <s v="ŞEHİRLERARASI"/>
    <n v="1"/>
    <s v="HENDEK TURKUVAZ"/>
    <s v="HENDEK TURKUVAZ"/>
    <s v="SAKARYA"/>
    <s v="HENDEK"/>
    <m/>
    <s v="LÜLEBURGAZ"/>
    <s v="LÜLEBURGAZ"/>
    <s v="KIRKLARELİ"/>
    <s v="LÜLEBURGAZ"/>
    <m/>
    <n v="0"/>
    <n v="0"/>
    <n v="0"/>
    <n v="0"/>
    <n v="22000"/>
    <n v="0"/>
    <n v="26725"/>
    <n v="0"/>
    <n v="22000"/>
    <n v="26725"/>
    <n v="4725"/>
  </r>
  <r>
    <x v="4"/>
    <s v="Muhammed GÖKMEN"/>
    <s v="Arşiv kaydı var"/>
    <s v="01-09 AĞUSTOS 2026 ÇUMRA MUTABAKATI"/>
    <s v="TAMAMLANDI"/>
    <d v="2026-08-01T00:00:00"/>
    <s v="S-640733"/>
    <d v="2026-08-01T00:00:00"/>
    <s v="Y-574971"/>
    <x v="2"/>
    <m/>
    <s v=" "/>
    <m/>
    <m/>
    <m/>
    <x v="10"/>
    <s v="PANEK ZİRAAT ALETLERİ DAYANIKLI TÜKETİM MALZEMELERİ"/>
    <m/>
    <d v="2026-08-01T00:00:00"/>
    <s v="P-000171735"/>
    <m/>
    <s v="33CUH62"/>
    <s v="Tır Frigorifik"/>
    <s v="REYSAN LOJİSTİK ULUSLARARASI NAKLİYAT SANAYİ VE TİCARET LİMİTED ŞİRKETİ"/>
    <x v="1"/>
    <s v=" "/>
    <m/>
    <s v="ŞEHİRLERARASI"/>
    <n v="1"/>
    <s v="4211"/>
    <s v="ÇUMRA FABRİKA"/>
    <s v="KONYA"/>
    <s v="ÇUMRA"/>
    <m/>
    <s v="Y55"/>
    <s v="SAMSUN"/>
    <s v="SAMSUN"/>
    <s v="SAMSUN MERKEZ"/>
    <s v="&quot;ARI YETİŞTİRİCİLERİ - AVRASYA ARICILIK - _x000a_A101 ATAKUM - ARI YETİŞTİRİCİLERİ BAFRA&quot; @ "/>
    <n v="0"/>
    <n v="784"/>
    <n v="1753"/>
    <n v="969"/>
    <n v="70086.710000000006"/>
    <n v="0"/>
    <n v="53323.68"/>
    <n v="0"/>
    <n v="70086.710000000006"/>
    <n v="53323.68"/>
    <n v="-16763.03"/>
  </r>
  <r>
    <x v="4"/>
    <s v="Muhammed GÖKMEN"/>
    <s v="Arşiv kaydı var"/>
    <s v="01-09 AĞUSTOS 2026 ÇUMRA MUTABAKATI"/>
    <s v="TAMAMLANDI"/>
    <d v="2026-08-01T00:00:00"/>
    <s v="S-640732"/>
    <d v="2026-08-01T00:00:00"/>
    <s v="Y-574970"/>
    <x v="2"/>
    <m/>
    <s v=" "/>
    <m/>
    <m/>
    <m/>
    <x v="10"/>
    <s v="PANEK ZİRAAT ALETLERİ DAYANIKLI TÜKETİM MALZEMELERİ"/>
    <m/>
    <d v="2026-08-01T00:00:00"/>
    <s v="P-000171734"/>
    <m/>
    <s v="33BGD793"/>
    <s v="Tır Frigorifik"/>
    <s v="ULAŞ ULUSLARARASI NAKL.SAN.VE TİC. LTD.ŞTİ"/>
    <x v="1"/>
    <s v=" "/>
    <m/>
    <s v="ŞEHİRLERARASI"/>
    <n v="1"/>
    <s v="4211"/>
    <s v="ÇUMRA FABRİKA"/>
    <s v="KONYA"/>
    <s v="ÇUMRA"/>
    <m/>
    <s v="Y01"/>
    <s v="ADANA"/>
    <s v="ADANA"/>
    <s v="ADANA MERKEZ"/>
    <s v="A101- ADNAN TİCARET- A101 @ "/>
    <n v="0"/>
    <n v="518"/>
    <n v="732"/>
    <n v="214"/>
    <n v="30321.71"/>
    <n v="972.37"/>
    <n v="26906.400000000001"/>
    <n v="0"/>
    <n v="29349.34"/>
    <n v="26906.400000000001"/>
    <n v="-2442.94"/>
  </r>
  <r>
    <x v="4"/>
    <s v="Muhammed GÖKMEN"/>
    <s v="Arşiv kaydı var"/>
    <s v="01-09 AĞUSTOS 2026 ÇUMRA MUTABAKATI"/>
    <s v="TAMAMLANDI"/>
    <d v="2026-08-01T00:00:00"/>
    <s v="S-640731"/>
    <d v="2026-08-01T00:00:00"/>
    <s v="Y-574969"/>
    <x v="2"/>
    <m/>
    <s v=" "/>
    <m/>
    <m/>
    <m/>
    <x v="10"/>
    <s v="PANEK ZİRAAT ALETLERİ DAYANIKLI TÜKETİM MALZEMELERİ"/>
    <m/>
    <d v="2026-08-01T00:00:00"/>
    <s v="P-000171733"/>
    <m/>
    <s v="42NM684"/>
    <s v="Tır Frigorifik"/>
    <s v="MEHMET YILMAZ"/>
    <x v="0"/>
    <s v=" "/>
    <m/>
    <s v="ŞEHİRLERARASI"/>
    <n v="1"/>
    <s v="4211"/>
    <s v="ÇUMRA FABRİKA"/>
    <s v="KONYA"/>
    <s v="ÇUMRA"/>
    <m/>
    <s v="Y60"/>
    <s v="TOKAT"/>
    <s v="TOKAT"/>
    <s v="TOKAT MERKEZ"/>
    <s v="GÜRÜN GÖLPINAR GIDA- A101- TOK TAR @ "/>
    <n v="0"/>
    <n v="0"/>
    <n v="0"/>
    <n v="0"/>
    <n v="39000"/>
    <n v="0"/>
    <n v="45597.36"/>
    <n v="0"/>
    <n v="39000"/>
    <n v="45597.36"/>
    <n v="6597.36"/>
  </r>
  <r>
    <x v="4"/>
    <s v="Muhammed GÖKMEN"/>
    <s v="Arşiv kaydı var"/>
    <s v="01-09 AĞUSTOS 2026 ÇUMRA MUTABAKATI"/>
    <s v="TAMAMLANDI"/>
    <d v="2026-08-01T00:00:00"/>
    <s v="S-640730"/>
    <d v="2026-08-01T00:00:00"/>
    <s v="Y-574968"/>
    <x v="2"/>
    <m/>
    <s v=" "/>
    <m/>
    <m/>
    <m/>
    <x v="10"/>
    <s v="PANEK ZİRAAT ALETLERİ DAYANIKLI TÜKETİM MALZEMELERİ"/>
    <m/>
    <d v="2026-08-01T00:00:00"/>
    <s v="P-000171732"/>
    <m/>
    <s v="42FNL43"/>
    <s v="Tır Tenteli"/>
    <s v="BAYRAM GÜNTÜRK"/>
    <x v="0"/>
    <s v=" "/>
    <m/>
    <s v="ŞEHİRLERARASI"/>
    <n v="1"/>
    <s v="4211"/>
    <s v="ÇUMRA FABRİKA"/>
    <s v="KONYA"/>
    <s v="ÇUMRA"/>
    <m/>
    <s v="Y46"/>
    <s v="KAHRAMANMARAŞ"/>
    <s v="KAHRAMANMARAŞ"/>
    <s v="KAHRAMANMARAŞ MERKEZ"/>
    <s v="A101- DERTLİ PLASTİK @ "/>
    <n v="0"/>
    <n v="0"/>
    <n v="0"/>
    <n v="0"/>
    <n v="30000"/>
    <n v="0"/>
    <n v="32685.599999999999"/>
    <n v="0"/>
    <n v="30000"/>
    <n v="32685.599999999999"/>
    <n v="2685.6"/>
  </r>
  <r>
    <x v="4"/>
    <s v="Muhammed GÖKMEN"/>
    <s v="Arşiv kaydı var"/>
    <s v="01-09 AĞUSTOS 2026 ÇUMRA MUTABAKATI"/>
    <s v="TAMAMLANDI"/>
    <d v="2026-08-01T00:00:00"/>
    <s v="S-640729"/>
    <d v="2026-08-01T00:00:00"/>
    <s v="Y-574967"/>
    <x v="2"/>
    <m/>
    <s v=" "/>
    <m/>
    <m/>
    <m/>
    <x v="10"/>
    <s v="PANEK ZİRAAT ALETLERİ DAYANIKLI TÜKETİM MALZEMELERİ"/>
    <m/>
    <d v="2026-08-01T00:00:00"/>
    <s v="P-000171731"/>
    <m/>
    <s v="42ACE599"/>
    <s v="Tır Frigorifik"/>
    <s v="YASİN BOZDAĞ"/>
    <x v="0"/>
    <s v=" "/>
    <m/>
    <s v="ŞEHİRLERARASI"/>
    <n v="1"/>
    <s v="4211"/>
    <s v="ÇUMRA FABRİKA"/>
    <s v="KONYA"/>
    <s v="ÇUMRA"/>
    <m/>
    <s v="Y38"/>
    <s v="KAYSERİ"/>
    <s v="KAYSERİ"/>
    <s v="KAYSERİ MERKEZ"/>
    <s v="BİZİM GIDA DEPO- ARSEN İHTİYAÇ- A101 @ "/>
    <n v="0"/>
    <n v="0"/>
    <n v="0"/>
    <n v="0"/>
    <n v="22500"/>
    <n v="0"/>
    <n v="26173.200000000001"/>
    <n v="0"/>
    <n v="22500"/>
    <n v="26173.200000000001"/>
    <n v="3673.2"/>
  </r>
  <r>
    <x v="4"/>
    <s v="Muhammed GÖKMEN"/>
    <s v="Arşiv kaydı var"/>
    <s v="01-09 AĞUSTOS 2026 ÇUMRA MUTABAKATI"/>
    <s v="TAMAMLANDI"/>
    <d v="2026-08-01T00:00:00"/>
    <s v="S-640728"/>
    <d v="2026-08-01T00:00:00"/>
    <s v="Y-574966"/>
    <x v="2"/>
    <m/>
    <s v=" "/>
    <m/>
    <m/>
    <m/>
    <x v="10"/>
    <s v="PANEK ZİRAAT ALETLERİ DAYANIKLI TÜKETİM MALZEMELERİ"/>
    <m/>
    <d v="2026-08-01T00:00:00"/>
    <s v="P-000171730"/>
    <m/>
    <s v="31ACY542"/>
    <s v="Tır Frigorifik"/>
    <s v="EDA ÖZBEK"/>
    <x v="0"/>
    <s v=" "/>
    <m/>
    <s v="ŞEHİRLERARASI"/>
    <n v="1"/>
    <s v="4211"/>
    <s v="ÇUMRA FABRİKA"/>
    <s v="KONYA"/>
    <s v="ÇUMRA"/>
    <m/>
    <s v="Y28"/>
    <s v="GİRESUN"/>
    <s v="GİRESUN"/>
    <s v="GİRESUN MERKEZ"/>
    <s v="A101- MUSTAFA DEMİRCİ @ "/>
    <n v="0"/>
    <n v="0"/>
    <n v="0"/>
    <n v="0"/>
    <n v="51000"/>
    <n v="0"/>
    <n v="59007.48"/>
    <n v="0"/>
    <n v="51000"/>
    <n v="59007.48"/>
    <n v="8007.48"/>
  </r>
  <r>
    <x v="4"/>
    <s v="Muhammed GÖKMEN"/>
    <m/>
    <s v="01-09 AĞUSTOS 2026 ÇUMRA MUTABAKATI"/>
    <s v="TAMAMLANDI"/>
    <d v="2026-08-01T00:00:00"/>
    <s v="S-640727"/>
    <d v="2026-08-01T00:00:00"/>
    <s v="Y-574965"/>
    <x v="2"/>
    <m/>
    <s v=" "/>
    <m/>
    <m/>
    <m/>
    <x v="10"/>
    <s v="PANEK ZİRAAT ALETLERİ DAYANIKLI TÜKETİM MALZEMELERİ"/>
    <m/>
    <d v="2026-08-01T00:00:00"/>
    <s v="P-000171729"/>
    <m/>
    <s v="70BG119"/>
    <s v="Tır Tenteli"/>
    <s v="İSA KILINÇVUR"/>
    <x v="0"/>
    <s v=" "/>
    <m/>
    <s v="ŞEHİRLERARASI"/>
    <n v="1"/>
    <s v="4211"/>
    <s v="ÇUMRA FABRİKA"/>
    <s v="KONYA"/>
    <s v="ÇUMRA"/>
    <m/>
    <s v="Y04"/>
    <s v="AĞRI"/>
    <s v="AĞRI"/>
    <s v="AĞRI MERKEZ"/>
    <s v="CEM V NAZ GIDA- A101-ÖZER BENSU GIDA @ "/>
    <n v="0"/>
    <n v="0"/>
    <n v="0"/>
    <n v="0"/>
    <n v="80000"/>
    <n v="0"/>
    <n v="85398"/>
    <n v="0"/>
    <n v="80000"/>
    <n v="85398"/>
    <n v="5398"/>
  </r>
  <r>
    <x v="4"/>
    <s v="Muhammed GÖKMEN"/>
    <s v="Arşiv kaydı var"/>
    <s v="01-09 AĞUSTOS 2026 KAŞINHANI MUTABAKATI"/>
    <s v="TAMAMLANDI"/>
    <d v="2026-08-01T00:00:00"/>
    <s v="S-640726"/>
    <d v="2026-08-01T00:00:00"/>
    <s v="Y-574964"/>
    <x v="3"/>
    <m/>
    <s v=" "/>
    <m/>
    <m/>
    <m/>
    <x v="10"/>
    <s v="PANEK ZİRAAT ALETLERİ DAYANIKLI TÜKETİM MALZEMELERİ"/>
    <m/>
    <d v="2026-08-01T00:00:00"/>
    <s v="P-000171728"/>
    <m/>
    <s v="47AEZ035"/>
    <s v="Tır Frigorifik"/>
    <s v="MİR LOJİSTİK ULUS.TAŞ.İTH.İNŞ.NAK.KUY.GIDA SAN. VE TİC.LTD.ŞTİ"/>
    <x v="1"/>
    <s v=" "/>
    <m/>
    <s v="ŞEHİRLERARASI"/>
    <n v="1"/>
    <s v="4210"/>
    <s v="KAŞINHANI FABRİKA"/>
    <s v="KONYA"/>
    <s v="MERAM"/>
    <m/>
    <s v="Y25"/>
    <s v="ERZURUM"/>
    <s v="ERZURUM"/>
    <s v="ERZURUM MERKEZ"/>
    <s v="BİM ERZURUM 15 PL -A101 ERZURUM 17 PL - TK ERZURUM 1 PL @ "/>
    <n v="0"/>
    <n v="1078"/>
    <n v="1840"/>
    <n v="762"/>
    <n v="72922.820000000007"/>
    <n v="0"/>
    <n v="69848.44"/>
    <n v="0"/>
    <n v="72922.820000000007"/>
    <n v="69848.44"/>
    <n v="-3074.38"/>
  </r>
  <r>
    <x v="4"/>
    <s v="Muhammed GÖKMEN"/>
    <s v="Arşiv kaydı var"/>
    <s v="01-09 AĞUSTOS 2026 KAŞINHANI MUTABAKATI"/>
    <s v="TAMAMLANDI"/>
    <d v="2026-08-01T00:00:00"/>
    <s v="S-640725"/>
    <d v="2026-08-01T00:00:00"/>
    <s v="Y-574963"/>
    <x v="3"/>
    <m/>
    <s v=" "/>
    <m/>
    <m/>
    <m/>
    <x v="10"/>
    <s v="PANEK ZİRAAT ALETLERİ DAYANIKLI TÜKETİM MALZEMELERİ"/>
    <m/>
    <d v="2026-08-01T00:00:00"/>
    <s v="P-000171727"/>
    <m/>
    <s v="34HP4542"/>
    <s v="Tır Frigorifik"/>
    <s v="TEK NUR TRANS LOJ.SAN.VE TİC.LTD.ŞTİ."/>
    <x v="1"/>
    <s v=" "/>
    <m/>
    <s v="ŞEHİRLERARASI"/>
    <n v="1"/>
    <s v="4210"/>
    <s v="KAŞINHANI FABRİKA"/>
    <s v="KONYA"/>
    <s v="MERAM"/>
    <m/>
    <s v="Y76"/>
    <s v="IĞDIR"/>
    <s v="IĞDIR"/>
    <s v="IĞDIR MERKEZ"/>
    <s v="MİGROS ERZURUM 18 PL * MENÇOĞLU 8 PL - BİM IĞDIR 5 PL @ "/>
    <n v="0"/>
    <n v="1346"/>
    <n v="2359"/>
    <n v="1013"/>
    <n v="90783.67"/>
    <n v="0"/>
    <n v="84444.160000000003"/>
    <n v="0"/>
    <n v="90783.67"/>
    <n v="84444.160000000003"/>
    <n v="-6339.51"/>
  </r>
  <r>
    <x v="4"/>
    <s v="Muhammed GÖKMEN"/>
    <s v="Arşiv kaydı var"/>
    <s v="01-09 AĞUSTOS 2026 KAŞINHANI MUTABAKATI"/>
    <s v="TAMAMLANDI"/>
    <d v="2026-08-01T00:00:00"/>
    <s v="S-640724"/>
    <d v="2026-08-01T00:00:00"/>
    <s v="Y-574962"/>
    <x v="3"/>
    <m/>
    <s v=" "/>
    <m/>
    <m/>
    <m/>
    <x v="10"/>
    <s v="PANEK ZİRAAT ALETLERİ DAYANIKLI TÜKETİM MALZEMELERİ"/>
    <m/>
    <d v="2026-08-01T00:00:00"/>
    <s v="P-000171726"/>
    <m/>
    <s v="35HE1717"/>
    <s v="Tır Frigorifik"/>
    <s v="MUHAMMET MİTHAT TOSUN"/>
    <x v="0"/>
    <s v="KAAN TOSUN"/>
    <s v="(542) 482-0960"/>
    <s v="ŞEHİRLERARASI"/>
    <n v="1"/>
    <s v="4210"/>
    <s v="KAŞINHANI FABRİKA"/>
    <s v="KONYA"/>
    <s v="MERAM"/>
    <m/>
    <s v="Y25"/>
    <s v="ERZURUM"/>
    <s v="ERZURUM"/>
    <s v="ERZURUM MERKEZ"/>
    <s v="TOKGÖZ 19 PL - CEM V NAZ 14 PL @ "/>
    <n v="0"/>
    <n v="0"/>
    <n v="0"/>
    <n v="0"/>
    <n v="59000"/>
    <n v="0"/>
    <n v="65083.68"/>
    <n v="0"/>
    <n v="59000"/>
    <n v="65083.68"/>
    <n v="6083.68"/>
  </r>
  <r>
    <x v="4"/>
    <s v="Muhammed GÖKMEN"/>
    <s v="Arşiv kaydı var"/>
    <s v="01-09 AĞUSTOS 2026 KAŞINHANI MUTABAKATI"/>
    <s v="TAMAMLANDI"/>
    <d v="2026-08-01T00:00:00"/>
    <s v="S-640723"/>
    <d v="2026-08-01T00:00:00"/>
    <s v="Y-574961"/>
    <x v="3"/>
    <m/>
    <s v=" "/>
    <m/>
    <m/>
    <m/>
    <x v="10"/>
    <s v="PANEK ZİRAAT ALETLERİ DAYANIKLI TÜKETİM MALZEMELERİ"/>
    <m/>
    <d v="2026-08-01T00:00:00"/>
    <s v="P-000171725"/>
    <m/>
    <s v="33CRB01"/>
    <s v="Tır Frigorifik"/>
    <s v="BUDAKLAR NAKLİYAT GIDA PETROL İNŞAAT OTOMOTİV SANAYİ VE TİCARET LİMİTED ŞİRKETİ"/>
    <x v="1"/>
    <s v=" "/>
    <m/>
    <s v="ŞEHİRLERARASI"/>
    <n v="1"/>
    <s v="4210"/>
    <s v="KAŞINHANI FABRİKA"/>
    <s v="KONYA"/>
    <s v="MERAM"/>
    <m/>
    <s v="Y65"/>
    <s v="VAN"/>
    <s v="VAN"/>
    <s v="VAN MERKEZ"/>
    <s v="&quot;İHT 3 PL - ŞEKERCİ 9 PL - SÜPHAN BİRLİK 1 PL -_x000a_ A101 VAN 16 PL&quot; @ "/>
    <n v="0"/>
    <n v="1561"/>
    <n v="2260"/>
    <n v="699"/>
    <n v="87850.63"/>
    <n v="0"/>
    <n v="98156.479999999996"/>
    <n v="0"/>
    <n v="87850.63"/>
    <n v="98156.479999999996"/>
    <n v="10305.85"/>
  </r>
  <r>
    <x v="4"/>
    <s v="Muhammed GÖKMEN"/>
    <s v="Arşiv kaydı var"/>
    <s v="01-09 AĞUSTOS 2026 KAŞINHANI MUTABAKATI"/>
    <s v="TAMAMLANDI"/>
    <d v="2026-08-01T00:00:00"/>
    <s v="S-640722"/>
    <d v="2026-08-01T00:00:00"/>
    <s v="Y-574960"/>
    <x v="3"/>
    <m/>
    <s v=" "/>
    <m/>
    <m/>
    <m/>
    <x v="10"/>
    <s v="PANEK ZİRAAT ALETLERİ DAYANIKLI TÜKETİM MALZEMELERİ"/>
    <m/>
    <d v="2026-08-01T00:00:00"/>
    <s v="P-000171724"/>
    <m/>
    <s v="01ACP719"/>
    <s v="Tır Frigorifik"/>
    <s v="MYS TRANS ULUSLARARASI TAŞIMACILIK İNŞAAT SANAYİ VE TİCARET LİMİTED ŞİRKETİ"/>
    <x v="1"/>
    <s v=" "/>
    <m/>
    <s v="ŞEHİRLERARASI"/>
    <n v="1"/>
    <s v="4210"/>
    <s v="KAŞINHANI FABRİKA"/>
    <s v="KONYA"/>
    <s v="MERAM"/>
    <m/>
    <s v="Y55"/>
    <s v="SAMSUN"/>
    <s v="SAMSUN"/>
    <s v="SAMSUN MERKEZ"/>
    <s v="&quot;A101 ATAKUM 8 PL - BİM SAMSUN 7 PL - MAKRO 6 PL -_x000a_ TK SMASUN 1 PL - A101 SAMSUN 11 PL&quot; @"/>
    <n v="0"/>
    <n v="778"/>
    <n v="1687"/>
    <n v="909"/>
    <n v="71750.05"/>
    <n v="1316.21"/>
    <n v="50102.55"/>
    <n v="191.24"/>
    <n v="70433.84"/>
    <n v="49911.31"/>
    <n v="-20522.53"/>
  </r>
  <r>
    <x v="4"/>
    <s v="Muhammed GÖKMEN"/>
    <s v="Arşiv kaydı var"/>
    <s v="01-09 AĞUSTOS 2026 KAŞINHANI MUTABAKATI"/>
    <s v="TAMAMLANDI"/>
    <d v="2026-08-01T00:00:00"/>
    <s v="S-640721"/>
    <d v="2026-08-01T00:00:00"/>
    <s v="Y-574959"/>
    <x v="3"/>
    <m/>
    <s v=" "/>
    <m/>
    <m/>
    <m/>
    <x v="10"/>
    <s v="PANEK ZİRAAT ALETLERİ DAYANIKLI TÜKETİM MALZEMELERİ"/>
    <m/>
    <d v="2026-08-01T00:00:00"/>
    <s v="P-000171723"/>
    <m/>
    <s v="42ANT196"/>
    <s v="Tır Frigorifik"/>
    <s v="HALİL KARABACAK"/>
    <x v="0"/>
    <s v=" "/>
    <m/>
    <s v="ŞEHİRLERARASI"/>
    <n v="1"/>
    <s v="4210"/>
    <s v="KAŞINHANI FABRİKA"/>
    <s v="KONYA"/>
    <s v="MERAM"/>
    <m/>
    <s v="Y28"/>
    <s v="GİRESUN"/>
    <s v="GİRESUN"/>
    <s v="GİRESUN MERKEZ"/>
    <s v="&quot;BİM BAFRA 15 PL - ORDU MAKRO 1 PL - A101 GİRESUN 15 PL -_x000a_ MUSTAFA DEMİRCİ 2 PL&quot; @ "/>
    <n v="0"/>
    <n v="0"/>
    <n v="0"/>
    <n v="0"/>
    <n v="60000"/>
    <n v="0"/>
    <n v="67147.899999999994"/>
    <n v="0"/>
    <n v="60000"/>
    <n v="67147.899999999994"/>
    <n v="7147.9"/>
  </r>
  <r>
    <x v="4"/>
    <s v="Muhammed GÖKMEN"/>
    <s v="Arşiv kaydı var"/>
    <s v="01-09 AĞUSTOS 2026 KAŞINHANI MUTABAKATI"/>
    <s v="TAMAMLANDI"/>
    <d v="2026-08-01T00:00:00"/>
    <s v="S-640720"/>
    <d v="2026-08-01T00:00:00"/>
    <s v="Y-574958"/>
    <x v="3"/>
    <m/>
    <s v=" "/>
    <m/>
    <m/>
    <m/>
    <x v="10"/>
    <s v="PANEK ZİRAAT ALETLERİ DAYANIKLI TÜKETİM MALZEMELERİ"/>
    <m/>
    <d v="2026-08-01T00:00:00"/>
    <s v="P-000171722"/>
    <m/>
    <s v="42ASF429"/>
    <s v="Tır Frigorifik"/>
    <s v="FATMA GÖK"/>
    <x v="0"/>
    <s v=" "/>
    <m/>
    <s v="ŞEHİRLERARASI"/>
    <n v="1"/>
    <s v="4210"/>
    <s v="KAŞINHANI FABRİKA"/>
    <s v="KONYA"/>
    <s v="MERAM"/>
    <m/>
    <s v="Y53"/>
    <s v="RİZE"/>
    <s v="RİZE"/>
    <s v="RİZE MERKEZ"/>
    <s v="BİM PİRAZİZ 5 PL - BİM TRABZON 13 PL - ANADOLU ARICILIK 11 PL @ "/>
    <n v="0"/>
    <n v="0"/>
    <n v="0"/>
    <n v="0"/>
    <n v="64000"/>
    <n v="0"/>
    <n v="72934.649999999994"/>
    <n v="0"/>
    <n v="64000"/>
    <n v="72934.649999999994"/>
    <n v="8934.65"/>
  </r>
  <r>
    <x v="4"/>
    <s v="Serhat Kuzey"/>
    <s v="Arşiv kaydı var"/>
    <m/>
    <m/>
    <d v="2026-08-01T00:00:00"/>
    <s v="S-640911"/>
    <d v="2026-08-01T00:00:00"/>
    <s v="Y-575149"/>
    <x v="3"/>
    <m/>
    <s v=" "/>
    <m/>
    <m/>
    <m/>
    <x v="11"/>
    <m/>
    <m/>
    <d v="2026-08-01T00:00:00"/>
    <s v="P-000171859"/>
    <m/>
    <s v="33BYD96"/>
    <s v="Tır Frigorifik"/>
    <s v="NAZDAR LOJİSTİK NAKLİYAT İTHALAT İHRACAT VE SANAYİ TİCARET LİMİTED ŞİRKETİ"/>
    <x v="1"/>
    <s v=" "/>
    <m/>
    <s v="ŞEHİRLERARASI"/>
    <n v="1"/>
    <s v="Y51"/>
    <s v="NİĞDE"/>
    <s v="NİĞDE"/>
    <s v="NİĞDE MERKEZ"/>
    <m/>
    <s v="Y01"/>
    <s v="ADANA"/>
    <s v="ADANA"/>
    <s v="ADANA MERKEZ"/>
    <m/>
    <n v="0"/>
    <n v="172"/>
    <n v="376"/>
    <n v="204"/>
    <n v="16365.05"/>
    <n v="0"/>
    <n v="24862"/>
    <n v="0"/>
    <n v="16365.05"/>
    <n v="24862"/>
    <n v="8496.9500000000007"/>
  </r>
  <r>
    <x v="2"/>
    <s v="Arif Aladağ"/>
    <m/>
    <s v="01-09 AĞUSTOS 2026 GÖNENLİ SÜT / AKHİSAR MUTABAKATI"/>
    <s v="TAMAMLANDI"/>
    <d v="2026-08-02T00:00:00"/>
    <s v="S-641041"/>
    <d v="2026-08-02T00:00:00"/>
    <s v="Y-575279"/>
    <x v="0"/>
    <m/>
    <s v=" "/>
    <m/>
    <m/>
    <m/>
    <x v="6"/>
    <s v="GÖNENLİ SÜT VE SÜT ÜRÜNLERİ GIDA SANAYİ VE TİCARET ANONİM ŞİRKETİ"/>
    <m/>
    <m/>
    <m/>
    <m/>
    <s v="16AES435"/>
    <s v="Tır Frigorifik"/>
    <s v="EMAY TRANS DEPOLAMA LOJİSTİK İNŞAAT GIDA OTOMOTİV SANAYİ VE TİCARET LİMİTED ŞİRKETİ"/>
    <x v="0"/>
    <s v=" "/>
    <m/>
    <s v="ŞEHİRLERARASI"/>
    <n v="1"/>
    <s v="Y45"/>
    <s v="MANİSA"/>
    <s v="MANİSA"/>
    <s v="MANİSA MERKEZ"/>
    <m/>
    <s v="Y16"/>
    <s v="BURSA"/>
    <s v="BURSA"/>
    <s v="BURSA MERKEZ"/>
    <s v="YENİŞEHİR MİGROS+ KESTEL BİM+ İNEGÖL BİM @ "/>
    <n v="0"/>
    <n v="0"/>
    <n v="0"/>
    <n v="0"/>
    <n v="27500"/>
    <n v="0"/>
    <n v="28606.34"/>
    <n v="0"/>
    <n v="27500"/>
    <n v="28606.34"/>
    <n v="1106.3399999999999"/>
  </r>
  <r>
    <x v="2"/>
    <s v="Arif Aladağ"/>
    <m/>
    <s v="01-09 AĞUSTOS 2026 GÖNENLİ SÜT / AKHİSAR MUTABAKATI"/>
    <s v="TAMAMLANDI"/>
    <d v="2026-08-02T00:00:00"/>
    <s v="S-641040"/>
    <d v="2026-08-02T00:00:00"/>
    <s v="Y-575278"/>
    <x v="0"/>
    <m/>
    <s v=" "/>
    <m/>
    <m/>
    <m/>
    <x v="6"/>
    <s v="GÖNENLİ SÜT VE SÜT ÜRÜNLERİ GIDA SANAYİ VE TİCARET ANONİM ŞİRKETİ"/>
    <m/>
    <m/>
    <m/>
    <m/>
    <s v="31SB279"/>
    <s v="Tır Frigorifik"/>
    <s v="YÖNTEM LOJ.ULUS.TAŞ.İTH.İHR.SAN.VE TİC.LTD.ŞTİ"/>
    <x v="0"/>
    <s v=" "/>
    <m/>
    <s v="ŞEHİRLERARASI"/>
    <n v="1"/>
    <s v="Y45"/>
    <s v="MANİSA"/>
    <s v="MANİSA"/>
    <s v="MANİSA MERKEZ"/>
    <m/>
    <s v="Y59"/>
    <s v="TEKİRDAĞ"/>
    <s v="TEKİRDAĞ"/>
    <s v="TEKİRDAĞ MERKEZ"/>
    <s v="KIRAÇ POLAR XP+ YEMEK SEPETEİ 19 MAYIS+ ÇORLU BEL KARPER @ "/>
    <n v="0"/>
    <n v="0"/>
    <n v="0"/>
    <n v="0"/>
    <n v="45000"/>
    <n v="0"/>
    <n v="41480.050000000003"/>
    <n v="0"/>
    <n v="45000"/>
    <n v="41480.050000000003"/>
    <n v="-3519.95"/>
  </r>
  <r>
    <x v="2"/>
    <s v="Arif Aladağ"/>
    <m/>
    <s v="01-09 AĞUSTOS 2026 GÖNENLİ SÜT / AKHİSAR MUTABAKATI"/>
    <s v="TAMAMLANDI"/>
    <d v="2026-08-02T00:00:00"/>
    <s v="S-641038"/>
    <d v="2026-08-02T00:00:00"/>
    <s v="Y-575276"/>
    <x v="0"/>
    <m/>
    <s v=" "/>
    <m/>
    <m/>
    <m/>
    <x v="6"/>
    <s v="GÖNENLİ SÜT VE SÜT ÜRÜNLERİ GIDA SANAYİ VE TİCARET ANONİM ŞİRKETİ"/>
    <m/>
    <m/>
    <m/>
    <m/>
    <s v="31AAZ471"/>
    <s v="Tır Frigorifik"/>
    <s v="NECMETTİN GÜLER"/>
    <x v="0"/>
    <s v=" "/>
    <m/>
    <s v="ŞEHİRLERARASI"/>
    <n v="1"/>
    <s v="Y45"/>
    <s v="MANİSA"/>
    <s v="MANİSA"/>
    <s v="MANİSA MERKEZ"/>
    <m/>
    <s v="Y35"/>
    <s v="İZMİR"/>
    <s v="İZMİR"/>
    <s v="MERKEZ"/>
    <s v="TURGUTLU FİLE+ GAZİEMİR POLAR XP @ "/>
    <n v="0"/>
    <n v="0"/>
    <n v="0"/>
    <n v="0"/>
    <n v="11000"/>
    <n v="0"/>
    <n v="9932.73"/>
    <n v="0"/>
    <n v="11000"/>
    <n v="9932.73"/>
    <n v="-1067.27"/>
  </r>
  <r>
    <x v="2"/>
    <s v="Arif Aladağ"/>
    <s v="Arşiv kaydı var"/>
    <s v="01-09 AĞUSTOS 2026 GÖNENLİ SÜT / AKHİSAR MUTABAKATI"/>
    <s v="TAMAMLANDI"/>
    <d v="2026-08-02T00:00:00"/>
    <s v="S-641034"/>
    <d v="2026-08-02T00:00:00"/>
    <s v="Y-575272"/>
    <x v="0"/>
    <m/>
    <s v=" "/>
    <m/>
    <m/>
    <m/>
    <x v="6"/>
    <s v="GÖNENLİ SÜT VE SÜT ÜRÜNLERİ GIDA SANAYİ VE TİCARET ANONİM ŞİRKETİ"/>
    <m/>
    <m/>
    <m/>
    <m/>
    <s v="45ARD107"/>
    <s v="Tır Frigorifik"/>
    <s v="İBRAHİM RAZLIK"/>
    <x v="0"/>
    <s v=" "/>
    <m/>
    <s v="ŞEHİRLERARASI"/>
    <n v="1"/>
    <s v="Y45"/>
    <s v="MANİSA"/>
    <s v="MANİSA"/>
    <s v="MANİSA MERKEZ"/>
    <m/>
    <s v="Y03"/>
    <s v="AFYON"/>
    <s v="AFYONKARAHİSAR"/>
    <s v="AFYON MERKEZ"/>
    <s v="AFYON BİM @ "/>
    <n v="0"/>
    <n v="0"/>
    <n v="0"/>
    <n v="0"/>
    <n v="26000"/>
    <n v="0"/>
    <n v="25645.91"/>
    <n v="0"/>
    <n v="26000"/>
    <n v="25645.91"/>
    <n v="-354.09"/>
  </r>
  <r>
    <x v="2"/>
    <s v="Arif Aladağ"/>
    <m/>
    <s v="01-09 AĞUSTOS 2026 GÖNENLİ SÜT / AKHİSAR MUTABAKATI"/>
    <s v="TAMAMLANDI"/>
    <d v="2026-08-02T00:00:00"/>
    <s v="S-641031"/>
    <d v="2026-08-02T00:00:00"/>
    <s v="Y-575270"/>
    <x v="0"/>
    <m/>
    <s v=" "/>
    <m/>
    <m/>
    <m/>
    <x v="6"/>
    <s v="GÖNENLİ SÜT VE SÜT ÜRÜNLERİ GIDA SANAYİ VE TİCARET ANONİM ŞİRKETİ"/>
    <m/>
    <m/>
    <m/>
    <m/>
    <s v="45BAD050"/>
    <s v="Tır Frigorifik"/>
    <s v="MUHAMMED ENES İMAMOĞLU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ESENKENT BİM1 + ARNAVUTKÖY BİM2 @ "/>
    <n v="0"/>
    <n v="0"/>
    <n v="0"/>
    <n v="0"/>
    <n v="48500"/>
    <n v="0"/>
    <n v="50702.98"/>
    <n v="0"/>
    <n v="48500"/>
    <n v="50702.98"/>
    <n v="2202.98"/>
  </r>
  <r>
    <x v="2"/>
    <s v="Arif Aladağ"/>
    <m/>
    <s v="01-09 AĞUSTOS 2026 GÖNENLİ SÜT / AKHİSAR MUTABAKATI"/>
    <s v="TAMAMLANDI"/>
    <d v="2026-08-02T00:00:00"/>
    <s v="S-641030"/>
    <d v="2026-08-02T00:00:00"/>
    <s v="Y-575266"/>
    <x v="0"/>
    <m/>
    <s v=" "/>
    <m/>
    <m/>
    <m/>
    <x v="6"/>
    <s v="GÖNENLİ SÜT VE SÜT ÜRÜNLERİ GIDA SANAYİ VE TİCARET ANONİM ŞİRKETİ"/>
    <m/>
    <m/>
    <m/>
    <m/>
    <s v="45HH178"/>
    <s v="Tır Frigorifik"/>
    <s v="SAFİYE YAŞAR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ESENYURT BİM3 + HARAMİDERE BİM @ "/>
    <n v="0"/>
    <n v="0"/>
    <n v="0"/>
    <n v="0"/>
    <n v="48500"/>
    <n v="0"/>
    <n v="50702.98"/>
    <n v="0"/>
    <n v="48500"/>
    <n v="50702.98"/>
    <n v="2202.98"/>
  </r>
  <r>
    <x v="2"/>
    <s v="Arif Aladağ"/>
    <s v="Arşiv kaydı var"/>
    <s v="01-09 AĞUSTOS 2026 GÖNENLİ SÜT / AKHİSAR MUTABAKATI"/>
    <s v="TAMAMLANDI"/>
    <d v="2026-08-02T00:00:00"/>
    <s v="S-640927"/>
    <d v="2026-08-02T00:00:00"/>
    <s v="Y-575264"/>
    <x v="0"/>
    <m/>
    <s v=" "/>
    <m/>
    <m/>
    <m/>
    <x v="6"/>
    <s v="GÖNENLİ SÜT VE SÜT ÜRÜNLERİ GIDA SANAYİ VE TİCARET ANONİM ŞİRKETİ"/>
    <m/>
    <m/>
    <m/>
    <m/>
    <s v="45ABD540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ARNAVUTKÖY BİM1 @ "/>
    <n v="0"/>
    <n v="0"/>
    <n v="0"/>
    <n v="0"/>
    <n v="48500"/>
    <n v="0"/>
    <n v="50702.98"/>
    <n v="0"/>
    <n v="48500"/>
    <n v="50702.98"/>
    <n v="2202.98"/>
  </r>
  <r>
    <x v="2"/>
    <s v="Arif Aladağ"/>
    <m/>
    <s v="01-09 AĞUSTOS 2026 GÖNENLİ SÜT / AKHİSAR MUTABAKATI"/>
    <s v="TAMAMLANDI"/>
    <d v="2026-08-02T00:00:00"/>
    <s v="S-640925"/>
    <d v="2026-08-02T00:00:00"/>
    <s v="Y-575261"/>
    <x v="0"/>
    <m/>
    <s v=" "/>
    <m/>
    <m/>
    <m/>
    <x v="6"/>
    <s v="GÖNENLİ SÜT VE SÜT ÜRÜNLERİ GIDA SANAYİ VE TİCARET ANONİM ŞİRKETİ"/>
    <m/>
    <m/>
    <m/>
    <m/>
    <s v="45ACD017"/>
    <s v="Tır Frigorifik"/>
    <s v="MEHMET UZEL"/>
    <x v="0"/>
    <s v=" "/>
    <m/>
    <s v="ŞEHİRLERARASI"/>
    <n v="1"/>
    <s v="Y45"/>
    <s v="MANİSA"/>
    <s v="MANİSA"/>
    <s v="MANİSA MERKEZ"/>
    <m/>
    <s v="Y35"/>
    <s v="İZMİR"/>
    <s v="İZMİR"/>
    <s v="MERKEZ"/>
    <s v="AKHİSAR BİM+ ULUKENT BİM @ "/>
    <n v="0"/>
    <n v="0"/>
    <n v="0"/>
    <n v="0"/>
    <n v="8500"/>
    <n v="0"/>
    <n v="8764.18"/>
    <n v="0"/>
    <n v="8500"/>
    <n v="8764.18"/>
    <n v="264.18"/>
  </r>
  <r>
    <x v="2"/>
    <s v="Arif Aladağ"/>
    <m/>
    <m/>
    <s v="TAMAMLANDI"/>
    <d v="2026-08-02T00:00:00"/>
    <s v="S-641127"/>
    <d v="2026-08-02T00:00:00"/>
    <s v="Y-575364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TURGUTLU FİLE @ "/>
    <n v="0"/>
    <n v="0"/>
    <n v="0"/>
    <n v="0"/>
    <n v="8750"/>
    <n v="0"/>
    <n v="9150"/>
    <n v="0"/>
    <n v="8750"/>
    <n v="9150"/>
    <n v="400"/>
  </r>
  <r>
    <x v="2"/>
    <s v="Arif Aladağ"/>
    <m/>
    <m/>
    <s v="TAMAMLANDI"/>
    <d v="2026-08-02T00:00:00"/>
    <s v="S-641119"/>
    <d v="2026-08-02T00:00:00"/>
    <s v="Y-575357"/>
    <x v="0"/>
    <m/>
    <s v=" "/>
    <m/>
    <m/>
    <m/>
    <x v="7"/>
    <s v="KESKİNOĞLU TAVUKÇULUK VE DAMIZLIK İŞLETMELERİ SANAYİ TİCARET ANONİM ŞİRKETİ"/>
    <m/>
    <m/>
    <m/>
    <m/>
    <s v="48AZN961"/>
    <s v="Tır Frigorifik"/>
    <s v="ÖMER ŞEN - ŞEN LOJİSTİK"/>
    <x v="0"/>
    <s v=" "/>
    <m/>
    <s v="ŞEHİRLERARASI"/>
    <n v="1"/>
    <s v="Y16"/>
    <s v="BURSA"/>
    <s v="BURSA"/>
    <s v="BURSA MERKEZ"/>
    <s v="SEBKUR"/>
    <s v="Y06"/>
    <s v="ANKARA"/>
    <s v="ANKARA"/>
    <s v="ANKARA MERKEZ"/>
    <s v="GÖLBAŞI MİGROS @ "/>
    <n v="0"/>
    <n v="0"/>
    <n v="0"/>
    <n v="0"/>
    <n v="30000"/>
    <n v="0"/>
    <n v="30250"/>
    <n v="0"/>
    <n v="30000"/>
    <n v="30250"/>
    <n v="250"/>
  </r>
  <r>
    <x v="4"/>
    <s v="Necmettin ŞEN"/>
    <s v="Arşiv kaydı var"/>
    <s v="01-09 AĞUSTOS 2026 KAŞINHANI MUTABAKATI"/>
    <s v="TAMAMLANDI"/>
    <d v="2026-08-02T00:00:00"/>
    <s v="S-640753"/>
    <d v="2026-08-02T00:00:00"/>
    <s v="Y-574991"/>
    <x v="3"/>
    <m/>
    <s v=" "/>
    <m/>
    <m/>
    <m/>
    <x v="10"/>
    <s v="PANEK ZİRAAT ALETLERİ DAYANIKLI TÜKETİM MALZEMELERİ"/>
    <m/>
    <d v="2026-08-02T00:00:00"/>
    <s v="P-000171755"/>
    <m/>
    <s v="33CSA30"/>
    <s v="Tır Frigorifik"/>
    <s v="REYSAN LOJİSTİK ULUSLARARASI NAKLİYAT SANAYİ VE TİCARET LİMİTED ŞİRKETİ"/>
    <x v="1"/>
    <s v=" "/>
    <m/>
    <s v="ŞEHİRLERARASI"/>
    <n v="1"/>
    <s v="4210"/>
    <s v="KAŞINHANI FABRİKA"/>
    <s v="KONYA"/>
    <s v="MERAM"/>
    <m/>
    <s v="Y33"/>
    <s v="MERSİN"/>
    <s v="MERSİN"/>
    <s v="MERSİN MERKEZ"/>
    <s v="BİM TARSUS 10 PL - ADNAN TİCARET 8 PL @ "/>
    <n v="0"/>
    <n v="348"/>
    <n v="858"/>
    <n v="510"/>
    <n v="34832.33"/>
    <n v="410.62"/>
    <n v="21377.8"/>
    <n v="0"/>
    <n v="34421.71"/>
    <n v="21377.8"/>
    <n v="-13043.91"/>
  </r>
  <r>
    <x v="4"/>
    <s v="Necmettin ŞEN"/>
    <s v="Arşiv kaydı var"/>
    <s v="01-09 AĞUSTOS 2026 KAŞINHANI MUTABAKATI"/>
    <s v="TAMAMLANDI"/>
    <d v="2026-08-02T00:00:00"/>
    <s v="S-640752"/>
    <d v="2026-08-02T00:00:00"/>
    <s v="Y-574990"/>
    <x v="3"/>
    <m/>
    <s v=" "/>
    <m/>
    <m/>
    <m/>
    <x v="10"/>
    <s v="PANEK ZİRAAT ALETLERİ DAYANIKLI TÜKETİM MALZEMELERİ"/>
    <m/>
    <d v="2026-08-02T00:00:00"/>
    <s v="P-000171754"/>
    <m/>
    <s v="42AUE848"/>
    <s v="Tır Frigorifik"/>
    <s v="DURMUŞ ÇELİK"/>
    <x v="0"/>
    <s v=" "/>
    <m/>
    <s v="ŞEHİRLERARASI"/>
    <n v="1"/>
    <s v="4210"/>
    <s v="KAŞINHANI FABRİKA"/>
    <s v="KONYA"/>
    <s v="MERAM"/>
    <m/>
    <s v="Y60"/>
    <s v="TOKAT"/>
    <s v="TOKAT"/>
    <s v="TOKAT MERKEZ"/>
    <s v="NET TOPTAN 8 PL (237352) -TOKTAR 9 PL - A101 16 PL @ "/>
    <n v="0"/>
    <n v="0"/>
    <n v="0"/>
    <n v="0"/>
    <n v="37000"/>
    <n v="0"/>
    <n v="42385.4"/>
    <n v="0"/>
    <n v="37000"/>
    <n v="42385.4"/>
    <n v="5385.4"/>
  </r>
  <r>
    <x v="4"/>
    <s v="Necmettin ŞEN"/>
    <s v="Arşiv kaydı var"/>
    <s v="01-09 AĞUSTOS 2026 KAŞINHANI MUTABAKATI"/>
    <s v="TAMAMLANDI"/>
    <d v="2026-08-02T00:00:00"/>
    <s v="S-640751"/>
    <d v="2026-08-02T00:00:00"/>
    <s v="Y-574989"/>
    <x v="3"/>
    <m/>
    <s v=" "/>
    <m/>
    <m/>
    <m/>
    <x v="10"/>
    <s v="PANEK ZİRAAT ALETLERİ DAYANIKLI TÜKETİM MALZEMELERİ"/>
    <m/>
    <d v="2026-08-02T00:00:00"/>
    <s v="P-000171753"/>
    <m/>
    <s v="42ADS921"/>
    <s v="Tır Frigorifik"/>
    <s v="DURMUŞ ÇELİK"/>
    <x v="0"/>
    <s v=" "/>
    <m/>
    <s v="ŞEHİRLERARASI"/>
    <n v="1"/>
    <s v="4210"/>
    <s v="KAŞINHANI FABRİKA"/>
    <s v="KONYA"/>
    <s v="MERAM"/>
    <m/>
    <s v="Y05"/>
    <s v="AMASYA"/>
    <s v="AMASYA"/>
    <s v="AMASYA MERKEZ"/>
    <s v="BİM ÇORUM 16 PL - EFOR 9 PL - EFOR 7PL @ "/>
    <n v="0"/>
    <n v="0"/>
    <n v="0"/>
    <n v="0"/>
    <n v="33000"/>
    <n v="0"/>
    <n v="38403.699999999997"/>
    <n v="0"/>
    <n v="33000"/>
    <n v="38403.699999999997"/>
    <n v="5403.7"/>
  </r>
  <r>
    <x v="4"/>
    <s v="Necmettin ŞEN"/>
    <s v="Arşiv kaydı var"/>
    <s v="01-09 AĞUSTOS 2026 KAŞINHANI MUTABAKATI"/>
    <s v="TAMAMLANDI"/>
    <d v="2026-08-02T00:00:00"/>
    <s v="S-640750"/>
    <d v="2026-08-02T00:00:00"/>
    <s v="Y-574988"/>
    <x v="3"/>
    <m/>
    <s v=" "/>
    <m/>
    <m/>
    <m/>
    <x v="10"/>
    <s v="PANEK ZİRAAT ALETLERİ DAYANIKLI TÜKETİM MALZEMELERİ"/>
    <m/>
    <d v="2026-08-02T00:00:00"/>
    <s v="P-000171752"/>
    <m/>
    <s v="33APB876"/>
    <s v="Tır Frigorifik"/>
    <s v="AKMAR ULUSLARARASI NAKLİYAT SANAYİ VE TİCARET LİMİTED ŞİRKETİ"/>
    <x v="1"/>
    <s v=" "/>
    <m/>
    <s v="ŞEHİRLERARASI"/>
    <n v="1"/>
    <s v="4210"/>
    <s v="KAŞINHANI FABRİKA"/>
    <s v="KONYA"/>
    <s v="MERAM"/>
    <m/>
    <s v="Y46"/>
    <s v="KAHRAMANMARAŞ"/>
    <s v="KAHRAMANMARAŞ"/>
    <s v="KAHRAMANMARAŞ MERKEZ"/>
    <s v="DERTLİ 33 PL @ "/>
    <n v="0"/>
    <n v="542"/>
    <n v="882"/>
    <n v="340"/>
    <n v="36710.9"/>
    <n v="67.05"/>
    <n v="33191.4"/>
    <n v="0"/>
    <n v="36643.85"/>
    <n v="33191.4"/>
    <n v="-3452.45"/>
  </r>
  <r>
    <x v="4"/>
    <s v="Necmettin ŞEN"/>
    <s v="Arşiv kaydı var"/>
    <s v="01-09 AĞUSTOS 2026 KAŞINHANI MUTABAKATI"/>
    <s v="TAMAMLANDI"/>
    <d v="2026-08-02T00:00:00"/>
    <s v="S-640749"/>
    <d v="2026-08-02T00:00:00"/>
    <s v="Y-574987"/>
    <x v="3"/>
    <m/>
    <s v=" "/>
    <m/>
    <m/>
    <m/>
    <x v="10"/>
    <s v="PANEK ZİRAAT ALETLERİ DAYANIKLI TÜKETİM MALZEMELERİ"/>
    <m/>
    <d v="2026-08-02T00:00:00"/>
    <s v="P-000171751"/>
    <m/>
    <s v="33BJA87"/>
    <s v="Tır Frigorifik"/>
    <s v="ULAŞ ULUSLARARASI NAKL.SAN.VE TİC. LTD.ŞTİ"/>
    <x v="1"/>
    <s v=" "/>
    <m/>
    <s v="ŞEHİRLERARASI"/>
    <n v="1"/>
    <s v="4210"/>
    <s v="KAŞINHANI FABRİKA"/>
    <s v="KONYA"/>
    <s v="MERAM"/>
    <m/>
    <s v="Y46"/>
    <s v="KAHRAMANMARAŞ"/>
    <s v="KAHRAMANMARAŞ"/>
    <s v="KAHRAMANMARAŞ MERKEZ"/>
    <s v="A101 MARAŞ 18 PL - DERTLİ 3 PL - CELFİN OĞULLARI 8 PL @ "/>
    <n v="0"/>
    <n v="575"/>
    <n v="1300"/>
    <n v="725"/>
    <n v="57947.18"/>
    <n v="423.32"/>
    <n v="35467.919999999998"/>
    <n v="0"/>
    <n v="57523.86"/>
    <n v="35467.919999999998"/>
    <n v="-22055.94"/>
  </r>
  <r>
    <x v="4"/>
    <s v="Necmettin ŞEN"/>
    <s v="Arşiv kaydı var"/>
    <s v="01-09 AĞUSTOS 2026 KAŞINHANI MUTABAKATI"/>
    <s v="TAMAMLANDI"/>
    <d v="2026-08-02T00:00:00"/>
    <s v="S-640748"/>
    <d v="2026-08-02T00:00:00"/>
    <s v="Y-574986"/>
    <x v="3"/>
    <m/>
    <s v=" "/>
    <m/>
    <m/>
    <m/>
    <x v="10"/>
    <s v="PANEK ZİRAAT ALETLERİ DAYANIKLI TÜKETİM MALZEMELERİ"/>
    <m/>
    <d v="2026-08-02T00:00:00"/>
    <s v="P-000171750"/>
    <m/>
    <s v="33AJJ63"/>
    <s v="Tır Frigorifik"/>
    <s v="DİVAN TRANS LOJİSTİK VE DIŞ TİCARET LİMİTED ŞİRKETİ"/>
    <x v="1"/>
    <s v=" "/>
    <m/>
    <s v="ŞEHİRLERARASI"/>
    <n v="1"/>
    <s v="4210"/>
    <s v="KAŞINHANI FABRİKA"/>
    <s v="KONYA"/>
    <s v="MERAM"/>
    <m/>
    <s v="Y01"/>
    <s v="ADANA"/>
    <s v="ADANA"/>
    <s v="ADANA MERKEZ"/>
    <s v="MİGROS ADANA 7 PL - A101 ADANA 22 PL @ "/>
    <n v="0"/>
    <n v="388"/>
    <n v="645"/>
    <n v="257"/>
    <n v="25331.68"/>
    <n v="0"/>
    <n v="24062.04"/>
    <n v="0"/>
    <n v="25331.68"/>
    <n v="24062.04"/>
    <n v="-1269.6400000000001"/>
  </r>
  <r>
    <x v="4"/>
    <s v="Necmettin ŞEN"/>
    <s v="Arşiv kaydı var"/>
    <s v="01-09 AĞUSTOS 2026 KAŞINHANI MUTABAKATI"/>
    <s v="TAMAMLANDI"/>
    <d v="2026-08-02T00:00:00"/>
    <s v="S-640747"/>
    <d v="2026-08-02T00:00:00"/>
    <s v="Y-574985"/>
    <x v="3"/>
    <m/>
    <s v=" "/>
    <m/>
    <m/>
    <m/>
    <x v="10"/>
    <s v="PANEK ZİRAAT ALETLERİ DAYANIKLI TÜKETİM MALZEMELERİ"/>
    <m/>
    <d v="2026-08-02T00:00:00"/>
    <s v="P-000171749"/>
    <m/>
    <s v="42AOS764"/>
    <s v="Tır Frigorifik"/>
    <s v="SÜLEYMAN GÜMÜŞKAYA"/>
    <x v="1"/>
    <s v=" "/>
    <m/>
    <s v="ŞEHİRLERARASI"/>
    <n v="1"/>
    <s v="4210"/>
    <s v="KAŞINHANI FABRİKA"/>
    <s v="KONYA"/>
    <s v="MERAM"/>
    <m/>
    <s v="Y33"/>
    <s v="MERSİN"/>
    <s v="MERSİN"/>
    <s v="MERSİN MERKEZ"/>
    <s v="&quot;MİGROS TARSUS 11 PL - TK MERSİN 2 PL - A101 MERSİN 15 PL _x000a_- NYZ 4 PL&quot; @ "/>
    <n v="0"/>
    <n v="676"/>
    <n v="1121"/>
    <n v="445"/>
    <n v="45098.22"/>
    <n v="0"/>
    <n v="38684.519999999997"/>
    <n v="0"/>
    <n v="45098.22"/>
    <n v="38684.519999999997"/>
    <n v="-6413.7"/>
  </r>
  <r>
    <x v="4"/>
    <s v="Necmettin ŞEN"/>
    <s v="Arşiv kaydı var"/>
    <s v="01-09 AĞUSTOS 2026 KAŞINHANI MUTABAKATI"/>
    <s v="TAMAMLANDI"/>
    <d v="2026-08-02T00:00:00"/>
    <s v="S-640746"/>
    <d v="2026-08-02T00:00:00"/>
    <s v="Y-574984"/>
    <x v="3"/>
    <m/>
    <s v=" "/>
    <m/>
    <m/>
    <m/>
    <x v="10"/>
    <s v="PANEK ZİRAAT ALETLERİ DAYANIKLI TÜKETİM MALZEMELERİ"/>
    <m/>
    <d v="2026-08-02T00:00:00"/>
    <s v="P-000171748"/>
    <m/>
    <s v="42JE260"/>
    <s v="Tır Frigorifik"/>
    <s v="ÖZCAN ŞAMLIOĞLU"/>
    <x v="0"/>
    <s v=" "/>
    <m/>
    <s v="ŞEHİRLERARASI"/>
    <n v="1"/>
    <s v="4210"/>
    <s v="KAŞINHANI FABRİKA"/>
    <s v="KONYA"/>
    <s v="MERAM"/>
    <m/>
    <s v="Y58"/>
    <s v="SİVAS"/>
    <s v="SİVAS"/>
    <s v="SİVAS MERKEZ"/>
    <s v="&quot;BİM KAYSERİ2 10 PL - GÖLPINAR 7 PL - BİM SİVAS 11 PL - _x000a_TK SİVAS 1 PL&quot; @ "/>
    <n v="0"/>
    <n v="0"/>
    <n v="0"/>
    <n v="0"/>
    <n v="35000"/>
    <n v="0"/>
    <n v="40126.1"/>
    <n v="0"/>
    <n v="35000"/>
    <n v="40126.1"/>
    <n v="5126.1000000000004"/>
  </r>
  <r>
    <x v="4"/>
    <s v="Necmettin ŞEN"/>
    <s v="Arşiv kaydı var"/>
    <s v="01-09 AĞUSTOS 2026 KAŞINHANI MUTABAKATI"/>
    <s v="TAMAMLANDI"/>
    <d v="2026-08-02T00:00:00"/>
    <s v="S-640745"/>
    <d v="2026-08-02T00:00:00"/>
    <s v="Y-574983"/>
    <x v="3"/>
    <m/>
    <s v=" "/>
    <m/>
    <m/>
    <m/>
    <x v="10"/>
    <s v="PANEK ZİRAAT ALETLERİ DAYANIKLI TÜKETİM MALZEMELERİ"/>
    <m/>
    <d v="2026-08-02T00:00:00"/>
    <s v="P-000171747"/>
    <m/>
    <s v="42BCC684"/>
    <s v="Tır Frigorifik"/>
    <s v="EMİNE ÖZDEMİR"/>
    <x v="0"/>
    <s v=" "/>
    <m/>
    <s v="ŞEHİRLERARASI"/>
    <n v="1"/>
    <s v="4210"/>
    <s v="KAŞINHANI FABRİKA"/>
    <s v="KONYA"/>
    <s v="MERAM"/>
    <m/>
    <s v="Y44"/>
    <s v="MALATYA"/>
    <s v="MALATYA"/>
    <s v="MALATYA MERKEZ"/>
    <s v="A101 MALATYA 20 PL - BİM MALATYA 6 PL - ÖNALAN 6 PL @ "/>
    <n v="0"/>
    <n v="0"/>
    <n v="0"/>
    <n v="0"/>
    <n v="43000"/>
    <n v="0"/>
    <n v="48269.04"/>
    <n v="0"/>
    <n v="43000"/>
    <n v="48269.04"/>
    <n v="5269.04"/>
  </r>
  <r>
    <x v="4"/>
    <s v="Necmettin ŞEN"/>
    <s v="Arşiv kaydı var"/>
    <s v="01-09 AĞUSTOS 2026 KAŞINHANI MUTABAKATI"/>
    <s v="TAMAMLANDI"/>
    <d v="2026-08-02T00:00:00"/>
    <s v="S-640744"/>
    <d v="2026-08-02T00:00:00"/>
    <s v="Y-574982"/>
    <x v="3"/>
    <m/>
    <s v=" "/>
    <m/>
    <m/>
    <m/>
    <x v="10"/>
    <s v="PANEK ZİRAAT ALETLERİ DAYANIKLI TÜKETİM MALZEMELERİ"/>
    <m/>
    <d v="2026-08-02T00:00:00"/>
    <s v="P-000171746"/>
    <m/>
    <s v="33CTC40"/>
    <s v="Tır Frigorifik"/>
    <s v="TEK NUR TRANS LOJ.SAN.VE TİC.LTD.ŞTİ."/>
    <x v="1"/>
    <s v=" "/>
    <m/>
    <s v="ŞEHİRLERARASI"/>
    <n v="1"/>
    <s v="4210"/>
    <s v="KAŞINHANI FABRİKA"/>
    <s v="KONYA"/>
    <s v="MERAM"/>
    <m/>
    <s v="Y38"/>
    <s v="KAYSERİ"/>
    <s v="KAYSERİ"/>
    <s v="KAYSERİ MERKEZ"/>
    <s v="BİM KAYSERİ 3 PL - ARSEN 30 PL - @ "/>
    <n v="0"/>
    <n v="387"/>
    <n v="576"/>
    <n v="189"/>
    <n v="26219.29"/>
    <n v="0"/>
    <n v="25435.9"/>
    <n v="0"/>
    <n v="26219.29"/>
    <n v="25435.9"/>
    <n v="-783.39"/>
  </r>
  <r>
    <x v="4"/>
    <s v="Necmettin ŞEN"/>
    <s v="Arşiv kaydı var"/>
    <s v="01-09 AĞUSTOS 2026 KAŞINHANI MUTABAKATI"/>
    <s v="TAMAMLANDI"/>
    <d v="2026-08-02T00:00:00"/>
    <s v="S-640743"/>
    <d v="2026-08-02T00:00:00"/>
    <s v="Y-574981"/>
    <x v="3"/>
    <m/>
    <s v=" "/>
    <m/>
    <m/>
    <m/>
    <x v="10"/>
    <s v="PANEK ZİRAAT ALETLERİ DAYANIKLI TÜKETİM MALZEMELERİ"/>
    <m/>
    <d v="2026-08-02T00:00:00"/>
    <s v="P-000171745"/>
    <m/>
    <s v="31EG501"/>
    <s v="Tır Frigorifik"/>
    <s v="KAPITRANS ULUS.TAŞ.TİC.LTD.ŞTİ."/>
    <x v="1"/>
    <s v=" "/>
    <m/>
    <s v="ŞEHİRLERARASI"/>
    <n v="1"/>
    <s v="4210"/>
    <s v="KAŞINHANI FABRİKA"/>
    <s v="KONYA"/>
    <s v="MERAM"/>
    <m/>
    <s v="Y50"/>
    <s v="NEVŞEHİR"/>
    <s v="NEVŞEHİR"/>
    <s v="NEVŞEHİR MERKEZ"/>
    <s v="A101 AKSARAY 12 PL - GÜLEZ 10 PL - YUNUS DOĞRU 5 PL @ "/>
    <n v="0"/>
    <n v="182"/>
    <n v="760"/>
    <n v="578"/>
    <n v="36925.519999999997"/>
    <n v="2970.05"/>
    <n v="28049.56"/>
    <n v="0"/>
    <n v="33955.47"/>
    <n v="28049.56"/>
    <n v="-5905.91"/>
  </r>
  <r>
    <x v="4"/>
    <s v="Necmettin ŞEN"/>
    <s v="Arşiv kaydı var"/>
    <s v="01-09 AĞUSTOS 2026 KAŞINHANI MUTABAKATI"/>
    <s v="TAMAMLANDI"/>
    <d v="2026-08-02T00:00:00"/>
    <s v="S-640742"/>
    <d v="2026-08-02T00:00:00"/>
    <s v="Y-574980"/>
    <x v="3"/>
    <m/>
    <s v=" "/>
    <m/>
    <m/>
    <m/>
    <x v="10"/>
    <s v="PANEK ZİRAAT ALETLERİ DAYANIKLI TÜKETİM MALZEMELERİ"/>
    <m/>
    <d v="2026-08-02T00:00:00"/>
    <s v="P-000171744"/>
    <m/>
    <s v="42AFV141"/>
    <s v="Tır Frigorifik"/>
    <s v="MUSTAFA URAL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&quot;ACARLAR ANKARA DEPO 4 PL - A101 AKINCI 13 PL - A101 ELMADAĞ 11 PL - _x000a_BİM HASANOĞLAN2 1 PL - BİM HASANOĞLAN 2 PL&quot; @ "/>
    <n v="0"/>
    <n v="1161"/>
    <n v="1161"/>
    <n v="0"/>
    <n v="42092.53"/>
    <n v="64.75"/>
    <n v="29728.3"/>
    <n v="0"/>
    <n v="42027.78"/>
    <n v="29728.3"/>
    <n v="-12299.48"/>
  </r>
  <r>
    <x v="4"/>
    <s v="Necmettin ŞEN"/>
    <s v="Arşiv kaydı var"/>
    <s v="01-09 AĞUSTOS 2026 KAŞINHANI MUTABAKATI"/>
    <s v="TAMAMLANDI"/>
    <d v="2026-08-02T00:00:00"/>
    <s v="S-640741"/>
    <d v="2026-08-02T00:00:00"/>
    <s v="Y-574979"/>
    <x v="3"/>
    <m/>
    <s v=" "/>
    <m/>
    <m/>
    <m/>
    <x v="10"/>
    <s v="PANEK ZİRAAT ALETLERİ DAYANIKLI TÜKETİM MALZEMELERİ"/>
    <m/>
    <d v="2026-08-02T00:00:00"/>
    <s v="P-000171743"/>
    <m/>
    <s v="06GAH662"/>
    <s v="Tır Frigorifik"/>
    <s v="MİTHAT IRMAK"/>
    <x v="0"/>
    <s v="UĞUR TİREKİ"/>
    <s v="0546 570 09 50"/>
    <s v="ŞEHİRLERARASI"/>
    <n v="1"/>
    <s v="4210"/>
    <s v="KAŞINHANI FABRİKA"/>
    <s v="KONYA"/>
    <s v="MERAM"/>
    <m/>
    <s v="Y06"/>
    <s v="ANKARA"/>
    <s v="ANKARA"/>
    <s v="ANKARA MERKEZ"/>
    <s v="ZİGANA 1 PL - YASEMİN 16 PL - BİM AKYURT 16 PL @ "/>
    <n v="0"/>
    <n v="0"/>
    <n v="0"/>
    <n v="0"/>
    <n v="22000"/>
    <n v="0"/>
    <n v="25614.26"/>
    <n v="0"/>
    <n v="22000"/>
    <n v="25614.26"/>
    <n v="3614.26"/>
  </r>
  <r>
    <x v="4"/>
    <s v="Necmettin ŞEN"/>
    <s v="Arşiv kaydı var"/>
    <s v="01-09 AĞUSTOS 2026 KAŞINHANI MUTABAKATI"/>
    <s v="TAMAMLANDI"/>
    <d v="2026-08-02T00:00:00"/>
    <s v="S-640740"/>
    <d v="2026-08-02T00:00:00"/>
    <s v="Y-574978"/>
    <x v="3"/>
    <m/>
    <s v=" "/>
    <m/>
    <m/>
    <m/>
    <x v="10"/>
    <s v="PANEK ZİRAAT ALETLERİ DAYANIKLI TÜKETİM MALZEMELERİ"/>
    <m/>
    <d v="2026-08-02T00:00:00"/>
    <s v="P-000171742"/>
    <m/>
    <s v="42ATR696"/>
    <s v="Tır Tenteli"/>
    <s v="İLYAS ÖZDEMİR NAKLİYAT OTO. SAN. VE TİC. LTD. ŞTİ."/>
    <x v="0"/>
    <s v=" "/>
    <m/>
    <s v="ŞEHİRLERARASI"/>
    <n v="1"/>
    <s v="4210"/>
    <s v="KAŞINHANI FABRİKA"/>
    <s v="KONYA"/>
    <s v="MERAM"/>
    <m/>
    <s v="Y06"/>
    <s v="ANKARA"/>
    <s v="ANKARA"/>
    <s v="ANKARA MERKEZ"/>
    <s v="YASEMİN 33 PL @ "/>
    <n v="0"/>
    <n v="0"/>
    <n v="0"/>
    <n v="0"/>
    <n v="19000"/>
    <n v="0"/>
    <n v="21152.32"/>
    <n v="0"/>
    <n v="19000"/>
    <n v="21152.32"/>
    <n v="2152.3200000000002"/>
  </r>
  <r>
    <x v="4"/>
    <s v="Necmettin ŞEN"/>
    <s v="Arşiv kaydı var"/>
    <s v="01-09 AĞUSTOS 2026 KAŞINHANI MUTABAKATI"/>
    <s v="TAMAMLANDI"/>
    <d v="2026-08-02T00:00:00"/>
    <s v="S-640739"/>
    <d v="2026-08-02T00:00:00"/>
    <s v="Y-574977"/>
    <x v="3"/>
    <m/>
    <s v=" "/>
    <m/>
    <m/>
    <m/>
    <x v="10"/>
    <s v="PANEK ZİRAAT ALETLERİ DAYANIKLI TÜKETİM MALZEMELERİ"/>
    <m/>
    <d v="2026-08-02T00:00:00"/>
    <s v="P-000171741"/>
    <m/>
    <s v="42DJ133"/>
    <s v="Tır Tenteli"/>
    <s v="İLYAS ÖZDEMİR NAKLİYAT OTO. SAN. VE TİC. LTD. ŞTİ."/>
    <x v="0"/>
    <s v=" "/>
    <m/>
    <s v="ŞEHİRLERARASI"/>
    <n v="1"/>
    <s v="4210"/>
    <s v="KAŞINHANI FABRİKA"/>
    <s v="KONYA"/>
    <s v="MERAM"/>
    <m/>
    <s v="Y06"/>
    <s v="ANKARA"/>
    <s v="ANKARA"/>
    <s v="ANKARA MERKEZ"/>
    <s v="YASEMİN 33 PL @ "/>
    <n v="0"/>
    <n v="0"/>
    <n v="0"/>
    <n v="0"/>
    <n v="19000"/>
    <n v="0"/>
    <n v="21152.32"/>
    <n v="0"/>
    <n v="19000"/>
    <n v="21152.32"/>
    <n v="2152.3200000000002"/>
  </r>
  <r>
    <x v="4"/>
    <s v="Necmettin ŞEN"/>
    <s v="Arşiv kaydı var"/>
    <s v="01-09 AĞUSTOS 2026 KAŞINHANI MUTABAKATI"/>
    <s v="TAMAMLANDI"/>
    <d v="2026-08-02T00:00:00"/>
    <s v="S-640738"/>
    <d v="2026-08-02T00:00:00"/>
    <s v="Y-574976"/>
    <x v="3"/>
    <m/>
    <s v=" "/>
    <m/>
    <m/>
    <m/>
    <x v="10"/>
    <s v="PANEK ZİRAAT ALETLERİ DAYANIKLI TÜKETİM MALZEMELERİ"/>
    <m/>
    <d v="2026-08-02T00:00:00"/>
    <s v="P-000171740"/>
    <m/>
    <s v="42SM634"/>
    <s v="Tır Frigorifik"/>
    <s v="YASİN BOZDAĞ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BİM GÜZELHİSAR 8 PL * A101 ESENBOĞA 23 PL - TK AKYURT 1S @ "/>
    <n v="0"/>
    <n v="717"/>
    <n v="717"/>
    <n v="0"/>
    <n v="26822.71"/>
    <n v="0"/>
    <n v="24988.04"/>
    <n v="0"/>
    <n v="26822.71"/>
    <n v="24988.04"/>
    <n v="-1834.67"/>
  </r>
  <r>
    <x v="4"/>
    <s v="Necmettin ŞEN"/>
    <s v="Arşiv kaydı var"/>
    <s v="01-09 AĞUSTOS 2026 KAŞINHANI MUTABAKATI"/>
    <s v="TAMAMLANDI"/>
    <d v="2026-08-02T00:00:00"/>
    <s v="S-640737"/>
    <d v="2026-08-02T00:00:00"/>
    <s v="Y-574975"/>
    <x v="3"/>
    <m/>
    <s v=" "/>
    <m/>
    <m/>
    <m/>
    <x v="10"/>
    <s v="PANEK ZİRAAT ALETLERİ DAYANIKLI TÜKETİM MALZEMELERİ"/>
    <m/>
    <d v="2026-08-02T00:00:00"/>
    <s v="P-000171739"/>
    <m/>
    <s v="42E4309"/>
    <s v="Tır Frigorifik"/>
    <s v="KADİR YAVUZER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&quot;MİGROS ASO 14 PL - BİM SİNCAN 4 PL - ACARLAR GIDA 3 PL _x000a_- GİMSA 4 PL - BİM YENİKENT 8 PL&quot; @ "/>
    <n v="0"/>
    <n v="718"/>
    <n v="718"/>
    <n v="0"/>
    <n v="27040.85"/>
    <n v="1073.3"/>
    <n v="26040.560000000001"/>
    <n v="0"/>
    <n v="25967.55"/>
    <n v="26040.560000000001"/>
    <n v="73.010000000000005"/>
  </r>
  <r>
    <x v="4"/>
    <s v="Necmettin ŞEN"/>
    <s v="Arşiv kaydı var"/>
    <s v="01-09 AĞUSTOS 2026 KAŞINHANI MUTABAKATI"/>
    <s v="TAMAMLANDI"/>
    <d v="2026-08-02T00:00:00"/>
    <s v="S-640736"/>
    <d v="2026-08-02T00:00:00"/>
    <s v="Y-574974"/>
    <x v="3"/>
    <m/>
    <s v=" "/>
    <m/>
    <m/>
    <m/>
    <x v="10"/>
    <s v="PANEK ZİRAAT ALETLERİ DAYANIKLI TÜKETİM MALZEMELERİ"/>
    <m/>
    <d v="2026-08-02T00:00:00"/>
    <s v="P-000171738"/>
    <m/>
    <s v="42FAN86"/>
    <s v="Tır Frigorifik"/>
    <s v="MURAT ŞEFLEK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MİGROS GÖLBAŞI 27 PL - A101 GÖLBAŞI 6 PL @ "/>
    <n v="0"/>
    <n v="590"/>
    <n v="590"/>
    <n v="0"/>
    <n v="21663.88"/>
    <n v="0"/>
    <n v="19312.86"/>
    <n v="0"/>
    <n v="21663.88"/>
    <n v="19312.86"/>
    <n v="-2351.02"/>
  </r>
  <r>
    <x v="4"/>
    <s v="Necmettin ŞEN"/>
    <s v="Arşiv kaydı var"/>
    <s v="01-09 AĞUSTOS 2026 KAŞINHANI MUTABAKATI"/>
    <s v="TAMAMLANDI"/>
    <d v="2026-08-02T00:00:00"/>
    <s v="S-640735"/>
    <d v="2026-08-02T00:00:00"/>
    <s v="Y-574973"/>
    <x v="3"/>
    <m/>
    <s v=" "/>
    <m/>
    <m/>
    <m/>
    <x v="10"/>
    <s v="PANEK ZİRAAT ALETLERİ DAYANIKLI TÜKETİM MALZEMELERİ"/>
    <m/>
    <d v="2026-08-02T00:00:00"/>
    <s v="P-000171737"/>
    <m/>
    <s v="42AVD334"/>
    <s v="Tır Frigorifik"/>
    <s v="KADİR YAVUZER"/>
    <x v="1"/>
    <s v=" "/>
    <m/>
    <s v="ŞEHİRLERARASI"/>
    <n v="1"/>
    <s v="4210"/>
    <s v="KAŞINHANI FABRİKA"/>
    <s v="KONYA"/>
    <s v="MERAM"/>
    <m/>
    <s v="Y07"/>
    <s v="ANTALYA"/>
    <s v="ANTALYA"/>
    <s v="MERKEZ"/>
    <s v="A101 SERİK 22 PL - BİM D.ALTI2 4 PL - BİM D.ALTI 3 PL @ "/>
    <n v="0"/>
    <n v="686"/>
    <n v="686"/>
    <n v="0"/>
    <n v="25685.360000000001"/>
    <n v="0"/>
    <n v="19957.919999999998"/>
    <n v="0"/>
    <n v="25685.360000000001"/>
    <n v="19957.919999999998"/>
    <n v="-5727.44"/>
  </r>
  <r>
    <x v="4"/>
    <s v="Necmettin ŞEN"/>
    <s v="Arşiv kaydı var"/>
    <s v="01-09 AĞUSTOS 2026 KAŞINHANI MUTABAKATI"/>
    <s v="TAMAMLANDI"/>
    <d v="2026-08-02T00:00:00"/>
    <s v="S-640734"/>
    <d v="2026-08-02T00:00:00"/>
    <s v="Y-574972"/>
    <x v="3"/>
    <m/>
    <s v=" "/>
    <m/>
    <m/>
    <m/>
    <x v="10"/>
    <s v="PANEK ZİRAAT ALETLERİ DAYANIKLI TÜKETİM MALZEMELERİ"/>
    <m/>
    <d v="2026-08-02T00:00:00"/>
    <s v="P-000171736"/>
    <m/>
    <s v="33RN436"/>
    <s v="Tır Frigorifik"/>
    <s v="SÜMER TRANS ULUS.TAŞ.İTH.İHR.SAN. VE TİC.LTD.ŞTİ."/>
    <x v="1"/>
    <s v="LATİF AKURAN"/>
    <m/>
    <s v="ŞEHİRLERARASI"/>
    <n v="1"/>
    <s v="4210"/>
    <s v="KAŞINHANI FABRİKA"/>
    <s v="KONYA"/>
    <s v="MERAM"/>
    <m/>
    <s v="Y07"/>
    <s v="ANTALYA"/>
    <s v="ANTALYA"/>
    <s v="MERKEZ"/>
    <s v="&quot;MİGROS ANTALYA 19 PL - TK ANTALYA 1 PL - STOKİS 1 PL_x000a_ A101 MURATPASA 10 PL&quot; @ "/>
    <n v="0"/>
    <n v="362"/>
    <n v="1281"/>
    <n v="919"/>
    <n v="55211.22"/>
    <n v="0"/>
    <n v="22057.8"/>
    <n v="0"/>
    <n v="55211.22"/>
    <n v="22057.8"/>
    <n v="-33153.42"/>
  </r>
  <r>
    <x v="0"/>
    <s v="Ahmet Bursal"/>
    <s v="Arşiv kaydı var"/>
    <m/>
    <s v="TAMAMLANDI"/>
    <d v="2026-08-03T00:00:00"/>
    <s v="S-642509"/>
    <d v="2026-08-03T00:00:00"/>
    <s v="Y-576749"/>
    <x v="0"/>
    <m/>
    <s v=" "/>
    <m/>
    <m/>
    <m/>
    <x v="1"/>
    <s v="Ülker Bisküvi San. A.Ş. Topkapı- 3 Şubesi"/>
    <m/>
    <m/>
    <m/>
    <m/>
    <s v="34AH1124"/>
    <s v="10 Tkr Kamyon Tenteli"/>
    <s v="HAMİT ÜÇÜNCÜ"/>
    <x v="0"/>
    <s v=" "/>
    <m/>
    <s v="ŞEHİRİÇİ"/>
    <n v="1"/>
    <s v="TOPKAPI"/>
    <s v="TOPKAPI"/>
    <s v="İSTANBUL"/>
    <s v="ZEYTİNBURNU"/>
    <m/>
    <s v="Y34"/>
    <s v="İSTANBUL"/>
    <s v="İSTANBUL"/>
    <s v="İSTANBUL MERKEZ"/>
    <s v="ELVAN GIDA _x000a__x000a_İRS NO:81770 @ "/>
    <n v="0"/>
    <n v="0"/>
    <n v="0"/>
    <n v="0"/>
    <n v="5000"/>
    <n v="0"/>
    <n v="6999"/>
    <n v="0"/>
    <n v="5000"/>
    <n v="6999"/>
    <n v="1999"/>
  </r>
  <r>
    <x v="0"/>
    <s v="Serap BURSAL"/>
    <s v="Arşiv kaydı var"/>
    <s v="1-31 AĞUSTOS PASİFİK MUTABAKATI / SAS NO : 7000194853~1-31 AĞUSTOS HORİZON MUTABAKATI / SAS NO : 7000194854"/>
    <m/>
    <d v="2026-08-03T00:00:00"/>
    <s v="S-642948"/>
    <d v="2026-08-03T00:00:00"/>
    <s v="Y-577194"/>
    <x v="0"/>
    <m/>
    <s v=" "/>
    <m/>
    <s v="5036615"/>
    <m/>
    <x v="2"/>
    <s v="HORİZON HIZLI TÜK. ÜRÜNL.ÜR.PAZ.SATIŞ VE TİC.A.Ş."/>
    <m/>
    <m/>
    <m/>
    <m/>
    <s v="42AFU328"/>
    <s v="Tır Katlı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6500"/>
    <n v="0"/>
    <n v="17793"/>
    <n v="0"/>
    <n v="16500"/>
    <n v="17793"/>
    <n v="1293"/>
  </r>
  <r>
    <x v="0"/>
    <s v="Serap BURSAL"/>
    <m/>
    <m/>
    <m/>
    <d v="2026-08-03T00:00:00"/>
    <s v="S-643846"/>
    <d v="2026-08-03T00:00:00"/>
    <s v="Y-578097"/>
    <x v="0"/>
    <m/>
    <s v=" "/>
    <m/>
    <s v="5038210"/>
    <m/>
    <x v="2"/>
    <s v="HORİZON HIZLI TÜK. ÜRÜNL.ÜR.PAZ.SATIŞ VE TİC.A.Ş."/>
    <m/>
    <m/>
    <m/>
    <m/>
    <s v="34KGC813"/>
    <s v="Tır Frigorifik"/>
    <s v="DURMUŞ MUSLUKCU"/>
    <x v="0"/>
    <s v=" "/>
    <m/>
    <s v="ŞEHİRLERARASI"/>
    <n v="1"/>
    <s v="5201"/>
    <s v="ÜLKER BİSKÜVİ SİLİVRİ DEPO"/>
    <s v="İSTANBUL"/>
    <s v="SİLİVRİ"/>
    <s v="SELİMPAŞA SAN.BÖLGESİ NO:10"/>
    <s v="4002"/>
    <s v="PELİTLİ DEPO"/>
    <s v="KOCAELİ"/>
    <s v="GEBZE"/>
    <m/>
    <n v="0"/>
    <n v="0"/>
    <n v="0"/>
    <n v="0"/>
    <n v="38500"/>
    <n v="0"/>
    <n v="43788"/>
    <n v="0"/>
    <n v="38500"/>
    <n v="43788"/>
    <n v="5288"/>
  </r>
  <r>
    <x v="0"/>
    <s v="Serap BURSAL"/>
    <s v="Arşiv kaydı var"/>
    <m/>
    <m/>
    <d v="2026-08-03T00:00:00"/>
    <s v="S-643814"/>
    <d v="2026-08-03T00:00:00"/>
    <s v="Y-578064"/>
    <x v="0"/>
    <m/>
    <s v=" "/>
    <m/>
    <m/>
    <m/>
    <x v="0"/>
    <s v="BEYDA GIDA ÜRÜNLERİ SANAYİ VE TİC.A.Ş."/>
    <m/>
    <m/>
    <m/>
    <m/>
    <s v="16KJ421"/>
    <s v="10 Tkr Kamyon Frigorifik"/>
    <s v="NAİL ULUS"/>
    <x v="0"/>
    <s v=" "/>
    <m/>
    <s v="ŞEHİRİÇİ"/>
    <n v="1"/>
    <s v="1313"/>
    <s v="BEYDA KAVAKLI DEPO"/>
    <s v="İSTANBUL"/>
    <s v="BEYLİKDÜZÜ"/>
    <s v="KAVAKLI MAH. İSTANBUL CAD. NO:15"/>
    <s v="Y34"/>
    <s v="İSTANBUL"/>
    <s v="İSTANBUL"/>
    <s v="BAYRAMPAŞA"/>
    <s v="ESENLER OTOGARI_x000a_-KAMYON @ "/>
    <n v="0"/>
    <n v="0"/>
    <n v="0"/>
    <n v="0"/>
    <n v="6500"/>
    <n v="0"/>
    <n v="7532"/>
    <n v="0"/>
    <n v="6500"/>
    <n v="7532"/>
    <n v="1032"/>
  </r>
  <r>
    <x v="0"/>
    <s v="Ahmet Bursal"/>
    <s v="Arşiv kaydı var"/>
    <m/>
    <s v="TAMAMLANDI"/>
    <d v="2026-08-03T00:00:00"/>
    <s v="S-641703"/>
    <d v="2026-08-03T00:00:00"/>
    <s v="Y-575941"/>
    <x v="0"/>
    <m/>
    <s v=" "/>
    <m/>
    <m/>
    <m/>
    <x v="1"/>
    <s v="Ülker Bisküvi San. A.Ş. Topkapı- 3 Şubesi"/>
    <m/>
    <m/>
    <m/>
    <m/>
    <s v="34MBB860"/>
    <s v="Tır Tenteli"/>
    <s v="SERKAN ELİBÜYÜK"/>
    <x v="0"/>
    <s v=" "/>
    <m/>
    <s v="ŞEHİRİÇİ"/>
    <n v="1"/>
    <s v="TOPKAPI"/>
    <s v="TOPKAPI"/>
    <s v="İSTANBUL"/>
    <s v="ZEYTİNBURNU"/>
    <m/>
    <s v="Y34"/>
    <s v="İSTANBUL"/>
    <s v="İSTANBUL"/>
    <s v="İSTANBUL MERKEZ"/>
    <s v="ELVAN GIDA _x000a__x000a_İRS NO:81904 @ "/>
    <n v="0"/>
    <n v="0"/>
    <n v="0"/>
    <n v="0"/>
    <n v="5500"/>
    <n v="0"/>
    <n v="6999"/>
    <n v="0"/>
    <n v="5500"/>
    <n v="6999"/>
    <n v="1499"/>
  </r>
  <r>
    <x v="0"/>
    <s v="Serap BURSAL"/>
    <m/>
    <m/>
    <m/>
    <d v="2026-08-03T00:00:00"/>
    <s v="S-643849"/>
    <d v="2026-08-03T00:00:00"/>
    <s v="Y-578101"/>
    <x v="0"/>
    <m/>
    <s v=" "/>
    <m/>
    <s v="5036466"/>
    <m/>
    <x v="2"/>
    <s v="HORİZON HIZLI TÜK. ÜRÜNL.ÜR.PAZ.SATIŞ VE TİC.A.Ş."/>
    <m/>
    <m/>
    <m/>
    <m/>
    <s v="42AFU328"/>
    <s v="Tır Katlı Frigorifik"/>
    <s v="DURMUŞ MUSLUKCU"/>
    <x v="0"/>
    <s v=" "/>
    <m/>
    <s v="ŞEHİRLERARASI"/>
    <n v="1"/>
    <s v="5201"/>
    <s v="ÜLKER BİSKÜVİ SİLİVRİ DEPO"/>
    <s v="İSTANBUL"/>
    <s v="SİLİVRİ"/>
    <s v="SELİMPAŞA SAN.BÖLGESİ NO:10"/>
    <s v="4002"/>
    <s v="PELİTLİ DEPO"/>
    <s v="KOCAELİ"/>
    <s v="GEBZE"/>
    <m/>
    <n v="0"/>
    <n v="0"/>
    <n v="0"/>
    <n v="0"/>
    <n v="38500"/>
    <n v="0"/>
    <n v="43888"/>
    <n v="0"/>
    <n v="38500"/>
    <n v="43888"/>
    <n v="5388"/>
  </r>
  <r>
    <x v="0"/>
    <s v="Serap BURSAL"/>
    <s v="Arşiv kaydı var"/>
    <m/>
    <m/>
    <d v="2026-08-03T00:00:00"/>
    <s v="S-641506"/>
    <d v="2026-08-03T00:00:00"/>
    <s v="Y-575745"/>
    <x v="0"/>
    <m/>
    <s v=" "/>
    <m/>
    <m/>
    <m/>
    <x v="1"/>
    <s v="Ülker Bisküvi San. A.Ş. Topkapı- 3 Şubesi"/>
    <m/>
    <m/>
    <m/>
    <m/>
    <s v="10ANH364"/>
    <s v="Tır Frigorifik"/>
    <s v="FERUDUN ŞORA"/>
    <x v="0"/>
    <s v=" "/>
    <m/>
    <s v="ŞEHİRLERARASI"/>
    <n v="1"/>
    <s v="0108"/>
    <s v="ÖNEM GAMEDA DEPO"/>
    <s v="İSTANBUL"/>
    <s v="ZEYTİNBURNU"/>
    <s v="DAVUTPAŞA CAD. NO:18 TOPKAPI"/>
    <s v="Y16"/>
    <s v="BURSA"/>
    <s v="BURSA"/>
    <s v="BURSA MERKEZ"/>
    <m/>
    <n v="0"/>
    <n v="0"/>
    <n v="0"/>
    <n v="0"/>
    <n v="25000"/>
    <n v="0"/>
    <n v="30841"/>
    <n v="0"/>
    <n v="25000"/>
    <n v="30841"/>
    <n v="5841"/>
  </r>
  <r>
    <x v="0"/>
    <s v="Serap BURSAL"/>
    <m/>
    <m/>
    <m/>
    <d v="2026-08-03T00:00:00"/>
    <s v="S-641503"/>
    <d v="2026-08-03T00:00:00"/>
    <s v="Y-575743"/>
    <x v="0"/>
    <m/>
    <s v=" "/>
    <m/>
    <s v="DKI2026000004597-4598-4599"/>
    <m/>
    <x v="4"/>
    <s v="DETAY KAHVE SAN VE TİC A.Ş"/>
    <m/>
    <m/>
    <m/>
    <m/>
    <s v="16TL320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s v="Arşiv kaydı var"/>
    <m/>
    <m/>
    <d v="2026-08-03T00:00:00"/>
    <s v="S-641502"/>
    <d v="2026-08-03T00:00:00"/>
    <s v="Y-575742"/>
    <x v="0"/>
    <m/>
    <s v=" "/>
    <m/>
    <s v="DKI2026000004586"/>
    <m/>
    <x v="4"/>
    <s v="DETAY KAHVE SAN VE TİC A.Ş"/>
    <m/>
    <m/>
    <m/>
    <m/>
    <s v="34FT7557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s v="Arşiv kaydı var"/>
    <m/>
    <m/>
    <d v="2026-08-03T00:00:00"/>
    <s v="S-641501"/>
    <d v="2026-08-03T00:00:00"/>
    <s v="Y-575741"/>
    <x v="0"/>
    <m/>
    <s v=" "/>
    <m/>
    <m/>
    <m/>
    <x v="12"/>
    <s v="DETAY GIDA SAN. VE TİC.A.Ş."/>
    <m/>
    <m/>
    <m/>
    <m/>
    <s v="10SS264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s v="Arşiv kaydı var"/>
    <m/>
    <m/>
    <d v="2026-08-03T00:00:00"/>
    <s v="S-641500"/>
    <d v="2026-08-03T00:00:00"/>
    <s v="Y-575739"/>
    <x v="0"/>
    <m/>
    <s v=" "/>
    <m/>
    <m/>
    <m/>
    <x v="0"/>
    <s v="BEYDA GIDA ÜRÜNLERİ SANAYİ VE TİC.A.Ş."/>
    <m/>
    <m/>
    <m/>
    <m/>
    <s v="16KJ421"/>
    <s v="10 Tkr Kamyon Frigorifik"/>
    <s v="NAİL ULUS"/>
    <x v="0"/>
    <s v=" "/>
    <m/>
    <s v="ŞEHİRİÇİ"/>
    <n v="1"/>
    <s v="1313"/>
    <s v="BEYDA KAVAKLI DEPO"/>
    <s v="İSTANBUL"/>
    <s v="BEYLİKDÜZÜ"/>
    <s v="KAVAKLI MAH. İSTANBUL CAD. NO:15"/>
    <s v="Y34"/>
    <s v="İSTANBUL"/>
    <s v="İSTANBUL"/>
    <s v="ESENYURT"/>
    <s v="ESENYURT 3 / HARAMİDERE_x000a_-KAMYON @ "/>
    <n v="0"/>
    <n v="0"/>
    <n v="0"/>
    <n v="0"/>
    <n v="4500"/>
    <n v="0"/>
    <n v="6217"/>
    <n v="0"/>
    <n v="4500"/>
    <n v="6217"/>
    <n v="1717"/>
  </r>
  <r>
    <x v="0"/>
    <s v="Serap BURSAL"/>
    <s v="Arşiv kaydı var"/>
    <m/>
    <m/>
    <d v="2026-08-03T00:00:00"/>
    <s v="S-641492"/>
    <d v="2026-08-03T00:00:00"/>
    <s v="Y-575731"/>
    <x v="0"/>
    <m/>
    <s v=" "/>
    <m/>
    <s v="ALI2026000010957-10958-10959-10960"/>
    <m/>
    <x v="13"/>
    <s v="ALTINMARKA GIDA SANAYİ VE TİCARET A.Ş"/>
    <m/>
    <d v="2026-08-03T00:00:00"/>
    <s v="P-000172178"/>
    <m/>
    <s v="42ADB989"/>
    <s v="Tır Frigorifik"/>
    <s v="LÜTFİ DERELİ"/>
    <x v="0"/>
    <s v=" "/>
    <m/>
    <s v="ŞEHİRLERARASI"/>
    <n v="1"/>
    <s v="9902"/>
    <s v="ALTINMARKA KIRAÇ DEPO"/>
    <s v="İSTANBUL"/>
    <s v="BÜYÜKÇEKMECE"/>
    <s v="KIRAÇ KÖYÜ YOLU ATATÜRK CD.NO:2-2A"/>
    <s v="Y26"/>
    <s v="ESKİŞEHİR"/>
    <s v="ESKİŞEHİR"/>
    <s v="ESKİŞEHİR MERKEZ"/>
    <s v="İZMİT - ESKİŞEHİR @ @ ALI2026000010957-10958-10959-10960"/>
    <n v="0"/>
    <n v="0"/>
    <n v="0"/>
    <n v="0"/>
    <n v="29000"/>
    <n v="0"/>
    <n v="31260"/>
    <n v="0"/>
    <n v="29000"/>
    <n v="31260"/>
    <n v="2260"/>
  </r>
  <r>
    <x v="0"/>
    <s v="Serap BURSAL"/>
    <m/>
    <m/>
    <m/>
    <d v="2026-08-03T00:00:00"/>
    <s v="S-641491"/>
    <d v="2026-08-03T00:00:00"/>
    <s v="Y-575730"/>
    <x v="0"/>
    <m/>
    <s v=" "/>
    <m/>
    <s v="ALI2026000010956"/>
    <m/>
    <x v="13"/>
    <s v="ALTINMARKA GIDA SANAYİ VE TİCARET A.Ş"/>
    <m/>
    <d v="2026-08-03T00:00:00"/>
    <s v="P-000172177"/>
    <m/>
    <s v="31BD670"/>
    <s v="Tır Frigorifik"/>
    <s v="FIRAT YILDIZ-DEFNE LOJİSTİK VE NAKLİYE HİZMETLERİ"/>
    <x v="0"/>
    <s v=" "/>
    <m/>
    <s v="ŞEHİRLERARASI"/>
    <n v="1"/>
    <s v="9902"/>
    <s v="ALTINMARKA KIRAÇ DEPO"/>
    <s v="İSTANBUL"/>
    <s v="BÜYÜKÇEKMECE"/>
    <s v="KIRAÇ KÖYÜ YOLU ATATÜRK CD.NO:2-2A"/>
    <s v="Y07"/>
    <s v="ANTALYA"/>
    <s v="ANTALYA"/>
    <s v="MERKEZ"/>
    <m/>
    <n v="0"/>
    <n v="0"/>
    <n v="0"/>
    <n v="0"/>
    <n v="41000"/>
    <n v="0"/>
    <n v="49976"/>
    <n v="0"/>
    <n v="41000"/>
    <n v="49976"/>
    <n v="8976"/>
  </r>
  <r>
    <x v="1"/>
    <s v="Erkan Kaya"/>
    <s v="Arşiv kaydı var"/>
    <m/>
    <m/>
    <d v="2026-08-03T00:00:00"/>
    <s v="S-641736"/>
    <d v="2026-08-03T00:00:00"/>
    <s v="Y-575973"/>
    <x v="0"/>
    <m/>
    <s v=" "/>
    <m/>
    <m/>
    <m/>
    <x v="14"/>
    <s v="ÜLKER BİSKÜVİ SAN.A.Ş ( GEBZE ŞUBE )"/>
    <s v="ÜLKER BİSKÜVİ SAN.A.Ş ( GEBZE ŞUBE )"/>
    <d v="2026-08-03T00:00:00"/>
    <s v="P-000172330"/>
    <s v="20260970-20260997-20260836 - GÜLSÜM KILIÇ - İBRAHİM SOLMAZ"/>
    <s v="34TB8708"/>
    <s v="Kamyonet"/>
    <s v="NECATİ BAYRAM"/>
    <x v="0"/>
    <s v=" "/>
    <m/>
    <s v="ŞEHİRLERARASI"/>
    <n v="1"/>
    <s v="DİZAYN ANTREPO"/>
    <s v="DİZAYN ANTREPO"/>
    <s v="İSTANBUL"/>
    <m/>
    <m/>
    <s v="GEBZE DEPO"/>
    <s v="GEBZE DEPO"/>
    <s v="KOCAELİ"/>
    <s v="GEBZE"/>
    <m/>
    <n v="0"/>
    <n v="0"/>
    <n v="0"/>
    <n v="0"/>
    <n v="5915"/>
    <n v="0"/>
    <n v="7533"/>
    <n v="0"/>
    <n v="5915"/>
    <n v="7533"/>
    <n v="1618"/>
  </r>
  <r>
    <x v="1"/>
    <s v="Erkan Kaya"/>
    <m/>
    <m/>
    <m/>
    <d v="2026-08-03T00:00:00"/>
    <s v="S-641088"/>
    <d v="2026-08-03T00:00:00"/>
    <s v="Y-575327"/>
    <x v="0"/>
    <m/>
    <s v=" "/>
    <m/>
    <m/>
    <m/>
    <x v="3"/>
    <s v="Ülker Bisküvi San. A.Ş. / Silivri  Şubesi"/>
    <s v="Ülker Bisküvi San. A.Ş. / Silivri  Şubesi"/>
    <d v="2026-08-03T00:00:00"/>
    <s v="P-000171903"/>
    <s v="20260908 - FRIGO - İDRİS ALBAYRAK"/>
    <s v="42AFU328"/>
    <s v="Tır Katlı Frigorifik"/>
    <s v="DURMUŞ MUSLUKCU"/>
    <x v="0"/>
    <s v=" "/>
    <m/>
    <s v="ŞEHİRİÇİ"/>
    <n v="1"/>
    <s v="ERMANGÜL ANTREPO"/>
    <s v="ERMANGÜL ANTREPO"/>
    <s v="İSTANBUL"/>
    <m/>
    <m/>
    <s v="SİLİVRİ"/>
    <s v="SİLİVRİ DEPO"/>
    <s v="İSTANBUL"/>
    <s v="SİLİVRİ"/>
    <m/>
    <n v="0"/>
    <n v="0"/>
    <n v="0"/>
    <n v="0"/>
    <n v="14000"/>
    <n v="0"/>
    <n v="20857"/>
    <n v="0"/>
    <n v="14000"/>
    <n v="20857"/>
    <n v="6857"/>
  </r>
  <r>
    <x v="1"/>
    <s v="Erkan Kaya"/>
    <s v="Arşiv kaydı var"/>
    <m/>
    <m/>
    <d v="2026-08-03T00:00:00"/>
    <s v="S-641087"/>
    <d v="2026-08-03T00:00:00"/>
    <s v="Y-575326"/>
    <x v="0"/>
    <m/>
    <s v=" "/>
    <m/>
    <m/>
    <m/>
    <x v="15"/>
    <s v="DELLA GIDA SAN.VE.TİC.A.Ş"/>
    <s v="DELLA GIDA SAN.VE.TİC.A.Ş"/>
    <d v="2026-08-03T00:00:00"/>
    <s v="P-000171902"/>
    <s v="2026000032 - MUSTAFA DOĞAN"/>
    <s v="54H2656"/>
    <s v="Tır Tenteli"/>
    <m/>
    <x v="0"/>
    <s v=" "/>
    <m/>
    <s v="ŞEHİRLERARASI"/>
    <n v="1"/>
    <s v="DİZAYN ANTREPO"/>
    <s v="DİZAYN ANTREPO"/>
    <s v="İSTANBUL"/>
    <m/>
    <m/>
    <s v="0701"/>
    <s v="AKYAZI DEPO"/>
    <s v="SAKARYA"/>
    <s v="AKYAZI"/>
    <s v="BEDİL KARABEY KÖYÜ ŞERTBAŞI MEVKİİ @"/>
    <n v="0"/>
    <n v="0"/>
    <n v="0"/>
    <n v="0"/>
    <n v="9400"/>
    <n v="0"/>
    <n v="15427"/>
    <n v="0"/>
    <n v="9400"/>
    <n v="15427"/>
    <n v="6027"/>
  </r>
  <r>
    <x v="1"/>
    <s v="Erkan Kaya"/>
    <s v="Arşiv kaydı var"/>
    <m/>
    <m/>
    <d v="2026-08-03T00:00:00"/>
    <s v="S-641084"/>
    <d v="2026-08-03T00:00:00"/>
    <s v="Y-575323"/>
    <x v="0"/>
    <m/>
    <s v=" "/>
    <m/>
    <m/>
    <m/>
    <x v="16"/>
    <s v="ÜLKER BİSKÜVİ SANAYİ AŞ .(ANKARA ŞUBE)"/>
    <s v="ÜLKER BİSKÜVİ SANAYİ AŞ .(ANKARA ŞUBE)"/>
    <d v="2026-08-03T00:00:00"/>
    <s v="P-000171899"/>
    <s v="20260501 - ESRA PARLAK"/>
    <s v="06FPG503"/>
    <s v="Tır Tenteli"/>
    <s v="OSMAN KÖŞKER"/>
    <x v="0"/>
    <s v=" "/>
    <m/>
    <s v="ŞEHİRLERARASI"/>
    <n v="1"/>
    <s v="DİZAYN ANTREPO"/>
    <s v="DİZAYN ANTREPO"/>
    <s v="İSTANBUL"/>
    <m/>
    <m/>
    <s v="Y06"/>
    <s v="ANKARA"/>
    <s v="ANKARA"/>
    <s v="ANKARA MERKEZ"/>
    <m/>
    <n v="0"/>
    <n v="0"/>
    <n v="0"/>
    <n v="0"/>
    <n v="25700"/>
    <n v="0"/>
    <n v="35088"/>
    <n v="0"/>
    <n v="25700"/>
    <n v="35088"/>
    <n v="9388"/>
  </r>
  <r>
    <x v="1"/>
    <s v="Erkan Kaya"/>
    <s v="Arşiv kaydı var"/>
    <m/>
    <m/>
    <d v="2026-08-03T00:00:00"/>
    <s v="S-641083"/>
    <d v="2026-08-03T00:00:00"/>
    <s v="Y-575322"/>
    <x v="0"/>
    <m/>
    <s v=" "/>
    <m/>
    <m/>
    <m/>
    <x v="16"/>
    <s v="ÜLKER BİSKÜVİ SANAYİ AŞ .(ANKARA ŞUBE)"/>
    <s v="ÜLKER BİSKÜVİ SANAYİ AŞ .(ANKARA ŞUBE)"/>
    <d v="2026-08-03T00:00:00"/>
    <s v="P-000171898"/>
    <s v="20260501 - ESRA PARLAK"/>
    <s v="06GAV235"/>
    <s v="Tır Tenteli"/>
    <s v="OSMAN KÖŞKER"/>
    <x v="0"/>
    <s v=" "/>
    <m/>
    <s v="ŞEHİRLERARASI"/>
    <n v="1"/>
    <s v="DİZAYN ANTREPO"/>
    <s v="DİZAYN ANTREPO"/>
    <s v="İSTANBUL"/>
    <m/>
    <m/>
    <s v="Y06"/>
    <s v="ANKARA"/>
    <s v="ANKARA"/>
    <s v="ANKARA MERKEZ"/>
    <m/>
    <n v="0"/>
    <n v="0"/>
    <n v="0"/>
    <n v="0"/>
    <n v="25700"/>
    <n v="0"/>
    <n v="35088"/>
    <n v="0"/>
    <n v="25700"/>
    <n v="35088"/>
    <n v="9388"/>
  </r>
  <r>
    <x v="1"/>
    <s v="Erkan Kaya"/>
    <s v="Arşiv kaydı var"/>
    <m/>
    <m/>
    <d v="2026-08-03T00:00:00"/>
    <s v="S-641081"/>
    <d v="2026-08-03T00:00:00"/>
    <s v="Y-575321"/>
    <x v="0"/>
    <m/>
    <s v=" "/>
    <m/>
    <m/>
    <m/>
    <x v="17"/>
    <s v="AK GIDA SAN. VE TİC. A.Ş."/>
    <s v="AK GIDA SAN. VE TİC. A.Ş."/>
    <d v="2026-08-03T00:00:00"/>
    <s v="P-000171896"/>
    <s v="20260258 - SENEM SUBAKAN"/>
    <s v="54RH939"/>
    <s v="Tır Tenteli"/>
    <s v="EYÜP ARAZ"/>
    <x v="0"/>
    <s v=" "/>
    <m/>
    <s v="ŞEHİRLERARASI"/>
    <n v="1"/>
    <s v="DOĞRUER"/>
    <s v="DOĞRUER"/>
    <s v="İSTANBUL"/>
    <s v="KARTAL"/>
    <m/>
    <s v="1208"/>
    <s v="PAMUKOVA DEPO"/>
    <s v="SAKARYA"/>
    <s v="PAMUKOVA"/>
    <s v="GÖKGÖZ KÖYÜ AKGIDA FABRİKASI @ "/>
    <n v="0"/>
    <n v="0"/>
    <n v="0"/>
    <n v="0"/>
    <n v="9400"/>
    <n v="0"/>
    <n v="10598"/>
    <n v="0"/>
    <n v="9400"/>
    <n v="10598"/>
    <n v="1198"/>
  </r>
  <r>
    <x v="1"/>
    <s v="Erkan Kaya"/>
    <s v="Arşiv kaydı var"/>
    <m/>
    <m/>
    <d v="2026-08-03T00:00:00"/>
    <s v="S-641080"/>
    <d v="2026-08-03T00:00:00"/>
    <s v="Y-575319"/>
    <x v="0"/>
    <m/>
    <s v=" "/>
    <m/>
    <m/>
    <m/>
    <x v="1"/>
    <s v="Ülker Bisküvi San. A.Ş. Topkapı- 3 Şubesi"/>
    <s v="Ülker Bisküvi San. A.Ş. Topkapı- 3 Şubesi"/>
    <d v="2026-08-03T00:00:00"/>
    <s v="P-000171895"/>
    <s v="2026-0736 - FRIGO - İDRİS ALBAYRAK"/>
    <s v="50ADB386"/>
    <s v="Tır Frigorifik"/>
    <s v="MEHMET MUSTAFA ÇİFTCİ"/>
    <x v="0"/>
    <s v=" "/>
    <m/>
    <s v="ŞEHİRİÇİ"/>
    <n v="1"/>
    <s v="ERMANGÜL ANTREPO"/>
    <s v="ERMANGÜL ANTREPO"/>
    <s v="İSTANBUL"/>
    <m/>
    <m/>
    <s v="TOPKAPI"/>
    <s v="TOPKAPI"/>
    <s v="İSTANBUL"/>
    <s v="ZEYTİNBURNU"/>
    <m/>
    <n v="0"/>
    <n v="0"/>
    <n v="0"/>
    <n v="0"/>
    <n v="12500"/>
    <n v="0"/>
    <n v="15253"/>
    <n v="0"/>
    <n v="12500"/>
    <n v="15253"/>
    <n v="2753"/>
  </r>
  <r>
    <x v="1"/>
    <s v="Erkan Kaya"/>
    <m/>
    <m/>
    <m/>
    <d v="2026-08-03T00:00:00"/>
    <s v="S-641079"/>
    <d v="2026-08-03T00:00:00"/>
    <s v="Y-575318"/>
    <x v="0"/>
    <m/>
    <s v=" "/>
    <m/>
    <m/>
    <m/>
    <x v="1"/>
    <s v="Ülker Bisküvi San. A.Ş. Topkapı- 3 Şubesi"/>
    <s v="Ülker Bisküvi San. A.Ş. Topkapı- 3 Şubesi"/>
    <d v="2026-08-03T00:00:00"/>
    <s v="P-000171894"/>
    <s v="2026-0737  - FRIGO - İDRİS ALBAYRAK"/>
    <s v="42AFU328"/>
    <s v="Tır Katlı Frigorifik"/>
    <s v="DURMUŞ MUSLUKCU"/>
    <x v="0"/>
    <s v=" "/>
    <m/>
    <s v="ŞEHİRİÇİ"/>
    <n v="1"/>
    <s v="ERMANGÜL ANTREPO"/>
    <s v="ERMANGÜL ANTREPO"/>
    <s v="İSTANBUL"/>
    <m/>
    <m/>
    <s v="TOPKAPI"/>
    <s v="TOPKAPI"/>
    <s v="İSTANBUL"/>
    <s v="ZEYTİNBURNU"/>
    <m/>
    <n v="0"/>
    <n v="0"/>
    <n v="0"/>
    <n v="0"/>
    <n v="12500"/>
    <n v="0"/>
    <n v="15253"/>
    <n v="0"/>
    <n v="12500"/>
    <n v="15253"/>
    <n v="2753"/>
  </r>
  <r>
    <x v="1"/>
    <s v="Erkan Kaya"/>
    <s v="Arşiv kaydı var"/>
    <m/>
    <m/>
    <d v="2026-08-03T00:00:00"/>
    <s v="S-641085"/>
    <d v="2026-08-03T00:00:00"/>
    <s v="Y-575324"/>
    <x v="0"/>
    <m/>
    <s v=" "/>
    <m/>
    <m/>
    <m/>
    <x v="15"/>
    <s v="DELLA GIDA SAN.VE.TİC.A.Ş"/>
    <s v="DELLA GIDA SAN.VE.TİC.A.Ş"/>
    <d v="2026-08-03T00:00:00"/>
    <s v="P-000171900"/>
    <s v="2026000042 - MUSTAFA DOĞAN"/>
    <s v="54HV861"/>
    <s v="Tır Tenteli"/>
    <s v="İRFAN BAŞER"/>
    <x v="0"/>
    <s v=" "/>
    <m/>
    <s v="ŞEHİRLERARASI"/>
    <n v="1"/>
    <s v="DİZAYN ANTREPO"/>
    <s v="DİZAYN ANTREPO"/>
    <s v="İSTANBUL"/>
    <m/>
    <m/>
    <s v="0701"/>
    <s v="AKYAZI DEPO"/>
    <s v="SAKARYA"/>
    <s v="AKYAZI"/>
    <s v="BEDİL KARABEY KÖYÜ ŞERTBAŞI MEVKİİ @ "/>
    <n v="0"/>
    <n v="0"/>
    <n v="0"/>
    <n v="0"/>
    <n v="9400"/>
    <n v="0"/>
    <n v="15427"/>
    <n v="0"/>
    <n v="9400"/>
    <n v="15427"/>
    <n v="6027"/>
  </r>
  <r>
    <x v="5"/>
    <s v="Hüseyin Çalışkan"/>
    <s v="Arşiv kaydı var"/>
    <m/>
    <m/>
    <d v="2026-08-03T00:00:00"/>
    <s v="S-640875"/>
    <d v="2026-08-03T00:00:00"/>
    <s v="Y-575113"/>
    <x v="0"/>
    <m/>
    <s v=" "/>
    <m/>
    <s v="81994"/>
    <m/>
    <x v="14"/>
    <s v="Ülker Bisküvi San. A.Ş. Akyurt Şubesi"/>
    <s v="ÜLKER BİSKÜVİ SAN.A.Ş ( GEBZE ŞUBE )"/>
    <d v="2026-08-03T00:00:00"/>
    <s v="P-000171813"/>
    <m/>
    <s v="06CRH572"/>
    <s v="Tır Kayar Perdeli"/>
    <s v="MAHMUT GÜRBÜZ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1994"/>
    <n v="27220"/>
    <n v="0"/>
    <n v="0"/>
    <n v="0"/>
    <n v="29833.119999999999"/>
    <n v="0"/>
    <n v="43331.519999999997"/>
    <n v="0"/>
    <n v="29833.119999999999"/>
    <n v="43331.519999999997"/>
    <n v="13498.4"/>
  </r>
  <r>
    <x v="5"/>
    <s v="Hüseyin Çalışkan"/>
    <s v="Arşiv kaydı var"/>
    <m/>
    <m/>
    <d v="2026-08-03T00:00:00"/>
    <s v="S-640861"/>
    <d v="2026-08-03T00:00:00"/>
    <s v="Y-575099"/>
    <x v="0"/>
    <m/>
    <s v=" "/>
    <m/>
    <s v="81981"/>
    <m/>
    <x v="14"/>
    <s v="Ülker Bisküvi San. A.Ş. Akyurt Şubesi"/>
    <s v="ÜLKER BİSKÜVİ SAN.A.Ş ( GEBZE ŞUBE )"/>
    <d v="2026-08-03T00:00:00"/>
    <s v="P-000171804"/>
    <m/>
    <s v="06DMC855"/>
    <s v="Tır Tenteli"/>
    <s v="SATILMIŞ MUT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1981"/>
    <n v="28100"/>
    <n v="0"/>
    <n v="0"/>
    <n v="0"/>
    <n v="30797.599999999999"/>
    <n v="0"/>
    <n v="44732.39"/>
    <n v="0"/>
    <n v="30797.599999999999"/>
    <n v="44732.39"/>
    <n v="13934.79"/>
  </r>
  <r>
    <x v="5"/>
    <s v="Hüseyin Çalışkan"/>
    <s v="Arşiv kaydı var"/>
    <m/>
    <m/>
    <d v="2026-08-03T00:00:00"/>
    <s v="S-640860"/>
    <d v="2026-08-03T00:00:00"/>
    <s v="Y-575098"/>
    <x v="0"/>
    <m/>
    <s v=" "/>
    <m/>
    <s v="81969"/>
    <m/>
    <x v="14"/>
    <s v="Ülker Bisküvi San. A.Ş. Akyurt Şubesi"/>
    <s v="ÜLKER BİSKÜVİ SAN.A.Ş ( GEBZE ŞUBE )"/>
    <d v="2026-08-03T00:00:00"/>
    <s v="P-000171803"/>
    <m/>
    <s v="06DGJ354"/>
    <s v="Tır Kayar Perdeli"/>
    <s v="ENVER SEZE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1969"/>
    <n v="27040"/>
    <n v="0"/>
    <n v="0"/>
    <n v="0"/>
    <n v="29635.84"/>
    <n v="0"/>
    <n v="43044.98"/>
    <n v="0"/>
    <n v="29635.84"/>
    <n v="43044.98"/>
    <n v="13409.14"/>
  </r>
  <r>
    <x v="5"/>
    <s v="Hüseyin Çalışkan"/>
    <s v="Arşiv kaydı var"/>
    <m/>
    <m/>
    <d v="2026-08-03T00:00:00"/>
    <s v="S-640858"/>
    <d v="2026-08-03T00:00:00"/>
    <s v="Y-575095"/>
    <x v="0"/>
    <m/>
    <s v=" "/>
    <m/>
    <s v="81937"/>
    <m/>
    <x v="14"/>
    <s v="Ülker Bisküvi San. A.Ş. Akyurt Şubesi"/>
    <s v="ÜLKER BİSKÜVİ SAN.A.Ş ( GEBZE ŞUBE )"/>
    <d v="2026-08-03T00:00:00"/>
    <s v="P-000171802"/>
    <m/>
    <s v="06H8509"/>
    <s v="Tır Kayar Perdeli"/>
    <s v="NEZAKET ÖZDEMİ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1937"/>
    <n v="26360"/>
    <n v="0"/>
    <n v="0"/>
    <n v="0"/>
    <n v="30890.560000000001"/>
    <n v="0"/>
    <n v="41962.48"/>
    <n v="0"/>
    <n v="30890.560000000001"/>
    <n v="41962.48"/>
    <n v="11071.92"/>
  </r>
  <r>
    <x v="5"/>
    <s v="Hüseyin Çalışkan"/>
    <s v="Arşiv kaydı var"/>
    <m/>
    <m/>
    <d v="2026-08-03T00:00:00"/>
    <s v="S-640855"/>
    <d v="2026-08-03T00:00:00"/>
    <s v="Y-575093"/>
    <x v="0"/>
    <m/>
    <s v=" "/>
    <m/>
    <s v="81931"/>
    <m/>
    <x v="14"/>
    <s v="Ülker Bisküvi San. A.Ş. Akyurt Şubesi"/>
    <s v="ÜLKER BİSKÜVİ SAN.A.Ş ( GEBZE ŞUBE )"/>
    <d v="2026-08-03T00:00:00"/>
    <s v="P-000171799"/>
    <m/>
    <s v="06BON407"/>
    <s v="Tır Kayar Perdeli"/>
    <s v="MUAMMER AVAN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1931"/>
    <n v="27380"/>
    <n v="0"/>
    <n v="0"/>
    <n v="0"/>
    <n v="30008.48"/>
    <n v="0"/>
    <n v="43586.22"/>
    <n v="0"/>
    <n v="30008.48"/>
    <n v="43586.22"/>
    <n v="13577.74"/>
  </r>
  <r>
    <x v="5"/>
    <s v="Hüseyin Çalışkan"/>
    <s v="Arşiv kaydı var"/>
    <m/>
    <m/>
    <d v="2026-08-03T00:00:00"/>
    <s v="S-640849"/>
    <d v="2026-08-03T00:00:00"/>
    <s v="Y-575087"/>
    <x v="0"/>
    <m/>
    <s v=" "/>
    <m/>
    <s v="81923"/>
    <m/>
    <x v="14"/>
    <s v="Ülker Bisküvi San. A.Ş. Akyurt Şubesi"/>
    <s v="ÜLKER BİSKÜVİ SAN.A.Ş ( GEBZE ŞUBE )"/>
    <d v="2026-08-03T00:00:00"/>
    <s v="P-000171793"/>
    <m/>
    <s v="06DN4677"/>
    <s v="Tır Kayar Perdeli"/>
    <s v="YUSUF KALAYCI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1923"/>
    <n v="27320"/>
    <n v="0"/>
    <n v="0"/>
    <n v="0"/>
    <n v="29942.720000000001"/>
    <n v="0"/>
    <n v="43490.71"/>
    <n v="0"/>
    <n v="29942.720000000001"/>
    <n v="43490.71"/>
    <n v="13547.99"/>
  </r>
  <r>
    <x v="5"/>
    <s v="Hüseyin Çalışkan"/>
    <s v="Arşiv kaydı var"/>
    <m/>
    <m/>
    <d v="2026-08-03T00:00:00"/>
    <s v="S-640821"/>
    <d v="2026-08-03T00:00:00"/>
    <s v="Y-575059"/>
    <x v="0"/>
    <m/>
    <s v=" "/>
    <m/>
    <s v="81888"/>
    <m/>
    <x v="14"/>
    <s v="Ülker Bisküvi San. A.Ş. Akyurt Şubesi"/>
    <s v="ÜLKER BİSKÜVİ SAN.A.Ş ( GEBZE ŞUBE )"/>
    <d v="2026-08-03T00:00:00"/>
    <s v="P-000171766"/>
    <m/>
    <s v="06CFZ48"/>
    <s v="Tır Kayar Perdeli"/>
    <s v="SÜLEYMAN MUT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1888"/>
    <n v="27280"/>
    <n v="0"/>
    <n v="0"/>
    <n v="0"/>
    <n v="29898.880000000001"/>
    <n v="0"/>
    <n v="43427.03"/>
    <n v="0"/>
    <n v="29898.880000000001"/>
    <n v="43427.03"/>
    <n v="13528.15"/>
  </r>
  <r>
    <x v="5"/>
    <s v="Hüseyin Çalışkan"/>
    <s v="Arşiv kaydı var"/>
    <m/>
    <m/>
    <d v="2026-08-03T00:00:00"/>
    <s v="S-640806"/>
    <d v="2026-08-03T00:00:00"/>
    <s v="Y-575044"/>
    <x v="0"/>
    <m/>
    <s v=" "/>
    <m/>
    <s v="81851"/>
    <m/>
    <x v="18"/>
    <s v="Ülker Bisküvi San. A.Ş. Akyurt Şubesi"/>
    <s v="Ülker Bisküvi San. A.Ş. Topkapı - 2 Şubesi"/>
    <d v="2026-08-03T00:00:00"/>
    <s v="P-000171765"/>
    <m/>
    <s v="06CAY35"/>
    <s v="Tır Kayar Perdeli"/>
    <s v="MESUT DADA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1851"/>
    <n v="27240"/>
    <n v="0"/>
    <n v="0"/>
    <n v="0"/>
    <n v="37536.720000000001"/>
    <n v="0"/>
    <n v="42587.02"/>
    <n v="0"/>
    <n v="37536.720000000001"/>
    <n v="42587.02"/>
    <n v="5050.3"/>
  </r>
  <r>
    <x v="5"/>
    <s v="Hüseyin Çalışkan"/>
    <s v="Arşiv kaydı var"/>
    <m/>
    <m/>
    <d v="2026-08-03T00:00:00"/>
    <s v="S-640791"/>
    <d v="2026-08-03T00:00:00"/>
    <s v="Y-575029"/>
    <x v="0"/>
    <m/>
    <s v=" "/>
    <m/>
    <s v="81831"/>
    <m/>
    <x v="14"/>
    <s v="Ülker Bisküvi San. A.Ş. Akyurt Şubesi"/>
    <s v="ÜLKER BİSKÜVİ SAN.A.Ş ( GEBZE ŞUBE )"/>
    <d v="2026-08-03T00:00:00"/>
    <s v="P-000171764"/>
    <m/>
    <s v="06CIV119"/>
    <s v="Tır Tenteli"/>
    <s v="ABDULVAHAP ÇİZMECİ-ÇİZMECİ NAKLİYE-SERVİS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1831"/>
    <n v="26360"/>
    <n v="0"/>
    <n v="0"/>
    <n v="0"/>
    <n v="28890.560000000001"/>
    <n v="0"/>
    <n v="41962.48"/>
    <n v="0"/>
    <n v="28890.560000000001"/>
    <n v="41962.48"/>
    <n v="13071.92"/>
  </r>
  <r>
    <x v="5"/>
    <s v="Hüseyin Çalışkan"/>
    <s v="Arşiv kaydı var"/>
    <m/>
    <m/>
    <d v="2026-08-03T00:00:00"/>
    <s v="S-640782"/>
    <d v="2026-08-03T00:00:00"/>
    <s v="Y-575020"/>
    <x v="0"/>
    <m/>
    <s v=" "/>
    <m/>
    <s v="81811"/>
    <m/>
    <x v="14"/>
    <s v="Ülker Bisküvi San. A.Ş. Akyurt Şubesi"/>
    <s v="ÜLKER BİSKÜVİ SAN.A.Ş ( GEBZE ŞUBE )"/>
    <d v="2026-08-03T00:00:00"/>
    <s v="P-000171763"/>
    <m/>
    <s v="06BC8182"/>
    <s v="Tır Kayar Perdeli"/>
    <s v="SAVAŞ KÜÇÜ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1811"/>
    <n v="26480"/>
    <n v="0"/>
    <n v="0"/>
    <n v="0"/>
    <n v="29022.080000000002"/>
    <n v="0"/>
    <n v="42153.51"/>
    <n v="0"/>
    <n v="29022.080000000002"/>
    <n v="42153.51"/>
    <n v="13131.43"/>
  </r>
  <r>
    <x v="5"/>
    <s v="Ahmet Bursal"/>
    <s v="Arşiv kaydı var"/>
    <m/>
    <m/>
    <d v="2026-08-03T00:00:00"/>
    <s v="S-641224"/>
    <d v="2026-08-03T00:00:00"/>
    <s v="Y-575462"/>
    <x v="0"/>
    <m/>
    <s v=" "/>
    <m/>
    <s v="81974"/>
    <m/>
    <x v="14"/>
    <s v="Ülker Bisküvi San. A.Ş. Akyurt Şubesi"/>
    <s v="ÜLKER BİSKÜVİ SAN.A.Ş ( GEBZE ŞUBE )"/>
    <m/>
    <m/>
    <m/>
    <s v="06ESE611"/>
    <s v="Tır Kayar Perdeli"/>
    <s v="HASAN HÜSEYİN ATA"/>
    <x v="0"/>
    <s v="HASAN ATA"/>
    <s v="538409989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1974"/>
    <n v="0"/>
    <n v="0"/>
    <n v="0"/>
    <n v="0"/>
    <n v="28500"/>
    <n v="0"/>
    <n v="42981"/>
    <n v="0"/>
    <n v="28500"/>
    <n v="42981"/>
    <n v="14481"/>
  </r>
  <r>
    <x v="5"/>
    <s v="Ahmet Bursal"/>
    <s v="Arşiv kaydı var"/>
    <m/>
    <m/>
    <d v="2026-08-03T00:00:00"/>
    <s v="S-641386"/>
    <d v="2026-08-03T00:00:00"/>
    <s v="Y-575624"/>
    <x v="0"/>
    <m/>
    <s v=" "/>
    <m/>
    <s v="81967"/>
    <m/>
    <x v="16"/>
    <s v="Ülker Bisküvi San. A.Ş. Akyurt Şubesi"/>
    <s v="ÜLKER BİSKÜVİ SANAYİ AŞ .(ANKARA ŞUBE)"/>
    <m/>
    <m/>
    <m/>
    <s v="06EDU928"/>
    <s v="Tır Kayar Perdeli"/>
    <s v="SÜLEYMAN MUTLU"/>
    <x v="0"/>
    <s v=" "/>
    <m/>
    <s v="ŞEHİRİÇİ"/>
    <n v="1"/>
    <s v="2163"/>
    <s v="BİGBAG DEPO"/>
    <s v="ANKARA"/>
    <s v="AKYURT"/>
    <s v="Saracalar Mahallesi Alparslan Türkeş Bulvarı Önem Gıda Blok No:4/1 Akyurt/Ankara"/>
    <s v="0696"/>
    <s v="ANKARA HERO HAMMADDE DEPO"/>
    <s v="ANKARA"/>
    <s v="AKYURT"/>
    <s v="ESENBOĞA YOLU 21.KM AKYURT/ANKARA @ 81967"/>
    <n v="0"/>
    <n v="0"/>
    <n v="0"/>
    <n v="0"/>
    <n v="2050"/>
    <n v="0"/>
    <n v="2591"/>
    <n v="0"/>
    <n v="2050"/>
    <n v="2591"/>
    <n v="541"/>
  </r>
  <r>
    <x v="5"/>
    <s v="Hüseyin Çalışkan"/>
    <s v="Arşiv kaydı var"/>
    <m/>
    <m/>
    <d v="2026-08-03T00:00:00"/>
    <s v="S-640880"/>
    <d v="2026-08-03T00:00:00"/>
    <s v="Y-575118"/>
    <x v="0"/>
    <m/>
    <s v=" "/>
    <m/>
    <s v="81997"/>
    <m/>
    <x v="14"/>
    <s v="Ülker Bisküvi San. A.Ş. Akyurt Şubesi"/>
    <s v="ÜLKER BİSKÜVİ SAN.A.Ş ( GEBZE ŞUBE )"/>
    <d v="2026-08-03T00:00:00"/>
    <s v="P-000171814"/>
    <m/>
    <s v="06FLL880"/>
    <s v="Tır Kayar Perdeli"/>
    <s v="HASAN HÜSEYİN ATA"/>
    <x v="0"/>
    <s v="HASAN ATA"/>
    <s v="538409989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1997"/>
    <n v="27240"/>
    <n v="0"/>
    <n v="0"/>
    <n v="0"/>
    <n v="29855.040000000001"/>
    <n v="0"/>
    <n v="43363.360000000001"/>
    <n v="0"/>
    <n v="29855.040000000001"/>
    <n v="43363.360000000001"/>
    <n v="13508.32"/>
  </r>
  <r>
    <x v="5"/>
    <s v="Ahmet Bursal"/>
    <s v="Arşiv kaydı var"/>
    <m/>
    <m/>
    <d v="2026-08-03T00:00:00"/>
    <s v="S-641284"/>
    <d v="2026-08-03T00:00:00"/>
    <s v="Y-575522"/>
    <x v="0"/>
    <m/>
    <s v=" "/>
    <m/>
    <s v="82011"/>
    <m/>
    <x v="14"/>
    <s v="Ülker Bisküvi San. A.Ş. Akyurt Şubesi"/>
    <s v="ÜLKER BİSKÜVİ SAN.A.Ş ( GEBZE ŞUBE )"/>
    <m/>
    <m/>
    <m/>
    <s v="06EDU928"/>
    <s v="Tır Kayar Perdeli"/>
    <s v="SÜLEYMAN MUT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2011"/>
    <n v="0"/>
    <n v="0"/>
    <n v="0"/>
    <n v="0"/>
    <n v="29876.959999999999"/>
    <n v="0"/>
    <n v="43395.19"/>
    <n v="0"/>
    <n v="29876.959999999999"/>
    <n v="43395.19"/>
    <n v="13518.23"/>
  </r>
  <r>
    <x v="5"/>
    <s v="Hüseyin Çalışkan"/>
    <s v="Arşiv kaydı var"/>
    <m/>
    <m/>
    <d v="2026-08-05T00:00:00"/>
    <s v="S-641117"/>
    <d v="2026-08-03T00:00:00"/>
    <s v="Y-575356"/>
    <x v="0"/>
    <m/>
    <s v=" "/>
    <m/>
    <s v="82010"/>
    <m/>
    <x v="18"/>
    <s v="Ülker Bisküvi San. A.Ş. Akyurt Şubesi"/>
    <s v="Ülker Bisküvi San. A.Ş. Topkapı - 2 Şubesi"/>
    <d v="2026-08-05T00:00:00"/>
    <s v="P-000171921"/>
    <m/>
    <s v="06CCA998"/>
    <s v="Tır Kayar Perdeli"/>
    <s v="NEZAKET ÖZDEMİ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2010"/>
    <n v="26420"/>
    <n v="0"/>
    <n v="0"/>
    <n v="0"/>
    <n v="36406.76"/>
    <n v="0"/>
    <n v="41305.03"/>
    <n v="0"/>
    <n v="36406.76"/>
    <n v="41305.03"/>
    <n v="4898.2700000000004"/>
  </r>
  <r>
    <x v="2"/>
    <s v="Arif Aladağ"/>
    <m/>
    <s v="01-09 AĞUSTOS 2026 GÖNENLİ SÜT / AKHİSAR MUTABAKATI"/>
    <s v="TAMAMLANDI"/>
    <d v="2026-08-03T00:00:00"/>
    <s v="S-641173"/>
    <d v="2026-08-03T00:00:00"/>
    <s v="Y-575411"/>
    <x v="0"/>
    <m/>
    <s v=" "/>
    <m/>
    <m/>
    <m/>
    <x v="6"/>
    <s v="GÖNENLİ SÜT VE SÜT ÜRÜNLERİ GIDA SANAYİ VE TİCARET ANONİM ŞİRKETİ"/>
    <m/>
    <m/>
    <m/>
    <m/>
    <s v="45ACD017"/>
    <s v="Tır Frigorifik"/>
    <s v="MEHMET UZEL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ESENYURT BİM2+BİM3 @ "/>
    <n v="0"/>
    <n v="0"/>
    <n v="0"/>
    <n v="0"/>
    <n v="48500"/>
    <n v="0"/>
    <n v="50702.98"/>
    <n v="0"/>
    <n v="48500"/>
    <n v="50702.98"/>
    <n v="2202.98"/>
  </r>
  <r>
    <x v="2"/>
    <s v="Arif Aladağ"/>
    <m/>
    <s v="01-09 AĞUSTOS 2026 GÖNENLİ SÜT / AKHİSAR MUTABAKATI"/>
    <s v="TAMAMLANDI"/>
    <d v="2026-08-03T00:00:00"/>
    <s v="S-641178"/>
    <d v="2026-08-03T00:00:00"/>
    <s v="Y-575416"/>
    <x v="0"/>
    <m/>
    <s v=" "/>
    <m/>
    <m/>
    <m/>
    <x v="6"/>
    <s v="GÖNENLİ SÜT VE SÜT ÜRÜNLERİ GIDA SANAYİ VE TİCARET ANONİM ŞİRKETİ"/>
    <m/>
    <m/>
    <m/>
    <m/>
    <s v="45BAD050"/>
    <s v="Tır Frigorifik"/>
    <s v="MUHAMMED ENES İMAMOĞLU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ORHANLI BİM + ÖMERLİ BİM @ "/>
    <n v="0"/>
    <n v="0"/>
    <n v="0"/>
    <n v="0"/>
    <n v="38500"/>
    <n v="0"/>
    <n v="30628.46"/>
    <n v="0"/>
    <n v="38500"/>
    <n v="30628.46"/>
    <n v="-7871.54"/>
  </r>
  <r>
    <x v="2"/>
    <s v="Arif Aladağ"/>
    <s v="Arşiv kaydı var"/>
    <s v="01-09 AĞUSTOS 2026 GÖNENLİ SÜT / AKHİSAR MUTABAKATI"/>
    <s v="TAMAMLANDI"/>
    <d v="2026-08-03T00:00:00"/>
    <s v="S-641177"/>
    <d v="2026-08-03T00:00:00"/>
    <s v="Y-575415"/>
    <x v="0"/>
    <m/>
    <s v=" "/>
    <m/>
    <m/>
    <m/>
    <x v="6"/>
    <s v="GÖNENLİ SÜT VE SÜT ÜRÜNLERİ GIDA SANAYİ VE TİCARET ANONİM ŞİRKETİ"/>
    <m/>
    <m/>
    <m/>
    <m/>
    <s v="14EU530"/>
    <s v="Tır Frigorifik"/>
    <s v="ERHAN USLU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TUZLA BİM @ "/>
    <n v="0"/>
    <n v="0"/>
    <n v="0"/>
    <n v="0"/>
    <n v="36000"/>
    <n v="0"/>
    <n v="40776.99"/>
    <n v="0"/>
    <n v="36000"/>
    <n v="40776.99"/>
    <n v="4776.99"/>
  </r>
  <r>
    <x v="2"/>
    <s v="Arif Aladağ"/>
    <s v="Arşiv kaydı var"/>
    <s v="01-09 AĞUSTOS 2026 GÖNENLİ SÜT / AKHİSAR MUTABAKATI"/>
    <s v="TAMAMLANDI"/>
    <d v="2026-08-03T00:00:00"/>
    <s v="S-641176"/>
    <d v="2026-08-03T00:00:00"/>
    <s v="Y-575414"/>
    <x v="0"/>
    <m/>
    <s v=" "/>
    <m/>
    <m/>
    <m/>
    <x v="6"/>
    <s v="GÖNENLİ SÜT VE SÜT ÜRÜNLERİ GIDA SANAYİ VE TİCARET ANONİM ŞİRKETİ"/>
    <m/>
    <m/>
    <m/>
    <m/>
    <s v="34DBB844"/>
    <s v="Tır Frigorifik"/>
    <s v="GÜNDÜZLER LOJİSTİK SANAYİ TİCARET LİMİTED ŞİRKETİ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ARNAVUTKÖY BİM2 + HARAMİDERE BİM @ "/>
    <n v="0"/>
    <n v="0"/>
    <n v="0"/>
    <n v="0"/>
    <n v="31000"/>
    <n v="0"/>
    <n v="35380.04"/>
    <n v="0"/>
    <n v="31000"/>
    <n v="35380.04"/>
    <n v="4380.04"/>
  </r>
  <r>
    <x v="2"/>
    <s v="Arif Aladağ"/>
    <m/>
    <s v="01-09 AĞUSTOS 2026 GÖNENLİ SÜT / AKHİSAR MUTABAKATI"/>
    <s v="TAMAMLANDI"/>
    <d v="2026-08-03T00:00:00"/>
    <s v="S-641175"/>
    <d v="2026-08-03T00:00:00"/>
    <s v="Y-575413"/>
    <x v="0"/>
    <m/>
    <s v=" "/>
    <m/>
    <m/>
    <m/>
    <x v="6"/>
    <s v="GÖNENLİ SÜT VE SÜT ÜRÜNLERİ GIDA SANAYİ VE TİCARET ANONİM ŞİRKETİ"/>
    <m/>
    <m/>
    <m/>
    <m/>
    <s v="31AJA224"/>
    <s v="Tır Frigorifik"/>
    <s v="KAPITRANS ULUS.TAŞ.TİC.LTD.ŞTİ."/>
    <x v="1"/>
    <s v=" "/>
    <m/>
    <s v="ŞEHİRLERARASI"/>
    <n v="1"/>
    <s v="Y45"/>
    <s v="MANİSA"/>
    <s v="MANİSA"/>
    <s v="MANİSA MERKEZ"/>
    <m/>
    <s v="Y34"/>
    <s v="İSTANBUL"/>
    <s v="İSTANBUL"/>
    <s v="İSTANBUL MERKEZ"/>
    <s v="SANCAKTEPE BİM+ GEBZE BİM1 @ "/>
    <n v="0"/>
    <n v="415"/>
    <n v="1150"/>
    <n v="735"/>
    <n v="54193.1"/>
    <n v="986"/>
    <n v="40776.99"/>
    <n v="0"/>
    <n v="53207.1"/>
    <n v="40776.99"/>
    <n v="-12430.11"/>
  </r>
  <r>
    <x v="2"/>
    <s v="Arif Aladağ"/>
    <s v="Arşiv kaydı var"/>
    <s v="01-09 AĞUSTOS 2026 GÖNENLİ SÜT / AKHİSAR MUTABAKATI"/>
    <s v="TAMAMLANDI"/>
    <d v="2026-08-03T00:00:00"/>
    <s v="S-641174"/>
    <d v="2026-08-03T00:00:00"/>
    <s v="Y-575412"/>
    <x v="0"/>
    <m/>
    <s v=" "/>
    <m/>
    <m/>
    <m/>
    <x v="6"/>
    <s v="GÖNENLİ SÜT VE SÜT ÜRÜNLERİ GIDA SANAYİ VE TİCARET ANONİM ŞİRKETİ"/>
    <m/>
    <m/>
    <m/>
    <m/>
    <s v="45ARD107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ORHANLI BİM @ "/>
    <n v="0"/>
    <n v="0"/>
    <n v="0"/>
    <n v="0"/>
    <n v="38500"/>
    <n v="0"/>
    <n v="40776.99"/>
    <n v="0"/>
    <n v="38500"/>
    <n v="40776.99"/>
    <n v="2276.9899999999998"/>
  </r>
  <r>
    <x v="2"/>
    <s v="Arif Aladağ"/>
    <m/>
    <s v="01-09 AĞUSTOS 2026 GÖNENLİ SÜT / AKHİSAR MUTABAKATI"/>
    <s v="TAMAMLANDI"/>
    <d v="2026-08-03T00:00:00"/>
    <s v="S-641172"/>
    <d v="2026-08-03T00:00:00"/>
    <s v="Y-575410"/>
    <x v="0"/>
    <m/>
    <s v=" "/>
    <m/>
    <m/>
    <m/>
    <x v="6"/>
    <s v="GÖNENLİ SÜT VE SÜT ÜRÜNLERİ GIDA SANAYİ VE TİCARET ANONİM ŞİRKETİ"/>
    <m/>
    <m/>
    <m/>
    <m/>
    <s v="45HH178"/>
    <s v="Tır Frigorifik"/>
    <s v="SAFİYE YAŞAR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ARNAVUTKÖY BİM1+BİM2 @ "/>
    <n v="0"/>
    <n v="0"/>
    <n v="0"/>
    <n v="0"/>
    <n v="48500"/>
    <n v="0"/>
    <n v="50702.98"/>
    <n v="0"/>
    <n v="48500"/>
    <n v="50702.98"/>
    <n v="2202.98"/>
  </r>
  <r>
    <x v="2"/>
    <s v="Arif Aladağ"/>
    <m/>
    <m/>
    <s v="TAMAMLANDI"/>
    <d v="2026-08-03T00:00:00"/>
    <s v="S-641158"/>
    <d v="2026-08-03T00:00:00"/>
    <s v="Y-575396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LERARASI"/>
    <n v="1"/>
    <s v="4598"/>
    <s v="MANİSA KESKİNOĞLU DEPO"/>
    <s v="MANİSA"/>
    <s v="AKHİSAR"/>
    <s v="KAYALIOĞLU KASABASI"/>
    <s v="Y35"/>
    <s v="İZMİR"/>
    <s v="İZMİR"/>
    <s v="MERKEZ"/>
    <s v="TORBALI MİGROS @ "/>
    <n v="0"/>
    <n v="0"/>
    <n v="0"/>
    <n v="0"/>
    <n v="0"/>
    <n v="0"/>
    <n v="12950"/>
    <n v="0"/>
    <n v="0"/>
    <n v="12950"/>
    <n v="12950"/>
  </r>
  <r>
    <x v="2"/>
    <s v="Arif Aladağ"/>
    <m/>
    <m/>
    <s v="TAMAMLANDI"/>
    <d v="2026-08-03T00:00:00"/>
    <s v="S-641157"/>
    <d v="2026-08-03T00:00:00"/>
    <s v="Y-575395"/>
    <x v="0"/>
    <m/>
    <s v=" "/>
    <m/>
    <m/>
    <m/>
    <x v="7"/>
    <s v="KESKİNOĞLU TAVUKÇULUK VE DAMIZLIK İŞLETMELERİ SANAYİ TİCARET ANONİM ŞİRKETİ"/>
    <m/>
    <m/>
    <m/>
    <m/>
    <s v="07DAT89"/>
    <s v="Tır Frigorifik"/>
    <s v="DİMÇAYI ULUSLARARASI TAŞIMACILIK İNŞAAT TURİZM TİCARET LİMİTED ŞİRKETİ"/>
    <x v="0"/>
    <s v=" "/>
    <m/>
    <s v="ŞEHİRLERARASI"/>
    <n v="1"/>
    <s v="4598"/>
    <s v="MANİSA KESKİNOĞLU DEPO"/>
    <s v="MANİSA"/>
    <s v="AKHİSAR"/>
    <s v="KAYALIOĞLU KASABASI"/>
    <s v="Y07"/>
    <s v="ANTALYA"/>
    <s v="ANTALYA"/>
    <s v="MERKEZ"/>
    <s v="DÖŞEMEALTI+ AKSU A101 + SERİK CARREFOURSA @ "/>
    <n v="0"/>
    <n v="0"/>
    <n v="0"/>
    <n v="0"/>
    <n v="28000"/>
    <n v="0"/>
    <n v="28400"/>
    <n v="0"/>
    <n v="28000"/>
    <n v="28400"/>
    <n v="400"/>
  </r>
  <r>
    <x v="2"/>
    <s v="Arif Aladağ"/>
    <m/>
    <m/>
    <s v="TAMAMLANDI"/>
    <d v="2026-08-03T00:00:00"/>
    <s v="S-641156"/>
    <d v="2026-08-03T00:00:00"/>
    <s v="Y-575394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LERARASI"/>
    <n v="1"/>
    <s v="4598"/>
    <s v="MANİSA KESKİNOĞLU DEPO"/>
    <s v="MANİSA"/>
    <s v="AKHİSAR"/>
    <s v="KAYALIOĞLU KASABASI"/>
    <s v="Y35"/>
    <s v="İZMİR"/>
    <s v="İZMİR"/>
    <s v="MERKEZ"/>
    <s v="MENEMEN TARIM KREDİ+ CENK ZERE @ "/>
    <n v="0"/>
    <n v="0"/>
    <n v="0"/>
    <n v="0"/>
    <n v="13000"/>
    <n v="0"/>
    <n v="13100"/>
    <n v="0"/>
    <n v="13000"/>
    <n v="13100"/>
    <n v="100"/>
  </r>
  <r>
    <x v="2"/>
    <s v="Arif Aladağ"/>
    <m/>
    <m/>
    <s v="TAMAMLANDI"/>
    <d v="2026-08-03T00:00:00"/>
    <s v="S-641132"/>
    <d v="2026-08-03T00:00:00"/>
    <s v="Y-575370"/>
    <x v="0"/>
    <m/>
    <s v=" "/>
    <m/>
    <m/>
    <m/>
    <x v="7"/>
    <s v="KESKİNOĞLU TAVUKÇULUK VE DAMIZLIK İŞLETMELERİ SANAYİ TİCARET ANONİM ŞİRKETİ"/>
    <m/>
    <m/>
    <m/>
    <m/>
    <s v="31AAZ471"/>
    <s v="Tır Frigorifik"/>
    <s v="NECMETTİN GÜLER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MANİSA A101 @ "/>
    <n v="0"/>
    <n v="0"/>
    <n v="0"/>
    <n v="0"/>
    <n v="8000"/>
    <n v="0"/>
    <n v="8600"/>
    <n v="0"/>
    <n v="8000"/>
    <n v="8600"/>
    <n v="600"/>
  </r>
  <r>
    <x v="2"/>
    <s v="Arif Aladağ"/>
    <m/>
    <m/>
    <s v="TAMAMLANDI"/>
    <d v="2026-08-03T00:00:00"/>
    <s v="S-641131"/>
    <d v="2026-08-03T00:00:00"/>
    <s v="Y-575369"/>
    <x v="0"/>
    <m/>
    <s v=" "/>
    <m/>
    <m/>
    <m/>
    <x v="7"/>
    <s v="KESKİNOĞLU TAVUKÇULUK VE DAMIZLIK İŞLETMELERİ SANAYİ TİCARET ANONİM ŞİRKETİ"/>
    <m/>
    <m/>
    <m/>
    <m/>
    <s v="45YT441"/>
    <s v="Tır Frigorifik"/>
    <s v="SİSTA LOJİSTİK GIDA TİC.LTD.ŞTİ"/>
    <x v="0"/>
    <s v=" "/>
    <m/>
    <s v="ŞEHİRLERARASI"/>
    <n v="1"/>
    <s v="4598"/>
    <s v="MANİSA KESKİNOĞLU DEPO"/>
    <s v="MANİSA"/>
    <s v="AKHİSAR"/>
    <s v="KAYALIOĞLU KASABASI"/>
    <s v="Y35"/>
    <s v="İZMİR"/>
    <s v="İZMİR"/>
    <s v="MERKEZ"/>
    <s v="KEMALPAŞA+ TORBALI MİGROS @ "/>
    <n v="0"/>
    <n v="0"/>
    <n v="0"/>
    <n v="0"/>
    <n v="12750"/>
    <n v="0"/>
    <n v="13100"/>
    <n v="0"/>
    <n v="12750"/>
    <n v="13100"/>
    <n v="350"/>
  </r>
  <r>
    <x v="3"/>
    <s v="Kadir Öz"/>
    <m/>
    <m/>
    <s v="SAKARYA"/>
    <d v="2026-08-03T00:00:00"/>
    <s v="S-642083"/>
    <d v="2026-08-03T00:00:00"/>
    <s v="Y-576313"/>
    <x v="1"/>
    <m/>
    <s v=" "/>
    <d v="2026-08-03T00:00:00"/>
    <m/>
    <m/>
    <x v="8"/>
    <s v="TURKUVAZ PLASTİK VE TEMİZLİK ÜRÜNLERİ SAN TİÇ A.Ş"/>
    <m/>
    <m/>
    <m/>
    <m/>
    <s v="50ABZ462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58"/>
    <s v="SİVAS"/>
    <s v="SİVAS"/>
    <s v="SİVAS MERKEZ"/>
    <s v="SİVAS @ "/>
    <n v="0"/>
    <n v="0"/>
    <n v="1"/>
    <m/>
    <n v="37279"/>
    <n v="0"/>
    <n v="38873"/>
    <n v="0"/>
    <n v="37279"/>
    <n v="38873"/>
    <n v="1594"/>
  </r>
  <r>
    <x v="3"/>
    <s v="Kadir Öz"/>
    <m/>
    <m/>
    <s v="SAKARYA"/>
    <d v="2026-08-03T00:00:00"/>
    <s v="S-642082"/>
    <d v="2026-08-03T00:00:00"/>
    <s v="Y-576312"/>
    <x v="1"/>
    <m/>
    <s v=" "/>
    <d v="2026-08-03T00:00:00"/>
    <m/>
    <m/>
    <x v="8"/>
    <s v="TURKUVAZ PLASTİK VE TEMİZLİK ÜRÜNLERİ SAN TİÇ A.Ş"/>
    <m/>
    <m/>
    <m/>
    <m/>
    <s v="54AL072"/>
    <s v="Tır Kayar Perdeli"/>
    <s v="SINIRLI SORUMLU HENDEK NÜSHETİYE TAŞIMA VE İŞLETME KOOPERATİFİ - 01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SAMANDIRA @ "/>
    <n v="0"/>
    <n v="0"/>
    <n v="1"/>
    <m/>
    <n v="10610"/>
    <n v="0"/>
    <n v="11587"/>
    <n v="0"/>
    <n v="10610"/>
    <n v="11587"/>
    <n v="977"/>
  </r>
  <r>
    <x v="3"/>
    <s v="Kadir Öz"/>
    <m/>
    <m/>
    <s v="SAKARYA"/>
    <d v="2026-08-03T00:00:00"/>
    <s v="S-642081"/>
    <d v="2026-08-03T00:00:00"/>
    <s v="Y-576311"/>
    <x v="1"/>
    <m/>
    <s v=" "/>
    <d v="2026-08-03T00:00:00"/>
    <m/>
    <m/>
    <x v="8"/>
    <s v="TURKUVAZ PLASTİK VE TEMİZLİK ÜRÜNLERİ SAN TİÇ A.Ş"/>
    <m/>
    <m/>
    <m/>
    <m/>
    <s v="54RL420"/>
    <s v="Tır Tenteli"/>
    <s v="ONUR CAN BARUT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ORHANLI @ "/>
    <n v="0"/>
    <n v="0"/>
    <n v="1"/>
    <m/>
    <n v="10610"/>
    <n v="0"/>
    <n v="11506"/>
    <n v="0"/>
    <n v="10610"/>
    <n v="11506"/>
    <n v="896"/>
  </r>
  <r>
    <x v="3"/>
    <s v="Kadir Öz"/>
    <m/>
    <m/>
    <s v="SAKARYA"/>
    <d v="2026-08-03T00:00:00"/>
    <s v="S-642080"/>
    <d v="2026-08-03T00:00:00"/>
    <s v="Y-576310"/>
    <x v="1"/>
    <m/>
    <s v=" "/>
    <d v="2026-08-03T00:00:00"/>
    <m/>
    <m/>
    <x v="8"/>
    <s v="TURKUVAZ PLASTİK VE TEMİZLİK ÜRÜNLERİ SAN TİÇ A.Ş"/>
    <m/>
    <m/>
    <m/>
    <m/>
    <s v="55AVG223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3"/>
    <s v="MERSİN"/>
    <s v="MERSİN"/>
    <s v="MERSİN MERKEZ"/>
    <s v="MERSİN @ "/>
    <n v="0"/>
    <n v="0"/>
    <n v="1"/>
    <m/>
    <n v="34411"/>
    <n v="0"/>
    <n v="37720"/>
    <n v="0"/>
    <n v="34411"/>
    <n v="37720"/>
    <n v="3309"/>
  </r>
  <r>
    <x v="3"/>
    <s v="Kadir Öz"/>
    <m/>
    <m/>
    <s v="SAKARYA"/>
    <d v="2026-08-03T00:00:00"/>
    <s v="S-642079"/>
    <d v="2026-08-03T00:00:00"/>
    <s v="Y-576309"/>
    <x v="1"/>
    <m/>
    <s v=" "/>
    <d v="2026-08-03T00:00:00"/>
    <m/>
    <m/>
    <x v="8"/>
    <s v="TURKUVAZ PLASTİK VE TEMİZLİK ÜRÜNLERİ SAN TİÇ A.Ş"/>
    <m/>
    <m/>
    <m/>
    <m/>
    <s v="55AAC08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8"/>
    <s v="KAYSERİ"/>
    <s v="KAYSERİ"/>
    <s v="KAYSERİ MERKEZ"/>
    <s v="KAYSERİ-2 @"/>
    <n v="0"/>
    <n v="0"/>
    <n v="1"/>
    <m/>
    <n v="27242"/>
    <n v="0"/>
    <n v="31648"/>
    <n v="0"/>
    <n v="27242"/>
    <n v="31648"/>
    <n v="4406"/>
  </r>
  <r>
    <x v="3"/>
    <s v="Kadir Öz"/>
    <m/>
    <m/>
    <s v="SAKARYA"/>
    <d v="2026-08-03T00:00:00"/>
    <s v="S-642078"/>
    <d v="2026-08-03T00:00:00"/>
    <s v="Y-576308"/>
    <x v="1"/>
    <m/>
    <s v=" "/>
    <d v="2026-08-03T00:00:00"/>
    <m/>
    <m/>
    <x v="8"/>
    <s v="TURKUVAZ PLASTİK VE TEMİZLİK ÜRÜNLERİ SAN TİÇ A.Ş"/>
    <m/>
    <m/>
    <m/>
    <m/>
    <s v="06AS1948"/>
    <s v="Tır Tenteli"/>
    <s v="S.S. PAMUKOVA KARAYOLU YÜK TAŞIMA KOOPERATİFİ"/>
    <x v="0"/>
    <s v=" "/>
    <m/>
    <s v="ŞEHİRLERARASI"/>
    <m/>
    <s v="5403"/>
    <s v="HENDEK TURKUVAZ"/>
    <s v="SAKARYA"/>
    <s v="HENDEK"/>
    <m/>
    <s v="Y06"/>
    <s v="ANKARA"/>
    <s v="ANKARA"/>
    <s v="ANKARA MERKEZ"/>
    <s v="HASANOĞLAN-1 @ "/>
    <n v="0"/>
    <n v="0"/>
    <n v="1"/>
    <m/>
    <n v="20073"/>
    <n v="0"/>
    <n v="21897"/>
    <n v="0"/>
    <n v="20073"/>
    <n v="21897"/>
    <n v="1824"/>
  </r>
  <r>
    <x v="3"/>
    <s v="Kadir Öz"/>
    <m/>
    <m/>
    <s v="SAKARYA"/>
    <d v="2026-08-03T00:00:00"/>
    <s v="S-642077"/>
    <d v="2026-08-03T00:00:00"/>
    <s v="Y-576307"/>
    <x v="1"/>
    <m/>
    <s v=" "/>
    <d v="2026-08-03T00:00:00"/>
    <m/>
    <m/>
    <x v="8"/>
    <s v="TURKUVAZ PLASTİK VE TEMİZLİK ÜRÜNLERİ SAN TİÇ A.Ş"/>
    <m/>
    <m/>
    <m/>
    <m/>
    <s v="54ADJ203"/>
    <s v="Tır Tenteli"/>
    <s v="HASAN KOYUNCU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HARAMİDERE @ "/>
    <n v="0"/>
    <n v="0"/>
    <n v="1"/>
    <m/>
    <n v="21794"/>
    <n v="0"/>
    <n v="22627"/>
    <n v="0"/>
    <n v="21794"/>
    <n v="22627"/>
    <n v="833"/>
  </r>
  <r>
    <x v="3"/>
    <s v="Kadir Öz"/>
    <m/>
    <m/>
    <s v="SAKARYA"/>
    <d v="2026-08-03T00:00:00"/>
    <s v="S-642076"/>
    <d v="2026-08-03T00:00:00"/>
    <s v="Y-576306"/>
    <x v="1"/>
    <m/>
    <s v=" "/>
    <d v="2026-08-03T00:00:00"/>
    <m/>
    <m/>
    <x v="8"/>
    <s v="TURKUVAZ PLASTİK VE TEMİZLİK ÜRÜNLERİ SAN TİÇ A.Ş"/>
    <m/>
    <m/>
    <m/>
    <m/>
    <s v="55GS841"/>
    <s v="Tır Kayar Perdeli"/>
    <s v="MEHMET MARANGOZ"/>
    <x v="0"/>
    <s v=" "/>
    <m/>
    <s v="ŞEHİRLERARASI"/>
    <m/>
    <s v="5403"/>
    <s v="HENDEK TURKUVAZ"/>
    <s v="SAKARYA"/>
    <s v="HENDEK"/>
    <m/>
    <s v="Y41"/>
    <s v="KOCAELİ"/>
    <s v="KOCAELİ"/>
    <s v="KOCAELİ(İZMİT) MERKEZ"/>
    <s v="GEBZE E BEBEK+ÖMERLİ FABRİKA @ "/>
    <n v="0"/>
    <n v="0"/>
    <n v="1"/>
    <m/>
    <n v="11860"/>
    <n v="0"/>
    <n v="14053"/>
    <n v="0"/>
    <n v="11860"/>
    <n v="14053"/>
    <n v="2193"/>
  </r>
  <r>
    <x v="3"/>
    <s v="Kadir Öz"/>
    <m/>
    <m/>
    <s v="SAKARYA"/>
    <d v="2026-08-03T00:00:00"/>
    <s v="S-642075"/>
    <d v="2026-08-03T00:00:00"/>
    <s v="Y-576305"/>
    <x v="1"/>
    <m/>
    <s v=" "/>
    <d v="2026-08-03T00:00:00"/>
    <m/>
    <m/>
    <x v="8"/>
    <s v="TURKUVAZ PLASTİK VE TEMİZLİK ÜRÜNLERİ SAN TİÇ A.Ş"/>
    <m/>
    <m/>
    <m/>
    <m/>
    <s v="34LK600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ESENYURT-1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03T00:00:00"/>
    <s v="S-642074"/>
    <d v="2026-08-03T00:00:00"/>
    <s v="Y-576304"/>
    <x v="1"/>
    <m/>
    <s v=" "/>
    <d v="2026-08-03T00:00:00"/>
    <m/>
    <m/>
    <x v="8"/>
    <s v="TURKUVAZ PLASTİK VE TEMİZLİK ÜRÜNLERİ SAN TİÇ A.Ş"/>
    <m/>
    <m/>
    <m/>
    <m/>
    <s v="54AJJ36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ESENKENT-2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03T00:00:00"/>
    <s v="S-642073"/>
    <d v="2026-08-03T00:00:00"/>
    <s v="Y-576303"/>
    <x v="1"/>
    <m/>
    <s v=" "/>
    <d v="2026-08-03T00:00:00"/>
    <m/>
    <m/>
    <x v="8"/>
    <s v="TURKUVAZ PLASTİK VE TEMİZLİK ÜRÜNLERİ SAN TİÇ A.Ş"/>
    <m/>
    <m/>
    <m/>
    <m/>
    <s v="34HUZ474"/>
    <s v="Tır Tenteli"/>
    <s v="AYTAŞ GLOBAL LOJİSTİK VE İNŞAAT SAN.VE TİC.LTD.ŞT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ESENKENT-1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03T00:00:00"/>
    <s v="S-642072"/>
    <d v="2026-08-03T00:00:00"/>
    <s v="Y-576302"/>
    <x v="1"/>
    <m/>
    <s v=" "/>
    <d v="2026-08-03T00:00:00"/>
    <m/>
    <m/>
    <x v="8"/>
    <s v="TURKUVAZ PLASTİK VE TEMİZLİK ÜRÜNLERİ SAN TİÇ A.Ş"/>
    <m/>
    <m/>
    <m/>
    <m/>
    <s v="04ABF782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25"/>
    <s v="ERZURUM"/>
    <s v="ERZURUM"/>
    <s v="ERZURUM MERKEZ"/>
    <s v="ERZURUM @ "/>
    <n v="0"/>
    <n v="0"/>
    <n v="1"/>
    <m/>
    <n v="56205"/>
    <n v="0"/>
    <n v="61507"/>
    <n v="0"/>
    <n v="56205"/>
    <n v="61507"/>
    <n v="5302"/>
  </r>
  <r>
    <x v="3"/>
    <s v="Kadir Öz"/>
    <m/>
    <m/>
    <s v="SAKARYA"/>
    <d v="2026-08-03T00:00:00"/>
    <s v="S-642071"/>
    <d v="2026-08-03T00:00:00"/>
    <s v="Y-576301"/>
    <x v="1"/>
    <m/>
    <s v=" "/>
    <d v="2026-08-03T00:00:00"/>
    <m/>
    <m/>
    <x v="8"/>
    <s v="TURKUVAZ PLASTİK VE TEMİZLİK ÜRÜNLERİ SAN TİÇ A.Ş"/>
    <m/>
    <m/>
    <m/>
    <m/>
    <s v="50BH48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23"/>
    <s v="ELAZIĞ"/>
    <s v="ELAZIĞ"/>
    <s v="ELAZIĞ MERKEZ"/>
    <s v="ELAZIĞ @ "/>
    <n v="0"/>
    <n v="0"/>
    <n v="1"/>
    <m/>
    <n v="54819"/>
    <n v="0"/>
    <n v="57952"/>
    <n v="0"/>
    <n v="54819"/>
    <n v="57952"/>
    <n v="3133"/>
  </r>
  <r>
    <x v="3"/>
    <s v="Kadir Öz"/>
    <m/>
    <m/>
    <s v="SAKARYA"/>
    <d v="2026-08-03T00:00:00"/>
    <s v="S-642070"/>
    <d v="2026-08-03T00:00:00"/>
    <s v="Y-576300"/>
    <x v="1"/>
    <m/>
    <s v=" "/>
    <d v="2026-08-03T00:00:00"/>
    <m/>
    <m/>
    <x v="8"/>
    <s v="TURKUVAZ PLASTİK VE TEMİZLİK ÜRÜNLERİ SAN TİÇ A.Ş"/>
    <m/>
    <m/>
    <m/>
    <m/>
    <s v="54AOY262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19"/>
    <s v="ÇORUM"/>
    <s v="ÇORUM"/>
    <s v="ÇORUM MERKEZ"/>
    <s v="ÇORUM @ "/>
    <n v="0"/>
    <n v="0"/>
    <n v="1"/>
    <m/>
    <n v="25522"/>
    <n v="0"/>
    <n v="30093"/>
    <n v="0"/>
    <n v="25522"/>
    <n v="30093"/>
    <n v="4571"/>
  </r>
  <r>
    <x v="3"/>
    <s v="Kadir Öz"/>
    <m/>
    <m/>
    <s v="SAKARYA"/>
    <d v="2026-08-03T00:00:00"/>
    <s v="S-642069"/>
    <d v="2026-08-03T00:00:00"/>
    <s v="Y-576299"/>
    <x v="1"/>
    <m/>
    <s v=" "/>
    <d v="2026-08-03T00:00:00"/>
    <m/>
    <m/>
    <x v="8"/>
    <s v="TURKUVAZ PLASTİK VE TEMİZLİK ÜRÜNLERİ SAN TİÇ A.Ş"/>
    <m/>
    <m/>
    <m/>
    <m/>
    <s v="06FOK187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59"/>
    <s v="TEKİRDAĞ"/>
    <s v="TEKİRDAĞ"/>
    <s v="TEKİRDAĞ MERKEZ"/>
    <s v="ÇORLU @ "/>
    <n v="0"/>
    <n v="0"/>
    <n v="1"/>
    <m/>
    <n v="22224"/>
    <n v="0"/>
    <n v="23722"/>
    <n v="0"/>
    <n v="22224"/>
    <n v="23722"/>
    <n v="1498"/>
  </r>
  <r>
    <x v="3"/>
    <s v="Kadir Öz"/>
    <m/>
    <m/>
    <s v="SAKARYA"/>
    <d v="2026-08-03T00:00:00"/>
    <s v="S-642068"/>
    <d v="2026-08-03T00:00:00"/>
    <s v="Y-576298"/>
    <x v="1"/>
    <m/>
    <s v=" "/>
    <d v="2026-08-03T00:00:00"/>
    <m/>
    <m/>
    <x v="8"/>
    <s v="TURKUVAZ PLASTİK VE TEMİZLİK ÜRÜNLERİ SAN TİÇ A.Ş"/>
    <m/>
    <m/>
    <m/>
    <m/>
    <s v="66AH88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ARNAVUTKÖY-2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03T00:00:00"/>
    <s v="S-642067"/>
    <d v="2026-08-03T00:00:00"/>
    <s v="Y-576297"/>
    <x v="1"/>
    <m/>
    <s v=" "/>
    <d v="2026-08-03T00:00:00"/>
    <m/>
    <m/>
    <x v="8"/>
    <s v="TURKUVAZ PLASTİK VE TEMİZLİK ÜRÜNLERİ SAN TİÇ A.Ş"/>
    <m/>
    <m/>
    <m/>
    <m/>
    <s v="33AKU593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1"/>
    <s v="ADANA"/>
    <s v="ADANA"/>
    <s v="ADANA MERKEZ"/>
    <s v="ADANA-2 @ "/>
    <n v="0"/>
    <n v="0"/>
    <n v="1"/>
    <m/>
    <n v="34411"/>
    <n v="0"/>
    <n v="40766"/>
    <n v="0"/>
    <n v="34411"/>
    <n v="40766"/>
    <n v="6355"/>
  </r>
  <r>
    <x v="3"/>
    <s v="Mehmet Koç"/>
    <s v="Arşiv kaydı var"/>
    <m/>
    <m/>
    <d v="2026-08-03T00:00:00"/>
    <s v="S-641062"/>
    <d v="2026-08-03T00:00:00"/>
    <s v="Y-575300"/>
    <x v="0"/>
    <m/>
    <s v=" "/>
    <m/>
    <m/>
    <m/>
    <x v="8"/>
    <s v="TURKUVAZ PLASTİK VE TEMİZLİK ÜRÜNLERİ SAN TİÇ A.Ş"/>
    <m/>
    <d v="2026-08-03T00:00:00"/>
    <s v="P-000171879"/>
    <m/>
    <s v="55GV602"/>
    <s v="Tır Tenteli"/>
    <s v="CEMİL KIRMEMİŞ"/>
    <x v="0"/>
    <s v=" "/>
    <m/>
    <s v="ŞEHİRLERARASI"/>
    <n v="1"/>
    <s v="HENDEK TURKUVAZ"/>
    <s v="HENDEK TURKUVAZ"/>
    <s v="SAKARYA"/>
    <s v="HENDEK"/>
    <m/>
    <s v="Y55"/>
    <s v="SAMSUN"/>
    <s v="SAMSUN"/>
    <s v="SAMSUN MERKEZ"/>
    <m/>
    <n v="0"/>
    <n v="0"/>
    <n v="0"/>
    <n v="0"/>
    <n v="28000"/>
    <n v="0"/>
    <n v="32223"/>
    <n v="0"/>
    <n v="28000"/>
    <n v="32223"/>
    <n v="4223"/>
  </r>
  <r>
    <x v="3"/>
    <s v="Mehmet Koç"/>
    <s v="Arşiv kaydı var"/>
    <m/>
    <m/>
    <d v="2026-08-03T00:00:00"/>
    <s v="S-641249"/>
    <d v="2026-08-03T00:00:00"/>
    <s v="Y-575487"/>
    <x v="0"/>
    <m/>
    <s v=" "/>
    <m/>
    <m/>
    <m/>
    <x v="19"/>
    <s v="VATAN PLASTİK SAN TİCARET A.Ş"/>
    <m/>
    <d v="2026-08-03T00:00:00"/>
    <s v="P-000172007"/>
    <m/>
    <s v="33NIR82"/>
    <s v="Tır Tenteli"/>
    <s v="TAMER KARAKUYU"/>
    <x v="0"/>
    <s v=" "/>
    <m/>
    <s v="ŞEHİRLERARASI"/>
    <n v="1"/>
    <s v="Y11"/>
    <s v="BİLECİK"/>
    <s v="BİLECİK"/>
    <s v="BİLECİK MERKEZ"/>
    <m/>
    <s v="Y80"/>
    <s v="OSMANİYE"/>
    <s v="OSMANİYE"/>
    <s v="OSMANİYE MERKEZ"/>
    <s v="35841 @ "/>
    <n v="0"/>
    <n v="0"/>
    <n v="0"/>
    <n v="0"/>
    <n v="37000"/>
    <n v="0"/>
    <n v="48190"/>
    <n v="0"/>
    <n v="37000"/>
    <n v="48190"/>
    <n v="11190"/>
  </r>
  <r>
    <x v="3"/>
    <s v="Mehmet Koç"/>
    <s v="Arşiv kaydı var"/>
    <m/>
    <m/>
    <d v="2026-08-03T00:00:00"/>
    <s v="S-641246"/>
    <d v="2026-08-03T00:00:00"/>
    <s v="Y-575484"/>
    <x v="0"/>
    <m/>
    <s v=" "/>
    <m/>
    <m/>
    <m/>
    <x v="8"/>
    <s v="TURKUVAZ PLASTİK VE TEMİZLİK ÜRÜNLERİ SAN TİÇ A.Ş"/>
    <m/>
    <d v="2026-08-03T00:00:00"/>
    <s v="P-000172005"/>
    <m/>
    <s v="19HS813"/>
    <s v="Tır Tenteli"/>
    <s v="ABDULLAH SOLAK"/>
    <x v="0"/>
    <s v=" "/>
    <m/>
    <s v="ŞEHİRLERARASI"/>
    <n v="1"/>
    <s v="HENDEK TURKUVAZ"/>
    <s v="HENDEK TURKUVAZ"/>
    <s v="SAKARYA"/>
    <s v="HENDEK"/>
    <m/>
    <s v="Y28"/>
    <s v="GİRESUN"/>
    <s v="GİRESUN"/>
    <s v="GİRESUN MERKEZ"/>
    <m/>
    <n v="0"/>
    <n v="0"/>
    <n v="0"/>
    <n v="0"/>
    <n v="36000"/>
    <n v="0"/>
    <n v="40277"/>
    <n v="0"/>
    <n v="36000"/>
    <n v="40277"/>
    <n v="4277"/>
  </r>
  <r>
    <x v="3"/>
    <s v="Mehmet Koç"/>
    <s v="Arşiv kaydı var"/>
    <m/>
    <m/>
    <d v="2026-08-03T00:00:00"/>
    <s v="S-641481"/>
    <d v="2026-08-03T00:00:00"/>
    <s v="Y-575720"/>
    <x v="0"/>
    <m/>
    <s v=" "/>
    <m/>
    <m/>
    <m/>
    <x v="8"/>
    <s v="TURKUVAZ PLASTİK VE TEMİZLİK ÜRÜNLERİ SAN TİÇ A.Ş"/>
    <m/>
    <d v="2026-08-03T00:00:00"/>
    <s v="P-000172170"/>
    <m/>
    <s v="33CTT18"/>
    <s v="Tır Frigorifik"/>
    <s v="AHAD LOJİSTİK ULUSLARARASI TAŞIMACILIK TEKSTİL GIDA TARIM OTOMOTİV KUYUMCULUK İNŞAAT PETROL EMLAK"/>
    <x v="1"/>
    <s v=" "/>
    <m/>
    <s v="ŞEHİRLERARASI"/>
    <n v="1"/>
    <s v="HENDEK TURKUVAZ"/>
    <s v="HENDEK TURKUVAZ"/>
    <s v="SAKARYA"/>
    <s v="HENDEK"/>
    <m/>
    <s v="Y64"/>
    <s v="UŞAK"/>
    <s v="UŞAK"/>
    <s v="UŞAK MERKEZ"/>
    <m/>
    <n v="0"/>
    <n v="544"/>
    <n v="1034"/>
    <n v="490"/>
    <n v="42899.81"/>
    <n v="0"/>
    <n v="32813"/>
    <n v="0"/>
    <n v="42899.81"/>
    <n v="32813"/>
    <n v="-10086.81"/>
  </r>
  <r>
    <x v="3"/>
    <s v="Mehmet Koç"/>
    <s v="Arşiv kaydı var"/>
    <m/>
    <m/>
    <d v="2026-08-03T00:00:00"/>
    <s v="S-641406"/>
    <d v="2026-08-03T00:00:00"/>
    <s v="Y-575644"/>
    <x v="0"/>
    <m/>
    <s v=" "/>
    <m/>
    <m/>
    <m/>
    <x v="19"/>
    <s v="VATAN PLASTİK SAN TİCARET A.Ş"/>
    <m/>
    <d v="2026-08-03T00:00:00"/>
    <s v="P-000172133"/>
    <m/>
    <s v="27ANP037"/>
    <s v="Tır Tenteli"/>
    <s v="İSMAİL BOZTEKE"/>
    <x v="0"/>
    <s v=" "/>
    <m/>
    <s v="ŞEHİRLERARASI"/>
    <n v="1"/>
    <s v="ÖMERLİ"/>
    <s v="ÖMERLİ"/>
    <s v="İSTANBUL"/>
    <m/>
    <m/>
    <s v="Y63"/>
    <s v="ŞANLIURFA"/>
    <s v="ŞANLIURFA"/>
    <s v="ŞANLIURFA MERKEZ"/>
    <s v="35834 @ "/>
    <n v="0"/>
    <n v="0"/>
    <n v="0"/>
    <n v="0"/>
    <n v="54000"/>
    <n v="0"/>
    <n v="67513"/>
    <n v="0"/>
    <n v="54000"/>
    <n v="67513"/>
    <n v="13513"/>
  </r>
  <r>
    <x v="3"/>
    <s v="Mehmet Koç"/>
    <s v="Arşiv kaydı var"/>
    <m/>
    <m/>
    <d v="2026-08-03T00:00:00"/>
    <s v="S-641074"/>
    <d v="2026-08-03T00:00:00"/>
    <s v="Y-575312"/>
    <x v="0"/>
    <m/>
    <s v=" "/>
    <m/>
    <m/>
    <m/>
    <x v="8"/>
    <s v="TURKUVAZ PLASTİK VE TEMİZLİK ÜRÜNLERİ SAN TİÇ A.Ş"/>
    <m/>
    <d v="2026-08-03T00:00:00"/>
    <s v="P-000171889"/>
    <m/>
    <s v="31PBE98"/>
    <s v="Tır Tenteli"/>
    <s v="İŞBARAN LOJİSTİK NAKLİYE GIDA TARIM PETROL TURİZM SANAYİ VE TİCARET LİMİTED ŞİRKETİ."/>
    <x v="0"/>
    <s v=" "/>
    <m/>
    <s v="ŞEHİRLERARASI"/>
    <n v="1"/>
    <s v="HENDEK TURKUVAZ"/>
    <s v="HENDEK TURKUVAZ"/>
    <s v="SAKARYA"/>
    <s v="HENDEK"/>
    <m/>
    <s v="Y34"/>
    <s v="İSTANBUL"/>
    <s v="İSTANBUL"/>
    <s v="İSTANBUL MERKEZ"/>
    <m/>
    <n v="0"/>
    <n v="0"/>
    <n v="0"/>
    <n v="0"/>
    <n v="19000"/>
    <n v="0"/>
    <n v="22627"/>
    <n v="0"/>
    <n v="19000"/>
    <n v="22627"/>
    <n v="3627"/>
  </r>
  <r>
    <x v="3"/>
    <s v="Mehmet Koç"/>
    <s v="Arşiv kaydı var"/>
    <m/>
    <m/>
    <d v="2026-08-03T00:00:00"/>
    <s v="S-641073"/>
    <d v="2026-08-03T00:00:00"/>
    <s v="Y-575311"/>
    <x v="0"/>
    <m/>
    <s v=" "/>
    <m/>
    <m/>
    <m/>
    <x v="8"/>
    <s v="TURKUVAZ PLASTİK VE TEMİZLİK ÜRÜNLERİ SAN TİÇ A.Ş"/>
    <m/>
    <d v="2026-08-03T00:00:00"/>
    <s v="P-000171888"/>
    <m/>
    <s v="54APC427"/>
    <s v="Tır Tenteli"/>
    <s v="RASİM DEMİR"/>
    <x v="0"/>
    <s v=" "/>
    <m/>
    <s v="ŞEHİRLERARASI"/>
    <n v="1"/>
    <s v="HENDEK TURKUVAZ"/>
    <s v="HENDEK TURKUVAZ"/>
    <s v="SAKARYA"/>
    <s v="HENDEK"/>
    <m/>
    <s v="Y20"/>
    <s v="DENİZLİ"/>
    <s v="DENİZLİ"/>
    <s v="DENİZLİ MERKEZ"/>
    <m/>
    <n v="0"/>
    <n v="0"/>
    <n v="0"/>
    <n v="0"/>
    <n v="24000"/>
    <n v="0"/>
    <n v="30496"/>
    <n v="0"/>
    <n v="24000"/>
    <n v="30496"/>
    <n v="6496"/>
  </r>
  <r>
    <x v="3"/>
    <s v="Mehmet Koç"/>
    <s v="Arşiv kaydı var"/>
    <m/>
    <m/>
    <d v="2026-08-03T00:00:00"/>
    <s v="S-641255"/>
    <d v="2026-08-03T00:00:00"/>
    <s v="Y-575493"/>
    <x v="0"/>
    <m/>
    <s v=" "/>
    <m/>
    <m/>
    <m/>
    <x v="19"/>
    <s v="VATAN PLASTİK SAN TİCARET A.Ş"/>
    <m/>
    <d v="2026-08-03T00:00:00"/>
    <s v="P-000172010"/>
    <m/>
    <s v="27ANY420"/>
    <s v="Tır Tenteli"/>
    <s v="MEHMET ÇERİ"/>
    <x v="0"/>
    <s v=" "/>
    <m/>
    <s v="ŞEHİRLERARASI"/>
    <n v="1"/>
    <s v="ÖMERLİ"/>
    <s v="ÖMERLİ"/>
    <s v="İSTANBUL"/>
    <m/>
    <m/>
    <s v="Y31"/>
    <s v="HATAY"/>
    <s v="HATAY"/>
    <s v="MERKEZ"/>
    <s v="35832 @ "/>
    <n v="0"/>
    <n v="0"/>
    <n v="0"/>
    <n v="0"/>
    <n v="50000"/>
    <n v="0"/>
    <n v="66363.5"/>
    <n v="0"/>
    <n v="50000"/>
    <n v="66363.5"/>
    <n v="16363.5"/>
  </r>
  <r>
    <x v="3"/>
    <s v="Mehmet Koç"/>
    <s v="Arşiv kaydı var"/>
    <m/>
    <m/>
    <d v="2026-08-03T00:00:00"/>
    <s v="S-641143"/>
    <d v="2026-08-03T00:00:00"/>
    <s v="Y-575381"/>
    <x v="0"/>
    <m/>
    <s v=" "/>
    <m/>
    <m/>
    <m/>
    <x v="19"/>
    <s v="VATAN PLASTİK SAN TİCARET A.Ş"/>
    <m/>
    <d v="2026-08-03T00:00:00"/>
    <s v="P-000171936"/>
    <m/>
    <s v="54AJZ097"/>
    <s v="Tır Tenteli"/>
    <s v="HÜSEYİN BOZBAY"/>
    <x v="0"/>
    <s v=" "/>
    <m/>
    <s v="ŞEHİRLERARASI"/>
    <n v="1"/>
    <s v="Y11"/>
    <s v="BİLECİK"/>
    <s v="BİLECİK"/>
    <s v="BİLECİK MERKEZ"/>
    <m/>
    <s v="Y59"/>
    <s v="TEKİRDAĞ"/>
    <s v="TEKİRDAĞ"/>
    <s v="TEKİRDAĞ MERKEZ"/>
    <s v="35839 @ "/>
    <n v="0"/>
    <n v="0"/>
    <n v="0"/>
    <n v="0"/>
    <n v="23000"/>
    <n v="0"/>
    <n v="25856"/>
    <n v="0"/>
    <n v="23000"/>
    <n v="25856"/>
    <n v="2856"/>
  </r>
  <r>
    <x v="3"/>
    <s v="Mehmet Koç"/>
    <s v="Arşiv kaydı var"/>
    <m/>
    <m/>
    <d v="2026-08-03T00:00:00"/>
    <s v="S-641139"/>
    <d v="2026-08-03T00:00:00"/>
    <s v="Y-575377"/>
    <x v="0"/>
    <m/>
    <s v=" "/>
    <m/>
    <m/>
    <m/>
    <x v="19"/>
    <s v="VATAN PLASTİK SAN TİCARET A.Ş"/>
    <m/>
    <d v="2026-08-03T00:00:00"/>
    <s v="P-000171932"/>
    <m/>
    <s v="34EUE695"/>
    <s v="Tır Tenteli"/>
    <s v="MERYEM DURMUŞ"/>
    <x v="0"/>
    <s v=" "/>
    <m/>
    <s v="ŞEHİRLERARASI"/>
    <n v="1"/>
    <s v="Y09"/>
    <s v="AYDIN"/>
    <s v="AYDIN"/>
    <s v="AYDIN MERKEZ"/>
    <m/>
    <s v="KARTAL"/>
    <s v="KARTAL"/>
    <s v="İSTANBUL"/>
    <s v="KARTAL"/>
    <s v="35827 @ "/>
    <n v="0"/>
    <n v="0"/>
    <n v="0"/>
    <n v="0"/>
    <n v="30000"/>
    <n v="0"/>
    <n v="37633"/>
    <n v="0"/>
    <n v="30000"/>
    <n v="37633"/>
    <n v="7633"/>
  </r>
  <r>
    <x v="3"/>
    <s v="Mehmet Koç"/>
    <s v="Arşiv kaydı var"/>
    <m/>
    <m/>
    <d v="2026-08-03T00:00:00"/>
    <s v="S-641136"/>
    <d v="2026-08-03T00:00:00"/>
    <s v="Y-575374"/>
    <x v="0"/>
    <m/>
    <s v=" "/>
    <m/>
    <m/>
    <m/>
    <x v="20"/>
    <s v="BİLLAS LASTİK VE KAUÇUK SANAYİ TİCARET ANONİM ŞİRKETİ"/>
    <m/>
    <d v="2026-07-31T00:00:00"/>
    <s v="P-000171929"/>
    <m/>
    <s v="52HB772"/>
    <s v="Tır Tenteli"/>
    <s v="HAKAN BATU"/>
    <x v="0"/>
    <s v=" "/>
    <m/>
    <s v="ŞEHİRLERARASI"/>
    <n v="1"/>
    <s v="Y11"/>
    <s v="BİLECİK"/>
    <s v="BİLECİK"/>
    <s v="BİLECİK MERKEZ"/>
    <m/>
    <s v="Y52"/>
    <s v="ORDU"/>
    <s v="ORDU"/>
    <s v="ORDU MERKEZ"/>
    <s v="EL3335-37-36 @"/>
    <n v="0"/>
    <n v="0"/>
    <n v="0"/>
    <n v="0"/>
    <n v="35000"/>
    <n v="0"/>
    <n v="42000"/>
    <n v="0"/>
    <n v="35000"/>
    <n v="42000"/>
    <n v="7000"/>
  </r>
  <r>
    <x v="3"/>
    <s v="Mehmet Koç"/>
    <s v="Arşiv kaydı var"/>
    <m/>
    <m/>
    <d v="2026-08-03T00:00:00"/>
    <s v="S-641134"/>
    <d v="2026-08-03T00:00:00"/>
    <s v="Y-575372"/>
    <x v="0"/>
    <m/>
    <s v=" "/>
    <m/>
    <m/>
    <m/>
    <x v="8"/>
    <s v="TURKUVAZ PLASTİK VE TEMİZLİK ÜRÜNLERİ SAN TİÇ A.Ş"/>
    <m/>
    <d v="2026-08-03T00:00:00"/>
    <s v="P-000171927"/>
    <m/>
    <s v="47ADG572"/>
    <s v="Tır Tenteli"/>
    <s v="KADRİ BABAYİĞİT"/>
    <x v="0"/>
    <s v=" "/>
    <m/>
    <s v="ŞEHİRLERARASI"/>
    <n v="1"/>
    <s v="HENDEK TURKUVAZ"/>
    <s v="HENDEK TURKUVAZ"/>
    <s v="SAKARYA"/>
    <s v="HENDEK"/>
    <m/>
    <s v="Y34"/>
    <s v="İSTANBUL"/>
    <s v="İSTANBUL"/>
    <s v="İSTANBUL MERKEZ"/>
    <m/>
    <n v="0"/>
    <n v="0"/>
    <n v="0"/>
    <n v="0"/>
    <n v="19000"/>
    <n v="0"/>
    <n v="22627"/>
    <n v="0"/>
    <n v="19000"/>
    <n v="22627"/>
    <n v="3627"/>
  </r>
  <r>
    <x v="6"/>
    <s v="Serap BURSAL"/>
    <m/>
    <m/>
    <m/>
    <d v="2026-08-03T00:00:00"/>
    <s v="S-641545"/>
    <d v="2026-08-03T00:00:00"/>
    <s v="Y-575784"/>
    <x v="0"/>
    <m/>
    <s v=" "/>
    <m/>
    <m/>
    <m/>
    <x v="0"/>
    <s v="BEYDA GIDA ÜRÜNLERİ SANAYİ VE TİC.A.Ş."/>
    <m/>
    <m/>
    <m/>
    <m/>
    <s v="27GH816"/>
    <s v="Tır Frigorifik"/>
    <s v="TAHİR YAHŞİ"/>
    <x v="0"/>
    <s v=" "/>
    <m/>
    <s v="ŞEHİRLERARASI"/>
    <n v="1"/>
    <s v="Y43"/>
    <s v="KÜTAHYA"/>
    <s v="KÜTAHYA"/>
    <s v="KÜTAHYA MERKEZ"/>
    <m/>
    <s v="2700"/>
    <s v="İSLAHİYE FABRİKA"/>
    <s v="GAZİANTEP"/>
    <s v="İSLAHİYE"/>
    <s v="Güllühüyük Mah. OSB 4.Nolu Cadde A Blok No:20A_x000a_-TIR @ "/>
    <n v="0"/>
    <n v="0"/>
    <n v="0"/>
    <n v="0"/>
    <n v="47000"/>
    <n v="0"/>
    <n v="52166"/>
    <n v="0"/>
    <n v="47000"/>
    <n v="52166"/>
    <n v="5166"/>
  </r>
  <r>
    <x v="4"/>
    <s v="Serhat Kuzey"/>
    <s v="Arşiv kaydı var"/>
    <m/>
    <m/>
    <d v="2026-08-03T00:00:00"/>
    <s v="S-642051"/>
    <d v="2026-08-03T00:00:00"/>
    <s v="Y-576509"/>
    <x v="3"/>
    <m/>
    <s v=" "/>
    <m/>
    <m/>
    <m/>
    <x v="11"/>
    <m/>
    <m/>
    <d v="2026-08-03T00:00:00"/>
    <s v="P-000172682"/>
    <m/>
    <s v="31AOF718"/>
    <s v="Tır Frigorifik"/>
    <s v="DİVAN TRANS LOJİSTİK VE DIŞ TİCARET LİMİTED ŞİRKETİ"/>
    <x v="1"/>
    <s v=" "/>
    <m/>
    <s v="ŞEHİRLERARASI"/>
    <n v="1"/>
    <s v="Y51"/>
    <s v="NİĞDE"/>
    <s v="NİĞDE"/>
    <s v="NİĞDE MERKEZ"/>
    <m/>
    <s v="Y07"/>
    <s v="ANTALYA"/>
    <s v="ANTALYA"/>
    <s v="MERKEZ"/>
    <m/>
    <n v="0"/>
    <n v="542"/>
    <n v="817"/>
    <n v="275"/>
    <n v="36700.15"/>
    <n v="0"/>
    <n v="40400"/>
    <n v="0"/>
    <n v="36700.15"/>
    <n v="40400"/>
    <n v="3699.85"/>
  </r>
  <r>
    <x v="4"/>
    <s v="Serhat Kuzey"/>
    <m/>
    <m/>
    <m/>
    <d v="2026-08-03T00:00:00"/>
    <s v="S-642050"/>
    <d v="2026-08-03T00:00:00"/>
    <s v="Y-576508"/>
    <x v="3"/>
    <m/>
    <s v=" "/>
    <m/>
    <m/>
    <m/>
    <x v="11"/>
    <m/>
    <m/>
    <d v="2026-08-03T00:00:00"/>
    <s v="P-000172681"/>
    <m/>
    <s v="33CTN22"/>
    <s v="Tır Frigorifik"/>
    <s v="HASRET ULUS.NAK.İNŞ.GÜM.TEKSTİL KUY.GID.PET.ÜRÜN.SAN.VE TİC.LTD.ŞTİ."/>
    <x v="1"/>
    <s v=" "/>
    <m/>
    <s v="ŞEHİRLERARASI"/>
    <n v="1"/>
    <s v="Y51"/>
    <s v="NİĞDE"/>
    <s v="NİĞDE"/>
    <s v="NİĞDE MERKEZ"/>
    <m/>
    <s v="Y06"/>
    <s v="ANKARA"/>
    <s v="ANKARA"/>
    <s v="ANKARA MERKEZ"/>
    <m/>
    <n v="0"/>
    <n v="330"/>
    <n v="1090"/>
    <n v="760"/>
    <n v="46642.07"/>
    <n v="0"/>
    <n v="30041"/>
    <n v="0"/>
    <n v="46642.07"/>
    <n v="30041"/>
    <n v="-16601.07"/>
  </r>
  <r>
    <x v="4"/>
    <s v="Serhat Kuzey"/>
    <s v="Arşiv kaydı var"/>
    <m/>
    <m/>
    <d v="2026-08-03T00:00:00"/>
    <s v="S-642049"/>
    <d v="2026-08-03T00:00:00"/>
    <s v="Y-576507"/>
    <x v="3"/>
    <m/>
    <s v=" "/>
    <m/>
    <m/>
    <m/>
    <x v="11"/>
    <m/>
    <m/>
    <d v="2026-08-03T00:00:00"/>
    <s v="P-000172680"/>
    <m/>
    <s v="33BYD96"/>
    <s v="Tır Frigorifik"/>
    <s v="NAZDAR LOJİSTİK NAKLİYAT İTHALAT İHRACAT VE SANAYİ TİCARET LİMİTED ŞİRKETİ"/>
    <x v="1"/>
    <s v=" "/>
    <m/>
    <s v="ŞEHİRLERARASI"/>
    <n v="1"/>
    <s v="Y51"/>
    <s v="NİĞDE"/>
    <s v="NİĞDE"/>
    <s v="NİĞDE MERKEZ"/>
    <m/>
    <s v="Y25"/>
    <s v="ERZURUM"/>
    <s v="ERZURUM"/>
    <s v="ERZURUM MERKEZ"/>
    <s v="SİVAS + ERZURUM @"/>
    <n v="0"/>
    <n v="841"/>
    <n v="2209"/>
    <n v="1368"/>
    <n v="96144.7"/>
    <n v="0"/>
    <n v="73644"/>
    <n v="0"/>
    <n v="96144.7"/>
    <n v="73644"/>
    <n v="-22500.7"/>
  </r>
  <r>
    <x v="4"/>
    <s v="Serhat Kuzey"/>
    <s v="Arşiv kaydı var"/>
    <m/>
    <m/>
    <d v="2026-08-03T00:00:00"/>
    <s v="S-642048"/>
    <d v="2026-08-03T00:00:00"/>
    <s v="Y-576506"/>
    <x v="3"/>
    <m/>
    <s v=" "/>
    <m/>
    <m/>
    <m/>
    <x v="11"/>
    <m/>
    <m/>
    <d v="2026-08-03T00:00:00"/>
    <s v="P-000172679"/>
    <m/>
    <s v="47AAG542"/>
    <s v="Tır Frigorifik"/>
    <s v="YAĞMUR TRANSPORT ULUSLARARASI TAŞIMACILIK GIDA PETROL TEKSTİL OTOMOTİV İNŞAAT KUYUMCULUK İTHALAT İHR"/>
    <x v="1"/>
    <s v=" "/>
    <m/>
    <s v="ŞEHİRLERARASI"/>
    <n v="1"/>
    <s v="Y51"/>
    <s v="NİĞDE"/>
    <s v="NİĞDE"/>
    <s v="NİĞDE MERKEZ"/>
    <m/>
    <s v="Y07"/>
    <s v="ANTALYA"/>
    <s v="ANTALYA"/>
    <s v="MERKEZ"/>
    <m/>
    <n v="0"/>
    <n v="574"/>
    <n v="1243"/>
    <n v="669"/>
    <n v="52306.06"/>
    <n v="0"/>
    <n v="39364"/>
    <n v="0"/>
    <n v="52306.06"/>
    <n v="39364"/>
    <n v="-12942.06"/>
  </r>
  <r>
    <x v="4"/>
    <s v="Serhat Kuzey"/>
    <s v="Arşiv kaydı var"/>
    <m/>
    <m/>
    <d v="2026-08-03T00:00:00"/>
    <s v="S-642045"/>
    <d v="2026-08-03T00:00:00"/>
    <s v="Y-576503"/>
    <x v="3"/>
    <m/>
    <s v=" "/>
    <m/>
    <m/>
    <m/>
    <x v="11"/>
    <m/>
    <m/>
    <d v="2026-08-03T00:00:00"/>
    <s v="P-000172678"/>
    <m/>
    <s v="33AHL784"/>
    <s v="Tır Frigorifik"/>
    <s v="ULAŞ ULUSLARARASI NAKL.SAN.VE TİC. LTD.ŞTİ"/>
    <x v="1"/>
    <s v=" "/>
    <m/>
    <s v="ŞEHİRLERARASI"/>
    <n v="1"/>
    <s v="Y51"/>
    <s v="NİĞDE"/>
    <s v="NİĞDE"/>
    <s v="NİĞDE MERKEZ"/>
    <m/>
    <s v="Y35"/>
    <s v="İZMİR"/>
    <s v="İZMİR"/>
    <s v="MERKEZ"/>
    <s v="4 YER @"/>
    <n v="0"/>
    <n v="1050"/>
    <n v="1273"/>
    <n v="223"/>
    <n v="57918.7"/>
    <n v="537.51"/>
    <n v="59817"/>
    <n v="0"/>
    <n v="57381.19"/>
    <n v="59817"/>
    <n v="2435.81"/>
  </r>
  <r>
    <x v="4"/>
    <s v="Necmettin ŞEN"/>
    <s v="Arşiv kaydı var"/>
    <s v="01-09 AĞUSTOS 2026 ÇUMRA MUTABAKATI"/>
    <s v="TAMAMLANDI"/>
    <d v="2026-08-04T00:00:00"/>
    <s v="S-641052"/>
    <d v="2026-08-03T00:00:00"/>
    <s v="Y-575290"/>
    <x v="2"/>
    <m/>
    <s v=" "/>
    <m/>
    <m/>
    <m/>
    <x v="10"/>
    <s v="PANEK ZİRAAT ALETLERİ DAYANIKLI TÜKETİM MALZEMELERİ"/>
    <m/>
    <d v="2026-08-03T00:00:00"/>
    <s v="P-000171870"/>
    <m/>
    <s v="33AHP128"/>
    <s v="Tır Frigorifik"/>
    <s v="SÜMER TRANS ULUS.TAŞ.İTH.İHR.SAN. VE TİC.LTD.ŞTİ."/>
    <x v="1"/>
    <s v="LATİF AKURAN"/>
    <m/>
    <s v="ŞEHİRLERARASI"/>
    <n v="1"/>
    <s v="4211"/>
    <s v="ÇUMRA FABRİKA"/>
    <s v="KONYA"/>
    <s v="ÇUMRA"/>
    <m/>
    <s v="Y50"/>
    <s v="NEVŞEHİR"/>
    <s v="NEVŞEHİR"/>
    <s v="NEVŞEHİR MERKEZ"/>
    <s v="GÜLEZLER- YUNUS DOĞRU @ "/>
    <n v="0"/>
    <n v="320"/>
    <n v="798"/>
    <n v="478"/>
    <n v="32804.85"/>
    <n v="0"/>
    <n v="21595.48"/>
    <n v="0"/>
    <n v="32804.85"/>
    <n v="21595.48"/>
    <n v="-11209.37"/>
  </r>
  <r>
    <x v="4"/>
    <s v="Ahmet Bursal"/>
    <m/>
    <m/>
    <m/>
    <d v="2026-08-03T00:00:00"/>
    <s v="S-641292"/>
    <d v="2026-08-03T00:00:00"/>
    <s v="Y-575530"/>
    <x v="3"/>
    <m/>
    <s v=" "/>
    <m/>
    <m/>
    <m/>
    <x v="11"/>
    <m/>
    <m/>
    <d v="2026-08-03T00:00:00"/>
    <s v="P-000172677"/>
    <m/>
    <s v="51ADS045"/>
    <s v="Tır Frigorifik"/>
    <s v="MURAT DURAK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NADOLU 3 NOKTA @"/>
    <n v="0"/>
    <n v="0"/>
    <n v="0"/>
    <n v="0"/>
    <n v="45000"/>
    <n v="0"/>
    <n v="53995"/>
    <n v="0"/>
    <n v="45000"/>
    <n v="53995"/>
    <n v="8995"/>
  </r>
  <r>
    <x v="4"/>
    <s v="Ahmet Bursal"/>
    <m/>
    <m/>
    <m/>
    <d v="2026-08-03T00:00:00"/>
    <s v="S-641291"/>
    <d v="2026-08-03T00:00:00"/>
    <s v="Y-575529"/>
    <x v="3"/>
    <m/>
    <s v=" "/>
    <m/>
    <m/>
    <m/>
    <x v="11"/>
    <m/>
    <m/>
    <d v="2026-08-03T00:00:00"/>
    <s v="P-000172676"/>
    <m/>
    <s v="51ADY137"/>
    <s v="Tır Frigorifik"/>
    <s v="ZEKİ BOZKUŞ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KOCAELİ + İST. AVRUPA 2 NOKTA @"/>
    <n v="0"/>
    <n v="0"/>
    <n v="0"/>
    <n v="0"/>
    <n v="53000"/>
    <n v="0"/>
    <n v="60314"/>
    <n v="0"/>
    <n v="53000"/>
    <n v="60314"/>
    <n v="7314"/>
  </r>
  <r>
    <x v="0"/>
    <s v="Serap BURSAL"/>
    <s v="Arşiv kaydı var"/>
    <m/>
    <m/>
    <d v="2026-08-04T00:00:00"/>
    <s v="S-643946"/>
    <d v="2026-08-04T00:00:00"/>
    <s v="Y-578197"/>
    <x v="0"/>
    <m/>
    <s v=" "/>
    <m/>
    <s v="20260804079"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04T00:00:00"/>
    <s v="S-643947"/>
    <d v="2026-08-04T00:00:00"/>
    <s v="Y-578198"/>
    <x v="0"/>
    <m/>
    <s v=" "/>
    <m/>
    <s v="20260804031"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04T00:00:00"/>
    <s v="S-641510"/>
    <d v="2026-08-04T00:00:00"/>
    <s v="Y-575751"/>
    <x v="0"/>
    <m/>
    <s v=" "/>
    <m/>
    <m/>
    <m/>
    <x v="0"/>
    <s v="BEYDA GIDA ÜRÜNLERİ SANAYİ VE TİC.A.Ş."/>
    <m/>
    <m/>
    <m/>
    <m/>
    <s v="17AJK512"/>
    <s v="8 Tkr Kamyon Frigorifik"/>
    <s v="HAKAN ÖZDEMİR"/>
    <x v="0"/>
    <s v=" "/>
    <m/>
    <s v="ŞEHİRLERARASI"/>
    <n v="1"/>
    <s v="1313"/>
    <s v="BEYDA KAVAKLI DEPO"/>
    <s v="İSTANBUL"/>
    <s v="BEYLİKDÜZÜ"/>
    <s v="KAVAKLI MAH. İSTANBUL CAD. NO:15"/>
    <s v="Y17"/>
    <s v="ÇANAKKALE"/>
    <s v="ÇANAKKALE"/>
    <s v="ÇANAKKALE MERKEZ"/>
    <s v="-KAMYON @ "/>
    <n v="0"/>
    <n v="0"/>
    <n v="0"/>
    <n v="0"/>
    <n v="23000"/>
    <n v="0"/>
    <n v="25418"/>
    <n v="0"/>
    <n v="23000"/>
    <n v="25418"/>
    <n v="2418"/>
  </r>
  <r>
    <x v="0"/>
    <s v="Serap BURSAL"/>
    <s v="Arşiv kaydı var"/>
    <m/>
    <m/>
    <d v="2026-08-04T00:00:00"/>
    <s v="S-641509"/>
    <d v="2026-08-04T00:00:00"/>
    <s v="Y-575750"/>
    <x v="0"/>
    <m/>
    <s v=" "/>
    <m/>
    <m/>
    <m/>
    <x v="0"/>
    <s v="BEYDA GIDA ÜRÜNLERİ SANAYİ VE TİC.A.Ş."/>
    <m/>
    <m/>
    <m/>
    <m/>
    <s v="16KJ421"/>
    <s v="10 Tkr Kamyon Frigorifik"/>
    <s v="NAİL ULUS"/>
    <x v="0"/>
    <s v=" "/>
    <m/>
    <s v="ŞEHİRİÇİ"/>
    <n v="1"/>
    <s v="1313"/>
    <s v="BEYDA KAVAKLI DEPO"/>
    <s v="İSTANBUL"/>
    <s v="BEYLİKDÜZÜ"/>
    <s v="KAVAKLI MAH. İSTANBUL CAD. NO:15"/>
    <s v="Y34"/>
    <s v="İSTANBUL"/>
    <s v="İSTANBUL"/>
    <s v="ESENYURT"/>
    <s v="HARAMİDERE_x000a_-KAMYON @ "/>
    <n v="0"/>
    <n v="0"/>
    <n v="0"/>
    <n v="0"/>
    <n v="4500"/>
    <n v="0"/>
    <n v="5231"/>
    <n v="0"/>
    <n v="4500"/>
    <n v="5231"/>
    <n v="731"/>
  </r>
  <r>
    <x v="0"/>
    <s v="Serap BURSAL"/>
    <s v="Arşiv kaydı var"/>
    <m/>
    <m/>
    <d v="2026-08-04T00:00:00"/>
    <s v="S-641508"/>
    <d v="2026-08-04T00:00:00"/>
    <s v="Y-575749"/>
    <x v="0"/>
    <m/>
    <s v=" "/>
    <m/>
    <m/>
    <m/>
    <x v="0"/>
    <s v="BEYDA GIDA ÜRÜNLERİ SANAYİ VE TİC.A.Ş."/>
    <m/>
    <m/>
    <m/>
    <m/>
    <s v="16KJ421"/>
    <s v="10 Tkr Kamyon Frigorifik"/>
    <s v="NAİL ULUS"/>
    <x v="0"/>
    <s v=" "/>
    <m/>
    <s v="ŞEHİRİÇİ"/>
    <n v="1"/>
    <s v="TOPKAPI"/>
    <s v="TOPKAPI"/>
    <s v="İSTANBUL"/>
    <s v="ZEYTİNBURNU"/>
    <m/>
    <s v="1313"/>
    <s v="BEYDA KAVAKLI DEPO"/>
    <s v="İSTANBUL"/>
    <s v="BEYLİKDÜZÜ"/>
    <s v="KAVAKLI MAH. İSTANBUL CAD. NO:15_x000a_-KAMYON @ "/>
    <n v="0"/>
    <n v="0"/>
    <n v="0"/>
    <n v="0"/>
    <n v="6500"/>
    <n v="0"/>
    <n v="7532"/>
    <n v="0"/>
    <n v="6500"/>
    <n v="7532"/>
    <n v="1032"/>
  </r>
  <r>
    <x v="0"/>
    <s v="Serap BURSAL"/>
    <s v="Arşiv kaydı var"/>
    <m/>
    <m/>
    <d v="2026-08-04T00:00:00"/>
    <s v="S-641507"/>
    <d v="2026-08-04T00:00:00"/>
    <s v="Y-575747"/>
    <x v="0"/>
    <m/>
    <s v=" "/>
    <m/>
    <s v="ALI2026000010989"/>
    <m/>
    <x v="13"/>
    <s v="ALTINMARKA GIDA SANAYİ VE TİCARET A.Ş"/>
    <m/>
    <d v="2026-08-04T00:00:00"/>
    <s v="P-000172187"/>
    <m/>
    <s v="07CMA802"/>
    <s v="8 Tkr Kamyon Frigorifik"/>
    <s v="SAFFET KASIM"/>
    <x v="0"/>
    <s v=" "/>
    <m/>
    <s v="ŞEHİRLERARASI"/>
    <n v="1"/>
    <s v="9902"/>
    <s v="ALTINMARKA KIRAÇ DEPO"/>
    <s v="İSTANBUL"/>
    <s v="BÜYÜKÇEKMECE"/>
    <s v="KIRAÇ KÖYÜ YOLU ATATÜRK CD.NO:2-2A"/>
    <s v="Y32"/>
    <s v="ISPARTA"/>
    <s v="ISPARTA"/>
    <s v="ISPARTA MERKEZ"/>
    <m/>
    <n v="0"/>
    <n v="0"/>
    <n v="0"/>
    <n v="0"/>
    <n v="30000"/>
    <n v="0"/>
    <n v="40940"/>
    <n v="0"/>
    <n v="30000"/>
    <n v="40940"/>
    <n v="10940"/>
  </r>
  <r>
    <x v="0"/>
    <s v="Serap BURSAL"/>
    <s v="Arşiv kaydı var"/>
    <m/>
    <m/>
    <d v="2026-08-04T00:00:00"/>
    <s v="S-643997"/>
    <d v="2026-08-04T00:00:00"/>
    <s v="Y-578250"/>
    <x v="0"/>
    <m/>
    <s v=" "/>
    <m/>
    <s v="20260804019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1"/>
    <s v="Erkan Kaya"/>
    <s v="Arşiv kaydı var"/>
    <m/>
    <m/>
    <d v="2026-08-04T00:00:00"/>
    <s v="S-641728"/>
    <d v="2026-08-04T00:00:00"/>
    <s v="Y-575965"/>
    <x v="0"/>
    <m/>
    <s v=" "/>
    <m/>
    <m/>
    <m/>
    <x v="21"/>
    <s v="Ülker Bisküvi San. A.Ş./ Karaman Şubesi"/>
    <s v="Ülker Bisküvi San. A.Ş./ Karaman Şubesi"/>
    <d v="2026-08-04T00:00:00"/>
    <s v="P-000172325"/>
    <s v="20260682 - İDRİS ALBAYRAK"/>
    <s v="34TB8708"/>
    <s v="Kamyonet"/>
    <s v="NECATİ BAYRAM"/>
    <x v="0"/>
    <s v=" "/>
    <m/>
    <s v="ŞEHİRİÇİ"/>
    <n v="1"/>
    <s v="DİZAYN ANTREPO"/>
    <s v="DİZAYN ANTREPO"/>
    <s v="İSTANBUL"/>
    <m/>
    <m/>
    <s v="TOPKAPI"/>
    <s v="TOPKAPI"/>
    <s v="İSTANBUL"/>
    <s v="ZEYTİNBURNU"/>
    <m/>
    <n v="0"/>
    <n v="0"/>
    <n v="0"/>
    <n v="0"/>
    <n v="11845"/>
    <n v="0"/>
    <n v="16590"/>
    <n v="0"/>
    <n v="11845"/>
    <n v="16590"/>
    <n v="4745"/>
  </r>
  <r>
    <x v="1"/>
    <s v="Erkan Kaya"/>
    <s v="Arşiv kaydı var"/>
    <m/>
    <m/>
    <d v="2026-08-04T00:00:00"/>
    <s v="S-641727"/>
    <d v="2026-08-04T00:00:00"/>
    <s v="Y-575964"/>
    <x v="0"/>
    <m/>
    <s v=" "/>
    <m/>
    <m/>
    <m/>
    <x v="22"/>
    <s v="BESLER GIDA VE KIMYA SANAYI VE TICARET ANONIM SIRKET"/>
    <s v="BESLER GIDA VE KIMYA SANAYI VE TICARET ANONIM SIRKET"/>
    <d v="2026-08-04T00:00:00"/>
    <s v="P-000172324"/>
    <s v="20267195-20267036 - MUSTAFA DOĞAN"/>
    <s v="34TB8708"/>
    <s v="Kamyonet"/>
    <s v="NECATİ BAYRAM"/>
    <x v="0"/>
    <s v=" "/>
    <m/>
    <s v="ŞEHİRLERARASI"/>
    <n v="1"/>
    <s v="MARS"/>
    <s v="MARS"/>
    <s v="İSTANBUL"/>
    <m/>
    <m/>
    <s v="Y03"/>
    <s v="AFYON"/>
    <s v="AFYONKARAHİSAR"/>
    <s v="AFYON MERKEZ"/>
    <m/>
    <n v="0"/>
    <n v="0"/>
    <n v="0"/>
    <n v="0"/>
    <n v="17765"/>
    <n v="0"/>
    <n v="23500"/>
    <n v="0"/>
    <n v="17765"/>
    <n v="23500"/>
    <n v="5735"/>
  </r>
  <r>
    <x v="1"/>
    <s v="Erkan Kaya"/>
    <m/>
    <m/>
    <m/>
    <d v="2026-08-04T00:00:00"/>
    <s v="S-641114"/>
    <d v="2026-08-04T00:00:00"/>
    <s v="Y-575353"/>
    <x v="0"/>
    <m/>
    <s v=" "/>
    <m/>
    <m/>
    <m/>
    <x v="23"/>
    <s v="İSTANBUL GIDA DIŞ TİCARET ANONİM ŞİRKETİ"/>
    <s v="İSTANBUL GIDA DIŞ TİCARET ANONİM ŞİRKETİ"/>
    <d v="2026-08-04T00:00:00"/>
    <s v="P-000171919"/>
    <s v="9058215022 - SERBEST B. M.H - 2 PALET"/>
    <s v="34JN2724"/>
    <s v="Tır Tenteli"/>
    <s v="SUAT ALAGEYİK"/>
    <x v="0"/>
    <s v=" "/>
    <m/>
    <s v="ŞEHİRİÇİ"/>
    <n v="1"/>
    <s v="BAYRAMPAŞA"/>
    <s v="BAYRAMPAŞA"/>
    <s v="İSTANBUL"/>
    <s v="BAYRAMPAŞA"/>
    <m/>
    <s v="İSTANBUL HAVALİMANI"/>
    <s v="İSTANBUL HAVALİMANI"/>
    <s v="İSTANBUL"/>
    <s v="ARNAVUTKÖY"/>
    <m/>
    <n v="0"/>
    <n v="0"/>
    <n v="0"/>
    <n v="0"/>
    <n v="8500"/>
    <n v="0"/>
    <n v="10959"/>
    <n v="0"/>
    <n v="8500"/>
    <n v="10959"/>
    <n v="2459"/>
  </r>
  <r>
    <x v="1"/>
    <s v="Erkan Kaya"/>
    <m/>
    <m/>
    <m/>
    <d v="2026-08-04T00:00:00"/>
    <s v="S-641207"/>
    <d v="2026-08-04T00:00:00"/>
    <s v="Y-575445"/>
    <x v="0"/>
    <m/>
    <s v=" "/>
    <m/>
    <m/>
    <m/>
    <x v="15"/>
    <s v="DELLA GIDA SAN.VE.TİC.A.Ş"/>
    <s v="DELLA GIDA SAN.VE.TİC.A.Ş"/>
    <d v="2026-08-04T00:00:00"/>
    <s v="P-000171974"/>
    <s v="TGCU5137361 - TLLU8582558 - MSNU5442155 - MSMU4543300 - CAIU9038360 - MEHMET ALTAY"/>
    <s v="41ALE971"/>
    <s v="Tır Tenteli"/>
    <s v="TURAN GROUP LOJİSTİK ANONİM ŞİRKETİ"/>
    <x v="0"/>
    <s v=" "/>
    <m/>
    <s v="ŞEHİRLERARASI"/>
    <n v="1"/>
    <s v="HENDEK"/>
    <s v="HENDEK"/>
    <s v="SAKARYA"/>
    <s v="HENDEK"/>
    <m/>
    <s v="L4104"/>
    <s v="YILPORT"/>
    <s v="KOCAELİ"/>
    <s v="DİLOVASI"/>
    <s v="DİLOVASI OSB. 1.KISIM GÖKSU CD. NO:18 @"/>
    <n v="0"/>
    <n v="0"/>
    <n v="0"/>
    <n v="0"/>
    <n v="439776"/>
    <n v="0"/>
    <n v="477216"/>
    <n v="0"/>
    <n v="439776"/>
    <n v="477216"/>
    <n v="37440"/>
  </r>
  <r>
    <x v="1"/>
    <s v="Erkan Kaya"/>
    <m/>
    <m/>
    <m/>
    <d v="2026-08-04T00:00:00"/>
    <s v="S-641201"/>
    <d v="2026-08-04T00:00:00"/>
    <s v="Y-575439"/>
    <x v="0"/>
    <m/>
    <s v=" "/>
    <m/>
    <m/>
    <m/>
    <x v="15"/>
    <s v="DELLA GIDA SAN.VE.TİC.A.Ş"/>
    <s v="DELLA GIDA SAN.VE.TİC.A.Ş"/>
    <d v="2026-08-04T00:00:00"/>
    <s v="P-000171968"/>
    <s v="MSDU8755940  - MEHMET ALTAY"/>
    <s v="34GM7284"/>
    <s v="Tır Tenteli"/>
    <s v="LOGİNAK LOJİSTİK İNŞAAT SANAYİ TİCARET LİMİTED ŞİRKETİ"/>
    <x v="0"/>
    <s v=" "/>
    <m/>
    <s v="ŞEHİRLERARASI"/>
    <n v="1"/>
    <s v="0701"/>
    <s v="AKYAZI DEPO"/>
    <s v="SAKARYA"/>
    <s v="AKYAZI"/>
    <s v="BEDİL KARABEY KÖYÜ ŞERTBAŞI MEVKİİ"/>
    <s v="L4104"/>
    <s v="YILPORT"/>
    <s v="KOCAELİ"/>
    <s v="DİLOVASI"/>
    <s v="DİLOVASI OSB. 1.KISIM GÖKSU CD. NO:18 @"/>
    <n v="0"/>
    <n v="0"/>
    <n v="0"/>
    <n v="0"/>
    <n v="12216"/>
    <n v="0"/>
    <n v="13256"/>
    <n v="0"/>
    <n v="12216"/>
    <n v="13256"/>
    <n v="1040"/>
  </r>
  <r>
    <x v="1"/>
    <s v="Erkan Kaya"/>
    <m/>
    <m/>
    <m/>
    <d v="2026-08-04T00:00:00"/>
    <s v="S-641200"/>
    <d v="2026-08-04T00:00:00"/>
    <s v="Y-575438"/>
    <x v="0"/>
    <m/>
    <s v=" "/>
    <m/>
    <m/>
    <m/>
    <x v="15"/>
    <s v="DELLA GIDA SAN.VE.TİC.A.Ş"/>
    <s v="DELLA GIDA SAN.VE.TİC.A.Ş"/>
    <d v="2026-08-04T00:00:00"/>
    <s v="P-000171967"/>
    <s v="FFAU3853442 - MEHMET ALTAY"/>
    <s v="41AKY182"/>
    <s v="Tır Tenteli"/>
    <s v="LOGİNAK LOJİSTİK İNŞAAT SANAYİ TİCARET LİMİTED ŞİRKETİ"/>
    <x v="0"/>
    <s v=" "/>
    <m/>
    <s v="ŞEHİRLERARASI"/>
    <n v="1"/>
    <s v="0701"/>
    <s v="AKYAZI DEPO"/>
    <s v="SAKARYA"/>
    <s v="AKYAZI"/>
    <s v="BEDİL KARABEY KÖYÜ ŞERTBAŞI MEVKİİ"/>
    <s v="L4104"/>
    <s v="YILPORT"/>
    <s v="KOCAELİ"/>
    <s v="DİLOVASI"/>
    <s v="DİLOVASI OSB. 1.KISIM GÖKSU CD. NO:18 @"/>
    <n v="0"/>
    <n v="0"/>
    <n v="0"/>
    <n v="0"/>
    <n v="12216"/>
    <n v="0"/>
    <n v="13256"/>
    <n v="0"/>
    <n v="12216"/>
    <n v="13256"/>
    <n v="1040"/>
  </r>
  <r>
    <x v="1"/>
    <s v="Erkan Kaya"/>
    <m/>
    <m/>
    <m/>
    <d v="2026-08-04T00:00:00"/>
    <s v="S-641199"/>
    <d v="2026-08-04T00:00:00"/>
    <s v="Y-575437"/>
    <x v="0"/>
    <m/>
    <s v=" "/>
    <m/>
    <m/>
    <m/>
    <x v="15"/>
    <s v="DELLA GIDA SAN.VE.TİC.A.Ş"/>
    <s v="DELLA GIDA SAN.VE.TİC.A.Ş"/>
    <d v="2026-08-04T00:00:00"/>
    <s v="P-000171966"/>
    <s v="MSMU4599336 - MEHMET ALTAY"/>
    <s v="41ARU291"/>
    <s v="Tır Tenteli"/>
    <s v="LOGİNAK LOJİSTİK İNŞAAT SANAYİ TİCARET LİMİTED ŞİRKETİ"/>
    <x v="0"/>
    <s v=" "/>
    <m/>
    <s v="ŞEHİRLERARASI"/>
    <n v="1"/>
    <s v="0701"/>
    <s v="AKYAZI DEPO"/>
    <s v="SAKARYA"/>
    <s v="AKYAZI"/>
    <s v="BEDİL KARABEY KÖYÜ ŞERTBAŞI MEVKİİ"/>
    <s v="L4104"/>
    <s v="YILPORT"/>
    <s v="KOCAELİ"/>
    <s v="DİLOVASI"/>
    <s v="DİLOVASI OSB. 1.KISIM GÖKSU CD. NO:18 @"/>
    <n v="0"/>
    <n v="0"/>
    <n v="0"/>
    <n v="0"/>
    <n v="12216"/>
    <n v="0"/>
    <n v="13256"/>
    <n v="0"/>
    <n v="12216"/>
    <n v="13256"/>
    <n v="1040"/>
  </r>
  <r>
    <x v="1"/>
    <s v="Erkan Kaya"/>
    <m/>
    <m/>
    <m/>
    <d v="2026-08-04T00:00:00"/>
    <s v="S-641198"/>
    <d v="2026-08-04T00:00:00"/>
    <s v="Y-575436"/>
    <x v="0"/>
    <m/>
    <s v=" "/>
    <m/>
    <m/>
    <m/>
    <x v="15"/>
    <s v="DELLA GIDA SAN.VE.TİC.A.Ş"/>
    <s v="DELLA GIDA SAN.VE.TİC.A.Ş"/>
    <d v="2026-08-04T00:00:00"/>
    <s v="P-000171965"/>
    <s v="MSDU7429609  - MEHMET ALTAY"/>
    <s v="41AJN355"/>
    <s v="Tır Tenteli"/>
    <s v="LOGİNAK LOJİSTİK İNŞAAT SANAYİ TİCARET LİMİTED ŞİRKETİ"/>
    <x v="0"/>
    <s v=" "/>
    <m/>
    <s v="ŞEHİRLERARASI"/>
    <n v="1"/>
    <s v="0701"/>
    <s v="AKYAZI DEPO"/>
    <s v="SAKARYA"/>
    <s v="AKYAZI"/>
    <s v="BEDİL KARABEY KÖYÜ ŞERTBAŞI MEVKİİ"/>
    <s v="L4104"/>
    <s v="YILPORT"/>
    <s v="KOCAELİ"/>
    <s v="DİLOVASI"/>
    <s v="DİLOVASI OSB. 1.KISIM GÖKSU CD. NO:18 @"/>
    <n v="0"/>
    <n v="0"/>
    <n v="0"/>
    <n v="0"/>
    <n v="12216"/>
    <n v="0"/>
    <n v="13256"/>
    <n v="0"/>
    <n v="12216"/>
    <n v="13256"/>
    <n v="1040"/>
  </r>
  <r>
    <x v="1"/>
    <s v="Erkan Kaya"/>
    <m/>
    <m/>
    <m/>
    <d v="2026-08-04T00:00:00"/>
    <s v="S-641197"/>
    <d v="2026-08-04T00:00:00"/>
    <s v="Y-575435"/>
    <x v="0"/>
    <m/>
    <s v=" "/>
    <m/>
    <m/>
    <m/>
    <x v="15"/>
    <s v="DELLA GIDA SAN.VE.TİC.A.Ş"/>
    <s v="DELLA GIDA SAN.VE.TİC.A.Ş"/>
    <d v="2026-08-04T00:00:00"/>
    <s v="P-000171964"/>
    <s v="MSDU6523143  - MEHMET ALTAY"/>
    <s v="41V1160"/>
    <s v="Tır Tenteli"/>
    <s v="LOGİNAK LOJİSTİK İNŞAAT SANAYİ TİCARET LİMİTED ŞİRKETİ"/>
    <x v="0"/>
    <s v=" "/>
    <m/>
    <s v="ŞEHİRLERARASI"/>
    <n v="1"/>
    <s v="0701"/>
    <s v="AKYAZI DEPO"/>
    <s v="SAKARYA"/>
    <s v="AKYAZI"/>
    <s v="BEDİL KARABEY KÖYÜ ŞERTBAŞI MEVKİİ"/>
    <s v="L4104"/>
    <s v="YILPORT"/>
    <s v="KOCAELİ"/>
    <s v="DİLOVASI"/>
    <s v="DİLOVASI OSB. 1.KISIM GÖKSU CD. NO:18 @"/>
    <n v="0"/>
    <n v="0"/>
    <n v="0"/>
    <n v="0"/>
    <n v="12216"/>
    <n v="0"/>
    <n v="13256"/>
    <n v="0"/>
    <n v="12216"/>
    <n v="13256"/>
    <n v="1040"/>
  </r>
  <r>
    <x v="1"/>
    <s v="Erkan Kaya"/>
    <m/>
    <m/>
    <m/>
    <d v="2026-08-04T00:00:00"/>
    <s v="S-641196"/>
    <d v="2026-08-04T00:00:00"/>
    <s v="Y-575434"/>
    <x v="0"/>
    <m/>
    <s v=" "/>
    <m/>
    <m/>
    <m/>
    <x v="15"/>
    <s v="DELLA GIDA SAN.VE.TİC.A.Ş"/>
    <s v="DELLA GIDA SAN.VE.TİC.A.Ş"/>
    <d v="2026-08-04T00:00:00"/>
    <s v="P-000171963"/>
    <s v="TLLU7623523 - MEHMET ALTAY"/>
    <s v="14DV571"/>
    <s v="Tır Tenteli"/>
    <s v="LOGİNAK LOJİSTİK İNŞAAT SANAYİ TİCARET LİMİTED ŞİRKETİ"/>
    <x v="0"/>
    <s v=" "/>
    <m/>
    <s v="ŞEHİRLERARASI"/>
    <n v="1"/>
    <s v="0701"/>
    <s v="AKYAZI DEPO"/>
    <s v="SAKARYA"/>
    <s v="AKYAZI"/>
    <s v="BEDİL KARABEY KÖYÜ ŞERTBAŞI MEVKİİ"/>
    <s v="L4104"/>
    <s v="YILPORT"/>
    <s v="KOCAELİ"/>
    <s v="DİLOVASI"/>
    <s v="DİLOVASI OSB. 1.KISIM GÖKSU CD. NO:18 @ "/>
    <n v="0"/>
    <n v="0"/>
    <n v="0"/>
    <n v="0"/>
    <n v="12216"/>
    <n v="0"/>
    <n v="13256"/>
    <n v="0"/>
    <n v="12216"/>
    <n v="13256"/>
    <n v="1040"/>
  </r>
  <r>
    <x v="1"/>
    <s v="Erkan Kaya"/>
    <m/>
    <m/>
    <m/>
    <d v="2026-08-04T00:00:00"/>
    <s v="S-641192"/>
    <d v="2026-08-04T00:00:00"/>
    <s v="Y-575430"/>
    <x v="0"/>
    <m/>
    <s v=" "/>
    <m/>
    <m/>
    <m/>
    <x v="22"/>
    <s v="BESLER GIDA VE KIMYA SANAYI VE TICARET ANONIM SIRKET"/>
    <s v="BESLER GIDA VE KIMYA SANAYI VE TICARET ANONIM SIRKET"/>
    <d v="2026-08-04T00:00:00"/>
    <s v="P-000171960"/>
    <s v="CAAU4154702 - 20267281 / MUSTAFA DOĞAN"/>
    <s v="34DRV756"/>
    <s v="Tır Tenteli"/>
    <s v="İSTLOG LOJİSTİK HİZMETLERİ SANAYİ TİCARET LİMİTED ŞİRKETİ"/>
    <x v="0"/>
    <s v=" "/>
    <m/>
    <s v="ŞEHİRİÇİ"/>
    <n v="1"/>
    <s v="L3403"/>
    <s v="MARPORT"/>
    <s v="İSTANBUL"/>
    <s v="BEYLİKDÜZÜ"/>
    <s v="MARMARA MH. LİMANLAR YOLU CD. NO:53"/>
    <s v="EMD SOĞUK DEPOCULUK A.Ş."/>
    <s v="EMD SOĞUK DEPOCULUK A.Ş."/>
    <s v="İSTANBUL"/>
    <s v="BEYLİKDÜZÜ"/>
    <s v="KAVAKLI MAH. RIFAT ILGAZ SOK.NO:32 BEYLİKDÜZÜ @ "/>
    <n v="0"/>
    <n v="0"/>
    <n v="0"/>
    <n v="0"/>
    <n v="13500"/>
    <n v="0"/>
    <n v="17629"/>
    <n v="0"/>
    <n v="13500"/>
    <n v="17629"/>
    <n v="4129"/>
  </r>
  <r>
    <x v="1"/>
    <s v="Erkan Kaya"/>
    <m/>
    <m/>
    <m/>
    <d v="2026-08-04T00:00:00"/>
    <s v="S-641191"/>
    <d v="2026-08-04T00:00:00"/>
    <s v="Y-575429"/>
    <x v="0"/>
    <m/>
    <s v=" "/>
    <m/>
    <m/>
    <m/>
    <x v="24"/>
    <s v="PENTA TEKNOLOJİ ÜRÜNLERİ DAĞITIM TİCARET ANONİM ŞİRKETİ"/>
    <s v="PENTA TEKNOLOJİ ÜRÜNLERİ DAĞITIM TİCARET ANONİM ŞİRKETİ"/>
    <d v="2026-08-04T00:00:00"/>
    <s v="P-000171959"/>
    <s v="UETU8221020 - 26-22955 / OKAN AYDIN / BOŞ KONT. SAFİPORT"/>
    <s v="34GV9173"/>
    <s v="Panelvan"/>
    <s v="GÖRSEL TAŞIMACILIK LOJİSTİK HİZMETLERİ TİC.LTD.ŞTİ."/>
    <x v="0"/>
    <s v=" "/>
    <m/>
    <s v="ŞEHİRLERARASI"/>
    <n v="1"/>
    <s v="DP WORLD PORT YARIMCA"/>
    <s v="DP WORLD PORT YARIMCA"/>
    <s v="KOCAELİ"/>
    <s v="KÖRFEZ"/>
    <m/>
    <s v="DUDULLU"/>
    <s v="DUDULLU"/>
    <s v="İSTANBUL"/>
    <m/>
    <m/>
    <n v="0"/>
    <n v="0"/>
    <n v="0"/>
    <n v="0"/>
    <n v="13698"/>
    <n v="0"/>
    <n v="21527"/>
    <n v="0"/>
    <n v="13698"/>
    <n v="21527"/>
    <n v="7829"/>
  </r>
  <r>
    <x v="1"/>
    <s v="Erkan Kaya"/>
    <m/>
    <m/>
    <m/>
    <d v="2026-08-04T00:00:00"/>
    <s v="S-641189"/>
    <d v="2026-08-04T00:00:00"/>
    <s v="Y-575427"/>
    <x v="0"/>
    <m/>
    <s v=" "/>
    <m/>
    <m/>
    <m/>
    <x v="17"/>
    <s v="AK GIDA SAN. VE TİC. A.Ş."/>
    <s v="AK GIDA SAN. VE TİC. A.Ş."/>
    <d v="2026-08-04T00:00:00"/>
    <s v="P-000171957"/>
    <s v="CAAU7447854 - 20260314 / SENEM SUBAKAN"/>
    <s v="34HZZ48"/>
    <s v="Tır Tenteli"/>
    <s v="GÖRSEL TAŞIMACILIK LOJİSTİK HİZMETLERİ TİC.LTD.ŞTİ."/>
    <x v="0"/>
    <s v=" "/>
    <m/>
    <s v="ŞEHİRLERARASI"/>
    <n v="1"/>
    <s v="L4104"/>
    <s v="YILPORT"/>
    <s v="KOCAELİ"/>
    <s v="DİLOVASI"/>
    <s v="DİLOVASI OSB. 1.KISIM GÖKSU CD. NO:18"/>
    <s v="ÇOBANTUR"/>
    <s v="ÇOBANTUR"/>
    <s v="İSTANBUL"/>
    <s v="KARTAL"/>
    <m/>
    <n v="0"/>
    <n v="0"/>
    <n v="0"/>
    <n v="0"/>
    <n v="8686"/>
    <n v="0"/>
    <n v="9884"/>
    <n v="0"/>
    <n v="8686"/>
    <n v="9884"/>
    <n v="1198"/>
  </r>
  <r>
    <x v="1"/>
    <s v="Erkan Kaya"/>
    <m/>
    <m/>
    <m/>
    <d v="2026-08-04T00:00:00"/>
    <s v="S-641376"/>
    <d v="2026-08-04T00:00:00"/>
    <s v="Y-575614"/>
    <x v="0"/>
    <m/>
    <s v=" "/>
    <m/>
    <m/>
    <m/>
    <x v="15"/>
    <s v="DELLA GIDA SAN.VE.TİC.A.Ş"/>
    <s v="DELLA GIDA SAN.VE.TİC.A.Ş"/>
    <d v="2026-08-04T00:00:00"/>
    <s v="P-000172108"/>
    <s v="TGHU6031979 - NURAY SELİN ŞEN"/>
    <s v="14DV571"/>
    <s v="Tır Tenteli"/>
    <s v="LOGİNAK LOJİSTİK İNŞAAT SANAYİ TİCARET LİMİTED ŞİRKETİ"/>
    <x v="0"/>
    <s v=" "/>
    <m/>
    <s v="ŞEHİRLERARASI"/>
    <n v="1"/>
    <s v="L4104"/>
    <s v="YILPORT"/>
    <s v="KOCAELİ"/>
    <s v="DİLOVASI"/>
    <s v="DİLOVASI OSB. 1.KISIM GÖKSU CD. NO:18"/>
    <s v="HENDEK"/>
    <s v="HENDEK"/>
    <s v="SAKARYA"/>
    <s v="HENDEK"/>
    <m/>
    <n v="0"/>
    <n v="0"/>
    <n v="0"/>
    <n v="0"/>
    <n v="12216"/>
    <n v="0"/>
    <n v="13256"/>
    <n v="0"/>
    <n v="12216"/>
    <n v="13256"/>
    <n v="1040"/>
  </r>
  <r>
    <x v="1"/>
    <s v="Erkan Kaya"/>
    <m/>
    <m/>
    <m/>
    <d v="2026-08-04T00:00:00"/>
    <s v="S-641375"/>
    <d v="2026-08-04T00:00:00"/>
    <s v="Y-575613"/>
    <x v="0"/>
    <m/>
    <s v=" "/>
    <m/>
    <m/>
    <m/>
    <x v="15"/>
    <s v="DELLA GIDA SAN.VE.TİC.A.Ş"/>
    <s v="DELLA GIDA SAN.VE.TİC.A.Ş"/>
    <d v="2026-08-04T00:00:00"/>
    <s v="P-000172107"/>
    <s v="TGBU5722402 - NURAY SELİN ŞEN"/>
    <s v="41ARU291"/>
    <s v="Tır Tenteli"/>
    <s v="LOGİNAK LOJİSTİK İNŞAAT SANAYİ TİCARET LİMİTED ŞİRKETİ"/>
    <x v="0"/>
    <s v=" "/>
    <m/>
    <s v="ŞEHİRLERARASI"/>
    <n v="1"/>
    <s v="L4104"/>
    <s v="YILPORT"/>
    <s v="KOCAELİ"/>
    <s v="DİLOVASI"/>
    <s v="DİLOVASI OSB. 1.KISIM GÖKSU CD. NO:18"/>
    <s v="HENDEK"/>
    <s v="HENDEK"/>
    <s v="SAKARYA"/>
    <s v="HENDEK"/>
    <m/>
    <n v="0"/>
    <n v="0"/>
    <n v="0"/>
    <n v="0"/>
    <n v="12216"/>
    <n v="0"/>
    <n v="13256"/>
    <n v="0"/>
    <n v="12216"/>
    <n v="13256"/>
    <n v="1040"/>
  </r>
  <r>
    <x v="1"/>
    <s v="Erkan Kaya"/>
    <m/>
    <m/>
    <m/>
    <d v="2026-08-04T00:00:00"/>
    <s v="S-641374"/>
    <d v="2026-08-04T00:00:00"/>
    <s v="Y-575612"/>
    <x v="0"/>
    <m/>
    <s v=" "/>
    <m/>
    <m/>
    <m/>
    <x v="15"/>
    <s v="DELLA GIDA SAN.VE.TİC.A.Ş"/>
    <s v="DELLA GIDA SAN.VE.TİC.A.Ş"/>
    <d v="2026-08-04T00:00:00"/>
    <s v="P-000172106"/>
    <s v="TXGU6755300  - NURAY SELİN ŞEN"/>
    <s v="41AJM793"/>
    <s v="Tır Tenteli"/>
    <s v="LOGİNAK LOJİSTİK İNŞAAT SANAYİ TİCARET LİMİTED ŞİRKETİ"/>
    <x v="0"/>
    <s v=" "/>
    <m/>
    <s v="ŞEHİRLERARASI"/>
    <n v="1"/>
    <s v="HENDEK"/>
    <s v="HENDEK"/>
    <s v="SAKARYA"/>
    <s v="HENDEK"/>
    <m/>
    <s v="L4104"/>
    <s v="YILPORT"/>
    <s v="KOCAELİ"/>
    <s v="DİLOVASI"/>
    <s v="DİLOVASI OSB. 1.KISIM GÖKSU CD. NO:18 @"/>
    <n v="0"/>
    <n v="0"/>
    <n v="0"/>
    <n v="0"/>
    <n v="12216"/>
    <n v="0"/>
    <n v="13256"/>
    <n v="0"/>
    <n v="12216"/>
    <n v="13256"/>
    <n v="1040"/>
  </r>
  <r>
    <x v="1"/>
    <s v="Erkan Kaya"/>
    <m/>
    <m/>
    <m/>
    <d v="2026-08-04T00:00:00"/>
    <s v="S-641373"/>
    <d v="2026-08-04T00:00:00"/>
    <s v="Y-575611"/>
    <x v="0"/>
    <m/>
    <s v=" "/>
    <m/>
    <m/>
    <m/>
    <x v="15"/>
    <s v="DELLA GIDA SAN.VE.TİC.A.Ş"/>
    <s v="DELLA GIDA SAN.VE.TİC.A.Ş"/>
    <d v="2026-08-04T00:00:00"/>
    <s v="P-000172105"/>
    <s v="CAAU4873199 - NURAY SELİN ŞEN"/>
    <s v="41AJN355"/>
    <s v="Tır Tenteli"/>
    <s v="LOGİNAK LOJİSTİK İNŞAAT SANAYİ TİCARET LİMİTED ŞİRKETİ"/>
    <x v="0"/>
    <s v=" "/>
    <m/>
    <s v="ŞEHİRLERARASI"/>
    <n v="1"/>
    <s v="HENDEK"/>
    <s v="HENDEK"/>
    <s v="SAKARYA"/>
    <s v="HENDEK"/>
    <m/>
    <s v="L4104"/>
    <s v="YILPORT"/>
    <s v="KOCAELİ"/>
    <s v="DİLOVASI"/>
    <s v="DİLOVASI OSB. 1.KISIM GÖKSU CD. NO:18 @"/>
    <n v="0"/>
    <n v="0"/>
    <n v="0"/>
    <n v="0"/>
    <n v="12216"/>
    <n v="0"/>
    <n v="13256"/>
    <n v="0"/>
    <n v="12216"/>
    <n v="13256"/>
    <n v="1040"/>
  </r>
  <r>
    <x v="1"/>
    <s v="Erkan Kaya"/>
    <m/>
    <m/>
    <m/>
    <d v="2026-08-04T00:00:00"/>
    <s v="S-641372"/>
    <d v="2026-08-04T00:00:00"/>
    <s v="Y-575610"/>
    <x v="0"/>
    <m/>
    <s v=" "/>
    <m/>
    <m/>
    <m/>
    <x v="15"/>
    <s v="DELLA GIDA SAN.VE.TİC.A.Ş"/>
    <s v="DELLA GIDA SAN.VE.TİC.A.Ş"/>
    <d v="2026-08-04T00:00:00"/>
    <s v="P-000172104"/>
    <s v="MSNU9203077 - NURAY SELİN ŞEN"/>
    <s v="41V1160"/>
    <s v="Tır Tenteli"/>
    <s v="LOGİNAK LOJİSTİK İNŞAAT SANAYİ TİCARET LİMİTED ŞİRKETİ"/>
    <x v="0"/>
    <s v=" "/>
    <m/>
    <s v="ŞEHİRLERARASI"/>
    <n v="1"/>
    <s v="HENDEK"/>
    <s v="HENDEK"/>
    <s v="SAKARYA"/>
    <s v="HENDEK"/>
    <m/>
    <s v="L4104"/>
    <s v="YILPORT"/>
    <s v="KOCAELİ"/>
    <s v="DİLOVASI"/>
    <s v="DİLOVASI OSB. 1.KISIM GÖKSU CD. NO:18 @ "/>
    <n v="0"/>
    <n v="0"/>
    <n v="0"/>
    <n v="0"/>
    <n v="12216"/>
    <n v="0"/>
    <n v="13256"/>
    <n v="0"/>
    <n v="12216"/>
    <n v="13256"/>
    <n v="1040"/>
  </r>
  <r>
    <x v="1"/>
    <s v="Erkan Kaya"/>
    <m/>
    <m/>
    <m/>
    <d v="2026-08-04T00:00:00"/>
    <s v="S-641155"/>
    <d v="2026-08-04T00:00:00"/>
    <s v="Y-575393"/>
    <x v="0"/>
    <m/>
    <s v=" "/>
    <m/>
    <m/>
    <m/>
    <x v="25"/>
    <s v="MAKİNA TAKIM ENDÜSTRİSİ A.Ş."/>
    <s v="MAKİNA TAKIM ENDÜSTRİSİ A.Ş."/>
    <d v="2026-08-04T00:00:00"/>
    <s v="P-000171948"/>
    <s v="20261217 - İDRİS ALBAYRAK"/>
    <s v="34SF0139"/>
    <s v="Tır Tenteli"/>
    <s v="BÜLENT TEMEL-TEMEL NAKLİYAT"/>
    <x v="0"/>
    <s v=" "/>
    <m/>
    <s v="ŞEHİRLERARASI"/>
    <n v="1"/>
    <s v="MARS"/>
    <s v="MARS"/>
    <s v="İSTANBUL"/>
    <m/>
    <m/>
    <s v="GEBZE DEPO"/>
    <s v="GEBZE DEPO"/>
    <s v="KOCAELİ"/>
    <s v="GEBZE"/>
    <m/>
    <n v="0"/>
    <n v="0"/>
    <n v="0"/>
    <n v="0"/>
    <n v="8190"/>
    <n v="0"/>
    <n v="10169"/>
    <n v="0"/>
    <n v="8190"/>
    <n v="10169"/>
    <n v="1979"/>
  </r>
  <r>
    <x v="1"/>
    <s v="Erkan Kaya"/>
    <s v="Arşiv kaydı var"/>
    <m/>
    <m/>
    <d v="2026-08-04T00:00:00"/>
    <s v="S-641154"/>
    <d v="2026-08-04T00:00:00"/>
    <s v="Y-575392"/>
    <x v="0"/>
    <m/>
    <s v=" "/>
    <m/>
    <m/>
    <m/>
    <x v="26"/>
    <s v="KELLOGG MED GIDA TİCARET LTD.ŞTİ."/>
    <s v="KELLOGG MED GIDA TİCARET LTD.ŞTİ."/>
    <d v="2026-08-04T00:00:00"/>
    <s v="P-000171947"/>
    <s v="İzmir-İstanbul Nakliye Hk. - MUHASEBE"/>
    <s v="41U6632"/>
    <s v="Tır Tenteli"/>
    <m/>
    <x v="0"/>
    <s v=" "/>
    <m/>
    <s v="ŞEHİRLERARASI"/>
    <n v="1"/>
    <s v="Y35"/>
    <s v="İZMİR"/>
    <s v="İZMİR"/>
    <s v="MERKEZ"/>
    <m/>
    <s v="TUZLA + PENDİK"/>
    <s v="TUZLA + PENDİK"/>
    <s v="İSTANBUL"/>
    <m/>
    <m/>
    <n v="0"/>
    <n v="0"/>
    <n v="0"/>
    <n v="0"/>
    <n v="20000"/>
    <n v="0"/>
    <n v="30000"/>
    <n v="0"/>
    <n v="20000"/>
    <n v="30000"/>
    <n v="10000"/>
  </r>
  <r>
    <x v="1"/>
    <s v="Erkan Kaya"/>
    <s v="Arşiv kaydı var"/>
    <m/>
    <m/>
    <d v="2026-08-04T00:00:00"/>
    <s v="S-641153"/>
    <d v="2026-08-04T00:00:00"/>
    <s v="Y-575391"/>
    <x v="0"/>
    <m/>
    <s v=" "/>
    <m/>
    <m/>
    <m/>
    <x v="0"/>
    <s v="BEYDA GIDA ÜRÜNLERİ SANAYİ VE TİC.A.Ş."/>
    <s v="BEYDA GIDA ÜRÜNLERİ SANAYİ VE TİC.A.Ş."/>
    <d v="2026-08-04T00:00:00"/>
    <s v="P-000171946"/>
    <s v="KREM ŞANTİ BAZI - LAMEQUICK CE8580 – DİİB TEST - RECEP AKYAZI"/>
    <s v="34LT2420"/>
    <s v="Tır Kayar Perdeli"/>
    <s v="ÖMER TOPATAN-MTT LOJİSTİK"/>
    <x v="0"/>
    <s v=" "/>
    <m/>
    <s v="ŞEHİRİÇİ"/>
    <n v="1"/>
    <s v="FATİNOĞLU"/>
    <s v="FATİNOĞLU"/>
    <s v="İSTANBUL"/>
    <s v="BEYLİKDÜZÜ"/>
    <s v="KAVAKLI MH. İSTANBUL CD. NO:15"/>
    <s v="BEYLİKDÜZÜ"/>
    <s v="BEYLİKDÜZÜ"/>
    <s v="İSTANBUL"/>
    <s v="BEYLİKDÜZÜ"/>
    <m/>
    <n v="0"/>
    <n v="0"/>
    <n v="0"/>
    <n v="0"/>
    <n v="5000"/>
    <n v="0"/>
    <n v="5559"/>
    <n v="0"/>
    <n v="5000"/>
    <n v="5559"/>
    <n v="559"/>
  </r>
  <r>
    <x v="1"/>
    <s v="Erkan Kaya"/>
    <m/>
    <m/>
    <m/>
    <d v="2026-08-04T00:00:00"/>
    <s v="S-641152"/>
    <d v="2026-08-04T00:00:00"/>
    <s v="Y-575390"/>
    <x v="0"/>
    <m/>
    <s v=" "/>
    <m/>
    <m/>
    <m/>
    <x v="14"/>
    <s v="ÜLKER BİSKÜVİ SAN.A.Ş ( GEBZE ŞUBE )"/>
    <s v="ÜLKER BİSKÜVİ SAN.A.Ş ( GEBZE ŞUBE )"/>
    <d v="2026-08-04T00:00:00"/>
    <s v="P-000171945"/>
    <s v="20260839 - İBRAHİM SOLMAZ"/>
    <s v="34BH6547"/>
    <s v="Tır Tenteli"/>
    <s v="BÜLENT TEMEL-TEMEL NAKLİYAT"/>
    <x v="0"/>
    <s v=" "/>
    <m/>
    <s v="ŞEHİRLERARASI"/>
    <n v="1"/>
    <s v="DİZAYN ANTREPO"/>
    <s v="DİZAYN ANTREPO"/>
    <s v="İSTANBUL"/>
    <m/>
    <m/>
    <s v="GEBZE DEPO"/>
    <s v="GEBZE DEPO"/>
    <s v="KOCAELİ"/>
    <s v="GEBZE"/>
    <m/>
    <n v="0"/>
    <n v="0"/>
    <n v="0"/>
    <n v="0"/>
    <n v="8190"/>
    <n v="0"/>
    <n v="10169"/>
    <n v="0"/>
    <n v="8190"/>
    <n v="10169"/>
    <n v="1979"/>
  </r>
  <r>
    <x v="5"/>
    <s v="Hüseyin Çalışkan"/>
    <s v="Arşiv kaydı var"/>
    <m/>
    <m/>
    <d v="2026-08-04T00:00:00"/>
    <s v="S-641043"/>
    <d v="2026-08-04T00:00:00"/>
    <s v="Y-575281"/>
    <x v="0"/>
    <m/>
    <s v=" "/>
    <m/>
    <s v="82343"/>
    <m/>
    <x v="14"/>
    <s v="Ülker Bisküvi San. A.Ş. Akyurt Şubesi"/>
    <s v="ÜLKER BİSKÜVİ SAN.A.Ş ( GEBZE ŞUBE )"/>
    <d v="2026-08-04T00:00:00"/>
    <s v="P-000171865"/>
    <m/>
    <s v="06DLD977"/>
    <s v="Tır Kayar Perdeli"/>
    <s v="HASAN HÜSEYİN YİĞİNE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2343"/>
    <n v="27240"/>
    <n v="0"/>
    <n v="0"/>
    <n v="0"/>
    <n v="29855.040000000001"/>
    <n v="0"/>
    <n v="43363.360000000001"/>
    <n v="0"/>
    <n v="29855.040000000001"/>
    <n v="43363.360000000001"/>
    <n v="13508.32"/>
  </r>
  <r>
    <x v="5"/>
    <s v="Hüseyin Çalışkan"/>
    <s v="Arşiv kaydı var"/>
    <m/>
    <m/>
    <d v="2026-08-04T00:00:00"/>
    <s v="S-641037"/>
    <d v="2026-08-04T00:00:00"/>
    <s v="Y-575275"/>
    <x v="0"/>
    <m/>
    <s v=" "/>
    <m/>
    <s v="82338"/>
    <m/>
    <x v="14"/>
    <s v="Ülker Bisküvi San. A.Ş. Akyurt Şubesi"/>
    <s v="ÜLKER BİSKÜVİ SAN.A.Ş ( GEBZE ŞUBE )"/>
    <d v="2026-08-04T00:00:00"/>
    <s v="P-000171864"/>
    <m/>
    <s v="06FNH009"/>
    <s v="Tır Kayar Perdeli"/>
    <s v="ALİ COŞKUN"/>
    <x v="0"/>
    <s v="ALİ ÇOŞKUN"/>
    <s v="(546) 961-0366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2338"/>
    <n v="27340"/>
    <n v="0"/>
    <n v="0"/>
    <n v="0"/>
    <n v="29964.639999999999"/>
    <n v="0"/>
    <n v="43522.55"/>
    <n v="0"/>
    <n v="29964.639999999999"/>
    <n v="43522.55"/>
    <n v="13557.91"/>
  </r>
  <r>
    <x v="5"/>
    <s v="Hüseyin Çalışkan"/>
    <s v="Arşiv kaydı var"/>
    <m/>
    <m/>
    <d v="2026-08-04T00:00:00"/>
    <s v="S-640928"/>
    <d v="2026-08-04T00:00:00"/>
    <s v="Y-575265"/>
    <x v="0"/>
    <m/>
    <s v=" "/>
    <m/>
    <s v="82333"/>
    <m/>
    <x v="14"/>
    <s v="Ülker Bisküvi San. A.Ş. Akyurt Şubesi"/>
    <s v="ÜLKER BİSKÜVİ SAN.A.Ş ( GEBZE ŞUBE )"/>
    <d v="2026-08-04T00:00:00"/>
    <s v="P-000171863"/>
    <m/>
    <s v="06FE0014"/>
    <s v="Tır Kayar Perdeli"/>
    <s v="ALİ AKBAŞ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2333"/>
    <n v="27220"/>
    <n v="0"/>
    <n v="0"/>
    <n v="0"/>
    <n v="29833.119999999999"/>
    <n v="0"/>
    <n v="43331.519999999997"/>
    <n v="0"/>
    <n v="29833.119999999999"/>
    <n v="43331.519999999997"/>
    <n v="13498.4"/>
  </r>
  <r>
    <x v="5"/>
    <s v="Hüseyin Çalışkan"/>
    <s v="Arşiv kaydı var"/>
    <m/>
    <m/>
    <d v="2026-08-04T00:00:00"/>
    <s v="S-640919"/>
    <d v="2026-08-04T00:00:00"/>
    <s v="Y-575157"/>
    <x v="0"/>
    <m/>
    <s v=" "/>
    <m/>
    <s v="82314"/>
    <m/>
    <x v="14"/>
    <s v="Ülker Bisküvi San. A.Ş. Akyurt Şubesi"/>
    <s v="ÜLKER BİSKÜVİ SAN.A.Ş ( GEBZE ŞUBE )"/>
    <d v="2026-08-04T00:00:00"/>
    <s v="P-000171862"/>
    <m/>
    <s v="06CBG28"/>
    <s v="Tır Kayar Perdeli"/>
    <s v="AZİME GÜRSES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2314"/>
    <n v="28060"/>
    <n v="0"/>
    <n v="0"/>
    <n v="0"/>
    <n v="30753.759999999998"/>
    <n v="0"/>
    <n v="44668.71"/>
    <n v="0"/>
    <n v="30753.759999999998"/>
    <n v="44668.71"/>
    <n v="13914.95"/>
  </r>
  <r>
    <x v="5"/>
    <s v="Hüseyin Çalışkan"/>
    <s v="Arşiv kaydı var"/>
    <m/>
    <m/>
    <d v="2026-08-04T00:00:00"/>
    <s v="S-640913"/>
    <d v="2026-08-04T00:00:00"/>
    <s v="Y-575151"/>
    <x v="0"/>
    <m/>
    <s v=" "/>
    <m/>
    <s v="82312"/>
    <m/>
    <x v="14"/>
    <s v="Ülker Bisküvi San. A.Ş. Akyurt Şubesi"/>
    <s v="ÜLKER BİSKÜVİ SAN.A.Ş ( GEBZE ŞUBE )"/>
    <d v="2026-08-04T00:00:00"/>
    <s v="P-000171860"/>
    <m/>
    <s v="06DYN532"/>
    <s v="Tır Kayar Perdeli"/>
    <s v="MURAT YASİN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2312"/>
    <n v="18400"/>
    <n v="0"/>
    <n v="0"/>
    <n v="0"/>
    <n v="28500"/>
    <n v="0"/>
    <n v="42981"/>
    <n v="0"/>
    <n v="28500"/>
    <n v="42981"/>
    <n v="14481"/>
  </r>
  <r>
    <x v="5"/>
    <s v="Hüseyin Çalışkan"/>
    <s v="Arşiv kaydı var"/>
    <m/>
    <m/>
    <d v="2026-08-04T00:00:00"/>
    <s v="S-640894"/>
    <d v="2026-08-04T00:00:00"/>
    <s v="Y-575133"/>
    <x v="0"/>
    <m/>
    <s v=" "/>
    <m/>
    <s v="82289"/>
    <m/>
    <x v="14"/>
    <s v="Ülker Bisküvi San. A.Ş. Akyurt Şubesi"/>
    <s v="ÜLKER BİSKÜVİ SAN.A.Ş ( GEBZE ŞUBE )"/>
    <d v="2026-08-04T00:00:00"/>
    <s v="P-000171846"/>
    <m/>
    <s v="14BR613"/>
    <s v="Tır Tenteli"/>
    <s v="DURAHMET COŞKUN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2289"/>
    <n v="26380"/>
    <n v="0"/>
    <n v="0"/>
    <n v="0"/>
    <n v="28912.48"/>
    <n v="0"/>
    <n v="41994.32"/>
    <n v="0"/>
    <n v="28912.48"/>
    <n v="41994.32"/>
    <n v="13081.84"/>
  </r>
  <r>
    <x v="5"/>
    <s v="Hüseyin Çalışkan"/>
    <s v="Arşiv kaydı var"/>
    <m/>
    <m/>
    <d v="2026-08-04T00:00:00"/>
    <s v="S-641075"/>
    <d v="2026-08-04T00:00:00"/>
    <s v="Y-575313"/>
    <x v="0"/>
    <m/>
    <s v=" "/>
    <m/>
    <s v="82416"/>
    <m/>
    <x v="14"/>
    <s v="Ülker Bisküvi San. A.Ş. Akyurt Şubesi"/>
    <s v="ÜLKER BİSKÜVİ SAN.A.Ş ( GEBZE ŞUBE )"/>
    <d v="2026-08-04T00:00:00"/>
    <s v="P-000171890"/>
    <m/>
    <s v="06DZZ670"/>
    <s v="Tır Kayar Perdeli"/>
    <s v="SAMİ KURUOĞ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2416"/>
    <n v="25680"/>
    <n v="0"/>
    <n v="0"/>
    <n v="0"/>
    <n v="15200"/>
    <n v="0"/>
    <n v="40879.99"/>
    <n v="0"/>
    <n v="15200"/>
    <n v="40879.99"/>
    <n v="25679.99"/>
  </r>
  <r>
    <x v="5"/>
    <s v="Hüseyin Çalışkan"/>
    <s v="Arşiv kaydı var"/>
    <m/>
    <m/>
    <d v="2026-08-04T00:00:00"/>
    <s v="S-641068"/>
    <d v="2026-08-04T00:00:00"/>
    <s v="Y-575307"/>
    <x v="0"/>
    <m/>
    <s v=" "/>
    <m/>
    <s v="82400"/>
    <m/>
    <x v="14"/>
    <s v="Ülker Bisküvi San. A.Ş. Akyurt Şubesi"/>
    <s v="ÜLKER BİSKÜVİ SAN.A.Ş ( GEBZE ŞUBE )"/>
    <d v="2026-08-04T00:00:00"/>
    <s v="P-000171883"/>
    <m/>
    <s v="06FS8903"/>
    <s v="Tır Kayar Perdeli"/>
    <s v="FERHAT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2400"/>
    <n v="27300"/>
    <n v="0"/>
    <n v="0"/>
    <n v="0"/>
    <n v="29101.8"/>
    <n v="0"/>
    <n v="43458.87"/>
    <n v="0"/>
    <n v="29101.8"/>
    <n v="43458.87"/>
    <n v="14357.07"/>
  </r>
  <r>
    <x v="5"/>
    <s v="Hüseyin Çalışkan"/>
    <s v="Arşiv kaydı var"/>
    <m/>
    <m/>
    <d v="2026-08-04T00:00:00"/>
    <s v="S-640882"/>
    <d v="2026-08-04T00:00:00"/>
    <s v="Y-575120"/>
    <x v="0"/>
    <m/>
    <s v=" "/>
    <m/>
    <s v="82274"/>
    <m/>
    <x v="18"/>
    <s v="Ülker Bisküvi San. A.Ş. Akyurt Şubesi"/>
    <s v="Ülker Bisküvi San. A.Ş. Topkapı - 2 Şubesi"/>
    <d v="2026-08-04T00:00:00"/>
    <s v="P-000171823"/>
    <m/>
    <s v="06EPY514"/>
    <s v="Tır Kayar Perdeli"/>
    <s v="HAKAN EROL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2274"/>
    <n v="26400"/>
    <n v="0"/>
    <n v="0"/>
    <n v="0"/>
    <n v="36379.199999999997"/>
    <n v="0"/>
    <n v="41273.760000000002"/>
    <n v="0"/>
    <n v="36379.199999999997"/>
    <n v="41273.760000000002"/>
    <n v="4894.5600000000004"/>
  </r>
  <r>
    <x v="5"/>
    <s v="Ahmet Bursal"/>
    <s v="Arşiv kaydı var"/>
    <m/>
    <m/>
    <d v="2026-08-04T00:00:00"/>
    <s v="S-641286"/>
    <d v="2026-08-04T00:00:00"/>
    <s v="Y-575524"/>
    <x v="0"/>
    <m/>
    <s v=" "/>
    <m/>
    <s v="82255"/>
    <m/>
    <x v="1"/>
    <s v="Ülker Bisküvi San. A.Ş. Topkapı- 3 Şubesi"/>
    <s v="ÜLKER BİSKÜVİ SANAYİ AŞ .(ANKARA ŞUBE)"/>
    <m/>
    <m/>
    <m/>
    <s v="06CAY35"/>
    <s v="Tır Kayar Perdeli"/>
    <s v="MESUT DADAK"/>
    <x v="0"/>
    <s v=" "/>
    <m/>
    <s v="ŞEHİRLERARASI"/>
    <n v="1"/>
    <s v="2161"/>
    <s v="HAMMADDE 70 DEPO"/>
    <s v="İSTANBUL"/>
    <s v="ZEYTİNBURNU"/>
    <s v="Davutpaşa Caddesi No:18 Zeytinburnu / İstanbul"/>
    <s v="0699"/>
    <s v="ÜLKER ANKARA HAMMADDE DEPO"/>
    <s v="ANKARA"/>
    <s v="AKYURT"/>
    <s v="ESENBOĞA YOLU 21.KM AKYURT/ANKARA @ 82255"/>
    <n v="0"/>
    <n v="0"/>
    <n v="0"/>
    <n v="0"/>
    <n v="23000"/>
    <n v="0"/>
    <n v="27885"/>
    <n v="0"/>
    <n v="23000"/>
    <n v="27885"/>
    <n v="4885"/>
  </r>
  <r>
    <x v="5"/>
    <s v="Ahmet Bursal"/>
    <s v="Arşiv kaydı var"/>
    <m/>
    <m/>
    <d v="2026-08-04T00:00:00"/>
    <s v="S-641285"/>
    <d v="2026-08-04T00:00:00"/>
    <s v="Y-575523"/>
    <x v="0"/>
    <m/>
    <s v=" "/>
    <m/>
    <s v="82357"/>
    <m/>
    <x v="18"/>
    <s v="Ülker Bisküvi San. A.Ş. Akyurt Şubesi"/>
    <s v="Ülker Bisküvi San. A.Ş. Topkapı - 2 Şubesi"/>
    <m/>
    <m/>
    <m/>
    <s v="06FUY574"/>
    <s v="Tır Kayar Perdeli"/>
    <s v="HASAN HÜSEYİN ATA"/>
    <x v="0"/>
    <s v="HASAN ATA"/>
    <s v="5384099899"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2357"/>
    <n v="0"/>
    <n v="0"/>
    <n v="0"/>
    <n v="0"/>
    <n v="37619.4"/>
    <n v="0"/>
    <n v="42680.82"/>
    <n v="0"/>
    <n v="37619.4"/>
    <n v="42680.82"/>
    <n v="5061.42"/>
  </r>
  <r>
    <x v="5"/>
    <s v="Hüseyin Çalışkan"/>
    <s v="Arşiv kaydı var"/>
    <m/>
    <m/>
    <d v="2026-08-04T00:00:00"/>
    <s v="S-641075"/>
    <d v="2026-08-04T00:00:00"/>
    <s v="Y-575314"/>
    <x v="0"/>
    <m/>
    <s v=" "/>
    <m/>
    <s v="82408"/>
    <m/>
    <x v="14"/>
    <s v="Ülker Bisküvi San. A.Ş. Akyurt Şubesi"/>
    <s v="ÜLKER BİSKÜVİ SAN.A.Ş ( GEBZE ŞUBE )"/>
    <d v="2026-08-04T00:00:00"/>
    <s v="P-000171890"/>
    <m/>
    <s v="06DZZ670"/>
    <s v="Tır Kayar Perdeli"/>
    <s v="SAMİ KURUOĞ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2408"/>
    <n v="380"/>
    <n v="0"/>
    <n v="0"/>
    <n v="0"/>
    <n v="15200"/>
    <n v="0"/>
    <n v="4462.1899999999996"/>
    <n v="0"/>
    <n v="15200"/>
    <n v="4462.1899999999996"/>
    <n v="-10737.81"/>
  </r>
  <r>
    <x v="2"/>
    <s v="Arif Aladağ"/>
    <m/>
    <s v="01-09 AĞUSTOS 2026 GÖNENLİ SÜT / AKHİSAR MUTABAKATI"/>
    <s v="TAMAMLANDI"/>
    <d v="2026-08-04T00:00:00"/>
    <s v="S-641184"/>
    <d v="2026-08-04T00:00:00"/>
    <s v="Y-575422"/>
    <x v="0"/>
    <m/>
    <s v=" "/>
    <m/>
    <m/>
    <m/>
    <x v="6"/>
    <s v="GÖNENLİ SÜT VE SÜT ÜRÜNLERİ GIDA SANAYİ VE TİCARET ANONİM ŞİRKETİ"/>
    <m/>
    <m/>
    <m/>
    <m/>
    <s v="31SB279"/>
    <s v="Tır Frigorifik"/>
    <s v="YÖNTEM LOJ.ULUS.TAŞ.İTH.İHR.SAN.VE TİC.LTD.ŞTİ"/>
    <x v="0"/>
    <s v=" "/>
    <m/>
    <s v="ŞEHİRLERARASI"/>
    <n v="1"/>
    <s v="Y45"/>
    <s v="MANİSA"/>
    <s v="MANİSA"/>
    <s v="MANİSA MERKEZ"/>
    <m/>
    <s v="Y35"/>
    <s v="İZMİR"/>
    <s v="İZMİR"/>
    <s v="MERKEZ"/>
    <s v="AKHİSAR BİM+ ULUKENT BİM @ "/>
    <n v="0"/>
    <n v="0"/>
    <n v="0"/>
    <n v="0"/>
    <n v="8500"/>
    <n v="0"/>
    <n v="7011.34"/>
    <n v="0"/>
    <n v="8500"/>
    <n v="7011.34"/>
    <n v="-1488.66"/>
  </r>
  <r>
    <x v="2"/>
    <s v="Arif Aladağ"/>
    <m/>
    <s v="01-09 AĞUSTOS 2026 GÖNENLİ SÜT / AKHİSAR MUTABAKATI"/>
    <s v="TAMAMLANDI"/>
    <d v="2026-08-04T00:00:00"/>
    <s v="S-641183"/>
    <d v="2026-08-04T00:00:00"/>
    <s v="Y-575421"/>
    <x v="0"/>
    <m/>
    <s v=" "/>
    <m/>
    <m/>
    <m/>
    <x v="6"/>
    <s v="GÖNENLİ SÜT VE SÜT ÜRÜNLERİ GIDA SANAYİ VE TİCARET ANONİM ŞİRKETİ"/>
    <m/>
    <m/>
    <m/>
    <m/>
    <s v="45ACD017"/>
    <s v="Tır Frigorifik"/>
    <s v="MEHMET UZEL"/>
    <x v="0"/>
    <s v=" "/>
    <m/>
    <s v="ŞEHİRİÇİ"/>
    <n v="1"/>
    <s v="Y45"/>
    <s v="MANİSA"/>
    <s v="MANİSA"/>
    <s v="MANİSA MERKEZ"/>
    <m/>
    <s v="Y45"/>
    <s v="MANİSA"/>
    <s v="MANİSA"/>
    <s v="MANİSA MERKEZ"/>
    <s v="TURGUTLU BİM @ "/>
    <n v="0"/>
    <n v="0"/>
    <n v="0"/>
    <n v="0"/>
    <n v="8500"/>
    <n v="0"/>
    <n v="8764.18"/>
    <n v="0"/>
    <n v="8500"/>
    <n v="8764.18"/>
    <n v="264.18"/>
  </r>
  <r>
    <x v="2"/>
    <s v="Arif Aladağ"/>
    <m/>
    <s v="01-09 AĞUSTOS 2026 GÖNENLİ SÜT / AKHİSAR MUTABAKATI"/>
    <s v="TAMAMLANDI"/>
    <d v="2026-08-04T00:00:00"/>
    <s v="S-641181"/>
    <d v="2026-08-04T00:00:00"/>
    <s v="Y-575419"/>
    <x v="0"/>
    <m/>
    <s v=" "/>
    <m/>
    <m/>
    <m/>
    <x v="6"/>
    <s v="GÖNENLİ SÜT VE SÜT ÜRÜNLERİ GIDA SANAYİ VE TİCARET ANONİM ŞİRKETİ"/>
    <m/>
    <m/>
    <m/>
    <m/>
    <s v="45HH178"/>
    <s v="Tır Frigorifik"/>
    <s v="SAFİYE YAŞAR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SANCAKTEPE BİM+ GEBZE BİM1 @ "/>
    <n v="0"/>
    <n v="0"/>
    <n v="0"/>
    <n v="0"/>
    <n v="38500"/>
    <n v="0"/>
    <n v="40776.99"/>
    <n v="0"/>
    <n v="38500"/>
    <n v="40776.99"/>
    <n v="2276.9899999999998"/>
  </r>
  <r>
    <x v="2"/>
    <s v="Arif Aladağ"/>
    <m/>
    <m/>
    <s v="TAMAMLANDI"/>
    <d v="2026-08-04T00:00:00"/>
    <s v="S-641160"/>
    <d v="2026-08-04T00:00:00"/>
    <s v="Y-575398"/>
    <x v="0"/>
    <m/>
    <s v=" "/>
    <m/>
    <m/>
    <m/>
    <x v="7"/>
    <s v="KESKİNOĞLU TAVUKÇULUK VE DAMIZLIK İŞLETMELERİ SANAYİ TİCARET ANONİM ŞİRKETİ"/>
    <m/>
    <m/>
    <m/>
    <m/>
    <s v="07AYT505"/>
    <s v="Tır Frigorifik"/>
    <s v="CEMAL AKIŞ"/>
    <x v="0"/>
    <s v=" "/>
    <m/>
    <s v="ŞEHİRLERARASI"/>
    <n v="1"/>
    <s v="4598"/>
    <s v="MANİSA KESKİNOĞLU DEPO"/>
    <s v="MANİSA"/>
    <s v="AKHİSAR"/>
    <s v="KAYALIOĞLU KASABASI"/>
    <s v="Y07"/>
    <s v="ANTALYA"/>
    <s v="ANTALYA"/>
    <s v="MERKEZ"/>
    <s v="SERİK A101 @ "/>
    <n v="0"/>
    <n v="0"/>
    <n v="0"/>
    <n v="0"/>
    <n v="27000"/>
    <n v="0"/>
    <n v="28100"/>
    <n v="0"/>
    <n v="27000"/>
    <n v="28100"/>
    <n v="1100"/>
  </r>
  <r>
    <x v="2"/>
    <s v="Arif Aladağ"/>
    <m/>
    <s v="01-09 AĞUSTOS 2026 GÖNENLİ SÜT / AKHİSAR MUTABAKATI"/>
    <s v="TAMAMLANDI"/>
    <d v="2026-08-04T00:00:00"/>
    <s v="S-641182"/>
    <d v="2026-08-04T00:00:00"/>
    <s v="Y-575420"/>
    <x v="0"/>
    <m/>
    <s v=" "/>
    <m/>
    <m/>
    <m/>
    <x v="6"/>
    <s v="GÖNENLİ SÜT VE SÜT ÜRÜNLERİ GIDA SANAYİ VE TİCARET ANONİM ŞİRKETİ"/>
    <m/>
    <m/>
    <m/>
    <m/>
    <s v="35CGJ394"/>
    <s v="Tır Frigorifik"/>
    <s v="MESUT BÜTÜNAY"/>
    <x v="0"/>
    <s v=" "/>
    <m/>
    <s v="ŞEHİRLERARASI"/>
    <n v="1"/>
    <s v="Y45"/>
    <s v="MANİSA"/>
    <s v="MANİSA"/>
    <s v="MANİSA MERKEZ"/>
    <m/>
    <s v="Y33"/>
    <s v="MERSİN"/>
    <s v="MERSİN"/>
    <s v="MERSİN MERKEZ"/>
    <s v="ÇUMRA BİM+ MERSİN BİM @ "/>
    <n v="0"/>
    <n v="0"/>
    <n v="0"/>
    <n v="0"/>
    <n v="52000"/>
    <n v="0"/>
    <n v="57468.49"/>
    <n v="0"/>
    <n v="52000"/>
    <n v="57468.49"/>
    <n v="5468.49"/>
  </r>
  <r>
    <x v="2"/>
    <s v="Arif Aladağ"/>
    <m/>
    <s v="01-09 AĞUSTOS 2026 GÖNENLİ SÜT / AKHİSAR MUTABAKATI"/>
    <s v="TAMAMLANDI"/>
    <d v="2026-08-04T00:00:00"/>
    <s v="S-641180"/>
    <d v="2026-08-04T00:00:00"/>
    <s v="Y-575418"/>
    <x v="0"/>
    <m/>
    <s v=" "/>
    <m/>
    <m/>
    <m/>
    <x v="6"/>
    <s v="GÖNENLİ SÜT VE SÜT ÜRÜNLERİ GIDA SANAYİ VE TİCARET ANONİM ŞİRKETİ"/>
    <m/>
    <m/>
    <m/>
    <m/>
    <s v="45BBY525"/>
    <s v="Tır Frigorifik"/>
    <s v="İBRAHİM RAZLIK"/>
    <x v="0"/>
    <s v=" "/>
    <m/>
    <s v="ŞEHİRLERARASI"/>
    <n v="1"/>
    <s v="Y45"/>
    <s v="MANİSA"/>
    <s v="MANİSA"/>
    <s v="MANİSA MERKEZ"/>
    <m/>
    <s v="Y10"/>
    <s v="BALIKESİR"/>
    <s v="BALIKESİR"/>
    <s v="BALIKESİR MERKEZ"/>
    <s v="BALIKESİR BİM @ "/>
    <n v="0"/>
    <n v="0"/>
    <n v="0"/>
    <n v="0"/>
    <n v="9000"/>
    <n v="0"/>
    <n v="9348.4599999999991"/>
    <n v="0"/>
    <n v="9000"/>
    <n v="9348.4599999999991"/>
    <n v="348.46"/>
  </r>
  <r>
    <x v="2"/>
    <s v="Arif Aladağ"/>
    <m/>
    <s v="01-09 AĞUSTOS 2026 GÖNENLİ SÜT / AKHİSAR MUTABAKATI"/>
    <s v="TAMAMLANDI"/>
    <d v="2026-08-04T00:00:00"/>
    <s v="S-641179"/>
    <d v="2026-08-04T00:00:00"/>
    <s v="Y-575417"/>
    <x v="0"/>
    <m/>
    <s v=" "/>
    <m/>
    <m/>
    <m/>
    <x v="6"/>
    <s v="GÖNENLİ SÜT VE SÜT ÜRÜNLERİ GIDA SANAYİ VE TİCARET ANONİM ŞİRKETİ"/>
    <m/>
    <m/>
    <m/>
    <m/>
    <s v="33CTN22"/>
    <s v="Tır Frigorifik"/>
    <s v="HASRET ULUS.NAK.İNŞ.GÜM.TEKSTİL KUY.GID.PET.ÜRÜN.SAN.VE TİC.LTD.ŞTİ."/>
    <x v="1"/>
    <s v=" "/>
    <m/>
    <s v="ŞEHİRLERARASI"/>
    <n v="1"/>
    <s v="Y45"/>
    <s v="MANİSA"/>
    <s v="MANİSA"/>
    <s v="MANİSA MERKEZ"/>
    <m/>
    <s v="Y06"/>
    <s v="ANKARA"/>
    <s v="ANKARA"/>
    <s v="ANKARA MERKEZ"/>
    <s v="YENİKENT BİM @ "/>
    <n v="0"/>
    <n v="0"/>
    <n v="10"/>
    <n v="0"/>
    <n v="35427.919999999998"/>
    <n v="0"/>
    <n v="49748.12"/>
    <n v="0"/>
    <n v="35427.919999999998"/>
    <n v="49748.12"/>
    <n v="14320.2"/>
  </r>
  <r>
    <x v="2"/>
    <s v="Arif Aladağ"/>
    <m/>
    <m/>
    <s v="TAMAMLANDI"/>
    <d v="2026-08-04T00:00:00"/>
    <s v="S-641162"/>
    <d v="2026-08-04T00:00:00"/>
    <s v="Y-575400"/>
    <x v="0"/>
    <m/>
    <s v=" "/>
    <m/>
    <m/>
    <m/>
    <x v="7"/>
    <s v="KESKİNOĞLU TAVUKÇULUK VE DAMIZLIK İŞLETMELERİ SANAYİ TİCARET ANONİM ŞİRKETİ"/>
    <m/>
    <m/>
    <m/>
    <m/>
    <s v="45YT441"/>
    <s v="Tır Frigorifik"/>
    <s v="SİSTA LOJİSTİK GIDA TİC.LTD.ŞTİ"/>
    <x v="0"/>
    <s v=" "/>
    <m/>
    <s v="ŞEHİRLERARASI"/>
    <n v="1"/>
    <s v="4598"/>
    <s v="MANİSA KESKİNOĞLU DEPO"/>
    <s v="MANİSA"/>
    <s v="AKHİSAR"/>
    <s v="KAYALIOĞLU KASABASI"/>
    <s v="Y35"/>
    <s v="İZMİR"/>
    <s v="İZMİR"/>
    <s v="MERKEZ"/>
    <s v="MANİSA A101+ TORBALI SUBAŞI CARREFOURSA @ "/>
    <n v="0"/>
    <n v="0"/>
    <n v="0"/>
    <n v="0"/>
    <n v="14500"/>
    <n v="0"/>
    <n v="15100"/>
    <n v="0"/>
    <n v="14500"/>
    <n v="15100"/>
    <n v="600"/>
  </r>
  <r>
    <x v="2"/>
    <s v="Arif Aladağ"/>
    <m/>
    <m/>
    <s v="TAMAMLANDI"/>
    <d v="2026-08-04T00:00:00"/>
    <s v="S-641161"/>
    <d v="2026-08-04T00:00:00"/>
    <s v="Y-575399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TURGUTLU FİLE @ "/>
    <n v="0"/>
    <n v="0"/>
    <n v="0"/>
    <n v="0"/>
    <n v="8750"/>
    <n v="0"/>
    <n v="9150"/>
    <n v="0"/>
    <n v="8750"/>
    <n v="9150"/>
    <n v="400"/>
  </r>
  <r>
    <x v="2"/>
    <s v="Arif Aladağ"/>
    <m/>
    <m/>
    <s v="TAMAMLANDI"/>
    <d v="2026-08-04T00:00:00"/>
    <s v="S-641159"/>
    <d v="2026-08-04T00:00:00"/>
    <s v="Y-575397"/>
    <x v="0"/>
    <m/>
    <s v=" "/>
    <m/>
    <m/>
    <m/>
    <x v="7"/>
    <s v="KESKİNOĞLU TAVUKÇULUK VE DAMIZLIK İŞLETMELERİ SANAYİ TİCARET ANONİM ŞİRKETİ"/>
    <m/>
    <m/>
    <m/>
    <m/>
    <s v="59YS057"/>
    <s v="Tır Frigorifik"/>
    <s v="GOKCE MEKATRONİK LOJİSTİK SANAYİ VE TİCARET LİMİTED ŞİRKETİ"/>
    <x v="0"/>
    <s v=" "/>
    <m/>
    <s v="ŞEHİRLERARASI"/>
    <n v="1"/>
    <s v="4598"/>
    <s v="MANİSA KESKİNOĞLU DEPO"/>
    <s v="MANİSA"/>
    <s v="AKHİSAR"/>
    <s v="KAYALIOĞLU KASABASI+ SEBKUR"/>
    <s v="Y39"/>
    <s v="KIRKLARELİ"/>
    <s v="KIRKLARELİ"/>
    <s v="KIRKLARELİ MERKEZ"/>
    <s v="LÜLEBURGAZ MİGROS @ "/>
    <n v="0"/>
    <n v="0"/>
    <n v="0"/>
    <n v="0"/>
    <n v="32000"/>
    <n v="0"/>
    <n v="34350"/>
    <n v="0"/>
    <n v="32000"/>
    <n v="34350"/>
    <n v="2350"/>
  </r>
  <r>
    <x v="3"/>
    <s v="Kadir Öz"/>
    <m/>
    <m/>
    <s v="SAKARYA"/>
    <d v="2026-08-04T00:00:00"/>
    <s v="S-642104"/>
    <d v="2026-08-04T00:00:00"/>
    <s v="Y-576333"/>
    <x v="1"/>
    <m/>
    <s v=" "/>
    <d v="2026-08-04T00:00:00"/>
    <m/>
    <m/>
    <x v="8"/>
    <s v="TURKUVAZ PLASTİK VE TEMİZLİK ÜRÜNLERİ SAN TİÇ A.Ş"/>
    <m/>
    <m/>
    <m/>
    <m/>
    <s v="19KR509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65"/>
    <s v="VAN"/>
    <s v="VAN"/>
    <s v="VAN MERKEZ"/>
    <s v="VAN @ "/>
    <n v="0"/>
    <n v="0"/>
    <n v="1"/>
    <m/>
    <n v="71690"/>
    <n v="0"/>
    <n v="80584"/>
    <n v="0"/>
    <n v="71690"/>
    <n v="80584"/>
    <n v="8894"/>
  </r>
  <r>
    <x v="3"/>
    <s v="Kadir Öz"/>
    <m/>
    <m/>
    <s v="SAKARYA"/>
    <d v="2026-08-04T00:00:00"/>
    <s v="S-642103"/>
    <d v="2026-08-04T00:00:00"/>
    <s v="Y-576332"/>
    <x v="1"/>
    <m/>
    <s v=" "/>
    <d v="2026-08-04T00:00:00"/>
    <m/>
    <m/>
    <x v="8"/>
    <s v="TURKUVAZ PLASTİK VE TEMİZLİK ÜRÜNLERİ SAN TİÇ A.Ş"/>
    <m/>
    <m/>
    <m/>
    <m/>
    <s v="55AAF554"/>
    <s v="Tır Tenteli"/>
    <s v="MUSTAFA MORUL"/>
    <x v="0"/>
    <s v=" "/>
    <m/>
    <s v="ŞEHİRLERARASI"/>
    <m/>
    <s v="5403"/>
    <s v="HENDEK TURKUVAZ"/>
    <s v="SAKARYA"/>
    <s v="HENDEK"/>
    <m/>
    <s v="Y45"/>
    <s v="MANİSA"/>
    <s v="MANİSA"/>
    <s v="MANİSA MERKEZ"/>
    <s v="TURGUTLU @ "/>
    <n v="0"/>
    <n v="0"/>
    <n v="1"/>
    <m/>
    <n v="25198"/>
    <n v="0"/>
    <n v="29410"/>
    <n v="0"/>
    <n v="25198"/>
    <n v="29410"/>
    <n v="4212"/>
  </r>
  <r>
    <x v="3"/>
    <s v="Kadir Öz"/>
    <m/>
    <m/>
    <s v="SAKARYA"/>
    <d v="2026-08-04T00:00:00"/>
    <s v="S-642102"/>
    <d v="2026-08-04T00:00:00"/>
    <s v="Y-576331"/>
    <x v="1"/>
    <m/>
    <s v=" "/>
    <d v="2026-08-04T00:00:00"/>
    <m/>
    <m/>
    <x v="8"/>
    <s v="TURKUVAZ PLASTİK VE TEMİZLİK ÜRÜNLERİ SAN TİÇ A.Ş"/>
    <m/>
    <m/>
    <m/>
    <m/>
    <s v="33PE525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3"/>
    <s v="MERSİN"/>
    <s v="MERSİN"/>
    <s v="MERSİN MERKEZ"/>
    <s v="TARSUS @ "/>
    <n v="0"/>
    <n v="0"/>
    <n v="1"/>
    <m/>
    <n v="32426"/>
    <n v="0"/>
    <n v="37720"/>
    <n v="0"/>
    <n v="32426"/>
    <n v="37720"/>
    <n v="5294"/>
  </r>
  <r>
    <x v="3"/>
    <s v="Kadir Öz"/>
    <m/>
    <m/>
    <s v="SAKARYA"/>
    <d v="2026-08-04T00:00:00"/>
    <s v="S-642101"/>
    <d v="2026-08-04T00:00:00"/>
    <s v="Y-576330"/>
    <x v="1"/>
    <m/>
    <s v=" "/>
    <d v="2026-08-04T00:00:00"/>
    <m/>
    <m/>
    <x v="8"/>
    <s v="TURKUVAZ PLASTİK VE TEMİZLİK ÜRÜNLERİ SAN TİÇ A.Ş"/>
    <m/>
    <m/>
    <m/>
    <m/>
    <s v="35ALD151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SANCAKTEPE @ "/>
    <n v="0"/>
    <n v="0"/>
    <n v="1"/>
    <m/>
    <n v="10610"/>
    <n v="0"/>
    <n v="11506"/>
    <n v="0"/>
    <n v="10610"/>
    <n v="11506"/>
    <n v="896"/>
  </r>
  <r>
    <x v="3"/>
    <s v="Kadir Öz"/>
    <m/>
    <m/>
    <s v="SAKARYA"/>
    <d v="2026-08-04T00:00:00"/>
    <s v="S-642100"/>
    <d v="2026-08-04T00:00:00"/>
    <s v="Y-576329"/>
    <x v="1"/>
    <m/>
    <s v=" "/>
    <d v="2026-08-04T00:00:00"/>
    <m/>
    <m/>
    <x v="8"/>
    <s v="TURKUVAZ PLASTİK VE TEMİZLİK ÜRÜNLERİ SAN TİÇ A.Ş"/>
    <m/>
    <m/>
    <m/>
    <m/>
    <s v="63LA551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610"/>
    <n v="0"/>
    <n v="12659"/>
    <n v="0"/>
    <n v="10610"/>
    <n v="12659"/>
    <n v="2049"/>
  </r>
  <r>
    <x v="3"/>
    <s v="Kadir Öz"/>
    <m/>
    <m/>
    <s v="SAKARYA"/>
    <d v="2026-08-04T00:00:00"/>
    <s v="S-642099"/>
    <d v="2026-08-04T00:00:00"/>
    <s v="Y-576328"/>
    <x v="1"/>
    <m/>
    <s v=" "/>
    <d v="2026-08-04T00:00:00"/>
    <m/>
    <m/>
    <x v="8"/>
    <s v="TURKUVAZ PLASTİK VE TEMİZLİK ÜRÜNLERİ SAN TİÇ A.Ş"/>
    <m/>
    <m/>
    <m/>
    <m/>
    <s v="54AER86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610"/>
    <n v="0"/>
    <n v="12659"/>
    <n v="0"/>
    <n v="10610"/>
    <n v="12659"/>
    <n v="2049"/>
  </r>
  <r>
    <x v="3"/>
    <s v="Kadir Öz"/>
    <m/>
    <m/>
    <s v="SAKARYA"/>
    <d v="2026-08-04T00:00:00"/>
    <s v="S-642098"/>
    <d v="2026-08-04T00:00:00"/>
    <s v="Y-576327"/>
    <x v="1"/>
    <m/>
    <s v=" "/>
    <d v="2026-08-04T00:00:00"/>
    <m/>
    <m/>
    <x v="8"/>
    <s v="TURKUVAZ PLASTİK VE TEMİZLİK ÜRÜNLERİ SAN TİÇ A.Ş"/>
    <m/>
    <m/>
    <m/>
    <m/>
    <s v="63AHS182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BİM @ "/>
    <n v="0"/>
    <n v="0"/>
    <n v="1"/>
    <m/>
    <n v="10610"/>
    <n v="0"/>
    <n v="11506"/>
    <n v="0"/>
    <n v="10610"/>
    <n v="11506"/>
    <n v="896"/>
  </r>
  <r>
    <x v="3"/>
    <s v="Kadir Öz"/>
    <m/>
    <m/>
    <s v="SAKARYA"/>
    <d v="2026-08-04T00:00:00"/>
    <s v="S-642097"/>
    <d v="2026-08-04T00:00:00"/>
    <s v="Y-576326"/>
    <x v="1"/>
    <m/>
    <s v=" "/>
    <d v="2026-08-04T00:00:00"/>
    <m/>
    <m/>
    <x v="8"/>
    <s v="TURKUVAZ PLASTİK VE TEMİZLİK ÜRÜNLERİ SAN TİÇ A.Ş"/>
    <m/>
    <m/>
    <m/>
    <m/>
    <s v="18ABV006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9"/>
    <s v="KIRKLARELİ"/>
    <s v="KIRKLARELİ"/>
    <s v="KIRKLARELİ MERKEZ"/>
    <s v="LÜLEBURGAZ @ "/>
    <n v="0"/>
    <n v="0"/>
    <n v="1"/>
    <m/>
    <n v="24251"/>
    <n v="0"/>
    <n v="26725"/>
    <n v="0"/>
    <n v="24251"/>
    <n v="26725"/>
    <n v="2474"/>
  </r>
  <r>
    <x v="3"/>
    <s v="Kadir Öz"/>
    <m/>
    <m/>
    <s v="SAKARYA"/>
    <d v="2026-08-04T00:00:00"/>
    <s v="S-642096"/>
    <d v="2026-08-04T00:00:00"/>
    <s v="Y-576325"/>
    <x v="1"/>
    <m/>
    <s v=" "/>
    <d v="2026-08-04T00:00:00"/>
    <m/>
    <m/>
    <x v="8"/>
    <s v="TURKUVAZ PLASTİK VE TEMİZLİK ÜRÜNLERİ SAN TİÇ A.Ş"/>
    <m/>
    <m/>
    <m/>
    <m/>
    <s v="81BY72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5"/>
    <s v="İZMİR"/>
    <s v="İZMİR"/>
    <s v="MERKEZ"/>
    <s v="KEMALPAŞA-1 @ "/>
    <n v="0"/>
    <n v="0"/>
    <n v="1"/>
    <m/>
    <n v="26956"/>
    <n v="0"/>
    <n v="30460"/>
    <n v="0"/>
    <n v="26956"/>
    <n v="30460"/>
    <n v="3504"/>
  </r>
  <r>
    <x v="3"/>
    <s v="Kadir Öz"/>
    <m/>
    <m/>
    <s v="SAKARYA"/>
    <d v="2026-08-04T00:00:00"/>
    <s v="S-642095"/>
    <d v="2026-08-04T00:00:00"/>
    <s v="Y-576324"/>
    <x v="1"/>
    <m/>
    <s v=" "/>
    <d v="2026-08-04T00:00:00"/>
    <m/>
    <m/>
    <x v="8"/>
    <s v="TURKUVAZ PLASTİK VE TEMİZLİK ÜRÜNLERİ SAN TİÇ A.Ş"/>
    <m/>
    <m/>
    <m/>
    <m/>
    <s v="37AAS84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7"/>
    <s v="KASTAMONU"/>
    <s v="KASTAMONU"/>
    <s v="KASTAMONU MERKEZ"/>
    <s v="KASTAMONU @ "/>
    <n v="0"/>
    <n v="0"/>
    <n v="1"/>
    <m/>
    <n v="21794"/>
    <n v="0"/>
    <n v="23245"/>
    <n v="0"/>
    <n v="21794"/>
    <n v="23245"/>
    <n v="1451"/>
  </r>
  <r>
    <x v="3"/>
    <s v="Kadir Öz"/>
    <m/>
    <m/>
    <s v="SAKARYA"/>
    <d v="2026-08-04T00:00:00"/>
    <s v="S-642093"/>
    <d v="2026-08-04T00:00:00"/>
    <s v="Y-576323"/>
    <x v="1"/>
    <m/>
    <s v=" "/>
    <d v="2026-08-04T00:00:00"/>
    <m/>
    <m/>
    <x v="8"/>
    <s v="TURKUVAZ PLASTİK VE TEMİZLİK ÜRÜNLERİ SAN TİÇ A.Ş"/>
    <m/>
    <m/>
    <m/>
    <m/>
    <s v="06EFD253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41"/>
    <s v="KOCAELİ"/>
    <s v="KOCAELİ"/>
    <s v="KOCAELİ(İZMİT) MERKEZ"/>
    <s v="GEBZE-2 @ "/>
    <n v="0"/>
    <n v="0"/>
    <n v="1"/>
    <m/>
    <n v="9463"/>
    <n v="0"/>
    <n v="10443"/>
    <n v="0"/>
    <n v="9463"/>
    <n v="10443"/>
    <n v="980"/>
  </r>
  <r>
    <x v="3"/>
    <s v="Kadir Öz"/>
    <m/>
    <m/>
    <s v="SAKARYA"/>
    <d v="2026-08-04T00:00:00"/>
    <s v="S-642092"/>
    <d v="2026-08-04T00:00:00"/>
    <s v="Y-576322"/>
    <x v="1"/>
    <m/>
    <s v=" "/>
    <d v="2026-08-04T00:00:00"/>
    <m/>
    <m/>
    <x v="8"/>
    <s v="TURKUVAZ PLASTİK VE TEMİZLİK ÜRÜNLERİ SAN TİÇ A.Ş"/>
    <m/>
    <m/>
    <m/>
    <m/>
    <s v="54AEG727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ESENYURT-3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04T00:00:00"/>
    <s v="S-642091"/>
    <d v="2026-08-04T00:00:00"/>
    <s v="Y-576321"/>
    <x v="1"/>
    <m/>
    <s v=" "/>
    <d v="2026-08-04T00:00:00"/>
    <m/>
    <m/>
    <x v="8"/>
    <s v="TURKUVAZ PLASTİK VE TEMİZLİK ÜRÜNLERİ SAN TİÇ A.Ş"/>
    <m/>
    <m/>
    <m/>
    <m/>
    <s v="54H5417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ESENKENT-2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04T00:00:00"/>
    <s v="S-642090"/>
    <d v="2026-08-04T00:00:00"/>
    <s v="Y-576320"/>
    <x v="1"/>
    <m/>
    <s v=" "/>
    <d v="2026-08-04T00:00:00"/>
    <m/>
    <m/>
    <x v="8"/>
    <s v="TURKUVAZ PLASTİK VE TEMİZLİK ÜRÜNLERİ SAN TİÇ A.Ş"/>
    <m/>
    <m/>
    <m/>
    <m/>
    <s v="54H0224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ESENKENT-1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04T00:00:00"/>
    <s v="S-642089"/>
    <d v="2026-08-04T00:00:00"/>
    <s v="Y-576319"/>
    <x v="1"/>
    <m/>
    <s v=" "/>
    <d v="2026-08-04T00:00:00"/>
    <m/>
    <m/>
    <x v="8"/>
    <s v="TURKUVAZ PLASTİK VE TEMİZLİK ÜRÜNLERİ SAN TİÇ A.Ş"/>
    <m/>
    <m/>
    <m/>
    <m/>
    <s v="54AIT17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7"/>
    <s v="ANTALYA"/>
    <s v="ANTALYA"/>
    <s v="MERKEZ"/>
    <s v="DÖŞEMEALTI-1 @ "/>
    <n v="0"/>
    <n v="0"/>
    <n v="1"/>
    <m/>
    <n v="30970"/>
    <n v="0"/>
    <n v="33372"/>
    <n v="0"/>
    <n v="30970"/>
    <n v="33372"/>
    <n v="2402"/>
  </r>
  <r>
    <x v="3"/>
    <s v="Kadir Öz"/>
    <m/>
    <m/>
    <s v="SAKARYA"/>
    <d v="2026-08-04T00:00:00"/>
    <s v="S-642088"/>
    <d v="2026-08-04T00:00:00"/>
    <s v="Y-576318"/>
    <x v="1"/>
    <m/>
    <s v=" "/>
    <d v="2026-08-04T00:00:00"/>
    <m/>
    <m/>
    <x v="8"/>
    <s v="TURKUVAZ PLASTİK VE TEMİZLİK ÜRÜNLERİ SAN TİÇ A.Ş"/>
    <m/>
    <m/>
    <m/>
    <m/>
    <s v="06FGK560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10"/>
    <s v="BALIKESİR"/>
    <s v="BALIKESİR"/>
    <s v="BALIKESİR MERKEZ"/>
    <s v="BALIKESİR @ "/>
    <n v="0"/>
    <n v="0"/>
    <n v="1"/>
    <m/>
    <n v="20073"/>
    <n v="0"/>
    <n v="23621"/>
    <n v="0"/>
    <n v="20073"/>
    <n v="23621"/>
    <n v="3548"/>
  </r>
  <r>
    <x v="3"/>
    <s v="Kadir Öz"/>
    <m/>
    <m/>
    <s v="SAKARYA"/>
    <d v="2026-08-04T00:00:00"/>
    <s v="S-642087"/>
    <d v="2026-08-04T00:00:00"/>
    <s v="Y-576317"/>
    <x v="1"/>
    <m/>
    <s v=" "/>
    <d v="2026-08-04T00:00:00"/>
    <m/>
    <m/>
    <x v="8"/>
    <s v="TURKUVAZ PLASTİK VE TEMİZLİK ÜRÜNLERİ SAN TİÇ A.Ş"/>
    <m/>
    <m/>
    <m/>
    <m/>
    <s v="52ACU93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55"/>
    <s v="SAMSUN"/>
    <s v="SAMSUN"/>
    <s v="SAMSUN MERKEZ"/>
    <s v="BAFRA @ "/>
    <n v="0"/>
    <n v="0"/>
    <n v="1"/>
    <m/>
    <n v="29536"/>
    <n v="0"/>
    <n v="35051"/>
    <n v="0"/>
    <n v="29536"/>
    <n v="35051"/>
    <n v="5515"/>
  </r>
  <r>
    <x v="3"/>
    <s v="Kadir Öz"/>
    <m/>
    <m/>
    <s v="SAKARYA"/>
    <d v="2026-08-04T00:00:00"/>
    <s v="S-642086"/>
    <d v="2026-08-04T00:00:00"/>
    <s v="Y-576316"/>
    <x v="1"/>
    <m/>
    <s v=" "/>
    <d v="2026-08-04T00:00:00"/>
    <m/>
    <m/>
    <x v="8"/>
    <s v="TURKUVAZ PLASTİK VE TEMİZLİK ÜRÜNLERİ SAN TİÇ A.Ş"/>
    <m/>
    <m/>
    <m/>
    <m/>
    <s v="06CGS117"/>
    <s v="Tır Tenteli"/>
    <s v="S.S. PAMUKOVA KARAYOLU YÜK TAŞIMA KOOPERATİFİ"/>
    <x v="0"/>
    <s v=" "/>
    <m/>
    <s v="ŞEHİRLERARASI"/>
    <m/>
    <s v="5403"/>
    <s v="HENDEK TURKUVAZ"/>
    <s v="SAKARYA"/>
    <s v="HENDEK"/>
    <m/>
    <s v="Y06"/>
    <s v="ANKARA"/>
    <s v="ANKARA"/>
    <s v="ANKARA MERKEZ"/>
    <s v="AKYURT+GÜZELHİSAR @ "/>
    <n v="0"/>
    <n v="0"/>
    <n v="1"/>
    <m/>
    <n v="20893"/>
    <n v="0"/>
    <n v="23291"/>
    <n v="0"/>
    <n v="20893"/>
    <n v="23291"/>
    <n v="2398"/>
  </r>
  <r>
    <x v="3"/>
    <s v="Kadir Öz"/>
    <m/>
    <m/>
    <s v="SAKARYA"/>
    <d v="2026-08-04T00:00:00"/>
    <s v="S-642085"/>
    <d v="2026-08-04T00:00:00"/>
    <s v="Y-576315"/>
    <x v="1"/>
    <m/>
    <s v=" "/>
    <d v="2026-08-04T00:00:00"/>
    <m/>
    <m/>
    <x v="8"/>
    <s v="TURKUVAZ PLASTİK VE TEMİZLİK ÜRÜNLERİ SAN TİÇ A.Ş"/>
    <m/>
    <m/>
    <m/>
    <m/>
    <s v="34DYP677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68"/>
    <s v="AKSARAY"/>
    <s v="AKSARAY"/>
    <s v="AKSARAY MERKEZ"/>
    <s v="AKSARAY @ "/>
    <n v="0"/>
    <n v="0"/>
    <n v="1"/>
    <m/>
    <n v="25808"/>
    <n v="0"/>
    <n v="28771"/>
    <n v="0"/>
    <n v="25808"/>
    <n v="28771"/>
    <n v="2963"/>
  </r>
  <r>
    <x v="3"/>
    <s v="Kadir Öz"/>
    <m/>
    <m/>
    <s v="SAKARYA"/>
    <d v="2026-08-04T00:00:00"/>
    <s v="S-642084"/>
    <d v="2026-08-04T00:00:00"/>
    <s v="Y-576314"/>
    <x v="1"/>
    <m/>
    <s v=" "/>
    <d v="2026-08-04T00:00:00"/>
    <m/>
    <m/>
    <x v="8"/>
    <s v="TURKUVAZ PLASTİK VE TEMİZLİK ÜRÜNLERİ SAN TİÇ A.Ş"/>
    <m/>
    <m/>
    <m/>
    <m/>
    <s v="54BG453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3"/>
    <s v="AFYON"/>
    <s v="AFYONKARAHİSAR"/>
    <s v="AFYON MERKEZ"/>
    <s v="AFYON @ "/>
    <n v="0"/>
    <n v="0"/>
    <n v="1"/>
    <m/>
    <n v="20073"/>
    <n v="0"/>
    <n v="21003"/>
    <n v="0"/>
    <n v="20073"/>
    <n v="21003"/>
    <n v="930"/>
  </r>
  <r>
    <x v="3"/>
    <s v="Mehmet Koç"/>
    <m/>
    <m/>
    <m/>
    <d v="2026-08-04T00:00:00"/>
    <s v="S-641641"/>
    <d v="2026-08-04T00:00:00"/>
    <s v="Y-575881"/>
    <x v="0"/>
    <m/>
    <s v=" "/>
    <m/>
    <m/>
    <m/>
    <x v="27"/>
    <s v="ASKO SINAİ VE TEKNOLOJİ ÜRETİM SANAYİ TİCARET ANONİM ŞİRKETİ"/>
    <m/>
    <d v="2026-08-04T00:00:00"/>
    <s v="P-000172267"/>
    <m/>
    <s v="54AKR827"/>
    <s v="Tır Tenteli"/>
    <s v="SINIRLI SORUMLU FERİZLİ 4 ORGVE SAKARYA OTOM METAL İHTİSAS ORG SANBÖL KARAYOLU YÜK TAŞIMA KOOP"/>
    <x v="0"/>
    <s v=" "/>
    <m/>
    <s v="ŞEHİRİÇİ"/>
    <n v="1"/>
    <s v="Y54"/>
    <s v="SAKARYA"/>
    <s v="SAKARYA"/>
    <s v="SAKARYA MERKEZ"/>
    <m/>
    <s v="SAKARYA/FERİZLİ"/>
    <s v="SAKARYA/FERİZLİ"/>
    <s v="SAKARYA"/>
    <s v="FERİZLİ"/>
    <s v="AQU KRAFT TAŞIMASI @_x000a__x000a_ŞAFT NAKLİYESİ"/>
    <n v="0"/>
    <n v="0"/>
    <n v="0"/>
    <n v="0"/>
    <n v="7000"/>
    <n v="0"/>
    <n v="6931"/>
    <n v="0"/>
    <n v="7000"/>
    <n v="6931"/>
    <n v="-69"/>
  </r>
  <r>
    <x v="3"/>
    <s v="Mehmet Koç"/>
    <s v="Arşiv kaydı var"/>
    <m/>
    <m/>
    <d v="2026-08-04T00:00:00"/>
    <s v="S-641245"/>
    <d v="2026-08-04T00:00:00"/>
    <s v="Y-575483"/>
    <x v="0"/>
    <m/>
    <s v=" "/>
    <m/>
    <m/>
    <m/>
    <x v="19"/>
    <s v="VATAN PLASTİK SAN TİCARET A.Ş"/>
    <m/>
    <d v="2026-08-04T00:00:00"/>
    <s v="P-000172004"/>
    <m/>
    <s v="16ARB017"/>
    <s v="Tır Tenteli"/>
    <s v="FARUK BOZBAY"/>
    <x v="0"/>
    <s v=" "/>
    <m/>
    <s v="ŞEHİRLERARASI"/>
    <n v="1"/>
    <s v="Y11"/>
    <s v="BİLECİK"/>
    <s v="BİLECİK"/>
    <s v="BİLECİK MERKEZ"/>
    <m/>
    <s v="Y17"/>
    <s v="ÇANAKKALE"/>
    <s v="ÇANAKKALE"/>
    <s v="ÇANAKKALE MERKEZ"/>
    <s v="35838 @ "/>
    <n v="0"/>
    <n v="0"/>
    <n v="0"/>
    <n v="0"/>
    <n v="16000"/>
    <n v="0"/>
    <n v="16430"/>
    <n v="0"/>
    <n v="16000"/>
    <n v="16430"/>
    <n v="430"/>
  </r>
  <r>
    <x v="3"/>
    <s v="Mehmet Koç"/>
    <s v="Arşiv kaydı var"/>
    <m/>
    <m/>
    <d v="2026-08-04T00:00:00"/>
    <s v="S-641419"/>
    <d v="2026-08-04T00:00:00"/>
    <s v="Y-575657"/>
    <x v="0"/>
    <m/>
    <s v=" "/>
    <m/>
    <m/>
    <m/>
    <x v="19"/>
    <s v="VATAN PLASTİK SAN TİCARET A.Ş"/>
    <m/>
    <d v="2026-08-04T00:00:00"/>
    <s v="P-000172146"/>
    <m/>
    <s v="15AEN840"/>
    <s v="Tır Tenteli"/>
    <s v="SERKAN DİLEK"/>
    <x v="0"/>
    <s v=" "/>
    <m/>
    <s v="ŞEHİRLERARASI"/>
    <n v="1"/>
    <s v="Y11"/>
    <s v="BİLECİK"/>
    <s v="BİLECİK"/>
    <s v="BİLECİK MERKEZ"/>
    <m/>
    <s v="Y07"/>
    <s v="ANTALYA"/>
    <s v="ANTALYA"/>
    <s v="MERKEZ"/>
    <s v="VIR9289 @ "/>
    <n v="0"/>
    <n v="0"/>
    <n v="0"/>
    <n v="0"/>
    <n v="3000"/>
    <n v="0"/>
    <n v="13471"/>
    <n v="0"/>
    <n v="3000"/>
    <n v="13471"/>
    <n v="10471"/>
  </r>
  <r>
    <x v="3"/>
    <s v="Mehmet Koç"/>
    <s v="Arşiv kaydı var"/>
    <m/>
    <m/>
    <d v="2026-08-04T00:00:00"/>
    <s v="S-641282"/>
    <d v="2026-08-04T00:00:00"/>
    <s v="Y-575520"/>
    <x v="0"/>
    <m/>
    <s v=" "/>
    <m/>
    <m/>
    <m/>
    <x v="19"/>
    <s v="VATAN PLASTİK SAN TİCARET A.Ş"/>
    <m/>
    <d v="2026-08-04T00:00:00"/>
    <s v="P-000172038"/>
    <m/>
    <s v="34EUE695"/>
    <s v="Tır Tenteli"/>
    <s v="MERYEM DURMUŞ"/>
    <x v="0"/>
    <s v=" "/>
    <m/>
    <s v="ŞEHİRLERARASI"/>
    <n v="1"/>
    <s v="ÖMERLİ"/>
    <s v="ÖMERLİ"/>
    <s v="İSTANBUL"/>
    <m/>
    <m/>
    <s v="Y09"/>
    <s v="AYDIN"/>
    <s v="AYDIN"/>
    <s v="AYDIN MERKEZ"/>
    <s v="35829 @ "/>
    <n v="0"/>
    <n v="0"/>
    <n v="0"/>
    <n v="0"/>
    <n v="50000"/>
    <n v="0"/>
    <n v="58300.3"/>
    <n v="0"/>
    <n v="50000"/>
    <n v="58300.3"/>
    <n v="8300.2999999999993"/>
  </r>
  <r>
    <x v="3"/>
    <s v="Mehmet Koç"/>
    <s v="Arşiv kaydı var"/>
    <m/>
    <m/>
    <d v="2026-08-04T00:00:00"/>
    <s v="S-641244"/>
    <d v="2026-08-04T00:00:00"/>
    <s v="Y-575482"/>
    <x v="0"/>
    <m/>
    <s v=" "/>
    <m/>
    <m/>
    <m/>
    <x v="19"/>
    <s v="VATAN PLASTİK SAN TİCARET A.Ş"/>
    <m/>
    <d v="2026-08-04T00:00:00"/>
    <s v="P-000172003"/>
    <m/>
    <s v="42P6473"/>
    <s v="Tır Tenteli"/>
    <s v="OKTAY TÜRKKOL"/>
    <x v="0"/>
    <s v=" "/>
    <m/>
    <s v="ŞEHİRLERARASI"/>
    <n v="1"/>
    <s v="Y11"/>
    <s v="BİLECİK"/>
    <s v="BİLECİK"/>
    <s v="BİLECİK MERKEZ"/>
    <m/>
    <s v="Y55"/>
    <s v="SAMSUN"/>
    <s v="SAMSUN"/>
    <s v="SAMSUN MERKEZ"/>
    <s v="35842 @ "/>
    <n v="0"/>
    <n v="0"/>
    <n v="0"/>
    <n v="0"/>
    <n v="36000"/>
    <n v="0"/>
    <n v="40913.300000000003"/>
    <n v="0"/>
    <n v="36000"/>
    <n v="40913.300000000003"/>
    <n v="4913.3"/>
  </r>
  <r>
    <x v="3"/>
    <s v="Mehmet Koç"/>
    <s v="Arşiv kaydı var"/>
    <m/>
    <m/>
    <d v="2026-08-04T00:00:00"/>
    <s v="S-641168"/>
    <d v="2026-08-04T00:00:00"/>
    <s v="Y-575405"/>
    <x v="0"/>
    <m/>
    <s v=" "/>
    <m/>
    <m/>
    <m/>
    <x v="19"/>
    <s v="VATAN PLASTİK SAN TİCARET A.Ş"/>
    <m/>
    <d v="2026-08-04T00:00:00"/>
    <s v="P-000171950"/>
    <m/>
    <s v="03AAH082"/>
    <s v="Tır Tenteli"/>
    <s v="BEKİR İŞCİ"/>
    <x v="0"/>
    <s v=" "/>
    <m/>
    <s v="ŞEHİRLERARASI"/>
    <n v="1"/>
    <s v="ÖMERLİ"/>
    <s v="ÖMERLİ"/>
    <s v="İSTANBUL"/>
    <m/>
    <m/>
    <s v="Y15"/>
    <s v="BURDUR"/>
    <s v="BURDUR"/>
    <s v="BURDUR MERKEZ"/>
    <s v="35833 @ "/>
    <n v="0"/>
    <n v="0"/>
    <n v="0"/>
    <n v="0"/>
    <n v="26000"/>
    <n v="0"/>
    <n v="34220"/>
    <n v="0"/>
    <n v="26000"/>
    <n v="34220"/>
    <n v="8220"/>
  </r>
  <r>
    <x v="3"/>
    <s v="Mehmet Koç"/>
    <s v="Arşiv kaydı var"/>
    <m/>
    <m/>
    <d v="2026-08-04T00:00:00"/>
    <s v="S-641163"/>
    <d v="2026-08-04T00:00:00"/>
    <s v="Y-575401"/>
    <x v="0"/>
    <m/>
    <s v=" "/>
    <m/>
    <m/>
    <m/>
    <x v="8"/>
    <s v="TURKUVAZ PLASTİK VE TEMİZLİK ÜRÜNLERİ SAN TİÇ A.Ş"/>
    <m/>
    <d v="2026-08-04T00:00:00"/>
    <s v="P-000171949"/>
    <m/>
    <s v="34ZR3826"/>
    <s v="Tır Tenteli"/>
    <s v="NİYAZİ ÖZCAN"/>
    <x v="0"/>
    <s v=" "/>
    <m/>
    <s v="ŞEHİRLERARASI"/>
    <n v="1"/>
    <s v="HENDEK TURKUVAZ"/>
    <s v="HENDEK TURKUVAZ"/>
    <s v="SAKARYA"/>
    <s v="HENDEK"/>
    <m/>
    <s v="Y16"/>
    <s v="BURSA"/>
    <s v="BURSA"/>
    <s v="BURSA MERKEZ"/>
    <m/>
    <n v="0"/>
    <n v="0"/>
    <n v="0"/>
    <n v="0"/>
    <n v="12000"/>
    <n v="0"/>
    <n v="14503"/>
    <n v="0"/>
    <n v="12000"/>
    <n v="14503"/>
    <n v="2503"/>
  </r>
  <r>
    <x v="3"/>
    <s v="Mehmet Koç"/>
    <s v="Arşiv kaydı var"/>
    <m/>
    <m/>
    <d v="2026-08-04T00:00:00"/>
    <s v="S-641148"/>
    <d v="2026-08-04T00:00:00"/>
    <s v="Y-575386"/>
    <x v="0"/>
    <m/>
    <s v=" "/>
    <m/>
    <m/>
    <m/>
    <x v="19"/>
    <s v="VATAN PLASTİK SAN TİCARET A.Ş"/>
    <m/>
    <d v="2026-08-04T00:00:00"/>
    <s v="P-000171941"/>
    <m/>
    <s v="54AJZ097"/>
    <s v="Tır Tenteli"/>
    <s v="HÜSEYİN BOZBAY"/>
    <x v="0"/>
    <s v=" "/>
    <m/>
    <s v="ŞEHİRLERARASI"/>
    <n v="1"/>
    <s v="ÖMERLİ"/>
    <s v="ÖMERLİ"/>
    <s v="İSTANBUL"/>
    <m/>
    <m/>
    <s v="Y54"/>
    <s v="SAKARYA"/>
    <s v="SAKARYA"/>
    <s v="SAKARYA MERKEZ"/>
    <s v="35835 @ "/>
    <n v="0"/>
    <n v="0"/>
    <n v="0"/>
    <n v="0"/>
    <n v="13500"/>
    <n v="0"/>
    <n v="15722.6"/>
    <n v="0"/>
    <n v="13500"/>
    <n v="15722.6"/>
    <n v="2222.6"/>
  </r>
  <r>
    <x v="3"/>
    <s v="Mehmet Koç"/>
    <s v="Arşiv kaydı var"/>
    <m/>
    <m/>
    <d v="2026-08-04T00:00:00"/>
    <s v="S-641138"/>
    <d v="2026-08-04T00:00:00"/>
    <s v="Y-575376"/>
    <x v="0"/>
    <m/>
    <s v=" "/>
    <m/>
    <m/>
    <m/>
    <x v="19"/>
    <s v="VATAN PLASTİK SAN TİCARET A.Ş"/>
    <m/>
    <d v="2026-08-04T00:00:00"/>
    <s v="P-000171931"/>
    <m/>
    <s v="34DP8939"/>
    <s v="Tır Tenteli"/>
    <s v="UĞUR SADAK"/>
    <x v="0"/>
    <s v=" "/>
    <m/>
    <s v="ŞEHİRLERARASI"/>
    <n v="1"/>
    <s v="Y81"/>
    <s v="DÜZCE"/>
    <s v="DÜZCE"/>
    <s v="DÜZCE MERKEZ"/>
    <m/>
    <s v="KARTAL"/>
    <s v="KARTAL"/>
    <s v="İSTANBUL"/>
    <s v="KARTAL"/>
    <s v="NS PLASTİK ALIM @ "/>
    <n v="0"/>
    <n v="0"/>
    <n v="0"/>
    <n v="0"/>
    <n v="11000"/>
    <n v="0"/>
    <n v="12185"/>
    <n v="0"/>
    <n v="11000"/>
    <n v="12185"/>
    <n v="1185"/>
  </r>
  <r>
    <x v="3"/>
    <s v="Mehmet Koç"/>
    <s v="Arşiv kaydı var"/>
    <m/>
    <m/>
    <d v="2026-08-04T00:00:00"/>
    <s v="S-641137"/>
    <d v="2026-08-04T00:00:00"/>
    <s v="Y-575375"/>
    <x v="0"/>
    <m/>
    <s v=" "/>
    <m/>
    <m/>
    <m/>
    <x v="19"/>
    <s v="VATAN PLASTİK SAN TİCARET A.Ş"/>
    <m/>
    <d v="2026-08-04T00:00:00"/>
    <s v="P-000171930"/>
    <m/>
    <s v="16ZZ197"/>
    <s v="Tır Tenteli"/>
    <s v="ÖZAY ORDU"/>
    <x v="0"/>
    <s v=" "/>
    <m/>
    <s v="ŞEHİRLERARASI"/>
    <n v="1"/>
    <s v="Y11"/>
    <s v="BİLECİK"/>
    <s v="BİLECİK"/>
    <s v="BİLECİK MERKEZ"/>
    <m/>
    <s v="Y34"/>
    <s v="İSTANBUL"/>
    <s v="İSTANBUL"/>
    <s v="İSTANBUL MERKEZ"/>
    <s v="35840 @ "/>
    <n v="0"/>
    <n v="0"/>
    <n v="0"/>
    <n v="0"/>
    <n v="20000"/>
    <n v="0"/>
    <n v="22816"/>
    <n v="0"/>
    <n v="20000"/>
    <n v="22816"/>
    <n v="2816"/>
  </r>
  <r>
    <x v="3"/>
    <s v="Mehmet Koç"/>
    <s v="Arşiv kaydı var"/>
    <m/>
    <m/>
    <d v="2026-08-04T00:00:00"/>
    <s v="S-641135"/>
    <d v="2026-08-04T00:00:00"/>
    <s v="Y-575373"/>
    <x v="0"/>
    <m/>
    <s v=" "/>
    <m/>
    <m/>
    <m/>
    <x v="19"/>
    <s v="VATAN PLASTİK SAN TİCARET A.Ş"/>
    <m/>
    <d v="2026-08-04T00:00:00"/>
    <s v="P-000171928"/>
    <m/>
    <s v="26LD191"/>
    <s v="Tır Tenteli"/>
    <s v="MUSTAFA ŞEN"/>
    <x v="0"/>
    <s v=" "/>
    <m/>
    <s v="ŞEHİRLERARASI"/>
    <n v="1"/>
    <s v="Y11"/>
    <s v="BİLECİK"/>
    <s v="BİLECİK"/>
    <s v="BİLECİK MERKEZ"/>
    <m/>
    <s v="Y26"/>
    <s v="ESKİŞEHİR"/>
    <s v="ESKİŞEHİR"/>
    <s v="ESKİŞEHİR MERKEZ"/>
    <s v="35836 @ "/>
    <n v="0"/>
    <n v="0"/>
    <n v="0"/>
    <n v="0"/>
    <n v="12000"/>
    <n v="0"/>
    <n v="14963"/>
    <n v="0"/>
    <n v="12000"/>
    <n v="14963"/>
    <n v="2963"/>
  </r>
  <r>
    <x v="6"/>
    <s v="Serap BURSAL"/>
    <s v="Arşiv kaydı var"/>
    <m/>
    <m/>
    <d v="2026-08-04T00:00:00"/>
    <s v="S-641546"/>
    <d v="2026-08-04T00:00:00"/>
    <s v="Y-575785"/>
    <x v="0"/>
    <m/>
    <s v=" "/>
    <m/>
    <m/>
    <m/>
    <x v="0"/>
    <s v="BEYDA GIDA ÜRÜNLERİ SANAYİ VE TİC.A.Ş."/>
    <m/>
    <m/>
    <m/>
    <m/>
    <s v="33APB876"/>
    <s v="Tır Frigorifik"/>
    <s v="AKMAR ULUSLARARASI NAKLİYAT SANAYİ VE TİCARET LİMİTED ŞİRKETİ"/>
    <x v="1"/>
    <s v=" "/>
    <m/>
    <s v="ŞEHİRLERARASI"/>
    <n v="1"/>
    <s v="2700"/>
    <s v="İSLAHİYE FABRİKA"/>
    <s v="GAZİANTEP"/>
    <s v="İSLAHİYE"/>
    <s v="Güllühüyük Mah. OSB 4.Nolu Cadde A Blok No:20A"/>
    <s v="Y41"/>
    <s v="KOCAELİ"/>
    <s v="KOCAELİ"/>
    <s v="GEBZE"/>
    <s v="-FRİGO TIR @ "/>
    <n v="0"/>
    <n v="1213"/>
    <n v="1450"/>
    <n v="237"/>
    <n v="60352.37"/>
    <n v="110.22"/>
    <n v="49049"/>
    <n v="0"/>
    <n v="60242.15"/>
    <n v="49049"/>
    <n v="-11193.15"/>
  </r>
  <r>
    <x v="4"/>
    <s v="Serhat Kuzey"/>
    <s v="Arşiv kaydı var"/>
    <m/>
    <m/>
    <d v="2026-08-04T00:00:00"/>
    <s v="S-642278"/>
    <d v="2026-08-04T00:00:00"/>
    <s v="Y-576517"/>
    <x v="3"/>
    <m/>
    <s v=" "/>
    <m/>
    <m/>
    <m/>
    <x v="11"/>
    <m/>
    <m/>
    <d v="2026-08-04T00:00:00"/>
    <s v="P-000172694"/>
    <m/>
    <s v="33BJA87"/>
    <s v="Tır Frigorifik"/>
    <s v="ULAŞ ULUSLARARASI NAKL.SAN.VE TİC. LTD.ŞTİ"/>
    <x v="1"/>
    <s v=" "/>
    <m/>
    <s v="ŞEHİRLERARASI"/>
    <n v="1"/>
    <s v="Y51"/>
    <s v="NİĞDE"/>
    <s v="NİĞDE"/>
    <s v="NİĞDE MERKEZ"/>
    <m/>
    <s v="Y07"/>
    <s v="ANTALYA"/>
    <s v="ANTALYA"/>
    <s v="MERKEZ"/>
    <m/>
    <n v="0"/>
    <n v="570"/>
    <n v="931"/>
    <n v="361"/>
    <n v="41499.1"/>
    <n v="303.16000000000003"/>
    <n v="39364"/>
    <n v="0"/>
    <n v="41195.94"/>
    <n v="39364"/>
    <n v="-1831.94"/>
  </r>
  <r>
    <x v="4"/>
    <s v="Serhat Kuzey"/>
    <s v="Arşiv kaydı var"/>
    <m/>
    <m/>
    <d v="2026-08-04T00:00:00"/>
    <s v="S-642277"/>
    <d v="2026-08-04T00:00:00"/>
    <s v="Y-576516"/>
    <x v="3"/>
    <m/>
    <s v=" "/>
    <m/>
    <m/>
    <m/>
    <x v="11"/>
    <m/>
    <m/>
    <d v="2026-08-04T00:00:00"/>
    <s v="P-000172693"/>
    <m/>
    <s v="31EG501"/>
    <s v="Tır Frigorifik"/>
    <s v="KAPITRANS ULUS.TAŞ.TİC.LTD.ŞTİ."/>
    <x v="1"/>
    <s v=" "/>
    <m/>
    <s v="ŞEHİRLERARASI"/>
    <n v="1"/>
    <s v="Y51"/>
    <s v="NİĞDE"/>
    <s v="NİĞDE"/>
    <s v="NİĞDE MERKEZ"/>
    <m/>
    <s v="Y07"/>
    <s v="ANTALYA"/>
    <s v="ANTALYA"/>
    <s v="MERKEZ"/>
    <s v="3 YER @"/>
    <n v="0"/>
    <n v="778"/>
    <n v="1315"/>
    <n v="537"/>
    <n v="63890.85"/>
    <n v="5138.96"/>
    <n v="43114"/>
    <n v="0"/>
    <n v="58751.89"/>
    <n v="43114"/>
    <n v="-15637.89"/>
  </r>
  <r>
    <x v="4"/>
    <s v="Serhat Kuzey"/>
    <m/>
    <m/>
    <m/>
    <d v="2026-08-04T00:00:00"/>
    <s v="S-642276"/>
    <d v="2026-08-04T00:00:00"/>
    <s v="Y-576515"/>
    <x v="3"/>
    <m/>
    <s v=" "/>
    <m/>
    <m/>
    <m/>
    <x v="11"/>
    <m/>
    <m/>
    <d v="2026-08-04T00:00:00"/>
    <s v="P-000172692"/>
    <m/>
    <s v="33CTN22"/>
    <s v="Tır Frigorifik"/>
    <s v="HASRET ULUS.NAK.İNŞ.GÜM.TEKSTİL KUY.GID.PET.ÜRÜN.SAN.VE TİC.LTD.ŞTİ."/>
    <x v="1"/>
    <s v=" "/>
    <m/>
    <s v="ŞEHİRLERARASI"/>
    <n v="1"/>
    <s v="Y51"/>
    <s v="NİĞDE"/>
    <s v="NİĞDE"/>
    <s v="NİĞDE MERKEZ"/>
    <m/>
    <s v="Y01"/>
    <s v="ADANA"/>
    <s v="ADANA"/>
    <s v="ADANA MERKEZ"/>
    <s v="MERSİN+ADANA @"/>
    <n v="0"/>
    <n v="295"/>
    <n v="520"/>
    <n v="225"/>
    <n v="22251.26"/>
    <n v="0"/>
    <n v="28223"/>
    <n v="0"/>
    <n v="22251.26"/>
    <n v="28223"/>
    <n v="5971.74"/>
  </r>
  <r>
    <x v="4"/>
    <s v="Serhat Kuzey"/>
    <s v="Arşiv kaydı var"/>
    <m/>
    <m/>
    <d v="2026-08-04T00:00:00"/>
    <s v="S-642275"/>
    <d v="2026-08-04T00:00:00"/>
    <s v="Y-576514"/>
    <x v="3"/>
    <m/>
    <s v=" "/>
    <m/>
    <m/>
    <m/>
    <x v="11"/>
    <m/>
    <m/>
    <d v="2026-08-04T00:00:00"/>
    <s v="P-000172691"/>
    <m/>
    <s v="33AJJ63"/>
    <s v="Tır Frigorifik"/>
    <s v="DİVAN TRANS LOJİSTİK VE DIŞ TİCARET LİMİTED ŞİRKETİ"/>
    <x v="1"/>
    <s v=" "/>
    <m/>
    <s v="ŞEHİRLERARASI"/>
    <n v="1"/>
    <s v="Y51"/>
    <s v="NİĞDE"/>
    <s v="NİĞDE"/>
    <s v="NİĞDE MERKEZ"/>
    <m/>
    <s v="Y44"/>
    <s v="MALATYA"/>
    <s v="MALATYA"/>
    <s v="MALATYA MERKEZ"/>
    <s v="KAYSERİ 2 YER +MALATYA @"/>
    <n v="0"/>
    <n v="605"/>
    <n v="1217"/>
    <n v="612"/>
    <n v="47796.36"/>
    <n v="0"/>
    <n v="46330"/>
    <n v="0"/>
    <n v="47796.36"/>
    <n v="46330"/>
    <n v="-1466.36"/>
  </r>
  <r>
    <x v="4"/>
    <s v="Serhat Kuzey"/>
    <s v="Arşiv kaydı var"/>
    <m/>
    <m/>
    <d v="2026-08-04T00:00:00"/>
    <s v="S-642274"/>
    <d v="2026-08-04T00:00:00"/>
    <s v="Y-576513"/>
    <x v="3"/>
    <m/>
    <s v=" "/>
    <m/>
    <m/>
    <m/>
    <x v="11"/>
    <m/>
    <m/>
    <d v="2026-08-04T00:00:00"/>
    <s v="P-000172690"/>
    <m/>
    <s v="33BGD793"/>
    <s v="Tır Frigorifik"/>
    <s v="ULAŞ ULUSLARARASI NAKL.SAN.VE TİC. LTD.ŞTİ"/>
    <x v="1"/>
    <s v=" "/>
    <m/>
    <s v="ŞEHİRLERARASI"/>
    <n v="1"/>
    <s v="Y51"/>
    <s v="NİĞDE"/>
    <s v="NİĞDE"/>
    <s v="NİĞDE MERKEZ"/>
    <m/>
    <s v="Y76"/>
    <s v="IĞDIR"/>
    <s v="IĞDIR"/>
    <s v="IĞDIR MERKEZ"/>
    <s v="SİVAS+ERZURUM+KARS 2 YER+IĞDIR @"/>
    <n v="0"/>
    <n v="1217"/>
    <n v="2963"/>
    <n v="1746"/>
    <n v="122736.67"/>
    <n v="3935.99"/>
    <n v="79949"/>
    <n v="0"/>
    <n v="118800.68"/>
    <n v="79949"/>
    <n v="-38851.68"/>
  </r>
  <r>
    <x v="4"/>
    <s v="Serhat Kuzey"/>
    <s v="Arşiv kaydı var"/>
    <m/>
    <m/>
    <d v="2026-08-04T00:00:00"/>
    <s v="S-642273"/>
    <d v="2026-08-04T00:00:00"/>
    <s v="Y-576512"/>
    <x v="3"/>
    <m/>
    <s v=" "/>
    <m/>
    <m/>
    <m/>
    <x v="11"/>
    <m/>
    <m/>
    <d v="2026-08-04T00:00:00"/>
    <s v="P-000172689"/>
    <m/>
    <s v="06FTL122"/>
    <s v="Tır Frigorifik"/>
    <s v="SÜLEYMAN BAHAR-BARAN NAKLİYAT"/>
    <x v="1"/>
    <s v=" "/>
    <m/>
    <s v="ŞEHİRLERARASI"/>
    <n v="1"/>
    <s v="Y51"/>
    <s v="NİĞDE"/>
    <s v="NİĞDE"/>
    <s v="NİĞDE MERKEZ"/>
    <m/>
    <s v="Y53"/>
    <s v="RİZE"/>
    <s v="RİZE"/>
    <s v="RİZE MERKEZ"/>
    <s v="SAMSUN+ORDU+TRABZON+RİZE @"/>
    <n v="0"/>
    <n v="1098"/>
    <n v="1950"/>
    <n v="852"/>
    <n v="78568.25"/>
    <n v="1232.25"/>
    <n v="73180"/>
    <n v="0"/>
    <n v="77336"/>
    <n v="73180"/>
    <n v="-4156"/>
  </r>
  <r>
    <x v="4"/>
    <s v="Serhat Kuzey"/>
    <s v="Arşiv kaydı var"/>
    <m/>
    <m/>
    <d v="2026-08-04T00:00:00"/>
    <s v="S-642199"/>
    <d v="2026-08-04T00:00:00"/>
    <s v="Y-576511"/>
    <x v="3"/>
    <m/>
    <s v=" "/>
    <m/>
    <m/>
    <m/>
    <x v="11"/>
    <m/>
    <m/>
    <d v="2026-08-04T00:00:00"/>
    <s v="P-000172688"/>
    <m/>
    <s v="33RN436"/>
    <s v="Tır Frigorifik"/>
    <s v="SÜMER TRANS ULUS.TAŞ.İTH.İHR.SAN. VE TİC.LTD.ŞTİ."/>
    <x v="1"/>
    <s v="LATİF AKURAN"/>
    <m/>
    <s v="ŞEHİRLERARASI"/>
    <n v="1"/>
    <s v="Y51"/>
    <s v="NİĞDE"/>
    <s v="NİĞDE"/>
    <s v="NİĞDE MERKEZ"/>
    <m/>
    <s v="Y65"/>
    <s v="VAN"/>
    <s v="VAN"/>
    <s v="VAN MERKEZ"/>
    <s v="DİYARBAKIR+SİİRT+VAN @"/>
    <n v="0"/>
    <n v="1186"/>
    <n v="2436"/>
    <n v="1250"/>
    <n v="104991.83"/>
    <n v="0"/>
    <n v="85677"/>
    <n v="0"/>
    <n v="104991.83"/>
    <n v="85677"/>
    <n v="-19314.830000000002"/>
  </r>
  <r>
    <x v="4"/>
    <s v="Serhat Kuzey"/>
    <s v="Arşiv kaydı var"/>
    <m/>
    <m/>
    <d v="2026-08-04T00:00:00"/>
    <s v="S-642094"/>
    <d v="2026-08-04T00:00:00"/>
    <s v="Y-576510"/>
    <x v="3"/>
    <m/>
    <s v=" "/>
    <m/>
    <m/>
    <m/>
    <x v="11"/>
    <m/>
    <m/>
    <d v="2026-08-04T00:00:00"/>
    <s v="P-000172687"/>
    <m/>
    <s v="33CTC40"/>
    <s v="Tır Frigorifik"/>
    <s v="TEK NUR TRANS LOJ.SAN.VE TİC.LTD.ŞTİ."/>
    <x v="1"/>
    <s v=" "/>
    <m/>
    <s v="ŞEHİRLERARASI"/>
    <n v="1"/>
    <s v="Y51"/>
    <s v="NİĞDE"/>
    <s v="NİĞDE"/>
    <s v="NİĞDE MERKEZ"/>
    <m/>
    <s v="Y10"/>
    <s v="BALIKESİR"/>
    <s v="BALIKESİR"/>
    <s v="BALIKESİR MERKEZ"/>
    <s v="MANYAS @"/>
    <n v="0"/>
    <n v="859"/>
    <n v="1058"/>
    <n v="199"/>
    <n v="48159.73"/>
    <n v="0"/>
    <n v="41954"/>
    <n v="0"/>
    <n v="48159.73"/>
    <n v="41954"/>
    <n v="-6205.73"/>
  </r>
  <r>
    <x v="4"/>
    <s v="Ahmet Bursal"/>
    <s v="Arşiv kaydı var"/>
    <m/>
    <m/>
    <d v="2026-08-04T00:00:00"/>
    <s v="S-641666"/>
    <d v="2026-08-04T00:00:00"/>
    <s v="Y-575903"/>
    <x v="3"/>
    <m/>
    <s v=" "/>
    <m/>
    <m/>
    <m/>
    <x v="28"/>
    <m/>
    <m/>
    <m/>
    <m/>
    <m/>
    <s v="14AAJ086"/>
    <s v="Tır Frigorifik"/>
    <s v="ERHAN USLU"/>
    <x v="0"/>
    <s v=" "/>
    <m/>
    <s v="ŞEHİRLERARASI"/>
    <n v="1"/>
    <s v="Y09"/>
    <s v="AYDIN"/>
    <s v="AYDIN"/>
    <s v="AYDIN MERKEZ"/>
    <m/>
    <s v="Y41"/>
    <s v="KOCAELİ"/>
    <s v="KOCAELİ"/>
    <s v="KOCAELİ(İZMİT) MERKEZ"/>
    <s v="ŞEKERPINAR @ "/>
    <n v="0"/>
    <n v="0"/>
    <n v="0"/>
    <n v="0"/>
    <n v="32000"/>
    <n v="0"/>
    <n v="35000"/>
    <n v="0"/>
    <n v="32000"/>
    <n v="35000"/>
    <n v="3000"/>
  </r>
  <r>
    <x v="4"/>
    <s v="Serhat Kuzey"/>
    <s v="Arşiv kaydı var"/>
    <m/>
    <m/>
    <d v="2026-08-04T00:00:00"/>
    <s v="S-641107"/>
    <d v="2026-08-04T00:00:00"/>
    <s v="Y-575346"/>
    <x v="3"/>
    <m/>
    <s v=" "/>
    <m/>
    <m/>
    <m/>
    <x v="29"/>
    <m/>
    <m/>
    <m/>
    <m/>
    <m/>
    <s v="33CUH62"/>
    <s v="Tır Frigorifik"/>
    <s v="REYSAN LOJİSTİK ULUSLARARASI NAKLİYAT SANAYİ VE TİCARET LİMİTED ŞİRKETİ"/>
    <x v="1"/>
    <s v=" "/>
    <m/>
    <s v="ŞEHİRLERARASI"/>
    <n v="1"/>
    <s v="Y19"/>
    <s v="ÇORUM"/>
    <s v="ÇORUM"/>
    <s v="ÇORUM MERKEZ"/>
    <m/>
    <s v="Y68"/>
    <s v="AKSARAY"/>
    <s v="AKSARAY"/>
    <s v="AKSARAY MERKEZ"/>
    <m/>
    <n v="0"/>
    <n v="430"/>
    <n v="525"/>
    <n v="95"/>
    <n v="20990.03"/>
    <n v="0"/>
    <n v="18000"/>
    <n v="0"/>
    <n v="20990.03"/>
    <n v="18000"/>
    <n v="-2990.03"/>
  </r>
  <r>
    <x v="4"/>
    <s v="Necmettin ŞEN"/>
    <s v="Arşiv kaydı var"/>
    <s v="01-09 AĞUSTOS 2026 KAŞINHANI MUTABAKATI"/>
    <s v="TAMAMLANDI"/>
    <d v="2026-08-04T00:00:00"/>
    <s v="S-641061"/>
    <d v="2026-08-04T00:00:00"/>
    <s v="Y-575299"/>
    <x v="3"/>
    <m/>
    <s v=" "/>
    <m/>
    <m/>
    <m/>
    <x v="10"/>
    <s v="PANEK ZİRAAT ALETLERİ DAYANIKLI TÜKETİM MALZEMELERİ"/>
    <m/>
    <d v="2026-08-04T00:00:00"/>
    <s v="P-000171878"/>
    <m/>
    <s v="42AVD334"/>
    <s v="Tır Frigorifik"/>
    <s v="KADİR YAVUZER"/>
    <x v="1"/>
    <s v=" "/>
    <m/>
    <s v="ŞEHİRLERARASI"/>
    <n v="1"/>
    <s v="4210"/>
    <s v="KAŞINHANI FABRİKA"/>
    <s v="KONYA"/>
    <s v="MERAM"/>
    <m/>
    <s v="Y33"/>
    <s v="MERSİN"/>
    <s v="MERSİN"/>
    <s v="MERSİN MERKEZ"/>
    <s v="&quot;MİGROS TARSUS DAĞITIM MERKEZİ (8 PLT) || YENİ MAĞ- TARSUS DEPO (1 PLT) || _x000a_BİM - MERSİN (5 PLT)&quot; @ "/>
    <n v="0"/>
    <n v="748"/>
    <n v="748"/>
    <n v="0"/>
    <n v="28006.79"/>
    <n v="0"/>
    <n v="25817.200000000001"/>
    <n v="0"/>
    <n v="28006.79"/>
    <n v="25817.200000000001"/>
    <n v="-2189.59"/>
  </r>
  <r>
    <x v="4"/>
    <s v="Necmettin ŞEN"/>
    <s v="Arşiv kaydı var"/>
    <s v="01-09 AĞUSTOS 2026 KAŞINHANI MUTABAKATI"/>
    <s v="TAMAMLANDI"/>
    <d v="2026-08-04T00:00:00"/>
    <s v="S-641060"/>
    <d v="2026-08-04T00:00:00"/>
    <s v="Y-575298"/>
    <x v="3"/>
    <m/>
    <s v=" "/>
    <m/>
    <m/>
    <m/>
    <x v="10"/>
    <s v="PANEK ZİRAAT ALETLERİ DAYANIKLI TÜKETİM MALZEMELERİ"/>
    <m/>
    <d v="2026-08-04T00:00:00"/>
    <s v="P-000171877"/>
    <m/>
    <s v="42FAN86"/>
    <s v="Tır Frigorifik"/>
    <s v="MURAT ŞEFLEK"/>
    <x v="1"/>
    <s v=" "/>
    <m/>
    <s v="ŞEHİRLERARASI"/>
    <n v="1"/>
    <s v="4210"/>
    <s v="KAŞINHANI FABRİKA"/>
    <s v="KONYA"/>
    <s v="MERAM"/>
    <m/>
    <s v="Y31"/>
    <s v="HATAY"/>
    <s v="HATAY"/>
    <s v="MERKEZ"/>
    <s v="&quot;YENİ MAĞ.-MERSİN DEPO (6 PLT) || ADNAN TİCARET-MERSİN DEPO (8 PLT) || _x000a_YENİ MAĞ. HATAY DEPO (10 PLT) || BAKLACI GIDA DEPO (6 PLT)&quot; @"/>
    <n v="0"/>
    <n v="1190"/>
    <n v="1190"/>
    <n v="0"/>
    <n v="43694.93"/>
    <n v="1403.46"/>
    <n v="38188.199999999997"/>
    <n v="1403.46"/>
    <n v="42291.47"/>
    <n v="36784.74"/>
    <n v="-5506.73"/>
  </r>
  <r>
    <x v="4"/>
    <s v="Necmettin ŞEN"/>
    <s v="Arşiv kaydı var"/>
    <s v="01-09 AĞUSTOS 2026 KAŞINHANI MUTABAKATI"/>
    <s v="TAMAMLANDI"/>
    <d v="2026-08-04T00:00:00"/>
    <s v="S-641059"/>
    <d v="2026-08-04T00:00:00"/>
    <s v="Y-575297"/>
    <x v="3"/>
    <m/>
    <s v=" "/>
    <m/>
    <m/>
    <m/>
    <x v="10"/>
    <s v="PANEK ZİRAAT ALETLERİ DAYANIKLI TÜKETİM MALZEMELERİ"/>
    <m/>
    <d v="2026-08-04T00:00:00"/>
    <s v="P-000171876"/>
    <m/>
    <s v="42SM634"/>
    <s v="Tır Frigorifik"/>
    <s v="YASİN BOZDAĞ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&quot;ERDOĞAN TOPTAN DAĞITIM GIDA OT VE TİC. LTD. ŞTİ. (16 PLT) || YENİ MAĞ.-AKINCI DEPO (5 PLT) || _x000a_YENİ MAĞ.ESENBOĞA DEPO (8 PLT) || YENİ MAĞ.ELMADAĞ DEPO (4 PLT)&quot; @ "/>
    <n v="0"/>
    <n v="770"/>
    <n v="770"/>
    <n v="0"/>
    <n v="28805.42"/>
    <n v="0"/>
    <n v="29480.36"/>
    <n v="0"/>
    <n v="28805.42"/>
    <n v="29480.36"/>
    <n v="674.94"/>
  </r>
  <r>
    <x v="4"/>
    <s v="Necmettin ŞEN"/>
    <s v="Arşiv kaydı var"/>
    <s v="01-09 AĞUSTOS 2026 KAŞINHANI MUTABAKATI"/>
    <s v="TAMAMLANDI"/>
    <d v="2026-08-04T00:00:00"/>
    <s v="S-641058"/>
    <d v="2026-08-04T00:00:00"/>
    <s v="Y-575296"/>
    <x v="3"/>
    <m/>
    <s v=" "/>
    <m/>
    <m/>
    <m/>
    <x v="10"/>
    <s v="PANEK ZİRAAT ALETLERİ DAYANIKLI TÜKETİM MALZEMELERİ"/>
    <m/>
    <d v="2026-08-04T00:00:00"/>
    <s v="P-000171875"/>
    <m/>
    <s v="42E4309"/>
    <s v="Tır Frigorifik"/>
    <s v="KADİR YAVUZER"/>
    <x v="1"/>
    <s v=" "/>
    <m/>
    <s v="ŞEHİRLERARASI"/>
    <n v="1"/>
    <s v="4210"/>
    <s v="KAŞINHANI FABRİKA"/>
    <s v="KONYA"/>
    <s v="MERAM"/>
    <m/>
    <s v="Y46"/>
    <s v="KAHRAMANMARAŞ"/>
    <s v="KAHRAMANMARAŞ"/>
    <s v="KAHRAMANMARAŞ MERKEZ"/>
    <s v="&quot;MİGROS ADANA (10 PLT) || YENİ MAĞ.-ADANA (9 PLT) || _x000a_FATİH DONDURMA DEPO (2 PLT) || DERTLİ PLASTİK AMBALAJ GIDA İN TİC.LTD.ŞTİ. (12 PLT)&quot; @ "/>
    <n v="0"/>
    <n v="1196"/>
    <n v="1196"/>
    <n v="0"/>
    <n v="45042.98"/>
    <n v="1787.83"/>
    <n v="36327"/>
    <n v="0"/>
    <n v="43255.15"/>
    <n v="36327"/>
    <n v="-6928.15"/>
  </r>
  <r>
    <x v="4"/>
    <s v="Necmettin ŞEN"/>
    <s v="Arşiv kaydı var"/>
    <s v="01-09 AĞUSTOS 2026 ÇUMRA MUTABAKATI"/>
    <s v="TAMAMLANDI"/>
    <d v="2026-08-04T00:00:00"/>
    <s v="S-641055"/>
    <d v="2026-08-04T00:00:00"/>
    <s v="Y-575293"/>
    <x v="2"/>
    <m/>
    <s v=" "/>
    <m/>
    <m/>
    <m/>
    <x v="10"/>
    <s v="PANEK ZİRAAT ALETLERİ DAYANIKLI TÜKETİM MALZEMELERİ"/>
    <m/>
    <d v="2026-08-04T00:00:00"/>
    <s v="P-000171873"/>
    <m/>
    <s v="42AFV141"/>
    <s v="Tır Frigorifik"/>
    <s v="MUSTAFA URAL"/>
    <x v="1"/>
    <s v=" "/>
    <m/>
    <s v="ŞEHİRLERARASI"/>
    <n v="1"/>
    <s v="4211"/>
    <s v="ÇUMRA FABRİKA"/>
    <s v="KONYA"/>
    <s v="ÇUMRA"/>
    <m/>
    <s v="Y66"/>
    <s v="YOZGAT"/>
    <s v="YOZGAT"/>
    <s v="YOZGAT MERKEZ"/>
    <s v="DUYKAN GIDA- KÜRE AKARYAKIT @ "/>
    <n v="0"/>
    <n v="948"/>
    <n v="948"/>
    <n v="0"/>
    <n v="34370.129999999997"/>
    <n v="52.87"/>
    <n v="29829.88"/>
    <n v="0"/>
    <n v="34317.26"/>
    <n v="29829.88"/>
    <n v="-4487.38"/>
  </r>
  <r>
    <x v="4"/>
    <s v="Necmettin ŞEN"/>
    <s v="Arşiv kaydı var"/>
    <s v="01-09 AĞUSTOS 2026 ÇUMRA MUTABAKATI"/>
    <s v="TAMAMLANDI"/>
    <d v="2026-08-04T00:00:00"/>
    <s v="S-641053"/>
    <d v="2026-08-04T00:00:00"/>
    <s v="Y-575291"/>
    <x v="2"/>
    <m/>
    <s v=" "/>
    <m/>
    <m/>
    <m/>
    <x v="10"/>
    <s v="PANEK ZİRAAT ALETLERİ DAYANIKLI TÜKETİM MALZEMELERİ"/>
    <m/>
    <d v="2026-08-04T00:00:00"/>
    <s v="P-000171871"/>
    <m/>
    <s v="42APJ745"/>
    <s v="Tır Frigorifik"/>
    <s v="RAMAZAN CERİT"/>
    <x v="1"/>
    <s v=" "/>
    <m/>
    <s v="ŞEHİRLERARASI"/>
    <n v="1"/>
    <s v="4211"/>
    <s v="ÇUMRA FABRİKA"/>
    <s v="KONYA"/>
    <s v="ÇUMRA"/>
    <m/>
    <s v="Y32"/>
    <s v="ISPARTA"/>
    <s v="ISPARTA"/>
    <s v="ISPARTA MERKEZ"/>
    <s v="AYDIN GIDA @ "/>
    <n v="0"/>
    <n v="683"/>
    <n v="683"/>
    <n v="0"/>
    <n v="24606.15"/>
    <n v="0"/>
    <n v="17929.560000000001"/>
    <n v="0"/>
    <n v="24606.15"/>
    <n v="17929.560000000001"/>
    <n v="-6676.59"/>
  </r>
  <r>
    <x v="4"/>
    <s v="Ahmet Bursal"/>
    <m/>
    <m/>
    <m/>
    <d v="2026-08-04T00:00:00"/>
    <s v="S-641296"/>
    <d v="2026-08-04T00:00:00"/>
    <s v="Y-575534"/>
    <x v="3"/>
    <m/>
    <s v=" "/>
    <m/>
    <m/>
    <m/>
    <x v="11"/>
    <m/>
    <m/>
    <d v="2026-08-04T00:00:00"/>
    <s v="P-000172686"/>
    <m/>
    <s v="51AEV851"/>
    <s v="Tır Frigorifik"/>
    <s v="EŞREF BOZKUŞ"/>
    <x v="0"/>
    <s v="EŞREF BOZKUŞ"/>
    <s v="5468080524"/>
    <s v="ŞEHİRLERARASI"/>
    <n v="1"/>
    <s v="Y51"/>
    <s v="NİĞDE"/>
    <s v="NİĞDE"/>
    <s v="NİĞDE MERKEZ"/>
    <m/>
    <s v="Y34"/>
    <s v="İSTANBUL"/>
    <s v="İSTANBUL"/>
    <s v="İSTANBUL MERKEZ"/>
    <s v="AVRUPA @"/>
    <n v="0"/>
    <n v="0"/>
    <n v="0"/>
    <n v="0"/>
    <n v="49000"/>
    <n v="0"/>
    <n v="59564"/>
    <n v="0"/>
    <n v="49000"/>
    <n v="59564"/>
    <n v="10564"/>
  </r>
  <r>
    <x v="4"/>
    <s v="Ahmet Bursal"/>
    <m/>
    <m/>
    <m/>
    <d v="2026-08-04T00:00:00"/>
    <s v="S-641295"/>
    <d v="2026-08-04T00:00:00"/>
    <s v="Y-575533"/>
    <x v="3"/>
    <m/>
    <s v=" "/>
    <m/>
    <m/>
    <m/>
    <x v="11"/>
    <m/>
    <m/>
    <d v="2026-08-04T00:00:00"/>
    <s v="P-000172685"/>
    <m/>
    <s v="51HC253"/>
    <s v="Tır Frigorifik"/>
    <s v="ABDULLAH DOĞU"/>
    <x v="0"/>
    <s v=" "/>
    <m/>
    <s v="ŞEHİRLERARASI"/>
    <n v="1"/>
    <s v="Y51"/>
    <s v="NİĞDE"/>
    <s v="NİĞDE"/>
    <s v="NİĞDE MERKEZ"/>
    <m/>
    <s v="Y06"/>
    <s v="ANKARA"/>
    <s v="ANKARA"/>
    <s v="ANKARA MERKEZ"/>
    <s v="3 NOKTA @"/>
    <n v="0"/>
    <n v="0"/>
    <n v="0"/>
    <n v="0"/>
    <n v="32200"/>
    <n v="0"/>
    <n v="32791"/>
    <n v="0"/>
    <n v="32200"/>
    <n v="32791"/>
    <n v="591"/>
  </r>
  <r>
    <x v="4"/>
    <s v="Ahmet Bursal"/>
    <m/>
    <m/>
    <m/>
    <d v="2026-08-04T00:00:00"/>
    <s v="S-641294"/>
    <d v="2026-08-04T00:00:00"/>
    <s v="Y-575532"/>
    <x v="3"/>
    <m/>
    <s v=" "/>
    <m/>
    <m/>
    <m/>
    <x v="11"/>
    <m/>
    <m/>
    <d v="2026-08-04T00:00:00"/>
    <s v="P-000172684"/>
    <m/>
    <s v="51ADB860"/>
    <s v="Tır Frigorifik"/>
    <s v="CUMALİ ERÇATIM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KOCAELİ 2 NOKTA + İST. AVRUPA @"/>
    <n v="0"/>
    <n v="0"/>
    <n v="0"/>
    <n v="0"/>
    <n v="62000"/>
    <n v="0"/>
    <n v="73064"/>
    <n v="0"/>
    <n v="62000"/>
    <n v="73064"/>
    <n v="11064"/>
  </r>
  <r>
    <x v="4"/>
    <s v="Ahmet Bursal"/>
    <m/>
    <m/>
    <m/>
    <d v="2026-08-04T00:00:00"/>
    <s v="S-641293"/>
    <d v="2026-08-04T00:00:00"/>
    <s v="Y-575531"/>
    <x v="3"/>
    <m/>
    <s v=" "/>
    <m/>
    <m/>
    <m/>
    <x v="11"/>
    <m/>
    <m/>
    <d v="2026-08-04T00:00:00"/>
    <s v="P-000172683"/>
    <m/>
    <s v="51AEJ486"/>
    <s v="Tır Frigorifik"/>
    <s v="YUSUF BOZKUŞ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VRUPA @"/>
    <n v="0"/>
    <n v="0"/>
    <n v="0"/>
    <n v="0"/>
    <n v="50000"/>
    <n v="0"/>
    <n v="59564"/>
    <n v="0"/>
    <n v="50000"/>
    <n v="59564"/>
    <n v="9564"/>
  </r>
  <r>
    <x v="0"/>
    <s v="Serap BURSAL"/>
    <s v="Arşiv kaydı var"/>
    <m/>
    <m/>
    <d v="2026-08-05T00:00:00"/>
    <s v="S-643943"/>
    <d v="2026-08-05T00:00:00"/>
    <s v="Y-578194"/>
    <x v="0"/>
    <m/>
    <s v=" "/>
    <m/>
    <s v="20260805025"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m/>
    <s v="1-31 AĞUSTOS HORİZON MUTABAKATI / SAS NO : 7000194854~1-31 AĞUSTOS PASİFİK MUTABAKATI / SAS NO : 7000194853"/>
    <m/>
    <d v="2026-08-05T00:00:00"/>
    <s v="S-642954"/>
    <d v="2026-08-05T00:00:00"/>
    <s v="Y-577200"/>
    <x v="0"/>
    <m/>
    <s v=" "/>
    <m/>
    <s v="5037500"/>
    <m/>
    <x v="2"/>
    <s v="HORİZON HIZLI TÜK. ÜRÜNL.ÜR.PAZ.SATIŞ VE TİC.A.Ş."/>
    <m/>
    <m/>
    <m/>
    <m/>
    <s v="07YON23"/>
    <s v="Tır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6500"/>
    <n v="0"/>
    <n v="17793"/>
    <n v="0"/>
    <n v="16500"/>
    <n v="17793"/>
    <n v="1293"/>
  </r>
  <r>
    <x v="0"/>
    <s v="Serap BURSAL"/>
    <m/>
    <s v="1-31 AĞUSTOS HORİZON MUTABAKATI / SAS NO : 7000194854~1-31 AĞUSTOS PASİFİK MUTABAKATI / SAS NO : 7000194853"/>
    <m/>
    <d v="2026-08-05T00:00:00"/>
    <s v="S-642952"/>
    <d v="2026-08-05T00:00:00"/>
    <s v="Y-577198"/>
    <x v="0"/>
    <m/>
    <s v=" "/>
    <m/>
    <s v="5037651"/>
    <m/>
    <x v="2"/>
    <s v="HORİZON HIZLI TÜK. ÜRÜNL.ÜR.PAZ.SATIŞ VE TİC.A.Ş."/>
    <m/>
    <m/>
    <m/>
    <m/>
    <s v="07YON23"/>
    <s v="Tır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6500"/>
    <n v="0"/>
    <n v="17793"/>
    <n v="0"/>
    <n v="16500"/>
    <n v="17793"/>
    <n v="1293"/>
  </r>
  <r>
    <x v="0"/>
    <s v="Serap BURSAL"/>
    <m/>
    <s v="1-31 AĞUSTOS PASİFİK MUTABAKATI / SAS NO : 7000194853~1-31 AĞUSTOS HORİZON MUTABAKATI / SAS NO : 7000194854"/>
    <m/>
    <d v="2026-08-05T00:00:00"/>
    <s v="S-642949"/>
    <d v="2026-08-05T00:00:00"/>
    <s v="Y-577196"/>
    <x v="0"/>
    <m/>
    <s v=" "/>
    <m/>
    <s v="5037652"/>
    <m/>
    <x v="2"/>
    <s v="HORİZON HIZLI TÜK. ÜRÜNL.ÜR.PAZ.SATIŞ VE TİC.A.Ş."/>
    <m/>
    <m/>
    <m/>
    <m/>
    <s v="42AFU328"/>
    <s v="Tır Katlı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6500"/>
    <n v="0"/>
    <n v="17792.990000000002"/>
    <n v="0"/>
    <n v="16500"/>
    <n v="17792.990000000002"/>
    <n v="1292.99"/>
  </r>
  <r>
    <x v="0"/>
    <s v="Serap BURSAL"/>
    <m/>
    <m/>
    <m/>
    <d v="2026-08-05T00:00:00"/>
    <s v="S-641523"/>
    <d v="2026-08-05T00:00:00"/>
    <s v="Y-575763"/>
    <x v="0"/>
    <m/>
    <s v=" "/>
    <m/>
    <s v="DKI2026000004645-4646-4647"/>
    <m/>
    <x v="4"/>
    <s v="DETAY KAHVE SAN VE TİC A.Ş"/>
    <m/>
    <m/>
    <m/>
    <m/>
    <s v="06DFK256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s v="Arşiv kaydı var"/>
    <m/>
    <m/>
    <d v="2026-08-05T00:00:00"/>
    <s v="S-641522"/>
    <d v="2026-08-05T00:00:00"/>
    <s v="Y-575762"/>
    <x v="0"/>
    <m/>
    <s v=" "/>
    <m/>
    <s v="DKI2026000004641-4642-4643"/>
    <m/>
    <x v="4"/>
    <s v="DETAY KAHVE SAN VE TİC A.Ş"/>
    <m/>
    <m/>
    <m/>
    <m/>
    <s v="10ARC520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s v="Arşiv kaydı var"/>
    <m/>
    <m/>
    <d v="2026-08-05T00:00:00"/>
    <s v="S-641521"/>
    <d v="2026-08-05T00:00:00"/>
    <s v="Y-575761"/>
    <x v="0"/>
    <m/>
    <s v=" "/>
    <m/>
    <m/>
    <m/>
    <x v="0"/>
    <s v="BEYDA GIDA ÜRÜNLERİ SANAYİ VE TİC.A.Ş."/>
    <m/>
    <m/>
    <m/>
    <m/>
    <s v="35CJN21"/>
    <s v="10 Tkr Kamyon Frigorifik"/>
    <s v="TARIK YILDIZ"/>
    <x v="0"/>
    <s v=" "/>
    <m/>
    <s v="ŞEHİRLERARASI"/>
    <n v="1"/>
    <s v="1313"/>
    <s v="BEYDA KAVAKLI DEPO"/>
    <s v="İSTANBUL"/>
    <s v="BEYLİKDÜZÜ"/>
    <s v="KAVAKLI MAH. İSTANBUL CAD. NO:15"/>
    <s v="Y35"/>
    <s v="İZMİR"/>
    <s v="İZMİR"/>
    <s v="KEMALPAŞA"/>
    <s v="AKHİSAR / KEMALPAŞA _x000a_-KAMYON @ "/>
    <n v="0"/>
    <n v="0"/>
    <n v="0"/>
    <n v="0"/>
    <n v="23000"/>
    <n v="0"/>
    <n v="26442"/>
    <n v="0"/>
    <n v="23000"/>
    <n v="26442"/>
    <n v="3442"/>
  </r>
  <r>
    <x v="0"/>
    <s v="Serap BURSAL"/>
    <s v="Arşiv kaydı var"/>
    <m/>
    <m/>
    <d v="2026-08-05T00:00:00"/>
    <s v="S-641520"/>
    <d v="2026-08-05T00:00:00"/>
    <s v="Y-575760"/>
    <x v="0"/>
    <m/>
    <s v=" "/>
    <m/>
    <m/>
    <m/>
    <x v="0"/>
    <s v="BEYDA GIDA ÜRÜNLERİ SANAYİ VE TİC.A.Ş."/>
    <m/>
    <m/>
    <m/>
    <m/>
    <s v="42AFU328"/>
    <s v="Tır Katlı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Y34"/>
    <s v="İSTANBUL"/>
    <s v="İSTANBUL"/>
    <s v="BAYRAMPAŞA"/>
    <s v="-TIR @"/>
    <n v="0"/>
    <n v="0"/>
    <n v="0"/>
    <n v="0"/>
    <n v="10000"/>
    <n v="0"/>
    <n v="10461"/>
    <n v="0"/>
    <n v="10000"/>
    <n v="10461"/>
    <n v="461"/>
  </r>
  <r>
    <x v="0"/>
    <s v="Serap BURSAL"/>
    <s v="Arşiv kaydı var"/>
    <m/>
    <m/>
    <d v="2026-08-05T00:00:00"/>
    <s v="S-641519"/>
    <d v="2026-08-05T00:00:00"/>
    <s v="Y-575759"/>
    <x v="0"/>
    <m/>
    <s v=" "/>
    <m/>
    <m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Y34"/>
    <s v="İSTANBUL"/>
    <s v="İSTANBUL"/>
    <s v="BAYRAMPAŞA"/>
    <s v="-TIR @"/>
    <n v="0"/>
    <n v="0"/>
    <n v="0"/>
    <n v="0"/>
    <n v="10000"/>
    <n v="0"/>
    <n v="10461"/>
    <n v="0"/>
    <n v="10000"/>
    <n v="10461"/>
    <n v="461"/>
  </r>
  <r>
    <x v="0"/>
    <s v="Serap BURSAL"/>
    <s v="Arşiv kaydı var"/>
    <m/>
    <m/>
    <d v="2026-08-05T00:00:00"/>
    <s v="S-641518"/>
    <d v="2026-08-05T00:00:00"/>
    <s v="Y-575758"/>
    <x v="0"/>
    <m/>
    <s v=" "/>
    <m/>
    <m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Y34"/>
    <s v="İSTANBUL"/>
    <s v="İSTANBUL"/>
    <s v="BAYRAMPAŞA"/>
    <s v="-TIR @ "/>
    <n v="0"/>
    <n v="0"/>
    <n v="0"/>
    <n v="0"/>
    <n v="10000"/>
    <n v="0"/>
    <n v="10461"/>
    <n v="0"/>
    <n v="10000"/>
    <n v="10461"/>
    <n v="461"/>
  </r>
  <r>
    <x v="0"/>
    <s v="Serap BURSAL"/>
    <s v="Arşiv kaydı var"/>
    <m/>
    <m/>
    <d v="2026-08-05T00:00:00"/>
    <s v="S-641517"/>
    <d v="2026-08-05T00:00:00"/>
    <s v="Y-575757"/>
    <x v="0"/>
    <m/>
    <s v=" "/>
    <m/>
    <m/>
    <m/>
    <x v="0"/>
    <s v="BEYDA GIDA ÜRÜNLERİ SANAYİ VE TİC.A.Ş."/>
    <m/>
    <m/>
    <m/>
    <m/>
    <s v="16KJ421"/>
    <s v="10 Tkr Kamyon Frigorifik"/>
    <s v="NAİL ULUS"/>
    <x v="0"/>
    <s v=" "/>
    <m/>
    <s v="ŞEHİRİÇİ"/>
    <n v="1"/>
    <s v="1313"/>
    <s v="BEYDA KAVAKLI DEPO"/>
    <s v="İSTANBUL"/>
    <s v="BEYLİKDÜZÜ"/>
    <s v="KAVAKLI MAH. İSTANBUL CAD. NO:15"/>
    <s v="TOPKAPI"/>
    <s v="TOPKAPI"/>
    <s v="İSTANBUL"/>
    <s v="ZEYTİNBURNU"/>
    <s v="-KAMYON @ "/>
    <n v="0"/>
    <n v="0"/>
    <n v="0"/>
    <n v="0"/>
    <n v="6500"/>
    <n v="0"/>
    <n v="7532"/>
    <n v="0"/>
    <n v="6500"/>
    <n v="7532"/>
    <n v="1032"/>
  </r>
  <r>
    <x v="0"/>
    <s v="Serap BURSAL"/>
    <s v="Arşiv kaydı var"/>
    <m/>
    <m/>
    <d v="2026-08-05T00:00:00"/>
    <s v="S-641516"/>
    <d v="2026-08-05T00:00:00"/>
    <s v="Y-575756"/>
    <x v="0"/>
    <m/>
    <s v=" "/>
    <m/>
    <s v="ALI2026000011050"/>
    <m/>
    <x v="13"/>
    <s v="ALTINMARKA GIDA SANAYİ VE TİCARET A.Ş"/>
    <m/>
    <d v="2026-08-05T00:00:00"/>
    <s v="P-000172193"/>
    <m/>
    <s v="26NR362"/>
    <s v="Tır Frigorifik"/>
    <s v="EMRE ÖZTEKİN"/>
    <x v="0"/>
    <s v=" "/>
    <m/>
    <s v="ŞEHİRLERARASI"/>
    <n v="1"/>
    <s v="9902"/>
    <s v="ALTINMARKA KIRAÇ DEPO"/>
    <s v="İSTANBUL"/>
    <s v="BÜYÜKÇEKMECE"/>
    <s v="KIRAÇ KÖYÜ YOLU ATATÜRK CD.NO:2-2A"/>
    <s v="Y26"/>
    <s v="ESKİŞEHİR"/>
    <s v="ESKİŞEHİR"/>
    <s v="ESKİŞEHİR MERKEZ"/>
    <m/>
    <n v="0"/>
    <n v="0"/>
    <n v="0"/>
    <n v="0"/>
    <n v="26000"/>
    <n v="0"/>
    <n v="29842"/>
    <n v="0"/>
    <n v="26000"/>
    <n v="29842"/>
    <n v="3842"/>
  </r>
  <r>
    <x v="0"/>
    <s v="Serap BURSAL"/>
    <s v="Arşiv kaydı var"/>
    <m/>
    <m/>
    <d v="2026-08-05T00:00:00"/>
    <s v="S-641515"/>
    <d v="2026-08-05T00:00:00"/>
    <s v="Y-575755"/>
    <x v="0"/>
    <m/>
    <s v=" "/>
    <m/>
    <s v="ALI2026000011074"/>
    <m/>
    <x v="13"/>
    <s v="ALTINMARKA GIDA SANAYİ VE TİCARET A.Ş"/>
    <m/>
    <d v="2026-08-05T00:00:00"/>
    <s v="P-000172192"/>
    <m/>
    <s v="51HZ054"/>
    <s v="Tır Frigorifik"/>
    <s v="NEVRİYE EZGİ SALAN"/>
    <x v="0"/>
    <s v=" "/>
    <m/>
    <s v="ŞEHİRLERARASI"/>
    <n v="1"/>
    <s v="9902"/>
    <s v="ALTINMARKA KIRAÇ DEPO"/>
    <s v="İSTANBUL"/>
    <s v="BÜYÜKÇEKMECE"/>
    <s v="KIRAÇ KÖYÜ YOLU ATATÜRK CD.NO:2-2A"/>
    <s v="Y79"/>
    <s v="KİLİS"/>
    <s v="KİLİS"/>
    <s v="KİLİS MERKEZ"/>
    <m/>
    <n v="0"/>
    <n v="0"/>
    <n v="0"/>
    <n v="0"/>
    <n v="65000"/>
    <n v="0"/>
    <n v="74319"/>
    <n v="0"/>
    <n v="65000"/>
    <n v="74319"/>
    <n v="9319"/>
  </r>
  <r>
    <x v="0"/>
    <s v="Serap BURSAL"/>
    <s v="Arşiv kaydı var"/>
    <m/>
    <m/>
    <d v="2026-08-05T00:00:00"/>
    <s v="S-641514"/>
    <d v="2026-08-05T00:00:00"/>
    <s v="Y-575754"/>
    <x v="0"/>
    <m/>
    <s v=" "/>
    <m/>
    <s v="ALI2026000011070"/>
    <m/>
    <x v="13"/>
    <s v="ALTINMARKA GIDA SANAYİ VE TİCARET A.Ş"/>
    <m/>
    <d v="2026-08-05T00:00:00"/>
    <s v="P-000172191"/>
    <m/>
    <s v="34MGZ304"/>
    <s v="Tır Frigorifik"/>
    <s v="MUSTAFA AKTAŞ."/>
    <x v="0"/>
    <s v=" "/>
    <m/>
    <s v="ŞEHİRLERARASI"/>
    <n v="1"/>
    <s v="9902"/>
    <s v="ALTINMARKA KIRAÇ DEPO"/>
    <s v="İSTANBUL"/>
    <s v="BÜYÜKÇEKMECE"/>
    <s v="KIRAÇ KÖYÜ YOLU ATATÜRK CD.NO:2-2A"/>
    <s v="Y54"/>
    <s v="SAKARYA"/>
    <s v="SAKARYA"/>
    <s v="SAKARYA MERKEZ"/>
    <m/>
    <n v="0"/>
    <n v="0"/>
    <n v="0"/>
    <n v="0"/>
    <n v="22000"/>
    <n v="0"/>
    <n v="23244"/>
    <n v="0"/>
    <n v="22000"/>
    <n v="23244"/>
    <n v="1244"/>
  </r>
  <r>
    <x v="0"/>
    <s v="Serap BURSAL"/>
    <s v="Arşiv kaydı var"/>
    <m/>
    <m/>
    <d v="2026-08-05T00:00:00"/>
    <s v="S-643996"/>
    <d v="2026-08-05T00:00:00"/>
    <s v="Y-578248"/>
    <x v="0"/>
    <m/>
    <s v=" "/>
    <m/>
    <s v="20260805034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1"/>
    <s v="Erkan Kaya"/>
    <s v="Arşiv kaydı var"/>
    <m/>
    <m/>
    <d v="2026-08-05T00:00:00"/>
    <s v="S-641732"/>
    <d v="2026-08-05T00:00:00"/>
    <s v="Y-575969"/>
    <x v="0"/>
    <m/>
    <s v=" "/>
    <m/>
    <m/>
    <m/>
    <x v="14"/>
    <s v="ÜLKER BİSKÜVİ SAN.A.Ş ( GEBZE ŞUBE )"/>
    <s v="ÜLKER BİSKÜVİ SAN.A.Ş ( GEBZE ŞUBE )"/>
    <d v="2026-08-05T00:00:00"/>
    <s v="P-000172328"/>
    <s v="20260714-20260845 - İBRAHİM SOLMAZ"/>
    <s v="34TB8708"/>
    <s v="Kamyonet"/>
    <s v="NECATİ BAYRAM"/>
    <x v="0"/>
    <s v=" "/>
    <m/>
    <s v="ŞEHİRLERARASI"/>
    <n v="1"/>
    <s v="DİZAYN ANTREPO"/>
    <s v="DİZAYN ANTREPO"/>
    <s v="İSTANBUL"/>
    <m/>
    <m/>
    <s v="GEBZE DEPO"/>
    <s v="GEBZE DEPO"/>
    <s v="KOCAELİ"/>
    <s v="GEBZE"/>
    <m/>
    <n v="0"/>
    <n v="0"/>
    <n v="0"/>
    <n v="0"/>
    <n v="5915"/>
    <n v="0"/>
    <n v="7533"/>
    <n v="0"/>
    <n v="5915"/>
    <n v="7533"/>
    <n v="1618"/>
  </r>
  <r>
    <x v="1"/>
    <s v="Erkan Kaya"/>
    <s v="Arşiv kaydı var"/>
    <m/>
    <m/>
    <d v="2026-08-05T00:00:00"/>
    <s v="S-641217"/>
    <d v="2026-08-05T00:00:00"/>
    <s v="Y-575456"/>
    <x v="0"/>
    <m/>
    <s v=" "/>
    <m/>
    <m/>
    <m/>
    <x v="17"/>
    <s v="AK GIDA SAN. VE TİC. A.Ş."/>
    <s v="AK GIDA SAN. VE TİC. A.Ş."/>
    <d v="2026-08-05T00:00:00"/>
    <s v="P-000171985"/>
    <s v="20260202-202/1-204 - SENEM SUBAKAN"/>
    <s v="54RH939"/>
    <s v="Tır Tenteli"/>
    <s v="EYÜP ARAZ"/>
    <x v="0"/>
    <s v=" "/>
    <m/>
    <s v="ŞEHİRLERARASI"/>
    <n v="1"/>
    <s v="DOĞRUER"/>
    <s v="DOĞRUER"/>
    <s v="İSTANBUL"/>
    <s v="KARTAL"/>
    <m/>
    <s v="1208"/>
    <s v="PAMUKOVA DEPO"/>
    <s v="SAKARYA"/>
    <s v="PAMUKOVA"/>
    <s v="GÖKGÖZ KÖYÜ AKGIDA FABRİKASI @ "/>
    <n v="0"/>
    <n v="0"/>
    <n v="0"/>
    <n v="0"/>
    <n v="9400"/>
    <n v="0"/>
    <n v="10598"/>
    <n v="0"/>
    <n v="9400"/>
    <n v="10598"/>
    <n v="1198"/>
  </r>
  <r>
    <x v="1"/>
    <s v="Erkan Kaya"/>
    <s v="Arşiv kaydı var"/>
    <m/>
    <m/>
    <d v="2026-08-05T00:00:00"/>
    <s v="S-641213"/>
    <d v="2026-08-05T00:00:00"/>
    <s v="Y-575451"/>
    <x v="0"/>
    <m/>
    <s v=" "/>
    <m/>
    <m/>
    <m/>
    <x v="15"/>
    <s v="DELLA GIDA SAN.VE.TİC.A.Ş"/>
    <s v="DELLA GIDA SAN.VE.TİC.A.Ş"/>
    <d v="2026-08-05T00:00:00"/>
    <s v="P-000171980"/>
    <s v="2026000070 - MUSTAFA DOĞAN"/>
    <s v="19AAD081"/>
    <s v="Tır Tenteli"/>
    <s v="MUSTAFA TEKİN"/>
    <x v="0"/>
    <s v=" "/>
    <m/>
    <s v="ŞEHİRLERARASI"/>
    <n v="1"/>
    <s v="DİZAYN ANTREPO"/>
    <s v="DİZAYN ANTREPO"/>
    <s v="İSTANBUL"/>
    <m/>
    <m/>
    <s v="0701"/>
    <s v="AKYAZI DEPO"/>
    <s v="SAKARYA"/>
    <s v="AKYAZI"/>
    <s v="BEDİL KARABEY KÖYÜ ŞERTBAŞI MEVKİİ @ "/>
    <n v="0"/>
    <n v="0"/>
    <n v="0"/>
    <n v="0"/>
    <n v="9400"/>
    <n v="0"/>
    <n v="15427"/>
    <n v="0"/>
    <n v="9400"/>
    <n v="15427"/>
    <n v="6027"/>
  </r>
  <r>
    <x v="1"/>
    <s v="Erkan Kaya"/>
    <s v="Arşiv kaydı var"/>
    <m/>
    <m/>
    <d v="2026-08-05T00:00:00"/>
    <s v="S-641211"/>
    <d v="2026-08-05T00:00:00"/>
    <s v="Y-575449"/>
    <x v="0"/>
    <m/>
    <s v=" "/>
    <m/>
    <m/>
    <m/>
    <x v="21"/>
    <s v="Ülker Bisküvi San. A.Ş./ Karaman Şubesi"/>
    <s v="Ülker Bisküvi San. A.Ş./ Karaman Şubesi"/>
    <d v="2026-08-05T00:00:00"/>
    <s v="P-000171978"/>
    <s v="20260636 - İDRİS ALBAYRAK"/>
    <s v="70ABD442"/>
    <s v="Tır Tenteli"/>
    <s v="ÖZKAN TÜLÜ"/>
    <x v="0"/>
    <s v=" "/>
    <m/>
    <s v="ŞEHİRLERARASI"/>
    <n v="1"/>
    <s v="DİZAYN ANTREPO"/>
    <s v="DİZAYN ANTREPO"/>
    <s v="İSTANBUL"/>
    <m/>
    <m/>
    <s v="KARAMAN"/>
    <s v="KARAMAN"/>
    <s v="KARAMAN"/>
    <s v="KARAMAN MERKEZ"/>
    <m/>
    <n v="0"/>
    <n v="0"/>
    <n v="0"/>
    <n v="0"/>
    <n v="31552"/>
    <n v="0"/>
    <n v="44127"/>
    <n v="0"/>
    <n v="31552"/>
    <n v="44127"/>
    <n v="12575"/>
  </r>
  <r>
    <x v="1"/>
    <s v="Erkan Kaya"/>
    <m/>
    <m/>
    <m/>
    <d v="2026-08-05T00:00:00"/>
    <s v="S-641206"/>
    <d v="2026-08-05T00:00:00"/>
    <s v="Y-575444"/>
    <x v="0"/>
    <m/>
    <s v=" "/>
    <m/>
    <m/>
    <m/>
    <x v="23"/>
    <s v="İSTANBUL GIDA DIŞ TİCARET ANONİM ŞİRKETİ"/>
    <s v="İSTANBUL GIDA DIŞ TİCARET ANONİM ŞİRKETİ"/>
    <d v="2026-08-05T00:00:00"/>
    <s v="P-000171973"/>
    <s v="MSDU8222811 - ALMANYA E.Y"/>
    <s v="34NGF679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 "/>
    <n v="0"/>
    <n v="0"/>
    <n v="0"/>
    <n v="0"/>
    <n v="7618"/>
    <n v="0"/>
    <n v="8610"/>
    <n v="0"/>
    <n v="7618"/>
    <n v="8610"/>
    <n v="992"/>
  </r>
  <r>
    <x v="1"/>
    <s v="Erkan Kaya"/>
    <m/>
    <m/>
    <m/>
    <d v="2026-08-05T00:00:00"/>
    <s v="S-641205"/>
    <d v="2026-08-05T00:00:00"/>
    <s v="Y-575443"/>
    <x v="0"/>
    <m/>
    <s v=" "/>
    <m/>
    <m/>
    <m/>
    <x v="23"/>
    <s v="İSTANBUL GIDA DIŞ TİCARET ANONİM ŞİRKETİ"/>
    <s v="İSTANBUL GIDA DIŞ TİCARET ANONİM ŞİRKETİ"/>
    <d v="2026-08-05T00:00:00"/>
    <s v="P-000171972"/>
    <s v="MMAU1479490  - JAPONYA E.Y"/>
    <s v="34DRV756"/>
    <s v="Tır Tenteli"/>
    <s v="İSTLOG LOJİSTİK HİZMETLERİ SANAYİ TİCARET LİMİTED ŞİRKETİ"/>
    <x v="0"/>
    <s v=" "/>
    <m/>
    <s v="ŞEHİRİÇİ"/>
    <n v="1"/>
    <s v="SİLİVRİ"/>
    <s v="SİLİVRİ DEPO"/>
    <s v="İSTANBUL"/>
    <s v="SİLİVRİ"/>
    <m/>
    <s v="L3401"/>
    <s v="KUMPORT LİMANI"/>
    <s v="İSTANBUL"/>
    <s v="BEYLİKDÜZÜ"/>
    <s v="MARMARA MH. LİMAN CD. NO:43 @ "/>
    <n v="0"/>
    <n v="0"/>
    <n v="0"/>
    <n v="0"/>
    <n v="13792"/>
    <n v="0"/>
    <n v="14873"/>
    <n v="0"/>
    <n v="13792"/>
    <n v="14873"/>
    <n v="1081"/>
  </r>
  <r>
    <x v="1"/>
    <s v="Erkan Kaya"/>
    <m/>
    <m/>
    <m/>
    <d v="2026-08-05T00:00:00"/>
    <s v="S-641203"/>
    <d v="2026-08-05T00:00:00"/>
    <s v="Y-575441"/>
    <x v="0"/>
    <m/>
    <s v=" "/>
    <m/>
    <m/>
    <m/>
    <x v="15"/>
    <s v="DELLA GIDA SAN.VE.TİC.A.Ş"/>
    <s v="DELLA GIDA SAN.VE.TİC.A.Ş"/>
    <d v="2026-08-05T00:00:00"/>
    <s v="P-000171970"/>
    <s v="MSDU8002170 - MEHMET ALTAY"/>
    <s v="41ARU291"/>
    <s v="Tır Tenteli"/>
    <s v="LOGİNAK LOJİSTİK İNŞAAT SANAYİ TİCARET LİMİTED ŞİRKETİ"/>
    <x v="0"/>
    <s v=" "/>
    <m/>
    <s v="ŞEHİRLERARASI"/>
    <n v="1"/>
    <s v="0701"/>
    <s v="AKYAZI DEPO"/>
    <s v="SAKARYA"/>
    <s v="AKYAZI"/>
    <s v="BEDİL KARABEY KÖYÜ ŞERTBAŞI MEVKİİ"/>
    <s v="L4104"/>
    <s v="YILPORT"/>
    <s v="KOCAELİ"/>
    <s v="DİLOVASI"/>
    <s v="DİLOVASI OSB. 1.KISIM GÖKSU CD. NO:18 @"/>
    <n v="0"/>
    <n v="0"/>
    <n v="0"/>
    <n v="0"/>
    <n v="12216"/>
    <n v="0"/>
    <n v="13256"/>
    <n v="0"/>
    <n v="12216"/>
    <n v="13256"/>
    <n v="1040"/>
  </r>
  <r>
    <x v="1"/>
    <s v="Erkan Kaya"/>
    <m/>
    <m/>
    <m/>
    <d v="2026-08-05T00:00:00"/>
    <s v="S-641202"/>
    <d v="2026-08-05T00:00:00"/>
    <s v="Y-575440"/>
    <x v="0"/>
    <m/>
    <s v=" "/>
    <m/>
    <m/>
    <m/>
    <x v="15"/>
    <s v="DELLA GIDA SAN.VE.TİC.A.Ş"/>
    <s v="DELLA GIDA SAN.VE.TİC.A.Ş"/>
    <d v="2026-08-05T00:00:00"/>
    <s v="P-000171969"/>
    <s v="MSMU4425340 - MEHMET ALTAY"/>
    <s v="41AJN355"/>
    <s v="Tır Tenteli"/>
    <s v="LOGİNAK LOJİSTİK İNŞAAT SANAYİ TİCARET LİMİTED ŞİRKETİ"/>
    <x v="0"/>
    <s v=" "/>
    <m/>
    <s v="ŞEHİRLERARASI"/>
    <n v="1"/>
    <s v="0701"/>
    <s v="AKYAZI DEPO"/>
    <s v="SAKARYA"/>
    <s v="AKYAZI"/>
    <s v="BEDİL KARABEY KÖYÜ ŞERTBAŞI MEVKİİ"/>
    <s v="L4104"/>
    <s v="YILPORT"/>
    <s v="KOCAELİ"/>
    <s v="DİLOVASI"/>
    <s v="DİLOVASI OSB. 1.KISIM GÖKSU CD. NO:18 @"/>
    <n v="0"/>
    <n v="0"/>
    <n v="0"/>
    <n v="0"/>
    <n v="12216"/>
    <n v="0"/>
    <n v="13256"/>
    <n v="0"/>
    <n v="12216"/>
    <n v="13256"/>
    <n v="1040"/>
  </r>
  <r>
    <x v="1"/>
    <s v="Erkan Kaya"/>
    <m/>
    <m/>
    <m/>
    <d v="2026-08-05T00:00:00"/>
    <s v="S-641194"/>
    <d v="2026-08-05T00:00:00"/>
    <s v="Y-575433"/>
    <x v="0"/>
    <m/>
    <s v=" "/>
    <m/>
    <m/>
    <m/>
    <x v="23"/>
    <s v="İSTANBUL GIDA DIŞ TİCARET ANONİM ŞİRKETİ"/>
    <s v="İSTANBUL GIDA DIŞ TİCARET ANONİM ŞİRKETİ"/>
    <d v="2026-08-05T00:00:00"/>
    <s v="P-000171962"/>
    <s v="HLBU9592646  - S.ARABİSTAN S.K"/>
    <s v="34MHB987"/>
    <s v="Tır Tenteli"/>
    <s v="İSTLOG LOJİSTİK HİZMETLERİ SANAYİ TİCARET LİMİTED ŞİRKETİ"/>
    <x v="0"/>
    <s v=" "/>
    <m/>
    <s v="ŞEHİRİÇİ"/>
    <n v="1"/>
    <s v="TOPKAPI"/>
    <s v="TOPKAPI"/>
    <s v="İSTANBUL"/>
    <s v="ZEYTİNBURNU"/>
    <m/>
    <s v="L3403"/>
    <s v="MARPORT"/>
    <s v="İSTANBUL"/>
    <s v="BEYLİKDÜZÜ"/>
    <s v="MARMARA MH. LİMANLAR YOLU CD. NO:53 @ "/>
    <n v="0"/>
    <n v="0"/>
    <n v="0"/>
    <n v="0"/>
    <n v="15700"/>
    <n v="0"/>
    <n v="17378"/>
    <n v="0"/>
    <n v="15700"/>
    <n v="17378"/>
    <n v="1678"/>
  </r>
  <r>
    <x v="1"/>
    <s v="Erkan Kaya"/>
    <m/>
    <m/>
    <m/>
    <d v="2026-08-05T00:00:00"/>
    <s v="S-641193"/>
    <d v="2026-08-05T00:00:00"/>
    <s v="Y-575431"/>
    <x v="0"/>
    <m/>
    <s v=" "/>
    <m/>
    <m/>
    <m/>
    <x v="30"/>
    <s v="STARKGEN ENERJİ JENERATÖR İMALAT SANAYİ VE TİCARET ANONİM ŞİRKETİ"/>
    <s v="STARKGEN ENERJİ JENERATÖR İMALAT SANAYİ VE TİCARET ANONİM ŞİRKETİ"/>
    <d v="2026-08-05T00:00:00"/>
    <s v="P-000171961"/>
    <s v="BMOU1402897 - MAKİNA TAŞIMASI / NECLA KAHRAMAN"/>
    <s v="34FCH363"/>
    <s v="Tır Tenteli"/>
    <s v="İSTLOG LOJİSTİK HİZMETLERİ SANAYİ TİCARET LİMİTED ŞİRKETİ"/>
    <x v="0"/>
    <s v=" "/>
    <m/>
    <s v="ŞEHİRLERARASI"/>
    <n v="1"/>
    <s v="L3401"/>
    <s v="KUMPORT LİMANI"/>
    <s v="İSTANBUL"/>
    <s v="BEYLİKDÜZÜ"/>
    <s v="MARMARA MH. LİMAN CD. NO:43"/>
    <s v="ARİFİYE"/>
    <s v="ARİFİYE"/>
    <s v="SAKARYA"/>
    <s v="SAKARYA MERKEZ"/>
    <m/>
    <n v="0"/>
    <n v="0"/>
    <n v="0"/>
    <n v="0"/>
    <n v="29000"/>
    <n v="0"/>
    <n v="30000"/>
    <n v="0"/>
    <n v="29000"/>
    <n v="30000"/>
    <n v="1000"/>
  </r>
  <r>
    <x v="1"/>
    <s v="Erkan Kaya"/>
    <m/>
    <m/>
    <m/>
    <d v="2026-08-05T00:00:00"/>
    <s v="S-641267"/>
    <d v="2026-08-05T00:00:00"/>
    <s v="Y-575505"/>
    <x v="0"/>
    <m/>
    <s v=" "/>
    <m/>
    <m/>
    <m/>
    <x v="5"/>
    <s v="BESLER GIDA VE KIMYA SANAYI VE TICARET ANONIM SIRKET(KURTKÖY ŞUBESİ)"/>
    <s v="BESLER GIDA VE KIMYA SANAYI VE TICARET ANONIM SIRKET(KURTKÖY ŞUBESİ)"/>
    <d v="2026-08-05T00:00:00"/>
    <s v="P-000172022"/>
    <s v="SEKU9136516-MİHRAÇ DİLMAÇ"/>
    <s v="34HRM486"/>
    <s v="Tır Tenteli"/>
    <s v="GÖRSEL TAŞIMACILIK LOJİSTİK HİZMETLERİ TİC.LTD.ŞTİ."/>
    <x v="0"/>
    <s v=" "/>
    <m/>
    <s v="ŞEHİRLERARASI"/>
    <n v="1"/>
    <s v="L4104"/>
    <s v="YILPORT"/>
    <s v="KOCAELİ"/>
    <s v="DİLOVASI"/>
    <s v="DİLOVASI OSB. 1.KISIM GÖKSU CD. NO:18"/>
    <s v="PENDİK"/>
    <s v="PENDİK"/>
    <s v="İSTANBUL"/>
    <s v="PENDİK"/>
    <m/>
    <n v="0"/>
    <n v="0"/>
    <n v="0"/>
    <n v="0"/>
    <n v="14530"/>
    <n v="0"/>
    <n v="15888"/>
    <n v="0"/>
    <n v="14530"/>
    <n v="15888"/>
    <n v="1358"/>
  </r>
  <r>
    <x v="1"/>
    <s v="Erkan Kaya"/>
    <s v="Arşiv kaydı var"/>
    <m/>
    <m/>
    <d v="2026-08-05T00:00:00"/>
    <s v="S-641215"/>
    <d v="2026-08-05T00:00:00"/>
    <s v="Y-575453"/>
    <x v="0"/>
    <m/>
    <s v=" "/>
    <m/>
    <m/>
    <m/>
    <x v="15"/>
    <s v="DELLA GIDA SAN.VE.TİC.A.Ş"/>
    <s v="DELLA GIDA SAN.VE.TİC.A.Ş"/>
    <d v="2026-08-05T00:00:00"/>
    <s v="P-000171982"/>
    <s v="2026000042 - MUSTAFA DOĞAN"/>
    <s v="41ANT060"/>
    <s v="Tır Tenteli"/>
    <s v="MUSTAFA ÇAKIRSOY"/>
    <x v="0"/>
    <s v=" "/>
    <m/>
    <s v="ŞEHİRLERARASI"/>
    <n v="1"/>
    <s v="DİZAYN ANTREPO"/>
    <s v="DİZAYN ANTREPO"/>
    <s v="İSTANBUL"/>
    <m/>
    <m/>
    <s v="0701"/>
    <s v="AKYAZI DEPO"/>
    <s v="SAKARYA"/>
    <s v="AKYAZI"/>
    <s v="BEDİL KARABEY KÖYÜ ŞERTBAŞI MEVKİİ @"/>
    <n v="0"/>
    <n v="0"/>
    <n v="0"/>
    <n v="0"/>
    <n v="9400"/>
    <n v="0"/>
    <n v="15427"/>
    <n v="0"/>
    <n v="9400"/>
    <n v="15427"/>
    <n v="6027"/>
  </r>
  <r>
    <x v="1"/>
    <s v="Erkan Kaya"/>
    <m/>
    <m/>
    <m/>
    <d v="2026-08-05T00:00:00"/>
    <s v="S-641204"/>
    <d v="2026-08-05T00:00:00"/>
    <s v="Y-575442"/>
    <x v="0"/>
    <m/>
    <s v=" "/>
    <m/>
    <m/>
    <m/>
    <x v="15"/>
    <s v="DELLA GIDA SAN.VE.TİC.A.Ş"/>
    <s v="DELLA GIDA SAN.VE.TİC.A.Ş"/>
    <d v="2026-08-05T00:00:00"/>
    <s v="P-000171971"/>
    <s v="MSDU6728837 - MEHMET ALTAY"/>
    <s v="14DV571"/>
    <s v="Tır Tenteli"/>
    <s v="LOGİNAK LOJİSTİK İNŞAAT SANAYİ TİCARET LİMİTED ŞİRKETİ"/>
    <x v="0"/>
    <s v=" "/>
    <m/>
    <s v="ŞEHİRLERARASI"/>
    <n v="1"/>
    <s v="0701"/>
    <s v="AKYAZI DEPO"/>
    <s v="SAKARYA"/>
    <s v="AKYAZI"/>
    <s v="BEDİL KARABEY KÖYÜ ŞERTBAŞI MEVKİİ"/>
    <s v="L4104"/>
    <s v="YILPORT"/>
    <s v="KOCAELİ"/>
    <s v="DİLOVASI"/>
    <s v="DİLOVASI OSB. 1.KISIM GÖKSU CD. NO:18 @"/>
    <n v="0"/>
    <n v="0"/>
    <n v="0"/>
    <n v="0"/>
    <n v="12216"/>
    <n v="0"/>
    <n v="13256"/>
    <n v="0"/>
    <n v="12216"/>
    <n v="13256"/>
    <n v="1040"/>
  </r>
  <r>
    <x v="5"/>
    <s v="Hüseyin Çalışkan"/>
    <s v="Arşiv kaydı var"/>
    <m/>
    <m/>
    <d v="2026-08-05T00:00:00"/>
    <s v="S-641115"/>
    <d v="2026-08-05T00:00:00"/>
    <s v="Y-575354"/>
    <x v="0"/>
    <m/>
    <s v=" "/>
    <m/>
    <s v="82714"/>
    <m/>
    <x v="18"/>
    <s v="Ülker Bisküvi San. A.Ş. Akyurt Şubesi"/>
    <s v="Ülker Bisküvi San. A.Ş. Topkapı - 2 Şubesi"/>
    <d v="2026-08-05T00:00:00"/>
    <s v="P-000171920"/>
    <m/>
    <s v="06CFH65"/>
    <s v="10 Tkr Kamyon Tenteli"/>
    <s v="NİYAZİ ILI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2714"/>
    <n v="15740"/>
    <n v="0"/>
    <n v="0"/>
    <n v="0"/>
    <n v="22602.639999999999"/>
    <n v="0"/>
    <n v="24607.919999999998"/>
    <n v="0"/>
    <n v="22602.639999999999"/>
    <n v="24607.919999999998"/>
    <n v="2005.28"/>
  </r>
  <r>
    <x v="5"/>
    <s v="Hüseyin Çalışkan"/>
    <s v="Arşiv kaydı var"/>
    <m/>
    <m/>
    <d v="2026-08-05T00:00:00"/>
    <s v="S-641113"/>
    <d v="2026-08-05T00:00:00"/>
    <s v="Y-575352"/>
    <x v="0"/>
    <m/>
    <s v=" "/>
    <m/>
    <s v="82702"/>
    <m/>
    <x v="14"/>
    <s v="Ülker Bisküvi San. A.Ş. Akyurt Şubesi"/>
    <s v="ÜLKER BİSKÜVİ SAN.A.Ş ( GEBZE ŞUBE )"/>
    <d v="2026-08-05T00:00:00"/>
    <s v="P-000171918"/>
    <m/>
    <s v="06BOP781"/>
    <s v="Tır Kayar Perdeli"/>
    <s v="ERCAN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2702"/>
    <n v="27280"/>
    <n v="0"/>
    <n v="0"/>
    <n v="0"/>
    <n v="29898.880000000001"/>
    <n v="0"/>
    <n v="43427.03"/>
    <n v="0"/>
    <n v="29898.880000000001"/>
    <n v="43427.03"/>
    <n v="13528.15"/>
  </r>
  <r>
    <x v="5"/>
    <s v="Hüseyin Çalışkan"/>
    <s v="Arşiv kaydı var"/>
    <m/>
    <m/>
    <d v="2026-08-05T00:00:00"/>
    <s v="S-641109"/>
    <d v="2026-08-05T00:00:00"/>
    <s v="Y-575348"/>
    <x v="0"/>
    <m/>
    <s v=" "/>
    <m/>
    <s v="82692"/>
    <m/>
    <x v="18"/>
    <s v="Ülker Bisküvi San. A.Ş. Akyurt Şubesi"/>
    <s v="Ülker Bisküvi San. A.Ş. Topkapı - 2 Şubesi"/>
    <d v="2026-08-05T00:00:00"/>
    <s v="P-000171917"/>
    <m/>
    <s v="06EUH122"/>
    <s v="Tır Kayar Perdeli"/>
    <s v="MURAT TİRYAKİ"/>
    <x v="0"/>
    <s v="MURAT TİRYAKİ"/>
    <s v="05343238017"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2692"/>
    <n v="27320"/>
    <n v="0"/>
    <n v="0"/>
    <n v="0"/>
    <n v="37646.959999999999"/>
    <n v="0"/>
    <n v="42712.09"/>
    <n v="0"/>
    <n v="37646.959999999999"/>
    <n v="42712.09"/>
    <n v="5065.13"/>
  </r>
  <r>
    <x v="5"/>
    <s v="Hüseyin Çalışkan"/>
    <s v="Arşiv kaydı var"/>
    <m/>
    <m/>
    <d v="2026-08-05T00:00:00"/>
    <s v="S-641108"/>
    <d v="2026-08-05T00:00:00"/>
    <s v="Y-575347"/>
    <x v="0"/>
    <m/>
    <s v=" "/>
    <m/>
    <s v="82682"/>
    <m/>
    <x v="14"/>
    <s v="Ülker Bisküvi San. A.Ş. Akyurt Şubesi"/>
    <s v="ÜLKER BİSKÜVİ SAN.A.Ş ( GEBZE ŞUBE )"/>
    <d v="2026-08-05T00:00:00"/>
    <s v="P-000171916"/>
    <m/>
    <s v="06JPB14"/>
    <s v="Tır Kayar Perdeli"/>
    <s v="MEHMET AKTAN"/>
    <x v="0"/>
    <s v="MEHMET AKTAN"/>
    <s v="05334219173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2682"/>
    <n v="27140"/>
    <n v="0"/>
    <n v="0"/>
    <n v="0"/>
    <n v="29745.439999999999"/>
    <n v="0"/>
    <n v="43204.17"/>
    <n v="0"/>
    <n v="29745.439999999999"/>
    <n v="43204.17"/>
    <n v="13458.73"/>
  </r>
  <r>
    <x v="5"/>
    <s v="Ahmet Bursal"/>
    <s v="Arşiv kaydı var"/>
    <m/>
    <m/>
    <d v="2026-08-05T00:00:00"/>
    <s v="S-641400"/>
    <d v="2026-08-05T00:00:00"/>
    <s v="Y-575638"/>
    <x v="0"/>
    <m/>
    <s v=" "/>
    <m/>
    <s v="4222"/>
    <m/>
    <x v="16"/>
    <s v="ÜLKER BİSKÜVİ SANAYİ AŞ .(ANKARA ŞUBE)"/>
    <s v="ÜLKER BİSKÜVİ SANAYİ AŞ .(ANKARA ŞUBE)"/>
    <m/>
    <m/>
    <m/>
    <s v="06EPY514"/>
    <s v="Tır Kayar Perdeli"/>
    <s v="HAKAN EROL"/>
    <x v="0"/>
    <s v=" "/>
    <m/>
    <s v="ŞEHİRLERARASI"/>
    <n v="1"/>
    <s v="Y34"/>
    <s v="İSTANBUL"/>
    <s v="İSTANBUL"/>
    <s v="İSTANBUL MERKEZ"/>
    <s v="GEBZE FABRİKA"/>
    <s v="0699"/>
    <s v="ÜLKER ANKARA HAMMADDE DEPO"/>
    <s v="ANKARA"/>
    <s v="AKYURT"/>
    <s v="ESENBOĞA YOLU 21.KM AKYURT/ANKARA @ 4222"/>
    <n v="0"/>
    <n v="0"/>
    <n v="0"/>
    <n v="0"/>
    <n v="26000"/>
    <n v="0"/>
    <n v="37741"/>
    <n v="0"/>
    <n v="26000"/>
    <n v="37741"/>
    <n v="11741"/>
  </r>
  <r>
    <x v="5"/>
    <s v="Hüseyin Çalışkan"/>
    <s v="Arşiv kaydı var"/>
    <m/>
    <m/>
    <d v="2026-08-05T00:00:00"/>
    <s v="S-641140"/>
    <d v="2026-08-05T00:00:00"/>
    <s v="Y-575378"/>
    <x v="0"/>
    <m/>
    <s v=" "/>
    <m/>
    <s v="82798"/>
    <m/>
    <x v="14"/>
    <s v="Ülker Bisküvi San. A.Ş. Akyurt Şubesi"/>
    <s v="ÜLKER BİSKÜVİ SAN.A.Ş ( GEBZE ŞUBE )"/>
    <d v="2026-08-05T00:00:00"/>
    <s v="P-000171933"/>
    <m/>
    <s v="06DOC615"/>
    <s v="Tır Tenteli"/>
    <s v="HATİCE YURTALAN"/>
    <x v="0"/>
    <s v="İBRAHİM AKSAKAL"/>
    <s v="0555 018 18 40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2798"/>
    <n v="28160"/>
    <n v="0"/>
    <n v="0"/>
    <n v="0"/>
    <n v="30863.360000000001"/>
    <n v="0"/>
    <n v="44827.9"/>
    <n v="0"/>
    <n v="30863.360000000001"/>
    <n v="44827.9"/>
    <n v="13964.54"/>
  </r>
  <r>
    <x v="5"/>
    <s v="Hüseyin Çalışkan"/>
    <s v="Arşiv kaydı var"/>
    <m/>
    <m/>
    <d v="2026-08-05T00:00:00"/>
    <s v="S-641133"/>
    <d v="2026-08-05T00:00:00"/>
    <s v="Y-575371"/>
    <x v="0"/>
    <m/>
    <s v=" "/>
    <m/>
    <s v="82749"/>
    <m/>
    <x v="14"/>
    <s v="Ülker Bisküvi San. A.Ş. Akyurt Şubesi"/>
    <s v="ÜLKER BİSKÜVİ SAN.A.Ş ( GEBZE ŞUBE )"/>
    <d v="2026-08-05T00:00:00"/>
    <s v="P-000171926"/>
    <m/>
    <s v="06FAM290"/>
    <s v="Tır Kayar Perdeli"/>
    <s v="ALAATTİN KÜÇÜK / ÖZKERVANOĞULLARI NAKLİYAT"/>
    <x v="0"/>
    <s v="HAMZA ALTINTAŞ"/>
    <s v="0530977524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2749"/>
    <n v="27300"/>
    <n v="0"/>
    <n v="0"/>
    <n v="0"/>
    <n v="29920.799999999999"/>
    <n v="0"/>
    <n v="43458.87"/>
    <n v="0"/>
    <n v="29920.799999999999"/>
    <n v="43458.87"/>
    <n v="13538.07"/>
  </r>
  <r>
    <x v="5"/>
    <s v="Hüseyin Çalışkan"/>
    <s v="Arşiv kaydı var"/>
    <m/>
    <m/>
    <d v="2026-08-05T00:00:00"/>
    <s v="S-641130"/>
    <d v="2026-08-05T00:00:00"/>
    <s v="Y-575368"/>
    <x v="0"/>
    <m/>
    <s v=" "/>
    <m/>
    <s v="82747"/>
    <m/>
    <x v="14"/>
    <s v="Ülker Bisküvi San. A.Ş. Akyurt Şubesi"/>
    <s v="ÜLKER BİSKÜVİ SAN.A.Ş ( GEBZE ŞUBE )"/>
    <d v="2026-08-05T00:00:00"/>
    <s v="P-000171925"/>
    <m/>
    <s v="06CYA238"/>
    <s v="Tır Kayar Perdeli"/>
    <s v="ABDULVAHAP ÇİZMECİ-ÇİZMECİ NAKLİYE-SERVİS"/>
    <x v="0"/>
    <s v="GÖKHAN ÇİZMECİ"/>
    <s v="5514420598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2747"/>
    <n v="18420"/>
    <n v="0"/>
    <n v="0"/>
    <n v="0"/>
    <n v="28500"/>
    <n v="0"/>
    <n v="42981"/>
    <n v="0"/>
    <n v="28500"/>
    <n v="42981"/>
    <n v="14481"/>
  </r>
  <r>
    <x v="5"/>
    <s v="Hüseyin Çalışkan"/>
    <s v="Arşiv kaydı var"/>
    <m/>
    <m/>
    <d v="2026-08-05T00:00:00"/>
    <s v="S-641129"/>
    <d v="2026-08-05T00:00:00"/>
    <s v="Y-575367"/>
    <x v="0"/>
    <m/>
    <s v=" "/>
    <m/>
    <s v="82744"/>
    <m/>
    <x v="18"/>
    <s v="Ülker Bisküvi San. A.Ş. Akyurt Şubesi"/>
    <s v="Ülker Bisküvi San. A.Ş. Topkapı - 2 Şubesi"/>
    <d v="2026-08-05T00:00:00"/>
    <s v="P-000171924"/>
    <m/>
    <s v="06GC5162"/>
    <s v="Tır Kayar Perdeli"/>
    <s v="SAVAŞ KÜÇÜ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2744"/>
    <n v="26440"/>
    <n v="0"/>
    <n v="0"/>
    <n v="0"/>
    <n v="36434.32"/>
    <n v="0"/>
    <n v="41336.300000000003"/>
    <n v="0"/>
    <n v="36434.32"/>
    <n v="41336.300000000003"/>
    <n v="4901.9799999999996"/>
  </r>
  <r>
    <x v="5"/>
    <s v="Hüseyin Çalışkan"/>
    <s v="Arşiv kaydı var"/>
    <m/>
    <m/>
    <d v="2026-08-05T00:00:00"/>
    <s v="S-641128"/>
    <d v="2026-08-05T00:00:00"/>
    <s v="Y-575366"/>
    <x v="0"/>
    <m/>
    <s v=" "/>
    <m/>
    <s v="82738"/>
    <m/>
    <x v="14"/>
    <s v="Ülker Bisküvi San. A.Ş. Akyurt Şubesi"/>
    <s v="ÜLKER BİSKÜVİ SAN.A.Ş ( GEBZE ŞUBE )"/>
    <d v="2026-08-05T00:00:00"/>
    <s v="P-000171923"/>
    <m/>
    <s v="06EMS633"/>
    <s v="Tır Kayar Perdeli"/>
    <s v="HAŞİM AYYILDIZ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2738"/>
    <n v="26440"/>
    <n v="0"/>
    <n v="0"/>
    <n v="0"/>
    <n v="28956.32"/>
    <n v="0"/>
    <n v="42089.84"/>
    <n v="0"/>
    <n v="28956.32"/>
    <n v="42089.84"/>
    <n v="13133.52"/>
  </r>
  <r>
    <x v="5"/>
    <s v="Hüseyin Çalışkan"/>
    <s v="Arşiv kaydı var"/>
    <m/>
    <m/>
    <d v="2026-08-05T00:00:00"/>
    <s v="S-641126"/>
    <d v="2026-08-05T00:00:00"/>
    <s v="Y-575365"/>
    <x v="0"/>
    <m/>
    <s v=" "/>
    <m/>
    <s v="82737"/>
    <m/>
    <x v="14"/>
    <s v="Ülker Bisküvi San. A.Ş. Akyurt Şubesi"/>
    <s v="ÜLKER BİSKÜVİ SAN.A.Ş ( GEBZE ŞUBE )"/>
    <d v="2026-08-05T00:00:00"/>
    <s v="P-000171922"/>
    <m/>
    <s v="06CKD016"/>
    <s v="Tır Kayar Perdeli"/>
    <s v="ORHAN SARIARSLAN"/>
    <x v="0"/>
    <s v="ORHAN SARIARSLAN"/>
    <s v="5372606357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2737"/>
    <n v="27320"/>
    <n v="0"/>
    <n v="0"/>
    <n v="0"/>
    <n v="29942.720000000001"/>
    <n v="0"/>
    <n v="43490.71"/>
    <n v="0"/>
    <n v="29942.720000000001"/>
    <n v="43490.71"/>
    <n v="13547.99"/>
  </r>
  <r>
    <x v="2"/>
    <s v="Arif Aladağ"/>
    <m/>
    <m/>
    <s v="TAMAMLANDI"/>
    <d v="2026-08-05T00:00:00"/>
    <s v="S-641252"/>
    <d v="2026-08-05T00:00:00"/>
    <s v="Y-575490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MANİSA A101 @ "/>
    <n v="0"/>
    <n v="0"/>
    <n v="0"/>
    <n v="0"/>
    <n v="8000"/>
    <n v="0"/>
    <n v="8600"/>
    <n v="0"/>
    <n v="8000"/>
    <n v="8600"/>
    <n v="600"/>
  </r>
  <r>
    <x v="2"/>
    <s v="Arif Aladağ"/>
    <m/>
    <m/>
    <s v="TAMAMLANDI"/>
    <d v="2026-08-05T00:00:00"/>
    <s v="S-641251"/>
    <d v="2026-08-05T00:00:00"/>
    <s v="Y-575489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AKHİSAR ŞOK @ "/>
    <n v="0"/>
    <n v="0"/>
    <n v="0"/>
    <n v="0"/>
    <n v="1250"/>
    <n v="0"/>
    <n v="4900"/>
    <n v="0"/>
    <n v="1250"/>
    <n v="4900"/>
    <n v="3650"/>
  </r>
  <r>
    <x v="2"/>
    <s v="Arif Aladağ"/>
    <m/>
    <m/>
    <s v="TAMAMLANDI"/>
    <d v="2026-08-05T00:00:00"/>
    <s v="S-641250"/>
    <d v="2026-08-05T00:00:00"/>
    <s v="Y-575488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MANİSA A101 @ "/>
    <n v="0"/>
    <n v="0"/>
    <n v="0"/>
    <n v="0"/>
    <n v="8000"/>
    <n v="0"/>
    <n v="8600"/>
    <n v="0"/>
    <n v="8000"/>
    <n v="8600"/>
    <n v="600"/>
  </r>
  <r>
    <x v="2"/>
    <s v="Arif Aladağ"/>
    <s v="Arşiv kaydı var"/>
    <m/>
    <s v="TAMAMLANDI"/>
    <d v="2026-08-05T00:00:00"/>
    <s v="S-641248"/>
    <d v="2026-08-05T00:00:00"/>
    <s v="Y-575486"/>
    <x v="0"/>
    <m/>
    <s v=" "/>
    <m/>
    <m/>
    <m/>
    <x v="7"/>
    <s v="KESKİNOĞLU TAVUKÇULUK VE DAMIZLIK İŞLETMELERİ SANAYİ TİCARET ANONİM ŞİRKETİ"/>
    <m/>
    <m/>
    <m/>
    <m/>
    <s v="19EH034"/>
    <s v="Tır Frigorifik"/>
    <s v="GÖKTENLER TUR.NAK.OTO GIDA SAN.TİC.LTD.ŞTİ"/>
    <x v="0"/>
    <s v=" "/>
    <m/>
    <s v="ŞEHİRLERARASI"/>
    <n v="1"/>
    <s v="4598"/>
    <s v="MANİSA KESKİNOĞLU DEPO"/>
    <s v="MANİSA"/>
    <s v="AKHİSAR"/>
    <s v="KAYALIOĞLU KASABASI + sebkur"/>
    <s v="Y59"/>
    <s v="TEKİRDAĞ"/>
    <s v="TEKİRDAĞ"/>
    <s v="TEKİRDAĞ MERKEZ"/>
    <s v="ÇORLU A101 @ "/>
    <n v="0"/>
    <n v="0"/>
    <n v="0"/>
    <n v="0"/>
    <n v="33000"/>
    <n v="0"/>
    <n v="34350"/>
    <n v="0"/>
    <n v="33000"/>
    <n v="34350"/>
    <n v="1350"/>
  </r>
  <r>
    <x v="2"/>
    <s v="Arif Aladağ"/>
    <m/>
    <m/>
    <s v="TAMAMLANDI"/>
    <d v="2026-08-05T00:00:00"/>
    <s v="S-641561"/>
    <d v="2026-08-05T00:00:00"/>
    <s v="Y-575798"/>
    <x v="0"/>
    <m/>
    <s v=" "/>
    <m/>
    <m/>
    <m/>
    <x v="31"/>
    <s v="AKBULAK GIDA DIŞ TİCARET LİMİTED ŞİRKETİ"/>
    <m/>
    <m/>
    <m/>
    <m/>
    <s v="06EVN081"/>
    <s v="Tır Frigorifik"/>
    <s v="SELVİ YURDAKAN"/>
    <x v="0"/>
    <s v=" "/>
    <m/>
    <s v="ŞEHİRLERARASI"/>
    <n v="1"/>
    <s v="Y41"/>
    <s v="KOCAELİ"/>
    <s v="KOCAELİ"/>
    <s v="KOCAELİ(İZMİT) MERKEZ"/>
    <s v="PELİTLİ AKÇA DEPO"/>
    <s v="Y35"/>
    <s v="İZMİR"/>
    <s v="İZMİR"/>
    <s v="MERKEZ"/>
    <s v="MENEMEN EGE SERBEST BÖLGE @ "/>
    <n v="0"/>
    <n v="0"/>
    <n v="0"/>
    <n v="0"/>
    <n v="38000"/>
    <n v="0"/>
    <n v="42000"/>
    <n v="0"/>
    <n v="38000"/>
    <n v="42000"/>
    <n v="4000"/>
  </r>
  <r>
    <x v="2"/>
    <s v="Arif Aladağ"/>
    <m/>
    <m/>
    <s v="TAMAMLANDI"/>
    <d v="2026-08-05T00:00:00"/>
    <s v="S-641558"/>
    <d v="2026-08-05T00:00:00"/>
    <s v="Y-575793"/>
    <x v="0"/>
    <m/>
    <s v=" "/>
    <m/>
    <m/>
    <m/>
    <x v="31"/>
    <s v="AKBULAK GIDA DIŞ TİCARET LİMİTED ŞİRKETİ"/>
    <m/>
    <m/>
    <m/>
    <m/>
    <s v="07BBB254"/>
    <s v="Tır Frigorifik"/>
    <s v="MEHMET ALİ ÖZCAN"/>
    <x v="0"/>
    <s v=" "/>
    <m/>
    <s v="ŞEHİRLERARASI"/>
    <n v="1"/>
    <s v="Y41"/>
    <s v="KOCAELİ"/>
    <s v="KOCAELİ"/>
    <s v="KOCAELİ(İZMİT) MERKEZ"/>
    <s v="PELİTLİ AKÇA DEPO"/>
    <s v="Y35"/>
    <s v="İZMİR"/>
    <s v="İZMİR"/>
    <s v="MERKEZ"/>
    <s v="MENEMEN EGE SERBEST BÖLGE @ "/>
    <n v="0"/>
    <n v="0"/>
    <n v="0"/>
    <n v="0"/>
    <n v="40000"/>
    <n v="0"/>
    <n v="42000"/>
    <n v="0"/>
    <n v="40000"/>
    <n v="42000"/>
    <n v="2000"/>
  </r>
  <r>
    <x v="2"/>
    <s v="Arif Aladağ"/>
    <s v="Arşiv kaydı var"/>
    <s v="01-09 AĞUSTOS 2026 GÖNENLİ SÜT / AKHİSAR MUTABAKATI"/>
    <s v="TAMAMLANDI"/>
    <d v="2026-08-05T00:00:00"/>
    <s v="S-641438"/>
    <d v="2026-08-05T00:00:00"/>
    <s v="Y-575676"/>
    <x v="0"/>
    <m/>
    <s v=" "/>
    <m/>
    <m/>
    <m/>
    <x v="6"/>
    <s v="GÖNENLİ SÜT VE SÜT ÜRÜNLERİ GIDA SANAYİ VE TİCARET ANONİM ŞİRKETİ"/>
    <m/>
    <m/>
    <m/>
    <m/>
    <s v="45ARD107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ORHANLI BİM+ SANCAKTEPE BİM @ "/>
    <n v="0"/>
    <n v="0"/>
    <n v="0"/>
    <n v="0"/>
    <n v="38500"/>
    <n v="0"/>
    <n v="40540.29"/>
    <n v="0"/>
    <n v="38500"/>
    <n v="40540.29"/>
    <n v="2040.29"/>
  </r>
  <r>
    <x v="2"/>
    <s v="Arif Aladağ"/>
    <m/>
    <s v="01-09 AĞUSTOS 2026 GÖNENLİ SÜT / AKHİSAR MUTABAKATI"/>
    <s v="TAMAMLANDI"/>
    <d v="2026-08-05T00:00:00"/>
    <s v="S-641436"/>
    <d v="2026-08-05T00:00:00"/>
    <s v="Y-575674"/>
    <x v="0"/>
    <m/>
    <s v=" "/>
    <m/>
    <m/>
    <m/>
    <x v="6"/>
    <s v="GÖNENLİ SÜT VE SÜT ÜRÜNLERİ GIDA SANAYİ VE TİCARET ANONİM ŞİRKETİ"/>
    <m/>
    <m/>
    <m/>
    <m/>
    <s v="45HH178"/>
    <s v="Tır Frigorifik"/>
    <s v="SAFİYE YAŞAR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TUZLA BİM @ "/>
    <n v="0"/>
    <n v="0"/>
    <n v="0"/>
    <n v="0"/>
    <n v="38500"/>
    <n v="0"/>
    <n v="40540.29"/>
    <n v="0"/>
    <n v="38500"/>
    <n v="40540.29"/>
    <n v="2040.29"/>
  </r>
  <r>
    <x v="2"/>
    <s v="Arif Aladağ"/>
    <m/>
    <s v="01-09 AĞUSTOS 2026 GÖNENLİ SÜT / AKHİSAR MUTABAKATI"/>
    <s v="TAMAMLANDI"/>
    <d v="2026-08-05T00:00:00"/>
    <s v="S-641435"/>
    <d v="2026-08-05T00:00:00"/>
    <s v="Y-575673"/>
    <x v="0"/>
    <m/>
    <s v=" "/>
    <m/>
    <m/>
    <m/>
    <x v="6"/>
    <s v="GÖNENLİ SÜT VE SÜT ÜRÜNLERİ GIDA SANAYİ VE TİCARET ANONİM ŞİRKETİ"/>
    <m/>
    <m/>
    <m/>
    <m/>
    <s v="31AJA224"/>
    <s v="Tır Frigorifik"/>
    <s v="KAPITRANS ULUS.TAŞ.TİC.LTD.ŞTİ."/>
    <x v="1"/>
    <s v=" "/>
    <m/>
    <s v="ŞEHİRLERARASI"/>
    <n v="1"/>
    <s v="Y45"/>
    <s v="MANİSA"/>
    <s v="MANİSA"/>
    <s v="MANİSA MERKEZ"/>
    <m/>
    <s v="Y34"/>
    <s v="İSTANBUL"/>
    <s v="İSTANBUL"/>
    <s v="İSTANBUL MERKEZ"/>
    <s v="KIRAÇ POLAR XP+ ESENYURT BİM1+BİM3 @ "/>
    <n v="0"/>
    <n v="490"/>
    <n v="640"/>
    <n v="150"/>
    <n v="30159.64"/>
    <n v="548.73"/>
    <n v="35174.67"/>
    <n v="0"/>
    <n v="29610.91"/>
    <n v="35174.67"/>
    <n v="5563.76"/>
  </r>
  <r>
    <x v="2"/>
    <s v="Arif Aladağ"/>
    <m/>
    <s v="01-09 AĞUSTOS 2026 GÖNENLİ SÜT / AKHİSAR MUTABAKATI"/>
    <s v="TAMAMLANDI"/>
    <d v="2026-08-05T00:00:00"/>
    <s v="S-641434"/>
    <d v="2026-08-05T00:00:00"/>
    <s v="Y-575672"/>
    <x v="0"/>
    <m/>
    <s v=" "/>
    <m/>
    <m/>
    <m/>
    <x v="6"/>
    <s v="GÖNENLİ SÜT VE SÜT ÜRÜNLERİ GIDA SANAYİ VE TİCARET ANONİM ŞİRKETİ"/>
    <m/>
    <m/>
    <m/>
    <m/>
    <s v="45YG500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ESENYURT BİM3 + HARAMİDERE BİM @"/>
    <n v="0"/>
    <n v="0"/>
    <n v="0"/>
    <n v="0"/>
    <n v="48500"/>
    <n v="0"/>
    <n v="50429.56"/>
    <n v="0"/>
    <n v="48500"/>
    <n v="50429.56"/>
    <n v="1929.56"/>
  </r>
  <r>
    <x v="2"/>
    <s v="Arif Aladağ"/>
    <m/>
    <s v="01-09 AĞUSTOS 2026 GÖNENLİ SÜT / AKHİSAR MUTABAKATI"/>
    <s v="TAMAMLANDI"/>
    <d v="2026-08-05T00:00:00"/>
    <s v="S-641433"/>
    <d v="2026-08-05T00:00:00"/>
    <s v="Y-575671"/>
    <x v="0"/>
    <m/>
    <s v=" "/>
    <m/>
    <m/>
    <m/>
    <x v="6"/>
    <s v="GÖNENLİ SÜT VE SÜT ÜRÜNLERİ GIDA SANAYİ VE TİCARET ANONİM ŞİRKETİ"/>
    <m/>
    <m/>
    <m/>
    <m/>
    <s v="31SB279"/>
    <s v="Tır Frigorifik"/>
    <s v="YÖNTEM LOJ.ULUS.TAŞ.İTH.İHR.SAN.VE TİC.LTD.ŞTİ"/>
    <x v="0"/>
    <s v=" "/>
    <m/>
    <s v="ŞEHİRLERARASI"/>
    <n v="1"/>
    <s v="Y45"/>
    <s v="MANİSA"/>
    <s v="MANİSA"/>
    <s v="MANİSA MERKEZ"/>
    <m/>
    <s v="Y09"/>
    <s v="AYDIN"/>
    <s v="AYDIN"/>
    <s v="AYDIN MERKEZ"/>
    <s v="İZMİR POLAR XP + AYDIN BİM @ "/>
    <n v="0"/>
    <n v="0"/>
    <n v="0"/>
    <n v="0"/>
    <n v="16000"/>
    <n v="0"/>
    <n v="12767.57"/>
    <n v="0"/>
    <n v="16000"/>
    <n v="12767.57"/>
    <n v="-3232.43"/>
  </r>
  <r>
    <x v="2"/>
    <s v="Arif Aladağ"/>
    <m/>
    <s v="01-09 AĞUSTOS 2026 GÖNENLİ SÜT / AKHİSAR MUTABAKATI"/>
    <s v="TAMAMLANDI"/>
    <d v="2026-08-05T00:00:00"/>
    <s v="S-641437"/>
    <d v="2026-08-05T00:00:00"/>
    <s v="Y-575675"/>
    <x v="0"/>
    <m/>
    <s v=" "/>
    <m/>
    <m/>
    <m/>
    <x v="6"/>
    <s v="GÖNENLİ SÜT VE SÜT ÜRÜNLERİ GIDA SANAYİ VE TİCARET ANONİM ŞİRKETİ"/>
    <m/>
    <m/>
    <m/>
    <m/>
    <s v="45BAD050"/>
    <s v="Tır Frigorifik"/>
    <s v="MUHAMMED ENES İMAMOĞLU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GEBZE BİM1+ TUZLA BİM @ "/>
    <n v="0"/>
    <n v="0"/>
    <n v="0"/>
    <n v="0"/>
    <n v="38500"/>
    <n v="0"/>
    <n v="40540.29"/>
    <n v="0"/>
    <n v="38500"/>
    <n v="40540.29"/>
    <n v="2040.29"/>
  </r>
  <r>
    <x v="3"/>
    <s v="Mehmet Koç"/>
    <s v="Arşiv kaydı var"/>
    <m/>
    <m/>
    <d v="2026-08-05T00:00:00"/>
    <s v="S-641171"/>
    <d v="2026-08-05T00:00:00"/>
    <s v="Y-575409"/>
    <x v="0"/>
    <m/>
    <s v=" "/>
    <m/>
    <m/>
    <m/>
    <x v="19"/>
    <s v="VATAN PLASTİK SAN TİCARET A.Ş"/>
    <m/>
    <d v="2026-08-05T00:00:00"/>
    <s v="P-000171952"/>
    <m/>
    <s v="54RE833"/>
    <s v="Tır Tenteli"/>
    <s v="ABDÜLKADİR ÜNAL"/>
    <x v="0"/>
    <s v=" "/>
    <m/>
    <s v="ŞEHİRLERARASI"/>
    <n v="1"/>
    <s v="Y11"/>
    <s v="BİLECİK"/>
    <s v="BİLECİK"/>
    <s v="BİLECİK MERKEZ"/>
    <m/>
    <s v="Y16"/>
    <s v="BURSA"/>
    <s v="BURSA"/>
    <s v="BURSA MERKEZ"/>
    <s v="35837 @ "/>
    <n v="0"/>
    <n v="0"/>
    <n v="0"/>
    <n v="0"/>
    <n v="12000"/>
    <n v="0"/>
    <n v="14963"/>
    <n v="0"/>
    <n v="12000"/>
    <n v="14963"/>
    <n v="2963"/>
  </r>
  <r>
    <x v="3"/>
    <s v="Mehmet Koç"/>
    <s v="Arşiv kaydı var"/>
    <m/>
    <m/>
    <d v="2026-08-05T00:00:00"/>
    <s v="S-641170"/>
    <d v="2026-08-05T00:00:00"/>
    <s v="Y-575408"/>
    <x v="0"/>
    <m/>
    <s v=" "/>
    <m/>
    <m/>
    <m/>
    <x v="19"/>
    <s v="VATAN PLASTİK SAN TİCARET A.Ş"/>
    <m/>
    <d v="2026-08-05T00:00:00"/>
    <s v="P-000171951"/>
    <m/>
    <s v="26B7465"/>
    <s v="Tır Tenteli"/>
    <s v="MUSTAFA SİVRİ"/>
    <x v="0"/>
    <s v=" "/>
    <m/>
    <s v="ŞEHİRLERARASI"/>
    <n v="1"/>
    <s v="Y11"/>
    <s v="BİLECİK"/>
    <s v="BİLECİK"/>
    <s v="BİLECİK MERKEZ"/>
    <m/>
    <s v="Y26"/>
    <s v="ESKİŞEHİR"/>
    <s v="ESKİŞEHİR"/>
    <s v="ESKİŞEHİR MERKEZ"/>
    <s v="VIR9306-09-10 @ "/>
    <n v="0"/>
    <n v="0"/>
    <n v="0"/>
    <n v="0"/>
    <n v="13000"/>
    <n v="0"/>
    <n v="14963"/>
    <n v="0"/>
    <n v="13000"/>
    <n v="14963"/>
    <n v="1963"/>
  </r>
  <r>
    <x v="3"/>
    <s v="Kadir Öz"/>
    <m/>
    <m/>
    <s v="SAKARYA"/>
    <d v="2026-08-05T00:00:00"/>
    <s v="S-642123"/>
    <d v="2026-08-05T00:00:00"/>
    <s v="Y-576352"/>
    <x v="1"/>
    <m/>
    <s v=" "/>
    <d v="2026-08-05T00:00:00"/>
    <m/>
    <m/>
    <x v="8"/>
    <s v="TURKUVAZ PLASTİK VE TEMİZLİK ÜRÜNLERİ SAN TİÇ A.Ş"/>
    <m/>
    <m/>
    <m/>
    <m/>
    <s v="65ACE334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65"/>
    <s v="VAN"/>
    <s v="VAN"/>
    <s v="VAN MERKEZ"/>
    <s v="VAN @ "/>
    <n v="0"/>
    <n v="0"/>
    <n v="1"/>
    <m/>
    <n v="71690"/>
    <n v="0"/>
    <n v="80584"/>
    <n v="0"/>
    <n v="71690"/>
    <n v="80584"/>
    <n v="8894"/>
  </r>
  <r>
    <x v="3"/>
    <s v="Kadir Öz"/>
    <m/>
    <m/>
    <s v="SAKARYA"/>
    <d v="2026-08-05T00:00:00"/>
    <s v="S-642122"/>
    <d v="2026-08-05T00:00:00"/>
    <s v="Y-576351"/>
    <x v="1"/>
    <m/>
    <s v=" "/>
    <d v="2026-08-05T00:00:00"/>
    <m/>
    <m/>
    <x v="8"/>
    <s v="TURKUVAZ PLASTİK VE TEMİZLİK ÜRÜNLERİ SAN TİÇ A.Ş"/>
    <m/>
    <m/>
    <m/>
    <m/>
    <s v="54APS195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61"/>
    <s v="TRABZON"/>
    <s v="TRABZON"/>
    <s v="TRABZON MERKEZ"/>
    <s v="TRABZON @ "/>
    <n v="0"/>
    <n v="0"/>
    <n v="1"/>
    <m/>
    <n v="47889"/>
    <n v="0"/>
    <n v="56580"/>
    <n v="0"/>
    <n v="47889"/>
    <n v="56580"/>
    <n v="8691"/>
  </r>
  <r>
    <x v="3"/>
    <s v="Kadir Öz"/>
    <m/>
    <m/>
    <s v="SAKARYA"/>
    <d v="2026-08-05T00:00:00"/>
    <s v="S-642121"/>
    <d v="2026-08-05T00:00:00"/>
    <s v="Y-576350"/>
    <x v="1"/>
    <m/>
    <s v=" "/>
    <d v="2026-08-05T00:00:00"/>
    <m/>
    <m/>
    <x v="8"/>
    <s v="TURKUVAZ PLASTİK VE TEMİZLİK ÜRÜNLERİ SAN TİÇ A.Ş"/>
    <m/>
    <m/>
    <m/>
    <m/>
    <s v="60AGY083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58"/>
    <s v="SİVAS"/>
    <s v="SİVAS"/>
    <s v="SİVAS MERKEZ"/>
    <s v="SİVAS @ "/>
    <n v="0"/>
    <n v="0"/>
    <n v="1"/>
    <m/>
    <n v="37279"/>
    <n v="0"/>
    <n v="38873"/>
    <n v="0"/>
    <n v="37279"/>
    <n v="38873"/>
    <n v="1594"/>
  </r>
  <r>
    <x v="3"/>
    <s v="Kadir Öz"/>
    <m/>
    <m/>
    <s v="SAKARYA"/>
    <d v="2026-08-05T00:00:00"/>
    <s v="S-642120"/>
    <d v="2026-08-05T00:00:00"/>
    <s v="Y-576349"/>
    <x v="1"/>
    <m/>
    <s v=" "/>
    <d v="2026-08-05T00:00:00"/>
    <m/>
    <m/>
    <x v="8"/>
    <s v="TURKUVAZ PLASTİK VE TEMİZLİK ÜRÜNLERİ SAN TİÇ A.Ş"/>
    <m/>
    <m/>
    <m/>
    <m/>
    <s v="07AJK998"/>
    <s v="Tır Tenteli"/>
    <s v="SINIRLI SORUMLU HENDEK NÜSHETİYE TAŞIMA VE İŞLETME KOOPERATİFİ"/>
    <x v="0"/>
    <s v=" "/>
    <m/>
    <s v="ŞEHİRİÇİ"/>
    <m/>
    <s v="5403"/>
    <s v="HENDEK TURKUVAZ"/>
    <s v="SAKARYA"/>
    <s v="HENDEK"/>
    <m/>
    <s v="Y54"/>
    <s v="SAKARYA"/>
    <s v="SAKARYA"/>
    <s v="SAKARYA MERKEZ"/>
    <s v="SAKARYA @ "/>
    <n v="0"/>
    <n v="0"/>
    <n v="1"/>
    <m/>
    <n v="5735"/>
    <n v="0"/>
    <n v="4917"/>
    <n v="0"/>
    <n v="5735"/>
    <n v="4917"/>
    <n v="-818"/>
  </r>
  <r>
    <x v="3"/>
    <s v="Kadir Öz"/>
    <m/>
    <m/>
    <s v="SAKARYA"/>
    <d v="2026-08-05T00:00:00"/>
    <s v="S-642119"/>
    <d v="2026-08-05T00:00:00"/>
    <s v="Y-576348"/>
    <x v="1"/>
    <m/>
    <s v=" "/>
    <d v="2026-08-05T00:00:00"/>
    <m/>
    <m/>
    <x v="8"/>
    <s v="TURKUVAZ PLASTİK VE TEMİZLİK ÜRÜNLERİ SAN TİÇ A.Ş"/>
    <m/>
    <m/>
    <m/>
    <m/>
    <s v="54AER86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610"/>
    <n v="0"/>
    <n v="12659"/>
    <n v="0"/>
    <n v="10610"/>
    <n v="12659"/>
    <n v="2049"/>
  </r>
  <r>
    <x v="3"/>
    <s v="Kadir Öz"/>
    <m/>
    <m/>
    <s v="SAKARYA"/>
    <d v="2026-08-05T00:00:00"/>
    <s v="S-642118"/>
    <d v="2026-08-05T00:00:00"/>
    <s v="Y-576347"/>
    <x v="1"/>
    <m/>
    <s v=" "/>
    <d v="2026-08-05T00:00:00"/>
    <m/>
    <m/>
    <x v="8"/>
    <s v="TURKUVAZ PLASTİK VE TEMİZLİK ÜRÜNLERİ SAN TİÇ A.Ş"/>
    <m/>
    <m/>
    <m/>
    <m/>
    <s v="29AAN362"/>
    <s v="Tır Tenteli"/>
    <s v="SINIRLI SORUMLU HENDEK NÜSHETİYE TAŞIMA VE İŞLETME KOOPERATİFİ -02 YAKIT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610"/>
    <n v="0"/>
    <n v="12659"/>
    <n v="0"/>
    <n v="10610"/>
    <n v="12659"/>
    <n v="2049"/>
  </r>
  <r>
    <x v="3"/>
    <s v="Kadir Öz"/>
    <m/>
    <m/>
    <s v="SAKARYA"/>
    <d v="2026-08-05T00:00:00"/>
    <s v="S-642117"/>
    <d v="2026-08-05T00:00:00"/>
    <s v="Y-576346"/>
    <x v="1"/>
    <m/>
    <s v=" "/>
    <d v="2026-08-05T00:00:00"/>
    <m/>
    <m/>
    <x v="8"/>
    <s v="TURKUVAZ PLASTİK VE TEMİZLİK ÜRÜNLERİ SAN TİÇ A.Ş"/>
    <m/>
    <m/>
    <m/>
    <m/>
    <s v="42P440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42"/>
    <s v="KONYA"/>
    <s v="KONYA"/>
    <s v="KONYA MERKEZ"/>
    <s v="KONYA @ "/>
    <n v="0"/>
    <n v="0"/>
    <n v="1"/>
    <m/>
    <n v="26382"/>
    <n v="0"/>
    <n v="28771"/>
    <n v="0"/>
    <n v="26382"/>
    <n v="28771"/>
    <n v="2389"/>
  </r>
  <r>
    <x v="3"/>
    <s v="Kadir Öz"/>
    <m/>
    <m/>
    <s v="SAKARYA"/>
    <d v="2026-08-05T00:00:00"/>
    <s v="S-642116"/>
    <d v="2026-08-05T00:00:00"/>
    <s v="Y-576345"/>
    <x v="1"/>
    <m/>
    <s v=" "/>
    <d v="2026-08-05T00:00:00"/>
    <m/>
    <m/>
    <x v="8"/>
    <s v="TURKUVAZ PLASTİK VE TEMİZLİK ÜRÜNLERİ SAN TİÇ A.Ş"/>
    <m/>
    <m/>
    <m/>
    <m/>
    <s v="15AAS300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7"/>
    <s v="ANTALYA"/>
    <s v="ANTALYA"/>
    <s v="MERKEZ"/>
    <s v="KOCAYATAK @ "/>
    <n v="0"/>
    <n v="0"/>
    <n v="1"/>
    <m/>
    <n v="31544"/>
    <n v="0"/>
    <n v="33372"/>
    <n v="0"/>
    <n v="31544"/>
    <n v="33372"/>
    <n v="1828"/>
  </r>
  <r>
    <x v="3"/>
    <s v="Kadir Öz"/>
    <m/>
    <m/>
    <s v="SAKARYA"/>
    <d v="2026-08-05T00:00:00"/>
    <s v="S-642115"/>
    <d v="2026-08-05T00:00:00"/>
    <s v="Y-576344"/>
    <x v="1"/>
    <m/>
    <s v=" "/>
    <d v="2026-08-05T00:00:00"/>
    <m/>
    <m/>
    <x v="8"/>
    <s v="TURKUVAZ PLASTİK VE TEMİZLİK ÜRÜNLERİ SAN TİÇ A.Ş"/>
    <m/>
    <m/>
    <m/>
    <m/>
    <s v="54TN296"/>
    <s v="Tır Tenteli"/>
    <s v="SERPİL BURNAZ"/>
    <x v="0"/>
    <s v=" "/>
    <m/>
    <s v="ŞEHİRLERARASI"/>
    <m/>
    <s v="5403"/>
    <s v="HENDEK TURKUVAZ"/>
    <s v="SAKARYA"/>
    <s v="HENDEK"/>
    <m/>
    <s v="Y16"/>
    <s v="BURSA"/>
    <s v="BURSA"/>
    <s v="BURSA MERKEZ"/>
    <s v="KESTEL+NİLÜFER @ "/>
    <n v="0"/>
    <n v="0"/>
    <n v="1"/>
    <m/>
    <n v="15015"/>
    <n v="0"/>
    <n v="15897"/>
    <n v="0"/>
    <n v="15015"/>
    <n v="15897"/>
    <n v="882"/>
  </r>
  <r>
    <x v="3"/>
    <s v="Kadir Öz"/>
    <m/>
    <m/>
    <s v="SAKARYA"/>
    <d v="2026-08-05T00:00:00"/>
    <s v="S-642114"/>
    <d v="2026-08-05T00:00:00"/>
    <s v="Y-576343"/>
    <x v="1"/>
    <m/>
    <s v=" "/>
    <d v="2026-08-05T00:00:00"/>
    <m/>
    <m/>
    <x v="8"/>
    <s v="TURKUVAZ PLASTİK VE TEMİZLİK ÜRÜNLERİ SAN TİÇ A.Ş"/>
    <m/>
    <m/>
    <m/>
    <m/>
    <s v="54RL420"/>
    <s v="Tır Tenteli"/>
    <s v="ONUR CAN BARUT"/>
    <x v="0"/>
    <s v=" "/>
    <m/>
    <s v="ŞEHİRLERARASI"/>
    <m/>
    <s v="5403"/>
    <s v="HENDEK TURKUVAZ"/>
    <s v="SAKARYA"/>
    <s v="HENDEK"/>
    <m/>
    <s v="Y41"/>
    <s v="KOCAELİ"/>
    <s v="KOCAELİ"/>
    <s v="KOCAELİ(İZMİT) MERKEZ"/>
    <s v="İZMİT @ "/>
    <n v="0"/>
    <n v="0"/>
    <n v="1"/>
    <m/>
    <n v="8029"/>
    <n v="0"/>
    <n v="7373"/>
    <n v="0"/>
    <n v="8029"/>
    <n v="7373"/>
    <n v="-656"/>
  </r>
  <r>
    <x v="3"/>
    <s v="Kadir Öz"/>
    <m/>
    <m/>
    <s v="SAKARYA"/>
    <d v="2026-08-05T00:00:00"/>
    <s v="S-642113"/>
    <d v="2026-08-05T00:00:00"/>
    <s v="Y-576342"/>
    <x v="1"/>
    <m/>
    <s v=" "/>
    <d v="2026-08-05T00:00:00"/>
    <m/>
    <m/>
    <x v="8"/>
    <s v="TURKUVAZ PLASTİK VE TEMİZLİK ÜRÜNLERİ SAN TİÇ A.Ş"/>
    <m/>
    <m/>
    <m/>
    <m/>
    <s v="26AEJ854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2"/>
    <s v="ISPARTA"/>
    <s v="ISPARTA"/>
    <s v="ISPARTA MERKEZ"/>
    <s v="ISPARTA @ "/>
    <n v="0"/>
    <n v="0"/>
    <n v="1"/>
    <m/>
    <n v="26956"/>
    <n v="0"/>
    <n v="27045"/>
    <n v="0"/>
    <n v="26956"/>
    <n v="27045"/>
    <n v="89"/>
  </r>
  <r>
    <x v="3"/>
    <s v="Kadir Öz"/>
    <m/>
    <m/>
    <s v="SAKARYA"/>
    <d v="2026-08-05T00:00:00"/>
    <s v="S-642112"/>
    <d v="2026-08-05T00:00:00"/>
    <s v="Y-576341"/>
    <x v="1"/>
    <m/>
    <s v=" "/>
    <d v="2026-08-05T00:00:00"/>
    <m/>
    <m/>
    <x v="8"/>
    <s v="TURKUVAZ PLASTİK VE TEMİZLİK ÜRÜNLERİ SAN TİÇ A.Ş"/>
    <m/>
    <m/>
    <m/>
    <m/>
    <s v="55GS841"/>
    <s v="Tır Kayar Perdeli"/>
    <s v="MEHMET MARANGOZ"/>
    <x v="0"/>
    <s v=" "/>
    <m/>
    <s v="ŞEHİRLERARASI"/>
    <m/>
    <s v="5403"/>
    <s v="HENDEK TURKUVAZ"/>
    <s v="SAKARYA"/>
    <s v="HENDEK"/>
    <m/>
    <s v="Y41"/>
    <s v="KOCAELİ"/>
    <s v="KOCAELİ"/>
    <s v="KOCAELİ(İZMİT) MERKEZ"/>
    <s v="GEBZE-1 @ "/>
    <n v="0"/>
    <n v="0"/>
    <n v="1"/>
    <m/>
    <n v="9463"/>
    <n v="0"/>
    <n v="10443"/>
    <n v="0"/>
    <n v="9463"/>
    <n v="10443"/>
    <n v="980"/>
  </r>
  <r>
    <x v="3"/>
    <s v="Kadir Öz"/>
    <m/>
    <m/>
    <s v="SAKARYA"/>
    <d v="2026-08-05T00:00:00"/>
    <s v="S-642111"/>
    <d v="2026-08-05T00:00:00"/>
    <s v="Y-576340"/>
    <x v="1"/>
    <m/>
    <s v=" "/>
    <d v="2026-08-05T00:00:00"/>
    <m/>
    <m/>
    <x v="8"/>
    <s v="TURKUVAZ PLASTİK VE TEMİZLİK ÜRÜNLERİ SAN TİÇ A.Ş"/>
    <m/>
    <m/>
    <m/>
    <m/>
    <s v="63LA551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27"/>
    <s v="GAZİANTEP"/>
    <s v="GAZİANTEP"/>
    <s v="GAZİANTEP MERKEZ"/>
    <s v="GAZİANTEP-1+2 @ "/>
    <n v="0"/>
    <n v="0"/>
    <n v="1"/>
    <m/>
    <n v="45985"/>
    <n v="0"/>
    <n v="56997"/>
    <n v="0"/>
    <n v="45985"/>
    <n v="56997"/>
    <n v="11012"/>
  </r>
  <r>
    <x v="3"/>
    <s v="Kadir Öz"/>
    <m/>
    <m/>
    <s v="SAKARYA"/>
    <d v="2026-08-05T00:00:00"/>
    <s v="S-642110"/>
    <d v="2026-08-05T00:00:00"/>
    <s v="Y-576339"/>
    <x v="1"/>
    <m/>
    <s v=" "/>
    <d v="2026-08-05T00:00:00"/>
    <m/>
    <m/>
    <x v="8"/>
    <s v="TURKUVAZ PLASTİK VE TEMİZLİK ÜRÜNLERİ SAN TİÇ A.Ş"/>
    <m/>
    <m/>
    <m/>
    <m/>
    <s v="04ABB484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25"/>
    <s v="ERZURUM"/>
    <s v="ERZURUM"/>
    <s v="ERZURUM MERKEZ"/>
    <s v="ERZURUM @ "/>
    <n v="0"/>
    <n v="0"/>
    <n v="1"/>
    <m/>
    <n v="56205"/>
    <n v="0"/>
    <n v="61507"/>
    <n v="0"/>
    <n v="56205"/>
    <n v="61507"/>
    <n v="5302"/>
  </r>
  <r>
    <x v="3"/>
    <s v="Kadir Öz"/>
    <m/>
    <m/>
    <s v="SAKARYA"/>
    <d v="2026-08-05T00:00:00"/>
    <s v="S-642109"/>
    <d v="2026-08-05T00:00:00"/>
    <s v="Y-576338"/>
    <x v="1"/>
    <m/>
    <s v=" "/>
    <d v="2026-08-05T00:00:00"/>
    <m/>
    <m/>
    <x v="8"/>
    <s v="TURKUVAZ PLASTİK VE TEMİZLİK ÜRÜNLERİ SAN TİÇ A.Ş"/>
    <m/>
    <m/>
    <m/>
    <m/>
    <s v="54AOY262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19"/>
    <s v="ÇORUM"/>
    <s v="ÇORUM"/>
    <s v="ÇORUM MERKEZ"/>
    <s v="ÇORUM @ "/>
    <n v="0"/>
    <n v="0"/>
    <n v="1"/>
    <m/>
    <n v="25522"/>
    <n v="0"/>
    <n v="30093"/>
    <n v="0"/>
    <n v="25522"/>
    <n v="30093"/>
    <n v="4571"/>
  </r>
  <r>
    <x v="3"/>
    <s v="Kadir Öz"/>
    <m/>
    <m/>
    <s v="SAKARYA"/>
    <d v="2026-08-05T00:00:00"/>
    <s v="S-642108"/>
    <d v="2026-08-05T00:00:00"/>
    <s v="Y-576337"/>
    <x v="1"/>
    <m/>
    <s v=" "/>
    <d v="2026-08-05T00:00:00"/>
    <m/>
    <m/>
    <x v="8"/>
    <s v="TURKUVAZ PLASTİK VE TEMİZLİK ÜRÜNLERİ SAN TİÇ A.Ş"/>
    <m/>
    <m/>
    <m/>
    <m/>
    <s v="26LE171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17"/>
    <s v="ÇANAKKALE"/>
    <s v="ÇANAKKALE"/>
    <s v="ÇANAKKALE MERKEZ"/>
    <s v="ÇANAKKALE @ "/>
    <n v="0"/>
    <n v="0"/>
    <n v="1"/>
    <m/>
    <n v="24858"/>
    <n v="0"/>
    <n v="30465"/>
    <n v="0"/>
    <n v="24858"/>
    <n v="30465"/>
    <n v="5607"/>
  </r>
  <r>
    <x v="3"/>
    <s v="Kadir Öz"/>
    <m/>
    <m/>
    <s v="SAKARYA"/>
    <d v="2026-08-05T00:00:00"/>
    <s v="S-642107"/>
    <d v="2026-08-05T00:00:00"/>
    <s v="Y-576336"/>
    <x v="1"/>
    <m/>
    <s v=" "/>
    <d v="2026-08-05T00:00:00"/>
    <m/>
    <m/>
    <x v="8"/>
    <s v="TURKUVAZ PLASTİK VE TEMİZLİK ÜRÜNLERİ SAN TİÇ A.Ş"/>
    <m/>
    <m/>
    <m/>
    <m/>
    <s v="09AUF366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9"/>
    <s v="AYDIN"/>
    <s v="AYDIN"/>
    <s v="AYDIN MERKEZ"/>
    <s v="AYDIN @ "/>
    <n v="0"/>
    <n v="0"/>
    <n v="1"/>
    <m/>
    <n v="31544"/>
    <n v="0"/>
    <n v="35960"/>
    <n v="0"/>
    <n v="31544"/>
    <n v="35960"/>
    <n v="4416"/>
  </r>
  <r>
    <x v="3"/>
    <s v="Kadir Öz"/>
    <m/>
    <m/>
    <s v="SAKARYA"/>
    <d v="2026-08-05T00:00:00"/>
    <s v="S-642106"/>
    <d v="2026-08-05T00:00:00"/>
    <s v="Y-576335"/>
    <x v="1"/>
    <m/>
    <s v=" "/>
    <d v="2026-08-05T00:00:00"/>
    <m/>
    <m/>
    <x v="8"/>
    <s v="TURKUVAZ PLASTİK VE TEMİZLİK ÜRÜNLERİ SAN TİÇ A.Ş"/>
    <m/>
    <m/>
    <m/>
    <m/>
    <s v="54AKG049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ARNAVUTKÖY-2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05T00:00:00"/>
    <s v="S-642105"/>
    <d v="2026-08-05T00:00:00"/>
    <s v="Y-576334"/>
    <x v="1"/>
    <m/>
    <s v=" "/>
    <d v="2026-08-05T00:00:00"/>
    <m/>
    <m/>
    <x v="8"/>
    <s v="TURKUVAZ PLASTİK VE TEMİZLİK ÜRÜNLERİ SAN TİÇ A.Ş"/>
    <m/>
    <m/>
    <m/>
    <m/>
    <s v="54AJ35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ARNAVUTKÖY-1 @ "/>
    <n v="0"/>
    <n v="0"/>
    <n v="1"/>
    <m/>
    <n v="22530"/>
    <n v="0"/>
    <n v="22627"/>
    <n v="0"/>
    <n v="22530"/>
    <n v="22627"/>
    <n v="97"/>
  </r>
  <r>
    <x v="3"/>
    <s v="Mehmet Koç"/>
    <s v="Arşiv kaydı var"/>
    <m/>
    <m/>
    <d v="2026-08-05T00:00:00"/>
    <s v="S-641646"/>
    <d v="2026-08-05T00:00:00"/>
    <s v="Y-575885"/>
    <x v="0"/>
    <m/>
    <s v=" "/>
    <m/>
    <m/>
    <m/>
    <x v="19"/>
    <s v="VATAN PLASTİK SAN TİCARET A.Ş"/>
    <m/>
    <d v="2026-08-05T00:00:00"/>
    <s v="P-000172271"/>
    <m/>
    <s v="01BHE334"/>
    <s v="Tır Tenteli"/>
    <s v="BAYRAM CANBOLAT"/>
    <x v="0"/>
    <s v=" "/>
    <m/>
    <s v="ŞEHİRLERARASI"/>
    <n v="1"/>
    <s v="KARTAL"/>
    <s v="KARTAL"/>
    <s v="İSTANBUL"/>
    <s v="KARTAL"/>
    <m/>
    <s v="Y22"/>
    <s v="EDİRNE"/>
    <s v="EDİRNE"/>
    <s v="EDİRNE MERKEZ"/>
    <s v="35856 @ "/>
    <n v="0"/>
    <n v="0"/>
    <n v="0"/>
    <n v="0"/>
    <n v="32000"/>
    <n v="0"/>
    <n v="39569"/>
    <n v="0"/>
    <n v="32000"/>
    <n v="39569"/>
    <n v="7569"/>
  </r>
  <r>
    <x v="3"/>
    <s v="Mehmet Koç"/>
    <s v="Arşiv kaydı var"/>
    <m/>
    <m/>
    <d v="2026-08-05T00:00:00"/>
    <s v="S-641240"/>
    <d v="2026-08-05T00:00:00"/>
    <s v="Y-575478"/>
    <x v="0"/>
    <m/>
    <s v=" "/>
    <m/>
    <m/>
    <m/>
    <x v="27"/>
    <s v="ASKO SINAİ VE TEKNOLOJİ ÜRETİM SANAYİ TİCARET ANONİM ŞİRKETİ"/>
    <m/>
    <d v="2026-08-05T00:00:00"/>
    <s v="P-000172000"/>
    <m/>
    <s v="02ADE105"/>
    <s v="Tır Tenteli"/>
    <s v="HÜSEYİN DENİZ"/>
    <x v="0"/>
    <s v=" "/>
    <m/>
    <s v="ŞEHİRLERARASI"/>
    <n v="1"/>
    <s v="SAKARYA/FERİZLİ"/>
    <s v="SAKARYA/FERİZLİ"/>
    <s v="SAKARYA"/>
    <s v="FERİZLİ"/>
    <m/>
    <s v="Y59"/>
    <s v="TEKİRDAĞ"/>
    <s v="TEKİRDAĞ"/>
    <s v="TEKİRDAĞ MERKEZ"/>
    <s v="AQUA KRAFT VALS TAŞIMASI @ "/>
    <n v="0"/>
    <n v="0"/>
    <n v="0"/>
    <n v="0"/>
    <n v="20000"/>
    <n v="0"/>
    <n v="23000"/>
    <n v="0"/>
    <n v="20000"/>
    <n v="23000"/>
    <n v="3000"/>
  </r>
  <r>
    <x v="3"/>
    <s v="Mehmet Koç"/>
    <s v="Arşiv kaydı var"/>
    <m/>
    <m/>
    <d v="2026-08-05T00:00:00"/>
    <s v="S-641238"/>
    <d v="2026-08-05T00:00:00"/>
    <s v="Y-575476"/>
    <x v="0"/>
    <m/>
    <s v=" "/>
    <m/>
    <m/>
    <m/>
    <x v="19"/>
    <s v="VATAN PLASTİK SAN TİCARET A.Ş"/>
    <m/>
    <d v="2026-08-05T00:00:00"/>
    <s v="P-000171999"/>
    <m/>
    <s v="34JLV14"/>
    <s v="Tır Tenteli"/>
    <s v="YILMAZ KANLI"/>
    <x v="0"/>
    <s v=" "/>
    <m/>
    <s v="ŞEHİRİÇİ"/>
    <n v="1"/>
    <s v="KARTAL"/>
    <s v="KARTAL"/>
    <s v="İSTANBUL"/>
    <s v="KARTAL"/>
    <m/>
    <s v="Y34"/>
    <s v="İSTANBUL"/>
    <s v="İSTANBUL"/>
    <s v="İSTANBUL MERKEZ"/>
    <s v="35857 @ "/>
    <n v="0"/>
    <n v="0"/>
    <n v="0"/>
    <n v="0"/>
    <n v="11500"/>
    <n v="0"/>
    <n v="14276"/>
    <n v="0"/>
    <n v="11500"/>
    <n v="14276"/>
    <n v="2776"/>
  </r>
  <r>
    <x v="3"/>
    <s v="Mehmet Koç"/>
    <s v="Arşiv kaydı var"/>
    <m/>
    <m/>
    <d v="2026-08-05T00:00:00"/>
    <s v="S-641235"/>
    <d v="2026-08-05T00:00:00"/>
    <s v="Y-575473"/>
    <x v="0"/>
    <m/>
    <s v=" "/>
    <m/>
    <m/>
    <m/>
    <x v="32"/>
    <s v="KAR PORSELEN SANAYİ VE TİCARET ANONİM ŞİRKETİ"/>
    <m/>
    <d v="2026-08-05T00:00:00"/>
    <s v="P-000171996"/>
    <m/>
    <s v="54ABG366"/>
    <s v="Tır Tenteli"/>
    <s v="PAMUKOVA ÖZKAR NAK.SAN.VE TİC.LTD.ŞTİ"/>
    <x v="0"/>
    <s v=" "/>
    <m/>
    <s v="ŞEHİRLERARASI"/>
    <n v="1"/>
    <s v="Y09"/>
    <s v="AYDIN"/>
    <s v="AYDIN"/>
    <s v="AYDIN MERKEZ"/>
    <m/>
    <s v="Y11"/>
    <s v="BİLECİK"/>
    <s v="BİLECİK"/>
    <s v="BİLECİK MERKEZ"/>
    <s v="C7126 @ "/>
    <n v="0"/>
    <n v="0"/>
    <n v="0"/>
    <n v="0"/>
    <n v="26000"/>
    <n v="0"/>
    <n v="26500.95"/>
    <n v="0"/>
    <n v="26000"/>
    <n v="26500.95"/>
    <n v="500.95"/>
  </r>
  <r>
    <x v="3"/>
    <s v="Mehmet Koç"/>
    <s v="Arşiv kaydı var"/>
    <m/>
    <m/>
    <d v="2026-08-05T00:00:00"/>
    <s v="S-641405"/>
    <d v="2026-08-05T00:00:00"/>
    <s v="Y-575643"/>
    <x v="0"/>
    <m/>
    <s v=" "/>
    <m/>
    <m/>
    <m/>
    <x v="20"/>
    <s v="BİLLAS LASTİK VE KAUÇUK SANAYİ TİCARET ANONİM ŞİRKETİ"/>
    <m/>
    <d v="2026-08-05T00:00:00"/>
    <s v="P-000172132"/>
    <m/>
    <s v="44DL560"/>
    <s v="Tır Tenteli"/>
    <s v="DEVECİLER LOJİSTİK SANAYİ TİCARET LİMİTED ŞİRKETİ"/>
    <x v="0"/>
    <s v=" "/>
    <m/>
    <s v="ŞEHİRLERARASI"/>
    <n v="1"/>
    <s v="Y11"/>
    <s v="BİLECİK"/>
    <s v="BİLECİK"/>
    <s v="BİLECİK MERKEZ"/>
    <m/>
    <s v="Y44"/>
    <s v="MALATYA"/>
    <s v="MALATYA"/>
    <s v="MALATYA MERKEZ"/>
    <s v="EL3378-79-80 @ "/>
    <n v="0"/>
    <n v="0"/>
    <n v="0"/>
    <n v="0"/>
    <n v="49000"/>
    <n v="0"/>
    <n v="56000"/>
    <n v="0"/>
    <n v="49000"/>
    <n v="56000"/>
    <n v="7000"/>
  </r>
  <r>
    <x v="3"/>
    <s v="Mehmet Koç"/>
    <s v="Arşiv kaydı var"/>
    <m/>
    <m/>
    <d v="2026-08-05T00:00:00"/>
    <s v="S-641308"/>
    <d v="2026-08-05T00:00:00"/>
    <s v="Y-575546"/>
    <x v="0"/>
    <m/>
    <s v=" "/>
    <m/>
    <m/>
    <m/>
    <x v="20"/>
    <s v="BİLLAS LASTİK VE KAUÇUK SANAYİ TİCARET ANONİM ŞİRKETİ"/>
    <m/>
    <d v="2026-08-05T00:00:00"/>
    <s v="P-000172044"/>
    <m/>
    <s v="33EP444"/>
    <s v="Tır Tenteli"/>
    <s v="ÖZCAN ÇOPUR"/>
    <x v="0"/>
    <s v=" "/>
    <m/>
    <s v="ŞEHİRLERARASI"/>
    <n v="1"/>
    <s v="Y11"/>
    <s v="BİLECİK"/>
    <s v="BİLECİK"/>
    <s v="BİLECİK MERKEZ"/>
    <m/>
    <s v="Y33"/>
    <s v="MERSİN"/>
    <s v="MERSİN"/>
    <s v="MERSİN MERKEZ"/>
    <s v="İRS.NO:EL3393-92-91-86-88-89-90-87-84-85-83 @ "/>
    <n v="0"/>
    <n v="0"/>
    <n v="0"/>
    <n v="0"/>
    <n v="49000"/>
    <n v="0"/>
    <n v="56000"/>
    <n v="0"/>
    <n v="49000"/>
    <n v="56000"/>
    <n v="7000"/>
  </r>
  <r>
    <x v="3"/>
    <s v="Mehmet Koç"/>
    <s v="Arşiv kaydı var"/>
    <m/>
    <m/>
    <d v="2026-08-05T00:00:00"/>
    <s v="S-641278"/>
    <d v="2026-08-05T00:00:00"/>
    <s v="Y-575516"/>
    <x v="0"/>
    <m/>
    <s v=" "/>
    <m/>
    <m/>
    <m/>
    <x v="8"/>
    <s v="TURKUVAZ PLASTİK VE TEMİZLİK ÜRÜNLERİ SAN TİÇ A.Ş"/>
    <m/>
    <d v="2026-08-05T00:00:00"/>
    <s v="P-000172033"/>
    <m/>
    <s v="63AFJ027"/>
    <s v="Tır Tenteli"/>
    <s v="NESRİN DİRİER"/>
    <x v="0"/>
    <s v=" "/>
    <m/>
    <s v="ŞEHİRLERARASI"/>
    <n v="1"/>
    <s v="HENDEK TURKUVAZ"/>
    <s v="HENDEK TURKUVAZ"/>
    <s v="SAKARYA"/>
    <s v="HENDEK"/>
    <m/>
    <s v="Y72"/>
    <s v="BATMAN"/>
    <s v="BATMAN"/>
    <s v="BATMAN MERKEZ"/>
    <m/>
    <n v="0"/>
    <n v="0"/>
    <n v="0"/>
    <n v="0"/>
    <n v="62000"/>
    <n v="0"/>
    <n v="79118"/>
    <n v="0"/>
    <n v="62000"/>
    <n v="79118"/>
    <n v="17118"/>
  </r>
  <r>
    <x v="3"/>
    <s v="Mehmet Koç"/>
    <s v="Arşiv kaydı var"/>
    <m/>
    <m/>
    <d v="2026-08-05T00:00:00"/>
    <s v="S-641254"/>
    <d v="2026-08-05T00:00:00"/>
    <s v="Y-575492"/>
    <x v="0"/>
    <m/>
    <s v=" "/>
    <m/>
    <m/>
    <m/>
    <x v="19"/>
    <s v="VATAN PLASTİK SAN TİCARET A.Ş"/>
    <m/>
    <d v="2026-08-05T00:00:00"/>
    <s v="P-000172009"/>
    <m/>
    <s v="67AFY398"/>
    <s v="Tır Tenteli"/>
    <s v="ŞENDOĞAN AKYILDIZ"/>
    <x v="0"/>
    <s v=" "/>
    <m/>
    <s v="ŞEHİRLERARASI"/>
    <n v="1"/>
    <s v="ÖMERLİ"/>
    <s v="ÖMERLİ"/>
    <s v="İSTANBUL"/>
    <m/>
    <m/>
    <s v="Y55"/>
    <s v="SAMSUN"/>
    <s v="SAMSUN"/>
    <s v="SAMSUN MERKEZ"/>
    <s v="35828 @ "/>
    <n v="0"/>
    <n v="0"/>
    <n v="0"/>
    <n v="0"/>
    <n v="34000"/>
    <n v="0"/>
    <n v="35061"/>
    <n v="0"/>
    <n v="34000"/>
    <n v="35061"/>
    <n v="1061"/>
  </r>
  <r>
    <x v="4"/>
    <s v="Serhat Kuzey"/>
    <s v="Arşiv kaydı var"/>
    <m/>
    <m/>
    <d v="2026-08-05T00:00:00"/>
    <s v="S-642283"/>
    <d v="2026-08-05T00:00:00"/>
    <s v="Y-576522"/>
    <x v="3"/>
    <m/>
    <s v=" "/>
    <m/>
    <m/>
    <m/>
    <x v="11"/>
    <m/>
    <m/>
    <d v="2026-08-05T00:00:00"/>
    <s v="P-000172706"/>
    <m/>
    <s v="33AHP128"/>
    <s v="Tır Frigorifik"/>
    <s v="SÜMER TRANS ULUS.TAŞ.İTH.İHR.SAN. VE TİC.LTD.ŞTİ."/>
    <x v="1"/>
    <s v="LATİF AKURAN"/>
    <m/>
    <s v="ŞEHİRLERARASI"/>
    <n v="1"/>
    <s v="Y51"/>
    <s v="NİĞDE"/>
    <s v="NİĞDE"/>
    <s v="NİĞDE MERKEZ"/>
    <m/>
    <s v="Y34"/>
    <s v="İSTANBUL"/>
    <s v="İSTANBUL"/>
    <s v="İSTANBUL MERKEZ"/>
    <s v="ANADOLU YAKASI 4 YER @"/>
    <n v="0"/>
    <n v="933"/>
    <n v="1071"/>
    <n v="138"/>
    <n v="44027.57"/>
    <n v="0"/>
    <n v="57745"/>
    <n v="0"/>
    <n v="44027.57"/>
    <n v="57745"/>
    <n v="13717.43"/>
  </r>
  <r>
    <x v="4"/>
    <s v="Serhat Kuzey"/>
    <s v="Arşiv kaydı var"/>
    <m/>
    <m/>
    <d v="2026-08-05T00:00:00"/>
    <s v="S-642282"/>
    <d v="2026-08-05T00:00:00"/>
    <s v="Y-576521"/>
    <x v="3"/>
    <m/>
    <s v=" "/>
    <m/>
    <m/>
    <m/>
    <x v="11"/>
    <m/>
    <m/>
    <d v="2026-08-05T00:00:00"/>
    <s v="P-000172705"/>
    <m/>
    <s v="47AEZ035"/>
    <s v="Tır Frigorifik"/>
    <s v="MİR LOJİSTİK ULUS.TAŞ.İTH.İNŞ.NAK.KUY.GIDA SAN. VE TİC.LTD.ŞTİ"/>
    <x v="1"/>
    <s v="AHMET YALMAN"/>
    <s v="0541 602 56 24"/>
    <s v="ŞEHİRLERARASI"/>
    <n v="1"/>
    <s v="Y51"/>
    <s v="NİĞDE"/>
    <s v="NİĞDE"/>
    <s v="NİĞDE MERKEZ"/>
    <m/>
    <s v="Y41"/>
    <s v="KOCAELİ"/>
    <s v="KOCAELİ"/>
    <s v="KOCAELİ(İZMİT) MERKEZ"/>
    <m/>
    <n v="0"/>
    <n v="800"/>
    <n v="856"/>
    <n v="56"/>
    <n v="33924.94"/>
    <n v="0"/>
    <n v="46201"/>
    <n v="0"/>
    <n v="33924.94"/>
    <n v="46201"/>
    <n v="12276.06"/>
  </r>
  <r>
    <x v="4"/>
    <s v="Serhat Kuzey"/>
    <s v="Arşiv kaydı var"/>
    <m/>
    <m/>
    <d v="2026-08-05T00:00:00"/>
    <s v="S-642281"/>
    <d v="2026-08-05T00:00:00"/>
    <s v="Y-576520"/>
    <x v="3"/>
    <m/>
    <s v=" "/>
    <m/>
    <m/>
    <m/>
    <x v="11"/>
    <m/>
    <m/>
    <d v="2026-08-05T00:00:00"/>
    <s v="P-000172704"/>
    <m/>
    <s v="33CSA30"/>
    <s v="Tır Frigorifik"/>
    <s v="REYSAN LOJİSTİK ULUSLARARASI NAKLİYAT SANAYİ VE TİCARET LİMİTED ŞİRKETİ"/>
    <x v="1"/>
    <s v=" "/>
    <m/>
    <s v="ŞEHİRLERARASI"/>
    <n v="1"/>
    <s v="Y51"/>
    <s v="NİĞDE"/>
    <s v="NİĞDE"/>
    <s v="NİĞDE MERKEZ"/>
    <m/>
    <s v="Y48"/>
    <s v="MUĞLA"/>
    <s v="MUĞLA"/>
    <s v="MUĞLA MERKEZ"/>
    <s v="2 YER @"/>
    <n v="0"/>
    <n v="1120"/>
    <n v="1725"/>
    <n v="605"/>
    <n v="70030.03"/>
    <n v="825.54"/>
    <n v="70433"/>
    <n v="0"/>
    <n v="69204.490000000005"/>
    <n v="70433"/>
    <n v="1228.51"/>
  </r>
  <r>
    <x v="4"/>
    <s v="Serhat Kuzey"/>
    <s v="Arşiv kaydı var"/>
    <m/>
    <m/>
    <d v="2026-08-05T00:00:00"/>
    <s v="S-642280"/>
    <d v="2026-08-05T00:00:00"/>
    <s v="Y-576519"/>
    <x v="3"/>
    <m/>
    <s v=" "/>
    <m/>
    <m/>
    <m/>
    <x v="11"/>
    <m/>
    <m/>
    <d v="2026-08-05T00:00:00"/>
    <s v="P-000172703"/>
    <m/>
    <s v="42AOS764"/>
    <s v="Tır Frigorifik"/>
    <s v="SÜLEYMAN GÜMÜŞKAYA"/>
    <x v="1"/>
    <s v=" "/>
    <m/>
    <s v="ŞEHİRLERARASI"/>
    <n v="1"/>
    <s v="Y51"/>
    <s v="NİĞDE"/>
    <s v="NİĞDE"/>
    <s v="NİĞDE MERKEZ"/>
    <m/>
    <s v="Y20"/>
    <s v="DENİZLİ"/>
    <s v="DENİZLİ"/>
    <s v="DENİZLİ MERKEZ"/>
    <s v="2 YER @"/>
    <n v="0"/>
    <n v="810"/>
    <n v="1261"/>
    <n v="451"/>
    <n v="50730.46"/>
    <n v="0"/>
    <n v="48990"/>
    <n v="0"/>
    <n v="50730.46"/>
    <n v="48990"/>
    <n v="-1740.46"/>
  </r>
  <r>
    <x v="4"/>
    <s v="Serhat Kuzey"/>
    <s v="Arşiv kaydı var"/>
    <m/>
    <m/>
    <d v="2026-08-05T00:00:00"/>
    <s v="S-642279"/>
    <d v="2026-08-05T00:00:00"/>
    <s v="Y-576518"/>
    <x v="3"/>
    <m/>
    <s v=" "/>
    <m/>
    <m/>
    <m/>
    <x v="11"/>
    <m/>
    <m/>
    <d v="2026-08-05T00:00:00"/>
    <s v="P-000172702"/>
    <m/>
    <s v="33BNS39"/>
    <s v="Tır Frigorifik"/>
    <s v="HASRET ULUS.NAK.İNŞ.GÜM.TEKSTİL KUY.GID.PET.ÜRÜN.SAN.VE TİC.LTD.ŞTİ."/>
    <x v="1"/>
    <s v=" "/>
    <m/>
    <s v="ŞEHİRLERARASI"/>
    <n v="1"/>
    <s v="Y51"/>
    <s v="NİĞDE"/>
    <s v="NİĞDE"/>
    <s v="NİĞDE MERKEZ"/>
    <m/>
    <s v="Y80"/>
    <s v="OSMANİYE"/>
    <s v="OSMANİYE"/>
    <s v="OSMANİYE MERKEZ"/>
    <s v="MERSİN+OSMANİYE @"/>
    <n v="0"/>
    <n v="337"/>
    <n v="1937"/>
    <n v="1600"/>
    <n v="72872.820000000007"/>
    <n v="0"/>
    <n v="28248"/>
    <n v="0"/>
    <n v="72872.820000000007"/>
    <n v="28248"/>
    <n v="-44624.82"/>
  </r>
  <r>
    <x v="4"/>
    <s v="Serhat Kuzey"/>
    <s v="Arşiv kaydı var"/>
    <m/>
    <m/>
    <d v="2026-08-05T00:00:00"/>
    <s v="S-641858"/>
    <d v="2026-08-05T00:00:00"/>
    <s v="Y-576096"/>
    <x v="3"/>
    <m/>
    <s v=" "/>
    <m/>
    <m/>
    <m/>
    <x v="33"/>
    <m/>
    <m/>
    <m/>
    <m/>
    <m/>
    <s v="33CTC40"/>
    <s v="Tır Frigorifik"/>
    <s v="TEK NUR TRANS LOJ.SAN.VE TİC.LTD.ŞTİ."/>
    <x v="1"/>
    <s v=" "/>
    <m/>
    <s v="ŞEHİRLERARASI"/>
    <n v="1"/>
    <s v="Y16"/>
    <s v="BURSA"/>
    <s v="BURSA"/>
    <s v="BURSA MERKEZ"/>
    <s v="YENİŞEHİR"/>
    <s v="Y09"/>
    <s v="AYDIN"/>
    <s v="AYDIN"/>
    <s v="AYDIN MERKEZ"/>
    <m/>
    <n v="0"/>
    <n v="507"/>
    <n v="710"/>
    <n v="203"/>
    <n v="32318.91"/>
    <n v="0"/>
    <n v="20000"/>
    <n v="0"/>
    <n v="32318.91"/>
    <n v="20000"/>
    <n v="-12318.91"/>
  </r>
  <r>
    <x v="4"/>
    <s v="Necmettin ŞEN"/>
    <s v="Arşiv kaydı var"/>
    <s v="01-09 AĞUSTOS 2026 KAŞINHANI MUTABAKATI"/>
    <s v="TAMAMLANDI"/>
    <d v="2026-08-05T00:00:00"/>
    <s v="S-641147"/>
    <d v="2026-08-05T00:00:00"/>
    <s v="Y-575385"/>
    <x v="3"/>
    <m/>
    <s v=" "/>
    <m/>
    <m/>
    <m/>
    <x v="10"/>
    <s v="PANEK ZİRAAT ALETLERİ DAYANIKLI TÜKETİM MALZEMELERİ"/>
    <m/>
    <d v="2026-08-05T00:00:00"/>
    <s v="P-000171940"/>
    <m/>
    <s v="47AAG542"/>
    <s v="Tır Frigorifik"/>
    <s v="YAĞMUR TRANSPORT ULUSLARARASI TAŞIMACILIK GIDA PETROL TEKSTİL OTOMOTİV İNŞAAT KUYUMCULUK İTHALAT İHR"/>
    <x v="1"/>
    <s v=" "/>
    <m/>
    <s v="ŞEHİRLERARASI"/>
    <n v="1"/>
    <s v="4210"/>
    <s v="KAŞINHANI FABRİKA"/>
    <s v="KONYA"/>
    <s v="MERAM"/>
    <m/>
    <s v="Y07"/>
    <s v="ANTALYA"/>
    <s v="ANTALYA"/>
    <s v="MERKEZ"/>
    <s v="&quot;YENİ MAĞ. BURDUR BÖLGE (8 PLT) || YENİ MAĞ-MURATPAŞA DEPO (7 PLT) || YENİ MAĞ.DÖŞEMEALTI-BATI DEPO (8 PLT) || _x000a_BİM - DÖŞEMEALTI DEPO (1 PLT) || BİM DÖŞEMEALTI 2 -ANTALYA (7 PLT)&quot; @ "/>
    <n v="0"/>
    <n v="480"/>
    <n v="895"/>
    <n v="415"/>
    <n v="37662.050000000003"/>
    <n v="0"/>
    <n v="29989.439999999999"/>
    <n v="0"/>
    <n v="37662.050000000003"/>
    <n v="29989.439999999999"/>
    <n v="-7672.61"/>
  </r>
  <r>
    <x v="4"/>
    <s v="Ahmet Bursal"/>
    <m/>
    <m/>
    <m/>
    <d v="2026-08-05T00:00:00"/>
    <s v="S-641304"/>
    <d v="2026-08-05T00:00:00"/>
    <s v="Y-575542"/>
    <x v="3"/>
    <m/>
    <s v=" "/>
    <m/>
    <m/>
    <m/>
    <x v="11"/>
    <m/>
    <m/>
    <d v="2026-08-05T00:00:00"/>
    <s v="P-000172701"/>
    <m/>
    <s v="51BN838"/>
    <s v="Tır Frigorifik"/>
    <s v="CUMA DEMİR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NADOLU @"/>
    <n v="0"/>
    <n v="0"/>
    <n v="0"/>
    <n v="0"/>
    <n v="42000"/>
    <n v="0"/>
    <n v="53245"/>
    <n v="0"/>
    <n v="42000"/>
    <n v="53245"/>
    <n v="11245"/>
  </r>
  <r>
    <x v="4"/>
    <s v="Ahmet Bursal"/>
    <m/>
    <m/>
    <m/>
    <d v="2026-08-05T00:00:00"/>
    <s v="S-641303"/>
    <d v="2026-08-05T00:00:00"/>
    <s v="Y-575541"/>
    <x v="3"/>
    <m/>
    <s v=" "/>
    <m/>
    <m/>
    <m/>
    <x v="11"/>
    <m/>
    <m/>
    <d v="2026-08-05T00:00:00"/>
    <s v="P-000172700"/>
    <m/>
    <s v="51AFK027"/>
    <s v="Tır Frigorifik"/>
    <s v="CELAL BOZKUŞ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NADOLU @"/>
    <n v="0"/>
    <n v="0"/>
    <n v="0"/>
    <n v="0"/>
    <n v="42000"/>
    <n v="0"/>
    <n v="53245"/>
    <n v="0"/>
    <n v="42000"/>
    <n v="53245"/>
    <n v="11245"/>
  </r>
  <r>
    <x v="4"/>
    <s v="Ahmet Bursal"/>
    <m/>
    <m/>
    <m/>
    <d v="2026-08-05T00:00:00"/>
    <s v="S-641302"/>
    <d v="2026-08-05T00:00:00"/>
    <s v="Y-575540"/>
    <x v="3"/>
    <m/>
    <s v=" "/>
    <m/>
    <m/>
    <m/>
    <x v="11"/>
    <m/>
    <m/>
    <d v="2026-08-05T00:00:00"/>
    <s v="P-000172699"/>
    <m/>
    <s v="51KT440"/>
    <s v="Tır Tenteli"/>
    <s v="MESUT DURAK"/>
    <x v="0"/>
    <s v=" "/>
    <m/>
    <s v="ŞEHİRLERARASI"/>
    <n v="1"/>
    <s v="Y51"/>
    <s v="NİĞDE"/>
    <s v="NİĞDE"/>
    <s v="NİĞDE MERKEZ"/>
    <m/>
    <s v="Y41"/>
    <s v="KOCAELİ"/>
    <s v="KOCAELİ"/>
    <s v="KOCAELİ(İZMİT) MERKEZ"/>
    <s v="3 NOKTA @"/>
    <n v="0"/>
    <n v="0"/>
    <n v="0"/>
    <n v="0"/>
    <n v="40000"/>
    <n v="0"/>
    <n v="46951"/>
    <n v="0"/>
    <n v="40000"/>
    <n v="46951"/>
    <n v="6951"/>
  </r>
  <r>
    <x v="4"/>
    <s v="Ahmet Bursal"/>
    <s v="Arşiv kaydı var"/>
    <m/>
    <m/>
    <d v="2026-08-05T00:00:00"/>
    <s v="S-641301"/>
    <d v="2026-08-05T00:00:00"/>
    <s v="Y-575539"/>
    <x v="3"/>
    <m/>
    <s v=" "/>
    <m/>
    <m/>
    <m/>
    <x v="11"/>
    <m/>
    <m/>
    <d v="2026-08-05T00:00:00"/>
    <s v="P-000172698"/>
    <m/>
    <s v="35CIH940"/>
    <s v="Tır Frigorifik"/>
    <s v="ÖZNİL PAZ.DAĞ.NAK.GIDA.VE DIŞ.TİC.LTD.ŞTİ."/>
    <x v="0"/>
    <s v=" "/>
    <m/>
    <s v="ŞEHİRLERARASI"/>
    <n v="1"/>
    <s v="Y51"/>
    <s v="NİĞDE"/>
    <s v="NİĞDE"/>
    <s v="NİĞDE MERKEZ"/>
    <m/>
    <s v="Y35"/>
    <s v="İZMİR"/>
    <s v="İZMİR"/>
    <s v="MERKEZ"/>
    <s v="UŞAK + İZMİR 2 NOKTA @"/>
    <n v="0"/>
    <n v="0"/>
    <n v="0"/>
    <n v="0"/>
    <n v="47000"/>
    <n v="0"/>
    <n v="59392"/>
    <n v="0"/>
    <n v="47000"/>
    <n v="59392"/>
    <n v="12392"/>
  </r>
  <r>
    <x v="4"/>
    <s v="Ahmet Bursal"/>
    <m/>
    <m/>
    <m/>
    <d v="2026-08-05T00:00:00"/>
    <s v="S-641300"/>
    <d v="2026-08-05T00:00:00"/>
    <s v="Y-575538"/>
    <x v="3"/>
    <m/>
    <s v=" "/>
    <m/>
    <m/>
    <m/>
    <x v="11"/>
    <m/>
    <m/>
    <d v="2026-08-05T00:00:00"/>
    <s v="P-000172697"/>
    <m/>
    <s v="33ATC632"/>
    <s v="Tır Frigorifik"/>
    <s v="MAZLUM PET.ÜRÜN.GIDA NAKLİYAT İNŞ.OTO.SAN.VE TİC.LTD.ŞTİ"/>
    <x v="0"/>
    <s v=" "/>
    <m/>
    <s v="ŞEHİRLERARASI"/>
    <n v="1"/>
    <s v="Y51"/>
    <s v="NİĞDE"/>
    <s v="NİĞDE"/>
    <s v="NİĞDE MERKEZ"/>
    <m/>
    <s v="Y48"/>
    <s v="MUĞLA"/>
    <s v="MUĞLA"/>
    <s v="MUĞLA MERKEZ"/>
    <s v="MARMARİS @"/>
    <n v="0"/>
    <n v="0"/>
    <n v="0"/>
    <n v="0"/>
    <n v="54000"/>
    <n v="0"/>
    <n v="63811"/>
    <n v="0"/>
    <n v="54000"/>
    <n v="63811"/>
    <n v="9811"/>
  </r>
  <r>
    <x v="4"/>
    <s v="Ahmet Bursal"/>
    <s v="Arşiv kaydı var"/>
    <m/>
    <m/>
    <d v="2026-08-05T00:00:00"/>
    <s v="S-641299"/>
    <d v="2026-08-05T00:00:00"/>
    <s v="Y-575537"/>
    <x v="3"/>
    <m/>
    <s v=" "/>
    <m/>
    <m/>
    <m/>
    <x v="11"/>
    <m/>
    <m/>
    <d v="2026-08-05T00:00:00"/>
    <s v="P-000172696"/>
    <m/>
    <s v="54APS125"/>
    <s v="Tır Kayar Perdeli"/>
    <s v="İSMAİL MEKE"/>
    <x v="0"/>
    <s v=" "/>
    <m/>
    <s v="ŞEHİRLERARASI"/>
    <n v="1"/>
    <s v="Y51"/>
    <s v="NİĞDE"/>
    <s v="NİĞDE"/>
    <s v="NİĞDE MERKEZ"/>
    <m/>
    <s v="Y07"/>
    <s v="ANTALYA"/>
    <s v="ANTALYA"/>
    <s v="MERKEZ"/>
    <m/>
    <n v="0"/>
    <n v="0"/>
    <n v="0"/>
    <n v="0"/>
    <n v="32000"/>
    <n v="0"/>
    <n v="39364"/>
    <n v="0"/>
    <n v="32000"/>
    <n v="39364"/>
    <n v="7364"/>
  </r>
  <r>
    <x v="4"/>
    <s v="Ahmet Bursal"/>
    <m/>
    <m/>
    <m/>
    <d v="2026-08-05T00:00:00"/>
    <s v="S-641298"/>
    <d v="2026-08-05T00:00:00"/>
    <s v="Y-575536"/>
    <x v="3"/>
    <m/>
    <s v=" "/>
    <m/>
    <m/>
    <m/>
    <x v="11"/>
    <m/>
    <m/>
    <d v="2026-08-05T00:00:00"/>
    <s v="P-000172695"/>
    <m/>
    <s v="06CME373"/>
    <s v="Tır Frigorifik"/>
    <s v="MESUT KÜTAHYA"/>
    <x v="0"/>
    <s v=" "/>
    <m/>
    <s v="ŞEHİRLERARASI"/>
    <n v="1"/>
    <s v="Y51"/>
    <s v="NİĞDE"/>
    <s v="NİĞDE"/>
    <s v="NİĞDE MERKEZ"/>
    <m/>
    <s v="Y10"/>
    <s v="BALIKESİR"/>
    <s v="BALIKESİR"/>
    <s v="BALIKESİR MERKEZ"/>
    <s v="MANYAS @"/>
    <n v="0"/>
    <n v="0"/>
    <n v="0"/>
    <n v="0"/>
    <n v="38000"/>
    <n v="0"/>
    <n v="41954"/>
    <n v="0"/>
    <n v="38000"/>
    <n v="41954"/>
    <n v="3954"/>
  </r>
  <r>
    <x v="4"/>
    <s v="Necmettin ŞEN"/>
    <s v="Arşiv kaydı var"/>
    <s v="01-09 AĞUSTOS 2026 KAŞINHANI MUTABAKATI"/>
    <s v="TAMAMLANDI"/>
    <d v="2026-08-05T00:00:00"/>
    <s v="S-641150"/>
    <d v="2026-08-05T00:00:00"/>
    <s v="Y-575387"/>
    <x v="3"/>
    <m/>
    <s v=" "/>
    <m/>
    <m/>
    <m/>
    <x v="10"/>
    <s v="PANEK ZİRAAT ALETLERİ DAYANIKLI TÜKETİM MALZEMELERİ"/>
    <m/>
    <d v="2026-08-05T00:00:00"/>
    <s v="P-000171943"/>
    <m/>
    <s v="14ABS100"/>
    <s v="Tır Frigorifik"/>
    <s v="GÜLŞEN KAYMAZ"/>
    <x v="0"/>
    <s v=" "/>
    <m/>
    <s v="ŞEHİRLERARASI"/>
    <n v="1"/>
    <s v="4210"/>
    <s v="KAŞINHANI FABRİKA"/>
    <s v="KONYA"/>
    <s v="MERAM"/>
    <m/>
    <s v="Y67"/>
    <s v="ZONGULDAK"/>
    <s v="ZONGULDAK"/>
    <s v="ZONGULDAK MERKEZ"/>
    <s v="YENİ MAĞ.TOSYA DEPO (9 PLT) || TABİATSAL GIDA PAZ.DAĞIT.TİC.L (19 PLT) || YENİ MAĞ.-ZONGULDAK DEPO (5 PLT) @ "/>
    <n v="0"/>
    <n v="0"/>
    <n v="0"/>
    <n v="0"/>
    <n v="40000"/>
    <n v="0"/>
    <n v="51859.1"/>
    <n v="0"/>
    <n v="40000"/>
    <n v="51859.1"/>
    <n v="11859.1"/>
  </r>
  <r>
    <x v="4"/>
    <s v="Necmettin ŞEN"/>
    <s v="Arşiv kaydı var"/>
    <s v="01-09 AĞUSTOS 2026 KAŞINHANI MUTABAKATI"/>
    <s v="TAMAMLANDI"/>
    <d v="2026-08-05T00:00:00"/>
    <s v="S-641146"/>
    <d v="2026-08-05T00:00:00"/>
    <s v="Y-575384"/>
    <x v="3"/>
    <m/>
    <s v=" "/>
    <m/>
    <m/>
    <m/>
    <x v="10"/>
    <s v="PANEK ZİRAAT ALETLERİ DAYANIKLI TÜKETİM MALZEMELERİ"/>
    <m/>
    <d v="2026-08-05T00:00:00"/>
    <s v="P-000171939"/>
    <m/>
    <s v="42ACE599"/>
    <s v="Tır Frigorifik"/>
    <s v="YASİN BOZDAĞ"/>
    <x v="0"/>
    <s v=" "/>
    <m/>
    <s v="ŞEHİRLERARASI"/>
    <n v="1"/>
    <s v="4210"/>
    <s v="KAŞINHANI FABRİKA"/>
    <s v="KONYA"/>
    <s v="MERAM"/>
    <m/>
    <s v="Y38"/>
    <s v="KAYSERİ"/>
    <s v="KAYSERİ"/>
    <s v="KAYSERİ MERKEZ"/>
    <s v="&quot;DUYKAN GIDA (6 PLT) || A101 AKSARAY 12 PL - BİM KAYSERİ 2 (2 PLT) || _x000a_ARSEN İHTİYAÇ DEPO (12 PLT)&quot; @ "/>
    <n v="0"/>
    <n v="0"/>
    <n v="0"/>
    <n v="0"/>
    <n v="24500"/>
    <n v="0"/>
    <n v="28436.66"/>
    <n v="0"/>
    <n v="24500"/>
    <n v="28436.66"/>
    <n v="3936.66"/>
  </r>
  <r>
    <x v="4"/>
    <s v="Necmettin ŞEN"/>
    <m/>
    <s v="01-09 AĞUSTOS 2026 KAŞINHANI MUTABAKATI"/>
    <s v="TAMAMLANDI"/>
    <d v="2026-08-05T00:00:00"/>
    <s v="S-641145"/>
    <d v="2026-08-05T00:00:00"/>
    <s v="Y-575383"/>
    <x v="3"/>
    <m/>
    <s v=" "/>
    <m/>
    <m/>
    <m/>
    <x v="10"/>
    <s v="PANEK ZİRAAT ALETLERİ DAYANIKLI TÜKETİM MALZEMELERİ"/>
    <m/>
    <d v="2026-08-05T00:00:00"/>
    <s v="P-000171938"/>
    <m/>
    <s v="31AOF718"/>
    <s v="Tır Frigorifik"/>
    <s v="DİVAN TRANS LOJİSTİK VE DIŞ TİCARET LİMİTED ŞİRKETİ"/>
    <x v="1"/>
    <s v=" "/>
    <m/>
    <s v="ŞEHİRLERARASI"/>
    <n v="1"/>
    <s v="4210"/>
    <s v="KAŞINHANI FABRİKA"/>
    <s v="KONYA"/>
    <s v="MERAM"/>
    <m/>
    <s v="Y60"/>
    <s v="TOKAT"/>
    <s v="TOKAT"/>
    <s v="TOKAT MERKEZ"/>
    <s v="BİM - SİVAS (8 PLT) || YENİ MAĞ.TOKAT (11 PLT) || TOK-TAR TARIM OTO PETR. İNŞ. T TİC. LTD. ŞTİ. (13 PLT) @ "/>
    <n v="0"/>
    <n v="600"/>
    <n v="990"/>
    <n v="390"/>
    <n v="44471.42"/>
    <n v="0"/>
    <n v="47328.2"/>
    <n v="0"/>
    <n v="44471.42"/>
    <n v="47328.2"/>
    <n v="2856.78"/>
  </r>
  <r>
    <x v="4"/>
    <s v="Necmettin ŞEN"/>
    <s v="Arşiv kaydı var"/>
    <s v="01-09 AĞUSTOS 2026 KAŞINHANI MUTABAKATI"/>
    <s v="TAMAMLANDI"/>
    <d v="2026-08-05T00:00:00"/>
    <s v="S-641144"/>
    <d v="2026-08-05T00:00:00"/>
    <s v="Y-575382"/>
    <x v="3"/>
    <m/>
    <s v=" "/>
    <m/>
    <m/>
    <m/>
    <x v="10"/>
    <s v="PANEK ZİRAAT ALETLERİ DAYANIKLI TÜKETİM MALZEMELERİ"/>
    <m/>
    <d v="2026-08-05T00:00:00"/>
    <s v="P-000171937"/>
    <m/>
    <s v="61LZ560"/>
    <s v="Tır Frigorifik"/>
    <s v="ALİ TURAN USTA"/>
    <x v="0"/>
    <s v="İBRAHİM ÇAKIR"/>
    <s v="0533 623 58 63"/>
    <s v="ŞEHİRLERARASI"/>
    <n v="1"/>
    <s v="4210"/>
    <s v="KAŞINHANI FABRİKA"/>
    <s v="KONYA"/>
    <s v="MERAM"/>
    <m/>
    <s v="Y53"/>
    <s v="RİZE"/>
    <s v="RİZE"/>
    <s v="RİZE MERKEZ"/>
    <s v="&quot;AKDENİZ GIDA PAZ.İNŞ.TAAH.NAK. İLETİŞİM TİC.LTD.ŞTİ (4 PLT) || YENİ MAĞ.-TRABZON IRMAK (10 PLT) || _x000a_ANADOLU ARICILIK GIDA SAN. TİC VE PAZARLAMA LTD ŞTİ (17 PLT)&quot; @ "/>
    <n v="0"/>
    <n v="0"/>
    <n v="0"/>
    <n v="0"/>
    <n v="61000"/>
    <n v="0"/>
    <n v="70394.600000000006"/>
    <n v="0"/>
    <n v="61000"/>
    <n v="70394.600000000006"/>
    <n v="9394.6"/>
  </r>
  <r>
    <x v="4"/>
    <s v="Necmettin ŞEN"/>
    <s v="Arşiv kaydı var"/>
    <s v="01-09 AĞUSTOS 2026 KAŞINHANI MUTABAKATI"/>
    <s v="TAMAMLANDI"/>
    <d v="2026-08-05T00:00:00"/>
    <s v="S-641142"/>
    <d v="2026-08-05T00:00:00"/>
    <s v="Y-575380"/>
    <x v="3"/>
    <m/>
    <s v=" "/>
    <m/>
    <m/>
    <m/>
    <x v="10"/>
    <s v="PANEK ZİRAAT ALETLERİ DAYANIKLI TÜKETİM MALZEMELERİ"/>
    <m/>
    <d v="2026-08-05T00:00:00"/>
    <s v="P-000171935"/>
    <m/>
    <s v="07GBJ03"/>
    <s v="Tır Frigorifik"/>
    <s v="ÖZCAN ŞAMLIOĞLU"/>
    <x v="0"/>
    <s v=" "/>
    <m/>
    <s v="ŞEHİRLERARASI"/>
    <n v="1"/>
    <s v="4210"/>
    <s v="KAŞINHANI FABRİKA"/>
    <s v="KONYA"/>
    <s v="MERAM"/>
    <m/>
    <s v="Y25"/>
    <s v="ERZURUM"/>
    <s v="ERZURUM"/>
    <s v="ERZURUM MERKEZ"/>
    <s v="MİGROS ERZURUM (7 PLT) || BİM - ERZURUM (11 PLT) || YENİ MAĞ.-ERZURUM DEPO (18 PLT) @ "/>
    <n v="0"/>
    <n v="0"/>
    <n v="0"/>
    <n v="0"/>
    <n v="60000"/>
    <n v="0"/>
    <n v="67029"/>
    <n v="0"/>
    <n v="60000"/>
    <n v="67029"/>
    <n v="7029"/>
  </r>
  <r>
    <x v="4"/>
    <s v="Necmettin ŞEN"/>
    <s v="Arşiv kaydı var"/>
    <s v="01-09 AĞUSTOS 2026 KAŞINHANI MUTABAKATI"/>
    <s v="TAMAMLANDI"/>
    <d v="2026-08-05T00:00:00"/>
    <s v="S-641141"/>
    <d v="2026-08-05T00:00:00"/>
    <s v="Y-575379"/>
    <x v="3"/>
    <m/>
    <s v=" "/>
    <m/>
    <m/>
    <m/>
    <x v="10"/>
    <s v="PANEK ZİRAAT ALETLERİ DAYANIKLI TÜKETİM MALZEMELERİ"/>
    <m/>
    <d v="2026-08-05T00:00:00"/>
    <s v="P-000171934"/>
    <m/>
    <s v="42APJ745"/>
    <s v="Tır Frigorifik"/>
    <s v="RAMAZAN CERİT"/>
    <x v="1"/>
    <s v=" "/>
    <m/>
    <s v="ŞEHİRLERARASI"/>
    <n v="1"/>
    <s v="4210"/>
    <s v="KAŞINHANI FABRİKA"/>
    <s v="KONYA"/>
    <s v="MERAM"/>
    <m/>
    <s v="Y07"/>
    <s v="ANTALYA"/>
    <s v="ANTALYA"/>
    <s v="MERKEZ"/>
    <s v="MİGROS ANTAL. SERİK (23 PLT) || YENİ MAĞ.-SERİK- DOĞUDEPO (11 PLT) @ "/>
    <n v="0"/>
    <n v="681"/>
    <n v="681"/>
    <n v="0"/>
    <n v="24534.09"/>
    <n v="0"/>
    <n v="17920.080000000002"/>
    <n v="0"/>
    <n v="24534.09"/>
    <n v="17920.080000000002"/>
    <n v="-6614.01"/>
  </r>
  <r>
    <x v="0"/>
    <s v="Serap BURSAL"/>
    <s v="Arşiv kaydı var"/>
    <m/>
    <m/>
    <d v="2026-08-06T00:00:00"/>
    <s v="S-643926"/>
    <d v="2026-08-06T00:00:00"/>
    <s v="Y-578177"/>
    <x v="0"/>
    <m/>
    <s v=" "/>
    <m/>
    <m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Y34"/>
    <s v="İSTANBUL"/>
    <s v="İSTANBUL"/>
    <s v="BAYRAMPAŞA"/>
    <s v="-TIR @"/>
    <n v="0"/>
    <n v="0"/>
    <n v="0"/>
    <n v="0"/>
    <n v="10000"/>
    <n v="0"/>
    <n v="10461"/>
    <n v="0"/>
    <n v="10000"/>
    <n v="10461"/>
    <n v="461"/>
  </r>
  <r>
    <x v="0"/>
    <s v="Serap BURSAL"/>
    <m/>
    <s v="1-31 AĞUSTOS PASİFİK MUTABAKATI / SAS NO : 7000194853"/>
    <m/>
    <d v="2026-08-06T00:00:00"/>
    <s v="S-642956"/>
    <d v="2026-08-06T00:00:00"/>
    <s v="Y-577201"/>
    <x v="0"/>
    <m/>
    <s v=" "/>
    <m/>
    <s v="5038096"/>
    <m/>
    <x v="2"/>
    <s v="HORİZON HIZLI TÜK. ÜRÜNL.ÜR.PAZ.SATIŞ VE TİC.A.Ş."/>
    <m/>
    <m/>
    <m/>
    <m/>
    <s v="07YON23"/>
    <s v="Tır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6500"/>
    <n v="0"/>
    <n v="17793"/>
    <n v="0"/>
    <n v="16500"/>
    <n v="17793"/>
    <n v="1293"/>
  </r>
  <r>
    <x v="0"/>
    <s v="Serap BURSAL"/>
    <m/>
    <s v="1-31 AĞUSTOS HORİZON MUTABAKATI / SAS NO : 7000194854"/>
    <m/>
    <d v="2026-08-06T00:00:00"/>
    <s v="S-642950"/>
    <d v="2026-08-06T00:00:00"/>
    <s v="Y-577197"/>
    <x v="0"/>
    <m/>
    <s v=" "/>
    <m/>
    <s v="5038016"/>
    <m/>
    <x v="2"/>
    <s v="HORİZON HIZLI TÜK. ÜRÜNL.ÜR.PAZ.SATIŞ VE TİC.A.Ş."/>
    <m/>
    <m/>
    <m/>
    <m/>
    <s v="42AFU328"/>
    <s v="Tır Katlı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6500"/>
    <n v="0"/>
    <n v="17793"/>
    <n v="0"/>
    <n v="16500"/>
    <n v="17793"/>
    <n v="1293"/>
  </r>
  <r>
    <x v="0"/>
    <s v="Serap BURSAL"/>
    <s v="Arşiv kaydı var"/>
    <m/>
    <m/>
    <d v="2026-08-06T00:00:00"/>
    <s v="S-643820"/>
    <d v="2026-08-06T00:00:00"/>
    <s v="Y-578070"/>
    <x v="0"/>
    <m/>
    <s v=" "/>
    <m/>
    <m/>
    <m/>
    <x v="3"/>
    <s v="Ülker Bisküvi San. A.Ş. / Silivri  Şubesi"/>
    <m/>
    <m/>
    <m/>
    <m/>
    <s v="16KJ421"/>
    <s v="10 Tkr Kamyon Frigorifik"/>
    <s v="NAİL ULUS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 "/>
    <n v="0"/>
    <n v="0"/>
    <n v="0"/>
    <n v="0"/>
    <n v="8700"/>
    <n v="0"/>
    <n v="12032"/>
    <n v="0"/>
    <n v="8700"/>
    <n v="12032"/>
    <n v="3332"/>
  </r>
  <r>
    <x v="0"/>
    <s v="Serap BURSAL"/>
    <s v="Arşiv kaydı var"/>
    <m/>
    <m/>
    <d v="2026-08-06T00:00:00"/>
    <s v="S-643815"/>
    <d v="2026-08-06T00:00:00"/>
    <s v="Y-578065"/>
    <x v="0"/>
    <m/>
    <s v=" "/>
    <m/>
    <m/>
    <m/>
    <x v="0"/>
    <s v="BEYDA GIDA ÜRÜNLERİ SANAYİ VE TİC.A.Ş."/>
    <m/>
    <m/>
    <m/>
    <m/>
    <s v="16KJ421"/>
    <s v="10 Tkr Kamyon Frigorifik"/>
    <s v="NAİL ULUS"/>
    <x v="0"/>
    <s v=" "/>
    <m/>
    <s v="ŞEHİRİÇİ"/>
    <n v="1"/>
    <s v="ARNAVUTKÖY"/>
    <s v="ARNAVUTKÖY"/>
    <s v="İSTANBUL"/>
    <s v="ARNAVUTKÖY"/>
    <m/>
    <s v="1313"/>
    <s v="BEYDA KAVAKLI DEPO"/>
    <s v="İSTANBUL"/>
    <s v="BEYLİKDÜZÜ"/>
    <s v="KAVAKLI MAH. İSTANBUL CAD. NO:15_x000a_-KAMYONET @"/>
    <n v="0"/>
    <n v="0"/>
    <n v="0"/>
    <n v="0"/>
    <n v="7000"/>
    <n v="0"/>
    <n v="4878"/>
    <n v="0"/>
    <n v="7000"/>
    <n v="4878"/>
    <n v="-2122"/>
  </r>
  <r>
    <x v="0"/>
    <s v="Ahmet Bursal"/>
    <s v="Arşiv kaydı var"/>
    <m/>
    <s v="TAMAMLANDI"/>
    <d v="2026-08-06T00:00:00"/>
    <s v="S-641729"/>
    <d v="2026-08-06T00:00:00"/>
    <s v="Y-575966"/>
    <x v="0"/>
    <m/>
    <s v=" "/>
    <m/>
    <m/>
    <m/>
    <x v="1"/>
    <s v="Ülker Bisküvi San. A.Ş. Topkapı- 3 Şubesi"/>
    <m/>
    <m/>
    <m/>
    <m/>
    <s v="34PTS938"/>
    <s v="10 Tkr Kamyon Tenteli"/>
    <s v="MURAT BOZKURT"/>
    <x v="0"/>
    <s v=" "/>
    <m/>
    <s v="ŞEHİRLERARASI"/>
    <n v="1"/>
    <s v="Y59"/>
    <s v="TEKİRDAĞ"/>
    <s v="TEKİRDAĞ"/>
    <s v="TEKİRDAĞ MERKEZ"/>
    <s v="KAPAKLI"/>
    <s v="0108"/>
    <s v="ÖNEM GAMEDA DEPO"/>
    <s v="İSTANBUL"/>
    <s v="ZEYTİNBURNU"/>
    <s v="DAVUTPAŞA CAD. NO:18 TOPKAPI_x000a_İRS NO:80420-80911-81360-81715-82265-82174-82636-82653-82977 @ "/>
    <n v="0"/>
    <n v="0"/>
    <n v="0"/>
    <n v="0"/>
    <n v="90000"/>
    <n v="0"/>
    <n v="94240"/>
    <n v="0"/>
    <n v="90000"/>
    <n v="94240"/>
    <n v="4240"/>
  </r>
  <r>
    <x v="0"/>
    <s v="Ahmet Bursal"/>
    <s v="Arşiv kaydı var"/>
    <m/>
    <s v="TAMAMLANDI"/>
    <d v="2026-08-06T00:00:00"/>
    <s v="S-641718"/>
    <d v="2026-08-06T00:00:00"/>
    <s v="Y-575955"/>
    <x v="0"/>
    <m/>
    <s v=" "/>
    <m/>
    <m/>
    <m/>
    <x v="1"/>
    <s v="Ülker Bisküvi San. A.Ş. Topkapı- 3 Şubesi"/>
    <m/>
    <m/>
    <m/>
    <m/>
    <s v="06CBY812"/>
    <s v="10 Tkr Kamyon Tenteli"/>
    <s v="YUNUS ÖZTÜRK"/>
    <x v="0"/>
    <s v=" "/>
    <m/>
    <s v="ŞEHİRLERARASI"/>
    <n v="1"/>
    <s v="Y59"/>
    <s v="TEKİRDAĞ"/>
    <s v="TEKİRDAĞ"/>
    <s v="TEKİRDAĞ MERKEZ"/>
    <s v="KAPAKLI"/>
    <s v="0108"/>
    <s v="ÖNEM GAMEDA DEPO"/>
    <s v="İSTANBUL"/>
    <s v="ZEYTİNBURNU"/>
    <s v="DAVUTPAŞA CAD. NO:18 TOPKAPI_x000a_İRS NO:80414-80890-80910-81363-81720-82178-82264-82642-82979-82968 @ "/>
    <n v="0"/>
    <n v="0"/>
    <n v="0"/>
    <n v="0"/>
    <n v="100000"/>
    <n v="0"/>
    <n v="104519"/>
    <n v="0"/>
    <n v="100000"/>
    <n v="104519"/>
    <n v="4519"/>
  </r>
  <r>
    <x v="0"/>
    <s v="Ahmet Bursal"/>
    <s v="Arşiv kaydı var"/>
    <m/>
    <s v="TAMAMLANDI"/>
    <d v="2026-08-06T00:00:00"/>
    <s v="S-641700"/>
    <d v="2026-08-06T00:00:00"/>
    <s v="Y-575937"/>
    <x v="0"/>
    <m/>
    <s v=" "/>
    <m/>
    <m/>
    <m/>
    <x v="1"/>
    <s v="Ülker Bisküvi San. A.Ş. Topkapı- 3 Şubesi"/>
    <m/>
    <m/>
    <m/>
    <m/>
    <s v="34MBB860"/>
    <s v="Tır Tenteli"/>
    <s v="SERKAN ELİBÜYÜK"/>
    <x v="0"/>
    <s v=" "/>
    <m/>
    <s v="ŞEHİRLERARASI"/>
    <n v="1"/>
    <s v="Y59"/>
    <s v="TEKİRDAĞ"/>
    <s v="TEKİRDAĞ"/>
    <s v="TEKİRDAĞ MERKEZ"/>
    <s v="KAPAKLI"/>
    <s v="0108"/>
    <s v="ÖNEM GAMEDA DEPO"/>
    <s v="İSTANBUL"/>
    <s v="ZEYTİNBURNU"/>
    <s v="DAVUTPAŞA CAD. NO:18 TOPKAPI_x000a_İRS NO:80417-80891-81361-81714-82260-82176-82646-82975 @ "/>
    <n v="0"/>
    <n v="0"/>
    <n v="0"/>
    <n v="0"/>
    <n v="80000"/>
    <n v="0"/>
    <n v="83657"/>
    <n v="0"/>
    <n v="80000"/>
    <n v="83657"/>
    <n v="3657"/>
  </r>
  <r>
    <x v="0"/>
    <s v="Ahmet Bursal"/>
    <s v="Arşiv kaydı var"/>
    <m/>
    <s v="TAMAMLANDI"/>
    <d v="2026-08-06T00:00:00"/>
    <s v="S-641693"/>
    <d v="2026-08-06T00:00:00"/>
    <s v="Y-575930"/>
    <x v="0"/>
    <m/>
    <s v=" "/>
    <m/>
    <m/>
    <m/>
    <x v="1"/>
    <s v="Ülker Bisküvi San. A.Ş. Topkapı- 3 Şubesi"/>
    <m/>
    <m/>
    <m/>
    <m/>
    <s v="34GUP778"/>
    <s v="Tır Tenteli"/>
    <s v="MEHMET ŞİRİN"/>
    <x v="0"/>
    <s v=" "/>
    <m/>
    <s v="ŞEHİRLERARASI"/>
    <n v="1"/>
    <s v="Y59"/>
    <s v="TEKİRDAĞ"/>
    <s v="TEKİRDAĞ"/>
    <s v="TEKİRDAĞ MERKEZ"/>
    <s v="KAPAKLI"/>
    <s v="0108"/>
    <s v="ÖNEM GAMEDA DEPO"/>
    <s v="İSTANBUL"/>
    <s v="ZEYTİNBURNU"/>
    <s v="DAVUTPAŞA CAD. NO:18 TOPKAPI_x000a_İRS NO:80413-80900-80899-80902-81358-81356-81717-81716-82179-82177-82262-82648-82643-82989-82973-82966 @ "/>
    <n v="0"/>
    <n v="0"/>
    <n v="0"/>
    <n v="0"/>
    <n v="160000"/>
    <n v="0"/>
    <n v="167428"/>
    <n v="0"/>
    <n v="160000"/>
    <n v="167428"/>
    <n v="7428"/>
  </r>
  <r>
    <x v="0"/>
    <s v="Ahmet Bursal"/>
    <s v="Arşiv kaydı var"/>
    <m/>
    <s v="TAMAMLANDI"/>
    <d v="2026-08-06T00:00:00"/>
    <s v="S-641690"/>
    <d v="2026-08-06T00:00:00"/>
    <s v="Y-575927"/>
    <x v="0"/>
    <m/>
    <s v=" "/>
    <m/>
    <m/>
    <m/>
    <x v="1"/>
    <s v="Ülker Bisküvi San. A.Ş. Topkapı- 3 Şubesi"/>
    <m/>
    <m/>
    <m/>
    <m/>
    <s v="34CKZ540"/>
    <s v="10 Tkr Kamyon Açık"/>
    <s v="BURAK BAGDAT"/>
    <x v="0"/>
    <s v=" "/>
    <m/>
    <s v="ŞEHİRLERARASI"/>
    <n v="1"/>
    <s v="Y59"/>
    <s v="TEKİRDAĞ"/>
    <s v="TEKİRDAĞ"/>
    <s v="TEKİRDAĞ MERKEZ"/>
    <s v="KAPAKLI"/>
    <s v="0108"/>
    <s v="ÖNEM GAMEDA DEPO"/>
    <s v="İSTANBUL"/>
    <s v="ZEYTİNBURNU"/>
    <s v="DAVUTPAŞA CAD. NO:18 TOPKAPI_x000a_İRS NO:80415-80893-81362-81719-81721-82186-82645-82981 @ "/>
    <n v="0"/>
    <n v="0"/>
    <n v="0"/>
    <n v="0"/>
    <n v="80000"/>
    <n v="0"/>
    <n v="83904"/>
    <n v="0"/>
    <n v="80000"/>
    <n v="83904"/>
    <n v="3904"/>
  </r>
  <r>
    <x v="0"/>
    <s v="Ahmet Bursal"/>
    <s v="Arşiv kaydı var"/>
    <m/>
    <m/>
    <d v="2026-08-06T00:00:00"/>
    <s v="S-641686"/>
    <d v="2026-08-06T00:00:00"/>
    <s v="Y-575923"/>
    <x v="0"/>
    <m/>
    <s v=" "/>
    <m/>
    <m/>
    <m/>
    <x v="1"/>
    <s v="Ülker Bisküvi San. A.Ş. Topkapı- 3 Şubesi"/>
    <m/>
    <m/>
    <m/>
    <m/>
    <s v="34VEZ18"/>
    <s v="10 Tkr Kamyon Tenteli"/>
    <s v="TAFİK ÖNAL"/>
    <x v="0"/>
    <s v=" "/>
    <m/>
    <s v="ŞEHİRLERARASI"/>
    <n v="1"/>
    <s v="Y59"/>
    <s v="TEKİRDAĞ"/>
    <s v="TEKİRDAĞ"/>
    <s v="TEKİRDAĞ MERKEZ"/>
    <s v="KAPAKLI"/>
    <s v="0108"/>
    <s v="ÖNEM GAMEDA DEPO"/>
    <s v="İSTANBUL"/>
    <s v="ZEYTİNBURNU"/>
    <s v="DAVUTPAŞA CAD. NO:18 TOPKAPI_x000a_İRS NO:80412-80895-80897-81359-81718-81722-82180-82263-82175-82650-82656-82638-82978-82994 @ "/>
    <n v="0"/>
    <n v="0"/>
    <n v="0"/>
    <n v="0"/>
    <n v="140000"/>
    <n v="0"/>
    <n v="146148"/>
    <n v="0"/>
    <n v="140000"/>
    <n v="146148"/>
    <n v="6148"/>
  </r>
  <r>
    <x v="0"/>
    <s v="Serap BURSAL"/>
    <s v="Arşiv kaydı var"/>
    <m/>
    <m/>
    <d v="2026-08-06T00:00:00"/>
    <s v="S-641536"/>
    <d v="2026-08-06T00:00:00"/>
    <s v="Y-575775"/>
    <x v="0"/>
    <m/>
    <s v=" "/>
    <m/>
    <s v="DKI2026000004674-4675-4676-4677"/>
    <m/>
    <x v="4"/>
    <s v="DETAY KAHVE SAN VE TİC A.Ş"/>
    <m/>
    <m/>
    <m/>
    <m/>
    <s v="10AYD598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s v="Arşiv kaydı var"/>
    <m/>
    <m/>
    <d v="2026-08-06T00:00:00"/>
    <s v="S-641535"/>
    <d v="2026-08-06T00:00:00"/>
    <s v="Y-575774"/>
    <x v="0"/>
    <m/>
    <s v=" "/>
    <m/>
    <m/>
    <m/>
    <x v="12"/>
    <s v="DETAY GIDA SAN. VE TİC.A.Ş."/>
    <m/>
    <m/>
    <m/>
    <m/>
    <s v="10SU191"/>
    <s v="Tır Frigorifik"/>
    <s v="FERUDUN ŞORA"/>
    <x v="0"/>
    <s v=" "/>
    <m/>
    <s v="ŞEHİRLERARASI"/>
    <n v="1"/>
    <s v="9950"/>
    <s v="DETAY ÇATALCA FABRİKA"/>
    <s v="İSTANBUL"/>
    <s v="ÇATALCA"/>
    <s v="FABRİKALAR CAD.KARATOPRAK MEVKİİ NO:30 MURATBEY KÖYÜ"/>
    <s v="Y16"/>
    <s v="BURSA"/>
    <s v="BURSA"/>
    <s v="MUSTAFAKEMALPAŞA"/>
    <m/>
    <n v="0"/>
    <n v="0"/>
    <n v="0"/>
    <n v="0"/>
    <n v="23000"/>
    <n v="0"/>
    <n v="32799"/>
    <n v="0"/>
    <n v="23000"/>
    <n v="32799"/>
    <n v="9799"/>
  </r>
  <r>
    <x v="0"/>
    <s v="Serap BURSAL"/>
    <s v="Arşiv kaydı var"/>
    <m/>
    <m/>
    <d v="2026-08-06T00:00:00"/>
    <s v="S-641534"/>
    <d v="2026-08-06T00:00:00"/>
    <s v="Y-575773"/>
    <x v="0"/>
    <m/>
    <s v=" "/>
    <m/>
    <m/>
    <m/>
    <x v="12"/>
    <s v="DETAY GIDA SAN. VE TİC.A.Ş."/>
    <m/>
    <m/>
    <m/>
    <m/>
    <s v="16KJ421"/>
    <s v="10 Tkr Kamyon Frigorifik"/>
    <s v="NAİL ULUS"/>
    <x v="0"/>
    <s v=" "/>
    <m/>
    <s v="ŞEHİRİÇİ"/>
    <n v="1"/>
    <s v="VELİEFENDİ"/>
    <s v="VELİEFENDİ"/>
    <s v="İSTANBUL"/>
    <s v="BAKIRKÖY"/>
    <m/>
    <s v="Y34"/>
    <s v="İSTANBUL"/>
    <s v="İSTANBUL"/>
    <s v="ESENYURT"/>
    <s v="HOŞDERE @ "/>
    <n v="0"/>
    <n v="0"/>
    <n v="0"/>
    <n v="0"/>
    <n v="6500"/>
    <n v="0"/>
    <n v="9865"/>
    <n v="0"/>
    <n v="6500"/>
    <n v="9865"/>
    <n v="3365"/>
  </r>
  <r>
    <x v="0"/>
    <s v="Serap BURSAL"/>
    <s v="Arşiv kaydı var"/>
    <m/>
    <m/>
    <d v="2026-08-06T00:00:00"/>
    <s v="S-641532"/>
    <d v="2026-08-06T00:00:00"/>
    <s v="Y-575771"/>
    <x v="0"/>
    <m/>
    <s v=" "/>
    <m/>
    <m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Y34"/>
    <s v="İSTANBUL"/>
    <s v="İSTANBUL"/>
    <s v="ESENYURT"/>
    <s v="ESENKENT 1 - ESENKENT 2_x000a_-TIR @ "/>
    <n v="0"/>
    <n v="0"/>
    <n v="0"/>
    <n v="0"/>
    <n v="9250"/>
    <n v="0"/>
    <n v="6217"/>
    <n v="0"/>
    <n v="9250"/>
    <n v="6217"/>
    <n v="-3033"/>
  </r>
  <r>
    <x v="0"/>
    <s v="Serap BURSAL"/>
    <s v="Arşiv kaydı var"/>
    <m/>
    <m/>
    <d v="2026-08-06T00:00:00"/>
    <s v="S-641531"/>
    <d v="2026-08-06T00:00:00"/>
    <s v="Y-575770"/>
    <x v="0"/>
    <m/>
    <s v=" "/>
    <m/>
    <m/>
    <m/>
    <x v="0"/>
    <s v="BEYDA GIDA ÜRÜNLERİ SANAYİ VE TİC.A.Ş."/>
    <m/>
    <m/>
    <m/>
    <m/>
    <s v="16KJ421"/>
    <s v="10 Tkr Kamyon Frigorifik"/>
    <s v="NAİL ULUS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s v="-KAMYON @"/>
    <n v="0"/>
    <n v="0"/>
    <n v="0"/>
    <n v="0"/>
    <n v="4500"/>
    <n v="0"/>
    <n v="3208"/>
    <n v="0"/>
    <n v="4500"/>
    <n v="3208"/>
    <n v="-1292"/>
  </r>
  <r>
    <x v="0"/>
    <s v="Serap BURSAL"/>
    <m/>
    <m/>
    <m/>
    <d v="2026-08-06T00:00:00"/>
    <s v="S-641526"/>
    <d v="2026-08-06T00:00:00"/>
    <s v="Y-575766"/>
    <x v="0"/>
    <m/>
    <s v=" "/>
    <m/>
    <s v="ALI2026000011133"/>
    <m/>
    <x v="13"/>
    <s v="ALTINMARKA GIDA SANAYİ VE TİCARET A.Ş"/>
    <m/>
    <d v="2026-08-06T00:00:00"/>
    <s v="P-000172196"/>
    <m/>
    <s v="51BN838"/>
    <s v="Tır Frigorifik"/>
    <s v="CUMA DEMİR"/>
    <x v="0"/>
    <s v=" "/>
    <m/>
    <s v="ŞEHİRLERARASI"/>
    <n v="1"/>
    <s v="9902"/>
    <s v="ALTINMARKA KIRAÇ DEPO"/>
    <s v="İSTANBUL"/>
    <s v="BÜYÜKÇEKMECE"/>
    <s v="KIRAÇ KÖYÜ YOLU ATATÜRK CD.NO:2-2A"/>
    <s v="Y79"/>
    <s v="KİLİS"/>
    <s v="KİLİS"/>
    <s v="KİLİS MERKEZ"/>
    <m/>
    <n v="0"/>
    <n v="0"/>
    <n v="0"/>
    <n v="0"/>
    <n v="65000"/>
    <n v="0"/>
    <n v="74319"/>
    <n v="0"/>
    <n v="65000"/>
    <n v="74319"/>
    <n v="9319"/>
  </r>
  <r>
    <x v="0"/>
    <s v="Serap BURSAL"/>
    <s v="Arşiv kaydı var"/>
    <m/>
    <m/>
    <d v="2026-08-06T00:00:00"/>
    <s v="S-641524"/>
    <d v="2026-08-06T00:00:00"/>
    <s v="Y-575764"/>
    <x v="0"/>
    <m/>
    <s v=" "/>
    <m/>
    <s v="ALI2026000011135-11136"/>
    <m/>
    <x v="13"/>
    <s v="ALTINMARKA GIDA SANAYİ VE TİCARET A.Ş"/>
    <m/>
    <d v="2026-08-06T00:00:00"/>
    <s v="P-000172194"/>
    <m/>
    <s v="14DB106"/>
    <s v="10 Tkr Kamyon Frigorifik"/>
    <s v="İLHAMİ SEZER SEZER TAVUKÇULUK"/>
    <x v="0"/>
    <s v=" "/>
    <m/>
    <s v="ŞEHİRLERARASI"/>
    <n v="1"/>
    <s v="9902"/>
    <s v="ALTINMARKA KIRAÇ DEPO"/>
    <s v="İSTANBUL"/>
    <s v="BÜYÜKÇEKMECE"/>
    <s v="KIRAÇ KÖYÜ YOLU ATATÜRK CD.NO:2-2A"/>
    <s v="Y41"/>
    <s v="KOCAELİ"/>
    <s v="KOCAELİ"/>
    <s v="KOCAELİ(İZMİT) MERKEZ"/>
    <m/>
    <n v="0"/>
    <n v="0"/>
    <n v="0"/>
    <n v="0"/>
    <n v="16000"/>
    <n v="0"/>
    <n v="19668"/>
    <n v="0"/>
    <n v="16000"/>
    <n v="19668"/>
    <n v="3668"/>
  </r>
  <r>
    <x v="0"/>
    <s v="Serap BURSAL"/>
    <s v="Arşiv kaydı var"/>
    <m/>
    <m/>
    <d v="2026-08-06T00:00:00"/>
    <s v="S-643995"/>
    <d v="2026-08-06T00:00:00"/>
    <s v="Y-578247"/>
    <x v="0"/>
    <m/>
    <s v=" "/>
    <m/>
    <s v="20260806030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06T00:00:00"/>
    <s v="S-643994"/>
    <d v="2026-08-06T00:00:00"/>
    <s v="Y-578246"/>
    <x v="0"/>
    <m/>
    <s v=" "/>
    <m/>
    <s v="20260806069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06T00:00:00"/>
    <s v="S-643992"/>
    <d v="2026-08-06T00:00:00"/>
    <s v="Y-578244"/>
    <x v="0"/>
    <m/>
    <s v=" "/>
    <m/>
    <s v="20260806049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1"/>
    <s v="Erkan Kaya"/>
    <m/>
    <m/>
    <m/>
    <d v="2026-08-06T00:00:00"/>
    <s v="S-641271"/>
    <d v="2026-08-06T00:00:00"/>
    <s v="Y-575509"/>
    <x v="0"/>
    <m/>
    <s v=" "/>
    <m/>
    <m/>
    <m/>
    <x v="34"/>
    <s v="AZMÜSEBAT ÇELİK SAN.VE TİC.A.Ş."/>
    <s v="AZMÜSEBAT ÇELİK SAN.VE TİC.A.Ş."/>
    <d v="2026-08-06T00:00:00"/>
    <s v="P-000172026"/>
    <s v="MRSU2487260-OĞUZ GÜRLEK"/>
    <s v="34MBD313"/>
    <s v="Tır Tenteli"/>
    <s v="GÖRSEL TAŞIMACILIK LOJİSTİK HİZMETLERİ TİC.LTD.ŞTİ."/>
    <x v="0"/>
    <s v=" "/>
    <m/>
    <s v="ŞEHİRLERARASI"/>
    <n v="1"/>
    <s v="TUZLA"/>
    <s v="TUZLA"/>
    <s v="İSTANBUL"/>
    <m/>
    <m/>
    <s v="DP WORLD PORT YARIMCA"/>
    <s v="DP WORLD PORT YARIMCA"/>
    <s v="KOCAELİ"/>
    <s v="KÖRFEZ"/>
    <m/>
    <n v="0"/>
    <n v="0"/>
    <n v="0"/>
    <n v="0"/>
    <n v="9383"/>
    <n v="0"/>
    <n v="10019"/>
    <n v="0"/>
    <n v="9383"/>
    <n v="10019"/>
    <n v="636"/>
  </r>
  <r>
    <x v="1"/>
    <s v="Erkan Kaya"/>
    <m/>
    <m/>
    <m/>
    <d v="2026-08-06T00:00:00"/>
    <s v="S-641269"/>
    <d v="2026-08-06T00:00:00"/>
    <s v="Y-575507"/>
    <x v="0"/>
    <m/>
    <s v=" "/>
    <m/>
    <m/>
    <m/>
    <x v="23"/>
    <s v="İSTANBUL GIDA DIŞ TİCARET ANONİM ŞİRKETİ"/>
    <s v="İSTANBUL GIDA DIŞ TİCARET ANONİM ŞİRKETİ"/>
    <d v="2026-08-06T00:00:00"/>
    <s v="P-000172024"/>
    <s v="9058226360-9058226335-SERBEST B. M.H-8 PALET"/>
    <s v="07CJV880"/>
    <s v="Tır Tenteli"/>
    <s v="SUAT ALAGEYİK"/>
    <x v="0"/>
    <s v=" "/>
    <m/>
    <s v="ŞEHİRLERARASI"/>
    <n v="1"/>
    <s v="BAYRAMPAŞA"/>
    <s v="BAYRAMPAŞA"/>
    <s v="İSTANBUL"/>
    <s v="BAYRAMPAŞA"/>
    <m/>
    <s v="Y07"/>
    <s v="ANTALYA"/>
    <s v="ANTALYA"/>
    <s v="MERKEZ"/>
    <m/>
    <n v="0"/>
    <n v="0"/>
    <n v="0"/>
    <n v="0"/>
    <n v="35000"/>
    <n v="0"/>
    <n v="46731"/>
    <n v="0"/>
    <n v="35000"/>
    <n v="46731"/>
    <n v="11731"/>
  </r>
  <r>
    <x v="1"/>
    <s v="Erkan Kaya"/>
    <s v="Arşiv kaydı var"/>
    <m/>
    <m/>
    <d v="2026-08-06T00:00:00"/>
    <s v="S-641262"/>
    <d v="2026-08-06T00:00:00"/>
    <s v="Y-575500"/>
    <x v="0"/>
    <m/>
    <s v=" "/>
    <m/>
    <m/>
    <m/>
    <x v="17"/>
    <s v="AK GIDA SAN. VE TİC. A.Ş."/>
    <s v="AK GIDA SAN. VE TİC. A.Ş."/>
    <d v="2026-08-06T00:00:00"/>
    <s v="P-000172017"/>
    <s v="20260325  - SENEM SUBAKAN"/>
    <s v="54RH939"/>
    <s v="Tır Tenteli"/>
    <s v="EYÜP ARAZ"/>
    <x v="0"/>
    <s v=" "/>
    <m/>
    <s v="ŞEHİRLERARASI"/>
    <n v="1"/>
    <s v="DOĞRUER"/>
    <s v="DOĞRUER"/>
    <s v="İSTANBUL"/>
    <s v="KARTAL"/>
    <m/>
    <s v="1208"/>
    <s v="PAMUKOVA DEPO"/>
    <s v="SAKARYA"/>
    <s v="PAMUKOVA"/>
    <s v="GÖKGÖZ KÖYÜ AKGIDA FABRİKASI @"/>
    <n v="0"/>
    <n v="0"/>
    <n v="0"/>
    <n v="0"/>
    <n v="1880"/>
    <n v="0"/>
    <n v="2119"/>
    <n v="0"/>
    <n v="1880"/>
    <n v="2119"/>
    <n v="239"/>
  </r>
  <r>
    <x v="1"/>
    <s v="Erkan Kaya"/>
    <s v="Arşiv kaydı var"/>
    <m/>
    <m/>
    <d v="2026-08-06T00:00:00"/>
    <s v="S-641367"/>
    <d v="2026-08-06T00:00:00"/>
    <s v="Y-575605"/>
    <x v="0"/>
    <m/>
    <s v=" "/>
    <m/>
    <m/>
    <m/>
    <x v="22"/>
    <s v="BESLER GIDA VE KIMYA SANAYI VE TICARET ANONIM SIRKET"/>
    <s v="BESLER GIDA VE KIMYA SANAYI VE TICARET ANONIM SIRKET"/>
    <d v="2026-08-06T00:00:00"/>
    <s v="P-000172099"/>
    <s v="20267247 - FRIGO - MUSTAFA DOĞAN"/>
    <s v="01ARK963"/>
    <s v="Tır Frigorifik"/>
    <s v="ERHAN MUMOĞULLARINDA"/>
    <x v="0"/>
    <s v=" "/>
    <m/>
    <s v="ŞEHİRİÇİ"/>
    <n v="1"/>
    <s v="1209"/>
    <s v="CAS ANTREPO"/>
    <s v="BURSA"/>
    <s v="GEMLİK"/>
    <s v="Sarı Cd. No:16, 16140 Organize Sanayi Bölgesi/Nilüfer/BURSA"/>
    <s v="Y16"/>
    <s v="BURSA"/>
    <s v="BURSA"/>
    <s v="BURSA MERKEZ"/>
    <m/>
    <n v="0"/>
    <n v="0"/>
    <n v="0"/>
    <n v="0"/>
    <n v="9500"/>
    <n v="0"/>
    <n v="10538"/>
    <n v="0"/>
    <n v="9500"/>
    <n v="10538"/>
    <n v="1038"/>
  </r>
  <r>
    <x v="1"/>
    <s v="Erkan Kaya"/>
    <s v="Arşiv kaydı var"/>
    <m/>
    <m/>
    <d v="2026-08-06T00:00:00"/>
    <s v="S-641366"/>
    <d v="2026-08-06T00:00:00"/>
    <s v="Y-575604"/>
    <x v="0"/>
    <m/>
    <s v=" "/>
    <m/>
    <m/>
    <m/>
    <x v="16"/>
    <s v="ÜLKER BİSKÜVİ SANAYİ AŞ .(ANKARA ŞUBE)"/>
    <s v="ÜLKER BİSKÜVİ SANAYİ AŞ .(ANKARA ŞUBE)"/>
    <d v="2026-08-06T00:00:00"/>
    <s v="P-000172098"/>
    <s v="20260955- GÜLSÜM KILIÇ"/>
    <s v="06DKA920"/>
    <s v="Tır Tenteli"/>
    <s v="OSMAN KÖŞKER"/>
    <x v="0"/>
    <s v=" "/>
    <m/>
    <s v="ŞEHİRLERARASI"/>
    <n v="1"/>
    <s v="DİZAYN ANTREPO"/>
    <s v="DİZAYN ANTREPO"/>
    <s v="İSTANBUL"/>
    <m/>
    <m/>
    <s v="Y06"/>
    <s v="ANKARA"/>
    <s v="ANKARA"/>
    <s v="ANKARA MERKEZ"/>
    <m/>
    <n v="0"/>
    <n v="0"/>
    <n v="0"/>
    <n v="0"/>
    <n v="20500"/>
    <n v="0"/>
    <n v="26101"/>
    <n v="0"/>
    <n v="20500"/>
    <n v="26101"/>
    <n v="5601"/>
  </r>
  <r>
    <x v="1"/>
    <s v="Erkan Kaya"/>
    <m/>
    <m/>
    <m/>
    <d v="2026-08-06T00:00:00"/>
    <s v="S-641365"/>
    <d v="2026-08-06T00:00:00"/>
    <s v="Y-575603"/>
    <x v="0"/>
    <m/>
    <s v=" "/>
    <m/>
    <m/>
    <m/>
    <x v="16"/>
    <s v="ÜLKER BİSKÜVİ SANAYİ AŞ .(ANKARA ŞUBE)"/>
    <s v="ÜLKER BİSKÜVİ SANAYİ AŞ .(ANKARA ŞUBE)"/>
    <d v="2026-08-06T00:00:00"/>
    <s v="P-000172097"/>
    <s v="20260731 - GÜLSÜM KILIÇ"/>
    <s v="34KZT448"/>
    <s v="Tır Tenteli"/>
    <s v="BÜLENT TEMEL-TEMEL NAKLİYAT"/>
    <x v="0"/>
    <s v=" "/>
    <m/>
    <s v="ŞEHİRLERARASI"/>
    <n v="1"/>
    <s v="DİZAYN ANTREPO"/>
    <s v="DİZAYN ANTREPO"/>
    <s v="İSTANBUL"/>
    <m/>
    <m/>
    <s v="Y06"/>
    <s v="ANKARA"/>
    <s v="ANKARA"/>
    <s v="ANKARA MERKEZ"/>
    <m/>
    <n v="0"/>
    <n v="0"/>
    <n v="0"/>
    <n v="0"/>
    <n v="30000"/>
    <n v="0"/>
    <n v="43860"/>
    <n v="0"/>
    <n v="30000"/>
    <n v="43860"/>
    <n v="13860"/>
  </r>
  <r>
    <x v="1"/>
    <s v="Erkan Kaya"/>
    <s v="Arşiv kaydı var"/>
    <m/>
    <m/>
    <d v="2026-08-06T00:00:00"/>
    <s v="S-641261"/>
    <d v="2026-08-06T00:00:00"/>
    <s v="Y-575499"/>
    <x v="0"/>
    <m/>
    <s v=" "/>
    <m/>
    <m/>
    <m/>
    <x v="17"/>
    <s v="AK GIDA SAN. VE TİC. A.Ş."/>
    <s v="AK GIDA SAN. VE TİC. A.Ş."/>
    <d v="2026-08-06T00:00:00"/>
    <s v="P-000172016"/>
    <s v="20260334  - SENEM SUBAKAN"/>
    <s v="54RH939"/>
    <s v="Tır Tenteli"/>
    <s v="EYÜP ARAZ"/>
    <x v="0"/>
    <s v=" "/>
    <m/>
    <s v="ŞEHİRLERARASI"/>
    <n v="1"/>
    <s v="DOĞRUER"/>
    <s v="DOĞRUER"/>
    <s v="İSTANBUL"/>
    <s v="KARTAL"/>
    <m/>
    <s v="1208"/>
    <s v="PAMUKOVA DEPO"/>
    <s v="SAKARYA"/>
    <s v="PAMUKOVA"/>
    <s v="GÖKGÖZ KÖYÜ AKGIDA FABRİKASI @"/>
    <n v="0"/>
    <n v="0"/>
    <n v="0"/>
    <n v="0"/>
    <n v="1880"/>
    <n v="0"/>
    <n v="2119"/>
    <n v="0"/>
    <n v="1880"/>
    <n v="2119"/>
    <n v="239"/>
  </r>
  <r>
    <x v="1"/>
    <s v="Erkan Kaya"/>
    <s v="Arşiv kaydı var"/>
    <m/>
    <m/>
    <d v="2026-08-06T00:00:00"/>
    <s v="S-641260"/>
    <d v="2026-08-06T00:00:00"/>
    <s v="Y-575498"/>
    <x v="0"/>
    <m/>
    <s v=" "/>
    <m/>
    <m/>
    <m/>
    <x v="17"/>
    <s v="AK GIDA SAN. VE TİC. A.Ş."/>
    <s v="AK GIDA SAN. VE TİC. A.Ş."/>
    <d v="2026-08-06T00:00:00"/>
    <s v="P-000172015"/>
    <s v="20260340 - SENEM SUBAKAN"/>
    <s v="54RH939"/>
    <s v="Tır Tenteli"/>
    <s v="EYÜP ARAZ"/>
    <x v="0"/>
    <s v=" "/>
    <m/>
    <s v="ŞEHİRLERARASI"/>
    <n v="1"/>
    <s v="DOĞRUER"/>
    <s v="DOĞRUER"/>
    <s v="İSTANBUL"/>
    <s v="KARTAL"/>
    <m/>
    <s v="1208"/>
    <s v="PAMUKOVA DEPO"/>
    <s v="SAKARYA"/>
    <s v="PAMUKOVA"/>
    <s v="GÖKGÖZ KÖYÜ AKGIDA FABRİKASI @"/>
    <n v="0"/>
    <n v="0"/>
    <n v="0"/>
    <n v="0"/>
    <n v="1880"/>
    <n v="0"/>
    <n v="2119"/>
    <n v="0"/>
    <n v="1880"/>
    <n v="2119"/>
    <n v="239"/>
  </r>
  <r>
    <x v="1"/>
    <s v="Erkan Kaya"/>
    <s v="Arşiv kaydı var"/>
    <m/>
    <m/>
    <d v="2026-08-06T00:00:00"/>
    <s v="S-641259"/>
    <d v="2026-08-06T00:00:00"/>
    <s v="Y-575497"/>
    <x v="0"/>
    <m/>
    <s v=" "/>
    <m/>
    <m/>
    <m/>
    <x v="17"/>
    <s v="AK GIDA SAN. VE TİC. A.Ş."/>
    <s v="AK GIDA SAN. VE TİC. A.Ş."/>
    <d v="2026-08-06T00:00:00"/>
    <s v="P-000172014"/>
    <s v="20260226-330  - SENEM SUBAKAN"/>
    <s v="54RH939"/>
    <s v="Tır Tenteli"/>
    <s v="EYÜP ARAZ"/>
    <x v="0"/>
    <s v=" "/>
    <m/>
    <s v="ŞEHİRLERARASI"/>
    <n v="1"/>
    <s v="DOĞRUER"/>
    <s v="DOĞRUER"/>
    <s v="İSTANBUL"/>
    <s v="KARTAL"/>
    <m/>
    <s v="1208"/>
    <s v="PAMUKOVA DEPO"/>
    <s v="SAKARYA"/>
    <s v="PAMUKOVA"/>
    <s v="GÖKGÖZ KÖYÜ AKGIDA FABRİKASI @"/>
    <n v="0"/>
    <n v="0"/>
    <n v="0"/>
    <n v="0"/>
    <n v="1880"/>
    <n v="0"/>
    <n v="2119"/>
    <n v="0"/>
    <n v="1880"/>
    <n v="2119"/>
    <n v="239"/>
  </r>
  <r>
    <x v="1"/>
    <s v="Erkan Kaya"/>
    <s v="Arşiv kaydı var"/>
    <m/>
    <m/>
    <d v="2026-08-06T00:00:00"/>
    <s v="S-641257"/>
    <d v="2026-08-06T00:00:00"/>
    <s v="Y-575495"/>
    <x v="0"/>
    <m/>
    <s v=" "/>
    <m/>
    <m/>
    <m/>
    <x v="17"/>
    <s v="AK GIDA SAN. VE TİC. A.Ş."/>
    <s v="AK GIDA SAN. VE TİC. A.Ş."/>
    <d v="2026-08-06T00:00:00"/>
    <s v="P-000172012"/>
    <s v="20260444 - SENEM SUBAKAN"/>
    <s v="54AE354"/>
    <s v="Tır Tenteli"/>
    <s v="ELVAN KARCI"/>
    <x v="0"/>
    <s v=" "/>
    <m/>
    <s v="ŞEHİRLERARASI"/>
    <n v="1"/>
    <s v="ÇOBANTUR"/>
    <s v="ÇOBANTUR"/>
    <s v="İSTANBUL"/>
    <s v="KARTAL"/>
    <m/>
    <s v="1208"/>
    <s v="PAMUKOVA DEPO"/>
    <s v="SAKARYA"/>
    <s v="PAMUKOVA"/>
    <s v="GÖKGÖZ KÖYÜ AKGIDA FABRİKASI @ "/>
    <n v="0"/>
    <n v="0"/>
    <n v="0"/>
    <n v="0"/>
    <n v="9400"/>
    <n v="0"/>
    <n v="10598"/>
    <n v="0"/>
    <n v="9400"/>
    <n v="10598"/>
    <n v="1198"/>
  </r>
  <r>
    <x v="5"/>
    <s v="Ahmet Bursal"/>
    <s v="Arşiv kaydı var"/>
    <m/>
    <m/>
    <d v="2026-08-06T00:00:00"/>
    <s v="S-641999"/>
    <d v="2026-08-06T00:00:00"/>
    <s v="Y-576239"/>
    <x v="0"/>
    <m/>
    <s v=" "/>
    <m/>
    <s v="83231"/>
    <m/>
    <x v="14"/>
    <s v="Ülker Bisküvi San. A.Ş. Akyurt Şubesi"/>
    <s v="ÜLKER BİSKÜVİ SAN.A.Ş ( GEBZE ŞUBE )"/>
    <m/>
    <m/>
    <m/>
    <s v="06DVK116"/>
    <s v="Tır Kayar Perdeli"/>
    <s v="MEHMET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3231"/>
    <n v="0"/>
    <n v="0"/>
    <n v="0"/>
    <n v="0"/>
    <n v="29920.799999999999"/>
    <n v="0"/>
    <n v="43458.87"/>
    <n v="0"/>
    <n v="29920.799999999999"/>
    <n v="43458.87"/>
    <n v="13538.07"/>
  </r>
  <r>
    <x v="5"/>
    <s v="Hüseyin Çalışkan"/>
    <s v="Arşiv kaydı var"/>
    <m/>
    <m/>
    <d v="2026-08-06T00:00:00"/>
    <s v="S-641253"/>
    <d v="2026-08-06T00:00:00"/>
    <s v="Y-575491"/>
    <x v="0"/>
    <m/>
    <s v=" "/>
    <m/>
    <s v="83198"/>
    <m/>
    <x v="14"/>
    <s v="Ülker Bisküvi San. A.Ş. Akyurt Şubesi"/>
    <s v="ÜLKER BİSKÜVİ SAN.A.Ş ( GEBZE ŞUBE )"/>
    <d v="2026-08-06T00:00:00"/>
    <s v="P-000172008"/>
    <m/>
    <s v="14BR613"/>
    <s v="Tır Tenteli"/>
    <s v="DURAHMET COŞKUN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3198"/>
    <n v="26460"/>
    <n v="0"/>
    <n v="0"/>
    <n v="0"/>
    <n v="29000.16"/>
    <n v="0"/>
    <n v="42121.67"/>
    <n v="0"/>
    <n v="29000.16"/>
    <n v="42121.67"/>
    <n v="13121.51"/>
  </r>
  <r>
    <x v="5"/>
    <s v="Ahmet Bursal"/>
    <s v="Arşiv kaydı var"/>
    <m/>
    <m/>
    <d v="2026-08-06T00:00:00"/>
    <s v="S-641648"/>
    <d v="2026-08-06T00:00:00"/>
    <s v="Y-575887"/>
    <x v="0"/>
    <m/>
    <s v=" "/>
    <m/>
    <s v="83226"/>
    <m/>
    <x v="18"/>
    <s v="Ülker Bisküvi San. A.Ş. Akyurt Şubesi"/>
    <s v="Ülker Bisküvi San. A.Ş. Topkapı - 2 Şubesi"/>
    <m/>
    <m/>
    <m/>
    <s v="06EPY514"/>
    <s v="Tır Kayar Perdeli"/>
    <s v="HAKAN EROL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3226"/>
    <n v="0"/>
    <n v="0"/>
    <n v="0"/>
    <n v="0"/>
    <n v="37619.4"/>
    <n v="0"/>
    <n v="42680.82"/>
    <n v="0"/>
    <n v="37619.4"/>
    <n v="42680.82"/>
    <n v="5061.42"/>
  </r>
  <r>
    <x v="5"/>
    <s v="Hüseyin Çalışkan"/>
    <s v="Arşiv kaydı var"/>
    <m/>
    <m/>
    <d v="2026-08-06T00:00:00"/>
    <s v="S-641237"/>
    <d v="2026-08-06T00:00:00"/>
    <s v="Y-575475"/>
    <x v="0"/>
    <m/>
    <s v=" "/>
    <m/>
    <s v="83179"/>
    <m/>
    <x v="14"/>
    <s v="Ülker Bisküvi San. A.Ş. Akyurt Şubesi"/>
    <s v="ÜLKER BİSKÜVİ SAN.A.Ş ( GEBZE ŞUBE )"/>
    <d v="2026-08-06T00:00:00"/>
    <s v="P-000171998"/>
    <m/>
    <s v="06BC8182"/>
    <s v="Tır Kayar Perdeli"/>
    <s v="SAVAŞ KÜÇÜ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3179"/>
    <n v="26460"/>
    <n v="0"/>
    <n v="0"/>
    <n v="0"/>
    <n v="29000.16"/>
    <n v="0"/>
    <n v="42121.67"/>
    <n v="0"/>
    <n v="29000.16"/>
    <n v="42121.67"/>
    <n v="13121.51"/>
  </r>
  <r>
    <x v="5"/>
    <s v="Hüseyin Çalışkan"/>
    <s v="Arşiv kaydı var"/>
    <m/>
    <m/>
    <d v="2026-08-06T00:00:00"/>
    <s v="S-641234"/>
    <d v="2026-08-06T00:00:00"/>
    <s v="Y-575472"/>
    <x v="0"/>
    <m/>
    <s v=" "/>
    <m/>
    <s v="83166"/>
    <m/>
    <x v="14"/>
    <s v="Ülker Bisküvi San. A.Ş. Akyurt Şubesi"/>
    <s v="ÜLKER BİSKÜVİ SAN.A.Ş ( GEBZE ŞUBE )"/>
    <d v="2026-08-06T00:00:00"/>
    <s v="P-000171995"/>
    <m/>
    <s v="06FLL880"/>
    <s v="Tır Kayar Perdeli"/>
    <s v="HASAN HÜSEYİN ATA"/>
    <x v="0"/>
    <s v="HASAN ATA"/>
    <s v="538409989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3166"/>
    <n v="27400"/>
    <n v="0"/>
    <n v="0"/>
    <n v="0"/>
    <n v="30030.400000000001"/>
    <n v="0"/>
    <n v="43618.06"/>
    <n v="0"/>
    <n v="30030.400000000001"/>
    <n v="43618.06"/>
    <n v="13587.66"/>
  </r>
  <r>
    <x v="5"/>
    <s v="Hüseyin Çalışkan"/>
    <s v="Arşiv kaydı var"/>
    <m/>
    <m/>
    <d v="2026-08-06T00:00:00"/>
    <s v="S-641233"/>
    <d v="2026-08-06T00:00:00"/>
    <s v="Y-575471"/>
    <x v="0"/>
    <m/>
    <s v=" "/>
    <m/>
    <s v="83152"/>
    <m/>
    <x v="18"/>
    <s v="Ülker Bisküvi San. A.Ş. Akyurt Şubesi"/>
    <s v="Ülker Bisküvi San. A.Ş. Topkapı - 2 Şubesi"/>
    <d v="2026-08-06T00:00:00"/>
    <s v="P-000171994"/>
    <m/>
    <s v="06DMC855"/>
    <s v="Tır Tenteli"/>
    <s v="SATILMIŞ MUT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3152"/>
    <n v="28140"/>
    <n v="0"/>
    <n v="0"/>
    <n v="0"/>
    <n v="38776.92"/>
    <n v="0"/>
    <n v="43994.080000000002"/>
    <n v="0"/>
    <n v="38776.92"/>
    <n v="43994.080000000002"/>
    <n v="5217.16"/>
  </r>
  <r>
    <x v="5"/>
    <s v="Hüseyin Çalışkan"/>
    <s v="Arşiv kaydı var"/>
    <m/>
    <m/>
    <d v="2026-08-06T00:00:00"/>
    <s v="S-641231"/>
    <d v="2026-08-06T00:00:00"/>
    <s v="Y-575469"/>
    <x v="0"/>
    <m/>
    <s v=" "/>
    <m/>
    <s v="83142"/>
    <m/>
    <x v="14"/>
    <s v="Ülker Bisküvi San. A.Ş. Akyurt Şubesi"/>
    <s v="ÜLKER BİSKÜVİ SAN.A.Ş ( GEBZE ŞUBE )"/>
    <d v="2026-08-06T00:00:00"/>
    <s v="P-000171992"/>
    <m/>
    <s v="06DN4677"/>
    <s v="Tır Kayar Perdeli"/>
    <s v="YUSUF KALAYCI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3142"/>
    <n v="27320"/>
    <n v="0"/>
    <n v="0"/>
    <n v="0"/>
    <n v="29942.720000000001"/>
    <n v="0"/>
    <n v="43490.71"/>
    <n v="0"/>
    <n v="29942.720000000001"/>
    <n v="43490.71"/>
    <n v="13547.99"/>
  </r>
  <r>
    <x v="5"/>
    <s v="Hüseyin Çalışkan"/>
    <s v="Arşiv kaydı var"/>
    <m/>
    <m/>
    <d v="2026-08-06T00:00:00"/>
    <s v="S-641216"/>
    <d v="2026-08-06T00:00:00"/>
    <s v="Y-575454"/>
    <x v="0"/>
    <m/>
    <s v=" "/>
    <m/>
    <s v="83115"/>
    <m/>
    <x v="14"/>
    <s v="Ülker Bisküvi San. A.Ş. Akyurt Şubesi"/>
    <s v="ÜLKER BİSKÜVİ SAN.A.Ş ( GEBZE ŞUBE )"/>
    <d v="2026-08-06T00:00:00"/>
    <s v="P-000171983"/>
    <m/>
    <s v="06CRH572"/>
    <s v="Tır Kayar Perdeli"/>
    <s v="MAHMUT GÜRBÜZ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3115"/>
    <n v="27200"/>
    <n v="0"/>
    <n v="0"/>
    <n v="0"/>
    <n v="29811.200000000001"/>
    <n v="0"/>
    <n v="43299.68"/>
    <n v="0"/>
    <n v="29811.200000000001"/>
    <n v="43299.68"/>
    <n v="13488.48"/>
  </r>
  <r>
    <x v="5"/>
    <s v="Hüseyin Çalışkan"/>
    <s v="Arşiv kaydı var"/>
    <m/>
    <m/>
    <d v="2026-08-06T00:00:00"/>
    <s v="S-641208"/>
    <d v="2026-08-06T00:00:00"/>
    <s v="Y-575446"/>
    <x v="0"/>
    <m/>
    <s v=" "/>
    <m/>
    <s v="83112"/>
    <m/>
    <x v="18"/>
    <s v="Ülker Bisküvi San. A.Ş. Akyurt Şubesi"/>
    <s v="Ülker Bisküvi San. A.Ş. Topkapı - 2 Şubesi"/>
    <d v="2026-08-06T00:00:00"/>
    <s v="P-000171975"/>
    <m/>
    <s v="06DIM95"/>
    <s v="Tır Kayar Perdeli"/>
    <s v="ZEYNEP DEMİREL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3112"/>
    <n v="27300"/>
    <n v="0"/>
    <n v="0"/>
    <n v="0"/>
    <n v="37619.4"/>
    <n v="0"/>
    <n v="42680.82"/>
    <n v="0"/>
    <n v="37619.4"/>
    <n v="42680.82"/>
    <n v="5061.42"/>
  </r>
  <r>
    <x v="5"/>
    <s v="Hüseyin Çalışkan"/>
    <s v="Arşiv kaydı var"/>
    <m/>
    <m/>
    <d v="2026-08-06T00:00:00"/>
    <s v="S-641190"/>
    <d v="2026-08-06T00:00:00"/>
    <s v="Y-575428"/>
    <x v="0"/>
    <m/>
    <s v=" "/>
    <m/>
    <s v="83094"/>
    <m/>
    <x v="14"/>
    <s v="Ülker Bisküvi San. A.Ş. Akyurt Şubesi"/>
    <s v="ÜLKER BİSKÜVİ SAN.A.Ş ( GEBZE ŞUBE )"/>
    <d v="2026-08-06T00:00:00"/>
    <s v="P-000171958"/>
    <m/>
    <s v="06CAY35"/>
    <s v="Tır Kayar Perdeli"/>
    <s v="MESUT DADA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3094"/>
    <n v="27280"/>
    <n v="0"/>
    <n v="0"/>
    <n v="0"/>
    <n v="29898.880000000001"/>
    <n v="0"/>
    <n v="43427.03"/>
    <n v="0"/>
    <n v="29898.880000000001"/>
    <n v="43427.03"/>
    <n v="13528.15"/>
  </r>
  <r>
    <x v="5"/>
    <s v="Hüseyin Çalışkan"/>
    <s v="Arşiv kaydı var"/>
    <m/>
    <m/>
    <d v="2026-08-06T00:00:00"/>
    <s v="S-641188"/>
    <d v="2026-08-06T00:00:00"/>
    <s v="Y-575426"/>
    <x v="0"/>
    <m/>
    <s v=" "/>
    <m/>
    <s v="83092"/>
    <m/>
    <x v="14"/>
    <s v="Ülker Bisküvi San. A.Ş. Akyurt Şubesi"/>
    <s v="ÜLKER BİSKÜVİ SAN.A.Ş ( GEBZE ŞUBE )"/>
    <d v="2026-08-06T00:00:00"/>
    <s v="P-000171956"/>
    <m/>
    <s v="06CFZ48"/>
    <s v="Tır Kayar Perdeli"/>
    <s v="SÜLEYMAN MUT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3092"/>
    <n v="27300"/>
    <n v="0"/>
    <n v="0"/>
    <n v="0"/>
    <n v="29920.799999999999"/>
    <n v="0"/>
    <n v="43458.87"/>
    <n v="0"/>
    <n v="29920.799999999999"/>
    <n v="43458.87"/>
    <n v="13538.07"/>
  </r>
  <r>
    <x v="5"/>
    <s v="Hüseyin Çalışkan"/>
    <s v="Arşiv kaydı var"/>
    <m/>
    <m/>
    <d v="2026-08-06T00:00:00"/>
    <s v="S-641187"/>
    <d v="2026-08-06T00:00:00"/>
    <s v="Y-575425"/>
    <x v="0"/>
    <m/>
    <s v=" "/>
    <m/>
    <s v="83079"/>
    <m/>
    <x v="14"/>
    <s v="Ülker Bisküvi San. A.Ş. Akyurt Şubesi"/>
    <s v="ÜLKER BİSKÜVİ SAN.A.Ş ( GEBZE ŞUBE )"/>
    <d v="2026-08-06T00:00:00"/>
    <s v="P-000171955"/>
    <m/>
    <s v="06UMM08"/>
    <s v="Tır Kayar Perdeli"/>
    <s v="ALAATTİN KÜÇÜK / ÖZKERVANOĞULLARI NAKLİYAT"/>
    <x v="0"/>
    <s v="HAMZA ALTINTAŞ"/>
    <s v="0530977524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3079"/>
    <n v="27300"/>
    <n v="0"/>
    <n v="0"/>
    <n v="0"/>
    <n v="29920.799999999999"/>
    <n v="0"/>
    <n v="43458.87"/>
    <n v="0"/>
    <n v="29920.799999999999"/>
    <n v="43458.87"/>
    <n v="13538.07"/>
  </r>
  <r>
    <x v="5"/>
    <s v="Hüseyin Çalışkan"/>
    <s v="Arşiv kaydı var"/>
    <m/>
    <m/>
    <d v="2026-08-06T00:00:00"/>
    <s v="S-641185"/>
    <d v="2026-08-06T00:00:00"/>
    <s v="Y-575423"/>
    <x v="0"/>
    <m/>
    <s v=" "/>
    <m/>
    <s v="83053"/>
    <m/>
    <x v="14"/>
    <s v="Ülker Bisküvi San. A.Ş. Akyurt Şubesi"/>
    <s v="ÜLKER BİSKÜVİ SAN.A.Ş ( GEBZE ŞUBE )"/>
    <d v="2026-08-06T00:00:00"/>
    <s v="P-000171953"/>
    <m/>
    <s v="06ESE611"/>
    <s v="Tır Kayar Perdeli"/>
    <s v="HASAN HÜSEYİN ATA"/>
    <x v="0"/>
    <s v="HASAN ATA"/>
    <s v="538409989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3053"/>
    <n v="27280"/>
    <n v="0"/>
    <n v="0"/>
    <n v="0"/>
    <n v="29898.880000000001"/>
    <n v="0"/>
    <n v="43427.03"/>
    <n v="0"/>
    <n v="29898.880000000001"/>
    <n v="43427.03"/>
    <n v="13528.15"/>
  </r>
  <r>
    <x v="5"/>
    <s v="Ahmet Bursal"/>
    <s v="Arşiv kaydı var"/>
    <m/>
    <m/>
    <d v="2026-08-06T00:00:00"/>
    <s v="S-641401"/>
    <d v="2026-08-06T00:00:00"/>
    <s v="Y-575639"/>
    <x v="0"/>
    <m/>
    <s v=" "/>
    <m/>
    <s v="4243"/>
    <m/>
    <x v="16"/>
    <s v="ÜLKER BİSKÜVİ SANAYİ AŞ .(ANKARA ŞUBE)"/>
    <s v="ÜLKER BİSKÜVİ SANAYİ AŞ .(ANKARA ŞUBE)"/>
    <m/>
    <m/>
    <m/>
    <s v="06EUH122"/>
    <s v="Tır Kayar Perdeli"/>
    <s v="MURAT TİRYAKİ"/>
    <x v="0"/>
    <s v="MURAT TİRYAKİ"/>
    <s v="05343238017"/>
    <s v="ŞEHİRLERARASI"/>
    <n v="1"/>
    <s v="Y34"/>
    <s v="İSTANBUL"/>
    <s v="İSTANBUL"/>
    <s v="İSTANBUL MERKEZ"/>
    <s v="GEBZE FABRİKA"/>
    <s v="0699"/>
    <s v="ÜLKER ANKARA HAMMADDE DEPO"/>
    <s v="ANKARA"/>
    <s v="AKYURT"/>
    <s v="ESENBOĞA YOLU 21.KM AKYURT/ANKARA @ 4243"/>
    <n v="0"/>
    <n v="0"/>
    <n v="0"/>
    <n v="0"/>
    <n v="26000"/>
    <n v="0"/>
    <n v="37741"/>
    <n v="0"/>
    <n v="26000"/>
    <n v="37741"/>
    <n v="11741"/>
  </r>
  <r>
    <x v="5"/>
    <s v="Ahmet Bursal"/>
    <s v="Arşiv kaydı var"/>
    <m/>
    <m/>
    <d v="2026-08-06T00:00:00"/>
    <s v="S-641394"/>
    <d v="2026-08-06T00:00:00"/>
    <s v="Y-575632"/>
    <x v="0"/>
    <m/>
    <s v=" "/>
    <m/>
    <s v="83282"/>
    <m/>
    <x v="35"/>
    <s v="ÜLKER BİSKÜVİ SAN.A.Ş ( GEBZE ŞUBE )"/>
    <s v="Ülker Bisküvi San. A.Ş. Akyurt Şubesi"/>
    <m/>
    <m/>
    <m/>
    <s v="06GC5162"/>
    <s v="Tır Kayar Perdeli"/>
    <s v="SAVAŞ KÜÇÜK"/>
    <x v="0"/>
    <s v=" "/>
    <m/>
    <s v="ŞEHİRLERARASI"/>
    <n v="1"/>
    <s v="0201"/>
    <s v="ÜLKER GEBZE DEPO"/>
    <s v="KOCAELİ"/>
    <s v="GEBZE"/>
    <s v="GEBZE FABRİKA"/>
    <s v="2163"/>
    <s v="BİGBAG DEPO"/>
    <s v="ANKARA"/>
    <s v="AKYURT"/>
    <s v="Saracalar Mahallesi Alparslan Türkeş Bulvarı Önem Gıda Blok No:4/1 Akyurt/Ankara @ 83282"/>
    <n v="0"/>
    <n v="0"/>
    <n v="0"/>
    <n v="0"/>
    <n v="22000"/>
    <n v="0"/>
    <n v="23898"/>
    <n v="0"/>
    <n v="22000"/>
    <n v="23898"/>
    <n v="1898"/>
  </r>
  <r>
    <x v="5"/>
    <s v="Hüseyin Çalışkan"/>
    <s v="Arşiv kaydı var"/>
    <m/>
    <m/>
    <d v="2026-08-06T00:00:00"/>
    <s v="S-641227"/>
    <d v="2026-08-06T00:00:00"/>
    <s v="Y-575465"/>
    <x v="0"/>
    <m/>
    <s v=" "/>
    <m/>
    <s v="83129"/>
    <m/>
    <x v="14"/>
    <s v="Ülker Bisküvi San. A.Ş. Akyurt Şubesi"/>
    <s v="ÜLKER BİSKÜVİ SAN.A.Ş ( GEBZE ŞUBE )"/>
    <d v="2026-08-06T00:00:00"/>
    <s v="P-000171991"/>
    <m/>
    <s v="06CIV119"/>
    <s v="Tır Tenteli"/>
    <s v="ABDULVAHAP ÇİZMECİ-ÇİZMECİ NAKLİYE-SERVİS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3129"/>
    <n v="26500"/>
    <n v="0"/>
    <n v="0"/>
    <n v="0"/>
    <n v="29044"/>
    <n v="0"/>
    <n v="42185.35"/>
    <n v="0"/>
    <n v="29044"/>
    <n v="42185.35"/>
    <n v="13141.35"/>
  </r>
  <r>
    <x v="5"/>
    <s v="Hüseyin Çalışkan"/>
    <s v="Arşiv kaydı var"/>
    <m/>
    <m/>
    <d v="2026-08-06T00:00:00"/>
    <s v="S-641186"/>
    <d v="2026-08-06T00:00:00"/>
    <s v="Y-575424"/>
    <x v="0"/>
    <m/>
    <s v=" "/>
    <m/>
    <s v="83063"/>
    <m/>
    <x v="18"/>
    <s v="Ülker Bisküvi San. A.Ş. Akyurt Şubesi"/>
    <s v="Ülker Bisküvi San. A.Ş. Topkapı - 2 Şubesi"/>
    <d v="2026-08-06T00:00:00"/>
    <s v="P-000171954"/>
    <m/>
    <s v="06BON407"/>
    <s v="Tır Kayar Perdeli"/>
    <s v="MUAMMER AVAN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3063"/>
    <n v="27280"/>
    <n v="0"/>
    <n v="0"/>
    <n v="0"/>
    <n v="37591.839999999997"/>
    <n v="0"/>
    <n v="42649.55"/>
    <n v="0"/>
    <n v="37591.839999999997"/>
    <n v="42649.55"/>
    <n v="5057.71"/>
  </r>
  <r>
    <x v="5"/>
    <s v="Hüseyin Çalışkan"/>
    <s v="Arşiv kaydı var"/>
    <m/>
    <m/>
    <d v="2026-08-06T00:00:00"/>
    <s v="S-641552"/>
    <d v="2026-08-06T00:00:00"/>
    <s v="Y-575481"/>
    <x v="0"/>
    <m/>
    <s v=" "/>
    <m/>
    <s v="12112"/>
    <m/>
    <x v="18"/>
    <s v="Ülker Bisküvi San. A.Ş. Akyurt Şubesi"/>
    <s v="Ülker Bisküvi San. A.Ş. Topkapı - 2 Şubesi"/>
    <m/>
    <m/>
    <m/>
    <s v="06DYN532"/>
    <s v="Tır Kayar Perdeli"/>
    <s v="MURAT YASİN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12112"/>
    <n v="26440"/>
    <n v="0"/>
    <n v="0"/>
    <n v="0"/>
    <n v="36434.32"/>
    <n v="0"/>
    <n v="41336.300000000003"/>
    <n v="0"/>
    <n v="36434.32"/>
    <n v="41336.300000000003"/>
    <n v="4901.9799999999996"/>
  </r>
  <r>
    <x v="5"/>
    <s v="Hüseyin Çalışkan"/>
    <s v="Arşiv kaydı var"/>
    <m/>
    <m/>
    <d v="2026-08-06T00:00:00"/>
    <s v="S-641242"/>
    <d v="2026-08-06T00:00:00"/>
    <s v="Y-575480"/>
    <x v="0"/>
    <m/>
    <s v=" "/>
    <m/>
    <s v="83191"/>
    <m/>
    <x v="14"/>
    <s v="Ülker Bisküvi San. A.Ş. Akyurt Şubesi"/>
    <s v="ÜLKER BİSKÜVİ SAN.A.Ş ( GEBZE ŞUBE )"/>
    <d v="2026-08-06T00:00:00"/>
    <s v="P-000172001"/>
    <m/>
    <s v="06H8509"/>
    <s v="Tır Kayar Perdeli"/>
    <s v="NEZAKET ÖZDEMİ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3191"/>
    <n v="26460"/>
    <n v="0"/>
    <n v="0"/>
    <n v="0"/>
    <n v="29000.16"/>
    <n v="0"/>
    <n v="42121.67"/>
    <n v="0"/>
    <n v="29000.16"/>
    <n v="42121.67"/>
    <n v="13121.51"/>
  </r>
  <r>
    <x v="2"/>
    <s v="Arif Aladağ"/>
    <s v="Arşiv kaydı var"/>
    <s v="01-09 AĞUSTOS 2026 GÖNENLİ SÜT / AKHİSAR MUTABAKATI"/>
    <s v="TAMAMLANDI"/>
    <d v="2026-08-06T00:00:00"/>
    <s v="S-641443"/>
    <d v="2026-08-06T00:00:00"/>
    <s v="Y-575681"/>
    <x v="0"/>
    <m/>
    <s v=" "/>
    <m/>
    <m/>
    <m/>
    <x v="6"/>
    <s v="GÖNENLİ SÜT VE SÜT ÜRÜNLERİ GIDA SANAYİ VE TİCARET ANONİM ŞİRKETİ"/>
    <m/>
    <m/>
    <m/>
    <m/>
    <s v="45ABD540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ÖMERLİ BİM @ "/>
    <n v="0"/>
    <n v="0"/>
    <n v="0"/>
    <n v="0"/>
    <n v="38500"/>
    <n v="0"/>
    <n v="40540.29"/>
    <n v="0"/>
    <n v="38500"/>
    <n v="40540.29"/>
    <n v="2040.29"/>
  </r>
  <r>
    <x v="2"/>
    <s v="Arif Aladağ"/>
    <m/>
    <s v="01-09 AĞUSTOS 2026 GÖNENLİ SÜT / AKHİSAR MUTABAKATI"/>
    <s v="TAMAMLANDI"/>
    <d v="2026-08-06T00:00:00"/>
    <s v="S-641442"/>
    <d v="2026-08-06T00:00:00"/>
    <s v="Y-575680"/>
    <x v="0"/>
    <m/>
    <s v=" "/>
    <m/>
    <m/>
    <m/>
    <x v="6"/>
    <s v="GÖNENLİ SÜT VE SÜT ÜRÜNLERİ GIDA SANAYİ VE TİCARET ANONİM ŞİRKETİ"/>
    <m/>
    <m/>
    <m/>
    <m/>
    <s v="45YT441"/>
    <s v="Tır Frigorifik"/>
    <s v="SİSTA LOJİSTİK GIDA TİC.LTD.ŞTİ"/>
    <x v="0"/>
    <s v=" "/>
    <m/>
    <s v="ŞEHİRLERARASI"/>
    <n v="1"/>
    <s v="Y45"/>
    <s v="MANİSA"/>
    <s v="MANİSA"/>
    <s v="MANİSA MERKEZ"/>
    <m/>
    <s v="Y59"/>
    <s v="TEKİRDAĞ"/>
    <s v="TEKİRDAĞ"/>
    <s v="TEKİRDAĞ MERKEZ"/>
    <s v="ÇORLU A101 @ "/>
    <n v="0"/>
    <n v="0"/>
    <n v="0"/>
    <n v="0"/>
    <n v="60000"/>
    <n v="0"/>
    <n v="62843.62"/>
    <n v="0"/>
    <n v="60000"/>
    <n v="62843.62"/>
    <n v="2843.62"/>
  </r>
  <r>
    <x v="2"/>
    <s v="Arif Aladağ"/>
    <m/>
    <s v="01-09 AĞUSTOS 2026 GÖNENLİ SÜT / AKHİSAR MUTABAKATI"/>
    <s v="TAMAMLANDI"/>
    <d v="2026-08-06T00:00:00"/>
    <s v="S-641441"/>
    <d v="2026-08-06T00:00:00"/>
    <s v="Y-575679"/>
    <x v="0"/>
    <m/>
    <s v=" "/>
    <m/>
    <m/>
    <m/>
    <x v="6"/>
    <s v="GÖNENLİ SÜT VE SÜT ÜRÜNLERİ GIDA SANAYİ VE TİCARET ANONİM ŞİRKETİ"/>
    <m/>
    <m/>
    <m/>
    <m/>
    <s v="45HH178"/>
    <s v="Tır Frigorifik"/>
    <s v="SAFİYE YAŞAR"/>
    <x v="0"/>
    <s v=" "/>
    <m/>
    <s v="ŞEHİRLERARASI"/>
    <n v="1"/>
    <s v="Y45"/>
    <s v="MANİSA"/>
    <s v="MANİSA"/>
    <s v="MANİSA MERKEZ"/>
    <m/>
    <s v="Y35"/>
    <s v="İZMİR"/>
    <s v="İZMİR"/>
    <s v="MERKEZ"/>
    <s v="AKHİSAR BİM + ULUKENT BİM @ "/>
    <n v="0"/>
    <n v="0"/>
    <n v="0"/>
    <n v="0"/>
    <n v="8500"/>
    <n v="0"/>
    <n v="8713.2999999999993"/>
    <n v="0"/>
    <n v="8500"/>
    <n v="8713.2999999999993"/>
    <n v="213.3"/>
  </r>
  <r>
    <x v="2"/>
    <s v="Arif Aladağ"/>
    <m/>
    <s v="01-09 AĞUSTOS 2026 GÖNENLİ SÜT / AKHİSAR MUTABAKATI"/>
    <s v="TAMAMLANDI"/>
    <d v="2026-08-06T00:00:00"/>
    <s v="S-641440"/>
    <d v="2026-08-06T00:00:00"/>
    <s v="Y-575678"/>
    <x v="0"/>
    <m/>
    <s v=" "/>
    <m/>
    <m/>
    <m/>
    <x v="6"/>
    <s v="GÖNENLİ SÜT VE SÜT ÜRÜNLERİ GIDA SANAYİ VE TİCARET ANONİM ŞİRKETİ"/>
    <m/>
    <m/>
    <m/>
    <m/>
    <s v="45ACD017"/>
    <s v="Tır Frigorifik"/>
    <s v="MEHMET UZEL"/>
    <x v="0"/>
    <s v=" "/>
    <m/>
    <s v="ŞEHİRLERARASI"/>
    <n v="1"/>
    <s v="Y45"/>
    <s v="MANİSA"/>
    <s v="MANİSA"/>
    <s v="MANİSA MERKEZ"/>
    <m/>
    <s v="Y10"/>
    <s v="BALIKESİR"/>
    <s v="BALIKESİR"/>
    <s v="BALIKESİR MERKEZ"/>
    <s v="AKHİSAR BİM+ BALIKESİR BİM @ "/>
    <n v="0"/>
    <n v="0"/>
    <n v="0"/>
    <n v="0"/>
    <n v="9000"/>
    <n v="0"/>
    <n v="9294.19"/>
    <n v="0"/>
    <n v="9000"/>
    <n v="9294.19"/>
    <n v="294.19"/>
  </r>
  <r>
    <x v="2"/>
    <s v="Arif Aladağ"/>
    <m/>
    <s v="01-09 AĞUSTOS 2026 GÖNENLİ SÜT / AKHİSAR MUTABAKATI"/>
    <s v="TAMAMLANDI"/>
    <d v="2026-08-06T00:00:00"/>
    <s v="S-641439"/>
    <d v="2026-08-06T00:00:00"/>
    <s v="Y-575677"/>
    <x v="0"/>
    <m/>
    <s v=" "/>
    <m/>
    <m/>
    <m/>
    <x v="6"/>
    <s v="GÖNENLİ SÜT VE SÜT ÜRÜNLERİ GIDA SANAYİ VE TİCARET ANONİM ŞİRKETİ"/>
    <m/>
    <m/>
    <m/>
    <m/>
    <s v="31AAZ471"/>
    <s v="Tır Frigorifik"/>
    <s v="NECMETTİN GÜLER"/>
    <x v="0"/>
    <s v=" "/>
    <m/>
    <s v="ŞEHİRİÇİ"/>
    <n v="1"/>
    <s v="Y45"/>
    <s v="MANİSA"/>
    <s v="MANİSA"/>
    <s v="MANİSA MERKEZ"/>
    <m/>
    <s v="Y45"/>
    <s v="MANİSA"/>
    <s v="MANİSA"/>
    <s v="MANİSA MERKEZ"/>
    <s v="TURGUTLU BİM @ "/>
    <n v="0"/>
    <n v="0"/>
    <n v="0"/>
    <n v="0"/>
    <n v="8500"/>
    <n v="0"/>
    <n v="8713.2999999999993"/>
    <n v="0"/>
    <n v="8500"/>
    <n v="8713.2999999999993"/>
    <n v="213.3"/>
  </r>
  <r>
    <x v="2"/>
    <s v="Arif Aladağ"/>
    <m/>
    <m/>
    <s v="TAMAMLANDI"/>
    <d v="2026-08-06T00:00:00"/>
    <s v="S-641426"/>
    <d v="2026-08-06T00:00:00"/>
    <s v="Y-575664"/>
    <x v="0"/>
    <m/>
    <s v=" "/>
    <m/>
    <m/>
    <m/>
    <x v="7"/>
    <s v="KESKİNOĞLU TAVUKÇULUK VE DAMIZLIK İŞLETMELERİ SANAYİ TİCARET ANONİM ŞİRKETİ"/>
    <m/>
    <m/>
    <m/>
    <m/>
    <s v="31AAZ471"/>
    <s v="Tır Frigorifik"/>
    <s v="NECMETTİN GÜLER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AKHİSAR BİM @ "/>
    <n v="0"/>
    <n v="0"/>
    <n v="0"/>
    <n v="0"/>
    <n v="4500"/>
    <n v="0"/>
    <n v="4900"/>
    <n v="0"/>
    <n v="4500"/>
    <n v="4900"/>
    <n v="400"/>
  </r>
  <r>
    <x v="2"/>
    <s v="Arif Aladağ"/>
    <m/>
    <m/>
    <s v="TAMAMLANDI"/>
    <d v="2026-08-06T00:00:00"/>
    <s v="S-641425"/>
    <d v="2026-08-06T00:00:00"/>
    <s v="Y-575663"/>
    <x v="0"/>
    <m/>
    <s v=" "/>
    <m/>
    <m/>
    <m/>
    <x v="7"/>
    <s v="KESKİNOĞLU TAVUKÇULUK VE DAMIZLIK İŞLETMELERİ SANAYİ TİCARET ANONİM ŞİRKETİ"/>
    <m/>
    <m/>
    <m/>
    <m/>
    <s v="31AAZ471"/>
    <s v="Tır Frigorifik"/>
    <s v="NECMETTİN GÜLER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AKHİSAR BİM @ "/>
    <n v="0"/>
    <n v="0"/>
    <n v="0"/>
    <n v="0"/>
    <n v="4500"/>
    <n v="0"/>
    <n v="4900"/>
    <n v="0"/>
    <n v="4500"/>
    <n v="4900"/>
    <n v="400"/>
  </r>
  <r>
    <x v="2"/>
    <s v="Arif Aladağ"/>
    <m/>
    <m/>
    <s v="TAMAMLANDI"/>
    <d v="2026-08-06T00:00:00"/>
    <s v="S-641423"/>
    <d v="2026-08-06T00:00:00"/>
    <s v="Y-575661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TURGUTLU FİLE @ "/>
    <n v="0"/>
    <n v="0"/>
    <n v="0"/>
    <n v="0"/>
    <n v="8750"/>
    <n v="0"/>
    <n v="9150"/>
    <n v="0"/>
    <n v="8750"/>
    <n v="9150"/>
    <n v="400"/>
  </r>
  <r>
    <x v="2"/>
    <s v="Arif Aladağ"/>
    <m/>
    <m/>
    <s v="TAMAMLANDI"/>
    <d v="2026-08-06T00:00:00"/>
    <s v="S-641420"/>
    <d v="2026-08-06T00:00:00"/>
    <s v="Y-575658"/>
    <x v="0"/>
    <m/>
    <s v=" "/>
    <m/>
    <m/>
    <m/>
    <x v="7"/>
    <s v="KESKİNOĞLU TAVUKÇULUK VE DAMIZLIK İŞLETMELERİ SANAYİ TİCARET ANONİM ŞİRKETİ"/>
    <m/>
    <m/>
    <m/>
    <m/>
    <s v="42AJF355"/>
    <s v="Tır Frigorifik"/>
    <s v="KARABACAK LOJİSTİK OTOM.PETROL TİC.LTD.ŞTİ."/>
    <x v="0"/>
    <s v=" "/>
    <m/>
    <s v="ŞEHİRLERARASI"/>
    <n v="1"/>
    <s v="Y16"/>
    <s v="BURSA"/>
    <s v="BURSA"/>
    <s v="BURSA MERKEZ"/>
    <s v="SEBKUR"/>
    <s v="Y06"/>
    <s v="ANKARA"/>
    <s v="ANKARA"/>
    <s v="ANKARA MERKEZ"/>
    <s v="GÖLBAŞI MİGROS @ "/>
    <n v="0"/>
    <n v="0"/>
    <n v="0"/>
    <n v="0"/>
    <n v="30000"/>
    <n v="0"/>
    <n v="30250"/>
    <n v="0"/>
    <n v="30000"/>
    <n v="30250"/>
    <n v="250"/>
  </r>
  <r>
    <x v="3"/>
    <s v="Kadir Öz"/>
    <m/>
    <m/>
    <s v="SAKARYA"/>
    <d v="2026-08-06T00:00:00"/>
    <s v="S-642139"/>
    <d v="2026-08-06T00:00:00"/>
    <s v="Y-576369"/>
    <x v="1"/>
    <m/>
    <s v=" "/>
    <d v="2026-08-06T00:00:00"/>
    <m/>
    <m/>
    <x v="8"/>
    <s v="TURKUVAZ PLASTİK VE TEMİZLİK ÜRÜNLERİ SAN TİÇ A.Ş"/>
    <m/>
    <m/>
    <m/>
    <m/>
    <s v="34DED848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45"/>
    <s v="MANİSA"/>
    <s v="MANİSA"/>
    <s v="MANİSA MERKEZ"/>
    <s v="TURGUTLU @ "/>
    <n v="0"/>
    <n v="0"/>
    <n v="1"/>
    <m/>
    <n v="25198"/>
    <n v="0"/>
    <n v="29410"/>
    <n v="0"/>
    <n v="25198"/>
    <n v="29410"/>
    <n v="4212"/>
  </r>
  <r>
    <x v="3"/>
    <s v="Kadir Öz"/>
    <m/>
    <m/>
    <s v="SAKARYA"/>
    <d v="2026-08-06T00:00:00"/>
    <s v="S-642138"/>
    <d v="2026-08-06T00:00:00"/>
    <s v="Y-576368"/>
    <x v="1"/>
    <m/>
    <s v=" "/>
    <d v="2026-08-06T00:00:00"/>
    <m/>
    <m/>
    <x v="8"/>
    <s v="TURKUVAZ PLASTİK VE TEMİZLİK ÜRÜNLERİ SAN TİÇ A.Ş"/>
    <m/>
    <m/>
    <m/>
    <m/>
    <s v="14ACR697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6"/>
    <s v="ANKARA"/>
    <s v="ANKARA"/>
    <s v="ANKARA MERKEZ"/>
    <s v="SİNCAN+YENİKENT @ "/>
    <n v="0"/>
    <n v="0"/>
    <n v="1"/>
    <m/>
    <n v="20893"/>
    <n v="0"/>
    <n v="23291"/>
    <n v="0"/>
    <n v="20893"/>
    <n v="23291"/>
    <n v="2398"/>
  </r>
  <r>
    <x v="3"/>
    <s v="Kadir Öz"/>
    <m/>
    <m/>
    <s v="SAKARYA"/>
    <d v="2026-08-06T00:00:00"/>
    <s v="S-642137"/>
    <d v="2026-08-06T00:00:00"/>
    <s v="Y-576367"/>
    <x v="1"/>
    <m/>
    <s v=" "/>
    <d v="2026-08-06T00:00:00"/>
    <m/>
    <m/>
    <x v="8"/>
    <s v="TURKUVAZ PLASTİK VE TEMİZLİK ÜRÜNLERİ SAN TİÇ A.Ş"/>
    <m/>
    <m/>
    <m/>
    <m/>
    <s v="55GS841"/>
    <s v="Tır Kayar Perdeli"/>
    <s v="MEHMET MARANGOZ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610"/>
    <n v="0"/>
    <n v="12659"/>
    <n v="0"/>
    <n v="10610"/>
    <n v="12659"/>
    <n v="2049"/>
  </r>
  <r>
    <x v="3"/>
    <s v="Kadir Öz"/>
    <m/>
    <m/>
    <s v="SAKARYA"/>
    <d v="2026-08-06T00:00:00"/>
    <s v="S-642136"/>
    <d v="2026-08-06T00:00:00"/>
    <s v="Y-576366"/>
    <x v="1"/>
    <m/>
    <s v=" "/>
    <d v="2026-08-06T00:00:00"/>
    <m/>
    <m/>
    <x v="8"/>
    <s v="TURKUVAZ PLASTİK VE TEMİZLİK ÜRÜNLERİ SAN TİÇ A.Ş"/>
    <m/>
    <m/>
    <m/>
    <m/>
    <s v="54AER86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610"/>
    <n v="0"/>
    <n v="12659"/>
    <n v="0"/>
    <n v="10610"/>
    <n v="12659"/>
    <n v="2049"/>
  </r>
  <r>
    <x v="3"/>
    <s v="Kadir Öz"/>
    <m/>
    <m/>
    <s v="SAKARYA"/>
    <d v="2026-08-06T00:00:00"/>
    <s v="S-642135"/>
    <d v="2026-08-06T00:00:00"/>
    <s v="Y-576365"/>
    <x v="1"/>
    <m/>
    <s v=" "/>
    <d v="2026-08-06T00:00:00"/>
    <m/>
    <m/>
    <x v="8"/>
    <s v="TURKUVAZ PLASTİK VE TEMİZLİK ÜRÜNLERİ SAN TİÇ A.Ş"/>
    <m/>
    <m/>
    <m/>
    <m/>
    <s v="81ER441"/>
    <s v="Tır Kayar Perdeli"/>
    <s v="SINIRLI SORUMLU HENDEK NÜSHETİYE TAŞIMA VE İŞLETME KOOPERATİFİ - 01"/>
    <x v="0"/>
    <s v=" "/>
    <m/>
    <s v="ŞEHİRLERARASI"/>
    <m/>
    <s v="5403"/>
    <s v="HENDEK TURKUVAZ"/>
    <s v="SAKARYA"/>
    <s v="HENDEK"/>
    <m/>
    <s v="Y44"/>
    <s v="MALATYA"/>
    <s v="MALATYA"/>
    <s v="MALATYA MERKEZ"/>
    <s v="MALATYA @ "/>
    <n v="0"/>
    <n v="0"/>
    <n v="1"/>
    <m/>
    <n v="49238"/>
    <n v="0"/>
    <n v="56773"/>
    <n v="0"/>
    <n v="49238"/>
    <n v="56773"/>
    <n v="7535"/>
  </r>
  <r>
    <x v="3"/>
    <s v="Kadir Öz"/>
    <m/>
    <m/>
    <s v="SAKARYA"/>
    <d v="2026-08-06T00:00:00"/>
    <s v="S-642134"/>
    <d v="2026-08-06T00:00:00"/>
    <s v="Y-576364"/>
    <x v="1"/>
    <m/>
    <s v=" "/>
    <d v="2026-08-06T00:00:00"/>
    <m/>
    <m/>
    <x v="8"/>
    <s v="TURKUVAZ PLASTİK VE TEMİZLİK ÜRÜNLERİ SAN TİÇ A.Ş"/>
    <m/>
    <m/>
    <m/>
    <m/>
    <s v="07AJK998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42"/>
    <s v="KONYA"/>
    <s v="KONYA"/>
    <s v="KONYA MERKEZ"/>
    <s v="KONYA @ "/>
    <n v="0"/>
    <n v="0"/>
    <n v="1"/>
    <m/>
    <n v="26382"/>
    <n v="0"/>
    <n v="28771"/>
    <n v="0"/>
    <n v="26382"/>
    <n v="28771"/>
    <n v="2389"/>
  </r>
  <r>
    <x v="3"/>
    <s v="Kadir Öz"/>
    <m/>
    <m/>
    <s v="SAKARYA"/>
    <d v="2026-08-06T00:00:00"/>
    <s v="S-642133"/>
    <d v="2026-08-06T00:00:00"/>
    <s v="Y-576363"/>
    <x v="1"/>
    <m/>
    <s v=" "/>
    <d v="2026-08-06T00:00:00"/>
    <m/>
    <m/>
    <x v="8"/>
    <s v="TURKUVAZ PLASTİK VE TEMİZLİK ÜRÜNLERİ SAN TİÇ A.Ş"/>
    <m/>
    <m/>
    <m/>
    <m/>
    <s v="54LB973"/>
    <s v="Tır Tenteli"/>
    <s v="ALİ ATMACA HÜR NAKLİYAT"/>
    <x v="0"/>
    <s v=" "/>
    <m/>
    <s v="ŞEHİRLERARASI"/>
    <m/>
    <s v="5403"/>
    <s v="HENDEK TURKUVAZ"/>
    <s v="SAKARYA"/>
    <s v="HENDEK"/>
    <m/>
    <s v="Y35"/>
    <s v="İZMİR"/>
    <s v="İZMİR"/>
    <s v="MERKEZ"/>
    <s v="KEMALPAŞA-2 @ "/>
    <n v="0"/>
    <n v="0"/>
    <n v="1"/>
    <m/>
    <n v="26956"/>
    <n v="0"/>
    <n v="30460"/>
    <n v="0"/>
    <n v="26956"/>
    <n v="30460"/>
    <n v="3504"/>
  </r>
  <r>
    <x v="3"/>
    <s v="Kadir Öz"/>
    <m/>
    <m/>
    <s v="SAKARYA"/>
    <d v="2026-08-06T00:00:00"/>
    <s v="S-642132"/>
    <d v="2026-08-06T00:00:00"/>
    <s v="Y-576362"/>
    <x v="1"/>
    <m/>
    <s v=" "/>
    <d v="2026-08-06T00:00:00"/>
    <m/>
    <m/>
    <x v="8"/>
    <s v="TURKUVAZ PLASTİK VE TEMİZLİK ÜRÜNLERİ SAN TİÇ A.Ş"/>
    <m/>
    <m/>
    <m/>
    <m/>
    <s v="37AAS84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7"/>
    <s v="KASTAMONU"/>
    <s v="KASTAMONU"/>
    <s v="KASTAMONU MERKEZ"/>
    <s v="KASTAMONU @ "/>
    <n v="0"/>
    <n v="0"/>
    <n v="1"/>
    <m/>
    <n v="21794"/>
    <n v="0"/>
    <n v="23245"/>
    <n v="0"/>
    <n v="21794"/>
    <n v="23245"/>
    <n v="1451"/>
  </r>
  <r>
    <x v="3"/>
    <s v="Kadir Öz"/>
    <m/>
    <m/>
    <s v="SAKARYA"/>
    <d v="2026-08-06T00:00:00"/>
    <s v="S-642131"/>
    <d v="2026-08-06T00:00:00"/>
    <s v="Y-576361"/>
    <x v="1"/>
    <m/>
    <s v=" "/>
    <d v="2026-08-06T00:00:00"/>
    <m/>
    <m/>
    <x v="8"/>
    <s v="TURKUVAZ PLASTİK VE TEMİZLİK ÜRÜNLERİ SAN TİÇ A.Ş"/>
    <m/>
    <m/>
    <m/>
    <m/>
    <s v="54AJJ36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ESENKENT-2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06T00:00:00"/>
    <s v="S-642130"/>
    <d v="2026-08-06T00:00:00"/>
    <s v="Y-576360"/>
    <x v="1"/>
    <m/>
    <s v=" "/>
    <d v="2026-08-06T00:00:00"/>
    <m/>
    <m/>
    <x v="8"/>
    <s v="TURKUVAZ PLASTİK VE TEMİZLİK ÜRÜNLERİ SAN TİÇ A.Ş"/>
    <m/>
    <m/>
    <m/>
    <m/>
    <s v="54APT663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ESENKENT-1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06T00:00:00"/>
    <s v="S-642129"/>
    <d v="2026-08-06T00:00:00"/>
    <s v="Y-576359"/>
    <x v="1"/>
    <m/>
    <s v=" "/>
    <d v="2026-08-06T00:00:00"/>
    <m/>
    <m/>
    <x v="8"/>
    <s v="TURKUVAZ PLASTİK VE TEMİZLİK ÜRÜNLERİ SAN TİÇ A.Ş"/>
    <m/>
    <m/>
    <m/>
    <m/>
    <s v="81BY72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81"/>
    <s v="DÜZCE"/>
    <s v="DÜZCE"/>
    <s v="DÜZCE MERKEZ"/>
    <s v="DÜZCE @ "/>
    <n v="0"/>
    <n v="0"/>
    <n v="1"/>
    <m/>
    <n v="6022"/>
    <n v="0"/>
    <n v="5163"/>
    <n v="0"/>
    <n v="6022"/>
    <n v="5163"/>
    <n v="-859"/>
  </r>
  <r>
    <x v="3"/>
    <s v="Kadir Öz"/>
    <m/>
    <m/>
    <s v="SAKARYA"/>
    <d v="2026-08-06T00:00:00"/>
    <s v="S-642128"/>
    <d v="2026-08-06T00:00:00"/>
    <s v="Y-576358"/>
    <x v="1"/>
    <m/>
    <s v=" "/>
    <d v="2026-08-06T00:00:00"/>
    <m/>
    <m/>
    <x v="8"/>
    <s v="TURKUVAZ PLASTİK VE TEMİZLİK ÜRÜNLERİ SAN TİÇ A.Ş"/>
    <m/>
    <m/>
    <m/>
    <m/>
    <s v="15HA59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7"/>
    <s v="ANTALYA"/>
    <s v="ANTALYA"/>
    <s v="MERKEZ"/>
    <s v="DÖŞEMEALTI-1+2 @ "/>
    <n v="0"/>
    <n v="0"/>
    <n v="1"/>
    <m/>
    <n v="32220"/>
    <n v="0"/>
    <n v="34766"/>
    <n v="0"/>
    <n v="32220"/>
    <n v="34766"/>
    <n v="2546"/>
  </r>
  <r>
    <x v="3"/>
    <s v="Kadir Öz"/>
    <m/>
    <m/>
    <s v="SAKARYA"/>
    <d v="2026-08-06T00:00:00"/>
    <s v="S-642127"/>
    <d v="2026-08-06T00:00:00"/>
    <s v="Y-576356"/>
    <x v="1"/>
    <m/>
    <s v=" "/>
    <d v="2026-08-06T00:00:00"/>
    <m/>
    <m/>
    <x v="8"/>
    <s v="TURKUVAZ PLASTİK VE TEMİZLİK ÜRÜNLERİ SAN TİÇ A.Ş"/>
    <m/>
    <m/>
    <m/>
    <m/>
    <s v="42P710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42"/>
    <s v="KONYA"/>
    <s v="KONYA"/>
    <s v="KONYA MERKEZ"/>
    <s v="ÇUMRA @ "/>
    <n v="0"/>
    <n v="0"/>
    <n v="1"/>
    <m/>
    <n v="27242"/>
    <n v="0"/>
    <n v="30496"/>
    <n v="0"/>
    <n v="27242"/>
    <n v="30496"/>
    <n v="3254"/>
  </r>
  <r>
    <x v="3"/>
    <s v="Kadir Öz"/>
    <m/>
    <m/>
    <s v="SAKARYA"/>
    <d v="2026-08-06T00:00:00"/>
    <s v="S-642126"/>
    <d v="2026-08-06T00:00:00"/>
    <s v="Y-576355"/>
    <x v="1"/>
    <m/>
    <s v=" "/>
    <d v="2026-08-06T00:00:00"/>
    <m/>
    <m/>
    <x v="8"/>
    <s v="TURKUVAZ PLASTİK VE TEMİZLİK ÜRÜNLERİ SAN TİÇ A.Ş"/>
    <m/>
    <m/>
    <m/>
    <m/>
    <s v="42P2100"/>
    <s v="Tır Tenteli"/>
    <s v="S.S. PAMUKOVA KARAYOLU YÜK TAŞIMA KOOPERATİFİ"/>
    <x v="0"/>
    <s v=" "/>
    <m/>
    <s v="ŞEHİRLERARASI"/>
    <m/>
    <s v="5403"/>
    <s v="HENDEK TURKUVAZ"/>
    <s v="SAKARYA"/>
    <s v="HENDEK"/>
    <m/>
    <s v="Y68"/>
    <s v="AKSARAY"/>
    <s v="AKSARAY"/>
    <s v="AKSARAY MERKEZ"/>
    <s v="AKSARAY @ "/>
    <n v="0"/>
    <n v="0"/>
    <n v="1"/>
    <m/>
    <n v="25808"/>
    <n v="0"/>
    <n v="28771"/>
    <n v="0"/>
    <n v="25808"/>
    <n v="28771"/>
    <n v="2963"/>
  </r>
  <r>
    <x v="3"/>
    <s v="Kadir Öz"/>
    <m/>
    <m/>
    <s v="SAKARYA"/>
    <d v="2026-08-06T00:00:00"/>
    <s v="S-642125"/>
    <d v="2026-08-06T00:00:00"/>
    <s v="Y-576354"/>
    <x v="1"/>
    <m/>
    <s v=" "/>
    <d v="2026-08-06T00:00:00"/>
    <m/>
    <m/>
    <x v="8"/>
    <s v="TURKUVAZ PLASTİK VE TEMİZLİK ÜRÜNLERİ SAN TİÇ A.Ş"/>
    <m/>
    <m/>
    <m/>
    <m/>
    <s v="06FGK560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3"/>
    <s v="AFYON"/>
    <s v="AFYONKARAHİSAR"/>
    <s v="AFYON MERKEZ"/>
    <s v="AFYON @ "/>
    <n v="0"/>
    <n v="0"/>
    <n v="1"/>
    <m/>
    <n v="20073"/>
    <n v="0"/>
    <n v="21003"/>
    <n v="0"/>
    <n v="20073"/>
    <n v="21003"/>
    <n v="930"/>
  </r>
  <r>
    <x v="3"/>
    <s v="Kadir Öz"/>
    <m/>
    <m/>
    <s v="SAKARYA"/>
    <d v="2026-08-06T00:00:00"/>
    <s v="S-642124"/>
    <d v="2026-08-06T00:00:00"/>
    <s v="Y-576353"/>
    <x v="1"/>
    <m/>
    <s v=" "/>
    <d v="2026-08-06T00:00:00"/>
    <m/>
    <m/>
    <x v="8"/>
    <s v="TURKUVAZ PLASTİK VE TEMİZLİK ÜRÜNLERİ SAN TİÇ A.Ş"/>
    <m/>
    <m/>
    <m/>
    <m/>
    <s v="01ALE47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1"/>
    <s v="ADANA"/>
    <s v="ADANA"/>
    <s v="ADANA MERKEZ"/>
    <s v="ADANA-2 @ "/>
    <n v="0"/>
    <n v="0"/>
    <n v="1"/>
    <m/>
    <n v="34811"/>
    <n v="0"/>
    <n v="40766"/>
    <n v="0"/>
    <n v="34811"/>
    <n v="40766"/>
    <n v="5955"/>
  </r>
  <r>
    <x v="3"/>
    <s v="Mehmet Koç"/>
    <s v="Arşiv kaydı var"/>
    <m/>
    <m/>
    <d v="2026-08-06T00:00:00"/>
    <s v="S-641647"/>
    <d v="2026-08-06T00:00:00"/>
    <s v="Y-575886"/>
    <x v="0"/>
    <m/>
    <s v=" "/>
    <m/>
    <m/>
    <m/>
    <x v="19"/>
    <s v="VATAN PLASTİK SAN TİCARET A.Ş"/>
    <m/>
    <d v="2026-08-06T00:00:00"/>
    <s v="P-000172272"/>
    <m/>
    <s v="50AR785"/>
    <s v="Tır Tenteli"/>
    <s v="ZER LOJİSTİK TİCARET LİMİTED ŞİRKETİ"/>
    <x v="0"/>
    <s v=" "/>
    <m/>
    <s v="ŞEHİRLERARASI"/>
    <n v="1"/>
    <s v="Y11"/>
    <s v="BİLECİK"/>
    <s v="BİLECİK"/>
    <s v="BİLECİK MERKEZ"/>
    <m/>
    <s v="Y38"/>
    <s v="KAYSERİ"/>
    <s v="KAYSERİ"/>
    <s v="KAYSERİ MERKEZ"/>
    <s v="35859 @ "/>
    <n v="0"/>
    <n v="0"/>
    <n v="0"/>
    <n v="0"/>
    <n v="25000"/>
    <n v="0"/>
    <n v="35772"/>
    <n v="0"/>
    <n v="25000"/>
    <n v="35772"/>
    <n v="10772"/>
  </r>
  <r>
    <x v="3"/>
    <s v="Mehmet Koç"/>
    <s v="Arşiv kaydı var"/>
    <m/>
    <m/>
    <d v="2026-08-06T00:00:00"/>
    <s v="S-641592"/>
    <d v="2026-08-06T00:00:00"/>
    <s v="Y-575830"/>
    <x v="0"/>
    <m/>
    <s v=" "/>
    <m/>
    <m/>
    <m/>
    <x v="32"/>
    <s v="KAR PORSELEN SANAYİ VE TİCARET ANONİM ŞİRKETİ"/>
    <m/>
    <d v="2026-08-06T00:00:00"/>
    <s v="P-000172219"/>
    <m/>
    <s v="54FB532"/>
    <s v="Tır Tenteli"/>
    <s v="BİROL AKTÜRK"/>
    <x v="0"/>
    <s v=" "/>
    <m/>
    <s v="ŞEHİRLERARASI"/>
    <n v="1"/>
    <s v="Y09"/>
    <s v="AYDIN"/>
    <s v="AYDIN"/>
    <s v="AYDIN MERKEZ"/>
    <m/>
    <s v="Y11"/>
    <s v="BİLECİK"/>
    <s v="BİLECİK"/>
    <s v="BİLECİK MERKEZ"/>
    <s v="C7193 @ "/>
    <n v="0"/>
    <n v="0"/>
    <n v="0"/>
    <n v="0"/>
    <n v="22000"/>
    <n v="0"/>
    <n v="23984.1"/>
    <n v="0"/>
    <n v="22000"/>
    <n v="23984.1"/>
    <n v="1984.1"/>
  </r>
  <r>
    <x v="3"/>
    <s v="Mehmet Koç"/>
    <s v="Arşiv kaydı var"/>
    <m/>
    <m/>
    <d v="2026-08-06T00:00:00"/>
    <s v="S-641236"/>
    <d v="2026-08-06T00:00:00"/>
    <s v="Y-575474"/>
    <x v="0"/>
    <m/>
    <s v=" "/>
    <m/>
    <m/>
    <m/>
    <x v="8"/>
    <s v="TURKUVAZ PLASTİK VE TEMİZLİK ÜRÜNLERİ SAN TİÇ A.Ş"/>
    <m/>
    <d v="2026-08-06T00:00:00"/>
    <s v="P-000171997"/>
    <m/>
    <s v="54AOT008"/>
    <s v="Tır Tenteli"/>
    <s v="PAMUKOVA ÖZKAR NAK.SAN.VE TİC.LTD.ŞTİ"/>
    <x v="0"/>
    <s v=" "/>
    <m/>
    <s v="ŞEHİRLERARASI"/>
    <n v="1"/>
    <s v="HENDEK TURKUVAZ"/>
    <s v="HENDEK TURKUVAZ"/>
    <s v="SAKARYA"/>
    <s v="HENDEK"/>
    <m/>
    <s v="Y35"/>
    <s v="İZMİR"/>
    <s v="İZMİR"/>
    <s v="MERKEZ"/>
    <m/>
    <n v="0"/>
    <n v="0"/>
    <n v="0"/>
    <n v="0"/>
    <n v="30000"/>
    <n v="0"/>
    <n v="30460"/>
    <n v="0"/>
    <n v="30000"/>
    <n v="30460"/>
    <n v="460"/>
  </r>
  <r>
    <x v="3"/>
    <s v="Mehmet Koç"/>
    <s v="Arşiv kaydı var"/>
    <m/>
    <m/>
    <d v="2026-08-06T00:00:00"/>
    <s v="S-641396"/>
    <d v="2026-08-06T00:00:00"/>
    <s v="Y-575634"/>
    <x v="0"/>
    <m/>
    <s v=" "/>
    <m/>
    <m/>
    <m/>
    <x v="8"/>
    <s v="TURKUVAZ PLASTİK VE TEMİZLİK ÜRÜNLERİ SAN TİÇ A.Ş"/>
    <m/>
    <d v="2026-08-06T00:00:00"/>
    <s v="P-000172126"/>
    <m/>
    <s v="34NYD634"/>
    <s v="Tır Tenteli"/>
    <s v="RECEP GENÇALP EKŞİ"/>
    <x v="0"/>
    <s v=" "/>
    <m/>
    <s v="ŞEHİRLERARASI"/>
    <n v="1"/>
    <s v="HENDEK TURKUVAZ"/>
    <s v="HENDEK TURKUVAZ"/>
    <s v="SAKARYA"/>
    <s v="HENDEK"/>
    <m/>
    <s v="Y55"/>
    <s v="SAMSUN"/>
    <s v="SAMSUN"/>
    <s v="SAMSUN MERKEZ"/>
    <m/>
    <n v="0"/>
    <n v="0"/>
    <n v="0"/>
    <n v="0"/>
    <n v="28000"/>
    <n v="0"/>
    <n v="32223"/>
    <n v="0"/>
    <n v="28000"/>
    <n v="32223"/>
    <n v="4223"/>
  </r>
  <r>
    <x v="3"/>
    <s v="Mehmet Koç"/>
    <s v="Arşiv kaydı var"/>
    <m/>
    <m/>
    <d v="2026-08-06T00:00:00"/>
    <s v="S-641387"/>
    <d v="2026-08-06T00:00:00"/>
    <s v="Y-575625"/>
    <x v="0"/>
    <m/>
    <s v=" "/>
    <m/>
    <m/>
    <m/>
    <x v="27"/>
    <s v="ASKO SINAİ VE TEKNOLOJİ ÜRETİM SANAYİ TİCARET ANONİM ŞİRKETİ"/>
    <m/>
    <d v="2026-08-06T00:00:00"/>
    <s v="P-000172118"/>
    <m/>
    <s v="54RK894"/>
    <s v="Tır Tenteli"/>
    <s v="VEYSEL ÜN"/>
    <x v="0"/>
    <s v=" "/>
    <m/>
    <s v="ŞEHİRLERARASI"/>
    <n v="1"/>
    <s v="AMBARLI"/>
    <s v="AMBARLI"/>
    <s v="İSTANBUL"/>
    <s v="BEYLİKDÜZÜ"/>
    <s v="MARMARA MH. LİMAN CD. NO:43"/>
    <s v="Y54"/>
    <s v="SAKARYA"/>
    <s v="SAKARYA"/>
    <s v="SAKARYA MERKEZ"/>
    <s v="BAŞAKTRAKTÖR TAŞIMASI_x000a_4100017363 @ "/>
    <n v="0"/>
    <n v="0"/>
    <n v="0"/>
    <n v="0"/>
    <n v="12000"/>
    <n v="0"/>
    <n v="19930"/>
    <n v="0"/>
    <n v="12000"/>
    <n v="19930"/>
    <n v="7930"/>
  </r>
  <r>
    <x v="3"/>
    <s v="Mehmet Koç"/>
    <s v="Arşiv kaydı var"/>
    <m/>
    <m/>
    <d v="2026-08-06T00:00:00"/>
    <s v="S-641379"/>
    <d v="2026-08-06T00:00:00"/>
    <s v="Y-575617"/>
    <x v="0"/>
    <m/>
    <s v=" "/>
    <m/>
    <m/>
    <m/>
    <x v="20"/>
    <s v="BİLLAS LASTİK VE KAUÇUK SANAYİ TİCARET ANONİM ŞİRKETİ"/>
    <m/>
    <d v="2026-08-06T00:00:00"/>
    <s v="P-000172111"/>
    <m/>
    <s v="50ACT944"/>
    <s v="Tır Tenteli"/>
    <s v="AHMET GÜZEL"/>
    <x v="0"/>
    <s v=" "/>
    <m/>
    <s v="ŞEHİRLERARASI"/>
    <n v="1"/>
    <s v="Y34"/>
    <s v="İSTANBUL"/>
    <s v="İSTANBUL"/>
    <s v="İSTANBUL MERKEZ"/>
    <m/>
    <s v="Y11"/>
    <s v="BİLECİK"/>
    <s v="BİLECİK"/>
    <s v="BİLECİK MERKEZ"/>
    <m/>
    <n v="0"/>
    <n v="0"/>
    <n v="0"/>
    <n v="0"/>
    <n v="10000"/>
    <n v="0"/>
    <n v="11000"/>
    <n v="0"/>
    <n v="10000"/>
    <n v="11000"/>
    <n v="1000"/>
  </r>
  <r>
    <x v="3"/>
    <s v="Mehmet Koç"/>
    <s v="Arşiv kaydı var"/>
    <m/>
    <m/>
    <d v="2026-08-06T00:00:00"/>
    <s v="S-641378"/>
    <d v="2026-08-06T00:00:00"/>
    <s v="Y-575616"/>
    <x v="0"/>
    <m/>
    <s v=" "/>
    <m/>
    <m/>
    <m/>
    <x v="9"/>
    <s v="POLİPROPİLEN ELYAF SANAYİ VE DIŞ TİCARET ANONİM ŞİRKETİ"/>
    <m/>
    <d v="2026-08-06T00:00:00"/>
    <s v="P-000172110"/>
    <m/>
    <s v="20AKZ298"/>
    <s v="Tır Tenteli"/>
    <s v="CUMHUR ATA"/>
    <x v="0"/>
    <s v=" "/>
    <m/>
    <s v="ŞEHİRLERARASI"/>
    <n v="1"/>
    <s v="Y11"/>
    <s v="BİLECİK"/>
    <s v="BİLECİK"/>
    <s v="BİLECİK MERKEZ"/>
    <m/>
    <s v="Y48"/>
    <s v="MUĞLA"/>
    <s v="MUĞLA"/>
    <s v="MUĞLA MERKEZ"/>
    <s v="D507-506-508 @"/>
    <n v="0"/>
    <n v="0"/>
    <n v="0"/>
    <n v="0"/>
    <n v="30000"/>
    <n v="0"/>
    <n v="32500"/>
    <n v="0"/>
    <n v="30000"/>
    <n v="32500"/>
    <n v="2500"/>
  </r>
  <r>
    <x v="3"/>
    <s v="Mehmet Koç"/>
    <s v="Arşiv kaydı var"/>
    <m/>
    <m/>
    <d v="2026-08-06T00:00:00"/>
    <s v="S-641283"/>
    <d v="2026-08-06T00:00:00"/>
    <s v="Y-575521"/>
    <x v="0"/>
    <m/>
    <s v=" "/>
    <m/>
    <m/>
    <m/>
    <x v="19"/>
    <s v="VATAN PLASTİK SAN TİCARET A.Ş"/>
    <m/>
    <d v="2026-08-06T00:00:00"/>
    <s v="P-000172039"/>
    <m/>
    <s v="54AJZ097"/>
    <s v="Tır Tenteli"/>
    <s v="HÜSEYİN BOZBAY"/>
    <x v="0"/>
    <s v=" "/>
    <m/>
    <s v="ŞEHİRLERARASI"/>
    <n v="1"/>
    <s v="Y11"/>
    <s v="BİLECİK"/>
    <s v="BİLECİK"/>
    <s v="BİLECİK MERKEZ"/>
    <m/>
    <s v="Y34"/>
    <s v="İSTANBUL"/>
    <s v="İSTANBUL"/>
    <s v="İSTANBUL MERKEZ"/>
    <s v="35860 @ "/>
    <n v="0"/>
    <n v="0"/>
    <n v="0"/>
    <n v="0"/>
    <n v="21000"/>
    <n v="0"/>
    <n v="23269"/>
    <n v="0"/>
    <n v="21000"/>
    <n v="23269"/>
    <n v="2269"/>
  </r>
  <r>
    <x v="3"/>
    <s v="Mehmet Koç"/>
    <s v="Arşiv kaydı var"/>
    <m/>
    <m/>
    <d v="2026-08-06T00:00:00"/>
    <s v="S-641281"/>
    <d v="2026-08-06T00:00:00"/>
    <s v="Y-575519"/>
    <x v="0"/>
    <m/>
    <s v=" "/>
    <m/>
    <m/>
    <m/>
    <x v="32"/>
    <s v="KAR PORSELEN SANAYİ VE TİCARET ANONİM ŞİRKETİ"/>
    <m/>
    <d v="2026-08-06T00:00:00"/>
    <s v="P-000172037"/>
    <m/>
    <s v="34EUE695"/>
    <s v="Tır Tenteli"/>
    <s v="MERYEM DURMUŞ"/>
    <x v="0"/>
    <s v=" "/>
    <m/>
    <s v="ŞEHİRLERARASI"/>
    <n v="1"/>
    <s v="Y09"/>
    <s v="AYDIN"/>
    <s v="AYDIN"/>
    <s v="AYDIN MERKEZ"/>
    <m/>
    <s v="Y11"/>
    <s v="BİLECİK"/>
    <s v="BİLECİK"/>
    <s v="BİLECİK MERKEZ"/>
    <s v="C7187 @ "/>
    <n v="0"/>
    <n v="0"/>
    <n v="0"/>
    <n v="0"/>
    <n v="24000"/>
    <n v="0"/>
    <n v="25513.95"/>
    <n v="0"/>
    <n v="24000"/>
    <n v="25513.95"/>
    <n v="1513.95"/>
  </r>
  <r>
    <x v="3"/>
    <s v="Mehmet Koç"/>
    <s v="Arşiv kaydı var"/>
    <m/>
    <m/>
    <d v="2026-08-06T00:00:00"/>
    <s v="S-641280"/>
    <d v="2026-08-06T00:00:00"/>
    <s v="Y-575518"/>
    <x v="0"/>
    <m/>
    <s v=" "/>
    <m/>
    <m/>
    <m/>
    <x v="19"/>
    <s v="VATAN PLASTİK SAN TİCARET A.Ş"/>
    <m/>
    <d v="2026-08-06T00:00:00"/>
    <s v="P-000172036"/>
    <m/>
    <s v="06DKG091"/>
    <s v="Tır Tenteli"/>
    <s v="ALİYE ALTINTAŞ"/>
    <x v="0"/>
    <s v=" "/>
    <m/>
    <s v="ŞEHİRLERARASI"/>
    <n v="1"/>
    <s v="Y11"/>
    <s v="BİLECİK"/>
    <s v="BİLECİK"/>
    <s v="BİLECİK MERKEZ"/>
    <m/>
    <s v="Y03"/>
    <s v="AFYON"/>
    <s v="AFYONKARAHİSAR"/>
    <s v="AFYON MERKEZ"/>
    <s v="35861 @ "/>
    <n v="0"/>
    <n v="0"/>
    <n v="0"/>
    <n v="0"/>
    <n v="11000"/>
    <n v="0"/>
    <n v="13000"/>
    <n v="0"/>
    <n v="11000"/>
    <n v="13000"/>
    <n v="2000"/>
  </r>
  <r>
    <x v="3"/>
    <s v="Mehmet Koç"/>
    <s v="Arşiv kaydı var"/>
    <m/>
    <m/>
    <d v="2026-08-06T00:00:00"/>
    <s v="S-641279"/>
    <d v="2026-08-06T00:00:00"/>
    <s v="Y-575517"/>
    <x v="0"/>
    <m/>
    <s v=" "/>
    <m/>
    <m/>
    <m/>
    <x v="8"/>
    <s v="TURKUVAZ PLASTİK VE TEMİZLİK ÜRÜNLERİ SAN TİÇ A.Ş"/>
    <m/>
    <d v="2026-08-06T00:00:00"/>
    <s v="P-000172035"/>
    <m/>
    <s v="33PJ560"/>
    <s v="Tır Tenteli"/>
    <s v="İBRAHİM GÜR"/>
    <x v="0"/>
    <s v=" "/>
    <m/>
    <s v="ŞEHİRLERARASI"/>
    <n v="1"/>
    <s v="HENDEK TURKUVAZ"/>
    <s v="HENDEK TURKUVAZ"/>
    <s v="SAKARYA"/>
    <s v="HENDEK"/>
    <m/>
    <s v="Y63"/>
    <s v="ŞANLIURFA"/>
    <s v="ŞANLIURFA"/>
    <s v="ŞANLIURFA MERKEZ"/>
    <m/>
    <n v="0"/>
    <n v="0"/>
    <n v="0"/>
    <n v="0"/>
    <n v="54000"/>
    <n v="0"/>
    <n v="63373"/>
    <n v="0"/>
    <n v="54000"/>
    <n v="63373"/>
    <n v="9373"/>
  </r>
  <r>
    <x v="3"/>
    <s v="Mehmet Koç"/>
    <s v="Arşiv kaydı var"/>
    <m/>
    <m/>
    <d v="2026-08-06T00:00:00"/>
    <s v="S-641256"/>
    <d v="2026-08-06T00:00:00"/>
    <s v="Y-575494"/>
    <x v="0"/>
    <m/>
    <s v=" "/>
    <m/>
    <m/>
    <m/>
    <x v="9"/>
    <s v="POLİPROPİLEN ELYAF SANAYİ VE DIŞ TİCARET ANONİM ŞİRKETİ"/>
    <m/>
    <d v="2026-08-06T00:00:00"/>
    <s v="P-000172011"/>
    <m/>
    <s v="11DH772"/>
    <s v="Tır Tenteli"/>
    <s v="YAŞAR CAN"/>
    <x v="0"/>
    <s v=" "/>
    <m/>
    <s v="ŞEHİRLERARASI"/>
    <n v="1"/>
    <s v="Y11"/>
    <s v="BİLECİK"/>
    <s v="BİLECİK"/>
    <s v="BİLECİK MERKEZ"/>
    <m/>
    <s v="Y26"/>
    <s v="ESKİŞEHİR"/>
    <s v="ESKİŞEHİR"/>
    <s v="ESKİŞEHİR MERKEZ"/>
    <s v="D504 @"/>
    <n v="0"/>
    <n v="0"/>
    <n v="0"/>
    <n v="0"/>
    <n v="9000"/>
    <n v="0"/>
    <n v="10000"/>
    <n v="0"/>
    <n v="9000"/>
    <n v="10000"/>
    <n v="1000"/>
  </r>
  <r>
    <x v="6"/>
    <s v="Ahmet Bursal"/>
    <s v="Arşiv kaydı var"/>
    <m/>
    <m/>
    <d v="2026-08-06T00:00:00"/>
    <s v="S-641706"/>
    <d v="2026-08-06T00:00:00"/>
    <s v="Y-575943"/>
    <x v="0"/>
    <m/>
    <s v=" "/>
    <m/>
    <m/>
    <m/>
    <x v="36"/>
    <s v="AEP ANADOLU ETAP PENKON GIDA VE TARIM ÜRÜNLERİ SANAYİ VE TİCARET ANONİM ŞİRKETİ"/>
    <m/>
    <m/>
    <m/>
    <m/>
    <s v="33APB876"/>
    <s v="Tır Frigorifik"/>
    <s v="AKMAR ULUSLARARASI NAKLİYAT SANAYİ VE TİCARET LİMİTED ŞİRKETİ"/>
    <x v="1"/>
    <s v=" "/>
    <m/>
    <s v="ŞEHİRLERARASI"/>
    <n v="1"/>
    <s v="Y10"/>
    <s v="BALIKESİR"/>
    <s v="BALIKESİR"/>
    <s v="BALIKESİR MERKEZ"/>
    <m/>
    <s v="Y20"/>
    <s v="DENİZLİ"/>
    <s v="DENİZLİ"/>
    <s v="DENİZLİ MERKEZ"/>
    <m/>
    <n v="0"/>
    <n v="533"/>
    <n v="533"/>
    <n v="0"/>
    <n v="22184.7"/>
    <n v="40.520000000000003"/>
    <n v="22000"/>
    <n v="0"/>
    <n v="22144.18"/>
    <n v="22000"/>
    <n v="-144.18"/>
  </r>
  <r>
    <x v="6"/>
    <s v="Serap BURSAL"/>
    <s v="Arşiv kaydı var"/>
    <m/>
    <m/>
    <d v="2026-08-06T00:00:00"/>
    <s v="S-641547"/>
    <d v="2026-08-06T00:00:00"/>
    <s v="Y-575786"/>
    <x v="0"/>
    <m/>
    <s v=" "/>
    <m/>
    <m/>
    <m/>
    <x v="0"/>
    <s v="BEYDA GIDA ÜRÜNLERİ SANAYİ VE TİC.A.Ş."/>
    <m/>
    <m/>
    <m/>
    <m/>
    <s v="27BAB56"/>
    <s v="Tır Frigorifik"/>
    <s v="BEDİRHANSEL NAKLİYAT PET. ÜRN. GIDA İNŞ. TEKS. SAN. TİC. LTD. ŞTİ."/>
    <x v="0"/>
    <s v=" "/>
    <m/>
    <s v="ŞEHİRLERARASI"/>
    <n v="1"/>
    <s v="2700"/>
    <s v="İSLAHİYE FABRİKA"/>
    <s v="GAZİANTEP"/>
    <s v="İSLAHİYE"/>
    <s v="Güllühüyük Mah. OSB 4.Nolu Cadde A Blok No:20A"/>
    <s v="Y41"/>
    <s v="KOCAELİ"/>
    <s v="KOCAELİ"/>
    <s v="GEBZE"/>
    <s v="-FRİGO TIR @"/>
    <n v="0"/>
    <n v="0"/>
    <n v="0"/>
    <n v="0"/>
    <n v="49000"/>
    <n v="0"/>
    <n v="49049"/>
    <n v="0"/>
    <n v="49000"/>
    <n v="49049"/>
    <n v="49"/>
  </r>
  <r>
    <x v="4"/>
    <s v="Serhat Kuzey"/>
    <s v="Arşiv kaydı var"/>
    <m/>
    <m/>
    <d v="2026-08-06T00:00:00"/>
    <s v="S-642288"/>
    <d v="2026-08-06T00:00:00"/>
    <s v="Y-576527"/>
    <x v="3"/>
    <m/>
    <s v=" "/>
    <m/>
    <m/>
    <m/>
    <x v="11"/>
    <m/>
    <m/>
    <d v="2026-08-06T00:00:00"/>
    <s v="P-000172714"/>
    <m/>
    <s v="33BNS39"/>
    <s v="Tır Frigorifik"/>
    <s v="HASRET ULUS.NAK.İNŞ.GÜM.TEKSTİL KUY.GID.PET.ÜRÜN.SAN.VE TİC.LTD.ŞTİ."/>
    <x v="1"/>
    <s v=" "/>
    <m/>
    <s v="ŞEHİRLERARASI"/>
    <n v="1"/>
    <s v="Y51"/>
    <s v="NİĞDE"/>
    <s v="NİĞDE"/>
    <s v="NİĞDE MERKEZ"/>
    <m/>
    <s v="Y63"/>
    <s v="ŞANLIURFA"/>
    <s v="ŞANLIURFA"/>
    <s v="ŞANLIURFA MERKEZ"/>
    <s v="OSMANİYE-K.MARAŞ+Ş.URFA @"/>
    <n v="0"/>
    <n v="634"/>
    <n v="1395"/>
    <n v="761"/>
    <n v="52481.98"/>
    <n v="0"/>
    <n v="47643"/>
    <n v="0"/>
    <n v="52481.98"/>
    <n v="47643"/>
    <n v="-4838.9799999999996"/>
  </r>
  <r>
    <x v="4"/>
    <s v="Serhat Kuzey"/>
    <s v="Arşiv kaydı var"/>
    <m/>
    <m/>
    <d v="2026-08-06T00:00:00"/>
    <s v="S-642287"/>
    <d v="2026-08-06T00:00:00"/>
    <s v="Y-576526"/>
    <x v="3"/>
    <m/>
    <s v=" "/>
    <m/>
    <m/>
    <m/>
    <x v="11"/>
    <m/>
    <m/>
    <d v="2026-08-06T00:00:00"/>
    <s v="P-000172713"/>
    <m/>
    <s v="01ACP719"/>
    <s v="Tır Frigorifik"/>
    <s v="MYS TRANS ULUSLARARASI TAŞIMACILIK İNŞAAT SANAYİ VE TİCARET LİMİTED ŞİRKETİ"/>
    <x v="1"/>
    <s v=" "/>
    <m/>
    <s v="ŞEHİRLERARASI"/>
    <n v="1"/>
    <s v="Y51"/>
    <s v="NİĞDE"/>
    <s v="NİĞDE"/>
    <s v="NİĞDE MERKEZ"/>
    <m/>
    <s v="Y27"/>
    <s v="GAZİANTEP"/>
    <s v="GAZİANTEP"/>
    <s v="GAZİANTEP MERKEZ"/>
    <s v="2 YER @"/>
    <n v="0"/>
    <n v="473"/>
    <n v="1177"/>
    <n v="704"/>
    <n v="50059.16"/>
    <n v="918.3"/>
    <n v="34699"/>
    <n v="0"/>
    <n v="49140.86"/>
    <n v="34699"/>
    <n v="-14441.86"/>
  </r>
  <r>
    <x v="4"/>
    <s v="Serhat Kuzey"/>
    <s v="Arşiv kaydı var"/>
    <m/>
    <m/>
    <d v="2026-08-06T00:00:00"/>
    <s v="S-642286"/>
    <d v="2026-08-06T00:00:00"/>
    <s v="Y-576525"/>
    <x v="3"/>
    <m/>
    <s v=" "/>
    <m/>
    <m/>
    <m/>
    <x v="11"/>
    <m/>
    <m/>
    <d v="2026-08-06T00:00:00"/>
    <s v="P-000172712"/>
    <m/>
    <s v="33CUH62"/>
    <s v="Tır Frigorifik"/>
    <s v="REYSAN LOJİSTİK ULUSLARARASI NAKLİYAT SANAYİ VE TİCARET LİMİTED ŞİRKETİ"/>
    <x v="1"/>
    <s v=" "/>
    <m/>
    <s v="ŞEHİRLERARASI"/>
    <n v="1"/>
    <s v="Y51"/>
    <s v="NİĞDE"/>
    <s v="NİĞDE"/>
    <s v="NİĞDE MERKEZ"/>
    <m/>
    <s v="Y48"/>
    <s v="MUĞLA"/>
    <s v="MUĞLA"/>
    <s v="MUĞLA MERKEZ"/>
    <s v="KUŞADASI+BODRUM @"/>
    <n v="0"/>
    <n v="1202"/>
    <n v="1202"/>
    <n v="0"/>
    <n v="48057.17"/>
    <n v="0"/>
    <n v="69397"/>
    <n v="0"/>
    <n v="48057.17"/>
    <n v="69397"/>
    <n v="21339.83"/>
  </r>
  <r>
    <x v="4"/>
    <s v="Serhat Kuzey"/>
    <m/>
    <m/>
    <m/>
    <d v="2026-08-06T00:00:00"/>
    <s v="S-642284"/>
    <d v="2026-08-06T00:00:00"/>
    <s v="Y-576524"/>
    <x v="3"/>
    <m/>
    <s v=" "/>
    <m/>
    <m/>
    <m/>
    <x v="11"/>
    <m/>
    <m/>
    <d v="2026-08-06T00:00:00"/>
    <s v="P-000172711"/>
    <m/>
    <s v="33CTN22"/>
    <s v="Tır Frigorifik"/>
    <s v="HASRET ULUS.NAK.İNŞ.GÜM.TEKSTİL KUY.GID.PET.ÜRÜN.SAN.VE TİC.LTD.ŞTİ."/>
    <x v="1"/>
    <s v=" "/>
    <m/>
    <s v="ŞEHİRLERARASI"/>
    <n v="1"/>
    <s v="Y51"/>
    <s v="NİĞDE"/>
    <s v="NİĞDE"/>
    <s v="NİĞDE MERKEZ"/>
    <m/>
    <s v="Y17"/>
    <s v="ÇANAKKALE"/>
    <s v="ÇANAKKALE"/>
    <s v="ÇANAKKALE MERKEZ"/>
    <s v="BURSA 2 YER+BALIKESİR+ÇANAKKALE @"/>
    <n v="0"/>
    <n v="1245"/>
    <n v="1445"/>
    <n v="200"/>
    <n v="61832.84"/>
    <n v="0"/>
    <n v="73905"/>
    <n v="0"/>
    <n v="61832.84"/>
    <n v="73905"/>
    <n v="12072.16"/>
  </r>
  <r>
    <x v="4"/>
    <s v="Serhat Kuzey"/>
    <m/>
    <m/>
    <m/>
    <d v="2026-08-06T00:00:00"/>
    <s v="S-641662"/>
    <d v="2026-08-06T00:00:00"/>
    <s v="Y-575899"/>
    <x v="3"/>
    <m/>
    <s v=" "/>
    <m/>
    <m/>
    <m/>
    <x v="37"/>
    <m/>
    <m/>
    <m/>
    <m/>
    <m/>
    <s v="31AJA224"/>
    <s v="Tır Frigorifik"/>
    <s v="KAPITRANS ULUS.TAŞ.TİC.LTD.ŞTİ."/>
    <x v="1"/>
    <s v=" "/>
    <m/>
    <s v="ŞEHİRLERARASI"/>
    <n v="1"/>
    <s v="Y41"/>
    <s v="KOCAELİ"/>
    <s v="KOCAELİ"/>
    <s v="KOCAELİ(İZMİT) MERKEZ"/>
    <s v="GEBZE"/>
    <s v="Y45"/>
    <s v="MANİSA"/>
    <s v="MANİSA"/>
    <s v="MANİSA MERKEZ"/>
    <s v="ALAŞEHİR @ "/>
    <n v="0"/>
    <n v="480"/>
    <n v="580"/>
    <n v="100"/>
    <n v="27332.17"/>
    <n v="497.29"/>
    <n v="19000"/>
    <n v="0"/>
    <n v="26834.880000000001"/>
    <n v="19000"/>
    <n v="-7834.88"/>
  </r>
  <r>
    <x v="4"/>
    <s v="Ahmet Bursal"/>
    <s v="Arşiv kaydı var"/>
    <m/>
    <m/>
    <d v="2026-08-06T00:00:00"/>
    <s v="S-641550"/>
    <d v="2026-08-06T00:00:00"/>
    <s v="Y-575789"/>
    <x v="3"/>
    <m/>
    <s v=" "/>
    <m/>
    <m/>
    <m/>
    <x v="7"/>
    <m/>
    <m/>
    <m/>
    <m/>
    <m/>
    <s v="33AHL784"/>
    <s v="Tır Frigorifik"/>
    <s v="ULAŞ ULUSLARARASI NAKL.SAN.VE TİC. LTD.ŞTİ"/>
    <x v="1"/>
    <s v=" "/>
    <m/>
    <s v="ŞEHİRLERARASI"/>
    <n v="1"/>
    <s v="Y45"/>
    <s v="MANİSA"/>
    <s v="MANİSA"/>
    <s v="MANİSA MERKEZ"/>
    <s v="AKHİSAR"/>
    <s v="Y07"/>
    <s v="ANTALYA"/>
    <s v="ANTALYA"/>
    <s v="MERKEZ"/>
    <s v="MOSA GIDA+ SERİK A101 @ "/>
    <n v="0"/>
    <n v="520"/>
    <n v="550"/>
    <n v="30"/>
    <n v="25023.79"/>
    <n v="232.23"/>
    <n v="28250"/>
    <n v="0"/>
    <n v="24791.56"/>
    <n v="28250"/>
    <n v="3458.44"/>
  </r>
  <r>
    <x v="4"/>
    <s v="Necmettin ŞEN"/>
    <s v="Arşiv kaydı var"/>
    <s v="01-09 AĞUSTOS 2026 KAŞINHANI MUTABAKATI"/>
    <s v="TAMAMLANDI"/>
    <d v="2026-08-06T00:00:00"/>
    <s v="S-641223"/>
    <d v="2026-08-06T00:00:00"/>
    <s v="Y-575461"/>
    <x v="3"/>
    <m/>
    <s v=" "/>
    <m/>
    <m/>
    <m/>
    <x v="10"/>
    <s v="PANEK ZİRAAT ALETLERİ DAYANIKLI TÜKETİM MALZEMELERİ"/>
    <m/>
    <d v="2026-08-06T00:00:00"/>
    <s v="P-000171990"/>
    <m/>
    <s v="42AVD334"/>
    <s v="Tır Frigorifik"/>
    <s v="KADİR YAVUZER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&quot;MİGROS GÖLBAŞI (15 PLT) || YENİ MAĞ. GÖLBAŞI DEPO (3 PLT) || _x000a_BİM - SİNCAN (3 PLT) || BİM - YENİKENT (6 PLT) || YENİ MAĞ.-AKINCI DEPO (5 PLT)&quot; @ "/>
    <n v="0"/>
    <n v="724"/>
    <n v="724"/>
    <n v="0"/>
    <n v="27108.16"/>
    <n v="0"/>
    <n v="28754.18"/>
    <n v="0"/>
    <n v="27108.16"/>
    <n v="28754.18"/>
    <n v="1646.02"/>
  </r>
  <r>
    <x v="4"/>
    <s v="Necmettin ŞEN"/>
    <s v="Arşiv kaydı var"/>
    <s v="01-09 AĞUSTOS 2026 KAŞINHANI MUTABAKATI"/>
    <s v="TAMAMLANDI"/>
    <d v="2026-08-06T00:00:00"/>
    <s v="S-641222"/>
    <d v="2026-08-06T00:00:00"/>
    <s v="Y-575460"/>
    <x v="3"/>
    <m/>
    <s v=" "/>
    <m/>
    <m/>
    <m/>
    <x v="10"/>
    <s v="PANEK ZİRAAT ALETLERİ DAYANIKLI TÜKETİM MALZEMELERİ"/>
    <m/>
    <d v="2026-08-06T00:00:00"/>
    <s v="P-000171989"/>
    <m/>
    <s v="42ATR696"/>
    <s v="Tır Tenteli"/>
    <s v="İLYAS ÖZDEMİR NAKLİYAT OTO. SAN. VE TİC. LTD. ŞTİ."/>
    <x v="0"/>
    <s v=" "/>
    <m/>
    <s v="ŞEHİRLERARASI"/>
    <n v="1"/>
    <s v="4210"/>
    <s v="KAŞINHANI FABRİKA"/>
    <s v="KONYA"/>
    <s v="MERAM"/>
    <m/>
    <s v="Y06"/>
    <s v="ANKARA"/>
    <s v="ANKARA"/>
    <s v="ANKARA MERKEZ"/>
    <s v="&quot;MERT KASAP 1 PL TAZE - ERDOĞAN 1 PL TAZE - YASEMİN GRUP LOJİSTİK VE GIDA ŞTİ. (ANKARA) (17 PLT) || _x000a_YENİ MAĞ.ESENBOĞA DEPO (7 PLT) || YENİ MAĞ.ELMADAĞ DEPO (4 PLT) -&quot; @ "/>
    <n v="0"/>
    <n v="0"/>
    <n v="0"/>
    <n v="0"/>
    <n v="26000"/>
    <n v="0"/>
    <n v="29310.82"/>
    <n v="0"/>
    <n v="26000"/>
    <n v="29310.82"/>
    <n v="3310.82"/>
  </r>
  <r>
    <x v="4"/>
    <s v="Necmettin ŞEN"/>
    <s v="Arşiv kaydı var"/>
    <s v="01-09 AĞUSTOS 2026 ÇUMRA MUTABAKATI"/>
    <s v="TAMAMLANDI"/>
    <d v="2026-08-06T00:00:00"/>
    <s v="S-641221"/>
    <d v="2026-08-06T00:00:00"/>
    <s v="Y-575459"/>
    <x v="2"/>
    <m/>
    <s v=" "/>
    <m/>
    <m/>
    <m/>
    <x v="10"/>
    <s v="PANEK ZİRAAT ALETLERİ DAYANIKLI TÜKETİM MALZEMELERİ"/>
    <m/>
    <d v="2026-08-06T00:00:00"/>
    <s v="P-000171988"/>
    <m/>
    <s v="42SM634"/>
    <s v="Tır Frigorifik"/>
    <s v="YASİN BOZDAĞ"/>
    <x v="1"/>
    <s v=" "/>
    <m/>
    <s v="ŞEHİRLERARASI"/>
    <n v="1"/>
    <s v="4211"/>
    <s v="ÇUMRA FABRİKA"/>
    <s v="KONYA"/>
    <s v="ÇUMRA"/>
    <m/>
    <s v="Y07"/>
    <s v="ANTALYA"/>
    <s v="ANTALYA"/>
    <s v="MERKEZ"/>
    <s v="MİGROS SERİK @ "/>
    <n v="0"/>
    <n v="533"/>
    <n v="533"/>
    <n v="0"/>
    <n v="19939.349999999999"/>
    <n v="0"/>
    <n v="13695.5"/>
    <n v="0"/>
    <n v="19939.349999999999"/>
    <n v="13695.5"/>
    <n v="-6243.85"/>
  </r>
  <r>
    <x v="4"/>
    <s v="Necmettin ŞEN"/>
    <s v="Arşiv kaydı var"/>
    <s v="01-09 AĞUSTOS 2026 ÇUMRA MUTABAKATI"/>
    <s v="TAMAMLANDI"/>
    <d v="2026-08-06T00:00:00"/>
    <s v="S-641220"/>
    <d v="2026-08-06T00:00:00"/>
    <s v="Y-575458"/>
    <x v="2"/>
    <m/>
    <s v=" "/>
    <m/>
    <m/>
    <m/>
    <x v="10"/>
    <s v="PANEK ZİRAAT ALETLERİ DAYANIKLI TÜKETİM MALZEMELERİ"/>
    <m/>
    <d v="2026-08-06T00:00:00"/>
    <s v="P-000171987"/>
    <m/>
    <s v="33CTT18"/>
    <s v="Tır Frigorifik"/>
    <s v="AHAD LOJİSTİK ULUSLARARASI TAŞIMACILIK TEKSTİL GIDA TARIM OTOMOTİV KUYUMCULUK İNŞAAT PETROL EMLAK"/>
    <x v="1"/>
    <s v=" "/>
    <m/>
    <s v="ŞEHİRLERARASI"/>
    <n v="1"/>
    <s v="4211"/>
    <s v="ÇUMRA FABRİKA"/>
    <s v="KONYA"/>
    <s v="ÇUMRA"/>
    <m/>
    <s v="Y01"/>
    <s v="ADANA"/>
    <s v="ADANA"/>
    <s v="ADANA MERKEZ"/>
    <s v="MİGROS TARSUS+MİGROS ADANA @ "/>
    <n v="0"/>
    <n v="503"/>
    <n v="503"/>
    <n v="0"/>
    <n v="20869.060000000001"/>
    <n v="0"/>
    <n v="24000"/>
    <n v="0"/>
    <n v="20869.060000000001"/>
    <n v="24000"/>
    <n v="3130.94"/>
  </r>
  <r>
    <x v="4"/>
    <s v="Necmettin ŞEN"/>
    <s v="Arşiv kaydı var"/>
    <s v="01-09 AĞUSTOS 2026 ÇUMRA MUTABAKATI"/>
    <s v="TAMAMLANDI"/>
    <d v="2026-08-06T00:00:00"/>
    <s v="S-641219"/>
    <d v="2026-08-06T00:00:00"/>
    <s v="Y-575457"/>
    <x v="2"/>
    <m/>
    <s v=" "/>
    <m/>
    <m/>
    <m/>
    <x v="10"/>
    <s v="PANEK ZİRAAT ALETLERİ DAYANIKLI TÜKETİM MALZEMELERİ"/>
    <m/>
    <d v="2026-08-06T00:00:00"/>
    <s v="P-000171986"/>
    <m/>
    <s v="33BJA87"/>
    <s v="Tır Frigorifik"/>
    <s v="ULAŞ ULUSLARARASI NAKL.SAN.VE TİC. LTD.ŞTİ"/>
    <x v="1"/>
    <s v=" "/>
    <m/>
    <s v="ŞEHİRLERARASI"/>
    <n v="1"/>
    <s v="4211"/>
    <s v="ÇUMRA FABRİKA"/>
    <s v="KONYA"/>
    <s v="ÇUMRA"/>
    <m/>
    <s v="Y38"/>
    <s v="KAYSERİ"/>
    <s v="KAYSERİ"/>
    <s v="KAYSERİ MERKEZ"/>
    <s v="BİM 2 - ARSEN GIDA @ "/>
    <n v="0"/>
    <n v="396"/>
    <n v="836"/>
    <n v="440"/>
    <n v="37264.5"/>
    <n v="272.23"/>
    <n v="25369.58"/>
    <n v="0"/>
    <n v="36992.269999999997"/>
    <n v="25369.58"/>
    <n v="-11622.69"/>
  </r>
  <r>
    <x v="4"/>
    <s v="Necmettin ŞEN"/>
    <s v="Arşiv kaydı var"/>
    <s v="01-09 AĞUSTOS 2026 ÇUMRA MUTABAKATI"/>
    <s v="TAMAMLANDI"/>
    <d v="2026-08-06T00:00:00"/>
    <s v="S-641218"/>
    <d v="2026-08-06T00:00:00"/>
    <s v="Y-575455"/>
    <x v="2"/>
    <m/>
    <s v=" "/>
    <m/>
    <m/>
    <m/>
    <x v="10"/>
    <s v="PANEK ZİRAAT ALETLERİ DAYANIKLI TÜKETİM MALZEMELERİ"/>
    <m/>
    <d v="2026-08-06T00:00:00"/>
    <s v="P-000171984"/>
    <m/>
    <s v="42DLU50"/>
    <s v="Tır Frigorifik"/>
    <s v="DURMUŞ ÇELİK"/>
    <x v="0"/>
    <s v=" "/>
    <m/>
    <s v="ŞEHİRLERARASI"/>
    <n v="1"/>
    <s v="4211"/>
    <s v="ÇUMRA FABRİKA"/>
    <s v="KONYA"/>
    <s v="ÇUMRA"/>
    <m/>
    <s v="Y06"/>
    <s v="ANKARA"/>
    <s v="ANKARA"/>
    <s v="ANKARA MERKEZ"/>
    <s v="GİMSA - YASEMİN PASTA - EMC GRUP @ "/>
    <n v="0"/>
    <n v="0"/>
    <n v="0"/>
    <n v="0"/>
    <n v="23000"/>
    <n v="0"/>
    <n v="26653.54"/>
    <n v="0"/>
    <n v="23000"/>
    <n v="26653.54"/>
    <n v="3653.54"/>
  </r>
  <r>
    <x v="4"/>
    <s v="Necmettin ŞEN"/>
    <s v="Arşiv kaydı var"/>
    <s v="01-09 AĞUSTOS 2026 ÇUMRA MUTABAKATI"/>
    <s v="TAMAMLANDI"/>
    <d v="2026-08-06T00:00:00"/>
    <s v="S-641209"/>
    <d v="2026-08-06T00:00:00"/>
    <s v="Y-575447"/>
    <x v="2"/>
    <m/>
    <s v=" "/>
    <m/>
    <m/>
    <m/>
    <x v="10"/>
    <s v="PANEK ZİRAAT ALETLERİ DAYANIKLI TÜKETİM MALZEMELERİ"/>
    <m/>
    <d v="2026-08-06T00:00:00"/>
    <s v="P-000171976"/>
    <m/>
    <s v="42BBA339"/>
    <s v="Tır Frigorifik"/>
    <s v="ERGÜN ARI"/>
    <x v="0"/>
    <s v=" "/>
    <m/>
    <s v="ŞEHİRLERARASI"/>
    <n v="1"/>
    <s v="4211"/>
    <s v="ÇUMRA FABRİKA"/>
    <s v="KONYA"/>
    <s v="ÇUMRA"/>
    <m/>
    <s v="Y44"/>
    <s v="MALATYA"/>
    <s v="MALATYA"/>
    <s v="MALATYA MERKEZ"/>
    <s v="A101 - ÖNALAN GIDA @ "/>
    <n v="0"/>
    <n v="0"/>
    <n v="0"/>
    <n v="0"/>
    <n v="40000"/>
    <n v="0"/>
    <n v="46868.5"/>
    <n v="0"/>
    <n v="40000"/>
    <n v="46868.5"/>
    <n v="6868.5"/>
  </r>
  <r>
    <x v="4"/>
    <s v="Necmettin ŞEN"/>
    <s v="Arşiv kaydı var"/>
    <s v="01-09 AĞUSTOS 2026 ÇUMRA MUTABAKATI"/>
    <s v="TAMAMLANDI"/>
    <d v="2026-08-06T00:00:00"/>
    <s v="S-641214"/>
    <d v="2026-08-06T00:00:00"/>
    <s v="Y-575452"/>
    <x v="2"/>
    <m/>
    <s v=" "/>
    <m/>
    <m/>
    <m/>
    <x v="10"/>
    <s v="PANEK ZİRAAT ALETLERİ DAYANIKLI TÜKETİM MALZEMELERİ"/>
    <m/>
    <d v="2026-08-06T00:00:00"/>
    <s v="P-000171981"/>
    <m/>
    <s v="42AID027"/>
    <s v="Tır Frigorifik"/>
    <s v="NİYAZİ ESĞİ"/>
    <x v="0"/>
    <s v="NİYAZİ ESĞİ"/>
    <s v="0544 325 68 42"/>
    <s v="ŞEHİRLERARASI"/>
    <n v="1"/>
    <s v="4211"/>
    <s v="ÇUMRA FABRİKA"/>
    <s v="KONYA"/>
    <s v="ÇUMRA"/>
    <m/>
    <s v="Y55"/>
    <s v="SAMSUN"/>
    <s v="SAMSUN"/>
    <s v="SAMSUN MERKEZ"/>
    <s v="15.PİYADE - EFOR GIDA - SAHİL GÜVENLİK - A101 @ "/>
    <n v="0"/>
    <n v="0"/>
    <n v="0"/>
    <n v="0"/>
    <n v="44000"/>
    <n v="0"/>
    <n v="51137.64"/>
    <n v="0"/>
    <n v="44000"/>
    <n v="51137.64"/>
    <n v="7137.64"/>
  </r>
  <r>
    <x v="4"/>
    <s v="Necmettin ŞEN"/>
    <s v="Arşiv kaydı var"/>
    <s v="01-09 AĞUSTOS 2026 ÇUMRA MUTABAKATI"/>
    <s v="TAMAMLANDI"/>
    <d v="2026-08-06T00:00:00"/>
    <s v="S-641210"/>
    <d v="2026-08-06T00:00:00"/>
    <s v="Y-575448"/>
    <x v="2"/>
    <m/>
    <s v=" "/>
    <m/>
    <m/>
    <m/>
    <x v="10"/>
    <s v="PANEK ZİRAAT ALETLERİ DAYANIKLI TÜKETİM MALZEMELERİ"/>
    <m/>
    <d v="2026-08-06T00:00:00"/>
    <s v="P-000171977"/>
    <m/>
    <s v="42AFV141"/>
    <s v="Tır Frigorifik"/>
    <s v="MUSTAFA URAL"/>
    <x v="1"/>
    <s v=" "/>
    <m/>
    <s v="ŞEHİRLERARASI"/>
    <n v="1"/>
    <s v="4211"/>
    <s v="ÇUMRA FABRİKA"/>
    <s v="KONYA"/>
    <s v="ÇUMRA"/>
    <m/>
    <s v="Y31"/>
    <s v="HATAY"/>
    <s v="HATAY"/>
    <s v="MERKEZ"/>
    <s v="BİM DÖRTYOL - A101 - BAKLACI GIDA @ "/>
    <n v="0"/>
    <n v="1093"/>
    <n v="1093"/>
    <n v="0"/>
    <n v="39627.17"/>
    <n v="60.96"/>
    <n v="32800.199999999997"/>
    <n v="0"/>
    <n v="39566.21"/>
    <n v="32800.199999999997"/>
    <n v="-6766.01"/>
  </r>
  <r>
    <x v="4"/>
    <s v="Ahmet Bursal"/>
    <m/>
    <m/>
    <m/>
    <d v="2026-08-06T00:00:00"/>
    <s v="S-641307"/>
    <d v="2026-08-06T00:00:00"/>
    <s v="Y-575545"/>
    <x v="3"/>
    <m/>
    <s v=" "/>
    <m/>
    <m/>
    <m/>
    <x v="11"/>
    <m/>
    <m/>
    <d v="2026-08-06T00:00:00"/>
    <s v="P-000172710"/>
    <m/>
    <s v="51ADY137"/>
    <s v="Tır Frigorifik"/>
    <s v="ZEKİ BOZKUŞ"/>
    <x v="0"/>
    <s v=" "/>
    <m/>
    <s v="ŞEHİRLERARASI"/>
    <n v="1"/>
    <s v="Y51"/>
    <s v="NİĞDE"/>
    <s v="NİĞDE"/>
    <s v="NİĞDE MERKEZ"/>
    <m/>
    <s v="Y39"/>
    <s v="KIRKLARELİ"/>
    <s v="KIRKLARELİ"/>
    <s v="KIRKLARELİ MERKEZ"/>
    <s v="İST. AVRUPA + LÜLEBURGAZ @"/>
    <n v="0"/>
    <n v="0"/>
    <n v="0"/>
    <n v="0"/>
    <n v="60000"/>
    <n v="0"/>
    <n v="69405"/>
    <n v="0"/>
    <n v="60000"/>
    <n v="69405"/>
    <n v="9405"/>
  </r>
  <r>
    <x v="4"/>
    <s v="Ahmet Bursal"/>
    <m/>
    <m/>
    <m/>
    <d v="2026-08-06T00:00:00"/>
    <s v="S-641306"/>
    <d v="2026-08-06T00:00:00"/>
    <s v="Y-575544"/>
    <x v="3"/>
    <m/>
    <s v=" "/>
    <m/>
    <m/>
    <m/>
    <x v="11"/>
    <m/>
    <m/>
    <d v="2026-08-06T00:00:00"/>
    <s v="P-000172709"/>
    <m/>
    <s v="34ESZ444"/>
    <s v="Tır Frigorifik"/>
    <s v="MUSTAFA EŞSİZ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VRUPA 3 NOKTA @"/>
    <n v="0"/>
    <n v="0"/>
    <n v="0"/>
    <n v="0"/>
    <n v="49000"/>
    <n v="0"/>
    <n v="60314"/>
    <n v="0"/>
    <n v="49000"/>
    <n v="60314"/>
    <n v="11314"/>
  </r>
  <r>
    <x v="4"/>
    <s v="Ahmet Bursal"/>
    <s v="Arşiv kaydı var"/>
    <m/>
    <m/>
    <d v="2026-08-06T00:00:00"/>
    <s v="S-641305"/>
    <d v="2026-08-06T00:00:00"/>
    <s v="Y-575543"/>
    <x v="3"/>
    <m/>
    <s v=" "/>
    <m/>
    <m/>
    <m/>
    <x v="11"/>
    <m/>
    <m/>
    <d v="2026-08-06T00:00:00"/>
    <s v="P-000172708"/>
    <m/>
    <s v="35CSN356"/>
    <s v="Tır Frigorifik"/>
    <s v="ÖZNİL PAZ.DAĞ.NAK.GIDA.VE DIŞ.TİC.LTD.ŞTİ."/>
    <x v="0"/>
    <s v=" "/>
    <m/>
    <s v="ŞEHİRLERARASI"/>
    <n v="1"/>
    <s v="Y51"/>
    <s v="NİĞDE"/>
    <s v="NİĞDE"/>
    <s v="NİĞDE MERKEZ"/>
    <m/>
    <s v="Y48"/>
    <s v="MUĞLA"/>
    <s v="MUĞLA"/>
    <s v="MUĞLA MERKEZ"/>
    <s v="BODRUM @"/>
    <n v="0"/>
    <n v="0"/>
    <n v="0"/>
    <n v="0"/>
    <n v="53000"/>
    <n v="0"/>
    <n v="63397"/>
    <n v="0"/>
    <n v="53000"/>
    <n v="63397"/>
    <n v="10397"/>
  </r>
  <r>
    <x v="4"/>
    <s v="Ahmet Bursal"/>
    <m/>
    <m/>
    <m/>
    <d v="2026-08-06T00:00:00"/>
    <s v="S-641297"/>
    <d v="2026-08-06T00:00:00"/>
    <s v="Y-575535"/>
    <x v="3"/>
    <m/>
    <s v=" "/>
    <m/>
    <m/>
    <m/>
    <x v="11"/>
    <m/>
    <m/>
    <d v="2026-08-06T00:00:00"/>
    <s v="P-000172707"/>
    <m/>
    <s v="33YB376"/>
    <s v="Tır Frigorifik"/>
    <s v="ŞAHNALAR LOJİSTİK OTOMOTİV YEDEK PARÇA İNŞŞAT"/>
    <x v="0"/>
    <s v="MİR MEHMET KAPLAN"/>
    <s v="0535 401 13 82"/>
    <s v="ŞEHİRLERARASI"/>
    <n v="1"/>
    <s v="Y51"/>
    <s v="NİĞDE"/>
    <s v="NİĞDE"/>
    <s v="NİĞDE MERKEZ"/>
    <m/>
    <s v="Y43"/>
    <s v="KÜTAHYA"/>
    <s v="KÜTAHYA"/>
    <s v="KÜTAHYA MERKEZ"/>
    <s v="KONYA + AFYON + KÜTAHYA @"/>
    <n v="0"/>
    <n v="0"/>
    <n v="0"/>
    <n v="0"/>
    <n v="35000"/>
    <n v="0"/>
    <n v="46947"/>
    <n v="0"/>
    <n v="35000"/>
    <n v="46947"/>
    <n v="11947"/>
  </r>
  <r>
    <x v="4"/>
    <s v="Necmettin ŞEN"/>
    <s v="Arşiv kaydı var"/>
    <s v="01-09 AĞUSTOS 2026 ÇUMRA MUTABAKATI"/>
    <s v="TAMAMLANDI"/>
    <d v="2026-08-06T00:00:00"/>
    <s v="S-641212"/>
    <d v="2026-08-06T00:00:00"/>
    <s v="Y-575450"/>
    <x v="2"/>
    <m/>
    <s v=" "/>
    <m/>
    <m/>
    <m/>
    <x v="10"/>
    <s v="PANEK ZİRAAT ALETLERİ DAYANIKLI TÜKETİM MALZEMELERİ"/>
    <m/>
    <d v="2026-08-06T00:00:00"/>
    <s v="P-000171979"/>
    <m/>
    <s v="42JE260"/>
    <s v="Tır Frigorifik"/>
    <s v="ÖZCAN ŞAMLIOĞLU"/>
    <x v="0"/>
    <s v=" "/>
    <m/>
    <s v="ŞEHİRLERARASI"/>
    <n v="1"/>
    <s v="4211"/>
    <s v="ÇUMRA FABRİKA"/>
    <s v="KONYA"/>
    <s v="ÇUMRA"/>
    <m/>
    <s v="Y53"/>
    <s v="RİZE"/>
    <s v="RİZE"/>
    <s v="RİZE MERKEZ"/>
    <s v="AKDENİZ GIDA - A101 - ANADOLU ARICILIK @ "/>
    <n v="0"/>
    <n v="0"/>
    <n v="0"/>
    <n v="0"/>
    <n v="63000"/>
    <n v="0"/>
    <n v="73481.52"/>
    <n v="0"/>
    <n v="63000"/>
    <n v="73481.52"/>
    <n v="10481.52"/>
  </r>
  <r>
    <x v="0"/>
    <s v="Serap BURSAL"/>
    <s v="Arşiv kaydı var"/>
    <m/>
    <m/>
    <d v="2026-08-07T00:00:00"/>
    <s v="S-643942"/>
    <d v="2026-08-07T00:00:00"/>
    <s v="Y-578193"/>
    <x v="0"/>
    <m/>
    <s v=" "/>
    <m/>
    <s v="20260807048"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Ahmet Bursal"/>
    <s v="Arşiv kaydı var"/>
    <m/>
    <s v="TAMAMLANDI"/>
    <d v="2026-08-07T00:00:00"/>
    <s v="S-641863"/>
    <d v="2026-08-07T00:00:00"/>
    <s v="Y-576101"/>
    <x v="0"/>
    <m/>
    <s v=" "/>
    <m/>
    <m/>
    <m/>
    <x v="1"/>
    <s v="Ülker Bisküvi San. A.Ş. Topkapı- 3 Şubesi"/>
    <m/>
    <m/>
    <m/>
    <m/>
    <s v="34KLK706"/>
    <s v="10 Tkr Kamyon Tenteli"/>
    <s v="YUNUS ÖZTÜRK"/>
    <x v="0"/>
    <s v=" "/>
    <m/>
    <s v="ŞEHİRİÇİ"/>
    <n v="1"/>
    <s v="0108"/>
    <s v="ÖNEM GAMEDA DEPO"/>
    <s v="İSTANBUL"/>
    <s v="ZEYTİNBURNU"/>
    <s v="DAVUTPAŞA CAD. NO:18 TOPKAPI"/>
    <s v="2121"/>
    <s v="YAPKİM ANTREPO-SİLİVRİ"/>
    <s v="İSTANBUL"/>
    <s v="SİLİVRİ"/>
    <s v="YAPKİM ANTREPO-SİLİVRİ_x000a__x000a_İRS NO:83653 @"/>
    <n v="0"/>
    <n v="0"/>
    <n v="0"/>
    <n v="0"/>
    <n v="4000"/>
    <n v="0"/>
    <n v="7659"/>
    <n v="0"/>
    <n v="4000"/>
    <n v="7659"/>
    <n v="3659"/>
  </r>
  <r>
    <x v="0"/>
    <s v="Ahmet Bursal"/>
    <s v="Arşiv kaydı var"/>
    <m/>
    <s v="TAMAMLANDI"/>
    <d v="2026-08-07T00:00:00"/>
    <s v="S-641720"/>
    <d v="2026-08-07T00:00:00"/>
    <s v="Y-575957"/>
    <x v="0"/>
    <m/>
    <s v=" "/>
    <m/>
    <m/>
    <m/>
    <x v="1"/>
    <s v="Ülker Bisküvi San. A.Ş. Topkapı- 3 Şubesi"/>
    <m/>
    <m/>
    <m/>
    <m/>
    <s v="06CBY812"/>
    <s v="10 Tkr Kamyon Tenteli"/>
    <s v="YUNUS ÖZTÜRK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3379-83580-83657 @ "/>
    <n v="0"/>
    <n v="0"/>
    <n v="0"/>
    <n v="0"/>
    <n v="24900"/>
    <n v="0"/>
    <n v="30098.959999999999"/>
    <n v="0"/>
    <n v="24900"/>
    <n v="30098.959999999999"/>
    <n v="5198.96"/>
  </r>
  <r>
    <x v="0"/>
    <s v="Ahmet Bursal"/>
    <s v="Arşiv kaydı var"/>
    <m/>
    <s v="TAMAMLANDI"/>
    <d v="2026-08-07T00:00:00"/>
    <s v="S-641712"/>
    <d v="2026-08-07T00:00:00"/>
    <s v="Y-575949"/>
    <x v="0"/>
    <m/>
    <s v=" "/>
    <m/>
    <m/>
    <m/>
    <x v="1"/>
    <s v="Ülker Bisküvi San. A.Ş. Topkapı- 3 Şubesi"/>
    <m/>
    <m/>
    <m/>
    <m/>
    <s v="34VEC52"/>
    <s v="Tır Tenteli"/>
    <s v="UĞUR ELİBÜYÜK"/>
    <x v="0"/>
    <s v=" "/>
    <m/>
    <s v="ŞEHİRİÇİ"/>
    <n v="1"/>
    <s v="0108"/>
    <s v="ÖNEM GAMEDA DEPO"/>
    <s v="İSTANBUL"/>
    <s v="ZEYTİNBURNU"/>
    <s v="DAVUTPAŞA CAD. NO:18 TOPKAPI"/>
    <s v="2121"/>
    <s v="YAPKİM ANTREPO-SİLİVRİ"/>
    <s v="İSTANBUL"/>
    <s v="SİLİVRİ"/>
    <s v="YAPKİM ANTREPO-SİLİVRİ_x000a__x000a_İRS NO:83557 @ "/>
    <n v="0"/>
    <n v="0"/>
    <n v="0"/>
    <n v="0"/>
    <n v="5500"/>
    <n v="0"/>
    <n v="7659"/>
    <n v="0"/>
    <n v="5500"/>
    <n v="7659"/>
    <n v="2159"/>
  </r>
  <r>
    <x v="0"/>
    <s v="Ahmet Bursal"/>
    <s v="Arşiv kaydı var"/>
    <m/>
    <m/>
    <d v="2026-08-07T00:00:00"/>
    <s v="S-641688"/>
    <d v="2026-08-07T00:00:00"/>
    <s v="Y-575925"/>
    <x v="0"/>
    <m/>
    <s v=" "/>
    <m/>
    <m/>
    <m/>
    <x v="1"/>
    <s v="Ülker Bisküvi San. A.Ş. Topkapı- 3 Şubesi"/>
    <m/>
    <m/>
    <m/>
    <m/>
    <s v="34VEZ18"/>
    <s v="10 Tkr Kamyon Tenteli"/>
    <s v="TAFİK ÖNAL"/>
    <x v="0"/>
    <s v=" "/>
    <m/>
    <s v="ŞEHİRİÇİ"/>
    <n v="1"/>
    <s v="0108"/>
    <s v="ÖNEM GAMEDA DEPO"/>
    <s v="İSTANBUL"/>
    <s v="ZEYTİNBURNU"/>
    <s v="DAVUTPAŞA CAD. NO:18 TOPKAPI"/>
    <s v="2121"/>
    <s v="YAPKİM ANTREPO-SİLİVRİ"/>
    <s v="İSTANBUL"/>
    <s v="SİLİVRİ"/>
    <s v="YAPKİM ANTREPO-SİLİVRİ_x000a__x000a_İRS NO:83407 @ "/>
    <n v="0"/>
    <n v="0"/>
    <n v="0"/>
    <n v="0"/>
    <n v="5500"/>
    <n v="0"/>
    <n v="7659"/>
    <n v="0"/>
    <n v="5500"/>
    <n v="7659"/>
    <n v="2159"/>
  </r>
  <r>
    <x v="0"/>
    <s v="Ahmet Bursal"/>
    <s v="Arşiv kaydı var"/>
    <m/>
    <m/>
    <d v="2026-08-07T00:00:00"/>
    <s v="S-641687"/>
    <d v="2026-08-07T00:00:00"/>
    <s v="Y-575924"/>
    <x v="0"/>
    <m/>
    <s v=" "/>
    <m/>
    <m/>
    <m/>
    <x v="1"/>
    <s v="Ülker Bisküvi San. A.Ş. Topkapı- 3 Şubesi"/>
    <m/>
    <m/>
    <m/>
    <m/>
    <s v="34DP1890"/>
    <s v="10 Tkr Kamyon Açık"/>
    <s v="TAFİK ÖNAL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3556-83586 @ "/>
    <n v="0"/>
    <n v="0"/>
    <n v="0"/>
    <n v="0"/>
    <n v="16600"/>
    <n v="0"/>
    <n v="20198.669999999998"/>
    <n v="0"/>
    <n v="16600"/>
    <n v="20198.669999999998"/>
    <n v="3598.67"/>
  </r>
  <r>
    <x v="0"/>
    <s v="Serap BURSAL"/>
    <s v="Arşiv kaydı var"/>
    <m/>
    <m/>
    <d v="2026-08-07T00:00:00"/>
    <s v="S-641537"/>
    <d v="2026-08-07T00:00:00"/>
    <s v="Y-575776"/>
    <x v="0"/>
    <m/>
    <s v=" "/>
    <m/>
    <m/>
    <m/>
    <x v="0"/>
    <s v="BEYDA GIDA ÜRÜNLERİ SANAYİ VE TİC.A.Ş."/>
    <m/>
    <m/>
    <m/>
    <m/>
    <s v="16KJ421"/>
    <s v="10 Tkr Kamyon Frigorifik"/>
    <s v="NAİL ULUS"/>
    <x v="0"/>
    <s v=" "/>
    <m/>
    <s v="ŞEHİRİÇİ"/>
    <n v="1"/>
    <s v="1313"/>
    <s v="BEYDA KAVAKLI DEPO"/>
    <s v="İSTANBUL"/>
    <s v="BEYLİKDÜZÜ"/>
    <s v="KAVAKLI MAH. İSTANBUL CAD. NO:15"/>
    <s v="Y34"/>
    <s v="İSTANBUL"/>
    <s v="İSTANBUL"/>
    <s v="BAŞAKŞEHİR"/>
    <s v="HARAMİDERE - BAŞAKŞEHİR_x000a_-KAMYON @ "/>
    <n v="0"/>
    <n v="0"/>
    <n v="0"/>
    <n v="0"/>
    <n v="7000"/>
    <n v="0"/>
    <n v="7263"/>
    <n v="0"/>
    <n v="7000"/>
    <n v="7263"/>
    <n v="263"/>
  </r>
  <r>
    <x v="0"/>
    <s v="Serap BURSAL"/>
    <s v="Arşiv kaydı var"/>
    <m/>
    <m/>
    <d v="2026-08-07T00:00:00"/>
    <s v="S-643993"/>
    <d v="2026-08-07T00:00:00"/>
    <s v="Y-578245"/>
    <x v="0"/>
    <m/>
    <s v=" "/>
    <m/>
    <s v="20260807027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1"/>
    <s v="Erkan Kaya"/>
    <m/>
    <m/>
    <m/>
    <d v="2026-08-07T00:00:00"/>
    <s v="S-641276"/>
    <d v="2026-08-07T00:00:00"/>
    <s v="Y-575514"/>
    <x v="0"/>
    <m/>
    <s v=" "/>
    <m/>
    <m/>
    <m/>
    <x v="8"/>
    <s v="TURKUVAZ PLASTİK VE TEMİZLİK ÜRÜNLERİ SAN TİÇ A.Ş"/>
    <s v="TURKUVAZ PLASTİK VE TEMİZLİK ÜRÜNLERİ SAN TİÇ A.Ş"/>
    <d v="2026-08-07T00:00:00"/>
    <s v="P-000172031"/>
    <s v="TIIU5165369-MEDU9365830-MSDU8179058-MSNU8410043-MSMU4747840-GP GELULOSE / MEVRA GÖZÜTOK"/>
    <s v="34KM5576"/>
    <s v="Tır Tenteli"/>
    <s v="GÖRSEL TAŞIMACILIK LOJİSTİK HİZMETLERİ TİC.LTD.ŞTİ."/>
    <x v="0"/>
    <s v=" "/>
    <m/>
    <s v="ŞEHİRLERARASI"/>
    <n v="1"/>
    <s v="SAFİPORT"/>
    <s v="SAFİPORT"/>
    <s v="KOCAELİ"/>
    <s v="DERİNCE"/>
    <s v="Deniz Mah. Liman Yolu Caddesi No:21_x000a_Derince - Kocaeli / TÜRKİYE"/>
    <s v="Y54"/>
    <s v="SAKARYA"/>
    <s v="SAKARYA"/>
    <s v="SAKARYA MERKEZ"/>
    <m/>
    <n v="0"/>
    <n v="0"/>
    <n v="0"/>
    <n v="0"/>
    <n v="121847"/>
    <n v="0"/>
    <n v="132000"/>
    <n v="0"/>
    <n v="121847"/>
    <n v="132000"/>
    <n v="10153"/>
  </r>
  <r>
    <x v="1"/>
    <s v="Erkan Kaya"/>
    <s v="Arşiv kaydı var"/>
    <m/>
    <m/>
    <d v="2026-08-07T00:00:00"/>
    <s v="S-641738"/>
    <d v="2026-08-07T00:00:00"/>
    <s v="Y-575975"/>
    <x v="0"/>
    <m/>
    <s v=" "/>
    <m/>
    <m/>
    <m/>
    <x v="22"/>
    <s v="BESLER GIDA VE KIMYA SANAYI VE TICARET ANONIM SIRKET"/>
    <s v="BESLER GIDA VE KIMYA SANAYI VE TICARET ANONIM SIRKET"/>
    <d v="2026-08-07T00:00:00"/>
    <s v="P-000172332"/>
    <s v="20267034-7246 - MUSTAFA DOĞAN"/>
    <s v="34TB8708"/>
    <s v="Kamyonet"/>
    <s v="NECATİ BAYRAM"/>
    <x v="0"/>
    <s v=" "/>
    <m/>
    <s v="ŞEHİRLERARASI"/>
    <n v="1"/>
    <s v="MARS"/>
    <s v="MARS"/>
    <s v="İSTANBUL"/>
    <m/>
    <m/>
    <s v="Y16"/>
    <s v="BURSA"/>
    <s v="BURSA"/>
    <s v="BURSA MERKEZ"/>
    <m/>
    <n v="0"/>
    <n v="0"/>
    <n v="0"/>
    <n v="0"/>
    <n v="10080"/>
    <n v="0"/>
    <n v="13182"/>
    <n v="0"/>
    <n v="10080"/>
    <n v="13182"/>
    <n v="3102"/>
  </r>
  <r>
    <x v="1"/>
    <s v="Erkan Kaya"/>
    <s v="Arşiv kaydı var"/>
    <m/>
    <m/>
    <d v="2026-08-07T00:00:00"/>
    <s v="S-641737"/>
    <d v="2026-08-07T00:00:00"/>
    <s v="Y-575974"/>
    <x v="0"/>
    <m/>
    <s v=" "/>
    <m/>
    <m/>
    <m/>
    <x v="14"/>
    <s v="ÜLKER BİSKÜVİ SAN.A.Ş ( GEBZE ŞUBE )"/>
    <s v="ÜLKER BİSKÜVİ SAN.A.Ş ( GEBZE ŞUBE )"/>
    <d v="2026-08-07T00:00:00"/>
    <s v="P-000172331"/>
    <s v="20260850 - İBRAHİM SOLMAZ"/>
    <s v="34TB8708"/>
    <s v="Kamyonet"/>
    <s v="NECATİ BAYRAM"/>
    <x v="0"/>
    <s v=" "/>
    <m/>
    <s v="ŞEHİRLERARASI"/>
    <n v="1"/>
    <s v="DİZAYN ANTREPO"/>
    <s v="DİZAYN ANTREPO"/>
    <s v="İSTANBUL"/>
    <m/>
    <m/>
    <s v="GEBZE DEPO"/>
    <s v="GEBZE DEPO"/>
    <s v="KOCAELİ"/>
    <s v="GEBZE"/>
    <m/>
    <n v="0"/>
    <n v="0"/>
    <n v="0"/>
    <n v="0"/>
    <n v="5915"/>
    <n v="0"/>
    <n v="7533"/>
    <n v="0"/>
    <n v="5915"/>
    <n v="7533"/>
    <n v="1618"/>
  </r>
  <r>
    <x v="1"/>
    <s v="Erkan Kaya"/>
    <s v="Arşiv kaydı var"/>
    <m/>
    <m/>
    <d v="2026-08-07T00:00:00"/>
    <s v="S-641734"/>
    <d v="2026-08-07T00:00:00"/>
    <s v="Y-575971"/>
    <x v="0"/>
    <m/>
    <s v=" "/>
    <m/>
    <m/>
    <m/>
    <x v="26"/>
    <s v="KELLOGG MED GIDA TİCARET LTD.ŞTİ."/>
    <s v="KELLOGG MED GIDA TİCARET LTD.ŞTİ."/>
    <d v="2026-08-07T00:00:00"/>
    <s v="P-000172329"/>
    <s v="NİŞKOZ STANDART DOĞAL NİŞASTA - MUHASEBE"/>
    <s v="34TB8708"/>
    <s v="Kamyonet"/>
    <s v="NECATİ BAYRAM"/>
    <x v="0"/>
    <s v=" "/>
    <m/>
    <s v="ŞEHİRİÇİ"/>
    <n v="1"/>
    <s v="PENDİK"/>
    <s v="PENDİK"/>
    <s v="İSTANBUL"/>
    <s v="PENDİK"/>
    <m/>
    <s v="TUZLA"/>
    <s v="TUZLA"/>
    <s v="İSTANBUL"/>
    <m/>
    <m/>
    <n v="0"/>
    <n v="0"/>
    <n v="0"/>
    <n v="0"/>
    <n v="4500"/>
    <n v="0"/>
    <n v="5500"/>
    <n v="0"/>
    <n v="4500"/>
    <n v="5500"/>
    <n v="1000"/>
  </r>
  <r>
    <x v="1"/>
    <s v="Erkan Kaya"/>
    <s v="Arşiv kaydı var"/>
    <m/>
    <m/>
    <d v="2026-08-07T00:00:00"/>
    <s v="S-641731"/>
    <d v="2026-08-07T00:00:00"/>
    <s v="Y-575968"/>
    <x v="0"/>
    <m/>
    <s v=" "/>
    <m/>
    <m/>
    <m/>
    <x v="5"/>
    <s v="BESLER GIDA VE KIMYA SANAYI VE TICARET ANONIM SIRKET(KURTKÖY ŞUBESİ)"/>
    <s v="BESLER GIDA VE KIMYA SANAYI VE TICARET ANONIM SIRKET(KURTKÖY ŞUBESİ)"/>
    <d v="2026-08-07T00:00:00"/>
    <s v="P-000172327"/>
    <s v="20267243 - SÜHEYL ÖRÜCÜ"/>
    <s v="34TB8708"/>
    <s v="Kamyonet"/>
    <s v="NECATİ BAYRAM"/>
    <x v="0"/>
    <s v=" "/>
    <m/>
    <s v="ŞEHİRİÇİ"/>
    <n v="1"/>
    <s v="DİZAYN ANTREPO"/>
    <s v="DİZAYN ANTREPO"/>
    <s v="İSTANBUL"/>
    <m/>
    <m/>
    <s v="PENDİK"/>
    <s v="PENDİK"/>
    <s v="İSTANBUL"/>
    <s v="PENDİK"/>
    <m/>
    <n v="0"/>
    <n v="0"/>
    <n v="0"/>
    <n v="0"/>
    <n v="5080"/>
    <n v="0"/>
    <n v="6779"/>
    <n v="0"/>
    <n v="5080"/>
    <n v="6779"/>
    <n v="1699"/>
  </r>
  <r>
    <x v="1"/>
    <s v="Erkan Kaya"/>
    <s v="Arşiv kaydı var"/>
    <m/>
    <m/>
    <d v="2026-08-07T00:00:00"/>
    <s v="S-641554"/>
    <d v="2026-08-07T00:00:00"/>
    <s v="Y-575792"/>
    <x v="0"/>
    <m/>
    <s v=" "/>
    <m/>
    <m/>
    <m/>
    <x v="17"/>
    <s v="AK GIDA SAN. VE TİC. A.Ş."/>
    <s v="AK GIDA SAN. VE TİC. A.Ş."/>
    <d v="2026-08-07T00:00:00"/>
    <s v="P-000172205"/>
    <s v="20260444 - SENEM SUBAKAN"/>
    <s v="54RH939"/>
    <s v="Tır Tenteli"/>
    <s v="EYÜP ARAZ"/>
    <x v="0"/>
    <s v=" "/>
    <m/>
    <s v="ŞEHİRLERARASI"/>
    <n v="1"/>
    <s v="ÇOBANTUR"/>
    <s v="ÇOBANTUR"/>
    <s v="İSTANBUL"/>
    <s v="KARTAL"/>
    <m/>
    <s v="1208"/>
    <s v="PAMUKOVA DEPO"/>
    <s v="SAKARYA"/>
    <s v="PAMUKOVA"/>
    <s v="GÖKGÖZ KÖYÜ AKGIDA FABRİKASI @"/>
    <n v="0"/>
    <n v="0"/>
    <n v="0"/>
    <n v="0"/>
    <n v="9400"/>
    <n v="0"/>
    <n v="10598"/>
    <n v="0"/>
    <n v="9400"/>
    <n v="10598"/>
    <n v="1198"/>
  </r>
  <r>
    <x v="1"/>
    <s v="Erkan Kaya"/>
    <m/>
    <m/>
    <m/>
    <d v="2026-08-07T00:00:00"/>
    <s v="S-641274"/>
    <d v="2026-08-07T00:00:00"/>
    <s v="Y-575512"/>
    <x v="0"/>
    <m/>
    <s v=" "/>
    <m/>
    <m/>
    <m/>
    <x v="27"/>
    <s v="ASKO SINAİ VE TEKNOLOJİ ÜRETİM SANAYİ TİCARET ANONİM ŞİRKETİ"/>
    <s v="ASKO SINAİ VE TEKNOLOJİ ÜRETİM SANAYİ TİCARET ANONİM ŞİRKETİ"/>
    <d v="2026-08-07T00:00:00"/>
    <s v="P-000172029"/>
    <s v="AÇIK YÜK-AQUAKRAFT TAŞIMASIDIR / ÖMER PEKTEŞ"/>
    <s v="34EKY27"/>
    <s v="Tır Tenteli"/>
    <s v="EKAY PROJE AĞIR NAKLİYAT SAN.TİC.LTD.ŞTİ."/>
    <x v="0"/>
    <s v=" "/>
    <m/>
    <s v="ŞEHİRLERARASI"/>
    <n v="1"/>
    <s v="Y59"/>
    <s v="TEKİRDAĞ"/>
    <s v="TEKİRDAĞ"/>
    <s v="TEKİRDAĞ MERKEZ"/>
    <m/>
    <s v="Y54"/>
    <s v="SAKARYA"/>
    <s v="SAKARYA"/>
    <s v="SAKARYA MERKEZ"/>
    <m/>
    <n v="0"/>
    <n v="0"/>
    <n v="0"/>
    <n v="0"/>
    <n v="65000"/>
    <n v="0"/>
    <n v="77398"/>
    <n v="0"/>
    <n v="65000"/>
    <n v="77398"/>
    <n v="12398"/>
  </r>
  <r>
    <x v="1"/>
    <s v="Erkan Kaya"/>
    <m/>
    <m/>
    <m/>
    <d v="2026-08-07T00:00:00"/>
    <s v="S-641273"/>
    <d v="2026-08-07T00:00:00"/>
    <s v="Y-575511"/>
    <x v="0"/>
    <m/>
    <s v=" "/>
    <m/>
    <m/>
    <m/>
    <x v="27"/>
    <s v="ASKO SINAİ VE TEKNOLOJİ ÜRETİM SANAYİ TİCARET ANONİM ŞİRKETİ"/>
    <s v="ASKO SINAİ VE TEKNOLOJİ ÜRETİM SANAYİ TİCARET ANONİM ŞİRKETİ"/>
    <d v="2026-08-07T00:00:00"/>
    <s v="P-000172028"/>
    <s v="AÇIK YÜK-AQUAKRAFT TAŞIMASIDIR / ÖMER PEKTEŞ"/>
    <s v="34EKY27"/>
    <s v="Tır Tenteli"/>
    <s v="EKAY PROJE AĞIR NAKLİYAT SAN.TİC.LTD.ŞTİ."/>
    <x v="0"/>
    <s v=" "/>
    <m/>
    <s v="ŞEHİRLERARASI"/>
    <n v="1"/>
    <s v="Y54"/>
    <s v="SAKARYA"/>
    <s v="SAKARYA"/>
    <s v="SAKARYA MERKEZ"/>
    <m/>
    <s v="Y59"/>
    <s v="TEKİRDAĞ"/>
    <s v="TEKİRDAĞ"/>
    <s v="TEKİRDAĞ MERKEZ"/>
    <m/>
    <n v="0"/>
    <n v="0"/>
    <n v="0"/>
    <n v="0"/>
    <n v="65000"/>
    <n v="0"/>
    <n v="77398"/>
    <n v="0"/>
    <n v="65000"/>
    <n v="77398"/>
    <n v="12398"/>
  </r>
  <r>
    <x v="1"/>
    <s v="Erkan Kaya"/>
    <s v="Arşiv kaydı var"/>
    <m/>
    <m/>
    <d v="2026-08-07T00:00:00"/>
    <s v="S-641369"/>
    <d v="2026-08-07T00:00:00"/>
    <s v="Y-575607"/>
    <x v="0"/>
    <m/>
    <s v=" "/>
    <m/>
    <m/>
    <m/>
    <x v="16"/>
    <s v="ÜLKER BİSKÜVİ SANAYİ AŞ .(ANKARA ŞUBE)"/>
    <s v="ÜLKER BİSKÜVİ SANAYİ AŞ .(ANKARA ŞUBE)"/>
    <d v="2026-08-07T00:00:00"/>
    <s v="P-000172101"/>
    <s v="20261198  - ESRA PARLAK"/>
    <s v="06GAV235"/>
    <s v="Tır Tenteli"/>
    <s v="OSMAN KÖŞKER"/>
    <x v="0"/>
    <s v=" "/>
    <m/>
    <s v="ŞEHİRLERARASI"/>
    <n v="1"/>
    <s v="ERPORT ANTREPO"/>
    <s v="ERPORT ANTREPO"/>
    <s v="İSTANBUL"/>
    <s v="ESENYURT"/>
    <m/>
    <s v="Y06"/>
    <s v="ANKARA"/>
    <s v="ANKARA"/>
    <s v="ANKARA MERKEZ"/>
    <m/>
    <n v="0"/>
    <n v="0"/>
    <n v="0"/>
    <n v="0"/>
    <n v="25700"/>
    <n v="0"/>
    <n v="35088"/>
    <n v="0"/>
    <n v="25700"/>
    <n v="35088"/>
    <n v="9388"/>
  </r>
  <r>
    <x v="1"/>
    <s v="Erkan Kaya"/>
    <m/>
    <m/>
    <m/>
    <d v="2026-08-07T00:00:00"/>
    <s v="S-641368"/>
    <d v="2026-08-07T00:00:00"/>
    <s v="Y-575606"/>
    <x v="0"/>
    <m/>
    <s v=" "/>
    <m/>
    <m/>
    <m/>
    <x v="14"/>
    <s v="ÜLKER BİSKÜVİ SAN.A.Ş ( GEBZE ŞUBE )"/>
    <s v="ÜLKER BİSKÜVİ SAN.A.Ş ( GEBZE ŞUBE )"/>
    <d v="2026-08-07T00:00:00"/>
    <s v="P-000172100"/>
    <s v="20261197-1 - İBRAHİM SOLMAZ"/>
    <s v="34SF0139"/>
    <s v="Tır Tenteli"/>
    <s v="BÜLENT TEMEL-TEMEL NAKLİYAT"/>
    <x v="0"/>
    <s v=" "/>
    <m/>
    <s v="ŞEHİRLERARASI"/>
    <n v="1"/>
    <s v="ÇOBANTUR"/>
    <s v="ÇOBANTUR"/>
    <s v="İSTANBUL"/>
    <s v="KARTAL"/>
    <m/>
    <s v="GEBZE DEPO"/>
    <s v="GEBZE DEPO"/>
    <s v="KOCAELİ"/>
    <s v="GEBZE"/>
    <m/>
    <n v="0"/>
    <n v="0"/>
    <n v="0"/>
    <n v="0"/>
    <n v="8190"/>
    <n v="0"/>
    <n v="10169"/>
    <n v="0"/>
    <n v="8190"/>
    <n v="10169"/>
    <n v="1979"/>
  </r>
  <r>
    <x v="1"/>
    <s v="Erkan Kaya"/>
    <s v="Arşiv kaydı var"/>
    <m/>
    <m/>
    <d v="2026-08-07T00:00:00"/>
    <s v="S-641363"/>
    <d v="2026-08-07T00:00:00"/>
    <s v="Y-575601"/>
    <x v="0"/>
    <m/>
    <s v=" "/>
    <m/>
    <m/>
    <m/>
    <x v="17"/>
    <s v="AK GIDA SAN. VE TİC. A.Ş."/>
    <s v="AK GIDA SAN. VE TİC. A.Ş."/>
    <d v="2026-08-07T00:00:00"/>
    <s v="P-000172095"/>
    <s v="20260202-202/1-204 - SENEM SUBAKAN"/>
    <s v="54AE354"/>
    <s v="Tır Tenteli"/>
    <s v="ELVAN KARCI"/>
    <x v="0"/>
    <s v=" "/>
    <m/>
    <s v="ŞEHİRLERARASI"/>
    <n v="1"/>
    <s v="DOĞRUER"/>
    <s v="DOĞRUER"/>
    <s v="İSTANBUL"/>
    <s v="KARTAL"/>
    <m/>
    <s v="1208"/>
    <s v="PAMUKOVA DEPO"/>
    <s v="SAKARYA"/>
    <s v="PAMUKOVA"/>
    <s v="GÖKGÖZ KÖYÜ AKGIDA FABRİKASI @"/>
    <n v="0"/>
    <n v="0"/>
    <n v="0"/>
    <n v="0"/>
    <n v="9400"/>
    <n v="0"/>
    <n v="10598"/>
    <n v="0"/>
    <n v="9400"/>
    <n v="10598"/>
    <n v="1198"/>
  </r>
  <r>
    <x v="1"/>
    <s v="Erkan Kaya"/>
    <s v="Arşiv kaydı var"/>
    <m/>
    <m/>
    <d v="2026-08-06T00:00:00"/>
    <s v="S-641258"/>
    <d v="2026-08-07T00:00:00"/>
    <s v="Y-575496"/>
    <x v="0"/>
    <m/>
    <s v=" "/>
    <m/>
    <m/>
    <m/>
    <x v="17"/>
    <s v="AK GIDA SAN. VE TİC. A.Ş."/>
    <s v="AK GIDA SAN. VE TİC. A.Ş."/>
    <d v="2026-08-07T00:00:00"/>
    <s v="P-000172013"/>
    <s v="20260120 - SENEM SUBAKAN"/>
    <s v="54RH939"/>
    <s v="Tır Tenteli"/>
    <s v="EYÜP ARAZ"/>
    <x v="0"/>
    <s v=" "/>
    <m/>
    <s v="ŞEHİRLERARASI"/>
    <n v="1"/>
    <s v="DOĞRUER"/>
    <s v="DOĞRUER"/>
    <s v="İSTANBUL"/>
    <s v="KARTAL"/>
    <m/>
    <s v="1208"/>
    <s v="PAMUKOVA DEPO"/>
    <s v="SAKARYA"/>
    <s v="PAMUKOVA"/>
    <s v="GÖKGÖZ KÖYÜ AKGIDA FABRİKASI @"/>
    <n v="0"/>
    <n v="0"/>
    <n v="0"/>
    <n v="0"/>
    <n v="1880"/>
    <n v="0"/>
    <n v="2119"/>
    <n v="0"/>
    <n v="1880"/>
    <n v="2119"/>
    <n v="239"/>
  </r>
  <r>
    <x v="5"/>
    <s v="Ahmet Bursal"/>
    <s v="Arşiv kaydı var"/>
    <m/>
    <m/>
    <d v="2026-08-07T00:00:00"/>
    <s v="S-641553"/>
    <d v="2026-08-07T00:00:00"/>
    <s v="Y-575791"/>
    <x v="0"/>
    <m/>
    <s v=" "/>
    <m/>
    <m/>
    <m/>
    <x v="16"/>
    <s v="ÜLKER BİSKÜVİ SANAYİ AŞ .(ANKARA ŞUBE)"/>
    <s v="ÜLKER BİSKÜVİ SANAYİ AŞ .(ANKARA ŞUBE)"/>
    <m/>
    <m/>
    <m/>
    <s v="06CIV119"/>
    <s v="Tır Tenteli"/>
    <s v="ABDULVAHAP ÇİZMECİ-ÇİZMECİ NAKLİYE-SERVİS"/>
    <x v="0"/>
    <s v=" "/>
    <m/>
    <s v="ŞEHİRLERARASI"/>
    <n v="1"/>
    <s v="Y34"/>
    <s v="İSTANBUL"/>
    <s v="İSTANBUL"/>
    <s v="İSTANBUL MERKEZ"/>
    <s v="GEBZE FABRİKA"/>
    <s v="0699"/>
    <s v="ÜLKER ANKARA HAMMADDE DEPO"/>
    <s v="ANKARA"/>
    <s v="AKYURT"/>
    <s v="ESENBOĞA YOLU 21.KM AKYURT/ANKARA @ "/>
    <n v="0"/>
    <n v="0"/>
    <n v="0"/>
    <n v="0"/>
    <n v="22580"/>
    <n v="0"/>
    <n v="30433"/>
    <n v="0"/>
    <n v="22580"/>
    <n v="30433"/>
    <n v="7853"/>
  </r>
  <r>
    <x v="5"/>
    <s v="Hüseyin Çalışkan"/>
    <s v="Arşiv kaydı var"/>
    <m/>
    <m/>
    <d v="2026-08-07T00:00:00"/>
    <s v="S-641272"/>
    <d v="2026-08-07T00:00:00"/>
    <s v="Y-575510"/>
    <x v="0"/>
    <m/>
    <s v=" "/>
    <m/>
    <s v="83563"/>
    <m/>
    <x v="14"/>
    <s v="Ülker Bisküvi San. A.Ş. Akyurt Şubesi"/>
    <s v="ÜLKER BİSKÜVİ SAN.A.Ş ( GEBZE ŞUBE )"/>
    <d v="2026-08-07T00:00:00"/>
    <s v="P-000172027"/>
    <m/>
    <s v="06DGJ354"/>
    <s v="Tır Kayar Perdeli"/>
    <s v="ENVER SEZE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3563"/>
    <n v="27320"/>
    <n v="0"/>
    <n v="0"/>
    <n v="0"/>
    <n v="29942.720000000001"/>
    <n v="0"/>
    <n v="43490.71"/>
    <n v="0"/>
    <n v="29942.720000000001"/>
    <n v="43490.71"/>
    <n v="13547.99"/>
  </r>
  <r>
    <x v="5"/>
    <s v="Hüseyin Çalışkan"/>
    <s v="Arşiv kaydı var"/>
    <m/>
    <m/>
    <d v="2026-08-07T00:00:00"/>
    <s v="S-641270"/>
    <d v="2026-08-07T00:00:00"/>
    <s v="Y-575508"/>
    <x v="0"/>
    <m/>
    <s v=" "/>
    <m/>
    <s v="83559"/>
    <m/>
    <x v="14"/>
    <s v="Ülker Bisküvi San. A.Ş. Akyurt Şubesi"/>
    <s v="ÜLKER BİSKÜVİ SAN.A.Ş ( GEBZE ŞUBE )"/>
    <d v="2026-08-07T00:00:00"/>
    <s v="P-000172025"/>
    <m/>
    <s v="06CYA238"/>
    <s v="Tır Kayar Perdeli"/>
    <s v="ABDULVAHAP ÇİZMECİ-ÇİZMECİ NAKLİYE-SERVİS"/>
    <x v="0"/>
    <s v="GÖKHAN ÇİZMECİ"/>
    <s v="5514420598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3559"/>
    <n v="27300"/>
    <n v="0"/>
    <n v="0"/>
    <n v="0"/>
    <n v="29920.799999999999"/>
    <n v="0"/>
    <n v="43458.87"/>
    <n v="0"/>
    <n v="29920.799999999999"/>
    <n v="43458.87"/>
    <n v="13538.07"/>
  </r>
  <r>
    <x v="5"/>
    <s v="Hüseyin Çalışkan"/>
    <s v="Arşiv kaydı var"/>
    <m/>
    <m/>
    <d v="2026-08-07T00:00:00"/>
    <s v="S-641268"/>
    <d v="2026-08-07T00:00:00"/>
    <s v="Y-575506"/>
    <x v="0"/>
    <m/>
    <s v=" "/>
    <m/>
    <s v="83553"/>
    <m/>
    <x v="14"/>
    <s v="Ülker Bisküvi San. A.Ş. Akyurt Şubesi"/>
    <s v="ÜLKER BİSKÜVİ SAN.A.Ş ( GEBZE ŞUBE )"/>
    <d v="2026-08-07T00:00:00"/>
    <s v="P-000172023"/>
    <m/>
    <s v="06CCA998"/>
    <s v="Tır Kayar Perdeli"/>
    <s v="NEZAKET ÖZDEMİ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3553"/>
    <n v="18440"/>
    <n v="0"/>
    <n v="0"/>
    <n v="0"/>
    <n v="28500"/>
    <n v="0"/>
    <n v="42981"/>
    <n v="0"/>
    <n v="28500"/>
    <n v="42981"/>
    <n v="14481"/>
  </r>
  <r>
    <x v="5"/>
    <s v="Hüseyin Çalışkan"/>
    <s v="Arşiv kaydı var"/>
    <m/>
    <m/>
    <d v="2026-08-07T00:00:00"/>
    <s v="S-641266"/>
    <d v="2026-08-07T00:00:00"/>
    <s v="Y-575504"/>
    <x v="0"/>
    <m/>
    <s v=" "/>
    <m/>
    <s v="83534"/>
    <m/>
    <x v="14"/>
    <s v="Ülker Bisküvi San. A.Ş. Akyurt Şubesi"/>
    <s v="ÜLKER BİSKÜVİ SAN.A.Ş ( GEBZE ŞUBE )"/>
    <d v="2026-08-07T00:00:00"/>
    <s v="P-000172021"/>
    <m/>
    <s v="06FNH009"/>
    <s v="Tır Kayar Perdeli"/>
    <s v="ALİ COŞKUN"/>
    <x v="0"/>
    <s v="ALİ ÇOŞKUN"/>
    <s v="(546) 961-0366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3534"/>
    <n v="27260"/>
    <n v="0"/>
    <n v="0"/>
    <n v="0"/>
    <n v="29876.959999999999"/>
    <n v="0"/>
    <n v="43395.19"/>
    <n v="0"/>
    <n v="29876.959999999999"/>
    <n v="43395.19"/>
    <n v="13518.23"/>
  </r>
  <r>
    <x v="5"/>
    <s v="Hüseyin Çalışkan"/>
    <s v="Arşiv kaydı var"/>
    <m/>
    <m/>
    <d v="2026-08-07T00:00:00"/>
    <s v="S-641265"/>
    <d v="2026-08-07T00:00:00"/>
    <s v="Y-575503"/>
    <x v="0"/>
    <m/>
    <s v=" "/>
    <m/>
    <s v="83507"/>
    <m/>
    <x v="14"/>
    <s v="Ülker Bisküvi San. A.Ş. Akyurt Şubesi"/>
    <s v="ÜLKER BİSKÜVİ SAN.A.Ş ( GEBZE ŞUBE )"/>
    <d v="2026-08-07T00:00:00"/>
    <s v="P-000172020"/>
    <m/>
    <s v="06DZZ670"/>
    <s v="Tır Kayar Perdeli"/>
    <s v="SAMİ KURUOĞ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3507"/>
    <n v="27300"/>
    <n v="0"/>
    <n v="0"/>
    <n v="0"/>
    <n v="29920.799999999999"/>
    <n v="0"/>
    <n v="43458.87"/>
    <n v="0"/>
    <n v="29920.799999999999"/>
    <n v="43458.87"/>
    <n v="13538.07"/>
  </r>
  <r>
    <x v="5"/>
    <s v="Hüseyin Çalışkan"/>
    <s v="Arşiv kaydı var"/>
    <m/>
    <m/>
    <d v="2026-08-07T00:00:00"/>
    <s v="S-641290"/>
    <d v="2026-08-07T00:00:00"/>
    <s v="Y-575528"/>
    <x v="0"/>
    <m/>
    <s v=" "/>
    <m/>
    <s v="83671"/>
    <m/>
    <x v="18"/>
    <s v="Ülker Bisküvi San. A.Ş. Akyurt Şubesi"/>
    <s v="Ülker Bisküvi San. A.Ş. Topkapı - 2 Şubesi"/>
    <d v="2026-08-07T00:00:00"/>
    <s v="P-000172043"/>
    <m/>
    <s v="06EDU928"/>
    <s v="Tır Kayar Perdeli"/>
    <s v="SÜLEYMAN MUT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3671"/>
    <n v="27300"/>
    <n v="0"/>
    <n v="0"/>
    <n v="0"/>
    <n v="37619.4"/>
    <n v="0"/>
    <n v="42680.82"/>
    <n v="0"/>
    <n v="37619.4"/>
    <n v="42680.82"/>
    <n v="5061.42"/>
  </r>
  <r>
    <x v="5"/>
    <s v="Hüseyin Çalışkan"/>
    <s v="Arşiv kaydı var"/>
    <m/>
    <m/>
    <d v="2026-08-07T00:00:00"/>
    <s v="S-641289"/>
    <d v="2026-08-07T00:00:00"/>
    <s v="Y-575527"/>
    <x v="0"/>
    <m/>
    <s v=" "/>
    <m/>
    <s v="83569"/>
    <m/>
    <x v="14"/>
    <s v="Ülker Bisküvi San. A.Ş. Akyurt Şubesi"/>
    <s v="ÜLKER BİSKÜVİ SAN.A.Ş ( GEBZE ŞUBE )"/>
    <d v="2026-08-07T00:00:00"/>
    <s v="P-000172042"/>
    <m/>
    <s v="06CBG28"/>
    <s v="Tır Kayar Perdeli"/>
    <s v="AZİME GÜRSES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3569"/>
    <n v="28140"/>
    <n v="0"/>
    <n v="0"/>
    <n v="0"/>
    <n v="34091.440000000002"/>
    <n v="0"/>
    <n v="50320.07"/>
    <n v="0"/>
    <n v="34091.440000000002"/>
    <n v="50320.07"/>
    <n v="16228.63"/>
  </r>
  <r>
    <x v="5"/>
    <s v="Hüseyin Çalışkan"/>
    <s v="Arşiv kaydı var"/>
    <m/>
    <m/>
    <d v="2026-08-07T00:00:00"/>
    <s v="S-641288"/>
    <d v="2026-08-07T00:00:00"/>
    <s v="Y-575526"/>
    <x v="0"/>
    <m/>
    <s v=" "/>
    <m/>
    <s v="83645"/>
    <m/>
    <x v="18"/>
    <s v="Ülker Bisküvi San. A.Ş. Akyurt Şubesi"/>
    <s v="Ülker Bisküvi San. A.Ş. Topkapı - 2 Şubesi"/>
    <d v="2026-08-07T00:00:00"/>
    <s v="P-000172041"/>
    <m/>
    <s v="06EMS633"/>
    <s v="Tır Kayar Perdeli"/>
    <s v="HAŞİM AYYILDIZ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3645"/>
    <n v="26480"/>
    <n v="0"/>
    <n v="0"/>
    <n v="0"/>
    <n v="36489.440000000002"/>
    <n v="0"/>
    <n v="41398.83"/>
    <n v="0"/>
    <n v="36489.440000000002"/>
    <n v="41398.83"/>
    <n v="4909.3900000000003"/>
  </r>
  <r>
    <x v="5"/>
    <s v="Hüseyin Çalışkan"/>
    <s v="Arşiv kaydı var"/>
    <m/>
    <m/>
    <d v="2026-08-07T00:00:00"/>
    <s v="S-641287"/>
    <d v="2026-08-07T00:00:00"/>
    <s v="Y-575525"/>
    <x v="0"/>
    <m/>
    <s v=" "/>
    <m/>
    <s v="83667"/>
    <m/>
    <x v="14"/>
    <s v="Ülker Bisküvi San. A.Ş. Akyurt Şubesi"/>
    <s v="ÜLKER BİSKÜVİ SAN.A.Ş ( GEBZE ŞUBE )"/>
    <d v="2026-08-07T00:00:00"/>
    <s v="P-000172040"/>
    <m/>
    <s v="06BOP781"/>
    <s v="Tır Kayar Perdeli"/>
    <s v="ERCAN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3667"/>
    <n v="27300"/>
    <n v="0"/>
    <n v="0"/>
    <n v="0"/>
    <n v="29920.799999999999"/>
    <n v="0"/>
    <n v="43458.87"/>
    <n v="0"/>
    <n v="29920.799999999999"/>
    <n v="43458.87"/>
    <n v="13538.07"/>
  </r>
  <r>
    <x v="5"/>
    <s v="Hüseyin Çalışkan"/>
    <s v="Arşiv kaydı var"/>
    <m/>
    <m/>
    <d v="2026-08-07T00:00:00"/>
    <s v="S-641264"/>
    <d v="2026-08-07T00:00:00"/>
    <s v="Y-575502"/>
    <x v="0"/>
    <m/>
    <s v=" "/>
    <m/>
    <s v="83457"/>
    <m/>
    <x v="18"/>
    <s v="Ülker Bisküvi San. A.Ş. Akyurt Şubesi"/>
    <s v="Ülker Bisküvi San. A.Ş. Topkapı - 2 Şubesi"/>
    <d v="2026-08-07T00:00:00"/>
    <s v="P-000172019"/>
    <m/>
    <s v="06FUY574"/>
    <s v="Tır Kayar Perdeli"/>
    <s v="HASAN HÜSEYİN ATA"/>
    <x v="0"/>
    <s v="HASAN ATA"/>
    <s v="5384099899"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3457"/>
    <n v="27340"/>
    <n v="0"/>
    <n v="0"/>
    <n v="0"/>
    <n v="37674.519999999997"/>
    <n v="0"/>
    <n v="42743.360000000001"/>
    <n v="0"/>
    <n v="37674.519999999997"/>
    <n v="42743.360000000001"/>
    <n v="5068.84"/>
  </r>
  <r>
    <x v="5"/>
    <s v="Hüseyin Çalışkan"/>
    <s v="Arşiv kaydı var"/>
    <m/>
    <m/>
    <d v="2026-08-07T00:00:00"/>
    <s v="S-641657"/>
    <d v="2026-08-07T00:00:00"/>
    <s v="Y-575501"/>
    <x v="0"/>
    <m/>
    <s v=" "/>
    <m/>
    <s v="83743"/>
    <m/>
    <x v="14"/>
    <s v="Ülker Bisküvi San. A.Ş. Akyurt Şubesi"/>
    <s v="ÜLKER BİSKÜVİ SAN.A.Ş ( GEBZE ŞUBE )"/>
    <m/>
    <m/>
    <m/>
    <s v="06CBC31"/>
    <s v="Tır Kayar Perdeli"/>
    <s v="İSMAİL AKBAŞ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3743"/>
    <n v="27340"/>
    <n v="0"/>
    <n v="0"/>
    <n v="0"/>
    <n v="29964.639999999999"/>
    <n v="0"/>
    <n v="43522.55"/>
    <n v="0"/>
    <n v="29964.639999999999"/>
    <n v="43522.55"/>
    <n v="13557.91"/>
  </r>
  <r>
    <x v="2"/>
    <s v="Arif Aladağ"/>
    <m/>
    <s v="01-09 AĞUSTOS 2026 GÖNENLİ SÜT / AKHİSAR MUTABAKATI"/>
    <s v="TAMAMLANDI"/>
    <d v="2026-08-07T00:00:00"/>
    <s v="S-641447"/>
    <d v="2026-08-07T00:00:00"/>
    <s v="Y-575685"/>
    <x v="0"/>
    <m/>
    <s v=" "/>
    <m/>
    <m/>
    <m/>
    <x v="6"/>
    <s v="GÖNENLİ SÜT VE SÜT ÜRÜNLERİ GIDA SANAYİ VE TİCARET ANONİM ŞİRKETİ"/>
    <m/>
    <m/>
    <m/>
    <m/>
    <s v="45YG500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ORHANLI BİM+ TUZLA BİM @ "/>
    <n v="0"/>
    <n v="0"/>
    <n v="0"/>
    <n v="0"/>
    <n v="38500"/>
    <n v="0"/>
    <n v="40540.29"/>
    <n v="0"/>
    <n v="38500"/>
    <n v="40540.29"/>
    <n v="2040.29"/>
  </r>
  <r>
    <x v="2"/>
    <s v="Arif Aladağ"/>
    <m/>
    <s v="01-09 AĞUSTOS 2026 GÖNENLİ SÜT / AKHİSAR MUTABAKATI"/>
    <s v="TAMAMLANDI"/>
    <d v="2026-08-07T00:00:00"/>
    <s v="S-641446"/>
    <d v="2026-08-07T00:00:00"/>
    <s v="Y-575684"/>
    <x v="0"/>
    <m/>
    <s v=" "/>
    <m/>
    <m/>
    <m/>
    <x v="6"/>
    <s v="GÖNENLİ SÜT VE SÜT ÜRÜNLERİ GIDA SANAYİ VE TİCARET ANONİM ŞİRKETİ"/>
    <m/>
    <m/>
    <m/>
    <m/>
    <s v="31AAZ471"/>
    <s v="Tır Frigorifik"/>
    <s v="NECMETTİN GÜLER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ORHANLI BİM @ "/>
    <n v="0"/>
    <n v="0"/>
    <n v="0"/>
    <n v="0"/>
    <n v="38500"/>
    <n v="0"/>
    <n v="40540.29"/>
    <n v="0"/>
    <n v="38500"/>
    <n v="40540.29"/>
    <n v="2040.29"/>
  </r>
  <r>
    <x v="2"/>
    <s v="Arif Aladağ"/>
    <m/>
    <s v="01-09 AĞUSTOS 2026 GÖNENLİ SÜT / AKHİSAR MUTABAKATI"/>
    <s v="TAMAMLANDI"/>
    <d v="2026-08-07T00:00:00"/>
    <s v="S-641445"/>
    <d v="2026-08-07T00:00:00"/>
    <s v="Y-575683"/>
    <x v="0"/>
    <m/>
    <s v=" "/>
    <m/>
    <m/>
    <m/>
    <x v="6"/>
    <s v="GÖNENLİ SÜT VE SÜT ÜRÜNLERİ GIDA SANAYİ VE TİCARET ANONİM ŞİRKETİ"/>
    <m/>
    <m/>
    <m/>
    <m/>
    <s v="31SB279"/>
    <s v="Tır Frigorifik"/>
    <s v="YÖNTEM LOJ.ULUS.TAŞ.İTH.İHR.SAN.VE TİC.LTD.ŞTİ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TUZLA BİM @ "/>
    <n v="0"/>
    <n v="0"/>
    <n v="0"/>
    <n v="0"/>
    <n v="38500"/>
    <n v="0"/>
    <n v="40540.29"/>
    <n v="0"/>
    <n v="38500"/>
    <n v="40540.29"/>
    <n v="2040.29"/>
  </r>
  <r>
    <x v="2"/>
    <s v="Arif Aladağ"/>
    <m/>
    <s v="01-09 AĞUSTOS 2026 GÖNENLİ SÜT / AKHİSAR MUTABAKATI"/>
    <s v="TAMAMLANDI"/>
    <d v="2026-08-07T00:00:00"/>
    <s v="S-641444"/>
    <d v="2026-08-07T00:00:00"/>
    <s v="Y-575682"/>
    <x v="0"/>
    <m/>
    <s v=" "/>
    <m/>
    <m/>
    <m/>
    <x v="6"/>
    <s v="GÖNENLİ SÜT VE SÜT ÜRÜNLERİ GIDA SANAYİ VE TİCARET ANONİM ŞİRKETİ"/>
    <m/>
    <m/>
    <m/>
    <m/>
    <s v="45ARD107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ARNAVUTKÖY BİM1+ HARAMİDERE BİM @ "/>
    <n v="0"/>
    <n v="0"/>
    <n v="0"/>
    <n v="0"/>
    <n v="48500"/>
    <n v="0"/>
    <n v="50429.56"/>
    <n v="0"/>
    <n v="48500"/>
    <n v="50429.56"/>
    <n v="1929.56"/>
  </r>
  <r>
    <x v="2"/>
    <s v="Arif Aladağ"/>
    <m/>
    <m/>
    <s v="TAMAMLANDI"/>
    <d v="2026-08-06T00:00:00"/>
    <s v="S-641422"/>
    <d v="2026-08-07T00:00:00"/>
    <s v="Y-575660"/>
    <x v="0"/>
    <m/>
    <s v=" "/>
    <m/>
    <m/>
    <m/>
    <x v="7"/>
    <s v="KESKİNOĞLU TAVUKÇULUK VE DAMIZLIK İŞLETMELERİ SANAYİ TİCARET ANONİM ŞİRKETİ"/>
    <m/>
    <m/>
    <m/>
    <m/>
    <s v="45BAD050"/>
    <s v="Tır Frigorifik"/>
    <s v="MUHAMMED ENES İMAMOĞLU"/>
    <x v="0"/>
    <s v=" "/>
    <m/>
    <s v="ŞEHİRLERARASI"/>
    <n v="1"/>
    <s v="4598"/>
    <s v="MANİSA KESKİNOĞLU DEPO"/>
    <s v="MANİSA"/>
    <s v="AKHİSAR"/>
    <s v="KAYALIOĞLU KASABASI"/>
    <s v="Y35"/>
    <s v="İZMİR"/>
    <s v="İZMİR"/>
    <s v="MERKEZ"/>
    <s v="MENEMEN TARIM KREDİ @"/>
    <n v="0"/>
    <n v="0"/>
    <n v="0"/>
    <n v="0"/>
    <n v="9000"/>
    <n v="0"/>
    <n v="9150"/>
    <n v="0"/>
    <n v="9000"/>
    <n v="9150"/>
    <n v="150"/>
  </r>
  <r>
    <x v="2"/>
    <s v="Arif Aladağ"/>
    <m/>
    <m/>
    <s v="TAMAMLANDI"/>
    <d v="2026-08-06T00:00:00"/>
    <s v="S-641421"/>
    <d v="2026-08-07T00:00:00"/>
    <s v="Y-575659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LERARASI"/>
    <n v="1"/>
    <s v="4598"/>
    <s v="MANİSA KESKİNOĞLU DEPO"/>
    <s v="MANİSA"/>
    <s v="AKHİSAR"/>
    <s v="KAYALIOĞLU KASABASI"/>
    <s v="Y35"/>
    <s v="İZMİR"/>
    <s v="İZMİR"/>
    <s v="MERKEZ"/>
    <s v="TORBALI MİGROS @"/>
    <n v="0"/>
    <n v="0"/>
    <n v="0"/>
    <n v="0"/>
    <n v="12500"/>
    <n v="0"/>
    <n v="12950"/>
    <n v="0"/>
    <n v="12500"/>
    <n v="12950"/>
    <n v="450"/>
  </r>
  <r>
    <x v="2"/>
    <s v="Arif Aladağ"/>
    <m/>
    <m/>
    <s v="TAMAMLANDI"/>
    <d v="2026-08-06T00:00:00"/>
    <s v="S-641424"/>
    <d v="2026-08-07T00:00:00"/>
    <s v="Y-575662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MANİSA A101 @"/>
    <n v="0"/>
    <n v="0"/>
    <n v="0"/>
    <n v="0"/>
    <n v="8000"/>
    <n v="0"/>
    <n v="8600"/>
    <n v="0"/>
    <n v="8000"/>
    <n v="8600"/>
    <n v="600"/>
  </r>
  <r>
    <x v="3"/>
    <s v="Kadir Öz"/>
    <m/>
    <m/>
    <s v="SAKARYA"/>
    <d v="2026-08-07T00:00:00"/>
    <s v="S-642154"/>
    <d v="2026-08-07T00:00:00"/>
    <s v="Y-576384"/>
    <x v="1"/>
    <m/>
    <s v=" "/>
    <d v="2026-08-07T00:00:00"/>
    <m/>
    <m/>
    <x v="8"/>
    <s v="TURKUVAZ PLASTİK VE TEMİZLİK ÜRÜNLERİ SAN TİÇ A.Ş"/>
    <m/>
    <m/>
    <m/>
    <m/>
    <s v="52DC585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28"/>
    <s v="GİRESUN"/>
    <s v="GİRESUN"/>
    <s v="GİRESUN MERKEZ"/>
    <s v="PİRAZİZ @ "/>
    <n v="0"/>
    <n v="0"/>
    <n v="1"/>
    <m/>
    <n v="38713"/>
    <n v="0"/>
    <n v="40277"/>
    <n v="0"/>
    <n v="38713"/>
    <n v="40277"/>
    <n v="1564"/>
  </r>
  <r>
    <x v="3"/>
    <s v="Kadir Öz"/>
    <m/>
    <m/>
    <s v="SAKARYA"/>
    <d v="2026-08-07T00:00:00"/>
    <s v="S-642153"/>
    <d v="2026-08-07T00:00:00"/>
    <s v="Y-576383"/>
    <x v="1"/>
    <m/>
    <s v=" "/>
    <d v="2026-08-07T00:00:00"/>
    <m/>
    <m/>
    <x v="8"/>
    <s v="TURKUVAZ PLASTİK VE TEMİZLİK ÜRÜNLERİ SAN TİÇ A.Ş"/>
    <m/>
    <m/>
    <m/>
    <m/>
    <s v="54AER86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610"/>
    <n v="0"/>
    <n v="12659"/>
    <n v="0"/>
    <n v="10610"/>
    <n v="12659"/>
    <n v="2049"/>
  </r>
  <r>
    <x v="3"/>
    <s v="Kadir Öz"/>
    <m/>
    <m/>
    <s v="SAKARYA"/>
    <d v="2026-08-07T00:00:00"/>
    <s v="S-642152"/>
    <d v="2026-08-07T00:00:00"/>
    <s v="Y-576382"/>
    <x v="1"/>
    <m/>
    <s v=" "/>
    <d v="2026-08-07T00:00:00"/>
    <m/>
    <m/>
    <x v="8"/>
    <s v="TURKUVAZ PLASTİK VE TEMİZLİK ÜRÜNLERİ SAN TİÇ A.Ş"/>
    <m/>
    <m/>
    <m/>
    <m/>
    <s v="81BY72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5"/>
    <s v="İZMİR"/>
    <s v="İZMİR"/>
    <s v="MERKEZ"/>
    <s v="KEMALPAŞA-1+2 @ "/>
    <n v="0"/>
    <n v="0"/>
    <n v="1"/>
    <m/>
    <n v="28206"/>
    <n v="0"/>
    <n v="31854"/>
    <n v="0"/>
    <n v="28206"/>
    <n v="31854"/>
    <n v="3648"/>
  </r>
  <r>
    <x v="3"/>
    <s v="Kadir Öz"/>
    <m/>
    <m/>
    <s v="SAKARYA"/>
    <d v="2026-08-07T00:00:00"/>
    <s v="S-642151"/>
    <d v="2026-08-07T00:00:00"/>
    <s v="Y-576381"/>
    <x v="1"/>
    <m/>
    <s v=" "/>
    <d v="2026-08-07T00:00:00"/>
    <m/>
    <m/>
    <x v="8"/>
    <s v="TURKUVAZ PLASTİK VE TEMİZLİK ÜRÜNLERİ SAN TİÇ A.Ş"/>
    <m/>
    <m/>
    <m/>
    <m/>
    <s v="50LA401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8"/>
    <s v="KAYSERİ"/>
    <s v="KAYSERİ"/>
    <s v="KAYSERİ MERKEZ"/>
    <s v="KAYSERİ-1+2 @ "/>
    <n v="0"/>
    <n v="0"/>
    <n v="1"/>
    <m/>
    <n v="28942"/>
    <n v="0"/>
    <n v="33042"/>
    <n v="0"/>
    <n v="28942"/>
    <n v="33042"/>
    <n v="4100"/>
  </r>
  <r>
    <x v="3"/>
    <s v="Kadir Öz"/>
    <m/>
    <m/>
    <s v="SAKARYA"/>
    <d v="2026-08-07T00:00:00"/>
    <s v="S-642150"/>
    <d v="2026-08-07T00:00:00"/>
    <s v="Y-576380"/>
    <x v="1"/>
    <m/>
    <s v=" "/>
    <d v="2026-08-07T00:00:00"/>
    <m/>
    <m/>
    <x v="8"/>
    <s v="TURKUVAZ PLASTİK VE TEMİZLİK ÜRÜNLERİ SAN TİÇ A.Ş"/>
    <m/>
    <m/>
    <m/>
    <m/>
    <s v="54TN296"/>
    <s v="Tır Tenteli"/>
    <s v="SERPİL BURNAZ"/>
    <x v="0"/>
    <s v=" "/>
    <m/>
    <s v="ŞEHİRLERARASI"/>
    <m/>
    <s v="5403"/>
    <s v="HENDEK TURKUVAZ"/>
    <s v="SAKARYA"/>
    <s v="HENDEK"/>
    <m/>
    <s v="Y16"/>
    <s v="BURSA"/>
    <s v="BURSA"/>
    <s v="BURSA MERKEZ"/>
    <s v="İNEGÖL @ "/>
    <n v="0"/>
    <n v="0"/>
    <n v="1"/>
    <m/>
    <n v="13621"/>
    <n v="0"/>
    <n v="14503"/>
    <n v="0"/>
    <n v="13621"/>
    <n v="14503"/>
    <n v="882"/>
  </r>
  <r>
    <x v="3"/>
    <s v="Kadir Öz"/>
    <m/>
    <m/>
    <s v="SAKARYA"/>
    <d v="2026-08-07T00:00:00"/>
    <s v="S-642149"/>
    <d v="2026-08-07T00:00:00"/>
    <s v="Y-576379"/>
    <x v="1"/>
    <m/>
    <s v=" "/>
    <d v="2026-08-07T00:00:00"/>
    <m/>
    <m/>
    <x v="8"/>
    <s v="TURKUVAZ PLASTİK VE TEMİZLİK ÜRÜNLERİ SAN TİÇ A.Ş"/>
    <m/>
    <m/>
    <m/>
    <m/>
    <s v="54AIT17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2"/>
    <s v="ISPARTA"/>
    <s v="ISPARTA"/>
    <s v="ISPARTA MERKEZ"/>
    <s v="ISPARTA @ "/>
    <n v="0"/>
    <n v="0"/>
    <n v="1"/>
    <m/>
    <n v="26956"/>
    <n v="0"/>
    <n v="27045"/>
    <n v="0"/>
    <n v="26956"/>
    <n v="27045"/>
    <n v="89"/>
  </r>
  <r>
    <x v="3"/>
    <s v="Kadir Öz"/>
    <m/>
    <m/>
    <s v="SAKARYA"/>
    <d v="2026-08-07T00:00:00"/>
    <s v="S-642148"/>
    <d v="2026-08-07T00:00:00"/>
    <s v="Y-576378"/>
    <x v="1"/>
    <m/>
    <s v=" "/>
    <d v="2026-08-07T00:00:00"/>
    <m/>
    <m/>
    <x v="8"/>
    <s v="TURKUVAZ PLASTİK VE TEMİZLİK ÜRÜNLERİ SAN TİÇ A.Ş"/>
    <m/>
    <m/>
    <m/>
    <m/>
    <s v="06DBR55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76"/>
    <s v="IĞDIR"/>
    <s v="IĞDIR"/>
    <s v="IĞDIR MERKEZ"/>
    <s v="IĞDIR @ "/>
    <n v="0"/>
    <n v="0"/>
    <n v="1"/>
    <m/>
    <n v="71690"/>
    <n v="0"/>
    <n v="80584"/>
    <n v="0"/>
    <n v="71690"/>
    <n v="80584"/>
    <n v="8894"/>
  </r>
  <r>
    <x v="3"/>
    <s v="Kadir Öz"/>
    <m/>
    <m/>
    <s v="SAKARYA"/>
    <d v="2026-08-07T00:00:00"/>
    <s v="S-642147"/>
    <d v="2026-08-07T00:00:00"/>
    <s v="Y-576377"/>
    <x v="1"/>
    <m/>
    <s v=" "/>
    <d v="2026-08-07T00:00:00"/>
    <m/>
    <m/>
    <x v="8"/>
    <s v="TURKUVAZ PLASTİK VE TEMİZLİK ÜRÜNLERİ SAN TİÇ A.Ş"/>
    <m/>
    <m/>
    <m/>
    <m/>
    <s v="54AEG727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HARAMİDERE @ "/>
    <n v="0"/>
    <n v="0"/>
    <n v="1"/>
    <m/>
    <n v="21794"/>
    <n v="0"/>
    <n v="22627"/>
    <n v="0"/>
    <n v="21794"/>
    <n v="22627"/>
    <n v="833"/>
  </r>
  <r>
    <x v="3"/>
    <s v="Kadir Öz"/>
    <m/>
    <m/>
    <s v="SAKARYA"/>
    <d v="2026-08-07T00:00:00"/>
    <s v="S-642146"/>
    <d v="2026-08-07T00:00:00"/>
    <s v="Y-576376"/>
    <x v="1"/>
    <m/>
    <s v=" "/>
    <d v="2026-08-07T00:00:00"/>
    <m/>
    <m/>
    <x v="8"/>
    <s v="TURKUVAZ PLASTİK VE TEMİZLİK ÜRÜNLERİ SAN TİÇ A.Ş"/>
    <m/>
    <m/>
    <m/>
    <m/>
    <s v="27AZY731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27"/>
    <s v="GAZİANTEP"/>
    <s v="GAZİANTEP"/>
    <s v="GAZİANTEP MERKEZ"/>
    <s v="GAZİANTEP-1+2 @ "/>
    <n v="0"/>
    <n v="0"/>
    <n v="1"/>
    <m/>
    <n v="45985"/>
    <n v="0"/>
    <n v="56997"/>
    <n v="0"/>
    <n v="45985"/>
    <n v="56997"/>
    <n v="11012"/>
  </r>
  <r>
    <x v="3"/>
    <s v="Kadir Öz"/>
    <m/>
    <m/>
    <s v="SAKARYA"/>
    <d v="2026-08-07T00:00:00"/>
    <s v="S-642145"/>
    <d v="2026-08-07T00:00:00"/>
    <s v="Y-576375"/>
    <x v="1"/>
    <m/>
    <s v=" "/>
    <d v="2026-08-07T00:00:00"/>
    <m/>
    <m/>
    <x v="8"/>
    <s v="TURKUVAZ PLASTİK VE TEMİZLİK ÜRÜNLERİ SAN TİÇ A.Ş"/>
    <m/>
    <m/>
    <m/>
    <m/>
    <s v="54AKG049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ESENYURT-1+2 @ "/>
    <n v="0"/>
    <n v="0"/>
    <n v="1"/>
    <m/>
    <n v="23780"/>
    <n v="0"/>
    <n v="24021"/>
    <n v="0"/>
    <n v="23780"/>
    <n v="24021"/>
    <n v="241"/>
  </r>
  <r>
    <x v="3"/>
    <s v="Kadir Öz"/>
    <m/>
    <m/>
    <s v="SAKARYA"/>
    <d v="2026-08-07T00:00:00"/>
    <s v="S-642144"/>
    <d v="2026-08-07T00:00:00"/>
    <s v="Y-576374"/>
    <x v="1"/>
    <m/>
    <s v=" "/>
    <d v="2026-08-07T00:00:00"/>
    <m/>
    <m/>
    <x v="8"/>
    <s v="TURKUVAZ PLASTİK VE TEMİZLİK ÜRÜNLERİ SAN TİÇ A.Ş"/>
    <m/>
    <m/>
    <m/>
    <m/>
    <s v="54AOY262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19"/>
    <s v="ÇORUM"/>
    <s v="ÇORUM"/>
    <s v="ÇORUM MERKEZ"/>
    <s v="ÇORUM @ "/>
    <n v="0"/>
    <n v="0"/>
    <n v="1"/>
    <m/>
    <n v="25522"/>
    <n v="0"/>
    <n v="30093"/>
    <n v="0"/>
    <n v="25522"/>
    <n v="30093"/>
    <n v="4571"/>
  </r>
  <r>
    <x v="3"/>
    <s v="Kadir Öz"/>
    <m/>
    <m/>
    <s v="SAKARYA"/>
    <d v="2026-08-07T00:00:00"/>
    <s v="S-642143"/>
    <d v="2026-08-07T00:00:00"/>
    <s v="Y-576373"/>
    <x v="1"/>
    <m/>
    <s v=" "/>
    <d v="2026-08-07T00:00:00"/>
    <m/>
    <m/>
    <x v="8"/>
    <s v="TURKUVAZ PLASTİK VE TEMİZLİK ÜRÜNLERİ SAN TİÇ A.Ş"/>
    <m/>
    <m/>
    <m/>
    <m/>
    <s v="55GS841"/>
    <s v="Tır Kayar Perdeli"/>
    <s v="MEHMET MARANGOZ"/>
    <x v="0"/>
    <s v=" "/>
    <m/>
    <s v="ŞEHİRLERARASI"/>
    <m/>
    <s v="5403"/>
    <s v="HENDEK TURKUVAZ"/>
    <s v="SAKARYA"/>
    <s v="HENDEK"/>
    <m/>
    <s v="Y10"/>
    <s v="BALIKESİR"/>
    <s v="BALIKESİR"/>
    <s v="BALIKESİR MERKEZ"/>
    <s v="BALIKESİR @ "/>
    <n v="0"/>
    <n v="0"/>
    <n v="1"/>
    <m/>
    <n v="20073"/>
    <n v="0"/>
    <n v="23621"/>
    <n v="0"/>
    <n v="20073"/>
    <n v="23621"/>
    <n v="3548"/>
  </r>
  <r>
    <x v="3"/>
    <s v="Kadir Öz"/>
    <m/>
    <m/>
    <s v="SAKARYA"/>
    <d v="2026-08-07T00:00:00"/>
    <s v="S-642142"/>
    <d v="2026-08-07T00:00:00"/>
    <s v="Y-576372"/>
    <x v="1"/>
    <m/>
    <s v=" "/>
    <d v="2026-08-07T00:00:00"/>
    <m/>
    <m/>
    <x v="8"/>
    <s v="TURKUVAZ PLASTİK VE TEMİZLİK ÜRÜNLERİ SAN TİÇ A.Ş"/>
    <m/>
    <m/>
    <m/>
    <m/>
    <s v="55AAF554"/>
    <s v="Tır Tenteli"/>
    <s v="MUSTAFA MORUL"/>
    <x v="0"/>
    <s v=" "/>
    <m/>
    <s v="ŞEHİRLERARASI"/>
    <m/>
    <s v="5403"/>
    <s v="HENDEK TURKUVAZ"/>
    <s v="SAKARYA"/>
    <s v="HENDEK"/>
    <m/>
    <s v="Y35"/>
    <s v="İZMİR"/>
    <s v="İZMİR"/>
    <s v="MERKEZ"/>
    <s v="AYRANCILAR @ "/>
    <n v="0"/>
    <n v="0"/>
    <n v="1"/>
    <m/>
    <n v="26525"/>
    <n v="0"/>
    <n v="30460"/>
    <n v="0"/>
    <n v="26525"/>
    <n v="30460"/>
    <n v="3935"/>
  </r>
  <r>
    <x v="3"/>
    <s v="Kadir Öz"/>
    <m/>
    <m/>
    <s v="SAKARYA"/>
    <d v="2026-08-07T00:00:00"/>
    <s v="S-642141"/>
    <d v="2026-08-07T00:00:00"/>
    <s v="Y-576371"/>
    <x v="1"/>
    <m/>
    <s v=" "/>
    <d v="2026-08-07T00:00:00"/>
    <m/>
    <m/>
    <x v="8"/>
    <s v="TURKUVAZ PLASTİK VE TEMİZLİK ÜRÜNLERİ SAN TİÇ A.Ş"/>
    <m/>
    <m/>
    <m/>
    <m/>
    <s v="06FOK187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ARNAVUTKÖY-2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07T00:00:00"/>
    <s v="S-642140"/>
    <d v="2026-08-07T00:00:00"/>
    <s v="Y-576370"/>
    <x v="1"/>
    <m/>
    <s v=" "/>
    <d v="2026-08-07T00:00:00"/>
    <m/>
    <m/>
    <x v="8"/>
    <s v="TURKUVAZ PLASTİK VE TEMİZLİK ÜRÜNLERİ SAN TİÇ A.Ş"/>
    <m/>
    <m/>
    <m/>
    <m/>
    <s v="09AUF366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45"/>
    <s v="MANİSA"/>
    <s v="MANİSA"/>
    <s v="MANİSA MERKEZ"/>
    <s v="AKHİSAR+TURGUTLU @ "/>
    <n v="0"/>
    <n v="0"/>
    <n v="1"/>
    <m/>
    <n v="26448"/>
    <n v="0"/>
    <n v="30804"/>
    <n v="0"/>
    <n v="26448"/>
    <n v="30804"/>
    <n v="4356"/>
  </r>
  <r>
    <x v="3"/>
    <s v="Mehmet Koç"/>
    <s v="Arşiv kaydı var"/>
    <m/>
    <m/>
    <d v="2026-08-07T00:00:00"/>
    <s v="S-641652"/>
    <d v="2026-08-07T00:00:00"/>
    <s v="Y-575891"/>
    <x v="0"/>
    <m/>
    <s v=" "/>
    <m/>
    <m/>
    <m/>
    <x v="19"/>
    <s v="VATAN PLASTİK SAN TİCARET A.Ş"/>
    <m/>
    <d v="2026-08-07T00:00:00"/>
    <s v="P-000172274"/>
    <m/>
    <s v="16BRU196"/>
    <s v="Tır Tenteli"/>
    <s v="UĞUR ESİCİ"/>
    <x v="0"/>
    <s v=" "/>
    <m/>
    <s v="ŞEHİRLERARASI"/>
    <n v="1"/>
    <s v="ÖMERLİ"/>
    <s v="ÖMERLİ"/>
    <s v="İSTANBUL"/>
    <m/>
    <m/>
    <s v="Y06"/>
    <s v="ANKARA"/>
    <s v="ANKARA"/>
    <s v="ANKARA MERKEZ"/>
    <s v="35870 @ "/>
    <n v="0"/>
    <n v="0"/>
    <n v="0"/>
    <n v="0"/>
    <n v="20000"/>
    <n v="0"/>
    <n v="27105"/>
    <n v="0"/>
    <n v="20000"/>
    <n v="27105"/>
    <n v="7105"/>
  </r>
  <r>
    <x v="3"/>
    <s v="Mehmet Koç"/>
    <s v="Arşiv kaydı var"/>
    <m/>
    <m/>
    <d v="2026-08-07T00:00:00"/>
    <s v="S-641649"/>
    <d v="2026-08-07T00:00:00"/>
    <s v="Y-575888"/>
    <x v="0"/>
    <m/>
    <s v=" "/>
    <m/>
    <m/>
    <m/>
    <x v="19"/>
    <s v="VATAN PLASTİK SAN TİCARET A.Ş"/>
    <m/>
    <d v="2026-08-07T00:00:00"/>
    <s v="P-000172273"/>
    <m/>
    <s v="54RB650"/>
    <s v="Tır Tenteli"/>
    <s v="ZEKERİYA ÜNAL"/>
    <x v="0"/>
    <s v=" "/>
    <m/>
    <s v="ŞEHİRLERARASI"/>
    <n v="1"/>
    <s v="Y11"/>
    <s v="BİLECİK"/>
    <s v="BİLECİK"/>
    <s v="BİLECİK MERKEZ"/>
    <m/>
    <s v="Y16"/>
    <s v="BURSA"/>
    <s v="BURSA"/>
    <s v="BURSA MERKEZ"/>
    <s v="35863 @ "/>
    <n v="0"/>
    <n v="0"/>
    <n v="0"/>
    <n v="0"/>
    <n v="16000"/>
    <n v="0"/>
    <n v="18594.3"/>
    <n v="0"/>
    <n v="16000"/>
    <n v="18594.3"/>
    <n v="2594.3000000000002"/>
  </r>
  <r>
    <x v="3"/>
    <s v="Mehmet Koç"/>
    <s v="Arşiv kaydı var"/>
    <m/>
    <m/>
    <d v="2026-08-07T00:00:00"/>
    <s v="S-641415"/>
    <d v="2026-08-07T00:00:00"/>
    <s v="Y-575653"/>
    <x v="0"/>
    <m/>
    <s v=" "/>
    <m/>
    <m/>
    <m/>
    <x v="27"/>
    <s v="ASKO SINAİ VE TEKNOLOJİ ÜRETİM SANAYİ TİCARET ANONİM ŞİRKETİ"/>
    <m/>
    <d v="2026-08-07T00:00:00"/>
    <s v="P-000172142"/>
    <m/>
    <s v="54AOT008"/>
    <s v="Tır Tenteli"/>
    <s v="PAMUKOVA ÖZKAR NAK.SAN.VE TİC.LTD.ŞTİ"/>
    <x v="0"/>
    <s v=" "/>
    <m/>
    <s v="ŞEHİRLERARASI"/>
    <n v="1"/>
    <s v="Y35"/>
    <s v="İZMİR"/>
    <s v="İZMİR"/>
    <s v="MERKEZ"/>
    <m/>
    <s v="SAKARYA/FERİZLİ"/>
    <s v="SAKARYA/FERİZLİ"/>
    <s v="SAKARYA"/>
    <s v="FERİZLİ"/>
    <s v="AQUA KRAFT TAŞIMASI @_x000a__x000a_KÖPÜK KESİCİ"/>
    <n v="0"/>
    <n v="0"/>
    <n v="0"/>
    <n v="0"/>
    <n v="19000"/>
    <n v="0"/>
    <n v="19902"/>
    <n v="0"/>
    <n v="19000"/>
    <n v="19902"/>
    <n v="902"/>
  </r>
  <r>
    <x v="3"/>
    <s v="Mehmet Koç"/>
    <s v="Arşiv kaydı var"/>
    <m/>
    <m/>
    <d v="2026-08-07T00:00:00"/>
    <s v="S-641413"/>
    <d v="2026-08-07T00:00:00"/>
    <s v="Y-575651"/>
    <x v="0"/>
    <m/>
    <s v=" "/>
    <m/>
    <m/>
    <m/>
    <x v="32"/>
    <s v="KAR PORSELEN SANAYİ VE TİCARET ANONİM ŞİRKETİ"/>
    <m/>
    <d v="2026-08-07T00:00:00"/>
    <s v="P-000172140"/>
    <m/>
    <s v="54ABG366"/>
    <s v="Tır Tenteli"/>
    <s v="PAMUKOVA ÖZKAR NAK.SAN.VE TİC.LTD.ŞTİ"/>
    <x v="0"/>
    <s v=" "/>
    <m/>
    <s v="ŞEHİRLERARASI"/>
    <n v="1"/>
    <s v="Y09"/>
    <s v="AYDIN"/>
    <s v="AYDIN"/>
    <s v="AYDIN MERKEZ"/>
    <m/>
    <s v="Y11"/>
    <s v="BİLECİK"/>
    <s v="BİLECİK"/>
    <s v="BİLECİK MERKEZ"/>
    <s v="C7212 @ "/>
    <n v="0"/>
    <n v="0"/>
    <n v="0"/>
    <n v="0"/>
    <n v="25000"/>
    <n v="0"/>
    <n v="26056.799999999999"/>
    <n v="0"/>
    <n v="25000"/>
    <n v="26056.799999999999"/>
    <n v="1056.8"/>
  </r>
  <r>
    <x v="3"/>
    <s v="Mehmet Koç"/>
    <s v="Arşiv kaydı var"/>
    <m/>
    <m/>
    <d v="2026-08-07T00:00:00"/>
    <s v="S-641412"/>
    <d v="2026-08-07T00:00:00"/>
    <s v="Y-575650"/>
    <x v="0"/>
    <m/>
    <s v=" "/>
    <m/>
    <m/>
    <m/>
    <x v="19"/>
    <s v="VATAN PLASTİK SAN TİCARET A.Ş"/>
    <m/>
    <d v="2026-08-07T00:00:00"/>
    <s v="P-000172139"/>
    <m/>
    <s v="41AFB822"/>
    <s v="Tır Tenteli"/>
    <s v="NAZIM CANARSLAN"/>
    <x v="0"/>
    <s v=" "/>
    <m/>
    <s v="ŞEHİRLERARASI"/>
    <n v="1"/>
    <s v="ÖMERLİ"/>
    <s v="ÖMERLİ"/>
    <s v="İSTANBUL"/>
    <m/>
    <m/>
    <s v="Y16"/>
    <s v="BURSA"/>
    <s v="BURSA"/>
    <s v="BURSA MERKEZ"/>
    <s v="35830 @ "/>
    <n v="0"/>
    <n v="0"/>
    <n v="0"/>
    <n v="0"/>
    <n v="21000"/>
    <n v="0"/>
    <n v="22396.7"/>
    <n v="0"/>
    <n v="21000"/>
    <n v="22396.7"/>
    <n v="1396.7"/>
  </r>
  <r>
    <x v="3"/>
    <s v="Mehmet Koç"/>
    <s v="Arşiv kaydı var"/>
    <m/>
    <m/>
    <d v="2026-08-07T00:00:00"/>
    <s v="S-641411"/>
    <d v="2026-08-07T00:00:00"/>
    <s v="Y-575649"/>
    <x v="0"/>
    <m/>
    <s v=" "/>
    <m/>
    <m/>
    <m/>
    <x v="19"/>
    <s v="VATAN PLASTİK SAN TİCARET A.Ş"/>
    <m/>
    <d v="2026-08-07T00:00:00"/>
    <s v="P-000172138"/>
    <m/>
    <s v="50AAU153"/>
    <s v="Tır Tenteli"/>
    <s v="FATİH KARA"/>
    <x v="0"/>
    <s v=" "/>
    <m/>
    <s v="ŞEHİRLERARASI"/>
    <n v="1"/>
    <s v="Y11"/>
    <s v="BİLECİK"/>
    <s v="BİLECİK"/>
    <s v="BİLECİK MERKEZ"/>
    <m/>
    <s v="Y68"/>
    <s v="AKSARAY"/>
    <s v="AKSARAY"/>
    <s v="AKSARAY MERKEZ"/>
    <s v="35862 @ "/>
    <n v="0"/>
    <n v="0"/>
    <n v="0"/>
    <n v="0"/>
    <n v="23000"/>
    <n v="0"/>
    <n v="32690.6"/>
    <n v="0"/>
    <n v="23000"/>
    <n v="32690.6"/>
    <n v="9690.6"/>
  </r>
  <r>
    <x v="3"/>
    <s v="Mehmet Koç"/>
    <s v="Arşiv kaydı var"/>
    <m/>
    <m/>
    <d v="2026-08-07T00:00:00"/>
    <s v="S-641404"/>
    <d v="2026-08-07T00:00:00"/>
    <s v="Y-575642"/>
    <x v="0"/>
    <m/>
    <s v=" "/>
    <m/>
    <m/>
    <m/>
    <x v="19"/>
    <s v="VATAN PLASTİK SAN TİCARET A.Ş"/>
    <m/>
    <d v="2026-08-07T00:00:00"/>
    <s v="P-000172131"/>
    <m/>
    <s v="54AJZ097"/>
    <s v="Tır Tenteli"/>
    <s v="HÜSEYİN BOZBAY"/>
    <x v="0"/>
    <s v=" "/>
    <m/>
    <s v="ŞEHİRLERARASI"/>
    <n v="1"/>
    <s v="ÖMERLİ"/>
    <s v="ÖMERLİ"/>
    <s v="İSTANBUL"/>
    <m/>
    <m/>
    <s v="Y10"/>
    <s v="BALIKESİR"/>
    <s v="BALIKESİR"/>
    <s v="BALIKESİR MERKEZ"/>
    <s v="35867 @ "/>
    <n v="0"/>
    <n v="0"/>
    <n v="0"/>
    <n v="0"/>
    <n v="24000"/>
    <n v="0"/>
    <n v="26357"/>
    <n v="0"/>
    <n v="24000"/>
    <n v="26357"/>
    <n v="2357"/>
  </r>
  <r>
    <x v="3"/>
    <s v="Mehmet Koç"/>
    <s v="Arşiv kaydı var"/>
    <m/>
    <m/>
    <d v="2026-08-07T00:00:00"/>
    <s v="S-641388"/>
    <d v="2026-08-07T00:00:00"/>
    <s v="Y-575626"/>
    <x v="0"/>
    <m/>
    <s v=" "/>
    <m/>
    <m/>
    <m/>
    <x v="20"/>
    <s v="BİLLAS LASTİK VE KAUÇUK SANAYİ TİCARET ANONİM ŞİRKETİ"/>
    <m/>
    <d v="2026-08-07T00:00:00"/>
    <s v="P-000172119"/>
    <m/>
    <s v="50ABB713"/>
    <s v="Tır Tenteli"/>
    <s v="YÜKSEL ÖZENDİ"/>
    <x v="0"/>
    <s v=" "/>
    <m/>
    <s v="ŞEHİRLERARASI"/>
    <n v="1"/>
    <s v="Y11"/>
    <s v="BİLECİK"/>
    <s v="BİLECİK"/>
    <s v="BİLECİK MERKEZ"/>
    <m/>
    <s v="Y81"/>
    <s v="DÜZCE"/>
    <s v="DÜZCE"/>
    <s v="DÜZCE MERKEZ"/>
    <s v="EL3420 @"/>
    <n v="0"/>
    <n v="0"/>
    <n v="0"/>
    <n v="0"/>
    <n v="13500"/>
    <n v="0"/>
    <n v="16000"/>
    <n v="0"/>
    <n v="13500"/>
    <n v="16000"/>
    <n v="2500"/>
  </r>
  <r>
    <x v="3"/>
    <s v="Mehmet Koç"/>
    <s v="Arşiv kaydı var"/>
    <m/>
    <m/>
    <d v="2026-08-07T00:00:00"/>
    <s v="S-641384"/>
    <d v="2026-08-07T00:00:00"/>
    <s v="Y-575622"/>
    <x v="0"/>
    <m/>
    <s v=" "/>
    <m/>
    <m/>
    <m/>
    <x v="27"/>
    <s v="ASKO SINAİ VE TEKNOLOJİ ÜRETİM SANAYİ TİCARET ANONİM ŞİRKETİ"/>
    <m/>
    <d v="2026-08-07T00:00:00"/>
    <s v="P-000172116"/>
    <m/>
    <s v="41V0954"/>
    <s v="Tır Tenteli"/>
    <s v="EROL ÖNER"/>
    <x v="0"/>
    <s v=" "/>
    <m/>
    <s v="ŞEHİRLERARASI"/>
    <n v="1"/>
    <s v="SİLİVRİ"/>
    <s v="SİLİVRİ DEPO"/>
    <s v="İSTANBUL"/>
    <s v="SİLİVRİ"/>
    <m/>
    <s v="SAKARYA/FERİZLİ"/>
    <s v="SAKARYA/FERİZLİ"/>
    <s v="SAKARYA"/>
    <s v="FERİZLİ"/>
    <s v="OHM681_x000a_AQUA KRAFT İSKELE TAŞIMASI @ "/>
    <n v="0"/>
    <n v="0"/>
    <n v="0"/>
    <n v="0"/>
    <n v="20000"/>
    <n v="0"/>
    <n v="22000"/>
    <n v="0"/>
    <n v="20000"/>
    <n v="22000"/>
    <n v="2000"/>
  </r>
  <r>
    <x v="3"/>
    <s v="Mehmet Koç"/>
    <s v="Arşiv kaydı var"/>
    <m/>
    <m/>
    <d v="2026-08-07T00:00:00"/>
    <s v="S-641383"/>
    <d v="2026-08-07T00:00:00"/>
    <s v="Y-575621"/>
    <x v="0"/>
    <m/>
    <s v=" "/>
    <m/>
    <m/>
    <m/>
    <x v="19"/>
    <s v="VATAN PLASTİK SAN TİCARET A.Ş"/>
    <m/>
    <d v="2026-08-07T00:00:00"/>
    <s v="P-000172115"/>
    <m/>
    <s v="42EET29"/>
    <s v="Tır Tenteli"/>
    <s v="HACI HASAN ŞAHAN"/>
    <x v="0"/>
    <s v=" "/>
    <m/>
    <s v="ŞEHİRLERARASI"/>
    <n v="1"/>
    <s v="ÖMERLİ"/>
    <s v="ÖMERLİ"/>
    <s v="İSTANBUL"/>
    <m/>
    <m/>
    <s v="Y42"/>
    <s v="KONYA"/>
    <s v="KONYA"/>
    <s v="KONYA MERKEZ"/>
    <s v="35831 @ "/>
    <n v="0"/>
    <n v="0"/>
    <n v="0"/>
    <n v="0"/>
    <n v="23500"/>
    <n v="0"/>
    <n v="30175"/>
    <n v="0"/>
    <n v="23500"/>
    <n v="30175"/>
    <n v="6675"/>
  </r>
  <r>
    <x v="3"/>
    <s v="Mehmet Koç"/>
    <s v="Arşiv kaydı var"/>
    <m/>
    <m/>
    <d v="2026-08-07T00:00:00"/>
    <s v="S-641382"/>
    <d v="2026-08-07T00:00:00"/>
    <s v="Y-575620"/>
    <x v="0"/>
    <m/>
    <s v=" "/>
    <m/>
    <m/>
    <m/>
    <x v="20"/>
    <s v="BİLLAS LASTİK VE KAUÇUK SANAYİ TİCARET ANONİM ŞİRKETİ"/>
    <m/>
    <d v="2026-08-07T00:00:00"/>
    <s v="P-000172114"/>
    <m/>
    <s v="11AC004"/>
    <s v="Tır Tenteli"/>
    <s v="SERHAT POLAT"/>
    <x v="0"/>
    <s v=" "/>
    <m/>
    <s v="ŞEHİRLERARASI"/>
    <n v="1"/>
    <s v="Y34"/>
    <s v="İSTANBUL"/>
    <s v="İSTANBUL"/>
    <s v="İSTANBUL MERKEZ"/>
    <m/>
    <s v="Y11"/>
    <s v="BİLECİK"/>
    <s v="BİLECİK"/>
    <s v="BİLECİK MERKEZ"/>
    <s v="T927 @"/>
    <n v="0"/>
    <n v="0"/>
    <n v="0"/>
    <n v="0"/>
    <n v="9000"/>
    <n v="0"/>
    <n v="10000"/>
    <n v="0"/>
    <n v="9000"/>
    <n v="10000"/>
    <n v="1000"/>
  </r>
  <r>
    <x v="3"/>
    <s v="Mehmet Koç"/>
    <s v="Arşiv kaydı var"/>
    <m/>
    <m/>
    <d v="2026-08-07T00:00:00"/>
    <s v="S-641381"/>
    <d v="2026-08-07T00:00:00"/>
    <s v="Y-575619"/>
    <x v="0"/>
    <m/>
    <s v=" "/>
    <m/>
    <m/>
    <m/>
    <x v="20"/>
    <s v="BİLLAS LASTİK VE KAUÇUK SANAYİ TİCARET ANONİM ŞİRKETİ"/>
    <m/>
    <d v="2026-08-07T00:00:00"/>
    <s v="P-000172113"/>
    <m/>
    <s v="54AHN326"/>
    <s v="Tır Tenteli"/>
    <s v="ŞÜKRİYE ÇALIK"/>
    <x v="0"/>
    <s v=" "/>
    <m/>
    <s v="ŞEHİRLERARASI"/>
    <n v="1"/>
    <s v="Y34"/>
    <s v="İSTANBUL"/>
    <s v="İSTANBUL"/>
    <s v="İSTANBUL MERKEZ"/>
    <m/>
    <s v="Y11"/>
    <s v="BİLECİK"/>
    <s v="BİLECİK"/>
    <s v="BİLECİK MERKEZ"/>
    <s v="YKD12010 @"/>
    <n v="0"/>
    <n v="0"/>
    <n v="0"/>
    <n v="0"/>
    <n v="16000"/>
    <n v="0"/>
    <n v="18500"/>
    <n v="0"/>
    <n v="16000"/>
    <n v="18500"/>
    <n v="2500"/>
  </r>
  <r>
    <x v="3"/>
    <s v="Mehmet Koç"/>
    <s v="Arşiv kaydı var"/>
    <m/>
    <m/>
    <d v="2026-08-07T00:00:00"/>
    <s v="S-641380"/>
    <d v="2026-08-07T00:00:00"/>
    <s v="Y-575618"/>
    <x v="0"/>
    <m/>
    <s v=" "/>
    <m/>
    <m/>
    <m/>
    <x v="20"/>
    <s v="BİLLAS LASTİK VE KAUÇUK SANAYİ TİCARET ANONİM ŞİRKETİ"/>
    <m/>
    <d v="2026-08-07T00:00:00"/>
    <s v="P-000172112"/>
    <m/>
    <s v="26KZ642"/>
    <s v="Tır Tenteli"/>
    <s v="NURULLAH ŞAHİN"/>
    <x v="0"/>
    <s v=" "/>
    <m/>
    <s v="ŞEHİRLERARASI"/>
    <n v="1"/>
    <s v="Y34"/>
    <s v="İSTANBUL"/>
    <s v="İSTANBUL"/>
    <s v="İSTANBUL MERKEZ"/>
    <m/>
    <s v="Y11"/>
    <s v="BİLECİK"/>
    <s v="BİLECİK"/>
    <s v="BİLECİK MERKEZ"/>
    <s v="OIM2333 @"/>
    <n v="0"/>
    <n v="0"/>
    <n v="0"/>
    <n v="0"/>
    <n v="9000"/>
    <n v="0"/>
    <n v="10000"/>
    <n v="0"/>
    <n v="9000"/>
    <n v="10000"/>
    <n v="1000"/>
  </r>
  <r>
    <x v="3"/>
    <s v="Mehmet Koç"/>
    <s v="Arşiv kaydı var"/>
    <m/>
    <m/>
    <d v="2026-08-07T00:00:00"/>
    <s v="S-641309"/>
    <d v="2026-08-07T00:00:00"/>
    <s v="Y-575547"/>
    <x v="0"/>
    <m/>
    <s v=" "/>
    <m/>
    <m/>
    <m/>
    <x v="19"/>
    <s v="VATAN PLASTİK SAN TİCARET A.Ş"/>
    <m/>
    <d v="2026-08-07T00:00:00"/>
    <s v="P-000172045"/>
    <m/>
    <s v="26B7465"/>
    <s v="Tır Tenteli"/>
    <s v="MUSTAFA SİVRİ"/>
    <x v="0"/>
    <s v=" "/>
    <m/>
    <s v="ŞEHİRLERARASI"/>
    <n v="1"/>
    <s v="Y11"/>
    <s v="BİLECİK"/>
    <s v="BİLECİK"/>
    <s v="BİLECİK MERKEZ"/>
    <m/>
    <s v="Y26"/>
    <s v="ESKİŞEHİR"/>
    <s v="ESKİŞEHİR"/>
    <s v="ESKİŞEHİR MERKEZ"/>
    <s v="35868 @ "/>
    <n v="0"/>
    <n v="0"/>
    <n v="0"/>
    <n v="0"/>
    <n v="13000"/>
    <n v="0"/>
    <n v="14963"/>
    <n v="0"/>
    <n v="13000"/>
    <n v="14963"/>
    <n v="1963"/>
  </r>
  <r>
    <x v="3"/>
    <s v="Mehmet Koç"/>
    <s v="Arşiv kaydı var"/>
    <m/>
    <m/>
    <d v="2026-08-07T00:00:00"/>
    <s v="S-642343"/>
    <d v="2026-08-07T00:00:00"/>
    <s v="Y-576582"/>
    <x v="0"/>
    <m/>
    <s v=" "/>
    <m/>
    <m/>
    <m/>
    <x v="8"/>
    <s v="TURKUVAZ PLASTİK VE TEMİZLİK ÜRÜNLERİ SAN TİÇ A.Ş"/>
    <m/>
    <d v="2026-08-07T00:00:00"/>
    <s v="P-000172532"/>
    <m/>
    <s v="25ADZ861"/>
    <s v="Tır Tenteli"/>
    <s v="ALTINTAŞ GIDA PAZ. VE NAK.TİC.SAN.LTD.ŞTİ"/>
    <x v="0"/>
    <s v=" "/>
    <m/>
    <s v="ŞEHİRLERARASI"/>
    <n v="1"/>
    <s v="HENDEK TURKUVAZ"/>
    <s v="HENDEK TURKUVAZ"/>
    <s v="SAKARYA"/>
    <s v="HENDEK"/>
    <m/>
    <s v="Y25"/>
    <s v="ERZURUM"/>
    <s v="ERZURUM"/>
    <s v="ERZURUM MERKEZ"/>
    <m/>
    <n v="0"/>
    <n v="0"/>
    <n v="0"/>
    <n v="0"/>
    <n v="55000"/>
    <n v="0"/>
    <n v="61507"/>
    <n v="0"/>
    <n v="55000"/>
    <n v="61507"/>
    <n v="6507"/>
  </r>
  <r>
    <x v="3"/>
    <s v="Mehmet Koç"/>
    <s v="Arşiv kaydı var"/>
    <m/>
    <m/>
    <d v="2026-08-07T00:00:00"/>
    <s v="S-642342"/>
    <d v="2026-08-07T00:00:00"/>
    <s v="Y-576581"/>
    <x v="0"/>
    <m/>
    <s v=" "/>
    <m/>
    <m/>
    <m/>
    <x v="8"/>
    <s v="TURKUVAZ PLASTİK VE TEMİZLİK ÜRÜNLERİ SAN TİÇ A.Ş"/>
    <m/>
    <d v="2026-08-07T00:00:00"/>
    <s v="P-000172531"/>
    <m/>
    <s v="47AEZ035"/>
    <s v="Tır Frigorifik"/>
    <s v="MİR LOJİSTİK ULUS.TAŞ.İTH.İNŞ.NAK.KUY.GIDA SAN. VE TİC.LTD.ŞTİ"/>
    <x v="1"/>
    <s v="AHMET YALMAN"/>
    <s v="0541 602 56 24"/>
    <s v="ŞEHİRLERARASI"/>
    <n v="1"/>
    <s v="HENDEK TURKUVAZ"/>
    <s v="HENDEK TURKUVAZ"/>
    <s v="SAKARYA"/>
    <s v="HENDEK"/>
    <m/>
    <s v="Y21"/>
    <s v="DİYARBAKIR"/>
    <s v="DİYARBAKIR"/>
    <s v="DİYARBAKIR MERKEZ"/>
    <m/>
    <n v="0"/>
    <n v="1266"/>
    <n v="2457"/>
    <n v="1191"/>
    <n v="97375.72"/>
    <n v="0"/>
    <n v="72741"/>
    <n v="0"/>
    <n v="97375.72"/>
    <n v="72741"/>
    <n v="-24634.720000000001"/>
  </r>
  <r>
    <x v="4"/>
    <s v="Serhat Kuzey"/>
    <m/>
    <m/>
    <m/>
    <d v="2026-08-07T00:00:00"/>
    <s v="S-642292"/>
    <d v="2026-08-07T00:00:00"/>
    <s v="Y-576531"/>
    <x v="3"/>
    <m/>
    <s v=" "/>
    <m/>
    <m/>
    <m/>
    <x v="11"/>
    <m/>
    <m/>
    <d v="2026-08-07T00:00:00"/>
    <s v="P-000172721"/>
    <m/>
    <s v="31AOF718"/>
    <s v="Tır Frigorifik"/>
    <s v="DİVAN TRANS LOJİSTİK VE DIŞ TİCARET LİMİTED ŞİRKETİ"/>
    <x v="1"/>
    <s v=" "/>
    <m/>
    <s v="ŞEHİRLERARASI"/>
    <n v="1"/>
    <s v="Y51"/>
    <s v="NİĞDE"/>
    <s v="NİĞDE"/>
    <s v="NİĞDE MERKEZ"/>
    <m/>
    <s v="Y34"/>
    <s v="İSTANBUL"/>
    <s v="İSTANBUL"/>
    <s v="İSTANBUL MERKEZ"/>
    <s v="AVRUPA 2 YER @"/>
    <n v="0"/>
    <n v="847"/>
    <n v="847"/>
    <n v="0"/>
    <n v="38047.760000000002"/>
    <n v="0"/>
    <n v="72064"/>
    <n v="0"/>
    <n v="38047.760000000002"/>
    <n v="72064"/>
    <n v="34016.239999999998"/>
  </r>
  <r>
    <x v="4"/>
    <s v="Serhat Kuzey"/>
    <s v="Arşiv kaydı var"/>
    <m/>
    <m/>
    <d v="2026-08-07T00:00:00"/>
    <s v="S-642291"/>
    <d v="2026-08-07T00:00:00"/>
    <s v="Y-576530"/>
    <x v="3"/>
    <m/>
    <s v=" "/>
    <m/>
    <m/>
    <m/>
    <x v="11"/>
    <m/>
    <m/>
    <d v="2026-08-07T00:00:00"/>
    <s v="P-000172720"/>
    <m/>
    <s v="33AJJ63"/>
    <s v="Tır Frigorifik"/>
    <s v="DİVAN TRANS LOJİSTİK VE DIŞ TİCARET LİMİTED ŞİRKETİ"/>
    <x v="1"/>
    <s v=" "/>
    <m/>
    <s v="ŞEHİRLERARASI"/>
    <n v="1"/>
    <s v="Y51"/>
    <s v="NİĞDE"/>
    <s v="NİĞDE"/>
    <s v="NİĞDE MERKEZ"/>
    <m/>
    <s v="Y35"/>
    <s v="İZMİR"/>
    <s v="İZMİR"/>
    <s v="MERKEZ"/>
    <s v="DENİZLİ + İZMİR 2 YER @"/>
    <n v="0"/>
    <n v="954"/>
    <n v="1008"/>
    <n v="54"/>
    <n v="39588.11"/>
    <n v="0"/>
    <n v="58756"/>
    <n v="0"/>
    <n v="39588.11"/>
    <n v="58756"/>
    <n v="19167.89"/>
  </r>
  <r>
    <x v="4"/>
    <s v="Serhat Kuzey"/>
    <s v="Arşiv kaydı var"/>
    <m/>
    <m/>
    <d v="2026-08-07T00:00:00"/>
    <s v="S-642290"/>
    <d v="2026-08-07T00:00:00"/>
    <s v="Y-576529"/>
    <x v="3"/>
    <m/>
    <s v=" "/>
    <m/>
    <m/>
    <m/>
    <x v="11"/>
    <m/>
    <m/>
    <d v="2026-08-07T00:00:00"/>
    <s v="P-000172719"/>
    <m/>
    <s v="33CET01"/>
    <s v="Tır Frigorifik"/>
    <s v="FEZA TRANS ULUSLARARASI NAKLİYAT PETROL SANAYİ VE TİCARET LİMİTED ŞİRKETİ"/>
    <x v="1"/>
    <s v=" "/>
    <m/>
    <s v="ŞEHİRLERARASI"/>
    <n v="1"/>
    <s v="Y51"/>
    <s v="NİĞDE"/>
    <s v="NİĞDE"/>
    <s v="NİĞDE MERKEZ"/>
    <m/>
    <s v="Y07"/>
    <s v="ANTALYA"/>
    <s v="ANTALYA"/>
    <s v="MERKEZ"/>
    <s v="ISPARTA + ANTALYA 2 YER @"/>
    <n v="0"/>
    <n v="798"/>
    <n v="2415"/>
    <n v="1617"/>
    <n v="129634.19"/>
    <n v="17087.099999999999"/>
    <n v="54815"/>
    <n v="0"/>
    <n v="112547.09"/>
    <n v="54815"/>
    <n v="-57732.09"/>
  </r>
  <r>
    <x v="4"/>
    <s v="Serhat Kuzey"/>
    <s v="Arşiv kaydı var"/>
    <m/>
    <m/>
    <d v="2026-08-07T00:00:00"/>
    <s v="S-642289"/>
    <d v="2026-08-07T00:00:00"/>
    <s v="Y-576528"/>
    <x v="3"/>
    <m/>
    <s v=" "/>
    <m/>
    <m/>
    <m/>
    <x v="11"/>
    <m/>
    <m/>
    <d v="2026-08-07T00:00:00"/>
    <s v="P-000172718"/>
    <m/>
    <s v="31AAB242"/>
    <s v="Tır Frigorifik"/>
    <s v="YAHYAOĞULLARI ULUSLARARASI TAŞIMACILIK LOJİSTİK"/>
    <x v="1"/>
    <s v=" "/>
    <m/>
    <s v="ŞEHİRLERARASI"/>
    <n v="1"/>
    <s v="Y51"/>
    <s v="NİĞDE"/>
    <s v="NİĞDE"/>
    <s v="NİĞDE MERKEZ"/>
    <m/>
    <s v="Y07"/>
    <s v="ANTALYA"/>
    <s v="ANTALYA"/>
    <s v="MERKEZ"/>
    <m/>
    <n v="0"/>
    <n v="520"/>
    <n v="2170"/>
    <n v="1650"/>
    <n v="97803.09"/>
    <n v="9558.27"/>
    <n v="39364"/>
    <n v="0"/>
    <n v="88244.82"/>
    <n v="39364"/>
    <n v="-48880.82"/>
  </r>
  <r>
    <x v="4"/>
    <s v="Ahmet Bursal"/>
    <m/>
    <m/>
    <m/>
    <d v="2026-08-07T00:00:00"/>
    <s v="S-641359"/>
    <d v="2026-08-07T00:00:00"/>
    <s v="Y-575597"/>
    <x v="3"/>
    <m/>
    <s v=" "/>
    <m/>
    <m/>
    <m/>
    <x v="11"/>
    <m/>
    <m/>
    <d v="2026-08-07T00:00:00"/>
    <s v="P-000172717"/>
    <m/>
    <s v="34KJ6652"/>
    <s v="Tır Frigorifik"/>
    <s v="AKİF GÜMÜŞ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VRUPA @"/>
    <n v="0"/>
    <n v="0"/>
    <n v="0"/>
    <n v="0"/>
    <n v="49000"/>
    <n v="0"/>
    <n v="59564"/>
    <n v="0"/>
    <n v="49000"/>
    <n v="59564"/>
    <n v="10564"/>
  </r>
  <r>
    <x v="4"/>
    <s v="Ahmet Bursal"/>
    <s v="Arşiv kaydı var"/>
    <m/>
    <m/>
    <d v="2026-08-07T00:00:00"/>
    <s v="S-641358"/>
    <d v="2026-08-07T00:00:00"/>
    <s v="Y-575596"/>
    <x v="3"/>
    <m/>
    <s v=" "/>
    <m/>
    <m/>
    <m/>
    <x v="11"/>
    <m/>
    <m/>
    <d v="2026-08-07T00:00:00"/>
    <s v="P-000172716"/>
    <m/>
    <s v="35CJH052"/>
    <s v="Tır Frigorifik"/>
    <s v="ÖZNİL PAZ.DAĞ.NAK.GIDA.VE DIŞ.TİC.LTD.ŞTİ."/>
    <x v="0"/>
    <s v=" "/>
    <m/>
    <s v="ŞEHİRLERARASI"/>
    <n v="1"/>
    <s v="Y51"/>
    <s v="NİĞDE"/>
    <s v="NİĞDE"/>
    <s v="NİĞDE MERKEZ"/>
    <m/>
    <s v="Y35"/>
    <s v="İZMİR"/>
    <s v="İZMİR"/>
    <s v="MERKEZ"/>
    <s v="MANİSA + İZMİR @"/>
    <n v="0"/>
    <n v="0"/>
    <n v="0"/>
    <n v="0"/>
    <n v="47000"/>
    <n v="0"/>
    <n v="55006"/>
    <n v="0"/>
    <n v="47000"/>
    <n v="55006"/>
    <n v="8006"/>
  </r>
  <r>
    <x v="4"/>
    <s v="Ahmet Bursal"/>
    <m/>
    <m/>
    <m/>
    <d v="2026-08-07T00:00:00"/>
    <s v="S-641357"/>
    <d v="2026-08-07T00:00:00"/>
    <s v="Y-575595"/>
    <x v="3"/>
    <m/>
    <s v=" "/>
    <m/>
    <m/>
    <m/>
    <x v="11"/>
    <m/>
    <m/>
    <d v="2026-08-07T00:00:00"/>
    <s v="P-000172715"/>
    <m/>
    <s v="51ADS045"/>
    <s v="Tır Frigorifik"/>
    <s v="MURAT DURAK"/>
    <x v="0"/>
    <s v=" "/>
    <m/>
    <s v="ŞEHİRLERARASI"/>
    <n v="1"/>
    <s v="Y51"/>
    <s v="NİĞDE"/>
    <s v="NİĞDE"/>
    <s v="NİĞDE MERKEZ"/>
    <m/>
    <s v="Y07"/>
    <s v="ANTALYA"/>
    <s v="ANTALYA"/>
    <s v="MERKEZ"/>
    <s v="2 NOKTA @"/>
    <n v="0"/>
    <n v="0"/>
    <n v="0"/>
    <n v="0"/>
    <n v="35000"/>
    <n v="0"/>
    <n v="39364"/>
    <n v="0"/>
    <n v="35000"/>
    <n v="39364"/>
    <n v="4364"/>
  </r>
  <r>
    <x v="4"/>
    <s v="Necmettin ŞEN"/>
    <s v="Arşiv kaydı var"/>
    <s v="01-09 AĞUSTOS 2026 İADE / BOŞ KASA MUTABAKATI"/>
    <s v="TAMAMLANDI"/>
    <d v="2026-08-07T00:00:00"/>
    <s v="S-641277"/>
    <d v="2026-08-07T00:00:00"/>
    <s v="Y-575515"/>
    <x v="4"/>
    <m/>
    <s v=" "/>
    <m/>
    <m/>
    <m/>
    <x v="10"/>
    <s v="PANEK ZİRAAT ALETLERİ DAYANIKLI TÜKETİM MALZEMELERİ"/>
    <m/>
    <d v="2026-08-07T00:00:00"/>
    <s v="P-000172032"/>
    <m/>
    <s v="33CTT18"/>
    <s v="Tır Frigorifik"/>
    <s v="AHAD LOJİSTİK ULUSLARARASI TAŞIMACILIK TEKSTİL GIDA TARIM OTOMOTİV KUYUMCULUK İNŞAAT PETROL EMLAK"/>
    <x v="1"/>
    <s v=" "/>
    <m/>
    <s v="ŞEHİRLERARASI"/>
    <n v="1"/>
    <s v="Y33"/>
    <s v="MERSİN"/>
    <s v="MERSİN"/>
    <s v="MERSİN MERKEZ"/>
    <s v="A101 TARSUS"/>
    <s v="4210"/>
    <s v="KAŞINHANI FABRİKA"/>
    <s v="KONYA"/>
    <s v="MERAM"/>
    <s v="PANAGRO ET SÜT ENTEGRE FABRİKASI TORKU @"/>
    <n v="0"/>
    <n v="361"/>
    <n v="361"/>
    <n v="0"/>
    <n v="14977.6"/>
    <n v="0"/>
    <n v="11204.42"/>
    <n v="0"/>
    <n v="14977.6"/>
    <n v="11204.42"/>
    <n v="-3773.18"/>
  </r>
  <r>
    <x v="4"/>
    <s v="Necmettin ŞEN"/>
    <s v="Arşiv kaydı var"/>
    <s v="01-09 AĞUSTOS 2026 İADE / BOŞ KASA MUTABAKATI"/>
    <s v="TAMAMLANDI"/>
    <d v="2026-08-07T00:00:00"/>
    <s v="S-641275"/>
    <d v="2026-08-07T00:00:00"/>
    <s v="Y-575513"/>
    <x v="4"/>
    <m/>
    <s v=" "/>
    <m/>
    <m/>
    <m/>
    <x v="10"/>
    <s v="PANEK ZİRAAT ALETLERİ DAYANIKLI TÜKETİM MALZEMELERİ"/>
    <m/>
    <d v="2026-08-07T00:00:00"/>
    <s v="P-000172030"/>
    <m/>
    <s v="06FTL122"/>
    <s v="Tır Frigorifik"/>
    <s v="SÜLEYMAN BAHAR-BARAN NAKLİYAT"/>
    <x v="1"/>
    <s v=" "/>
    <m/>
    <s v="ŞEHİRLERARASI"/>
    <n v="1"/>
    <s v="Y06"/>
    <s v="ANKARA"/>
    <s v="ANKARA"/>
    <s v="ANKARA MERKEZ"/>
    <s v="A101 AKINCI"/>
    <s v="4210"/>
    <s v="KAŞINHANI FABRİKA"/>
    <s v="KONYA"/>
    <s v="MERAM"/>
    <s v="PANAGRO ET SÜT ENTEGRE FABRİKASI TORKU @"/>
    <n v="0"/>
    <n v="349"/>
    <n v="349"/>
    <n v="0"/>
    <n v="14061.7"/>
    <n v="220.54"/>
    <n v="13025.38"/>
    <n v="0"/>
    <n v="13841.16"/>
    <n v="13025.38"/>
    <n v="-815.78"/>
  </r>
  <r>
    <x v="0"/>
    <s v="Ahmet Bursal"/>
    <s v="Arşiv kaydı var"/>
    <m/>
    <s v="TAMAMLANDI"/>
    <d v="2026-08-08T00:00:00"/>
    <s v="S-641733"/>
    <d v="2026-08-08T00:00:00"/>
    <s v="Y-575970"/>
    <x v="0"/>
    <m/>
    <s v=" "/>
    <m/>
    <m/>
    <m/>
    <x v="1"/>
    <s v="Ülker Bisküvi San. A.Ş. Topkapı- 3 Şubesi"/>
    <m/>
    <m/>
    <m/>
    <m/>
    <s v="34PTS938"/>
    <s v="10 Tkr Kamyon Tenteli"/>
    <s v="MURAT BOZKURT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3614-83922 @ "/>
    <n v="0"/>
    <n v="0"/>
    <n v="0"/>
    <n v="0"/>
    <n v="16600"/>
    <n v="0"/>
    <n v="20492.91"/>
    <n v="0"/>
    <n v="16600"/>
    <n v="20492.91"/>
    <n v="3892.91"/>
  </r>
  <r>
    <x v="0"/>
    <s v="Ahmet Bursal"/>
    <s v="Arşiv kaydı var"/>
    <m/>
    <s v="TAMAMLANDI"/>
    <d v="2026-08-08T00:00:00"/>
    <s v="S-641717"/>
    <d v="2026-08-08T00:00:00"/>
    <s v="Y-575954"/>
    <x v="0"/>
    <m/>
    <s v=" "/>
    <m/>
    <m/>
    <m/>
    <x v="1"/>
    <s v="Ülker Bisküvi San. A.Ş. Topkapı- 3 Şubesi"/>
    <m/>
    <m/>
    <m/>
    <m/>
    <s v="34VEC52"/>
    <s v="Tır Tenteli"/>
    <s v="UĞUR ELİBÜYÜK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79390-83583-83381-83838 @ "/>
    <n v="0"/>
    <n v="0"/>
    <n v="0"/>
    <n v="0"/>
    <n v="33200"/>
    <n v="0"/>
    <n v="39860.79"/>
    <n v="0"/>
    <n v="33200"/>
    <n v="39860.79"/>
    <n v="6660.79"/>
  </r>
  <r>
    <x v="0"/>
    <s v="Ahmet Bursal"/>
    <s v="Arşiv kaydı var"/>
    <m/>
    <s v="TAMAMLANDI"/>
    <d v="2026-08-08T00:00:00"/>
    <s v="S-641702"/>
    <d v="2026-08-08T00:00:00"/>
    <s v="Y-575939"/>
    <x v="0"/>
    <m/>
    <s v=" "/>
    <m/>
    <m/>
    <m/>
    <x v="1"/>
    <s v="Ülker Bisküvi San. A.Ş. Topkapı- 3 Şubesi"/>
    <m/>
    <m/>
    <m/>
    <m/>
    <s v="34MBB860"/>
    <s v="Tır Tenteli"/>
    <s v="SERKAN ELİBÜYÜK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3497-83881 @ "/>
    <n v="0"/>
    <n v="0"/>
    <n v="0"/>
    <n v="0"/>
    <n v="16600"/>
    <n v="0"/>
    <n v="20302.52"/>
    <n v="0"/>
    <n v="16600"/>
    <n v="20302.52"/>
    <n v="3702.52"/>
  </r>
  <r>
    <x v="0"/>
    <s v="Ahmet Bursal"/>
    <s v="Arşiv kaydı var"/>
    <m/>
    <s v="TAMAMLANDI"/>
    <d v="2026-08-08T00:00:00"/>
    <s v="S-641692"/>
    <d v="2026-08-08T00:00:00"/>
    <s v="Y-575929"/>
    <x v="0"/>
    <m/>
    <s v=" "/>
    <m/>
    <m/>
    <m/>
    <x v="1"/>
    <s v="Ülker Bisküvi San. A.Ş. Topkapı- 3 Şubesi"/>
    <m/>
    <m/>
    <m/>
    <m/>
    <s v="34FAL726"/>
    <s v="10 Tkr Kamyon Tenteli"/>
    <s v="MEHMET ŞİRİN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3524-83380-83842 @ "/>
    <n v="0"/>
    <n v="0"/>
    <n v="0"/>
    <n v="0"/>
    <n v="24900"/>
    <n v="0"/>
    <n v="30237.43"/>
    <n v="0"/>
    <n v="24900"/>
    <n v="30237.43"/>
    <n v="5337.43"/>
  </r>
  <r>
    <x v="0"/>
    <s v="Ahmet Bursal"/>
    <s v="Arşiv kaydı var"/>
    <m/>
    <s v="TAMAMLANDI"/>
    <d v="2026-08-08T00:00:00"/>
    <s v="S-641691"/>
    <d v="2026-08-08T00:00:00"/>
    <s v="Y-575928"/>
    <x v="0"/>
    <m/>
    <s v=" "/>
    <m/>
    <m/>
    <m/>
    <x v="1"/>
    <s v="Ülker Bisküvi San. A.Ş. Topkapı- 3 Şubesi"/>
    <m/>
    <m/>
    <m/>
    <m/>
    <s v="34CKZ540"/>
    <s v="10 Tkr Kamyon Açık"/>
    <s v="BURAK BAGDAT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3469-83868 @ "/>
    <n v="0"/>
    <n v="0"/>
    <n v="0"/>
    <n v="0"/>
    <n v="16600"/>
    <n v="0"/>
    <n v="20267.900000000001"/>
    <n v="0"/>
    <n v="16600"/>
    <n v="20267.900000000001"/>
    <n v="3667.9"/>
  </r>
  <r>
    <x v="0"/>
    <s v="Serap BURSAL"/>
    <s v="Arşiv kaydı var"/>
    <m/>
    <m/>
    <d v="2026-08-08T00:00:00"/>
    <s v="S-641539"/>
    <d v="2026-08-08T00:00:00"/>
    <s v="Y-575778"/>
    <x v="0"/>
    <m/>
    <s v=" "/>
    <m/>
    <s v="ALI2026000011200-11201"/>
    <m/>
    <x v="13"/>
    <s v="ALTINMARKA GIDA SANAYİ VE TİCARET A.Ş"/>
    <m/>
    <d v="2026-08-08T00:00:00"/>
    <s v="P-000172276"/>
    <m/>
    <s v="10SS264"/>
    <s v="Tır Frigorifik"/>
    <s v="FERUDUN ŞORA"/>
    <x v="0"/>
    <s v=" "/>
    <m/>
    <s v="ŞEHİRLERARASI"/>
    <n v="1"/>
    <s v="9902"/>
    <s v="ALTINMARKA KIRAÇ DEPO"/>
    <s v="İSTANBUL"/>
    <s v="BÜYÜKÇEKMECE"/>
    <s v="KIRAÇ KÖYÜ YOLU ATATÜRK CD.NO:2-2A"/>
    <s v="Y16"/>
    <s v="BURSA"/>
    <s v="BURSA"/>
    <s v="BURSA MERKEZ"/>
    <m/>
    <n v="0"/>
    <n v="0"/>
    <n v="0"/>
    <n v="0"/>
    <n v="16500"/>
    <n v="0"/>
    <n v="21488"/>
    <n v="0"/>
    <n v="16500"/>
    <n v="21488"/>
    <n v="4988"/>
  </r>
  <r>
    <x v="0"/>
    <s v="Serap BURSAL"/>
    <s v="Arşiv kaydı var"/>
    <m/>
    <m/>
    <d v="2026-08-08T00:00:00"/>
    <s v="S-641538"/>
    <d v="2026-08-08T00:00:00"/>
    <s v="Y-575777"/>
    <x v="0"/>
    <m/>
    <s v=" "/>
    <m/>
    <m/>
    <m/>
    <x v="3"/>
    <s v="Ülker Bisküvi San. A.Ş. / Silivri  Şubesi"/>
    <m/>
    <m/>
    <m/>
    <m/>
    <s v="34KGC813"/>
    <s v="Tır Frigorifik"/>
    <s v="DURMUŞ MUSLUKCU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 "/>
    <n v="0"/>
    <n v="0"/>
    <n v="0"/>
    <n v="0"/>
    <n v="14500"/>
    <n v="0"/>
    <n v="16584"/>
    <n v="0"/>
    <n v="14500"/>
    <n v="16584"/>
    <n v="2084"/>
  </r>
  <r>
    <x v="0"/>
    <s v="Serap BURSAL"/>
    <m/>
    <m/>
    <m/>
    <d v="2026-08-08T00:00:00"/>
    <s v="S-643854"/>
    <d v="2026-08-08T00:00:00"/>
    <s v="Y-578105"/>
    <x v="0"/>
    <m/>
    <s v=" "/>
    <m/>
    <s v="5038737"/>
    <m/>
    <x v="2"/>
    <s v="HORİZON HIZLI TÜK. ÜRÜNL.ÜR.PAZ.SATIŞ VE TİC.A.Ş."/>
    <m/>
    <m/>
    <m/>
    <m/>
    <s v="07YON23"/>
    <s v="Tır Frigorifik"/>
    <s v="DURMUŞ MUSLUKCU"/>
    <x v="0"/>
    <s v=" "/>
    <m/>
    <s v="ŞEHİRLERARASI"/>
    <n v="1"/>
    <s v="5201"/>
    <s v="ÜLKER BİSKÜVİ SİLİVRİ DEPO"/>
    <s v="İSTANBUL"/>
    <s v="SİLİVRİ"/>
    <s v="SELİMPAŞA SAN.BÖLGESİ NO:10"/>
    <s v="4002"/>
    <s v="PELİTLİ DEPO"/>
    <s v="KOCAELİ"/>
    <s v="GEBZE"/>
    <m/>
    <n v="0"/>
    <n v="0"/>
    <n v="0"/>
    <n v="0"/>
    <n v="38500"/>
    <n v="0"/>
    <n v="43888"/>
    <n v="0"/>
    <n v="38500"/>
    <n v="43888"/>
    <n v="5388"/>
  </r>
  <r>
    <x v="1"/>
    <s v="Erkan Kaya"/>
    <m/>
    <m/>
    <m/>
    <d v="2026-08-08T00:00:00"/>
    <s v="S-641377"/>
    <d v="2026-08-08T00:00:00"/>
    <s v="Y-575615"/>
    <x v="0"/>
    <m/>
    <s v=" "/>
    <m/>
    <m/>
    <m/>
    <x v="23"/>
    <s v="İSTANBUL GIDA DIŞ TİCARET ANONİM ŞİRKETİ"/>
    <s v="İSTANBUL GIDA DIŞ TİCARET ANONİM ŞİRKETİ"/>
    <d v="2026-08-08T00:00:00"/>
    <s v="P-000172109"/>
    <s v="BEAU4030910 - İNGİLTERE E.Y"/>
    <s v="34GV9172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 "/>
    <n v="0"/>
    <n v="0"/>
    <n v="0"/>
    <n v="0"/>
    <n v="7618"/>
    <n v="0"/>
    <n v="10697"/>
    <n v="0"/>
    <n v="7618"/>
    <n v="10697"/>
    <n v="3079"/>
  </r>
  <r>
    <x v="5"/>
    <s v="Ahmet Bursal"/>
    <s v="Arşiv kaydı var"/>
    <m/>
    <m/>
    <d v="2026-08-08T00:00:00"/>
    <s v="S-641997"/>
    <d v="2026-08-08T00:00:00"/>
    <s v="Y-576237"/>
    <x v="0"/>
    <m/>
    <s v=" "/>
    <m/>
    <s v="83953"/>
    <m/>
    <x v="14"/>
    <s v="Ülker Bisküvi San. A.Ş. Akyurt Şubesi"/>
    <s v="ÜLKER BİSKÜVİ SAN.A.Ş ( GEBZE ŞUBE )"/>
    <m/>
    <m/>
    <m/>
    <s v="06JPB14"/>
    <s v="Tır Kayar Perdeli"/>
    <s v="MEHMET AKTAN"/>
    <x v="0"/>
    <s v="MEHMET AKTAN"/>
    <s v="05334219173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3953"/>
    <n v="0"/>
    <n v="0"/>
    <n v="0"/>
    <n v="0"/>
    <n v="28500"/>
    <n v="0"/>
    <n v="42981"/>
    <n v="0"/>
    <n v="28500"/>
    <n v="42981"/>
    <n v="14481"/>
  </r>
  <r>
    <x v="5"/>
    <s v="Ahmet Bursal"/>
    <s v="Arşiv kaydı var"/>
    <m/>
    <m/>
    <d v="2026-08-08T00:00:00"/>
    <s v="S-641650"/>
    <d v="2026-08-08T00:00:00"/>
    <s v="Y-575889"/>
    <x v="0"/>
    <m/>
    <s v=" "/>
    <m/>
    <m/>
    <m/>
    <x v="16"/>
    <s v="ÜLKER BİSKÜVİ SANAYİ AŞ .(ANKARA ŞUBE)"/>
    <s v="ÜLKER BİSKÜVİ SANAYİ AŞ .(ANKARA ŞUBE)"/>
    <m/>
    <m/>
    <m/>
    <s v="06DMC855"/>
    <s v="Tır Tenteli"/>
    <s v="SATILMIŞ MUTLU"/>
    <x v="0"/>
    <s v=" "/>
    <m/>
    <s v="ŞEHİRLERARASI"/>
    <n v="1"/>
    <s v="Y34"/>
    <s v="İSTANBUL"/>
    <s v="İSTANBUL"/>
    <s v="İSTANBUL MERKEZ"/>
    <m/>
    <s v="0699"/>
    <s v="ÜLKER ANKARA HAMMADDE DEPO"/>
    <s v="ANKARA"/>
    <s v="AKYURT"/>
    <s v="ESENBOĞA YOLU 21.KM AKYURT/ANKARA @ "/>
    <n v="0"/>
    <n v="0"/>
    <n v="0"/>
    <n v="0"/>
    <n v="22580"/>
    <n v="0"/>
    <n v="25000"/>
    <n v="0"/>
    <n v="22580"/>
    <n v="25000"/>
    <n v="2420"/>
  </r>
  <r>
    <x v="5"/>
    <s v="Ahmet Bursal"/>
    <s v="Arşiv kaydı var"/>
    <m/>
    <m/>
    <d v="2026-08-08T00:00:00"/>
    <s v="S-641655"/>
    <d v="2026-08-08T00:00:00"/>
    <s v="Y-575893"/>
    <x v="0"/>
    <m/>
    <s v=" "/>
    <m/>
    <s v="83783"/>
    <m/>
    <x v="1"/>
    <s v="Ülker Bisküvi San. A.Ş. Topkapı- 3 Şubesi"/>
    <s v="ÜLKER BİSKÜVİ SANAYİ AŞ .(ANKARA ŞUBE)"/>
    <m/>
    <m/>
    <m/>
    <s v="06EPY514"/>
    <s v="Tır Kayar Perdeli"/>
    <s v="HAKAN EROL"/>
    <x v="0"/>
    <s v=" "/>
    <m/>
    <s v="ŞEHİRLERARASI"/>
    <n v="1"/>
    <s v="2161"/>
    <s v="HAMMADDE 70 DEPO"/>
    <s v="İSTANBUL"/>
    <s v="ZEYTİNBURNU"/>
    <s v="Davutpaşa Caddesi No:18 Zeytinburnu / İstanbul"/>
    <s v="0699"/>
    <s v="ÜLKER ANKARA HAMMADDE DEPO"/>
    <s v="ANKARA"/>
    <s v="AKYURT"/>
    <s v="ESENBOĞA YOLU 21.KM AKYURT/ANKARA @ 83783"/>
    <n v="0"/>
    <n v="0"/>
    <n v="0"/>
    <n v="0"/>
    <n v="29000"/>
    <n v="0"/>
    <n v="41062"/>
    <n v="0"/>
    <n v="29000"/>
    <n v="41062"/>
    <n v="12062"/>
  </r>
  <r>
    <x v="2"/>
    <s v="Arif Aladağ"/>
    <m/>
    <m/>
    <s v="TAMAMLANDI"/>
    <d v="2026-08-08T00:00:00"/>
    <s v="S-641431"/>
    <d v="2026-08-08T00:00:00"/>
    <s v="Y-575669"/>
    <x v="0"/>
    <m/>
    <s v=" "/>
    <m/>
    <m/>
    <m/>
    <x v="7"/>
    <s v="KESKİNOĞLU TAVUKÇULUK VE DAMIZLIK İŞLETMELERİ SANAYİ TİCARET ANONİM ŞİRKETİ"/>
    <m/>
    <m/>
    <m/>
    <m/>
    <s v="07AYT505"/>
    <s v="Tır Frigorifik"/>
    <s v="CEMAL AKIŞ"/>
    <x v="0"/>
    <s v=" "/>
    <m/>
    <s v="ŞEHİRLERARASI"/>
    <n v="1"/>
    <s v="4598"/>
    <s v="MANİSA KESKİNOĞLU DEPO"/>
    <s v="MANİSA"/>
    <s v="AKHİSAR"/>
    <s v="KAYALIOĞLU KASABASI"/>
    <s v="Y07"/>
    <s v="ANTALYA"/>
    <s v="ANTALYA"/>
    <s v="MERKEZ"/>
    <s v="SERİK A101 @ "/>
    <n v="0"/>
    <n v="0"/>
    <n v="0"/>
    <n v="0"/>
    <n v="27000"/>
    <n v="0"/>
    <n v="28100"/>
    <n v="0"/>
    <n v="27000"/>
    <n v="28100"/>
    <n v="1100"/>
  </r>
  <r>
    <x v="2"/>
    <s v="Arif Aladağ"/>
    <m/>
    <m/>
    <s v="TAMAMLANDI"/>
    <d v="2026-08-08T00:00:00"/>
    <s v="S-641430"/>
    <d v="2026-08-08T00:00:00"/>
    <s v="Y-575668"/>
    <x v="0"/>
    <m/>
    <s v=" "/>
    <m/>
    <m/>
    <m/>
    <x v="7"/>
    <s v="KESKİNOĞLU TAVUKÇULUK VE DAMIZLIK İŞLETMELERİ SANAYİ TİCARET ANONİM ŞİRKETİ"/>
    <m/>
    <m/>
    <m/>
    <m/>
    <s v="34DYZ744"/>
    <s v="Tır Frigorifik"/>
    <s v="GÜNEŞ LOJİSTİK VE KARGO HİZMETLERİ A.Ş."/>
    <x v="0"/>
    <s v=" "/>
    <m/>
    <s v="ŞEHİRLERARASI"/>
    <n v="1"/>
    <s v="4598"/>
    <s v="MANİSA KESKİNOĞLU DEPO"/>
    <s v="MANİSA"/>
    <s v="AKHİSAR"/>
    <s v="KAYALIOĞLU KASABASI"/>
    <s v="Y59"/>
    <s v="TEKİRDAĞ"/>
    <s v="TEKİRDAĞ"/>
    <s v="TEKİRDAĞ MERKEZ"/>
    <s v="ÇORLU A101 @ "/>
    <n v="0"/>
    <n v="0"/>
    <n v="0"/>
    <n v="0"/>
    <n v="32000"/>
    <n v="0"/>
    <n v="33850"/>
    <n v="0"/>
    <n v="32000"/>
    <n v="33850"/>
    <n v="1850"/>
  </r>
  <r>
    <x v="2"/>
    <s v="Arif Aladağ"/>
    <m/>
    <m/>
    <s v="TAMAMLANDI"/>
    <d v="2026-08-08T00:00:00"/>
    <s v="S-641429"/>
    <d v="2026-08-08T00:00:00"/>
    <s v="Y-575667"/>
    <x v="0"/>
    <m/>
    <s v=" "/>
    <m/>
    <m/>
    <m/>
    <x v="7"/>
    <s v="KESKİNOĞLU TAVUKÇULUK VE DAMIZLIK İŞLETMELERİ SANAYİ TİCARET ANONİM ŞİRKETİ"/>
    <m/>
    <m/>
    <m/>
    <m/>
    <s v="06CYU125"/>
    <s v="Tır Frigorifik"/>
    <s v="HÜSEYİN TİRYAKİ"/>
    <x v="0"/>
    <s v=" "/>
    <m/>
    <s v="ŞEHİRLERARASI"/>
    <n v="1"/>
    <s v="Y16"/>
    <s v="BURSA"/>
    <s v="BURSA"/>
    <s v="BURSA MERKEZ"/>
    <s v="SEBKUR"/>
    <s v="Y06"/>
    <s v="ANKARA"/>
    <s v="ANKARA"/>
    <s v="ANKARA MERKEZ"/>
    <s v="ASO MİGROS @ "/>
    <n v="0"/>
    <n v="0"/>
    <n v="0"/>
    <n v="0"/>
    <n v="29000"/>
    <n v="0"/>
    <n v="30250"/>
    <n v="0"/>
    <n v="29000"/>
    <n v="30250"/>
    <n v="1250"/>
  </r>
  <r>
    <x v="2"/>
    <s v="Arif Aladağ"/>
    <m/>
    <m/>
    <s v="TAMAMLANDI"/>
    <d v="2026-08-07T00:00:00"/>
    <s v="S-641427"/>
    <d v="2026-08-08T00:00:00"/>
    <s v="Y-575665"/>
    <x v="0"/>
    <m/>
    <s v=" "/>
    <m/>
    <m/>
    <m/>
    <x v="7"/>
    <s v="KESKİNOĞLU TAVUKÇULUK VE DAMIZLIK İŞLETMELERİ SANAYİ TİCARET ANONİM ŞİRKETİ"/>
    <m/>
    <m/>
    <m/>
    <m/>
    <s v="45YT441"/>
    <s v="Tır Frigorifik"/>
    <s v="SİSTA LOJİSTİK GIDA TİC.LTD.ŞTİ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AKHİSAR BİM @"/>
    <n v="0"/>
    <n v="0"/>
    <n v="0"/>
    <n v="0"/>
    <n v="4500"/>
    <n v="0"/>
    <n v="4900"/>
    <n v="0"/>
    <n v="4500"/>
    <n v="4900"/>
    <n v="400"/>
  </r>
  <r>
    <x v="2"/>
    <s v="Arif Aladağ"/>
    <m/>
    <m/>
    <s v="TAMAMLANDI"/>
    <d v="2026-08-08T00:00:00"/>
    <s v="S-641428"/>
    <d v="2026-08-08T00:00:00"/>
    <s v="Y-575666"/>
    <x v="0"/>
    <m/>
    <s v=" "/>
    <m/>
    <m/>
    <m/>
    <x v="7"/>
    <s v="KESKİNOĞLU TAVUKÇULUK VE DAMIZLIK İŞLETMELERİ SANAYİ TİCARET ANONİM ŞİRKETİ"/>
    <m/>
    <m/>
    <m/>
    <m/>
    <s v="11DJ555"/>
    <s v="Tır Frigorifik"/>
    <s v="SAVAŞ ÖNER"/>
    <x v="0"/>
    <s v=" "/>
    <m/>
    <s v="ŞEHİRLERARASI"/>
    <n v="1"/>
    <s v="Y16"/>
    <s v="BURSA"/>
    <s v="BURSA"/>
    <s v="BURSA MERKEZ"/>
    <s v="SEBKUR"/>
    <s v="Y06"/>
    <s v="ANKARA"/>
    <s v="ANKARA"/>
    <s v="ANKARA MERKEZ"/>
    <s v="GÖLBAŞI MİGROS @ "/>
    <n v="0"/>
    <n v="0"/>
    <n v="0"/>
    <n v="0"/>
    <n v="30000"/>
    <n v="0"/>
    <n v="30250"/>
    <n v="0"/>
    <n v="30000"/>
    <n v="30250"/>
    <n v="250"/>
  </r>
  <r>
    <x v="3"/>
    <s v="Mehmet Koç"/>
    <s v="Arşiv kaydı var"/>
    <m/>
    <m/>
    <d v="2026-08-08T00:00:00"/>
    <s v="S-641798"/>
    <d v="2026-08-08T00:00:00"/>
    <s v="Y-576035"/>
    <x v="0"/>
    <m/>
    <s v=" "/>
    <m/>
    <m/>
    <m/>
    <x v="8"/>
    <s v="TURKUVAZ PLASTİK VE TEMİZLİK ÜRÜNLERİ SAN TİÇ A.Ş"/>
    <m/>
    <d v="2026-08-08T00:00:00"/>
    <s v="P-000172388"/>
    <m/>
    <s v="33ABG040"/>
    <s v="Tır Tenteli"/>
    <s v="ABDULLAH GÖK"/>
    <x v="0"/>
    <s v=" "/>
    <m/>
    <s v="ŞEHİRLERARASI"/>
    <n v="1"/>
    <s v="HENDEK TURKUVAZ"/>
    <s v="HENDEK TURKUVAZ"/>
    <s v="SAKARYA"/>
    <s v="HENDEK"/>
    <m/>
    <s v="Y33"/>
    <s v="MERSİN"/>
    <s v="MERSİN"/>
    <s v="MERSİN MERKEZ"/>
    <m/>
    <n v="0"/>
    <n v="0"/>
    <n v="0"/>
    <n v="0"/>
    <n v="33000"/>
    <n v="0"/>
    <n v="37720"/>
    <n v="0"/>
    <n v="33000"/>
    <n v="37720"/>
    <n v="4720"/>
  </r>
  <r>
    <x v="3"/>
    <s v="Kadir Öz"/>
    <m/>
    <m/>
    <s v="SAKARYA"/>
    <d v="2026-08-08T00:00:00"/>
    <s v="S-642167"/>
    <d v="2026-08-08T00:00:00"/>
    <s v="Y-576397"/>
    <x v="1"/>
    <m/>
    <s v=" "/>
    <d v="2026-08-08T00:00:00"/>
    <m/>
    <m/>
    <x v="8"/>
    <s v="TURKUVAZ PLASTİK VE TEMİZLİK ÜRÜNLERİ SAN TİÇ A.Ş"/>
    <m/>
    <m/>
    <m/>
    <m/>
    <s v="54TN296"/>
    <s v="Tır Tenteli"/>
    <s v="SERPİL BURNAZ"/>
    <x v="0"/>
    <s v=" "/>
    <m/>
    <s v="ŞEHİRLERARASI"/>
    <m/>
    <s v="5403"/>
    <s v="HENDEK TURKUVAZ"/>
    <s v="SAKARYA"/>
    <s v="HENDEK"/>
    <m/>
    <s v="Y39"/>
    <s v="KIRKLARELİ"/>
    <s v="KIRKLARELİ"/>
    <s v="KIRKLARELİ MERKEZ"/>
    <s v="LÜLEBURGAZ/1 BEKLEME @ "/>
    <n v="0"/>
    <n v="0"/>
    <n v="1"/>
    <m/>
    <n v="2400"/>
    <n v="0"/>
    <n v="3349"/>
    <n v="0"/>
    <n v="2400"/>
    <n v="3349"/>
    <n v="949"/>
  </r>
  <r>
    <x v="3"/>
    <s v="Kadir Öz"/>
    <m/>
    <m/>
    <s v="SAKARYA"/>
    <d v="2026-08-08T00:00:00"/>
    <s v="S-642166"/>
    <d v="2026-08-08T00:00:00"/>
    <s v="Y-576396"/>
    <x v="1"/>
    <m/>
    <s v=" "/>
    <d v="2026-08-08T00:00:00"/>
    <m/>
    <m/>
    <x v="8"/>
    <s v="TURKUVAZ PLASTİK VE TEMİZLİK ÜRÜNLERİ SAN TİÇ A.Ş"/>
    <m/>
    <m/>
    <m/>
    <m/>
    <s v="54AKG049"/>
    <s v="Tır Tenteli"/>
    <s v="SINIRLI SORUMLU HENDEK NÜSHETİYE TAŞIMA VE İŞLETME KOOPERATİFİ"/>
    <x v="0"/>
    <s v=" "/>
    <m/>
    <s v="ŞEHİRİÇİ"/>
    <m/>
    <s v="5403"/>
    <s v="HENDEK TURKUVAZ"/>
    <s v="SAKARYA"/>
    <s v="HENDEK"/>
    <m/>
    <s v="Y54"/>
    <s v="SAKARYA"/>
    <s v="SAKARYA"/>
    <s v="SAKARYA MERKEZ"/>
    <s v="SAKARYA @ "/>
    <n v="0"/>
    <n v="0"/>
    <n v="1"/>
    <m/>
    <n v="5735"/>
    <n v="0"/>
    <n v="4917"/>
    <n v="0"/>
    <n v="5735"/>
    <n v="4917"/>
    <n v="-818"/>
  </r>
  <r>
    <x v="3"/>
    <s v="Kadir Öz"/>
    <m/>
    <m/>
    <s v="SAKARYA"/>
    <d v="2026-08-08T00:00:00"/>
    <s v="S-642165"/>
    <d v="2026-08-08T00:00:00"/>
    <s v="Y-576395"/>
    <x v="1"/>
    <m/>
    <s v=" "/>
    <d v="2026-08-08T00:00:00"/>
    <m/>
    <m/>
    <x v="8"/>
    <s v="TURKUVAZ PLASTİK VE TEMİZLİK ÜRÜNLERİ SAN TİÇ A.Ş"/>
    <m/>
    <m/>
    <m/>
    <m/>
    <s v="14AN529"/>
    <s v="Tır Tenteli"/>
    <s v="CEVDET SÜZGEN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610"/>
    <n v="0"/>
    <n v="12659"/>
    <n v="0"/>
    <n v="10610"/>
    <n v="12659"/>
    <n v="2049"/>
  </r>
  <r>
    <x v="3"/>
    <s v="Kadir Öz"/>
    <m/>
    <m/>
    <s v="SAKARYA"/>
    <d v="2026-08-08T00:00:00"/>
    <s v="S-642164"/>
    <d v="2026-08-08T00:00:00"/>
    <s v="Y-576394"/>
    <x v="1"/>
    <m/>
    <s v=" "/>
    <d v="2026-08-08T00:00:00"/>
    <m/>
    <m/>
    <x v="8"/>
    <s v="TURKUVAZ PLASTİK VE TEMİZLİK ÜRÜNLERİ SAN TİÇ A.Ş"/>
    <m/>
    <m/>
    <m/>
    <m/>
    <s v="29AAN362"/>
    <s v="Tır Tenteli"/>
    <s v="SINIRLI SORUMLU HENDEK NÜSHETİYE TAŞIMA VE İŞLETME KOOPERATİFİ -02 YAKIT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610"/>
    <n v="0"/>
    <n v="12659"/>
    <n v="0"/>
    <n v="10610"/>
    <n v="12659"/>
    <n v="2049"/>
  </r>
  <r>
    <x v="3"/>
    <s v="Kadir Öz"/>
    <m/>
    <m/>
    <s v="SAKARYA"/>
    <d v="2026-08-08T00:00:00"/>
    <s v="S-642163"/>
    <d v="2026-08-08T00:00:00"/>
    <s v="Y-576393"/>
    <x v="1"/>
    <m/>
    <s v=" "/>
    <d v="2026-08-08T00:00:00"/>
    <m/>
    <m/>
    <x v="8"/>
    <s v="TURKUVAZ PLASTİK VE TEMİZLİK ÜRÜNLERİ SAN TİÇ A.Ş"/>
    <m/>
    <m/>
    <m/>
    <m/>
    <s v="54RL420"/>
    <s v="Tır Tenteli"/>
    <s v="ONUR CAN BARUT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BİM @ "/>
    <n v="0"/>
    <n v="0"/>
    <n v="1"/>
    <m/>
    <n v="10610"/>
    <n v="0"/>
    <n v="11506"/>
    <n v="0"/>
    <n v="10610"/>
    <n v="11506"/>
    <n v="896"/>
  </r>
  <r>
    <x v="3"/>
    <s v="Kadir Öz"/>
    <m/>
    <m/>
    <s v="SAKARYA"/>
    <d v="2026-08-08T00:00:00"/>
    <s v="S-642162"/>
    <d v="2026-08-08T00:00:00"/>
    <s v="Y-576392"/>
    <x v="1"/>
    <m/>
    <s v=" "/>
    <d v="2026-08-08T00:00:00"/>
    <m/>
    <m/>
    <x v="8"/>
    <s v="TURKUVAZ PLASTİK VE TEMİZLİK ÜRÜNLERİ SAN TİÇ A.Ş"/>
    <m/>
    <m/>
    <m/>
    <m/>
    <s v="54AL072"/>
    <s v="Tır Kayar Perdeli"/>
    <s v="SINIRLI SORUMLU HENDEK NÜSHETİYE TAŞIMA VE İŞLETME KOOPERATİFİ - 01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ORHANLI @ "/>
    <n v="0"/>
    <n v="0"/>
    <n v="1"/>
    <m/>
    <n v="10610"/>
    <n v="0"/>
    <n v="11506"/>
    <n v="0"/>
    <n v="10610"/>
    <n v="11506"/>
    <n v="896"/>
  </r>
  <r>
    <x v="3"/>
    <s v="Kadir Öz"/>
    <m/>
    <m/>
    <s v="SAKARYA"/>
    <d v="2026-08-08T00:00:00"/>
    <s v="S-642161"/>
    <d v="2026-08-08T00:00:00"/>
    <s v="Y-576391"/>
    <x v="1"/>
    <m/>
    <s v=" "/>
    <d v="2026-08-08T00:00:00"/>
    <m/>
    <m/>
    <x v="8"/>
    <s v="TURKUVAZ PLASTİK VE TEMİZLİK ÜRÜNLERİ SAN TİÇ A.Ş"/>
    <m/>
    <m/>
    <m/>
    <m/>
    <s v="54TN296"/>
    <s v="Tır Tenteli"/>
    <s v="SERPİL BURNAZ"/>
    <x v="0"/>
    <s v=" "/>
    <m/>
    <s v="ŞEHİRLERARASI"/>
    <m/>
    <s v="5403"/>
    <s v="HENDEK TURKUVAZ"/>
    <s v="SAKARYA"/>
    <s v="HENDEK"/>
    <m/>
    <s v="Y39"/>
    <s v="KIRKLARELİ"/>
    <s v="KIRKLARELİ"/>
    <s v="KIRKLARELİ MERKEZ"/>
    <s v="LÜLEBURGAZ @ "/>
    <n v="0"/>
    <n v="0"/>
    <n v="1"/>
    <m/>
    <n v="24251"/>
    <n v="0"/>
    <n v="26725"/>
    <n v="0"/>
    <n v="24251"/>
    <n v="26725"/>
    <n v="2474"/>
  </r>
  <r>
    <x v="3"/>
    <s v="Kadir Öz"/>
    <m/>
    <m/>
    <s v="SAKARYA"/>
    <d v="2026-08-08T00:00:00"/>
    <s v="S-642160"/>
    <d v="2026-08-08T00:00:00"/>
    <s v="Y-576390"/>
    <x v="1"/>
    <m/>
    <s v=" "/>
    <d v="2026-08-08T00:00:00"/>
    <m/>
    <m/>
    <x v="8"/>
    <s v="TURKUVAZ PLASTİK VE TEMİZLİK ÜRÜNLERİ SAN TİÇ A.Ş"/>
    <m/>
    <m/>
    <m/>
    <m/>
    <s v="50AFV741"/>
    <s v="Tır Kayar Perdeli"/>
    <s v="MURAT SEZER"/>
    <x v="0"/>
    <s v=" "/>
    <m/>
    <s v="ŞEHİRLERARASI"/>
    <m/>
    <s v="5403"/>
    <s v="HENDEK TURKUVAZ"/>
    <s v="SAKARYA"/>
    <s v="HENDEK"/>
    <m/>
    <s v="Y38"/>
    <s v="KAYSERİ"/>
    <s v="KAYSERİ"/>
    <s v="KAYSERİ MERKEZ"/>
    <s v="KAYSERİ-2 @ "/>
    <n v="0"/>
    <n v="0"/>
    <n v="1"/>
    <m/>
    <n v="27242"/>
    <n v="0"/>
    <n v="31648"/>
    <n v="0"/>
    <n v="27242"/>
    <n v="31648"/>
    <n v="4406"/>
  </r>
  <r>
    <x v="3"/>
    <s v="Kadir Öz"/>
    <m/>
    <m/>
    <s v="SAKARYA"/>
    <d v="2026-08-08T00:00:00"/>
    <s v="S-642159"/>
    <d v="2026-08-08T00:00:00"/>
    <s v="Y-576389"/>
    <x v="1"/>
    <m/>
    <s v=" "/>
    <d v="2026-08-08T00:00:00"/>
    <m/>
    <m/>
    <x v="8"/>
    <s v="TURKUVAZ PLASTİK VE TEMİZLİK ÜRÜNLERİ SAN TİÇ A.Ş"/>
    <m/>
    <m/>
    <m/>
    <m/>
    <s v="06AS1948"/>
    <s v="Tır Tenteli"/>
    <s v="S.S. PAMUKOVA KARAYOLU YÜK TAŞIMA KOOPERATİFİ"/>
    <x v="0"/>
    <s v=" "/>
    <m/>
    <s v="ŞEHİRLERARASI"/>
    <m/>
    <s v="5403"/>
    <s v="HENDEK TURKUVAZ"/>
    <s v="SAKARYA"/>
    <s v="HENDEK"/>
    <m/>
    <s v="Y06"/>
    <s v="ANKARA"/>
    <s v="ANKARA"/>
    <s v="ANKARA MERKEZ"/>
    <s v="HASANOĞLAN-1+2 @ "/>
    <n v="0"/>
    <n v="0"/>
    <n v="1"/>
    <m/>
    <n v="21323"/>
    <n v="0"/>
    <n v="23291"/>
    <n v="0"/>
    <n v="21323"/>
    <n v="23291"/>
    <n v="1968"/>
  </r>
  <r>
    <x v="3"/>
    <s v="Kadir Öz"/>
    <m/>
    <m/>
    <s v="SAKARYA"/>
    <d v="2026-08-08T00:00:00"/>
    <s v="S-642158"/>
    <d v="2026-08-08T00:00:00"/>
    <s v="Y-576388"/>
    <x v="1"/>
    <m/>
    <s v=" "/>
    <d v="2026-08-08T00:00:00"/>
    <m/>
    <m/>
    <x v="8"/>
    <s v="TURKUVAZ PLASTİK VE TEMİZLİK ÜRÜNLERİ SAN TİÇ A.Ş"/>
    <m/>
    <m/>
    <m/>
    <m/>
    <s v="26GS523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7"/>
    <s v="ANTALYA"/>
    <s v="ANTALYA"/>
    <s v="MERKEZ"/>
    <s v="ESKİŞEHİR+DÖŞEMEALTI-1 @ "/>
    <n v="0"/>
    <n v="0"/>
    <n v="1"/>
    <m/>
    <n v="32220"/>
    <n v="0"/>
    <n v="36216"/>
    <n v="0"/>
    <n v="32220"/>
    <n v="36216"/>
    <n v="3996"/>
  </r>
  <r>
    <x v="3"/>
    <s v="Kadir Öz"/>
    <m/>
    <m/>
    <s v="SAKARYA"/>
    <d v="2026-08-08T00:00:00"/>
    <s v="S-642157"/>
    <d v="2026-08-08T00:00:00"/>
    <s v="Y-576387"/>
    <x v="1"/>
    <m/>
    <s v=" "/>
    <d v="2026-08-08T00:00:00"/>
    <m/>
    <m/>
    <x v="8"/>
    <s v="TURKUVAZ PLASTİK VE TEMİZLİK ÜRÜNLERİ SAN TİÇ A.Ş"/>
    <m/>
    <m/>
    <m/>
    <m/>
    <s v="54LB973"/>
    <s v="Tır Tenteli"/>
    <s v="ALİ ATMACA HÜR NAKLİYAT"/>
    <x v="0"/>
    <s v=" "/>
    <m/>
    <s v="ŞEHİRLERARASI"/>
    <m/>
    <s v="5403"/>
    <s v="HENDEK TURKUVAZ"/>
    <s v="SAKARYA"/>
    <s v="HENDEK"/>
    <m/>
    <s v="Y09"/>
    <s v="AYDIN"/>
    <s v="AYDIN"/>
    <s v="AYDIN MERKEZ"/>
    <s v="AYDIN @ "/>
    <n v="0"/>
    <n v="0"/>
    <n v="1"/>
    <m/>
    <n v="31544"/>
    <n v="0"/>
    <n v="35960"/>
    <n v="0"/>
    <n v="31544"/>
    <n v="35960"/>
    <n v="4416"/>
  </r>
  <r>
    <x v="3"/>
    <s v="Kadir Öz"/>
    <m/>
    <m/>
    <s v="SAKARYA"/>
    <d v="2026-08-08T00:00:00"/>
    <s v="S-642156"/>
    <d v="2026-08-08T00:00:00"/>
    <s v="Y-576386"/>
    <x v="1"/>
    <m/>
    <s v=" "/>
    <d v="2026-08-08T00:00:00"/>
    <m/>
    <m/>
    <x v="8"/>
    <s v="TURKUVAZ PLASTİK VE TEMİZLİK ÜRÜNLERİ SAN TİÇ A.Ş"/>
    <m/>
    <m/>
    <m/>
    <m/>
    <s v="66AH88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ARNAVUTKÖY-2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08T00:00:00"/>
    <s v="S-642155"/>
    <d v="2026-08-08T00:00:00"/>
    <s v="Y-576385"/>
    <x v="1"/>
    <m/>
    <s v=" "/>
    <d v="2026-08-08T00:00:00"/>
    <m/>
    <m/>
    <x v="8"/>
    <s v="TURKUVAZ PLASTİK VE TEMİZLİK ÜRÜNLERİ SAN TİÇ A.Ş"/>
    <m/>
    <m/>
    <m/>
    <m/>
    <s v="61K21645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ARNAVUTKÖY-1 @ "/>
    <n v="0"/>
    <n v="0"/>
    <n v="1"/>
    <m/>
    <n v="22530"/>
    <n v="0"/>
    <n v="22627"/>
    <n v="0"/>
    <n v="22530"/>
    <n v="22627"/>
    <n v="97"/>
  </r>
  <r>
    <x v="3"/>
    <s v="Mehmet Koç"/>
    <s v="Arşiv kaydı var"/>
    <m/>
    <m/>
    <d v="2026-08-08T00:00:00"/>
    <s v="S-641599"/>
    <d v="2026-08-08T00:00:00"/>
    <s v="Y-575837"/>
    <x v="0"/>
    <m/>
    <s v=" "/>
    <m/>
    <m/>
    <m/>
    <x v="8"/>
    <s v="TURKUVAZ PLASTİK VE TEMİZLİK ÜRÜNLERİ SAN TİÇ A.Ş"/>
    <m/>
    <d v="2026-08-08T00:00:00"/>
    <s v="P-000172224"/>
    <m/>
    <s v="33NUL13"/>
    <s v="Tır Tenteli"/>
    <s v="ABDİL BOBUŞOĞLU"/>
    <x v="0"/>
    <s v=" "/>
    <m/>
    <s v="ŞEHİRLERARASI"/>
    <n v="1"/>
    <s v="HENDEK TURKUVAZ"/>
    <s v="HENDEK TURKUVAZ"/>
    <s v="SAKARYA"/>
    <s v="HENDEK"/>
    <m/>
    <s v="Y33"/>
    <s v="MERSİN"/>
    <s v="MERSİN"/>
    <s v="MERSİN MERKEZ"/>
    <m/>
    <n v="0"/>
    <n v="0"/>
    <n v="0"/>
    <n v="0"/>
    <n v="33000"/>
    <n v="0"/>
    <n v="37720"/>
    <n v="0"/>
    <n v="33000"/>
    <n v="37720"/>
    <n v="4720"/>
  </r>
  <r>
    <x v="3"/>
    <s v="Mehmet Koç"/>
    <s v="Arşiv kaydı var"/>
    <m/>
    <m/>
    <d v="2026-08-08T00:00:00"/>
    <s v="S-641593"/>
    <d v="2026-08-08T00:00:00"/>
    <s v="Y-575831"/>
    <x v="0"/>
    <m/>
    <s v=" "/>
    <m/>
    <m/>
    <m/>
    <x v="8"/>
    <s v="TURKUVAZ PLASTİK VE TEMİZLİK ÜRÜNLERİ SAN TİÇ A.Ş"/>
    <m/>
    <d v="2026-08-08T00:00:00"/>
    <s v="P-000172220"/>
    <m/>
    <s v="54FB532"/>
    <s v="Tır Tenteli"/>
    <s v="BİROL AKTÜRK"/>
    <x v="0"/>
    <s v=" "/>
    <m/>
    <s v="ŞEHİRLERARASI"/>
    <n v="1"/>
    <s v="HENDEK TURKUVAZ"/>
    <s v="HENDEK TURKUVAZ"/>
    <s v="SAKARYA"/>
    <s v="HENDEK"/>
    <m/>
    <s v="Y17"/>
    <s v="ÇANAKKALE"/>
    <s v="ÇANAKKALE"/>
    <s v="ÇANAKKALE MERKEZ"/>
    <m/>
    <n v="0"/>
    <n v="0"/>
    <n v="0"/>
    <n v="0"/>
    <n v="26000"/>
    <n v="0"/>
    <n v="30465"/>
    <n v="0"/>
    <n v="26000"/>
    <n v="30465"/>
    <n v="4465"/>
  </r>
  <r>
    <x v="3"/>
    <s v="Mehmet Koç"/>
    <s v="Arşiv kaydı var"/>
    <m/>
    <m/>
    <d v="2026-08-08T00:00:00"/>
    <s v="S-641585"/>
    <d v="2026-08-08T00:00:00"/>
    <s v="Y-575822"/>
    <x v="0"/>
    <m/>
    <s v=" "/>
    <m/>
    <m/>
    <m/>
    <x v="19"/>
    <s v="VATAN PLASTİK SAN TİCARET A.Ş"/>
    <m/>
    <d v="2026-08-08T00:00:00"/>
    <s v="P-000172216"/>
    <m/>
    <s v="54ABC514"/>
    <s v="10 Tkr Kamyon Tenteli"/>
    <s v="AHMET KAVAS"/>
    <x v="0"/>
    <s v=" "/>
    <m/>
    <s v="ŞEHİRLERARASI"/>
    <n v="1"/>
    <s v="Y11"/>
    <s v="BİLECİK"/>
    <s v="BİLECİK"/>
    <s v="BİLECİK MERKEZ"/>
    <m/>
    <s v="Y59"/>
    <s v="TEKİRDAĞ"/>
    <s v="TEKİRDAĞ"/>
    <s v="TEKİRDAĞ MERKEZ"/>
    <s v="35871 @ "/>
    <n v="0"/>
    <n v="0"/>
    <n v="0"/>
    <n v="0"/>
    <n v="22000"/>
    <n v="0"/>
    <n v="24389"/>
    <n v="0"/>
    <n v="22000"/>
    <n v="24389"/>
    <n v="2389"/>
  </r>
  <r>
    <x v="3"/>
    <s v="Mehmet Koç"/>
    <s v="Arşiv kaydı var"/>
    <m/>
    <m/>
    <d v="2026-08-08T00:00:00"/>
    <s v="S-641479"/>
    <d v="2026-08-08T00:00:00"/>
    <s v="Y-575718"/>
    <x v="0"/>
    <m/>
    <s v=" "/>
    <m/>
    <m/>
    <m/>
    <x v="9"/>
    <s v="POLİPROPİLEN ELYAF SANAYİ VE DIŞ TİCARET ANONİM ŞİRKETİ"/>
    <m/>
    <d v="2026-08-08T00:00:00"/>
    <s v="P-000172168"/>
    <m/>
    <s v="05FP626"/>
    <s v="Tır Tenteli"/>
    <s v="RAMAZAN ÇOBAN"/>
    <x v="0"/>
    <s v=" "/>
    <m/>
    <s v="ŞEHİRLERARASI"/>
    <n v="1"/>
    <s v="Y11"/>
    <s v="BİLECİK"/>
    <s v="BİLECİK"/>
    <s v="BİLECİK MERKEZ"/>
    <m/>
    <s v="Y55"/>
    <s v="SAMSUN"/>
    <s v="SAMSUN"/>
    <s v="SAMSUN MERKEZ"/>
    <s v="D514 @ "/>
    <n v="0"/>
    <n v="0"/>
    <n v="0"/>
    <n v="0"/>
    <n v="27000"/>
    <n v="0"/>
    <n v="30000"/>
    <n v="0"/>
    <n v="27000"/>
    <n v="30000"/>
    <n v="3000"/>
  </r>
  <r>
    <x v="3"/>
    <s v="Mehmet Koç"/>
    <s v="Arşiv kaydı var"/>
    <m/>
    <m/>
    <d v="2026-08-08T00:00:00"/>
    <s v="S-641416"/>
    <d v="2026-08-08T00:00:00"/>
    <s v="Y-575654"/>
    <x v="0"/>
    <m/>
    <s v=" "/>
    <m/>
    <m/>
    <m/>
    <x v="8"/>
    <s v="TURKUVAZ PLASTİK VE TEMİZLİK ÜRÜNLERİ SAN TİÇ A.Ş"/>
    <m/>
    <d v="2026-08-08T00:00:00"/>
    <s v="P-000172143"/>
    <m/>
    <s v="54AOT008"/>
    <s v="Tır Tenteli"/>
    <s v="PAMUKOVA ÖZKAR NAK.SAN.VE TİC.LTD.ŞTİ"/>
    <x v="0"/>
    <s v=" "/>
    <m/>
    <s v="ŞEHİRLERARASI"/>
    <n v="1"/>
    <s v="HENDEK TURKUVAZ"/>
    <s v="HENDEK TURKUVAZ"/>
    <s v="SAKARYA"/>
    <s v="HENDEK"/>
    <m/>
    <s v="Y31"/>
    <s v="HATAY"/>
    <s v="HATAY"/>
    <s v="MERKEZ"/>
    <m/>
    <n v="0"/>
    <n v="0"/>
    <n v="0"/>
    <n v="0"/>
    <n v="41000"/>
    <n v="0"/>
    <n v="42369"/>
    <n v="0"/>
    <n v="41000"/>
    <n v="42369"/>
    <n v="1369"/>
  </r>
  <r>
    <x v="3"/>
    <s v="Mehmet Koç"/>
    <s v="Arşiv kaydı var"/>
    <m/>
    <m/>
    <d v="2026-08-08T00:00:00"/>
    <s v="S-641414"/>
    <d v="2026-08-08T00:00:00"/>
    <s v="Y-575652"/>
    <x v="0"/>
    <m/>
    <s v=" "/>
    <m/>
    <m/>
    <m/>
    <x v="19"/>
    <s v="VATAN PLASTİK SAN TİCARET A.Ş"/>
    <m/>
    <d v="2026-08-08T00:00:00"/>
    <s v="P-000172141"/>
    <m/>
    <s v="54ABG366"/>
    <s v="Tır Tenteli"/>
    <s v="PAMUKOVA ÖZKAR NAK.SAN.VE TİC.LTD.ŞTİ"/>
    <x v="0"/>
    <s v=" "/>
    <m/>
    <s v="ŞEHİRLERARASI"/>
    <n v="1"/>
    <s v="Y11"/>
    <s v="BİLECİK"/>
    <s v="BİLECİK"/>
    <s v="BİLECİK MERKEZ"/>
    <m/>
    <s v="Y16"/>
    <s v="BURSA"/>
    <s v="BURSA"/>
    <s v="BURSA MERKEZ"/>
    <s v="35869 @ "/>
    <n v="0"/>
    <n v="0"/>
    <n v="0"/>
    <n v="0"/>
    <n v="35000"/>
    <n v="0"/>
    <n v="36040"/>
    <n v="0"/>
    <n v="35000"/>
    <n v="36040"/>
    <n v="1040"/>
  </r>
  <r>
    <x v="3"/>
    <s v="Mehmet Koç"/>
    <s v="Arşiv kaydı var"/>
    <m/>
    <m/>
    <d v="2026-08-08T00:00:00"/>
    <s v="S-641408"/>
    <d v="2026-08-08T00:00:00"/>
    <s v="Y-575646"/>
    <x v="0"/>
    <m/>
    <s v=" "/>
    <m/>
    <m/>
    <m/>
    <x v="8"/>
    <s v="TURKUVAZ PLASTİK VE TEMİZLİK ÜRÜNLERİ SAN TİÇ A.Ş"/>
    <m/>
    <d v="2026-08-08T00:00:00"/>
    <s v="P-000172135"/>
    <m/>
    <s v="33ATE897"/>
    <s v="Tır Tenteli"/>
    <s v="MUSTAFA GÜR"/>
    <x v="0"/>
    <s v=" "/>
    <m/>
    <s v="ŞEHİRLERARASI"/>
    <n v="1"/>
    <s v="HENDEK TURKUVAZ"/>
    <s v="HENDEK TURKUVAZ"/>
    <s v="SAKARYA"/>
    <s v="HENDEK"/>
    <m/>
    <s v="Y31"/>
    <s v="HATAY"/>
    <s v="HATAY"/>
    <s v="MERKEZ"/>
    <m/>
    <n v="0"/>
    <n v="0"/>
    <n v="0"/>
    <n v="0"/>
    <n v="38000"/>
    <n v="0"/>
    <n v="45149"/>
    <n v="0"/>
    <n v="38000"/>
    <n v="45149"/>
    <n v="7149"/>
  </r>
  <r>
    <x v="3"/>
    <s v="Mehmet Koç"/>
    <s v="Arşiv kaydı var"/>
    <m/>
    <m/>
    <d v="2026-08-08T00:00:00"/>
    <s v="S-641398"/>
    <d v="2026-08-08T00:00:00"/>
    <s v="Y-575637"/>
    <x v="0"/>
    <m/>
    <s v=" "/>
    <m/>
    <m/>
    <m/>
    <x v="8"/>
    <s v="TURKUVAZ PLASTİK VE TEMİZLİK ÜRÜNLERİ SAN TİÇ A.Ş"/>
    <m/>
    <d v="2026-08-08T00:00:00"/>
    <s v="P-000172128"/>
    <m/>
    <s v="07ASB299"/>
    <s v="Tır Tenteli"/>
    <s v="TEVFİK CAN ÖZBUCAK"/>
    <x v="0"/>
    <s v=" "/>
    <m/>
    <s v="ŞEHİRLERARASI"/>
    <n v="1"/>
    <s v="HENDEK TURKUVAZ"/>
    <s v="HENDEK TURKUVAZ"/>
    <s v="SAKARYA"/>
    <s v="HENDEK"/>
    <m/>
    <s v="GEBZE DEPO"/>
    <s v="GEBZE DEPO"/>
    <s v="KOCAELİ"/>
    <s v="GEBZE"/>
    <m/>
    <n v="0"/>
    <n v="0"/>
    <n v="0"/>
    <n v="0"/>
    <n v="10000"/>
    <n v="0"/>
    <n v="10443"/>
    <n v="0"/>
    <n v="10000"/>
    <n v="10443"/>
    <n v="443"/>
  </r>
  <r>
    <x v="3"/>
    <s v="Mehmet Koç"/>
    <s v="Arşiv kaydı var"/>
    <m/>
    <m/>
    <d v="2026-08-08T00:00:00"/>
    <s v="S-642344"/>
    <d v="2026-08-08T00:00:00"/>
    <s v="Y-576583"/>
    <x v="0"/>
    <m/>
    <s v=" "/>
    <m/>
    <m/>
    <m/>
    <x v="8"/>
    <s v="TURKUVAZ PLASTİK VE TEMİZLİK ÜRÜNLERİ SAN TİÇ A.Ş"/>
    <m/>
    <d v="2026-08-08T00:00:00"/>
    <s v="P-000172533"/>
    <m/>
    <s v="33AHP128"/>
    <s v="Tır Frigorifik"/>
    <s v="SÜMER TRANS ULUS.TAŞ.İTH.İHR.SAN. VE TİC.LTD.ŞTİ."/>
    <x v="1"/>
    <s v="LATİF AKURAN"/>
    <m/>
    <s v="ŞEHİRLERARASI"/>
    <n v="1"/>
    <s v="HENDEK TURKUVAZ"/>
    <s v="HENDEK TURKUVAZ"/>
    <s v="SAKARYA"/>
    <s v="HENDEK"/>
    <m/>
    <s v="Y72"/>
    <s v="BATMAN"/>
    <s v="BATMAN"/>
    <s v="BATMAN MERKEZ"/>
    <m/>
    <n v="0"/>
    <n v="1425"/>
    <n v="2576"/>
    <n v="1151"/>
    <n v="105896.36"/>
    <n v="0"/>
    <n v="79119"/>
    <n v="0"/>
    <n v="105896.36"/>
    <n v="79119"/>
    <n v="-26777.360000000001"/>
  </r>
  <r>
    <x v="6"/>
    <s v="Serap BURSAL"/>
    <s v="Arşiv kaydı var"/>
    <m/>
    <m/>
    <d v="2026-08-08T00:00:00"/>
    <s v="S-641548"/>
    <d v="2026-08-08T00:00:00"/>
    <s v="Y-575787"/>
    <x v="0"/>
    <m/>
    <s v=" "/>
    <m/>
    <m/>
    <m/>
    <x v="0"/>
    <s v="BEYDA GIDA ÜRÜNLERİ SANAYİ VE TİC.A.Ş."/>
    <m/>
    <m/>
    <m/>
    <m/>
    <s v="34HP4542"/>
    <s v="Tır Frigorifik"/>
    <s v="TEK NUR TRANS LOJ.SAN.VE TİC.LTD.ŞTİ."/>
    <x v="1"/>
    <s v=" "/>
    <m/>
    <s v="ŞEHİRLERARASI"/>
    <n v="1"/>
    <s v="2700"/>
    <s v="İSLAHİYE FABRİKA"/>
    <s v="GAZİANTEP"/>
    <s v="İSLAHİYE"/>
    <s v="Güllühüyük Mah. OSB 4.Nolu Cadde A Blok No:20A"/>
    <s v="Y41"/>
    <s v="KOCAELİ"/>
    <s v="KOCAELİ"/>
    <s v="GEBZE"/>
    <s v="-FRİGO TIR @"/>
    <n v="0"/>
    <n v="1074"/>
    <n v="1074"/>
    <n v="0"/>
    <n v="41331.769999999997"/>
    <n v="0"/>
    <n v="49049"/>
    <n v="0"/>
    <n v="41331.769999999997"/>
    <n v="49049"/>
    <n v="7717.23"/>
  </r>
  <r>
    <x v="4"/>
    <s v="Serhat Kuzey"/>
    <s v="Arşiv kaydı var"/>
    <m/>
    <m/>
    <d v="2026-08-08T00:00:00"/>
    <s v="S-642294"/>
    <d v="2026-08-08T00:00:00"/>
    <s v="Y-576533"/>
    <x v="3"/>
    <m/>
    <s v=" "/>
    <m/>
    <m/>
    <m/>
    <x v="11"/>
    <m/>
    <m/>
    <d v="2026-08-08T00:00:00"/>
    <s v="P-000172724"/>
    <m/>
    <s v="31EG501"/>
    <s v="Tır Frigorifik"/>
    <s v="KAPITRANS ULUS.TAŞ.TİC.LTD.ŞTİ."/>
    <x v="1"/>
    <s v=" "/>
    <m/>
    <s v="ŞEHİRLERARASI"/>
    <n v="1"/>
    <s v="Y51"/>
    <s v="NİĞDE"/>
    <s v="NİĞDE"/>
    <s v="NİĞDE MERKEZ"/>
    <m/>
    <s v="Y07"/>
    <s v="ANTALYA"/>
    <s v="ANTALYA"/>
    <s v="MERKEZ"/>
    <s v="2 YER @"/>
    <n v="0"/>
    <n v="787"/>
    <n v="1130"/>
    <n v="343"/>
    <n v="54902.400000000001"/>
    <n v="4415.99"/>
    <n v="46400"/>
    <n v="0"/>
    <n v="50486.41"/>
    <n v="46400"/>
    <n v="-4086.41"/>
  </r>
  <r>
    <x v="4"/>
    <s v="Serhat Kuzey"/>
    <s v="Arşiv kaydı var"/>
    <m/>
    <m/>
    <d v="2026-08-08T00:00:00"/>
    <s v="S-642293"/>
    <d v="2026-08-08T00:00:00"/>
    <s v="Y-576532"/>
    <x v="3"/>
    <m/>
    <s v=" "/>
    <m/>
    <m/>
    <m/>
    <x v="11"/>
    <m/>
    <m/>
    <d v="2026-08-08T00:00:00"/>
    <s v="P-000172723"/>
    <m/>
    <s v="33BYK46"/>
    <s v="Tır Frigorifik"/>
    <s v="HASRET ULUS.NAK.İNŞ.GÜM.TEKSTİL KUY.GID.PET.ÜRÜN.SAN.VE TİC.LTD.ŞTİ."/>
    <x v="1"/>
    <s v=" "/>
    <m/>
    <s v="ŞEHİRLERARASI"/>
    <n v="1"/>
    <s v="Y51"/>
    <s v="NİĞDE"/>
    <s v="NİĞDE"/>
    <s v="NİĞDE MERKEZ"/>
    <m/>
    <s v="Y55"/>
    <s v="SAMSUN"/>
    <s v="SAMSUN"/>
    <s v="SAMSUN MERKEZ"/>
    <s v="SİVAS + SAMSUN @"/>
    <n v="0"/>
    <n v="730"/>
    <n v="2702"/>
    <n v="1972"/>
    <n v="116913.89"/>
    <n v="0"/>
    <n v="57833"/>
    <n v="0"/>
    <n v="116913.89"/>
    <n v="57833"/>
    <n v="-59080.89"/>
  </r>
  <r>
    <x v="4"/>
    <s v="Ahmet Bursal"/>
    <m/>
    <m/>
    <m/>
    <d v="2026-08-08T00:00:00"/>
    <s v="S-641551"/>
    <d v="2026-08-08T00:00:00"/>
    <s v="Y-575790"/>
    <x v="3"/>
    <m/>
    <s v=" "/>
    <m/>
    <m/>
    <m/>
    <x v="7"/>
    <m/>
    <m/>
    <m/>
    <m/>
    <m/>
    <s v="33CTN22"/>
    <s v="Tır Frigorifik"/>
    <s v="HASRET ULUS.NAK.İNŞ.GÜM.TEKSTİL KUY.GID.PET.ÜRÜN.SAN.VE TİC.LTD.ŞTİ."/>
    <x v="1"/>
    <s v=" "/>
    <m/>
    <s v="ŞEHİRLERARASI"/>
    <n v="1"/>
    <s v="Y45"/>
    <s v="MANİSA"/>
    <s v="MANİSA"/>
    <s v="MANİSA MERKEZ"/>
    <s v="AKHİSAR"/>
    <s v="Y06"/>
    <s v="ANKARA"/>
    <s v="ANKARA"/>
    <s v="ANKARA MERKEZ"/>
    <s v="GÖLBAŞI MİGROS @ "/>
    <n v="0"/>
    <n v="490"/>
    <n v="1120"/>
    <n v="630"/>
    <n v="47925.8"/>
    <n v="0"/>
    <n v="30250"/>
    <n v="0"/>
    <n v="47925.8"/>
    <n v="30250"/>
    <n v="-17675.8"/>
  </r>
  <r>
    <x v="4"/>
    <s v="Muhammed GÖKMEN"/>
    <s v="Arşiv kaydı var"/>
    <s v="01-09 AĞUSTOS 2026 KAŞINHANI MUTABAKATI"/>
    <s v="TAMAMLANDI"/>
    <d v="2026-08-08T00:00:00"/>
    <s v="S-641323"/>
    <d v="2026-08-08T00:00:00"/>
    <s v="Y-575561"/>
    <x v="3"/>
    <m/>
    <s v=" "/>
    <m/>
    <m/>
    <m/>
    <x v="10"/>
    <s v="PANEK ZİRAAT ALETLERİ DAYANIKLI TÜKETİM MALZEMELERİ"/>
    <m/>
    <d v="2026-08-09T00:00:00"/>
    <s v="P-000172059"/>
    <m/>
    <s v="07KT291"/>
    <s v="Tır Frigorifik"/>
    <s v="PALM HAUSE 17 TURİZM İNŞAAT TİC.LTD.ŞTİ"/>
    <x v="0"/>
    <s v="CAN ÇAKIR"/>
    <s v="0532 394 53 89"/>
    <s v="ŞEHİRLERARASI"/>
    <n v="1"/>
    <s v="4210"/>
    <s v="KAŞINHANI FABRİKA"/>
    <s v="KONYA"/>
    <s v="MERAM"/>
    <m/>
    <s v="Y61"/>
    <s v="TRABZON"/>
    <s v="TRABZON"/>
    <s v="TRABZON MERKEZ"/>
    <s v="A101 TRABZON 33 PL @"/>
    <n v="0"/>
    <n v="0"/>
    <n v="0"/>
    <n v="0"/>
    <n v="61000"/>
    <n v="0"/>
    <n v="66109.95"/>
    <n v="0"/>
    <n v="61000"/>
    <n v="66109.95"/>
    <n v="5109.95"/>
  </r>
  <r>
    <x v="4"/>
    <s v="Necmettin ŞEN"/>
    <m/>
    <s v="01-09 AĞUSTOS 2026 ÇUMRA MUTABAKATI"/>
    <s v="TAMAMLANDI"/>
    <d v="2026-08-08T00:00:00"/>
    <s v="S-641322"/>
    <d v="2026-08-08T00:00:00"/>
    <s v="Y-575560"/>
    <x v="2"/>
    <m/>
    <s v=" "/>
    <m/>
    <m/>
    <m/>
    <x v="10"/>
    <s v="PANEK ZİRAAT ALETLERİ DAYANIKLI TÜKETİM MALZEMELERİ"/>
    <m/>
    <d v="2026-08-08T00:00:00"/>
    <s v="P-000172058"/>
    <m/>
    <s v="07CIM253"/>
    <s v="Tır Frigorifik"/>
    <s v="NİHAT GÖKDAŞ"/>
    <x v="0"/>
    <s v="NİHAT GÖKDAŞ"/>
    <s v="0542 808 00 02"/>
    <s v="ŞEHİRLERARASI"/>
    <n v="1"/>
    <s v="4211"/>
    <s v="ÇUMRA FABRİKA"/>
    <s v="KONYA"/>
    <s v="ÇUMRA"/>
    <m/>
    <s v="Y07"/>
    <s v="ANTALYA"/>
    <s v="ANTALYA"/>
    <s v="MERKEZ"/>
    <s v="STOKİS GIDA- A101 DÖŞEMEALTI- ŞAFAK YILMAZ KUMLUCA @ "/>
    <n v="0"/>
    <n v="0"/>
    <n v="0"/>
    <n v="0"/>
    <n v="29000"/>
    <n v="0"/>
    <n v="33683.4"/>
    <n v="0"/>
    <n v="29000"/>
    <n v="33683.4"/>
    <n v="4683.3999999999996"/>
  </r>
  <r>
    <x v="4"/>
    <s v="Necmettin ŞEN"/>
    <s v="Arşiv kaydı var"/>
    <s v="01-09 AĞUSTOS 2026 İADE / BOŞ KASA MUTABAKATI"/>
    <s v="TAMAMLANDI"/>
    <d v="2026-08-08T00:00:00"/>
    <s v="S-641321"/>
    <d v="2026-08-08T00:00:00"/>
    <s v="Y-575559"/>
    <x v="4"/>
    <m/>
    <s v=" "/>
    <m/>
    <m/>
    <m/>
    <x v="10"/>
    <s v="PANEK ZİRAAT ALETLERİ DAYANIKLI TÜKETİM MALZEMELERİ"/>
    <m/>
    <d v="2026-08-08T00:00:00"/>
    <s v="P-000172057"/>
    <m/>
    <s v="33CRB01"/>
    <s v="Tır Frigorifik"/>
    <s v="BUDAKLAR NAKLİYAT GIDA PETROL İNŞAAT OTOMOTİV SANAYİ VE TİCARET LİMİTED ŞİRKETİ"/>
    <x v="1"/>
    <s v=" "/>
    <m/>
    <s v="ŞEHİRLERARASI"/>
    <n v="1"/>
    <s v="Y21"/>
    <s v="DİYARBAKIR"/>
    <s v="DİYARBAKIR"/>
    <s v="DİYARBAKIR MERKEZ"/>
    <s v="BİM- A101"/>
    <s v="4210"/>
    <s v="KAŞINHANI FABRİKA"/>
    <s v="KONYA"/>
    <s v="MERAM"/>
    <s v="PANAGRO ET SÜT ENTEGRE FABRİKASI TORKU @"/>
    <n v="0"/>
    <n v="894"/>
    <n v="894"/>
    <n v="0"/>
    <n v="34751.53"/>
    <n v="0"/>
    <n v="31887.200000000001"/>
    <n v="0"/>
    <n v="34751.53"/>
    <n v="31887.200000000001"/>
    <n v="-2864.33"/>
  </r>
  <r>
    <x v="4"/>
    <s v="Necmettin ŞEN"/>
    <s v="Arşiv kaydı var"/>
    <s v="01-09 AĞUSTOS 2026 İADE / BOŞ KASA MUTABAKATI"/>
    <s v="TAMAMLANDI"/>
    <d v="2026-08-08T00:00:00"/>
    <s v="S-641320"/>
    <d v="2026-08-08T00:00:00"/>
    <s v="Y-575558"/>
    <x v="4"/>
    <m/>
    <s v=" "/>
    <m/>
    <m/>
    <m/>
    <x v="10"/>
    <s v="PANEK ZİRAAT ALETLERİ DAYANIKLI TÜKETİM MALZEMELERİ"/>
    <m/>
    <d v="2026-08-08T00:00:00"/>
    <s v="P-000172056"/>
    <m/>
    <s v="33AHL784"/>
    <s v="Tır Frigorifik"/>
    <s v="ULAŞ ULUSLARARASI NAKL.SAN.VE TİC. LTD.ŞTİ"/>
    <x v="1"/>
    <s v=" "/>
    <m/>
    <s v="ŞEHİRLERARASI"/>
    <n v="1"/>
    <s v="Y07"/>
    <s v="ANTALYA"/>
    <s v="ANTALYA"/>
    <s v="MERKEZ"/>
    <s v="A101 MURATPAŞA"/>
    <s v="4210"/>
    <s v="KAŞINHANI FABRİKA"/>
    <s v="KONYA"/>
    <s v="MERAM"/>
    <s v="PANAGRO ET SÜT ENTEGRE FABRİKASI TORKU @"/>
    <n v="0"/>
    <n v="318"/>
    <n v="318"/>
    <n v="0"/>
    <n v="14468.3"/>
    <n v="134.27000000000001"/>
    <n v="11018.3"/>
    <n v="0"/>
    <n v="14334.03"/>
    <n v="11018.3"/>
    <n v="-3315.73"/>
  </r>
  <r>
    <x v="4"/>
    <s v="Necmettin ŞEN"/>
    <s v="Arşiv kaydı var"/>
    <s v="01-09 AĞUSTOS 2026 KAŞINHANI MUTABAKATI"/>
    <s v="TAMAMLANDI"/>
    <d v="2026-08-08T00:00:00"/>
    <s v="S-641319"/>
    <d v="2026-08-08T00:00:00"/>
    <s v="Y-575557"/>
    <x v="3"/>
    <m/>
    <s v=" "/>
    <m/>
    <m/>
    <m/>
    <x v="10"/>
    <s v="PANEK ZİRAAT ALETLERİ DAYANIKLI TÜKETİM MALZEMELERİ"/>
    <m/>
    <d v="2026-08-08T00:00:00"/>
    <s v="P-000172055"/>
    <m/>
    <s v="42AYG126"/>
    <s v="Tır Frigorifik"/>
    <s v="İKRALİ NAKLİYAT TURİZM TARIM SANAYİ VE TİCARET LİMİTED ŞİRKETİ"/>
    <x v="0"/>
    <s v=" "/>
    <m/>
    <s v="ŞEHİRLERARASI"/>
    <n v="1"/>
    <s v="4210"/>
    <s v="KAŞINHANI FABRİKA"/>
    <s v="KONYA"/>
    <s v="MERAM"/>
    <m/>
    <s v="Y55"/>
    <s v="SAMSUN"/>
    <s v="SAMSUN"/>
    <s v="SAMSUN MERKEZ"/>
    <s v="BİM 30 PL - TARIM KREDİ 1 PL @ "/>
    <n v="0"/>
    <n v="0"/>
    <n v="0"/>
    <n v="0"/>
    <n v="38000"/>
    <n v="0"/>
    <n v="43984.5"/>
    <n v="0"/>
    <n v="38000"/>
    <n v="43984.5"/>
    <n v="5984.5"/>
  </r>
  <r>
    <x v="4"/>
    <s v="Necmettin ŞEN"/>
    <s v="Arşiv kaydı var"/>
    <s v="01-09 AĞUSTOS 2026 KAŞINHANI MUTABAKATI"/>
    <s v="TAMAMLANDI"/>
    <d v="2026-08-08T00:00:00"/>
    <s v="S-641317"/>
    <d v="2026-08-08T00:00:00"/>
    <s v="Y-575555"/>
    <x v="3"/>
    <m/>
    <s v=" "/>
    <m/>
    <m/>
    <m/>
    <x v="10"/>
    <s v="PANEK ZİRAAT ALETLERİ DAYANIKLI TÜKETİM MALZEMELERİ"/>
    <m/>
    <d v="2026-08-08T00:00:00"/>
    <s v="P-000172053"/>
    <m/>
    <s v="42JE260"/>
    <s v="Tır Frigorifik"/>
    <s v="ÖZCAN ŞAMLIOĞLU"/>
    <x v="0"/>
    <s v=" "/>
    <m/>
    <s v="ŞEHİRLERARASI"/>
    <n v="1"/>
    <s v="4210"/>
    <s v="KAŞINHANI FABRİKA"/>
    <s v="KONYA"/>
    <s v="MERAM"/>
    <m/>
    <s v="Y25"/>
    <s v="ERZURUM"/>
    <s v="ERZURUM"/>
    <s v="ERZURUM MERKEZ"/>
    <s v="A101 ERZURUM 30 PL @ "/>
    <n v="0"/>
    <n v="0"/>
    <n v="0"/>
    <n v="0"/>
    <n v="58000"/>
    <n v="0"/>
    <n v="65155.56"/>
    <n v="0"/>
    <n v="58000"/>
    <n v="65155.56"/>
    <n v="7155.56"/>
  </r>
  <r>
    <x v="4"/>
    <s v="Necmettin ŞEN"/>
    <s v="Arşiv kaydı var"/>
    <s v="01-09 AĞUSTOS 2026 KAŞINHANI MUTABAKATI"/>
    <s v="TAMAMLANDI"/>
    <d v="2026-08-08T00:00:00"/>
    <s v="S-641316"/>
    <d v="2026-08-08T00:00:00"/>
    <s v="Y-575554"/>
    <x v="3"/>
    <m/>
    <s v=" "/>
    <m/>
    <m/>
    <m/>
    <x v="10"/>
    <s v="PANEK ZİRAAT ALETLERİ DAYANIKLI TÜKETİM MALZEMELERİ"/>
    <m/>
    <d v="2026-08-08T00:00:00"/>
    <s v="P-000172052"/>
    <m/>
    <s v="42CTZ43"/>
    <s v="Tır Frigorifik"/>
    <s v="ALİ İNCEUZUN"/>
    <x v="0"/>
    <s v=" "/>
    <m/>
    <s v="ŞEHİRLERARASI"/>
    <n v="1"/>
    <s v="4210"/>
    <s v="KAŞINHANI FABRİKA"/>
    <s v="KONYA"/>
    <s v="MERAM"/>
    <m/>
    <s v="Y76"/>
    <s v="IĞDIR"/>
    <s v="IĞDIR"/>
    <s v="IĞDIR MERKEZ"/>
    <s v="CEM VE NAZ 21 PL - FATİH ACARİ - BİM IĞDIR 12 PL @ "/>
    <n v="0"/>
    <n v="0"/>
    <n v="0"/>
    <n v="0"/>
    <n v="78000"/>
    <n v="0"/>
    <n v="86864.8"/>
    <n v="0"/>
    <n v="78000"/>
    <n v="86864.8"/>
    <n v="8864.7999999999993"/>
  </r>
  <r>
    <x v="4"/>
    <s v="Necmettin ŞEN"/>
    <s v="Arşiv kaydı var"/>
    <s v="01-09 AĞUSTOS 2026 KAŞINHANI MUTABAKATI"/>
    <s v="TAMAMLANDI"/>
    <d v="2026-08-08T00:00:00"/>
    <s v="S-641315"/>
    <d v="2026-08-08T00:00:00"/>
    <s v="Y-575553"/>
    <x v="3"/>
    <m/>
    <s v=" "/>
    <m/>
    <m/>
    <m/>
    <x v="10"/>
    <s v="PANEK ZİRAAT ALETLERİ DAYANIKLI TÜKETİM MALZEMELERİ"/>
    <m/>
    <d v="2026-08-08T00:00:00"/>
    <s v="P-000172051"/>
    <m/>
    <s v="70ACU598"/>
    <s v="Tır Tenteli"/>
    <s v="SELDA DİLEK BULUT"/>
    <x v="0"/>
    <s v=" "/>
    <m/>
    <s v="ŞEHİRLERARASI"/>
    <n v="1"/>
    <s v="4210"/>
    <s v="KAŞINHANI FABRİKA"/>
    <s v="KONYA"/>
    <s v="MERAM"/>
    <m/>
    <s v="Y65"/>
    <s v="VAN"/>
    <s v="VAN"/>
    <s v="VAN MERKEZ"/>
    <s v="SÜPHAN BİRLİK EDREMİT DEPO 8 PL - A101 VAN 22 PL @ "/>
    <n v="0"/>
    <n v="0"/>
    <n v="0"/>
    <n v="0"/>
    <n v="75000"/>
    <n v="0"/>
    <n v="84314.32"/>
    <n v="0"/>
    <n v="75000"/>
    <n v="84314.32"/>
    <n v="9314.32"/>
  </r>
  <r>
    <x v="4"/>
    <s v="Necmettin ŞEN"/>
    <s v="Arşiv kaydı var"/>
    <s v="01-09 AĞUSTOS 2026 KAŞINHANI MUTABAKATI"/>
    <s v="TAMAMLANDI"/>
    <d v="2026-08-08T00:00:00"/>
    <s v="S-641314"/>
    <d v="2026-08-08T00:00:00"/>
    <s v="Y-575552"/>
    <x v="3"/>
    <m/>
    <s v=" "/>
    <m/>
    <m/>
    <m/>
    <x v="10"/>
    <s v="PANEK ZİRAAT ALETLERİ DAYANIKLI TÜKETİM MALZEMELERİ"/>
    <m/>
    <d v="2026-08-08T00:00:00"/>
    <s v="P-000172050"/>
    <m/>
    <s v="35APR667"/>
    <s v="Tır Frigorifik"/>
    <s v="MUHAMMET MİTHAT TOSUN"/>
    <x v="0"/>
    <s v="KAAN TOSUN"/>
    <s v="(542) 482-0960"/>
    <s v="ŞEHİRLERARASI"/>
    <n v="1"/>
    <s v="4210"/>
    <s v="KAŞINHANI FABRİKA"/>
    <s v="KONYA"/>
    <s v="MERAM"/>
    <m/>
    <s v="Y65"/>
    <s v="VAN"/>
    <s v="VAN"/>
    <s v="VAN MERKEZ"/>
    <s v="BİM BATMAN 10 PL - ŞEKERCİ 15 PL - BİM VAN 8 PL @ "/>
    <n v="0"/>
    <n v="0"/>
    <n v="0"/>
    <n v="0"/>
    <n v="87000"/>
    <n v="0"/>
    <n v="96278.399999999994"/>
    <n v="0"/>
    <n v="87000"/>
    <n v="96278.399999999994"/>
    <n v="9278.4"/>
  </r>
  <r>
    <x v="4"/>
    <s v="Necmettin ŞEN"/>
    <s v="Arşiv kaydı var"/>
    <s v="01-09 AĞUSTOS 2026 ÇUMRA MUTABAKATI"/>
    <s v="TAMAMLANDI"/>
    <d v="2026-08-08T00:00:00"/>
    <s v="S-641313"/>
    <d v="2026-08-08T00:00:00"/>
    <s v="Y-575551"/>
    <x v="2"/>
    <m/>
    <s v=" "/>
    <m/>
    <m/>
    <m/>
    <x v="10"/>
    <s v="PANEK ZİRAAT ALETLERİ DAYANIKLI TÜKETİM MALZEMELERİ"/>
    <m/>
    <d v="2026-08-08T00:00:00"/>
    <s v="P-000172049"/>
    <m/>
    <s v="42AGL175"/>
    <s v="Tır Frigorifik"/>
    <s v="AKSÖZLER TURİZM SANAYİ VE TİCARET LİMİTED ŞİRKETİ"/>
    <x v="0"/>
    <s v=" "/>
    <m/>
    <s v="ŞEHİRLERARASI"/>
    <n v="1"/>
    <s v="4211"/>
    <s v="ÇUMRA FABRİKA"/>
    <s v="KONYA"/>
    <s v="ÇUMRA"/>
    <m/>
    <s v="Y06"/>
    <s v="ANKARA"/>
    <s v="ANKARA"/>
    <s v="ANKARA MERKEZ"/>
    <s v="A101 GÖLBAŞI- YASEMİN PASTA- FİLE SİNCAN - BİM SİNCAN @ "/>
    <n v="0"/>
    <n v="0"/>
    <n v="0"/>
    <n v="0"/>
    <n v="24000"/>
    <n v="0"/>
    <n v="28829.56"/>
    <n v="0"/>
    <n v="24000"/>
    <n v="28829.56"/>
    <n v="4829.5600000000004"/>
  </r>
  <r>
    <x v="4"/>
    <s v="Necmettin ŞEN"/>
    <s v="Arşiv kaydı var"/>
    <s v="01-09 AĞUSTOS 2026 ÇUMRA MUTABAKATI"/>
    <s v="TAMAMLANDI"/>
    <d v="2026-08-08T00:00:00"/>
    <s v="S-641312"/>
    <d v="2026-08-08T00:00:00"/>
    <s v="Y-575550"/>
    <x v="2"/>
    <m/>
    <s v=" "/>
    <m/>
    <m/>
    <m/>
    <x v="10"/>
    <s v="PANEK ZİRAAT ALETLERİ DAYANIKLI TÜKETİM MALZEMELERİ"/>
    <m/>
    <d v="2026-08-08T00:00:00"/>
    <s v="P-000172048"/>
    <m/>
    <s v="42FNL43"/>
    <s v="Tır Tenteli"/>
    <s v="BAYRAM GÜNTÜRK"/>
    <x v="0"/>
    <s v=" "/>
    <m/>
    <s v="ŞEHİRLERARASI"/>
    <n v="1"/>
    <s v="4211"/>
    <s v="ÇUMRA FABRİKA"/>
    <s v="KONYA"/>
    <s v="ÇUMRA"/>
    <m/>
    <s v="Y46"/>
    <s v="KAHRAMANMARAŞ"/>
    <s v="KAHRAMANMARAŞ"/>
    <s v="KAHRAMANMARAŞ MERKEZ"/>
    <s v="FATİH DONDURMA- DERTLİ PLASTİK- A101 @ "/>
    <n v="0"/>
    <n v="0"/>
    <n v="0"/>
    <n v="0"/>
    <n v="32000"/>
    <n v="0"/>
    <n v="34165.08"/>
    <n v="0"/>
    <n v="32000"/>
    <n v="34165.08"/>
    <n v="2165.08"/>
  </r>
  <r>
    <x v="4"/>
    <s v="Necmettin ŞEN"/>
    <s v="Arşiv kaydı var"/>
    <s v="01-09 AĞUSTOS 2026 ÇUMRA MUTABAKATI"/>
    <s v="TAMAMLANDI"/>
    <d v="2026-08-08T00:00:00"/>
    <s v="S-641311"/>
    <d v="2026-08-08T00:00:00"/>
    <s v="Y-575549"/>
    <x v="2"/>
    <m/>
    <s v=" "/>
    <m/>
    <m/>
    <m/>
    <x v="10"/>
    <s v="PANEK ZİRAAT ALETLERİ DAYANIKLI TÜKETİM MALZEMELERİ"/>
    <m/>
    <d v="2026-08-08T00:00:00"/>
    <s v="P-000172047"/>
    <m/>
    <s v="42AKF040"/>
    <s v="Tır Frigorifik"/>
    <s v="KENAN YILMAZ"/>
    <x v="0"/>
    <s v=" "/>
    <m/>
    <s v="ŞEHİRLERARASI"/>
    <n v="1"/>
    <s v="4211"/>
    <s v="ÇUMRA FABRİKA"/>
    <s v="KONYA"/>
    <s v="ÇUMRA"/>
    <m/>
    <s v="Y65"/>
    <s v="VAN"/>
    <s v="VAN"/>
    <s v="VAN MERKEZ"/>
    <s v="SÜPHAN BİRLİK- BİM- A101 @ "/>
    <n v="0"/>
    <n v="0"/>
    <n v="0"/>
    <n v="0"/>
    <n v="77000"/>
    <n v="0"/>
    <n v="87190"/>
    <n v="0"/>
    <n v="77000"/>
    <n v="87190"/>
    <n v="10190"/>
  </r>
  <r>
    <x v="4"/>
    <s v="Necmettin ŞEN"/>
    <s v="Arşiv kaydı var"/>
    <s v="01-09 AĞUSTOS 2026 ÇUMRA MUTABAKATI"/>
    <s v="TAMAMLANDI"/>
    <d v="2026-08-08T00:00:00"/>
    <s v="S-641310"/>
    <d v="2026-08-08T00:00:00"/>
    <s v="Y-575548"/>
    <x v="2"/>
    <m/>
    <s v=" "/>
    <m/>
    <m/>
    <m/>
    <x v="10"/>
    <s v="PANEK ZİRAAT ALETLERİ DAYANIKLI TÜKETİM MALZEMELERİ"/>
    <m/>
    <d v="2026-08-08T00:00:00"/>
    <s v="P-000172046"/>
    <m/>
    <s v="14AAP098"/>
    <s v="Tır Frigorifik"/>
    <s v="ERDAL İŞCAN"/>
    <x v="0"/>
    <s v="ERDAL İŞCAN"/>
    <s v="0544 360 23 50"/>
    <s v="ŞEHİRLERARASI"/>
    <n v="1"/>
    <s v="4211"/>
    <s v="ÇUMRA FABRİKA"/>
    <s v="KONYA"/>
    <s v="ÇUMRA"/>
    <m/>
    <s v="Y78"/>
    <s v="KARABÜK"/>
    <s v="KARABÜK"/>
    <s v="KARABÜK MERKEZ"/>
    <s v="A101- TABİATSAL GIDA- AYHANLAR GIDA @ "/>
    <n v="0"/>
    <n v="0"/>
    <n v="0"/>
    <n v="0"/>
    <n v="42000"/>
    <n v="0"/>
    <n v="48846"/>
    <n v="0"/>
    <n v="42000"/>
    <n v="48846"/>
    <n v="6846"/>
  </r>
  <r>
    <x v="4"/>
    <s v="Necmettin ŞEN"/>
    <s v="Arşiv kaydı var"/>
    <s v="01-09 AĞUSTOS 2026 KAŞINHANI MUTABAKATI"/>
    <s v="TAMAMLANDI"/>
    <d v="2026-08-11T00:00:00"/>
    <s v="S-641485"/>
    <d v="2026-08-08T00:00:00"/>
    <s v="Y-575724"/>
    <x v="3"/>
    <m/>
    <s v=" "/>
    <m/>
    <m/>
    <m/>
    <x v="10"/>
    <s v="PANEK ZİRAAT ALETLERİ DAYANIKLI TÜKETİM MALZEMELERİ"/>
    <m/>
    <d v="2026-08-08T00:00:00"/>
    <s v="P-000172174"/>
    <m/>
    <s v="31EG501"/>
    <s v="Tır Frigorifik"/>
    <s v="KAPITRANS ULUS.TAŞ.TİC.LTD.ŞTİ."/>
    <x v="1"/>
    <s v=" "/>
    <m/>
    <s v="ŞEHİRLERARASI"/>
    <n v="1"/>
    <s v="4210"/>
    <s v="KAŞINHANI FABRİKA"/>
    <s v="KONYA"/>
    <s v="MERAM"/>
    <m/>
    <s v="Y28"/>
    <s v="GİRESUN"/>
    <s v="GİRESUN"/>
    <s v="GİRESUN MERKEZ"/>
    <s v="SAMSUN MAKRO 4 PL - BİM PİRAZİZ 20 PL - MUSTAFA DEMİRCİ 6 PL @ "/>
    <n v="0"/>
    <n v="1435"/>
    <n v="1798"/>
    <n v="363"/>
    <n v="87357.98"/>
    <n v="7026.5"/>
    <n v="58930.05"/>
    <n v="0"/>
    <n v="80331.48"/>
    <n v="58930.05"/>
    <n v="-21401.43"/>
  </r>
  <r>
    <x v="4"/>
    <s v="Ahmet Bursal"/>
    <s v="Arşiv kaydı var"/>
    <m/>
    <m/>
    <d v="2026-08-08T00:00:00"/>
    <s v="S-641360"/>
    <d v="2026-08-08T00:00:00"/>
    <s v="Y-575598"/>
    <x v="3"/>
    <m/>
    <s v=" "/>
    <m/>
    <m/>
    <m/>
    <x v="11"/>
    <m/>
    <m/>
    <d v="2026-08-08T00:00:00"/>
    <s v="P-000172722"/>
    <m/>
    <s v="35CJL144"/>
    <s v="Tır Frigorifik"/>
    <s v="ÖZNİL PAZ.DAĞ.NAK.GIDA.VE DIŞ.TİC.LTD.ŞTİ."/>
    <x v="0"/>
    <s v=" "/>
    <m/>
    <s v="ŞEHİRLERARASI"/>
    <n v="1"/>
    <s v="Y51"/>
    <s v="NİĞDE"/>
    <s v="NİĞDE"/>
    <s v="NİĞDE MERKEZ"/>
    <m/>
    <s v="Y45"/>
    <s v="MANİSA"/>
    <s v="MANİSA"/>
    <s v="MANİSA MERKEZ"/>
    <s v="AKHİSAR @"/>
    <n v="0"/>
    <n v="0"/>
    <n v="0"/>
    <n v="0"/>
    <n v="40000"/>
    <n v="0"/>
    <n v="51484"/>
    <n v="0"/>
    <n v="40000"/>
    <n v="51484"/>
    <n v="11484"/>
  </r>
  <r>
    <x v="4"/>
    <s v="Necmettin ŞEN"/>
    <s v="Arşiv kaydı var"/>
    <s v="01-09 AĞUSTOS 2026 KAŞINHANI MUTABAKATI"/>
    <s v="TAMAMLANDI"/>
    <d v="2026-08-08T00:00:00"/>
    <s v="S-641318"/>
    <d v="2026-08-08T00:00:00"/>
    <s v="Y-575556"/>
    <x v="3"/>
    <m/>
    <s v=" "/>
    <m/>
    <m/>
    <m/>
    <x v="10"/>
    <s v="PANEK ZİRAAT ALETLERİ DAYANIKLI TÜKETİM MALZEMELERİ"/>
    <m/>
    <d v="2026-08-08T00:00:00"/>
    <s v="P-000172054"/>
    <m/>
    <s v="70ABZ960"/>
    <s v="Tır Tenteli"/>
    <s v="SELDA DİLEK BULUT"/>
    <x v="0"/>
    <s v=" "/>
    <m/>
    <s v="ŞEHİRLERARASI"/>
    <n v="1"/>
    <s v="4210"/>
    <s v="KAŞINHANI FABRİKA"/>
    <s v="KONYA"/>
    <s v="MERAM"/>
    <m/>
    <s v="Y25"/>
    <s v="ERZURUM"/>
    <s v="ERZURUM"/>
    <s v="ERZURUM MERKEZ"/>
    <s v="&quot;TOKGÖZ 7 PL - MİGROS ERZURUM 6 PL - BİM ERZURUM 8 PL _x000a_- A101 ERZURUM 5 PL&quot; @ "/>
    <n v="0"/>
    <n v="0"/>
    <n v="0"/>
    <n v="0"/>
    <n v="60000"/>
    <n v="0"/>
    <n v="68032.960000000006"/>
    <n v="0"/>
    <n v="60000"/>
    <n v="68032.960000000006"/>
    <n v="8032.96"/>
  </r>
  <r>
    <x v="2"/>
    <s v="Arif Aladağ"/>
    <m/>
    <s v="01-09 AĞUSTOS 2026 GÖNENLİ SÜT / AKHİSAR MUTABAKATI"/>
    <s v="TAMAMLANDI"/>
    <d v="2026-08-09T00:00:00"/>
    <s v="S-641456"/>
    <d v="2026-08-09T00:00:00"/>
    <s v="Y-575694"/>
    <x v="0"/>
    <m/>
    <s v=" "/>
    <m/>
    <m/>
    <m/>
    <x v="6"/>
    <s v="GÖNENLİ SÜT VE SÜT ÜRÜNLERİ GIDA SANAYİ VE TİCARET ANONİM ŞİRKETİ"/>
    <m/>
    <m/>
    <m/>
    <m/>
    <s v="45ACD017"/>
    <s v="Tır Frigorifik"/>
    <s v="MEHMET UZEL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ORHANLI BİM+ MALTEPE GETİR + ÖMERLİ BİM @ "/>
    <n v="0"/>
    <n v="0"/>
    <n v="0"/>
    <n v="0"/>
    <n v="38500"/>
    <n v="0"/>
    <n v="40540.29"/>
    <n v="0"/>
    <n v="38500"/>
    <n v="40540.29"/>
    <n v="2040.29"/>
  </r>
  <r>
    <x v="2"/>
    <s v="Arif Aladağ"/>
    <m/>
    <s v="01-09 AĞUSTOS 2026 GÖNENLİ SÜT / AKHİSAR MUTABAKATI"/>
    <s v="TAMAMLANDI"/>
    <d v="2026-08-09T00:00:00"/>
    <s v="S-641455"/>
    <d v="2026-08-09T00:00:00"/>
    <s v="Y-575693"/>
    <x v="0"/>
    <m/>
    <s v=" "/>
    <m/>
    <m/>
    <m/>
    <x v="6"/>
    <s v="GÖNENLİ SÜT VE SÜT ÜRÜNLERİ GIDA SANAYİ VE TİCARET ANONİM ŞİRKETİ"/>
    <m/>
    <m/>
    <m/>
    <m/>
    <s v="45BBY525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ARANVUTKÖY BİM1+ BİM2 @ "/>
    <n v="0"/>
    <n v="0"/>
    <n v="0"/>
    <n v="0"/>
    <n v="48500"/>
    <n v="0"/>
    <n v="50429.56"/>
    <n v="0"/>
    <n v="48500"/>
    <n v="50429.56"/>
    <n v="1929.56"/>
  </r>
  <r>
    <x v="2"/>
    <s v="Arif Aladağ"/>
    <m/>
    <s v="01-09 AĞUSTOS 2026 GÖNENLİ SÜT / AKHİSAR MUTABAKATI"/>
    <s v="TAMAMLANDI"/>
    <d v="2026-08-09T00:00:00"/>
    <s v="S-641454"/>
    <d v="2026-08-09T00:00:00"/>
    <s v="Y-575692"/>
    <x v="0"/>
    <m/>
    <s v=" "/>
    <m/>
    <m/>
    <m/>
    <x v="6"/>
    <s v="GÖNENLİ SÜT VE SÜT ÜRÜNLERİ GIDA SANAYİ VE TİCARET ANONİM ŞİRKETİ"/>
    <m/>
    <m/>
    <m/>
    <m/>
    <s v="45HH178"/>
    <s v="Tır Frigorifik"/>
    <s v="SAFİYE YAŞAR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KIRAÇ POLAR XP + HARAMİDERE BİM @ "/>
    <n v="0"/>
    <n v="0"/>
    <n v="0"/>
    <n v="0"/>
    <n v="48500"/>
    <n v="0"/>
    <n v="50429.56"/>
    <n v="0"/>
    <n v="48500"/>
    <n v="50429.56"/>
    <n v="1929.56"/>
  </r>
  <r>
    <x v="2"/>
    <s v="Arif Aladağ"/>
    <m/>
    <s v="01-09 AĞUSTOS 2026 GÖNENLİ SÜT / AKHİSAR MUTABAKATI"/>
    <s v="TAMAMLANDI"/>
    <d v="2026-08-09T00:00:00"/>
    <s v="S-641453"/>
    <d v="2026-08-09T00:00:00"/>
    <s v="Y-575691"/>
    <x v="0"/>
    <m/>
    <s v=" "/>
    <m/>
    <m/>
    <m/>
    <x v="6"/>
    <s v="GÖNENLİ SÜT VE SÜT ÜRÜNLERİ GIDA SANAYİ VE TİCARET ANONİM ŞİRKETİ"/>
    <m/>
    <m/>
    <m/>
    <m/>
    <s v="45YT441"/>
    <s v="Tır Frigorifik"/>
    <s v="SİSTA LOJİSTİK GIDA TİC.LTD.ŞTİ"/>
    <x v="0"/>
    <s v=" "/>
    <m/>
    <s v="ŞEHİRLERARASI"/>
    <n v="1"/>
    <s v="Y45"/>
    <s v="MANİSA"/>
    <s v="MANİSA"/>
    <s v="MANİSA MERKEZ"/>
    <m/>
    <s v="Y35"/>
    <s v="İZMİR"/>
    <s v="İZMİR"/>
    <s v="MERKEZ"/>
    <s v="KEMALPAŞA BİM2+ GAZİEMİR POLAR XP @ "/>
    <n v="0"/>
    <n v="0"/>
    <n v="0"/>
    <n v="0"/>
    <n v="11000"/>
    <n v="0"/>
    <n v="9875.08"/>
    <n v="0"/>
    <n v="11000"/>
    <n v="9875.08"/>
    <n v="-1124.92"/>
  </r>
  <r>
    <x v="2"/>
    <s v="Arif Aladağ"/>
    <m/>
    <s v="01-09 AĞUSTOS 2026 GÖNENLİ SÜT / AKHİSAR MUTABAKATI"/>
    <s v="TAMAMLANDI"/>
    <d v="2026-08-09T00:00:00"/>
    <s v="S-641452"/>
    <d v="2026-08-09T00:00:00"/>
    <s v="Y-575690"/>
    <x v="0"/>
    <m/>
    <s v=" "/>
    <m/>
    <m/>
    <m/>
    <x v="6"/>
    <s v="GÖNENLİ SÜT VE SÜT ÜRÜNLERİ GIDA SANAYİ VE TİCARET ANONİM ŞİRKETİ"/>
    <m/>
    <m/>
    <m/>
    <m/>
    <s v="45YG500"/>
    <s v="Tır Frigorifik"/>
    <s v="İBRAHİM RAZLIK"/>
    <x v="0"/>
    <s v=" "/>
    <m/>
    <s v="ŞEHİRİÇİ"/>
    <n v="1"/>
    <s v="Y45"/>
    <s v="MANİSA"/>
    <s v="MANİSA"/>
    <s v="MANİSA MERKEZ"/>
    <m/>
    <s v="Y45"/>
    <s v="MANİSA"/>
    <s v="MANİSA"/>
    <s v="MANİSA MERKEZ"/>
    <s v="AKHİSAR BİM @ "/>
    <n v="0"/>
    <n v="0"/>
    <n v="0"/>
    <n v="0"/>
    <n v="4000"/>
    <n v="0"/>
    <n v="2323.5500000000002"/>
    <n v="0"/>
    <n v="4000"/>
    <n v="2323.5500000000002"/>
    <n v="-1676.45"/>
  </r>
  <r>
    <x v="2"/>
    <s v="Arif Aladağ"/>
    <m/>
    <s v="01-09 AĞUSTOS 2026 GÖNENLİ SÜT / AKHİSAR MUTABAKATI"/>
    <s v="TAMAMLANDI"/>
    <d v="2026-08-09T00:00:00"/>
    <s v="S-641451"/>
    <d v="2026-08-09T00:00:00"/>
    <s v="Y-575689"/>
    <x v="0"/>
    <m/>
    <s v=" "/>
    <m/>
    <m/>
    <m/>
    <x v="6"/>
    <s v="GÖNENLİ SÜT VE SÜT ÜRÜNLERİ GIDA SANAYİ VE TİCARET ANONİM ŞİRKETİ"/>
    <m/>
    <m/>
    <m/>
    <m/>
    <s v="45ABD540"/>
    <s v="Tır Frigorifik"/>
    <s v="İBRAHİM RAZLIK"/>
    <x v="0"/>
    <s v=" "/>
    <m/>
    <s v="ŞEHİRLERARASI"/>
    <n v="1"/>
    <s v="Y45"/>
    <s v="MANİSA"/>
    <s v="MANİSA"/>
    <s v="MANİSA MERKEZ"/>
    <m/>
    <s v="Y10"/>
    <s v="BALIKESİR"/>
    <s v="BALIKESİR"/>
    <s v="BALIKESİR MERKEZ"/>
    <s v="AKHİSAR BİM+ BALIKESİR BİM @ "/>
    <n v="0"/>
    <n v="0"/>
    <n v="0"/>
    <n v="0"/>
    <n v="9000"/>
    <n v="0"/>
    <n v="9294.19"/>
    <n v="0"/>
    <n v="9000"/>
    <n v="9294.19"/>
    <n v="294.19"/>
  </r>
  <r>
    <x v="2"/>
    <s v="Arif Aladağ"/>
    <s v="Arşiv kaydı var"/>
    <s v="01-09 AĞUSTOS 2026 GÖNENLİ SÜT / AKHİSAR MUTABAKATI"/>
    <s v="TAMAMLANDI"/>
    <d v="2026-08-09T00:00:00"/>
    <s v="S-641450"/>
    <d v="2026-08-09T00:00:00"/>
    <s v="Y-575688"/>
    <x v="0"/>
    <m/>
    <s v=" "/>
    <m/>
    <m/>
    <m/>
    <x v="6"/>
    <s v="GÖNENLİ SÜT VE SÜT ÜRÜNLERİ GIDA SANAYİ VE TİCARET ANONİM ŞİRKETİ"/>
    <m/>
    <m/>
    <m/>
    <m/>
    <s v="33CTC40"/>
    <s v="Tır Frigorifik"/>
    <s v="TEK NUR TRANS LOJ.SAN.VE TİC.LTD.ŞTİ."/>
    <x v="1"/>
    <s v=" "/>
    <m/>
    <s v="ŞEHİRİÇİ"/>
    <n v="1"/>
    <s v="Y45"/>
    <s v="MANİSA"/>
    <s v="MANİSA"/>
    <s v="MANİSA MERKEZ"/>
    <m/>
    <s v="Y45"/>
    <s v="MANİSA"/>
    <s v="MANİSA"/>
    <s v="MANİSA MERKEZ"/>
    <s v="AKHİSAR BİM+ TUGTULU BİM @ "/>
    <n v="0"/>
    <n v="71"/>
    <n v="71"/>
    <n v="0"/>
    <n v="3231.9"/>
    <n v="0"/>
    <n v="6970.64"/>
    <n v="0"/>
    <n v="3231.9"/>
    <n v="6970.64"/>
    <n v="3738.74"/>
  </r>
  <r>
    <x v="2"/>
    <s v="Arif Aladağ"/>
    <m/>
    <s v="01-09 AĞUSTOS 2026 GÖNENLİ SÜT / AKHİSAR MUTABAKATI"/>
    <s v="TAMAMLANDI"/>
    <d v="2026-08-09T00:00:00"/>
    <s v="S-641449"/>
    <d v="2026-08-09T00:00:00"/>
    <s v="Y-575687"/>
    <x v="0"/>
    <m/>
    <s v=" "/>
    <m/>
    <m/>
    <m/>
    <x v="6"/>
    <s v="GÖNENLİ SÜT VE SÜT ÜRÜNLERİ GIDA SANAYİ VE TİCARET ANONİM ŞİRKETİ"/>
    <m/>
    <m/>
    <m/>
    <m/>
    <s v="31AJA224"/>
    <s v="Tır Frigorifik"/>
    <s v="KAPITRANS ULUS.TAŞ.TİC.LTD.ŞTİ."/>
    <x v="1"/>
    <s v=" "/>
    <m/>
    <s v="ŞEHİRLERARASI"/>
    <n v="1"/>
    <s v="Y45"/>
    <s v="MANİSA"/>
    <s v="MANİSA"/>
    <s v="MANİSA MERKEZ"/>
    <m/>
    <s v="Y35"/>
    <s v="İZMİR"/>
    <s v="İZMİR"/>
    <s v="MERKEZ"/>
    <s v="KEMALPAŞA BİM1+ ULUKENT BİM @ "/>
    <n v="0"/>
    <n v="130"/>
    <n v="230"/>
    <n v="100"/>
    <n v="10838.62"/>
    <n v="197.2"/>
    <n v="8713.2999999999993"/>
    <n v="0"/>
    <n v="10641.42"/>
    <n v="8713.2999999999993"/>
    <n v="-1928.12"/>
  </r>
  <r>
    <x v="2"/>
    <s v="Arif Aladağ"/>
    <m/>
    <s v="01-09 AĞUSTOS 2026 GÖNENLİ SÜT / AKHİSAR MUTABAKATI"/>
    <s v="TAMAMLANDI"/>
    <d v="2026-08-09T00:00:00"/>
    <s v="S-641448"/>
    <d v="2026-08-09T00:00:00"/>
    <s v="Y-575686"/>
    <x v="0"/>
    <m/>
    <s v=" "/>
    <m/>
    <m/>
    <m/>
    <x v="6"/>
    <s v="GÖNENLİ SÜT VE SÜT ÜRÜNLERİ GIDA SANAYİ VE TİCARET ANONİM ŞİRKETİ"/>
    <m/>
    <m/>
    <m/>
    <m/>
    <s v="31AAZ471"/>
    <s v="Tır Frigorifik"/>
    <s v="NECMETTİN GÜLER"/>
    <x v="0"/>
    <s v=" "/>
    <m/>
    <s v="ŞEHİRİÇİ"/>
    <n v="1"/>
    <s v="Y45"/>
    <s v="MANİSA"/>
    <s v="MANİSA"/>
    <s v="MANİSA MERKEZ"/>
    <m/>
    <s v="Y45"/>
    <s v="MANİSA"/>
    <s v="MANİSA"/>
    <s v="MANİSA MERKEZ"/>
    <s v="TURGUTLU BİM @ "/>
    <n v="0"/>
    <n v="0"/>
    <n v="0"/>
    <n v="0"/>
    <n v="8500"/>
    <n v="0"/>
    <n v="8713.2999999999993"/>
    <n v="0"/>
    <n v="8500"/>
    <n v="8713.2999999999993"/>
    <n v="213.3"/>
  </r>
  <r>
    <x v="2"/>
    <s v="Arif Aladağ"/>
    <m/>
    <m/>
    <s v="TAMAMLANDI"/>
    <d v="2026-08-09T00:00:00"/>
    <s v="S-641432"/>
    <d v="2026-08-09T00:00:00"/>
    <s v="Y-575670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TURGUTLU FİLE @ "/>
    <n v="0"/>
    <n v="0"/>
    <n v="0"/>
    <n v="0"/>
    <n v="8750"/>
    <n v="0"/>
    <n v="9150"/>
    <n v="0"/>
    <n v="8750"/>
    <n v="9150"/>
    <n v="400"/>
  </r>
  <r>
    <x v="2"/>
    <s v="Arif Aladağ"/>
    <m/>
    <s v="01-09 AĞUSTOS 2026 GÖNENLİ SÜT / AKHİSAR MUTABAKATI"/>
    <s v="TAMAMLANDI"/>
    <d v="2026-08-09T00:00:00"/>
    <s v="S-641457"/>
    <d v="2026-08-09T00:00:00"/>
    <s v="Y-575695"/>
    <x v="0"/>
    <m/>
    <s v=" "/>
    <m/>
    <m/>
    <m/>
    <x v="6"/>
    <s v="GÖNENLİ SÜT VE SÜT ÜRÜNLERİ GIDA SANAYİ VE TİCARET ANONİM ŞİRKETİ"/>
    <m/>
    <m/>
    <m/>
    <m/>
    <s v="45BAD050"/>
    <s v="Tır Frigorifik"/>
    <s v="MUHAMMED ENES İMAMOĞLU"/>
    <x v="0"/>
    <s v=" "/>
    <m/>
    <s v="ŞEHİRLERARASI"/>
    <n v="1"/>
    <s v="Y45"/>
    <s v="MANİSA"/>
    <s v="MANİSA"/>
    <s v="MANİSA MERKEZ"/>
    <m/>
    <s v="Y03"/>
    <s v="AFYON"/>
    <s v="AFYONKARAHİSAR"/>
    <s v="AFYON MERKEZ"/>
    <s v="AFYON BİM @ "/>
    <n v="0"/>
    <n v="0"/>
    <n v="0"/>
    <n v="0"/>
    <n v="24000"/>
    <n v="0"/>
    <n v="25497.040000000001"/>
    <n v="0"/>
    <n v="24000"/>
    <n v="25497.040000000001"/>
    <n v="1497.04"/>
  </r>
  <r>
    <x v="6"/>
    <s v="Ahmet Bursal"/>
    <s v="Arşiv kaydı var"/>
    <m/>
    <m/>
    <d v="2026-08-09T00:00:00"/>
    <s v="S-641707"/>
    <d v="2026-08-09T00:00:00"/>
    <s v="Y-575944"/>
    <x v="0"/>
    <m/>
    <s v=" "/>
    <m/>
    <m/>
    <m/>
    <x v="36"/>
    <s v="AEP ANADOLU ETAP PENKON GIDA VE TARIM ÜRÜNLERİ SANAYİ VE TİCARET ANONİM ŞİRKETİ"/>
    <m/>
    <m/>
    <m/>
    <m/>
    <s v="33APB876"/>
    <s v="Tır Frigorifik"/>
    <s v="AKMAR ULUSLARARASI NAKLİYAT SANAYİ VE TİCARET LİMİTED ŞİRKETİ"/>
    <x v="1"/>
    <s v=" "/>
    <m/>
    <s v="ŞEHİRLERARASI"/>
    <n v="1"/>
    <s v="Y20"/>
    <s v="DENİZLİ"/>
    <s v="DENİZLİ"/>
    <s v="DENİZLİ MERKEZ"/>
    <m/>
    <s v="Y10"/>
    <s v="BALIKESİR"/>
    <s v="BALIKESİR"/>
    <s v="BALIKESİR MERKEZ"/>
    <m/>
    <n v="0"/>
    <n v="477"/>
    <n v="723"/>
    <n v="246"/>
    <n v="30092.95"/>
    <n v="54.96"/>
    <n v="18000"/>
    <n v="0"/>
    <n v="30037.99"/>
    <n v="18000"/>
    <n v="-12037.99"/>
  </r>
  <r>
    <x v="4"/>
    <s v="Muhammed GÖKMEN"/>
    <s v="Arşiv kaydı var"/>
    <s v="01-09 AĞUSTOS 2026 KAŞINHANI MUTABAKATI"/>
    <s v="TAMAMLANDI"/>
    <d v="2026-08-09T00:00:00"/>
    <s v="S-641355"/>
    <d v="2026-08-09T00:00:00"/>
    <s v="Y-575593"/>
    <x v="3"/>
    <m/>
    <s v=" "/>
    <m/>
    <m/>
    <m/>
    <x v="10"/>
    <s v="PANEK ZİRAAT ALETLERİ DAYANIKLI TÜKETİM MALZEMELERİ"/>
    <m/>
    <d v="2026-08-09T00:00:00"/>
    <s v="P-000172091"/>
    <m/>
    <s v="33BNS39"/>
    <s v="Tır Frigorifik"/>
    <s v="HASRET ULUS.NAK.İNŞ.GÜM.TEKSTİL KUY.GID.PET.ÜRÜN.SAN.VE TİC.LTD.ŞTİ."/>
    <x v="1"/>
    <s v=" "/>
    <m/>
    <s v="ŞEHİRLERARASI"/>
    <n v="1"/>
    <s v="4210"/>
    <s v="KAŞINHANI FABRİKA"/>
    <s v="KONYA"/>
    <s v="MERAM"/>
    <m/>
    <s v="Y07"/>
    <s v="ANTALYA"/>
    <s v="ANTALYA"/>
    <s v="MERKEZ"/>
    <s v="BİM D.ALTI ( 2 ) 16 @ "/>
    <n v="0"/>
    <n v="346"/>
    <n v="689"/>
    <n v="343"/>
    <n v="25921.21"/>
    <n v="0"/>
    <n v="21973.599999999999"/>
    <n v="0"/>
    <n v="25921.21"/>
    <n v="21973.599999999999"/>
    <n v="-3947.61"/>
  </r>
  <r>
    <x v="4"/>
    <s v="Muhammed GÖKMEN"/>
    <s v="Arşiv kaydı var"/>
    <s v="01-09 AĞUSTOS 2026 KAŞINHANI MUTABAKATI"/>
    <s v="TAMAMLANDI"/>
    <d v="2026-08-09T00:00:00"/>
    <s v="S-641354"/>
    <d v="2026-08-09T00:00:00"/>
    <s v="Y-575592"/>
    <x v="3"/>
    <m/>
    <s v=" "/>
    <m/>
    <m/>
    <m/>
    <x v="10"/>
    <s v="PANEK ZİRAAT ALETLERİ DAYANIKLI TÜKETİM MALZEMELERİ"/>
    <m/>
    <d v="2026-08-09T00:00:00"/>
    <s v="P-000172090"/>
    <m/>
    <s v="54APB508"/>
    <s v="Tır Frigorifik"/>
    <s v="İRTUR NAKLİYE SANAYİ VE TİCARET LİMİTED ŞİRKETİ"/>
    <x v="0"/>
    <s v="AHMET SERİNÖZ"/>
    <m/>
    <s v="ŞEHİRLERARASI"/>
    <n v="1"/>
    <s v="4210"/>
    <s v="KAŞINHANI FABRİKA"/>
    <s v="KONYA"/>
    <s v="MERAM"/>
    <m/>
    <s v="Y07"/>
    <s v="ANTALYA"/>
    <s v="ANTALYA"/>
    <s v="MERKEZ"/>
    <s v="A101 MURATPASA 33 PL @ "/>
    <n v="0"/>
    <n v="0"/>
    <n v="0"/>
    <n v="0"/>
    <n v="17000"/>
    <n v="0"/>
    <n v="18425.88"/>
    <n v="0"/>
    <n v="17000"/>
    <n v="18425.88"/>
    <n v="1425.88"/>
  </r>
  <r>
    <x v="4"/>
    <s v="Muhammed GÖKMEN"/>
    <s v="Arşiv kaydı var"/>
    <s v="01-09 AĞUSTOS 2026 KAŞINHANI MUTABAKATI"/>
    <s v="TAMAMLANDI"/>
    <d v="2026-08-09T00:00:00"/>
    <s v="S-641353"/>
    <d v="2026-08-09T00:00:00"/>
    <s v="Y-575591"/>
    <x v="3"/>
    <m/>
    <s v=" "/>
    <m/>
    <m/>
    <m/>
    <x v="10"/>
    <s v="PANEK ZİRAAT ALETLERİ DAYANIKLI TÜKETİM MALZEMELERİ"/>
    <m/>
    <d v="2026-08-09T00:00:00"/>
    <s v="P-000172089"/>
    <m/>
    <s v="42AVD334"/>
    <s v="Tır Frigorifik"/>
    <s v="KADİR YAVUZER"/>
    <x v="1"/>
    <s v=" "/>
    <m/>
    <s v="ŞEHİRLERARASI"/>
    <n v="1"/>
    <s v="4210"/>
    <s v="KAŞINHANI FABRİKA"/>
    <s v="KONYA"/>
    <s v="MERAM"/>
    <m/>
    <s v="Y07"/>
    <s v="ANTALYA"/>
    <s v="ANTALYA"/>
    <s v="MERKEZ"/>
    <s v="ÇİMEN ET 5 PL (Donuk) - BONFES 12PL (Donuk) @ "/>
    <n v="0"/>
    <n v="679"/>
    <n v="679"/>
    <n v="0"/>
    <n v="25423.26"/>
    <n v="0"/>
    <n v="18702.599999999999"/>
    <n v="0"/>
    <n v="25423.26"/>
    <n v="18702.599999999999"/>
    <n v="-6720.66"/>
  </r>
  <r>
    <x v="4"/>
    <s v="Muhammed GÖKMEN"/>
    <s v="Arşiv kaydı var"/>
    <s v="01-09 AĞUSTOS 2026 KAŞINHANI MUTABAKATI"/>
    <s v="TAMAMLANDI"/>
    <d v="2026-08-09T00:00:00"/>
    <s v="S-641351"/>
    <d v="2026-08-09T00:00:00"/>
    <s v="Y-575589"/>
    <x v="3"/>
    <m/>
    <s v=" "/>
    <m/>
    <m/>
    <m/>
    <x v="10"/>
    <s v="PANEK ZİRAAT ALETLERİ DAYANIKLI TÜKETİM MALZEMELERİ"/>
    <m/>
    <d v="2026-08-09T00:00:00"/>
    <s v="P-000172087"/>
    <m/>
    <s v="55JM887"/>
    <s v="Tır Frigorifik"/>
    <s v="BAFRA EXPORT ULUSLARARASI NAK.İTH.İHR İÇveDIŞ.TİÇ."/>
    <x v="0"/>
    <s v=" "/>
    <m/>
    <s v="ŞEHİRLERARASI"/>
    <n v="1"/>
    <s v="4210"/>
    <s v="KAŞINHANI FABRİKA"/>
    <s v="KONYA"/>
    <s v="MERAM"/>
    <m/>
    <s v="Y55"/>
    <s v="SAMSUN"/>
    <s v="SAMSUN"/>
    <s v="SAMSUN MERKEZ"/>
    <s v="A101 ATAKUM 33 P L @ "/>
    <n v="0"/>
    <n v="0"/>
    <n v="0"/>
    <n v="0"/>
    <n v="38000"/>
    <n v="0"/>
    <n v="42631.65"/>
    <n v="0"/>
    <n v="38000"/>
    <n v="42631.65"/>
    <n v="4631.6499999999996"/>
  </r>
  <r>
    <x v="4"/>
    <s v="Muhammed GÖKMEN"/>
    <s v="Arşiv kaydı var"/>
    <s v="01-09 AĞUSTOS 2026 KAŞINHANI MUTABAKATI"/>
    <s v="TAMAMLANDI"/>
    <d v="2026-08-09T00:00:00"/>
    <s v="S-641350"/>
    <d v="2026-08-09T00:00:00"/>
    <s v="Y-575588"/>
    <x v="3"/>
    <m/>
    <s v=" "/>
    <m/>
    <m/>
    <m/>
    <x v="10"/>
    <s v="PANEK ZİRAAT ALETLERİ DAYANIKLI TÜKETİM MALZEMELERİ"/>
    <m/>
    <d v="2026-08-09T00:00:00"/>
    <s v="P-000172086"/>
    <m/>
    <s v="42BBG595"/>
    <s v="Tır Frigorifik"/>
    <s v="NAİL GÜÇLÜ"/>
    <x v="0"/>
    <s v=" "/>
    <m/>
    <s v="ŞEHİRLERARASI"/>
    <n v="1"/>
    <s v="4210"/>
    <s v="KAŞINHANI FABRİKA"/>
    <s v="KONYA"/>
    <s v="MERAM"/>
    <m/>
    <s v="Y55"/>
    <s v="SAMSUN"/>
    <s v="SAMSUN"/>
    <s v="SAMSUN MERKEZ"/>
    <s v="A101 SAMSUN 33 PL @ "/>
    <n v="0"/>
    <n v="0"/>
    <n v="0"/>
    <n v="0"/>
    <n v="39000"/>
    <n v="0"/>
    <n v="43798.7"/>
    <n v="0"/>
    <n v="39000"/>
    <n v="43798.7"/>
    <n v="4798.7"/>
  </r>
  <r>
    <x v="4"/>
    <s v="Muhammed GÖKMEN"/>
    <s v="Arşiv kaydı var"/>
    <s v="01-09 AĞUSTOS 2026 KAŞINHANI MUTABAKATI"/>
    <s v="TAMAMLANDI"/>
    <d v="2026-08-09T00:00:00"/>
    <s v="S-641349"/>
    <d v="2026-08-09T00:00:00"/>
    <s v="Y-575587"/>
    <x v="3"/>
    <m/>
    <s v=" "/>
    <m/>
    <m/>
    <m/>
    <x v="10"/>
    <s v="PANEK ZİRAAT ALETLERİ DAYANIKLI TÜKETİM MALZEMELERİ"/>
    <m/>
    <d v="2026-08-09T00:00:00"/>
    <s v="P-000172085"/>
    <m/>
    <s v="42ASF429"/>
    <s v="Tır Frigorifik"/>
    <s v="FATMA GÖK"/>
    <x v="0"/>
    <s v=" "/>
    <m/>
    <s v="ŞEHİRLERARASI"/>
    <n v="1"/>
    <s v="4210"/>
    <s v="KAŞINHANI FABRİKA"/>
    <s v="KONYA"/>
    <s v="MERAM"/>
    <m/>
    <s v="Y53"/>
    <s v="RİZE"/>
    <s v="RİZE"/>
    <s v="RİZE MERKEZ"/>
    <s v="AKDENİZ 7 PL - BİM TRABZON 20 PL - ANADOLU ARICILIK 5 PL @ "/>
    <n v="0"/>
    <n v="0"/>
    <n v="0"/>
    <n v="0"/>
    <n v="65000"/>
    <n v="0"/>
    <n v="73552.5"/>
    <n v="0"/>
    <n v="65000"/>
    <n v="73552.5"/>
    <n v="8552.5"/>
  </r>
  <r>
    <x v="4"/>
    <s v="Muhammed GÖKMEN"/>
    <s v="Arşiv kaydı var"/>
    <s v="01-09 AĞUSTOS 2026 KAŞINHANI MUTABAKATI"/>
    <s v="TAMAMLANDI"/>
    <d v="2026-08-09T00:00:00"/>
    <s v="S-641348"/>
    <d v="2026-08-09T00:00:00"/>
    <s v="Y-575586"/>
    <x v="3"/>
    <m/>
    <s v=" "/>
    <m/>
    <m/>
    <m/>
    <x v="10"/>
    <s v="PANEK ZİRAAT ALETLERİ DAYANIKLI TÜKETİM MALZEMELERİ"/>
    <m/>
    <d v="2026-08-09T00:00:00"/>
    <s v="P-000172084"/>
    <m/>
    <s v="33YH325"/>
    <s v="Tır Frigorifik"/>
    <s v="ŞAHNALAR LOJİSTİK OTOMOTİV YEDEK PARÇA İNŞŞAT"/>
    <x v="0"/>
    <s v=" "/>
    <m/>
    <s v="ŞEHİRLERARASI"/>
    <n v="1"/>
    <s v="4210"/>
    <s v="KAŞINHANI FABRİKA"/>
    <s v="KONYA"/>
    <s v="MERAM"/>
    <m/>
    <s v="Y33"/>
    <s v="MERSİN"/>
    <s v="MERSİN"/>
    <s v="MERSİN MERKEZ"/>
    <s v="MİGROS TARSUS 4 PL ( UHT ) - A101 MERSİN 23 PL - NYZ PAZARLAMA 6 PL @ "/>
    <n v="0"/>
    <n v="0"/>
    <n v="0"/>
    <n v="0"/>
    <n v="34000"/>
    <n v="0"/>
    <n v="37515.24"/>
    <n v="0"/>
    <n v="34000"/>
    <n v="37515.24"/>
    <n v="3515.24"/>
  </r>
  <r>
    <x v="4"/>
    <s v="Muhammed GÖKMEN"/>
    <s v="Arşiv kaydı var"/>
    <s v="01-09 AĞUSTOS 2026 KAŞINHANI MUTABAKATI"/>
    <s v="TAMAMLANDI"/>
    <d v="2026-08-09T00:00:00"/>
    <s v="S-641347"/>
    <d v="2026-08-09T00:00:00"/>
    <s v="Y-575585"/>
    <x v="3"/>
    <m/>
    <s v=" "/>
    <m/>
    <m/>
    <m/>
    <x v="10"/>
    <s v="PANEK ZİRAAT ALETLERİ DAYANIKLI TÜKETİM MALZEMELERİ"/>
    <m/>
    <d v="2026-08-09T00:00:00"/>
    <s v="P-000172083"/>
    <m/>
    <s v="06FTL122"/>
    <s v="Tır Frigorifik"/>
    <s v="SÜLEYMAN BAHAR-BARAN NAKLİYAT"/>
    <x v="1"/>
    <s v=" "/>
    <m/>
    <s v="ŞEHİRLERARASI"/>
    <n v="1"/>
    <s v="4210"/>
    <s v="KAŞINHANI FABRİKA"/>
    <s v="KONYA"/>
    <s v="MERAM"/>
    <m/>
    <s v="Y33"/>
    <s v="MERSİN"/>
    <s v="MERSİN"/>
    <s v="MERSİN MERKEZ"/>
    <s v="ADNAN TİÇ. 22 PL -- BİM MERSİN 8 PL @ "/>
    <n v="0"/>
    <n v="413"/>
    <n v="607"/>
    <n v="194"/>
    <n v="24456.880000000001"/>
    <n v="383.58"/>
    <n v="23131.439999999999"/>
    <n v="0"/>
    <n v="24073.3"/>
    <n v="23131.439999999999"/>
    <n v="-941.86"/>
  </r>
  <r>
    <x v="4"/>
    <s v="Muhammed GÖKMEN"/>
    <s v="Arşiv kaydı var"/>
    <s v="01-09 AĞUSTOS 2026 KAŞINHANI MUTABAKATI"/>
    <s v="TAMAMLANDI"/>
    <d v="2026-08-09T00:00:00"/>
    <s v="S-641346"/>
    <d v="2026-08-09T00:00:00"/>
    <s v="Y-575584"/>
    <x v="3"/>
    <m/>
    <s v=" "/>
    <m/>
    <m/>
    <m/>
    <x v="10"/>
    <s v="PANEK ZİRAAT ALETLERİ DAYANIKLI TÜKETİM MALZEMELERİ"/>
    <m/>
    <d v="2026-08-09T00:00:00"/>
    <s v="P-000172082"/>
    <m/>
    <s v="47AAG542"/>
    <s v="Tır Frigorifik"/>
    <s v="YAĞMUR TRANSPORT ULUSLARARASI TAŞIMACILIK GIDA PETROL TEKSTİL OTOMOTİV İNŞAAT KUYUMCULUK İTHALAT İHR"/>
    <x v="1"/>
    <s v=" "/>
    <m/>
    <s v="ŞEHİRLERARASI"/>
    <n v="1"/>
    <s v="4210"/>
    <s v="KAŞINHANI FABRİKA"/>
    <s v="KONYA"/>
    <s v="MERAM"/>
    <m/>
    <s v="Y33"/>
    <s v="MERSİN"/>
    <s v="MERSİN"/>
    <s v="MERSİN MERKEZ"/>
    <s v="BİM TARSUS 5 PL - A101 TARSUS 25 PL @ "/>
    <n v="0"/>
    <n v="344"/>
    <n v="812"/>
    <n v="468"/>
    <n v="34169.370000000003"/>
    <n v="0"/>
    <n v="19905.36"/>
    <n v="0"/>
    <n v="34169.370000000003"/>
    <n v="19905.36"/>
    <n v="-14264.01"/>
  </r>
  <r>
    <x v="4"/>
    <s v="Muhammed GÖKMEN"/>
    <s v="Arşiv kaydı var"/>
    <s v="01-09 AĞUSTOS 2026 KAŞINHANI MUTABAKATI"/>
    <s v="TAMAMLANDI"/>
    <d v="2026-08-09T00:00:00"/>
    <s v="S-641345"/>
    <d v="2026-08-09T00:00:00"/>
    <s v="Y-575583"/>
    <x v="3"/>
    <m/>
    <s v=" "/>
    <m/>
    <m/>
    <m/>
    <x v="10"/>
    <s v="PANEK ZİRAAT ALETLERİ DAYANIKLI TÜKETİM MALZEMELERİ"/>
    <m/>
    <d v="2026-08-09T00:00:00"/>
    <s v="P-000172081"/>
    <m/>
    <s v="33CTT18"/>
    <s v="Tır Frigorifik"/>
    <s v="AHAD LOJİSTİK ULUSLARARASI TAŞIMACILIK TEKSTİL GIDA TARIM OTOMOTİV KUYUMCULUK İNŞAAT PETROL EMLAK"/>
    <x v="1"/>
    <s v=" "/>
    <m/>
    <s v="ŞEHİRLERARASI"/>
    <n v="1"/>
    <s v="4210"/>
    <s v="KAŞINHANI FABRİKA"/>
    <s v="KONYA"/>
    <s v="MERAM"/>
    <m/>
    <s v="Y31"/>
    <s v="HATAY"/>
    <s v="HATAY"/>
    <s v="MERKEZ"/>
    <s v="&quot;MİGROS TARSUS 9 PL - TK TARSUS 1 PL - BİM İSKENDERUN 12 PL_x000a_ - BAKLACI 11 PL&quot; @ "/>
    <n v="0"/>
    <n v="584"/>
    <n v="1130"/>
    <n v="546"/>
    <n v="46882.76"/>
    <n v="0"/>
    <n v="38188.199999999997"/>
    <n v="0"/>
    <n v="46882.76"/>
    <n v="38188.199999999997"/>
    <n v="-8694.56"/>
  </r>
  <r>
    <x v="4"/>
    <s v="Muhammed GÖKMEN"/>
    <s v="Arşiv kaydı var"/>
    <s v="01-09 AĞUSTOS 2026 KAŞINHANI MUTABAKATI"/>
    <s v="TAMAMLANDI"/>
    <d v="2026-08-09T00:00:00"/>
    <s v="S-641344"/>
    <d v="2026-08-09T00:00:00"/>
    <s v="Y-575582"/>
    <x v="3"/>
    <m/>
    <s v=" "/>
    <m/>
    <m/>
    <m/>
    <x v="10"/>
    <s v="PANEK ZİRAAT ALETLERİ DAYANIKLI TÜKETİM MALZEMELERİ"/>
    <m/>
    <d v="2026-08-09T00:00:00"/>
    <s v="P-000172080"/>
    <m/>
    <s v="33CRB01"/>
    <s v="Tır Frigorifik"/>
    <s v="BUDAKLAR NAKLİYAT GIDA PETROL İNŞAAT OTOMOTİV SANAYİ VE TİCARET LİMİTED ŞİRKETİ"/>
    <x v="1"/>
    <s v=" "/>
    <m/>
    <s v="ŞEHİRLERARASI"/>
    <n v="1"/>
    <s v="4210"/>
    <s v="KAŞINHANI FABRİKA"/>
    <s v="KONYA"/>
    <s v="MERAM"/>
    <m/>
    <s v="Y31"/>
    <s v="HATAY"/>
    <s v="HATAY"/>
    <s v="MERKEZ"/>
    <s v="A101 HATAY 32 PL @ "/>
    <n v="0"/>
    <n v="504"/>
    <n v="1105"/>
    <n v="601"/>
    <n v="42953.51"/>
    <n v="0"/>
    <n v="30709.8"/>
    <n v="0"/>
    <n v="42953.51"/>
    <n v="30709.8"/>
    <n v="-12243.71"/>
  </r>
  <r>
    <x v="4"/>
    <s v="Muhammed GÖKMEN"/>
    <s v="Arşiv kaydı var"/>
    <s v="01-09 AĞUSTOS 2026 KAŞINHANI MUTABAKATI"/>
    <s v="TAMAMLANDI"/>
    <d v="2026-08-09T00:00:00"/>
    <s v="S-641343"/>
    <d v="2026-08-09T00:00:00"/>
    <s v="Y-575581"/>
    <x v="3"/>
    <m/>
    <s v=" "/>
    <m/>
    <m/>
    <m/>
    <x v="10"/>
    <s v="PANEK ZİRAAT ALETLERİ DAYANIKLI TÜKETİM MALZEMELERİ"/>
    <m/>
    <d v="2026-08-09T00:00:00"/>
    <s v="P-000172079"/>
    <m/>
    <s v="31AAB242"/>
    <s v="Tır Frigorifik"/>
    <s v="YAHYAOĞULLARI ULUSLARARASI TAŞIMACILIK LOJİSTİK"/>
    <x v="1"/>
    <s v=" "/>
    <m/>
    <s v="ŞEHİRLERARASI"/>
    <n v="1"/>
    <s v="4210"/>
    <s v="KAŞINHANI FABRİKA"/>
    <s v="KONYA"/>
    <s v="MERAM"/>
    <m/>
    <s v="Y60"/>
    <s v="TOKAT"/>
    <s v="TOKAT"/>
    <s v="TOKAT MERKEZ"/>
    <s v="A101 TOKAT 33 PL @ "/>
    <n v="0"/>
    <n v="570"/>
    <n v="1000"/>
    <n v="430"/>
    <n v="45070.55"/>
    <n v="4404.7299999999996"/>
    <n v="39336.449999999997"/>
    <n v="0"/>
    <n v="40665.82"/>
    <n v="39336.449999999997"/>
    <n v="-1329.37"/>
  </r>
  <r>
    <x v="4"/>
    <s v="Muhammed GÖKMEN"/>
    <s v="Arşiv kaydı var"/>
    <s v="01-09 AĞUSTOS 2026 KAŞINHANI MUTABAKATI"/>
    <s v="TAMAMLANDI"/>
    <d v="2026-08-09T00:00:00"/>
    <s v="S-641342"/>
    <d v="2026-08-09T00:00:00"/>
    <s v="Y-575580"/>
    <x v="3"/>
    <m/>
    <s v=" "/>
    <m/>
    <m/>
    <m/>
    <x v="10"/>
    <s v="PANEK ZİRAAT ALETLERİ DAYANIKLI TÜKETİM MALZEMELERİ"/>
    <m/>
    <d v="2026-08-09T00:00:00"/>
    <s v="P-000172078"/>
    <m/>
    <s v="34PMC372"/>
    <s v="Tır Frigorifik"/>
    <s v="YAYLADÜZÜ SÜT VE SÜT ÜRÜNLERİ TARIM HAYVANCILIK SANAYİ VE TİCARET LİMİTED ŞİRKETİ"/>
    <x v="0"/>
    <s v=" "/>
    <m/>
    <s v="ŞEHİRLERARASI"/>
    <n v="1"/>
    <s v="4210"/>
    <s v="KAŞINHANI FABRİKA"/>
    <s v="KONYA"/>
    <s v="MERAM"/>
    <m/>
    <s v="Y66"/>
    <s v="YOZGAT"/>
    <s v="YOZGAT"/>
    <s v="YOZGAT MERKEZ"/>
    <s v="A101 AKSARAY 15 PL - YUNUS DOĞRU 5 PL - KÜRE AKARYAKIT 13 PL @ "/>
    <n v="0"/>
    <n v="0"/>
    <n v="0"/>
    <n v="0"/>
    <n v="30000"/>
    <n v="0"/>
    <n v="32572.26"/>
    <n v="0"/>
    <n v="30000"/>
    <n v="32572.26"/>
    <n v="2572.2600000000002"/>
  </r>
  <r>
    <x v="4"/>
    <s v="Muhammed GÖKMEN"/>
    <s v="Arşiv kaydı var"/>
    <s v="01-09 AĞUSTOS 2026 KAŞINHANI MUTABAKATI"/>
    <s v="TAMAMLANDI"/>
    <d v="2026-08-09T00:00:00"/>
    <s v="S-641341"/>
    <d v="2026-08-09T00:00:00"/>
    <s v="Y-575579"/>
    <x v="3"/>
    <m/>
    <s v=" "/>
    <m/>
    <m/>
    <m/>
    <x v="10"/>
    <s v="PANEK ZİRAAT ALETLERİ DAYANIKLI TÜKETİM MALZEMELERİ"/>
    <m/>
    <d v="2026-08-09T00:00:00"/>
    <s v="P-000172077"/>
    <m/>
    <s v="33AHL784"/>
    <s v="Tır Frigorifik"/>
    <s v="ULAŞ ULUSLARARASI NAKL.SAN.VE TİC. LTD.ŞTİ"/>
    <x v="1"/>
    <s v=" "/>
    <m/>
    <s v="ŞEHİRLERARASI"/>
    <n v="1"/>
    <s v="4210"/>
    <s v="KAŞINHANI FABRİKA"/>
    <s v="KONYA"/>
    <s v="MERAM"/>
    <m/>
    <s v="Y68"/>
    <s v="AKSARAY"/>
    <s v="AKSARAY"/>
    <s v="AKSARAY MERKEZ"/>
    <s v="DUYKAN 4 PL- A101 AKSARAY 29 PL - @ "/>
    <n v="0"/>
    <n v="192"/>
    <n v="388"/>
    <n v="196"/>
    <n v="17653.14"/>
    <n v="163.83000000000001"/>
    <n v="16864.82"/>
    <n v="0"/>
    <n v="17489.310000000001"/>
    <n v="16864.82"/>
    <n v="-624.49"/>
  </r>
  <r>
    <x v="4"/>
    <s v="Muhammed GÖKMEN"/>
    <s v="Arşiv kaydı var"/>
    <s v="01-09 AĞUSTOS 2026 KAŞINHANI MUTABAKATI"/>
    <s v="TAMAMLANDI"/>
    <d v="2026-08-09T00:00:00"/>
    <s v="S-641340"/>
    <d v="2026-08-09T00:00:00"/>
    <s v="Y-575578"/>
    <x v="3"/>
    <m/>
    <s v=" "/>
    <m/>
    <m/>
    <m/>
    <x v="10"/>
    <s v="PANEK ZİRAAT ALETLERİ DAYANIKLI TÜKETİM MALZEMELERİ"/>
    <m/>
    <d v="2026-08-09T00:00:00"/>
    <s v="P-000172076"/>
    <m/>
    <s v="51ADS045"/>
    <s v="Tır Frigorifik"/>
    <s v="MURAT DURAK"/>
    <x v="0"/>
    <s v=" "/>
    <m/>
    <s v="ŞEHİRLERARASI"/>
    <n v="1"/>
    <s v="4210"/>
    <s v="KAŞINHANI FABRİKA"/>
    <s v="KONYA"/>
    <s v="MERAM"/>
    <m/>
    <s v="Y51"/>
    <s v="NİĞDE"/>
    <s v="NİĞDE"/>
    <s v="NİĞDE MERKEZ"/>
    <s v="BİM AKSARAY 18 PL - İSMAİL GÜLEZ 15 PL @ "/>
    <n v="0"/>
    <n v="0"/>
    <n v="0"/>
    <n v="0"/>
    <n v="18000"/>
    <n v="0"/>
    <n v="18756.22"/>
    <n v="0"/>
    <n v="18000"/>
    <n v="18756.22"/>
    <n v="756.22"/>
  </r>
  <r>
    <x v="4"/>
    <s v="Necmettin ŞEN"/>
    <s v="Arşiv kaydı var"/>
    <s v="01-09 AĞUSTOS 2026 KAŞINHANI MUTABAKATI"/>
    <s v="TAMAMLANDI"/>
    <d v="2026-08-11T00:00:00"/>
    <s v="S-641476"/>
    <d v="2026-08-09T00:00:00"/>
    <s v="Y-575715"/>
    <x v="3"/>
    <m/>
    <s v=" "/>
    <m/>
    <m/>
    <m/>
    <x v="10"/>
    <s v="PANEK ZİRAAT ALETLERİ DAYANIKLI TÜKETİM MALZEMELERİ"/>
    <m/>
    <d v="2026-08-09T00:00:00"/>
    <s v="P-000172165"/>
    <m/>
    <s v="42FAN86"/>
    <s v="Tır Frigorifik"/>
    <s v="MURAT ŞEFLEK"/>
    <x v="1"/>
    <s v=" "/>
    <m/>
    <s v="ŞEHİRLERARASI"/>
    <n v="1"/>
    <s v="4210"/>
    <s v="KAŞINHANI FABRİKA"/>
    <s v="KONYA"/>
    <s v="MERAM"/>
    <m/>
    <s v="Y37"/>
    <s v="KASTAMONU"/>
    <s v="KASTAMONU"/>
    <s v="KASTAMONU MERKEZ"/>
    <s v="A101 TOSYA 32 PL @ "/>
    <n v="0"/>
    <n v="1000"/>
    <n v="1000"/>
    <n v="0"/>
    <n v="36718.43"/>
    <n v="0"/>
    <n v="32402.799999999999"/>
    <n v="0"/>
    <n v="36718.43"/>
    <n v="32402.799999999999"/>
    <n v="-4315.63"/>
  </r>
  <r>
    <x v="4"/>
    <s v="Muhammed GÖKMEN"/>
    <s v="Arşiv kaydı var"/>
    <s v="01-09 AĞUSTOS 2026 KAŞINHANI MUTABAKATI"/>
    <s v="TAMAMLANDI"/>
    <d v="2026-08-09T00:00:00"/>
    <s v="S-641339"/>
    <d v="2026-08-09T00:00:00"/>
    <s v="Y-575577"/>
    <x v="3"/>
    <m/>
    <s v=" "/>
    <m/>
    <m/>
    <m/>
    <x v="10"/>
    <s v="PANEK ZİRAAT ALETLERİ DAYANIKLI TÜKETİM MALZEMELERİ"/>
    <m/>
    <d v="2026-08-09T00:00:00"/>
    <s v="P-000172075"/>
    <m/>
    <s v="33CSA30"/>
    <s v="Tır Frigorifik"/>
    <s v="REYSAN LOJİSTİK ULUSLARARASI NAKLİYAT SANAYİ VE TİCARET LİMİTED ŞİRKETİ"/>
    <x v="1"/>
    <s v=" "/>
    <m/>
    <s v="ŞEHİRLERARASI"/>
    <n v="1"/>
    <s v="4210"/>
    <s v="KAŞINHANI FABRİKA"/>
    <s v="KONYA"/>
    <s v="MERAM"/>
    <m/>
    <s v="Y38"/>
    <s v="KAYSERİ"/>
    <s v="KAYSERİ"/>
    <s v="KAYSERİ MERKEZ"/>
    <s v="&quot;BİM KAYSERİ 14 PL - CONAĞASI 1 PL - ÖZ RİZE 1 PL _x000a_- A101 KAYSERİ 17 PL&quot; @ "/>
    <n v="0"/>
    <n v="365"/>
    <n v="555"/>
    <n v="190"/>
    <n v="22531.4"/>
    <n v="265.61"/>
    <n v="26210.1"/>
    <n v="0"/>
    <n v="22265.79"/>
    <n v="26210.1"/>
    <n v="3944.31"/>
  </r>
  <r>
    <x v="4"/>
    <s v="Muhammed GÖKMEN"/>
    <s v="Arşiv kaydı var"/>
    <s v="01-09 AĞUSTOS 2026 KAŞINHANI MUTABAKATI"/>
    <s v="TAMAMLANDI"/>
    <d v="2026-08-09T00:00:00"/>
    <s v="S-641338"/>
    <d v="2026-08-09T00:00:00"/>
    <s v="Y-575576"/>
    <x v="3"/>
    <m/>
    <s v=" "/>
    <m/>
    <m/>
    <m/>
    <x v="10"/>
    <s v="PANEK ZİRAAT ALETLERİ DAYANIKLI TÜKETİM MALZEMELERİ"/>
    <m/>
    <d v="2026-08-09T00:00:00"/>
    <s v="P-000172074"/>
    <m/>
    <s v="42ACE599"/>
    <s v="Tır Frigorifik"/>
    <s v="YASİN BOZDAĞ"/>
    <x v="0"/>
    <s v=" "/>
    <m/>
    <s v="ŞEHİRLERARASI"/>
    <n v="1"/>
    <s v="4210"/>
    <s v="KAŞINHANI FABRİKA"/>
    <s v="KONYA"/>
    <s v="MERAM"/>
    <m/>
    <s v="Y38"/>
    <s v="KAYSERİ"/>
    <s v="KAYSERİ"/>
    <s v="KAYSERİ MERKEZ"/>
    <s v="- BİM KAYSERİ2 14 PL- ARSEN 19 PL @ "/>
    <n v="0"/>
    <n v="0"/>
    <n v="0"/>
    <n v="0"/>
    <n v="22000"/>
    <n v="0"/>
    <n v="24670.52"/>
    <n v="0"/>
    <n v="22000"/>
    <n v="24670.52"/>
    <n v="2670.52"/>
  </r>
  <r>
    <x v="4"/>
    <s v="Muhammed GÖKMEN"/>
    <s v="Arşiv kaydı var"/>
    <s v="01-09 AĞUSTOS 2026 KAŞINHANI MUTABAKATI"/>
    <s v="TAMAMLANDI"/>
    <d v="2026-08-09T00:00:00"/>
    <s v="S-641337"/>
    <d v="2026-08-09T00:00:00"/>
    <s v="Y-575575"/>
    <x v="3"/>
    <m/>
    <s v=" "/>
    <m/>
    <m/>
    <m/>
    <x v="10"/>
    <s v="PANEK ZİRAAT ALETLERİ DAYANIKLI TÜKETİM MALZEMELERİ"/>
    <m/>
    <d v="2026-08-09T00:00:00"/>
    <s v="P-000172073"/>
    <m/>
    <s v="42BCC684"/>
    <s v="Tır Frigorifik"/>
    <s v="EMİNE ÖZDEMİR"/>
    <x v="0"/>
    <s v=" "/>
    <m/>
    <s v="ŞEHİRLERARASI"/>
    <n v="1"/>
    <s v="4210"/>
    <s v="KAŞINHANI FABRİKA"/>
    <s v="KONYA"/>
    <s v="MERAM"/>
    <m/>
    <s v="Y44"/>
    <s v="MALATYA"/>
    <s v="MALATYA"/>
    <s v="MALATYA MERKEZ"/>
    <s v="BİM MALATYA 10 PL - DOĞANOĞULLARI 19 PL @ "/>
    <n v="0"/>
    <n v="0"/>
    <n v="0"/>
    <n v="0"/>
    <n v="43000"/>
    <n v="0"/>
    <n v="46458.2"/>
    <n v="0"/>
    <n v="43000"/>
    <n v="46458.2"/>
    <n v="3458.2"/>
  </r>
  <r>
    <x v="4"/>
    <s v="Muhammed GÖKMEN"/>
    <s v="Arşiv kaydı var"/>
    <s v="01-09 AĞUSTOS 2026 KAŞINHANI MUTABAKATI"/>
    <s v="TAMAMLANDI"/>
    <d v="2026-08-09T00:00:00"/>
    <s v="S-641336"/>
    <d v="2026-08-09T00:00:00"/>
    <s v="Y-575574"/>
    <x v="3"/>
    <m/>
    <s v=" "/>
    <m/>
    <m/>
    <m/>
    <x v="10"/>
    <s v="PANEK ZİRAAT ALETLERİ DAYANIKLI TÜKETİM MALZEMELERİ"/>
    <m/>
    <d v="2026-08-09T00:00:00"/>
    <s v="P-000172072"/>
    <m/>
    <s v="01ACP719"/>
    <s v="Tır Frigorifik"/>
    <s v="MYS TRANS ULUSLARARASI TAŞIMACILIK İNŞAAT SANAYİ VE TİCARET LİMİTED ŞİRKETİ"/>
    <x v="1"/>
    <s v=" "/>
    <m/>
    <s v="ŞEHİRLERARASI"/>
    <n v="1"/>
    <s v="4210"/>
    <s v="KAŞINHANI FABRİKA"/>
    <s v="KONYA"/>
    <s v="MERAM"/>
    <m/>
    <s v="Y23"/>
    <s v="ELAZIĞ"/>
    <s v="ELAZIĞ"/>
    <s v="ELAZIĞ MERKEZ"/>
    <s v="&quot;A101 MALATYA 4 PL ( UHT ) - SİSTEM SPOT ANPA GROS 5 PL - ÖN ALAN 10 PL _x000a_- BAŞKAN GIDA 4 PL- - BİM ELAZIĞ 10 PL&quot; @ "/>
    <n v="0"/>
    <n v="988"/>
    <n v="2332"/>
    <n v="1344"/>
    <n v="99182.63"/>
    <n v="1819.44"/>
    <n v="55790.64"/>
    <n v="0"/>
    <n v="97363.19"/>
    <n v="55790.64"/>
    <n v="-41572.550000000003"/>
  </r>
  <r>
    <x v="4"/>
    <s v="Muhammed GÖKMEN"/>
    <s v="Arşiv kaydı var"/>
    <s v="01-09 AĞUSTOS 2026 KAŞINHANI MUTABAKATI"/>
    <s v="TAMAMLANDI"/>
    <d v="2026-08-09T00:00:00"/>
    <s v="S-641335"/>
    <d v="2026-08-09T00:00:00"/>
    <s v="Y-575573"/>
    <x v="3"/>
    <m/>
    <s v=" "/>
    <m/>
    <m/>
    <m/>
    <x v="10"/>
    <s v="PANEK ZİRAAT ALETLERİ DAYANIKLI TÜKETİM MALZEMELERİ"/>
    <m/>
    <d v="2026-08-09T00:00:00"/>
    <s v="P-000172071"/>
    <m/>
    <s v="33BJA87"/>
    <s v="Tır Frigorifik"/>
    <s v="ULAŞ ULUSLARARASI NAKL.SAN.VE TİC. LTD.ŞTİ"/>
    <x v="1"/>
    <s v=" "/>
    <m/>
    <s v="ŞEHİRLERARASI"/>
    <n v="1"/>
    <s v="4210"/>
    <s v="KAŞINHANI FABRİKA"/>
    <s v="KONYA"/>
    <s v="MERAM"/>
    <m/>
    <s v="Y46"/>
    <s v="KAHRAMANMARAŞ"/>
    <s v="KAHRAMANMARAŞ"/>
    <s v="KAHRAMANMARAŞ MERKEZ"/>
    <s v="A101 MARAŞ 31 PL @ "/>
    <n v="0"/>
    <n v="552"/>
    <n v="1116"/>
    <n v="564"/>
    <n v="49745.43"/>
    <n v="363.41"/>
    <n v="32943.24"/>
    <n v="0"/>
    <n v="49382.02"/>
    <n v="32943.24"/>
    <n v="-16438.78"/>
  </r>
  <r>
    <x v="4"/>
    <s v="Muhammed GÖKMEN"/>
    <s v="Arşiv kaydı var"/>
    <s v="01-09 AĞUSTOS 2026 KAŞINHANI MUTABAKATI"/>
    <s v="TAMAMLANDI"/>
    <d v="2026-08-09T00:00:00"/>
    <s v="S-641334"/>
    <d v="2026-08-09T00:00:00"/>
    <s v="Y-575572"/>
    <x v="3"/>
    <m/>
    <s v=" "/>
    <m/>
    <m/>
    <m/>
    <x v="10"/>
    <s v="PANEK ZİRAAT ALETLERİ DAYANIKLI TÜKETİM MALZEMELERİ"/>
    <m/>
    <d v="2026-08-09T00:00:00"/>
    <s v="P-000172070"/>
    <m/>
    <s v="42AOS764"/>
    <s v="Tır Frigorifik"/>
    <s v="SÜLEYMAN GÜMÜŞKAYA"/>
    <x v="1"/>
    <s v=" "/>
    <m/>
    <s v="ŞEHİRLERARASI"/>
    <n v="1"/>
    <s v="4210"/>
    <s v="KAŞINHANI FABRİKA"/>
    <s v="KONYA"/>
    <s v="MERAM"/>
    <m/>
    <s v="Y01"/>
    <s v="ADANA"/>
    <s v="ADANA"/>
    <s v="ADANA MERKEZ"/>
    <s v="MİGROS ADANA 7 PL - A101 ADANA 16 PL - BİM ADANA2 9 PL @ "/>
    <n v="0"/>
    <n v="409"/>
    <n v="799"/>
    <n v="390"/>
    <n v="32144.03"/>
    <n v="0"/>
    <n v="24610.92"/>
    <n v="0"/>
    <n v="32144.03"/>
    <n v="24610.92"/>
    <n v="-7533.11"/>
  </r>
  <r>
    <x v="4"/>
    <s v="Muhammed GÖKMEN"/>
    <s v="Arşiv kaydı var"/>
    <s v="01-09 AĞUSTOS 2026 KAŞINHANI MUTABAKATI"/>
    <s v="TAMAMLANDI"/>
    <d v="2026-08-09T00:00:00"/>
    <s v="S-641333"/>
    <d v="2026-08-09T00:00:00"/>
    <s v="Y-575571"/>
    <x v="3"/>
    <m/>
    <s v=" "/>
    <m/>
    <m/>
    <m/>
    <x v="10"/>
    <s v="PANEK ZİRAAT ALETLERİ DAYANIKLI TÜKETİM MALZEMELERİ"/>
    <m/>
    <d v="2026-08-09T00:00:00"/>
    <s v="P-000172069"/>
    <m/>
    <s v="42ADS921"/>
    <s v="Tır Frigorifik"/>
    <s v="DURMUŞ ÇELİK"/>
    <x v="0"/>
    <s v=" "/>
    <m/>
    <s v="ŞEHİRLERARASI"/>
    <n v="1"/>
    <s v="4210"/>
    <s v="KAŞINHANI FABRİKA"/>
    <s v="KONYA"/>
    <s v="MERAM"/>
    <m/>
    <s v="Y06"/>
    <s v="ANKARA"/>
    <s v="ANKARA"/>
    <s v="ANKARA MERKEZ"/>
    <s v="YASEMİN 21 PL- GİMSA 12 PL @ "/>
    <n v="0"/>
    <n v="0"/>
    <n v="0"/>
    <n v="0"/>
    <n v="22000"/>
    <n v="0"/>
    <n v="25962.16"/>
    <n v="0"/>
    <n v="22000"/>
    <n v="25962.16"/>
    <n v="3962.16"/>
  </r>
  <r>
    <x v="4"/>
    <s v="Muhammed GÖKMEN"/>
    <s v="Arşiv kaydı var"/>
    <s v="01-09 AĞUSTOS 2026 KAŞINHANI MUTABAKATI"/>
    <s v="TAMAMLANDI"/>
    <d v="2026-08-09T00:00:00"/>
    <s v="S-641332"/>
    <d v="2026-08-09T00:00:00"/>
    <s v="Y-575570"/>
    <x v="3"/>
    <m/>
    <s v=" "/>
    <m/>
    <m/>
    <m/>
    <x v="10"/>
    <s v="PANEK ZİRAAT ALETLERİ DAYANIKLI TÜKETİM MALZEMELERİ"/>
    <m/>
    <d v="2026-08-09T00:00:00"/>
    <s v="P-000172068"/>
    <m/>
    <s v="42APJ745"/>
    <s v="Tır Frigorifik"/>
    <s v="RAMAZAN CERİT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ERDOĞAN 27 PL - YASEMİN 6 PL @ "/>
    <n v="0"/>
    <n v="702"/>
    <n v="702"/>
    <n v="0"/>
    <n v="25290.65"/>
    <n v="0"/>
    <n v="21956.9"/>
    <n v="0"/>
    <n v="25290.65"/>
    <n v="21956.9"/>
    <n v="-3333.75"/>
  </r>
  <r>
    <x v="4"/>
    <s v="Muhammed GÖKMEN"/>
    <s v="Arşiv kaydı var"/>
    <s v="01-09 AĞUSTOS 2026 KAŞINHANI MUTABAKATI"/>
    <s v="TAMAMLANDI"/>
    <d v="2026-08-09T00:00:00"/>
    <s v="S-641331"/>
    <d v="2026-08-09T00:00:00"/>
    <s v="Y-575569"/>
    <x v="3"/>
    <m/>
    <s v=" "/>
    <m/>
    <m/>
    <m/>
    <x v="10"/>
    <s v="PANEK ZİRAAT ALETLERİ DAYANIKLI TÜKETİM MALZEMELERİ"/>
    <m/>
    <d v="2026-08-09T00:00:00"/>
    <s v="P-000172067"/>
    <m/>
    <s v="42AUE848"/>
    <s v="Tır Frigorifik"/>
    <s v="DURMUŞ ÇELİK"/>
    <x v="0"/>
    <s v=" "/>
    <m/>
    <s v="ŞEHİRLERARASI"/>
    <n v="1"/>
    <s v="4210"/>
    <s v="KAŞINHANI FABRİKA"/>
    <s v="KONYA"/>
    <s v="MERAM"/>
    <m/>
    <s v="Y06"/>
    <s v="ANKARA"/>
    <s v="ANKARA"/>
    <s v="ANKARA MERKEZ"/>
    <s v="YASEMİN 33 PL @ "/>
    <n v="0"/>
    <n v="0"/>
    <n v="0"/>
    <n v="0"/>
    <n v="19000"/>
    <n v="0"/>
    <n v="21152.32"/>
    <n v="0"/>
    <n v="19000"/>
    <n v="21152.32"/>
    <n v="2152.3200000000002"/>
  </r>
  <r>
    <x v="4"/>
    <s v="Muhammed GÖKMEN"/>
    <s v="Arşiv kaydı var"/>
    <s v="01-09 AĞUSTOS 2026 KAŞINHANI MUTABAKATI"/>
    <s v="TAMAMLANDI"/>
    <d v="2026-08-09T00:00:00"/>
    <s v="S-641330"/>
    <d v="2026-08-09T00:00:00"/>
    <s v="Y-575568"/>
    <x v="3"/>
    <m/>
    <s v=" "/>
    <m/>
    <m/>
    <m/>
    <x v="10"/>
    <s v="PANEK ZİRAAT ALETLERİ DAYANIKLI TÜKETİM MALZEMELERİ"/>
    <m/>
    <d v="2026-08-09T00:00:00"/>
    <s v="P-000172066"/>
    <m/>
    <s v="42E4309"/>
    <s v="Tır Frigorifik"/>
    <s v="KADİR YAVUZER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A101 GÖLBAŞI 24 PL - BİM HASANOĞLAN (2) 9 PL @ "/>
    <n v="0"/>
    <n v="646"/>
    <n v="646"/>
    <n v="0"/>
    <n v="24329.23"/>
    <n v="965.67"/>
    <n v="23278.92"/>
    <n v="0"/>
    <n v="23363.56"/>
    <n v="23278.92"/>
    <n v="-84.64"/>
  </r>
  <r>
    <x v="4"/>
    <s v="Muhammed GÖKMEN"/>
    <s v="Arşiv kaydı var"/>
    <s v="01-09 AĞUSTOS 2026 KAŞINHANI MUTABAKATI"/>
    <s v="TAMAMLANDI"/>
    <d v="2026-08-09T00:00:00"/>
    <s v="S-641329"/>
    <d v="2026-08-09T00:00:00"/>
    <s v="Y-575567"/>
    <x v="3"/>
    <m/>
    <s v=" "/>
    <m/>
    <m/>
    <m/>
    <x v="10"/>
    <s v="PANEK ZİRAAT ALETLERİ DAYANIKLI TÜKETİM MALZEMELERİ"/>
    <m/>
    <d v="2026-08-09T00:00:00"/>
    <s v="P-000172065"/>
    <m/>
    <s v="42ADA286"/>
    <s v="Tır Frigorifik"/>
    <s v="FİL TRANS ULUSLARARASI NAKLİYAT OTOMOTİV SANAYİ VE DIŞ TİCARET"/>
    <x v="0"/>
    <s v=" "/>
    <m/>
    <s v="ŞEHİRLERARASI"/>
    <n v="1"/>
    <s v="4210"/>
    <s v="KAŞINHANI FABRİKA"/>
    <s v="KONYA"/>
    <s v="MERAM"/>
    <m/>
    <s v="Y06"/>
    <s v="ANKARA"/>
    <s v="ANKARA"/>
    <s v="ANKARA MERKEZ"/>
    <s v="MİGROS GÖLBAŞI 25 PL - BİM AKYURT 8 PL @ "/>
    <n v="0"/>
    <n v="0"/>
    <n v="0"/>
    <n v="0"/>
    <n v="21500"/>
    <n v="0"/>
    <n v="23765.98"/>
    <n v="0"/>
    <n v="21500"/>
    <n v="23765.98"/>
    <n v="2265.98"/>
  </r>
  <r>
    <x v="4"/>
    <s v="Muhammed GÖKMEN"/>
    <s v="Arşiv kaydı var"/>
    <s v="01-09 AĞUSTOS 2026 KAŞINHANI MUTABAKATI"/>
    <s v="TAMAMLANDI"/>
    <d v="2026-08-09T00:00:00"/>
    <s v="S-641328"/>
    <d v="2026-08-09T00:00:00"/>
    <s v="Y-575566"/>
    <x v="3"/>
    <m/>
    <s v=" "/>
    <m/>
    <m/>
    <m/>
    <x v="10"/>
    <s v="PANEK ZİRAAT ALETLERİ DAYANIKLI TÜKETİM MALZEMELERİ"/>
    <m/>
    <d v="2026-08-09T00:00:00"/>
    <s v="P-000172064"/>
    <m/>
    <s v="42SM634"/>
    <s v="Tır Frigorifik"/>
    <s v="YASİN BOZDAĞ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&quot;MİGROS ASO 5 PL - FİLE ANKARA 1 PL - BİM SİNCAN 17 PL - _x000a_ACARLAR 1 PL - BİM YENİKENT 5 PL&quot; @ "/>
    <n v="0"/>
    <n v="689"/>
    <n v="689"/>
    <n v="0"/>
    <n v="25775.24"/>
    <n v="0"/>
    <n v="24401.02"/>
    <n v="0"/>
    <n v="25775.24"/>
    <n v="24401.02"/>
    <n v="-1374.22"/>
  </r>
  <r>
    <x v="4"/>
    <s v="Muhammed GÖKMEN"/>
    <s v="Arşiv kaydı var"/>
    <s v="01-09 AĞUSTOS 2026 KAŞINHANI MUTABAKATI"/>
    <s v="TAMAMLANDI"/>
    <d v="2026-08-09T00:00:00"/>
    <s v="S-641327"/>
    <d v="2026-08-09T00:00:00"/>
    <s v="Y-575565"/>
    <x v="3"/>
    <m/>
    <s v=" "/>
    <m/>
    <m/>
    <m/>
    <x v="10"/>
    <s v="PANEK ZİRAAT ALETLERİ DAYANIKLI TÜKETİM MALZEMELERİ"/>
    <m/>
    <d v="2026-08-09T00:00:00"/>
    <s v="P-000172063"/>
    <m/>
    <s v="42DJ133"/>
    <s v="Tır Tenteli"/>
    <s v="İLYAS ÖZDEMİR NAKLİYAT OTO. SAN. VE TİC. LTD. ŞTİ."/>
    <x v="0"/>
    <s v=" "/>
    <m/>
    <s v="ŞEHİRLERARASI"/>
    <n v="1"/>
    <s v="4210"/>
    <s v="KAŞINHANI FABRİKA"/>
    <s v="KONYA"/>
    <s v="MERAM"/>
    <m/>
    <s v="Y06"/>
    <s v="ANKARA"/>
    <s v="ANKARA"/>
    <s v="ANKARA MERKEZ"/>
    <s v="BİM GÜZELHİSAR 11 PL- A101 ESEBOĞA 21 PL @ "/>
    <n v="0"/>
    <n v="0"/>
    <n v="0"/>
    <n v="0"/>
    <n v="22000"/>
    <n v="0"/>
    <n v="24183.46"/>
    <n v="0"/>
    <n v="22000"/>
    <n v="24183.46"/>
    <n v="2183.46"/>
  </r>
  <r>
    <x v="4"/>
    <s v="Muhammed GÖKMEN"/>
    <s v="Arşiv kaydı var"/>
    <s v="01-09 AĞUSTOS 2026 KAŞINHANI MUTABAKATI"/>
    <s v="TAMAMLANDI"/>
    <d v="2026-08-09T00:00:00"/>
    <s v="S-641326"/>
    <d v="2026-08-09T00:00:00"/>
    <s v="Y-575564"/>
    <x v="3"/>
    <m/>
    <s v=" "/>
    <m/>
    <m/>
    <m/>
    <x v="10"/>
    <s v="PANEK ZİRAAT ALETLERİ DAYANIKLI TÜKETİM MALZEMELERİ"/>
    <m/>
    <d v="2026-08-09T00:00:00"/>
    <s v="P-000172062"/>
    <m/>
    <s v="42DL677"/>
    <s v="Tır Frigorifik"/>
    <s v="ZEHRA KÜÇÜKTOSUN"/>
    <x v="0"/>
    <s v=" "/>
    <m/>
    <s v="ŞEHİRLERARASI"/>
    <n v="1"/>
    <s v="4210"/>
    <s v="KAŞINHANI FABRİKA"/>
    <s v="KONYA"/>
    <s v="MERAM"/>
    <m/>
    <s v="Y06"/>
    <s v="ANKARA"/>
    <s v="ANKARA"/>
    <s v="ANKARA MERKEZ"/>
    <s v="A101 AKINCI 33 PL @ "/>
    <n v="0"/>
    <n v="0"/>
    <n v="0"/>
    <n v="0"/>
    <n v="20000"/>
    <n v="0"/>
    <n v="22791.86"/>
    <n v="0"/>
    <n v="20000"/>
    <n v="22791.86"/>
    <n v="2791.86"/>
  </r>
  <r>
    <x v="4"/>
    <s v="Muhammed GÖKMEN"/>
    <s v="Arşiv kaydı var"/>
    <s v="01-09 AĞUSTOS 2026 KAŞINHANI MUTABAKATI"/>
    <s v="TAMAMLANDI"/>
    <d v="2026-08-09T00:00:00"/>
    <s v="S-641325"/>
    <d v="2026-08-09T00:00:00"/>
    <s v="Y-575563"/>
    <x v="3"/>
    <m/>
    <s v=" "/>
    <m/>
    <m/>
    <m/>
    <x v="10"/>
    <s v="PANEK ZİRAAT ALETLERİ DAYANIKLI TÜKETİM MALZEMELERİ"/>
    <m/>
    <d v="2026-08-09T00:00:00"/>
    <s v="P-000172061"/>
    <m/>
    <s v="42FAN86"/>
    <s v="Tır Frigorifik"/>
    <s v="MURAT ŞEFLEK"/>
    <x v="1"/>
    <s v=" "/>
    <m/>
    <s v="ŞEHİRLERARASI"/>
    <n v="1"/>
    <s v="4210"/>
    <s v="KAŞINHANI FABRİKA"/>
    <s v="KONYA"/>
    <s v="MERAM"/>
    <m/>
    <s v="Y15"/>
    <s v="BURDUR"/>
    <s v="BURDUR"/>
    <s v="BURDUR MERKEZ"/>
    <s v="AYDIN GIDA 9 PL - A101 BURDUR 24 PL @ "/>
    <n v="0"/>
    <n v="640"/>
    <n v="640"/>
    <n v="0"/>
    <n v="23499.79"/>
    <n v="0"/>
    <n v="18850.68"/>
    <n v="0"/>
    <n v="23499.79"/>
    <n v="18850.68"/>
    <n v="-4649.1099999999997"/>
  </r>
  <r>
    <x v="4"/>
    <s v="Muhammed GÖKMEN"/>
    <s v="Arşiv kaydı var"/>
    <s v="01-09 AĞUSTOS 2026 KAŞINHANI MUTABAKATI"/>
    <s v="TAMAMLANDI"/>
    <d v="2026-08-09T00:00:00"/>
    <s v="S-641324"/>
    <d v="2026-08-09T00:00:00"/>
    <s v="Y-575562"/>
    <x v="3"/>
    <m/>
    <s v=" "/>
    <m/>
    <m/>
    <m/>
    <x v="10"/>
    <s v="PANEK ZİRAAT ALETLERİ DAYANIKLI TÜKETİM MALZEMELERİ"/>
    <m/>
    <d v="2026-08-09T00:00:00"/>
    <s v="P-000172060"/>
    <m/>
    <s v="42AFV141"/>
    <s v="Tır Frigorifik"/>
    <s v="MUSTAFA URAL"/>
    <x v="1"/>
    <s v=" "/>
    <m/>
    <s v="ŞEHİRLERARASI"/>
    <n v="1"/>
    <s v="4210"/>
    <s v="KAŞINHANI FABRİKA"/>
    <s v="KONYA"/>
    <s v="MERAM"/>
    <m/>
    <s v="Y07"/>
    <s v="ANTALYA"/>
    <s v="ANTALYA"/>
    <s v="MERKEZ"/>
    <s v="MİGROS ANTALYA 21 PL - A101 SERİK 6 PL - STOKİS 7 PL @ "/>
    <n v="0"/>
    <n v="658"/>
    <n v="658"/>
    <n v="0"/>
    <n v="23856.06"/>
    <n v="36.700000000000003"/>
    <n v="18779.16"/>
    <n v="0"/>
    <n v="23819.360000000001"/>
    <n v="18779.16"/>
    <n v="-5040.2"/>
  </r>
  <r>
    <x v="4"/>
    <s v="Necmettin ŞEN"/>
    <s v="Arşiv kaydı var"/>
    <s v="01-09 AĞUSTOS 2026 KAŞINHANI MUTABAKATI"/>
    <s v="TAMAMLANDI"/>
    <d v="2026-08-11T00:00:00"/>
    <s v="S-641484"/>
    <d v="2026-08-09T00:00:00"/>
    <s v="Y-575723"/>
    <x v="3"/>
    <m/>
    <s v=" "/>
    <m/>
    <m/>
    <m/>
    <x v="10"/>
    <s v="PANEK ZİRAAT ALETLERİ DAYANIKLI TÜKETİM MALZEMELERİ"/>
    <m/>
    <d v="2026-08-09T00:00:00"/>
    <s v="P-000172173"/>
    <m/>
    <s v="42AFV141"/>
    <s v="Tır Frigorifik"/>
    <s v="MUSTAFA URAL"/>
    <x v="1"/>
    <s v=" "/>
    <m/>
    <s v="ŞEHİRLERARASI"/>
    <n v="1"/>
    <s v="4210"/>
    <s v="KAŞINHANI FABRİKA"/>
    <s v="KONYA"/>
    <s v="MERAM"/>
    <m/>
    <s v="Y19"/>
    <s v="ÇORUM"/>
    <s v="ÇORUM"/>
    <s v="ÇORUM MERKEZ"/>
    <s v="NET TOPTAN 6 PL - BİM ÇORUM 20 PL - PROFOOD 2 PL @ "/>
    <n v="0"/>
    <n v="942"/>
    <n v="942"/>
    <n v="0"/>
    <n v="34152.61"/>
    <n v="52.54"/>
    <n v="33440.75"/>
    <n v="0"/>
    <n v="34100.07"/>
    <n v="33440.75"/>
    <n v="-659.32"/>
  </r>
  <r>
    <x v="4"/>
    <s v="Necmettin ŞEN"/>
    <s v="Arşiv kaydı var"/>
    <s v="01-09 AĞUSTOS 2026 KAŞINHANI MUTABAKATI"/>
    <s v="TAMAMLANDI"/>
    <d v="2026-08-11T00:00:00"/>
    <s v="S-641478"/>
    <d v="2026-08-09T00:00:00"/>
    <s v="Y-575717"/>
    <x v="3"/>
    <m/>
    <s v=" "/>
    <m/>
    <m/>
    <m/>
    <x v="10"/>
    <s v="PANEK ZİRAAT ALETLERİ DAYANIKLI TÜKETİM MALZEMELERİ"/>
    <m/>
    <d v="2026-08-09T00:00:00"/>
    <s v="P-000172167"/>
    <m/>
    <s v="33CET01"/>
    <s v="Tır Frigorifik"/>
    <s v="FEZA TRANS ULUSLARARASI NAKLİYAT PETROL SANAYİ VE TİCARET LİMİTED ŞİRKETİ"/>
    <x v="1"/>
    <s v=" "/>
    <m/>
    <s v="ŞEHİRLERARASI"/>
    <n v="1"/>
    <s v="4210"/>
    <s v="KAŞINHANI FABRİKA"/>
    <s v="KONYA"/>
    <s v="MERAM"/>
    <m/>
    <s v="Y44"/>
    <s v="MALATYA"/>
    <s v="MALATYA"/>
    <s v="MALATYA MERKEZ"/>
    <s v="A101 MALATYA 29 PL @ "/>
    <n v="0"/>
    <n v="680"/>
    <n v="1184"/>
    <n v="504"/>
    <n v="63555.65"/>
    <n v="8377.2800000000007"/>
    <n v="44243.92"/>
    <n v="0"/>
    <n v="55178.37"/>
    <n v="44243.92"/>
    <n v="-10934.45"/>
  </r>
  <r>
    <x v="4"/>
    <s v="Necmettin ŞEN"/>
    <s v="Arşiv kaydı var"/>
    <s v="01-09 AĞUSTOS 2026 KAŞINHANI MUTABAKATI"/>
    <s v="TAMAMLANDI"/>
    <d v="2026-08-11T00:00:00"/>
    <s v="S-641477"/>
    <d v="2026-08-09T00:00:00"/>
    <s v="Y-575716"/>
    <x v="3"/>
    <m/>
    <s v=" "/>
    <m/>
    <m/>
    <m/>
    <x v="10"/>
    <s v="PANEK ZİRAAT ALETLERİ DAYANIKLI TÜKETİM MALZEMELERİ"/>
    <m/>
    <d v="2026-08-09T00:00:00"/>
    <s v="P-000172166"/>
    <m/>
    <s v="42APJ745"/>
    <s v="Tır Frigorifik"/>
    <s v="RAMAZAN CERİT"/>
    <x v="1"/>
    <s v=" "/>
    <m/>
    <s v="ŞEHİRLERARASI"/>
    <n v="1"/>
    <s v="4210"/>
    <s v="KAŞINHANI FABRİKA"/>
    <s v="KONYA"/>
    <s v="MERAM"/>
    <m/>
    <s v="Y67"/>
    <s v="ZONGULDAK"/>
    <s v="ZONGULDAK"/>
    <s v="ZONGULDAK MERKEZ"/>
    <s v="&quot;AYHANLAR 2 PL - TÜRKOVA 5 PL - A101 ZONGULDAK 19 PL _x000a_- BATI GIDA 4 PL&quot; @ "/>
    <n v="0"/>
    <n v="1321"/>
    <n v="1321"/>
    <n v="0"/>
    <n v="47591.1"/>
    <n v="0"/>
    <n v="47925.9"/>
    <n v="0"/>
    <n v="47591.1"/>
    <n v="47925.9"/>
    <n v="334.8"/>
  </r>
  <r>
    <x v="4"/>
    <s v="Necmettin ŞEN"/>
    <s v="Arşiv kaydı var"/>
    <s v="01-09 AĞUSTOS 2026 KAŞINHANI MUTABAKATI"/>
    <s v="TAMAMLANDI"/>
    <d v="2026-08-11T00:00:00"/>
    <s v="S-641474"/>
    <d v="2026-08-09T00:00:00"/>
    <s v="Y-575713"/>
    <x v="3"/>
    <m/>
    <s v=" "/>
    <m/>
    <m/>
    <m/>
    <x v="10"/>
    <s v="PANEK ZİRAAT ALETLERİ DAYANIKLI TÜKETİM MALZEMELERİ"/>
    <m/>
    <d v="2026-08-09T00:00:00"/>
    <s v="P-000172163"/>
    <m/>
    <s v="33BGD793"/>
    <s v="Tır Frigorifik"/>
    <s v="ULAŞ ULUSLARARASI NAKL.SAN.VE TİC. LTD.ŞTİ"/>
    <x v="1"/>
    <s v=" "/>
    <m/>
    <s v="ŞEHİRLERARASI"/>
    <n v="1"/>
    <s v="4210"/>
    <s v="KAŞINHANI FABRİKA"/>
    <s v="KONYA"/>
    <s v="MERAM"/>
    <m/>
    <s v="Y37"/>
    <s v="KASTAMONU"/>
    <s v="KASTAMONU"/>
    <s v="KASTAMONU MERKEZ"/>
    <s v="ACARLAR MADEN 4 PL - TABİATSAL 7 PL - BİM KASTAMONU 21 PL @ "/>
    <n v="0"/>
    <n v="527"/>
    <n v="1083"/>
    <n v="556"/>
    <n v="44861.22"/>
    <n v="1438.63"/>
    <n v="36618.800000000003"/>
    <n v="0"/>
    <n v="43422.59"/>
    <n v="36618.800000000003"/>
    <n v="-6803.79"/>
  </r>
  <r>
    <x v="4"/>
    <s v="Necmettin ŞEN"/>
    <s v="Arşiv kaydı var"/>
    <s v="01-09 AĞUSTOS 2026 KAŞINHANI MUTABAKATI"/>
    <s v="TAMAMLANDI"/>
    <d v="2026-08-11T00:00:00"/>
    <s v="S-641473"/>
    <d v="2026-08-09T00:00:00"/>
    <s v="Y-575712"/>
    <x v="3"/>
    <m/>
    <s v=" "/>
    <m/>
    <m/>
    <m/>
    <x v="10"/>
    <s v="PANEK ZİRAAT ALETLERİ DAYANIKLI TÜKETİM MALZEMELERİ"/>
    <m/>
    <d v="2026-08-09T00:00:00"/>
    <s v="P-000172162"/>
    <m/>
    <s v="42E4309"/>
    <s v="Tır Frigorifik"/>
    <s v="KADİR YAVUZER"/>
    <x v="1"/>
    <s v=" "/>
    <m/>
    <s v="ŞEHİRLERARASI"/>
    <n v="1"/>
    <s v="4210"/>
    <s v="KAŞINHANI FABRİKA"/>
    <s v="KONYA"/>
    <s v="MERAM"/>
    <m/>
    <s v="Y32"/>
    <s v="ISPARTA"/>
    <s v="ISPARTA"/>
    <s v="ISPARTA MERKEZ"/>
    <s v="BİM ISPARTA 18 PL -AYDIN GIDA 15 PL @ "/>
    <n v="0"/>
    <n v="683"/>
    <n v="683"/>
    <n v="0"/>
    <n v="25722.7"/>
    <n v="1020.98"/>
    <n v="18416.400000000001"/>
    <n v="0"/>
    <n v="24701.72"/>
    <n v="18416.400000000001"/>
    <n v="-6285.32"/>
  </r>
  <r>
    <x v="4"/>
    <s v="Necmettin ŞEN"/>
    <s v="Arşiv kaydı var"/>
    <s v="01-09 AĞUSTOS 2026 KAŞINHANI MUTABAKATI"/>
    <s v="TAMAMLANDI"/>
    <d v="2026-08-11T00:00:00"/>
    <s v="S-641471"/>
    <d v="2026-08-09T00:00:00"/>
    <s v="Y-575711"/>
    <x v="3"/>
    <m/>
    <s v=" "/>
    <m/>
    <m/>
    <m/>
    <x v="10"/>
    <s v="PANEK ZİRAAT ALETLERİ DAYANIKLI TÜKETİM MALZEMELERİ"/>
    <m/>
    <d v="2026-08-09T00:00:00"/>
    <s v="P-000172160"/>
    <m/>
    <s v="01BFU13"/>
    <s v="Tır Frigorifik"/>
    <s v="ASİYE ÇAÇA"/>
    <x v="0"/>
    <s v=" "/>
    <m/>
    <s v="ŞEHİRLERARASI"/>
    <n v="1"/>
    <s v="4210"/>
    <s v="KAŞINHANI FABRİKA"/>
    <s v="KONYA"/>
    <s v="MERAM"/>
    <m/>
    <s v="Y07"/>
    <s v="ANTALYA"/>
    <s v="ANTALYA"/>
    <s v="MERKEZ"/>
    <s v="BİM KOCAYATAK 26 PL - BİM D.ALTI2 6 PL @ "/>
    <n v="0"/>
    <n v="0"/>
    <n v="0"/>
    <n v="0"/>
    <n v="21000"/>
    <n v="0"/>
    <n v="19409.04"/>
    <n v="0"/>
    <n v="21000"/>
    <n v="19409.04"/>
    <n v="-1590.96"/>
  </r>
  <r>
    <x v="4"/>
    <s v="Necmettin ŞEN"/>
    <s v="Arşiv kaydı var"/>
    <s v="01-09 AĞUSTOS 2026 KAŞINHANI MUTABAKATI"/>
    <s v="TAMAMLANDI"/>
    <d v="2026-08-11T00:00:00"/>
    <s v="S-641470"/>
    <d v="2026-08-09T00:00:00"/>
    <s v="Y-575710"/>
    <x v="3"/>
    <m/>
    <s v=" "/>
    <m/>
    <m/>
    <m/>
    <x v="10"/>
    <s v="PANEK ZİRAAT ALETLERİ DAYANIKLI TÜKETİM MALZEMELERİ"/>
    <m/>
    <d v="2026-08-09T00:00:00"/>
    <s v="P-000172159"/>
    <m/>
    <s v="47AAG542"/>
    <s v="Tır Frigorifik"/>
    <s v="YAĞMUR TRANSPORT ULUSLARARASI TAŞIMACILIK GIDA PETROL TEKSTİL OTOMOTİV İNŞAAT KUYUMCULUK İTHALAT İHR"/>
    <x v="1"/>
    <s v=" "/>
    <m/>
    <s v="ŞEHİRLERARASI"/>
    <n v="1"/>
    <s v="4210"/>
    <s v="KAŞINHANI FABRİKA"/>
    <s v="KONYA"/>
    <s v="MERAM"/>
    <m/>
    <s v="Y07"/>
    <s v="ANTALYA"/>
    <s v="ANTALYA"/>
    <s v="MERKEZ"/>
    <s v="TK ANTALYA 1 PL - A101 D.ALTI 17 PL - BİM D.ALTI 14 PL @ "/>
    <n v="0"/>
    <n v="324"/>
    <n v="921"/>
    <n v="597"/>
    <n v="38756.14"/>
    <n v="0"/>
    <n v="20640.36"/>
    <n v="0"/>
    <n v="38756.14"/>
    <n v="20640.36"/>
    <n v="-18115.78"/>
  </r>
  <r>
    <x v="4"/>
    <s v="Necmettin ŞEN"/>
    <s v="Arşiv kaydı var"/>
    <s v="01-09 AĞUSTOS 2026 KAŞINHANI MUTABAKATI"/>
    <m/>
    <d v="2026-08-09T00:00:00"/>
    <s v="S-641399"/>
    <d v="2026-08-09T00:00:00"/>
    <s v="Y-575635"/>
    <x v="3"/>
    <m/>
    <s v=" "/>
    <m/>
    <m/>
    <m/>
    <x v="10"/>
    <s v="PANEK ZİRAAT ALETLERİ DAYANIKLI TÜKETİM MALZEMELERİ"/>
    <m/>
    <m/>
    <m/>
    <m/>
    <s v="06CKD068"/>
    <s v="Tır Tenteli"/>
    <s v="ÇETİNTAŞ GAYRİMENKUL İNŞAAT LOJİSTİK TİC.LTD.ŞTİ."/>
    <x v="0"/>
    <s v=" "/>
    <m/>
    <s v="ŞEHİRLERARASI"/>
    <n v="1"/>
    <s v="4210"/>
    <s v="KAŞINHANI FABRİKA"/>
    <s v="KONYA"/>
    <s v="MERAM"/>
    <m/>
    <s v="Y55"/>
    <s v="SAMSUN"/>
    <s v="SAMSUN"/>
    <s v="SAMSUN MERKEZ"/>
    <s v="ÇORUM EFOR 11 PL - AMASYA EFOR 3 PL - BİM BAFRA 17 PL @ "/>
    <n v="0"/>
    <n v="0"/>
    <n v="0"/>
    <n v="0"/>
    <n v="41000"/>
    <n v="0"/>
    <n v="49868.25"/>
    <n v="0"/>
    <n v="41000"/>
    <n v="49868.25"/>
    <n v="8868.25"/>
  </r>
  <r>
    <x v="0"/>
    <s v="Serap BURSAL"/>
    <s v="Arşiv kaydı var"/>
    <m/>
    <m/>
    <d v="2026-08-10T00:00:00"/>
    <s v="S-643919"/>
    <d v="2026-08-10T00:00:00"/>
    <s v="Y-578170"/>
    <x v="0"/>
    <m/>
    <s v=" "/>
    <m/>
    <m/>
    <m/>
    <x v="1"/>
    <s v="Ülker Bisküvi San. A.Ş. Topkapı- 3 Şubesi"/>
    <m/>
    <m/>
    <m/>
    <m/>
    <s v="34MGZ304"/>
    <s v="Tır Frigorifik"/>
    <s v="MUSTAFA AKTAŞ."/>
    <x v="0"/>
    <s v=" "/>
    <m/>
    <s v="ŞEHİRLERARASI"/>
    <n v="1"/>
    <s v="0108"/>
    <s v="ÖNEM GAMEDA DEPO"/>
    <s v="İSTANBUL"/>
    <s v="ZEYTİNBURNU"/>
    <s v="DAVUTPAŞA CAD. NO:18 TOPKAPI"/>
    <s v="Y41"/>
    <s v="KOCAELİ"/>
    <s v="KOCAELİ"/>
    <s v="GEBZE"/>
    <m/>
    <n v="0"/>
    <n v="0"/>
    <n v="0"/>
    <n v="0"/>
    <n v="19000"/>
    <n v="0"/>
    <n v="20156"/>
    <n v="0"/>
    <n v="19000"/>
    <n v="20156"/>
    <n v="1156"/>
  </r>
  <r>
    <x v="0"/>
    <s v="Ahmet Bursal"/>
    <s v="Arşiv kaydı var"/>
    <m/>
    <s v="TAMAMLANDI"/>
    <d v="2026-08-10T00:00:00"/>
    <s v="S-642490"/>
    <d v="2026-08-10T00:00:00"/>
    <s v="Y-576731"/>
    <x v="0"/>
    <m/>
    <s v=" "/>
    <m/>
    <m/>
    <m/>
    <x v="1"/>
    <s v="Ülker Bisküvi San. A.Ş. Topkapı- 3 Şubesi"/>
    <m/>
    <m/>
    <m/>
    <m/>
    <s v="34GUP778"/>
    <s v="Tır Tenteli"/>
    <s v="MEHMET ŞİRİN"/>
    <x v="0"/>
    <s v=" "/>
    <m/>
    <s v="ŞEHİRİÇİ"/>
    <n v="1"/>
    <s v="0108"/>
    <s v="ÖNEM GAMEDA DEPO"/>
    <s v="İSTANBUL"/>
    <s v="ZEYTİNBURNU"/>
    <s v="DAVUTPAŞA CAD. NO:18 TOPKAPI"/>
    <s v="2121"/>
    <s v="YAPKİM ANTREPO-SİLİVRİ"/>
    <s v="İSTANBUL"/>
    <s v="SİLİVRİ"/>
    <s v="YAPKİM ANTREPO-SİLİVRİ_x000a__x000a_İRS NO:84488 @ "/>
    <n v="0"/>
    <n v="0"/>
    <n v="0"/>
    <n v="0"/>
    <n v="5500"/>
    <n v="0"/>
    <n v="7659"/>
    <n v="0"/>
    <n v="5500"/>
    <n v="7659"/>
    <n v="2159"/>
  </r>
  <r>
    <x v="0"/>
    <s v="Serap BURSAL"/>
    <m/>
    <m/>
    <m/>
    <d v="2026-08-10T00:00:00"/>
    <s v="S-642971"/>
    <d v="2026-08-10T00:00:00"/>
    <s v="Y-577217"/>
    <x v="0"/>
    <m/>
    <s v=" "/>
    <m/>
    <s v="5039871"/>
    <m/>
    <x v="2"/>
    <s v="HORİZON HIZLI TÜK. ÜRÜNL.ÜR.PAZ.SATIŞ VE TİC.A.Ş."/>
    <m/>
    <m/>
    <m/>
    <m/>
    <s v="42AFU328"/>
    <s v="Tır Katlı Frigorifik"/>
    <s v="DURMUŞ MUSLUKCU"/>
    <x v="0"/>
    <s v=" "/>
    <m/>
    <s v="ŞEHİRLERARASI"/>
    <n v="1"/>
    <s v="5201"/>
    <s v="ÜLKER BİSKÜVİ SİLİVRİ DEPO"/>
    <s v="İSTANBUL"/>
    <s v="SİLİVRİ"/>
    <s v="SELİMPAŞA SAN.BÖLGESİ NO:10"/>
    <s v="4002"/>
    <s v="PELİTLİ DEPO"/>
    <s v="KOCAELİ"/>
    <s v="GEBZE"/>
    <m/>
    <n v="0"/>
    <n v="0"/>
    <n v="0"/>
    <n v="0"/>
    <n v="38500"/>
    <n v="0"/>
    <n v="43888"/>
    <n v="0"/>
    <n v="38500"/>
    <n v="43888"/>
    <n v="5388"/>
  </r>
  <r>
    <x v="0"/>
    <s v="Serap BURSAL"/>
    <m/>
    <s v="1-31 AĞUSTOS HORİZON MUTABAKATI / SAS NO : 7000194854~1-31 AĞUSTOS PASİFİK MUTABAKATI / SAS NO : 7000194853"/>
    <m/>
    <d v="2026-08-10T00:00:00"/>
    <s v="S-642969"/>
    <d v="2026-08-10T00:00:00"/>
    <s v="Y-577215"/>
    <x v="0"/>
    <m/>
    <s v=" "/>
    <m/>
    <s v="5039288"/>
    <m/>
    <x v="2"/>
    <s v="HORİZON HIZLI TÜK. ÜRÜNL.ÜR.PAZ.SATIŞ VE TİC.A.Ş."/>
    <m/>
    <m/>
    <m/>
    <m/>
    <s v="34KGC813"/>
    <s v="Tır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6500"/>
    <n v="0"/>
    <n v="17793"/>
    <n v="0"/>
    <n v="16500"/>
    <n v="17793"/>
    <n v="1293"/>
  </r>
  <r>
    <x v="0"/>
    <s v="Serap BURSAL"/>
    <m/>
    <s v="1-31 AĞUSTOS PASİFİK MUTABAKATI / SAS NO : 7000194853"/>
    <m/>
    <d v="2026-08-10T00:00:00"/>
    <s v="S-642957"/>
    <d v="2026-08-10T00:00:00"/>
    <s v="Y-577204"/>
    <x v="0"/>
    <m/>
    <s v=" "/>
    <m/>
    <s v="5039598"/>
    <m/>
    <x v="2"/>
    <s v="HORİZON HIZLI TÜK. ÜRÜNL.ÜR.PAZ.SATIŞ VE TİC.A.Ş."/>
    <m/>
    <m/>
    <m/>
    <m/>
    <s v="07YON23"/>
    <s v="Tır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5500"/>
    <n v="0"/>
    <n v="16879"/>
    <n v="0"/>
    <n v="15500"/>
    <n v="16879"/>
    <n v="1379"/>
  </r>
  <r>
    <x v="0"/>
    <s v="Serap BURSAL"/>
    <m/>
    <s v="1-31 AĞUSTOS HORİZON MUTABAKATI / SAS NO : 7000194854~1-31 AĞUSTOS PASİFİK MUTABAKATI / SAS NO : 7000194853"/>
    <m/>
    <d v="2026-08-10T00:00:00"/>
    <s v="S-643842"/>
    <d v="2026-08-10T00:00:00"/>
    <s v="Y-578092"/>
    <x v="0"/>
    <m/>
    <s v=" "/>
    <m/>
    <s v="5039920"/>
    <m/>
    <x v="2"/>
    <s v="HORİZON HIZLI TÜK. ÜRÜNL.ÜR.PAZ.SATIŞ VE TİC.A.Ş."/>
    <m/>
    <m/>
    <m/>
    <m/>
    <s v="34KGC813"/>
    <s v="Tır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5500"/>
    <n v="0"/>
    <n v="16879"/>
    <n v="0"/>
    <n v="15500"/>
    <n v="16879"/>
    <n v="1379"/>
  </r>
  <r>
    <x v="0"/>
    <s v="Serap BURSAL"/>
    <m/>
    <m/>
    <m/>
    <d v="2026-08-10T00:00:00"/>
    <s v="S-641542"/>
    <d v="2026-08-10T00:00:00"/>
    <s v="Y-575781"/>
    <x v="0"/>
    <m/>
    <s v=" "/>
    <m/>
    <s v="DKI2026000004757-4758-4759"/>
    <m/>
    <x v="4"/>
    <s v="DETAY KAHVE SAN VE TİC A.Ş"/>
    <m/>
    <m/>
    <m/>
    <m/>
    <s v="10ARD417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s v="Arşiv kaydı var"/>
    <m/>
    <m/>
    <d v="2026-08-10T00:00:00"/>
    <s v="S-641541"/>
    <d v="2026-08-10T00:00:00"/>
    <s v="Y-575780"/>
    <x v="0"/>
    <m/>
    <s v=" "/>
    <m/>
    <s v="ALI2026000011259"/>
    <m/>
    <x v="13"/>
    <s v="ALTINMARKA GIDA SANAYİ VE TİCARET A.Ş"/>
    <m/>
    <d v="2026-08-10T00:00:00"/>
    <s v="P-000172202"/>
    <m/>
    <s v="51ADD602"/>
    <s v="Tır Frigorifik"/>
    <s v="HABİP DEMİRALP"/>
    <x v="0"/>
    <s v=" "/>
    <m/>
    <s v="ŞEHİRLERARASI"/>
    <n v="1"/>
    <s v="9902"/>
    <s v="ALTINMARKA KIRAÇ DEPO"/>
    <s v="İSTANBUL"/>
    <s v="BÜYÜKÇEKMECE"/>
    <s v="KIRAÇ KÖYÜ YOLU ATATÜRK CD.NO:2-2A"/>
    <s v="Y79"/>
    <s v="KİLİS"/>
    <s v="KİLİS"/>
    <s v="KİLİS MERKEZ"/>
    <m/>
    <n v="0"/>
    <n v="0"/>
    <n v="0"/>
    <n v="0"/>
    <n v="65000"/>
    <n v="0"/>
    <n v="74319"/>
    <n v="0"/>
    <n v="65000"/>
    <n v="74319"/>
    <n v="9319"/>
  </r>
  <r>
    <x v="0"/>
    <s v="Serap BURSAL"/>
    <m/>
    <m/>
    <m/>
    <d v="2026-08-10T00:00:00"/>
    <s v="S-641540"/>
    <d v="2026-08-10T00:00:00"/>
    <s v="Y-575779"/>
    <x v="0"/>
    <m/>
    <s v=" "/>
    <m/>
    <s v="ALI2026000011281-11282"/>
    <m/>
    <x v="13"/>
    <s v="ALTINMARKA GIDA SANAYİ VE TİCARET A.Ş"/>
    <m/>
    <d v="2026-08-10T00:00:00"/>
    <s v="P-000172201"/>
    <m/>
    <s v="31AOR915"/>
    <s v="Tır Frigorifik"/>
    <s v="FIRAT YILDIZ-DEFNE LOJİSTİK VE NAKLİYE HİZMETLERİ"/>
    <x v="0"/>
    <s v=" "/>
    <m/>
    <s v="ŞEHİRLERARASI"/>
    <n v="1"/>
    <s v="9902"/>
    <s v="ALTINMARKA KIRAÇ DEPO"/>
    <s v="İSTANBUL"/>
    <s v="BÜYÜKÇEKMECE"/>
    <s v="KIRAÇ KÖYÜ YOLU ATATÜRK CD.NO:2-2A"/>
    <s v="Y07"/>
    <s v="ANTALYA"/>
    <s v="ANTALYA"/>
    <s v="MERKEZ"/>
    <m/>
    <n v="0"/>
    <n v="0"/>
    <n v="0"/>
    <n v="0"/>
    <n v="41000"/>
    <n v="0"/>
    <n v="49976"/>
    <n v="0"/>
    <n v="41000"/>
    <n v="49976"/>
    <n v="8976"/>
  </r>
  <r>
    <x v="0"/>
    <s v="Serap BURSAL"/>
    <s v="Arşiv kaydı var"/>
    <m/>
    <m/>
    <d v="2026-08-10T00:00:00"/>
    <s v="S-643991"/>
    <d v="2026-08-10T00:00:00"/>
    <s v="Y-578243"/>
    <x v="0"/>
    <m/>
    <s v=" "/>
    <m/>
    <s v="20260810006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10T00:00:00"/>
    <s v="S-643987"/>
    <d v="2026-08-10T00:00:00"/>
    <s v="Y-578239"/>
    <x v="0"/>
    <m/>
    <s v=" "/>
    <m/>
    <s v="20260810002"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10T00:00:00"/>
    <s v="S-643985"/>
    <d v="2026-08-10T00:00:00"/>
    <s v="Y-578237"/>
    <x v="0"/>
    <m/>
    <s v=" "/>
    <m/>
    <s v="20260810021-20260810025"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0"/>
    <n v="0"/>
    <n v="5000"/>
    <n v="0"/>
    <n v="-5000"/>
  </r>
  <r>
    <x v="1"/>
    <s v="Erkan Kaya"/>
    <m/>
    <m/>
    <m/>
    <d v="2026-08-10T00:00:00"/>
    <s v="S-641741"/>
    <d v="2026-08-10T00:00:00"/>
    <s v="Y-575978"/>
    <x v="0"/>
    <m/>
    <s v=" "/>
    <m/>
    <m/>
    <m/>
    <x v="15"/>
    <s v="DELLA GIDA SAN.VE.TİC.A.Ş"/>
    <s v="DELLA GIDA SAN.VE.TİC.A.Ş"/>
    <d v="2026-08-10T00:00:00"/>
    <s v="P-000172335"/>
    <s v="TGCU5261921  - NURAY SELİN ŞEN"/>
    <s v="41AJN355"/>
    <s v="Tır Tenteli"/>
    <s v="LOGİNAK LOJİSTİK İNŞAAT SANAYİ TİCARET LİMİTED ŞİRKETİ"/>
    <x v="0"/>
    <s v=" "/>
    <m/>
    <s v="ŞEHİRLERARASI"/>
    <n v="1"/>
    <s v="HENDEK"/>
    <s v="HENDEK"/>
    <s v="SAKARYA"/>
    <s v="HENDEK"/>
    <m/>
    <s v="L4104"/>
    <s v="YILPORT"/>
    <s v="KOCAELİ"/>
    <s v="DİLOVASI"/>
    <s v="DİLOVASI OSB. 1.KISIM GÖKSU CD. NO:18 @"/>
    <n v="0"/>
    <n v="0"/>
    <n v="0"/>
    <n v="0"/>
    <n v="12216"/>
    <n v="0"/>
    <n v="13256"/>
    <n v="0"/>
    <n v="12216"/>
    <n v="13256"/>
    <n v="1040"/>
  </r>
  <r>
    <x v="1"/>
    <s v="Erkan Kaya"/>
    <s v="Arşiv kaydı var"/>
    <m/>
    <m/>
    <d v="2026-08-10T00:00:00"/>
    <s v="S-641942"/>
    <d v="2026-08-10T00:00:00"/>
    <s v="Y-576180"/>
    <x v="0"/>
    <m/>
    <s v=" "/>
    <m/>
    <m/>
    <m/>
    <x v="3"/>
    <s v="Ülker Bisküvi San. A.Ş. / Silivri  Şubesi"/>
    <s v="Ülker Bisküvi San. A.Ş. / Silivri  Şubesi"/>
    <d v="2026-08-10T00:00:00"/>
    <s v="P-000172458"/>
    <s v="20260753 - YASİN ATEŞ"/>
    <s v="34TB8708"/>
    <s v="Kamyonet"/>
    <s v="NECATİ BAYRAM"/>
    <x v="0"/>
    <s v=" "/>
    <m/>
    <s v="ŞEHİRİÇİ"/>
    <n v="1"/>
    <s v="AKÇA LOJİSTİK-SAMANDIRA"/>
    <s v="AKÇA LOJİSTİK-SAMANDIRA"/>
    <s v="İSTANBUL"/>
    <s v="KARTAL"/>
    <m/>
    <s v="SİLİVRİ"/>
    <s v="SİLİVRİ DEPO"/>
    <s v="İSTANBUL"/>
    <s v="SİLİVRİ"/>
    <m/>
    <n v="0"/>
    <n v="0"/>
    <n v="0"/>
    <n v="0"/>
    <n v="11845"/>
    <n v="0"/>
    <n v="16590"/>
    <n v="0"/>
    <n v="11845"/>
    <n v="16590"/>
    <n v="4745"/>
  </r>
  <r>
    <x v="1"/>
    <s v="Erkan Kaya"/>
    <s v="Arşiv kaydı var"/>
    <m/>
    <m/>
    <d v="2026-08-10T00:00:00"/>
    <s v="S-641941"/>
    <d v="2026-08-10T00:00:00"/>
    <s v="Y-576179"/>
    <x v="0"/>
    <m/>
    <s v=" "/>
    <m/>
    <m/>
    <m/>
    <x v="5"/>
    <s v="BESLER GIDA VE KIMYA SANAYI VE TICARET ANONIM SIRKET(KURTKÖY ŞUBESİ)"/>
    <s v="BESLER GIDA VE KIMYA SANAYI VE TICARET ANONIM SIRKET(KURTKÖY ŞUBESİ)"/>
    <d v="2026-08-10T00:00:00"/>
    <s v="P-000172457"/>
    <s v="20267181 - SÜHEYL ÖRÜCÜ"/>
    <s v="34TB8708"/>
    <s v="Kamyonet"/>
    <s v="NECATİ BAYRAM"/>
    <x v="0"/>
    <s v=" "/>
    <m/>
    <s v="ŞEHİRİÇİ"/>
    <n v="1"/>
    <s v="DİZAYN ANTREPO"/>
    <s v="DİZAYN ANTREPO"/>
    <s v="İSTANBUL"/>
    <m/>
    <m/>
    <s v="PENDİK"/>
    <s v="PENDİK"/>
    <s v="İSTANBUL"/>
    <s v="PENDİK"/>
    <m/>
    <n v="0"/>
    <n v="0"/>
    <n v="0"/>
    <n v="0"/>
    <n v="5080"/>
    <n v="0"/>
    <n v="6779"/>
    <n v="0"/>
    <n v="5080"/>
    <n v="6779"/>
    <n v="1699"/>
  </r>
  <r>
    <x v="1"/>
    <s v="Erkan Kaya"/>
    <m/>
    <m/>
    <m/>
    <d v="2026-08-10T00:00:00"/>
    <s v="S-641609"/>
    <d v="2026-08-10T00:00:00"/>
    <s v="Y-575847"/>
    <x v="0"/>
    <m/>
    <s v=" "/>
    <m/>
    <m/>
    <m/>
    <x v="24"/>
    <s v="PENTA TEKNOLOJİ ÜRÜNLERİ DAĞITIM TİCARET ANONİM ŞİRKETİ"/>
    <s v="PENTA TEKNOLOJİ ÜRÜNLERİ DAĞITIM TİCARET ANONİM ŞİRKETİ"/>
    <d v="2026-08-10T00:00:00"/>
    <s v="P-000172234"/>
    <s v="TLLU5150817 - 26-21679 / OKAN AYDIN"/>
    <s v="34HEK248"/>
    <s v="Tır Tenteli"/>
    <s v="GÖRSEL TAŞIMACILIK LOJİSTİK HİZMETLERİ TİC.LTD.ŞTİ."/>
    <x v="0"/>
    <s v=" "/>
    <m/>
    <s v="ŞEHİRLERARASI"/>
    <n v="1"/>
    <s v="DP WORLD PORT YARIMCA"/>
    <s v="DP WORLD PORT YARIMCA"/>
    <s v="KOCAELİ"/>
    <s v="KÖRFEZ"/>
    <m/>
    <s v="DUDULLU"/>
    <s v="DUDULLU"/>
    <s v="İSTANBUL"/>
    <m/>
    <m/>
    <n v="0"/>
    <n v="0"/>
    <n v="0"/>
    <n v="0"/>
    <n v="11698"/>
    <n v="0"/>
    <n v="17486"/>
    <n v="0"/>
    <n v="11698"/>
    <n v="17486"/>
    <n v="5788"/>
  </r>
  <r>
    <x v="1"/>
    <s v="Erkan Kaya"/>
    <m/>
    <m/>
    <m/>
    <d v="2026-08-10T00:00:00"/>
    <s v="S-641611"/>
    <d v="2026-08-10T00:00:00"/>
    <s v="Y-575849"/>
    <x v="0"/>
    <m/>
    <s v=" "/>
    <m/>
    <m/>
    <m/>
    <x v="1"/>
    <s v="Ülker Bisküvi San. A.Ş. Topkapı- 3 Şubesi"/>
    <s v="Ülker Bisküvi San. A.Ş. Topkapı- 3 Şubesi"/>
    <d v="2026-08-10T00:00:00"/>
    <s v="P-000172236"/>
    <s v="BMOU2981535 - 20260453 / İDRİS ALBAYRAK"/>
    <s v="06BTF738"/>
    <s v="Tır Tenteli"/>
    <s v="İSTLOG LOJİSTİK HİZMETLERİ SANAYİ TİCARET LİMİTED ŞİRKETİ"/>
    <x v="0"/>
    <s v=" "/>
    <m/>
    <s v="ŞEHİRİÇİ"/>
    <n v="1"/>
    <s v="L3401"/>
    <s v="KUMPORT LİMANI"/>
    <s v="İSTANBUL"/>
    <s v="BEYLİKDÜZÜ"/>
    <s v="MARMARA MH. LİMAN CD. NO:43"/>
    <s v="CWT ANTREPO"/>
    <s v="CWT ANTREPO"/>
    <s v="İSTANBUL"/>
    <s v="AVCILAR"/>
    <m/>
    <n v="0"/>
    <n v="0"/>
    <n v="0"/>
    <n v="0"/>
    <n v="9442"/>
    <n v="0"/>
    <n v="12874"/>
    <n v="0"/>
    <n v="9442"/>
    <n v="12874"/>
    <n v="3432"/>
  </r>
  <r>
    <x v="1"/>
    <s v="Erkan Kaya"/>
    <m/>
    <m/>
    <m/>
    <d v="2026-08-10T00:00:00"/>
    <s v="S-641610"/>
    <d v="2026-08-10T00:00:00"/>
    <s v="Y-575848"/>
    <x v="0"/>
    <m/>
    <s v=" "/>
    <m/>
    <m/>
    <m/>
    <x v="14"/>
    <s v="ÜLKER BİSKÜVİ SAN.A.Ş ( GEBZE ŞUBE )"/>
    <s v="ÜLKER BİSKÜVİ SAN.A.Ş ( GEBZE ŞUBE )"/>
    <d v="2026-08-10T00:00:00"/>
    <s v="P-000172235"/>
    <s v="CSNU1396508 - 20260469 / İBRAHİM SOLMAZ"/>
    <s v="34KPM393"/>
    <s v="Tır Tenteli"/>
    <s v="GÖRSEL TAŞIMACILIK LOJİSTİK HİZMETLERİ TİC.LTD.ŞTİ."/>
    <x v="0"/>
    <s v=" "/>
    <m/>
    <s v="ŞEHİRLERARASI"/>
    <n v="1"/>
    <s v="DP WORLD PORT YARIMCA"/>
    <s v="DP WORLD PORT YARIMCA"/>
    <s v="KOCAELİ"/>
    <s v="KÖRFEZ"/>
    <m/>
    <s v="COBİN LOJİSTİK GEBZE"/>
    <s v="COBİN LOJİSTİK GEBZE"/>
    <s v="İSTANBUL"/>
    <m/>
    <s v="PELİTLİ MH. 4415 SK. NO:10 @ "/>
    <n v="0"/>
    <n v="0"/>
    <n v="0"/>
    <n v="0"/>
    <n v="8812"/>
    <n v="0"/>
    <n v="10395"/>
    <n v="0"/>
    <n v="8812"/>
    <n v="10395"/>
    <n v="1583"/>
  </r>
  <r>
    <x v="1"/>
    <s v="Erkan Kaya"/>
    <s v="Arşiv kaydı var"/>
    <m/>
    <m/>
    <d v="2026-08-10T00:00:00"/>
    <s v="S-641555"/>
    <d v="2026-08-10T00:00:00"/>
    <s v="Y-575794"/>
    <x v="0"/>
    <m/>
    <s v=" "/>
    <m/>
    <m/>
    <m/>
    <x v="17"/>
    <s v="AK GIDA SAN. VE TİC. A.Ş."/>
    <s v="AK GIDA SAN. VE TİC. A.Ş."/>
    <d v="2026-08-10T00:00:00"/>
    <s v="P-000172206"/>
    <s v="20260444 - SENEM SUBAKAN"/>
    <s v="54AE354"/>
    <s v="Tır Tenteli"/>
    <s v="ELVAN KARCI"/>
    <x v="0"/>
    <s v=" "/>
    <m/>
    <s v="ŞEHİRLERARASI"/>
    <n v="1"/>
    <s v="ÇOBANTUR"/>
    <s v="ÇOBANTUR"/>
    <s v="İSTANBUL"/>
    <s v="KARTAL"/>
    <m/>
    <s v="1208"/>
    <s v="PAMUKOVA DEPO"/>
    <s v="SAKARYA"/>
    <s v="PAMUKOVA"/>
    <s v="GÖKGÖZ KÖYÜ AKGIDA FABRİKASI @"/>
    <n v="0"/>
    <n v="0"/>
    <n v="0"/>
    <n v="0"/>
    <n v="9400"/>
    <n v="0"/>
    <n v="10598"/>
    <n v="0"/>
    <n v="9400"/>
    <n v="10598"/>
    <n v="1198"/>
  </r>
  <r>
    <x v="1"/>
    <s v="Erkan Kaya"/>
    <s v="Arşiv kaydı var"/>
    <m/>
    <m/>
    <d v="2026-08-10T00:00:00"/>
    <s v="S-641464"/>
    <d v="2026-08-10T00:00:00"/>
    <s v="Y-575702"/>
    <x v="0"/>
    <m/>
    <s v=" "/>
    <m/>
    <m/>
    <m/>
    <x v="21"/>
    <s v="Ülker Bisküvi San. A.Ş./ Karaman Şubesi"/>
    <s v="Ülker Bisküvi San. A.Ş./ Karaman Şubesi"/>
    <d v="2026-08-10T00:00:00"/>
    <s v="P-000172153"/>
    <s v="20260976  - İDRİS ALBAYRAK"/>
    <s v="70ABC647"/>
    <s v="Tır Tenteli"/>
    <s v="ÖZKAN TÜLÜ"/>
    <x v="0"/>
    <s v=" "/>
    <m/>
    <s v="ŞEHİRLERARASI"/>
    <n v="1"/>
    <s v="DİZAYN ANTREPO"/>
    <s v="DİZAYN ANTREPO"/>
    <s v="İSTANBUL"/>
    <m/>
    <m/>
    <s v="KARAMAN"/>
    <s v="KARAMAN"/>
    <s v="KARAMAN"/>
    <s v="KARAMAN MERKEZ"/>
    <m/>
    <n v="0"/>
    <n v="0"/>
    <n v="0"/>
    <n v="0"/>
    <n v="31552"/>
    <n v="0"/>
    <n v="44127"/>
    <n v="0"/>
    <n v="31552"/>
    <n v="44127"/>
    <n v="12575"/>
  </r>
  <r>
    <x v="1"/>
    <s v="Erkan Kaya"/>
    <s v="Arşiv kaydı var"/>
    <m/>
    <m/>
    <d v="2026-08-10T00:00:00"/>
    <s v="S-641463"/>
    <d v="2026-08-10T00:00:00"/>
    <s v="Y-575701"/>
    <x v="0"/>
    <m/>
    <s v=" "/>
    <m/>
    <m/>
    <m/>
    <x v="21"/>
    <s v="Ülker Bisküvi San. A.Ş./ Karaman Şubesi"/>
    <s v="Ülker Bisküvi San. A.Ş./ Karaman Şubesi"/>
    <d v="2026-08-10T00:00:00"/>
    <s v="P-000172152"/>
    <s v="20260975 - İDRİS ALBAYRAK"/>
    <s v="70AAK794"/>
    <s v="Tır Frigorifik"/>
    <s v="ENES ÜNÜVAR"/>
    <x v="0"/>
    <s v=" "/>
    <m/>
    <s v="ŞEHİRLERARASI"/>
    <n v="1"/>
    <s v="DİZAYN ANTREPO"/>
    <s v="DİZAYN ANTREPO"/>
    <s v="İSTANBUL"/>
    <m/>
    <m/>
    <s v="KARAMAN"/>
    <s v="KARAMAN"/>
    <s v="KARAMAN"/>
    <s v="KARAMAN MERKEZ"/>
    <m/>
    <n v="0"/>
    <n v="0"/>
    <n v="0"/>
    <n v="0"/>
    <n v="31552"/>
    <n v="0"/>
    <n v="44127"/>
    <n v="0"/>
    <n v="31552"/>
    <n v="44127"/>
    <n v="12575"/>
  </r>
  <r>
    <x v="1"/>
    <s v="Erkan Kaya"/>
    <m/>
    <m/>
    <m/>
    <d v="2026-08-10T00:00:00"/>
    <s v="S-641462"/>
    <d v="2026-08-10T00:00:00"/>
    <s v="Y-575700"/>
    <x v="0"/>
    <m/>
    <s v=" "/>
    <m/>
    <m/>
    <m/>
    <x v="14"/>
    <s v="ÜLKER BİSKÜVİ SAN.A.Ş ( GEBZE ŞUBE )"/>
    <s v="ÜLKER BİSKÜVİ SAN.A.Ş ( GEBZE ŞUBE )"/>
    <d v="2026-08-10T00:00:00"/>
    <s v="P-000172151"/>
    <s v="20261197-3 - İBRAHİM SOLMAZ"/>
    <s v="34SF0139"/>
    <s v="Tır Tenteli"/>
    <s v="BÜLENT TEMEL-TEMEL NAKLİYAT"/>
    <x v="0"/>
    <s v=" "/>
    <m/>
    <s v="ŞEHİRLERARASI"/>
    <n v="1"/>
    <s v="ERPORT ANTREPO"/>
    <s v="ERPORT ANTREPO"/>
    <s v="İSTANBUL"/>
    <s v="ESENYURT"/>
    <m/>
    <s v="GEBZE DEPO"/>
    <s v="GEBZE DEPO"/>
    <s v="KOCAELİ"/>
    <s v="GEBZE"/>
    <m/>
    <n v="0"/>
    <n v="0"/>
    <n v="0"/>
    <n v="0"/>
    <n v="8190"/>
    <n v="0"/>
    <n v="10169"/>
    <n v="0"/>
    <n v="8190"/>
    <n v="10169"/>
    <n v="1979"/>
  </r>
  <r>
    <x v="1"/>
    <s v="Erkan Kaya"/>
    <m/>
    <m/>
    <m/>
    <d v="2026-08-10T00:00:00"/>
    <s v="S-641461"/>
    <d v="2026-08-10T00:00:00"/>
    <s v="Y-575699"/>
    <x v="0"/>
    <m/>
    <s v=" "/>
    <m/>
    <m/>
    <m/>
    <x v="14"/>
    <s v="ÜLKER BİSKÜVİ SAN.A.Ş ( GEBZE ŞUBE )"/>
    <s v="ÜLKER BİSKÜVİ SAN.A.Ş ( GEBZE ŞUBE )"/>
    <d v="2026-08-10T00:00:00"/>
    <s v="P-000172150"/>
    <s v="20261197-2 - İBRAHİM SOLMAZ"/>
    <s v="34SF0139"/>
    <s v="Tır Tenteli"/>
    <s v="BÜLENT TEMEL-TEMEL NAKLİYAT"/>
    <x v="0"/>
    <s v=" "/>
    <m/>
    <s v="ŞEHİRLERARASI"/>
    <n v="1"/>
    <s v="ÇOBANTUR"/>
    <s v="ÇOBANTUR"/>
    <s v="İSTANBUL"/>
    <s v="KARTAL"/>
    <m/>
    <s v="GEBZE DEPO"/>
    <s v="GEBZE DEPO"/>
    <s v="KOCAELİ"/>
    <s v="GEBZE"/>
    <m/>
    <n v="0"/>
    <n v="0"/>
    <n v="0"/>
    <n v="0"/>
    <n v="8190"/>
    <n v="0"/>
    <n v="10169"/>
    <n v="0"/>
    <n v="8190"/>
    <n v="10169"/>
    <n v="1979"/>
  </r>
  <r>
    <x v="1"/>
    <s v="Erkan Kaya"/>
    <s v="Arşiv kaydı var"/>
    <m/>
    <m/>
    <d v="2026-08-07T00:00:00"/>
    <s v="S-641364"/>
    <d v="2026-08-10T00:00:00"/>
    <s v="Y-575602"/>
    <x v="0"/>
    <m/>
    <s v=" "/>
    <m/>
    <m/>
    <m/>
    <x v="17"/>
    <s v="AK GIDA SAN. VE TİC. A.Ş."/>
    <s v="AK GIDA SAN. VE TİC. A.Ş."/>
    <d v="2026-08-07T00:00:00"/>
    <s v="P-000172096"/>
    <s v="20260202-202/1-204 - SENEM SUBAKAN"/>
    <s v="54AID603"/>
    <s v="Tır Tenteli"/>
    <s v="OSMAN KÖŞKER"/>
    <x v="0"/>
    <s v=" "/>
    <m/>
    <s v="ŞEHİRLERARASI"/>
    <n v="1"/>
    <s v="DOĞRUER"/>
    <s v="DOĞRUER"/>
    <s v="İSTANBUL"/>
    <s v="KARTAL"/>
    <m/>
    <s v="1208"/>
    <s v="PAMUKOVA DEPO"/>
    <s v="SAKARYA"/>
    <s v="PAMUKOVA"/>
    <s v="GÖKGÖZ KÖYÜ AKGIDA FABRİKASI @"/>
    <n v="0"/>
    <n v="0"/>
    <n v="0"/>
    <n v="0"/>
    <n v="9400"/>
    <n v="0"/>
    <n v="10598"/>
    <n v="0"/>
    <n v="9400"/>
    <n v="10598"/>
    <n v="1198"/>
  </r>
  <r>
    <x v="1"/>
    <s v="Erkan Kaya"/>
    <s v="Arşiv kaydı var"/>
    <m/>
    <m/>
    <d v="2026-08-10T00:00:00"/>
    <s v="S-641460"/>
    <d v="2026-08-10T00:00:00"/>
    <s v="Y-575698"/>
    <x v="0"/>
    <m/>
    <s v=" "/>
    <m/>
    <m/>
    <m/>
    <x v="0"/>
    <s v="BEYDA GIDA ÜRÜNLERİ SANAYİ VE TİC.A.Ş."/>
    <s v="BEYDA GIDA ÜRÜNLERİ SANAYİ VE TİC.A.Ş."/>
    <d v="2026-08-10T00:00:00"/>
    <s v="P-000172149"/>
    <s v="KAHVE KREMASI MOKA CREAMER CW 30 CR V- DİİB TEST - RECEP AKYAZI"/>
    <s v="15ADU207"/>
    <s v="Tır Frigorifik"/>
    <s v="ÖMER TOPATAN-MTT LOJİSTİK"/>
    <x v="0"/>
    <s v=" "/>
    <m/>
    <s v="ŞEHİRİÇİ"/>
    <n v="1"/>
    <s v="FATİNOĞLU"/>
    <s v="FATİNOĞLU"/>
    <s v="İSTANBUL"/>
    <s v="BEYLİKDÜZÜ"/>
    <s v="KAVAKLI MH. İSTANBUL CD. NO:15"/>
    <s v="BEYLİKDÜZÜ"/>
    <s v="BEYLİKDÜZÜ"/>
    <s v="İSTANBUL"/>
    <s v="BEYLİKDÜZÜ"/>
    <m/>
    <n v="0"/>
    <n v="0"/>
    <n v="0"/>
    <n v="0"/>
    <n v="10000"/>
    <n v="0"/>
    <n v="11118"/>
    <n v="0"/>
    <n v="10000"/>
    <n v="11118"/>
    <n v="1118"/>
  </r>
  <r>
    <x v="5"/>
    <s v="Ahmet Bursal"/>
    <s v="Arşiv kaydı var"/>
    <m/>
    <m/>
    <d v="2026-08-10T00:00:00"/>
    <s v="S-641984"/>
    <d v="2026-08-10T00:00:00"/>
    <s v="Y-576224"/>
    <x v="0"/>
    <m/>
    <s v=" "/>
    <m/>
    <s v="84420"/>
    <m/>
    <x v="14"/>
    <s v="Ülker Bisküvi San. A.Ş. Akyurt Şubesi"/>
    <s v="ÜLKER BİSKÜVİ SAN.A.Ş ( GEBZE ŞUBE )"/>
    <m/>
    <m/>
    <m/>
    <s v="06FAM290"/>
    <s v="Tır Kayar Perdeli"/>
    <s v="ALAATTİN KÜÇÜK / ÖZKERVANOĞULLARI NAKLİYAT"/>
    <x v="0"/>
    <s v="HAMZA ALTINTAŞ"/>
    <s v="0530977524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4420"/>
    <n v="0"/>
    <n v="0"/>
    <n v="0"/>
    <n v="0"/>
    <n v="28500"/>
    <n v="0"/>
    <n v="42981"/>
    <n v="0"/>
    <n v="28500"/>
    <n v="42981"/>
    <n v="14481"/>
  </r>
  <r>
    <x v="5"/>
    <s v="Ahmet Bursal"/>
    <s v="Arşiv kaydı var"/>
    <m/>
    <m/>
    <d v="2026-08-10T00:00:00"/>
    <s v="S-641983"/>
    <d v="2026-08-10T00:00:00"/>
    <s v="Y-576221"/>
    <x v="0"/>
    <m/>
    <s v=" "/>
    <m/>
    <s v="84402"/>
    <m/>
    <x v="14"/>
    <s v="Ülker Bisküvi San. A.Ş. Akyurt Şubesi"/>
    <s v="ÜLKER BİSKÜVİ SAN.A.Ş ( GEBZE ŞUBE )"/>
    <m/>
    <m/>
    <m/>
    <s v="06BON407"/>
    <s v="Tır Kayar Perdeli"/>
    <s v="MUAMMER AVAN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4402"/>
    <n v="0"/>
    <n v="0"/>
    <n v="0"/>
    <n v="0"/>
    <n v="29876.959999999999"/>
    <n v="0"/>
    <n v="43395.19"/>
    <n v="0"/>
    <n v="29876.959999999999"/>
    <n v="43395.19"/>
    <n v="13518.23"/>
  </r>
  <r>
    <x v="5"/>
    <s v="Ahmet Bursal"/>
    <s v="Arşiv kaydı var"/>
    <m/>
    <m/>
    <d v="2026-08-10T00:00:00"/>
    <s v="S-641982"/>
    <d v="2026-08-10T00:00:00"/>
    <s v="Y-576220"/>
    <x v="0"/>
    <m/>
    <s v=" "/>
    <m/>
    <s v="84249"/>
    <m/>
    <x v="14"/>
    <s v="Ülker Bisküvi San. A.Ş. Akyurt Şubesi"/>
    <s v="ÜLKER BİSKÜVİ SAN.A.Ş ( GEBZE ŞUBE )"/>
    <m/>
    <m/>
    <m/>
    <s v="06CAY35"/>
    <s v="Tır Kayar Perdeli"/>
    <s v="MESUT DADA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4249"/>
    <n v="0"/>
    <n v="0"/>
    <n v="0"/>
    <n v="0"/>
    <n v="29833.119999999999"/>
    <n v="0"/>
    <n v="43331.519999999997"/>
    <n v="0"/>
    <n v="29833.119999999999"/>
    <n v="43331.519999999997"/>
    <n v="13498.4"/>
  </r>
  <r>
    <x v="5"/>
    <s v="Ahmet Bursal"/>
    <s v="Arşiv kaydı var"/>
    <m/>
    <m/>
    <d v="2026-08-10T00:00:00"/>
    <s v="S-641957"/>
    <d v="2026-08-10T00:00:00"/>
    <s v="Y-576195"/>
    <x v="0"/>
    <m/>
    <s v=" "/>
    <m/>
    <s v="84404"/>
    <m/>
    <x v="14"/>
    <s v="Ülker Bisküvi San. A.Ş. Akyurt Şubesi"/>
    <s v="ÜLKER BİSKÜVİ SAN.A.Ş ( GEBZE ŞUBE )"/>
    <m/>
    <m/>
    <m/>
    <s v="06DN4677"/>
    <s v="Tır Kayar Perdeli"/>
    <s v="YUSUF KALAYCI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4404"/>
    <n v="0"/>
    <n v="0"/>
    <n v="0"/>
    <n v="0"/>
    <n v="29898.880000000001"/>
    <n v="0"/>
    <n v="43427.03"/>
    <n v="0"/>
    <n v="29898.880000000001"/>
    <n v="43427.03"/>
    <n v="13528.15"/>
  </r>
  <r>
    <x v="5"/>
    <s v="Ahmet Bursal"/>
    <s v="Arşiv kaydı var"/>
    <m/>
    <m/>
    <d v="2026-08-10T00:00:00"/>
    <s v="S-641654"/>
    <d v="2026-08-10T00:00:00"/>
    <s v="Y-575892"/>
    <x v="0"/>
    <m/>
    <s v=" "/>
    <m/>
    <s v="84416"/>
    <m/>
    <x v="35"/>
    <s v="ÜLKER BİSKÜVİ SAN.A.Ş ( GEBZE ŞUBE )"/>
    <s v="Ülker Bisküvi San. A.Ş. Akyurt Şubesi"/>
    <m/>
    <m/>
    <m/>
    <s v="06EDU928"/>
    <s v="Tır Kayar Perdeli"/>
    <s v="SÜLEYMAN MUTLU"/>
    <x v="0"/>
    <s v=" "/>
    <m/>
    <s v="ŞEHİRLERARASI"/>
    <n v="1"/>
    <s v="TOPKAPI"/>
    <s v="TOPKAPI"/>
    <s v="İSTANBUL"/>
    <s v="ZEYTİNBURNU"/>
    <s v="TOPKAPI"/>
    <s v="2163"/>
    <s v="BİGBAG DEPO"/>
    <s v="ANKARA"/>
    <s v="AKYURT"/>
    <s v="Saracalar Mahallesi Alparslan Türkeş Bulvarı Önem Gıda Blok No:4/1 Akyurt/Ankara @ 84416"/>
    <n v="0"/>
    <n v="0"/>
    <n v="0"/>
    <n v="0"/>
    <n v="25500"/>
    <n v="0"/>
    <n v="30911"/>
    <n v="0"/>
    <n v="25500"/>
    <n v="30911"/>
    <n v="5411"/>
  </r>
  <r>
    <x v="5"/>
    <s v="Ahmet Bursal"/>
    <s v="Arşiv kaydı var"/>
    <m/>
    <m/>
    <d v="2026-08-10T00:00:00"/>
    <s v="S-641651"/>
    <d v="2026-08-10T00:00:00"/>
    <s v="Y-575890"/>
    <x v="0"/>
    <m/>
    <s v=" "/>
    <m/>
    <s v="84422"/>
    <m/>
    <x v="14"/>
    <s v="Ülker Bisküvi San. A.Ş. Akyurt Şubesi"/>
    <s v="ÜLKER BİSKÜVİ SAN.A.Ş ( GEBZE ŞUBE )"/>
    <m/>
    <m/>
    <m/>
    <s v="06DLD977"/>
    <s v="Tır Kayar Perdeli"/>
    <s v="HASAN HÜSEYİN YİĞİNE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4422"/>
    <n v="0"/>
    <n v="0"/>
    <n v="0"/>
    <n v="0"/>
    <n v="28500"/>
    <n v="0"/>
    <n v="42981"/>
    <n v="0"/>
    <n v="28500"/>
    <n v="42981"/>
    <n v="14481"/>
  </r>
  <r>
    <x v="5"/>
    <s v="Ahmet Bursal"/>
    <s v="Arşiv kaydı var"/>
    <m/>
    <m/>
    <d v="2026-08-10T00:00:00"/>
    <s v="S-642758"/>
    <d v="2026-08-10T00:00:00"/>
    <s v="Y-577000"/>
    <x v="0"/>
    <m/>
    <s v=" "/>
    <m/>
    <m/>
    <m/>
    <x v="16"/>
    <s v="ÜLKER BİSKÜVİ SANAYİ AŞ .(ANKARA ŞUBE)"/>
    <s v="ÜLKER BİSKÜVİ SANAYİ AŞ .(ANKARA ŞUBE)"/>
    <m/>
    <m/>
    <m/>
    <s v="31AOF718"/>
    <s v="Tır Frigorifik"/>
    <s v="DİVAN TRANS LOJİSTİK VE DIŞ TİCARET LİMİTED ŞİRKETİ"/>
    <x v="1"/>
    <s v=" "/>
    <m/>
    <s v="ŞEHİRLERARASI"/>
    <n v="1"/>
    <s v="Y34"/>
    <s v="İSTANBUL"/>
    <s v="İSTANBUL"/>
    <s v="İSTANBUL MERKEZ"/>
    <s v="SİLİVRİ + TOPKAPI"/>
    <s v="0699"/>
    <s v="ÜLKER ANKARA HAMMADDE DEPO"/>
    <s v="ANKARA"/>
    <s v="AKYURT"/>
    <s v="ESENBOĞA YOLU 21.KM AKYURT/ANKARA @"/>
    <n v="0"/>
    <n v="675"/>
    <n v="1021"/>
    <n v="346"/>
    <n v="45863.95"/>
    <n v="0"/>
    <n v="43964"/>
    <n v="0"/>
    <n v="45863.95"/>
    <n v="43964"/>
    <n v="-1899.95"/>
  </r>
  <r>
    <x v="5"/>
    <s v="Hüseyin Çalışkan"/>
    <s v="Arşiv kaydı var"/>
    <m/>
    <m/>
    <d v="2026-08-10T00:00:00"/>
    <s v="S-641410"/>
    <d v="2026-08-10T00:00:00"/>
    <s v="Y-575648"/>
    <x v="0"/>
    <m/>
    <s v=" "/>
    <m/>
    <s v="84395"/>
    <m/>
    <x v="14"/>
    <s v="Ülker Bisküvi San. A.Ş. Akyurt Şubesi"/>
    <s v="ÜLKER BİSKÜVİ SAN.A.Ş ( GEBZE ŞUBE )"/>
    <d v="2026-08-10T00:00:00"/>
    <s v="P-000172137"/>
    <m/>
    <s v="06CIV119"/>
    <s v="Tır Tenteli"/>
    <s v="ABDULVAHAP ÇİZMECİ-ÇİZMECİ NAKLİYE-SERVİS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4395"/>
    <n v="26540"/>
    <n v="0"/>
    <n v="0"/>
    <n v="0"/>
    <n v="32337.84"/>
    <n v="0"/>
    <n v="47773.03"/>
    <n v="0"/>
    <n v="32337.84"/>
    <n v="47773.03"/>
    <n v="15435.19"/>
  </r>
  <r>
    <x v="5"/>
    <s v="Hüseyin Çalışkan"/>
    <s v="Arşiv kaydı var"/>
    <m/>
    <m/>
    <d v="2026-08-10T00:00:00"/>
    <s v="S-641407"/>
    <d v="2026-08-10T00:00:00"/>
    <s v="Y-575645"/>
    <x v="0"/>
    <m/>
    <s v=" "/>
    <m/>
    <s v="84393"/>
    <m/>
    <x v="18"/>
    <s v="Ülker Bisküvi San. A.Ş. Akyurt Şubesi"/>
    <s v="Ülker Bisküvi San. A.Ş. Topkapı - 2 Şubesi"/>
    <d v="2026-08-10T00:00:00"/>
    <s v="P-000172134"/>
    <m/>
    <s v="06CRH572"/>
    <s v="Tır Kayar Perdeli"/>
    <s v="MAHMUT GÜRBÜZ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4393"/>
    <n v="27220"/>
    <n v="0"/>
    <n v="0"/>
    <n v="0"/>
    <n v="37509.160000000003"/>
    <n v="0"/>
    <n v="42555.75"/>
    <n v="0"/>
    <n v="37509.160000000003"/>
    <n v="42555.75"/>
    <n v="5046.59"/>
  </r>
  <r>
    <x v="5"/>
    <s v="Hüseyin Çalışkan"/>
    <s v="Arşiv kaydı var"/>
    <m/>
    <m/>
    <d v="2026-08-10T00:00:00"/>
    <s v="S-641397"/>
    <d v="2026-08-10T00:00:00"/>
    <s v="Y-575636"/>
    <x v="0"/>
    <m/>
    <s v=" "/>
    <m/>
    <s v="84303"/>
    <m/>
    <x v="14"/>
    <s v="Ülker Bisküvi San. A.Ş. Akyurt Şubesi"/>
    <s v="ÜLKER BİSKÜVİ SAN.A.Ş ( GEBZE ŞUBE )"/>
    <d v="2026-08-10T00:00:00"/>
    <s v="P-000172127"/>
    <m/>
    <s v="06UMM08"/>
    <s v="Tır Kayar Perdeli"/>
    <s v="ALAATTİN KÜÇÜK / ÖZKERVANOĞULLARI NAKLİYAT"/>
    <x v="0"/>
    <s v="HAMZA ALTINTAŞ"/>
    <s v="0530977524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4303"/>
    <n v="27300"/>
    <n v="0"/>
    <n v="0"/>
    <n v="0"/>
    <n v="29920.799999999999"/>
    <n v="0"/>
    <n v="43458.87"/>
    <n v="0"/>
    <n v="29920.799999999999"/>
    <n v="43458.87"/>
    <n v="13538.07"/>
  </r>
  <r>
    <x v="5"/>
    <s v="Ahmet Bursal"/>
    <s v="Arşiv kaydı var"/>
    <m/>
    <m/>
    <d v="2026-08-10T00:00:00"/>
    <s v="S-641656"/>
    <d v="2026-08-10T00:00:00"/>
    <s v="Y-575894"/>
    <x v="0"/>
    <m/>
    <s v=" "/>
    <m/>
    <s v="84296-84294"/>
    <m/>
    <x v="16"/>
    <s v="ÜLKER BİSKÜVİ SANAYİ AŞ .(ANKARA ŞUBE)"/>
    <s v="ÜLKER BİSKÜVİ SANAYİ AŞ .(ANKARA ŞUBE)"/>
    <m/>
    <m/>
    <m/>
    <s v="06CYA238"/>
    <s v="Tır Kayar Perdeli"/>
    <s v="ABDULVAHAP ÇİZMECİ-ÇİZMECİ NAKLİYE-SERVİS"/>
    <x v="0"/>
    <s v="GÖKHAN ÇİZMECİ"/>
    <s v="5514420598"/>
    <s v="ŞEHİRLERARASI"/>
    <n v="1"/>
    <s v="Y34"/>
    <s v="İSTANBUL"/>
    <s v="İSTANBUL"/>
    <s v="İSTANBUL MERKEZ"/>
    <s v="GEBZE FABRİKA"/>
    <s v="0699"/>
    <s v="ÜLKER ANKARA HAMMADDE DEPO"/>
    <s v="ANKARA"/>
    <s v="AKYURT"/>
    <s v="ESENBOĞA YOLU 21.KM AKYURT/ANKARA @ 84296-84294"/>
    <n v="0"/>
    <n v="0"/>
    <n v="0"/>
    <n v="0"/>
    <n v="23000"/>
    <n v="0"/>
    <n v="30433"/>
    <n v="0"/>
    <n v="23000"/>
    <n v="30433"/>
    <n v="7433"/>
  </r>
  <r>
    <x v="5"/>
    <s v="Hüseyin Çalışkan"/>
    <s v="Arşiv kaydı var"/>
    <m/>
    <m/>
    <d v="2026-08-10T00:00:00"/>
    <s v="S-641385"/>
    <d v="2026-08-10T00:00:00"/>
    <s v="Y-575623"/>
    <x v="0"/>
    <m/>
    <s v=" "/>
    <m/>
    <s v="84269"/>
    <m/>
    <x v="14"/>
    <s v="Ülker Bisküvi San. A.Ş. Akyurt Şubesi"/>
    <s v="ÜLKER BİSKÜVİ SAN.A.Ş ( GEBZE ŞUBE )"/>
    <d v="2026-08-10T00:00:00"/>
    <s v="P-000172117"/>
    <m/>
    <s v="06DOC615"/>
    <s v="Tır Tenteli"/>
    <s v="HATİCE YURTALAN"/>
    <x v="0"/>
    <s v="İBRAHİM AKSAKAL"/>
    <s v="0555 018 18 40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4269"/>
    <n v="28120"/>
    <n v="0"/>
    <n v="0"/>
    <n v="0"/>
    <n v="30819.52"/>
    <n v="0"/>
    <n v="44764.23"/>
    <n v="0"/>
    <n v="30819.52"/>
    <n v="44764.23"/>
    <n v="13944.71"/>
  </r>
  <r>
    <x v="5"/>
    <s v="Hüseyin Çalışkan"/>
    <s v="Arşiv kaydı var"/>
    <m/>
    <m/>
    <d v="2026-08-10T00:00:00"/>
    <s v="S-641371"/>
    <d v="2026-08-10T00:00:00"/>
    <s v="Y-575609"/>
    <x v="0"/>
    <m/>
    <s v=" "/>
    <m/>
    <s v="84230"/>
    <m/>
    <x v="18"/>
    <s v="Ülker Bisküvi San. A.Ş. Akyurt Şubesi"/>
    <s v="Ülker Bisküvi San. A.Ş. Topkapı - 2 Şubesi"/>
    <d v="2026-08-10T00:00:00"/>
    <s v="P-000172103"/>
    <m/>
    <s v="06CFZ48"/>
    <s v="Tır Kayar Perdeli"/>
    <s v="SÜLEYMAN MUT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4230"/>
    <n v="27260"/>
    <n v="0"/>
    <n v="0"/>
    <n v="0"/>
    <n v="37564.28"/>
    <n v="0"/>
    <n v="42618.28"/>
    <n v="0"/>
    <n v="37564.28"/>
    <n v="42618.28"/>
    <n v="5054"/>
  </r>
  <r>
    <x v="5"/>
    <s v="Hüseyin Çalışkan"/>
    <s v="Arşiv kaydı var"/>
    <m/>
    <m/>
    <d v="2026-08-10T00:00:00"/>
    <s v="S-641370"/>
    <d v="2026-08-10T00:00:00"/>
    <s v="Y-575608"/>
    <x v="0"/>
    <m/>
    <s v=" "/>
    <m/>
    <s v="84229"/>
    <m/>
    <x v="14"/>
    <s v="Ülker Bisküvi San. A.Ş. Akyurt Şubesi"/>
    <s v="ÜLKER BİSKÜVİ SAN.A.Ş ( GEBZE ŞUBE )"/>
    <d v="2026-08-10T00:00:00"/>
    <s v="P-000172102"/>
    <m/>
    <s v="06ESE611"/>
    <s v="Tır Kayar Perdeli"/>
    <s v="HASAN HÜSEYİN ATA"/>
    <x v="0"/>
    <s v="HASAN ATA"/>
    <s v="538409989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4229"/>
    <n v="26440"/>
    <n v="0"/>
    <n v="0"/>
    <n v="0"/>
    <n v="28978.240000000002"/>
    <n v="0"/>
    <n v="42089.84"/>
    <n v="0"/>
    <n v="28978.240000000002"/>
    <n v="42089.84"/>
    <n v="13111.6"/>
  </r>
  <r>
    <x v="5"/>
    <s v="Hüseyin Çalışkan"/>
    <s v="Arşiv kaydı var"/>
    <m/>
    <m/>
    <d v="2026-08-10T00:00:00"/>
    <s v="S-641362"/>
    <d v="2026-08-10T00:00:00"/>
    <s v="Y-575600"/>
    <x v="0"/>
    <m/>
    <s v=" "/>
    <m/>
    <s v="84205"/>
    <m/>
    <x v="14"/>
    <s v="Ülker Bisküvi San. A.Ş. Akyurt Şubesi"/>
    <s v="ÜLKER BİSKÜVİ SAN.A.Ş ( GEBZE ŞUBE )"/>
    <d v="2026-08-10T00:00:00"/>
    <s v="P-000172094"/>
    <m/>
    <s v="06CKD016"/>
    <s v="Tır Kayar Perdeli"/>
    <s v="ORHAN SARIARSLAN"/>
    <x v="0"/>
    <s v="ORHAN SARIARSLAN"/>
    <s v="5372606357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4205"/>
    <n v="27240"/>
    <n v="0"/>
    <n v="0"/>
    <n v="0"/>
    <n v="29855.040000000001"/>
    <n v="0"/>
    <n v="43363.360000000001"/>
    <n v="0"/>
    <n v="29855.040000000001"/>
    <n v="43363.360000000001"/>
    <n v="13508.32"/>
  </r>
  <r>
    <x v="5"/>
    <s v="Hüseyin Çalışkan"/>
    <s v="Arşiv kaydı var"/>
    <m/>
    <m/>
    <d v="2026-08-10T00:00:00"/>
    <s v="S-641361"/>
    <d v="2026-08-10T00:00:00"/>
    <s v="Y-575599"/>
    <x v="0"/>
    <m/>
    <s v=" "/>
    <m/>
    <s v="84182"/>
    <m/>
    <x v="14"/>
    <s v="Ülker Bisküvi San. A.Ş. Akyurt Şubesi"/>
    <s v="ÜLKER BİSKÜVİ SAN.A.Ş ( GEBZE ŞUBE )"/>
    <d v="2026-08-10T00:00:00"/>
    <s v="P-000172093"/>
    <m/>
    <s v="06GC5162"/>
    <s v="Tır Kayar Perdeli"/>
    <s v="SAVAŞ KÜÇÜ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4182"/>
    <n v="26360"/>
    <n v="0"/>
    <n v="0"/>
    <n v="0"/>
    <n v="28890.560000000001"/>
    <n v="0"/>
    <n v="41962.48"/>
    <n v="0"/>
    <n v="28890.560000000001"/>
    <n v="41962.48"/>
    <n v="13071.92"/>
  </r>
  <r>
    <x v="5"/>
    <s v="Hüseyin Çalışkan"/>
    <s v="Arşiv kaydı var"/>
    <m/>
    <m/>
    <d v="2026-08-10T00:00:00"/>
    <s v="S-641356"/>
    <d v="2026-08-10T00:00:00"/>
    <s v="Y-575594"/>
    <x v="0"/>
    <m/>
    <s v=" "/>
    <m/>
    <s v="84171"/>
    <m/>
    <x v="18"/>
    <s v="Ülker Bisküvi San. A.Ş. Akyurt Şubesi"/>
    <s v="Ülker Bisküvi San. A.Ş. Topkapı - 2 Şubesi"/>
    <d v="2026-08-10T00:00:00"/>
    <s v="P-000172092"/>
    <m/>
    <s v="06EUH122"/>
    <s v="Tır Kayar Perdeli"/>
    <s v="MURAT TİRYAKİ"/>
    <x v="0"/>
    <s v="MURAT TİRYAKİ"/>
    <s v="05343238017"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4171"/>
    <n v="27280"/>
    <n v="0"/>
    <n v="0"/>
    <n v="0"/>
    <n v="37591.839999999997"/>
    <n v="0"/>
    <n v="42649.55"/>
    <n v="0"/>
    <n v="37591.839999999997"/>
    <n v="42649.55"/>
    <n v="5057.71"/>
  </r>
  <r>
    <x v="2"/>
    <s v="Arif Aladağ"/>
    <m/>
    <s v="10-16 AĞUSTOS 2026 GÖNENLİ SÜT / AKHİSAR MUTABAKATI"/>
    <s v="TAMAMLANDI"/>
    <d v="2026-08-10T00:00:00"/>
    <s v="S-641578"/>
    <d v="2026-08-10T00:00:00"/>
    <s v="Y-575816"/>
    <x v="0"/>
    <m/>
    <s v=" "/>
    <m/>
    <m/>
    <m/>
    <x v="6"/>
    <s v="GÖNENLİ SÜT VE SÜT ÜRÜNLERİ GIDA SANAYİ VE TİCARET ANONİM ŞİRKETİ"/>
    <m/>
    <m/>
    <m/>
    <m/>
    <s v="45ABD540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SANCAKTEPE BİM+ GEBZE BİM @ "/>
    <n v="0"/>
    <n v="0"/>
    <n v="0"/>
    <n v="0"/>
    <n v="38500"/>
    <n v="0"/>
    <n v="40540.29"/>
    <n v="0"/>
    <n v="38500"/>
    <n v="40540.29"/>
    <n v="2040.29"/>
  </r>
  <r>
    <x v="2"/>
    <s v="Arif Aladağ"/>
    <m/>
    <s v="10-16 AĞUSTOS 2026 GÖNENLİ SÜT / AKHİSAR MUTABAKATI"/>
    <s v="TAMAMLANDI"/>
    <d v="2026-08-10T00:00:00"/>
    <s v="S-641576"/>
    <d v="2026-08-10T00:00:00"/>
    <s v="Y-575814"/>
    <x v="0"/>
    <m/>
    <s v=" "/>
    <m/>
    <m/>
    <m/>
    <x v="6"/>
    <s v="GÖNENLİ SÜT VE SÜT ÜRÜNLERİ GIDA SANAYİ VE TİCARET ANONİM ŞİRKETİ"/>
    <m/>
    <m/>
    <m/>
    <m/>
    <s v="45YG500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ARNAVUTKÖY BİM1+ HARAMİDERE BİM @ "/>
    <n v="0"/>
    <n v="0"/>
    <n v="0"/>
    <n v="0"/>
    <n v="49500"/>
    <n v="0"/>
    <n v="50429.56"/>
    <n v="0"/>
    <n v="49500"/>
    <n v="50429.56"/>
    <n v="929.56"/>
  </r>
  <r>
    <x v="2"/>
    <s v="Arif Aladağ"/>
    <m/>
    <s v="10-16 AĞUSTOS 2026 GÖNENLİ SÜT / AKHİSAR MUTABAKATI"/>
    <s v="TAMAMLANDI"/>
    <d v="2026-08-10T00:00:00"/>
    <s v="S-641575"/>
    <d v="2026-08-10T00:00:00"/>
    <s v="Y-575813"/>
    <x v="0"/>
    <m/>
    <s v=" "/>
    <m/>
    <m/>
    <m/>
    <x v="6"/>
    <s v="GÖNENLİ SÜT VE SÜT ÜRÜNLERİ GIDA SANAYİ VE TİCARET ANONİM ŞİRKETİ"/>
    <m/>
    <m/>
    <m/>
    <m/>
    <s v="45ARD107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ARNAVUTKÖY NİM1+BİM2 @ "/>
    <n v="0"/>
    <n v="0"/>
    <n v="0"/>
    <n v="0"/>
    <n v="48500"/>
    <n v="0"/>
    <n v="50429.56"/>
    <n v="0"/>
    <n v="48500"/>
    <n v="50429.56"/>
    <n v="1929.56"/>
  </r>
  <r>
    <x v="2"/>
    <s v="Arif Aladağ"/>
    <m/>
    <m/>
    <s v="TAMAMLANDI"/>
    <d v="2026-08-10T00:00:00"/>
    <s v="S-641568"/>
    <d v="2026-08-10T00:00:00"/>
    <s v="Y-575806"/>
    <x v="0"/>
    <m/>
    <s v=" "/>
    <m/>
    <m/>
    <m/>
    <x v="7"/>
    <s v="KESKİNOĞLU TAVUKÇULUK VE DAMIZLIK İŞLETMELERİ SANAYİ TİCARET ANONİM ŞİRKETİ"/>
    <m/>
    <m/>
    <m/>
    <m/>
    <s v="45YT441"/>
    <s v="Tır Frigorifik"/>
    <s v="SİSTA LOJİSTİK GIDA TİC.LTD.ŞTİ"/>
    <x v="0"/>
    <s v=" "/>
    <m/>
    <s v="ŞEHİRLERARASI"/>
    <n v="1"/>
    <s v="4598"/>
    <s v="MANİSA KESKİNOĞLU DEPO"/>
    <s v="MANİSA"/>
    <s v="AKHİSAR"/>
    <s v="KAYALIOĞLU KASABASI"/>
    <s v="Y22"/>
    <s v="EDİRNE"/>
    <s v="EDİRNE"/>
    <s v="EDİRNE MERKEZ"/>
    <s v="HAVSA A101 @ "/>
    <n v="0"/>
    <n v="0"/>
    <n v="0"/>
    <n v="0"/>
    <n v="36000"/>
    <n v="0"/>
    <n v="37850"/>
    <n v="0"/>
    <n v="36000"/>
    <n v="37850"/>
    <n v="1850"/>
  </r>
  <r>
    <x v="2"/>
    <s v="Arif Aladağ"/>
    <m/>
    <m/>
    <s v="TAMAMLANDI"/>
    <d v="2026-08-10T00:00:00"/>
    <s v="S-641567"/>
    <d v="2026-08-10T00:00:00"/>
    <s v="Y-575805"/>
    <x v="0"/>
    <m/>
    <s v=" "/>
    <m/>
    <m/>
    <m/>
    <x v="7"/>
    <s v="KESKİNOĞLU TAVUKÇULUK VE DAMIZLIK İŞLETMELERİ SANAYİ TİCARET ANONİM ŞİRKETİ"/>
    <m/>
    <m/>
    <m/>
    <m/>
    <s v="31AAZ471"/>
    <s v="Tır Frigorifik"/>
    <s v="NECMETTİN GÜLER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MANİSA A101 @ "/>
    <n v="0"/>
    <n v="0"/>
    <n v="0"/>
    <n v="0"/>
    <n v="8000"/>
    <n v="0"/>
    <n v="8600"/>
    <n v="0"/>
    <n v="8000"/>
    <n v="8600"/>
    <n v="600"/>
  </r>
  <r>
    <x v="2"/>
    <s v="Arif Aladağ"/>
    <m/>
    <m/>
    <s v="TAMAMLANDI"/>
    <d v="2026-08-10T00:00:00"/>
    <s v="S-641566"/>
    <d v="2026-08-10T00:00:00"/>
    <s v="Y-575804"/>
    <x v="0"/>
    <m/>
    <s v=" "/>
    <m/>
    <m/>
    <m/>
    <x v="7"/>
    <s v="KESKİNOĞLU TAVUKÇULUK VE DAMIZLIK İŞLETMELERİ SANAYİ TİCARET ANONİM ŞİRKETİ"/>
    <m/>
    <m/>
    <m/>
    <m/>
    <s v="31AAZ471"/>
    <s v="Tır Frigorifik"/>
    <s v="NECMETTİN GÜLER"/>
    <x v="0"/>
    <s v=" "/>
    <m/>
    <s v="ŞEHİRLERARASI"/>
    <n v="1"/>
    <s v="4598"/>
    <s v="MANİSA KESKİNOĞLU DEPO"/>
    <s v="MANİSA"/>
    <s v="AKHİSAR"/>
    <s v="KAYALIOĞLU KASABASI"/>
    <s v="Y35"/>
    <s v="İZMİR"/>
    <s v="İZMİR"/>
    <s v="MERKEZ"/>
    <s v="TORBALI MİGROS @ "/>
    <n v="0"/>
    <n v="0"/>
    <n v="0"/>
    <n v="0"/>
    <n v="12500"/>
    <n v="0"/>
    <n v="12950"/>
    <n v="0"/>
    <n v="12500"/>
    <n v="12950"/>
    <n v="450"/>
  </r>
  <r>
    <x v="2"/>
    <s v="Arif Aladağ"/>
    <m/>
    <m/>
    <s v="TAMAMLANDI"/>
    <d v="2026-08-10T00:00:00"/>
    <s v="S-641565"/>
    <d v="2026-08-10T00:00:00"/>
    <s v="Y-575803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LERARASI"/>
    <n v="1"/>
    <s v="4598"/>
    <s v="MANİSA KESKİNOĞLU DEPO"/>
    <s v="MANİSA"/>
    <s v="AKHİSAR"/>
    <s v="KAYALIOĞLU KASABASI"/>
    <s v="Y35"/>
    <s v="İZMİR"/>
    <s v="İZMİR"/>
    <s v="MERKEZ"/>
    <s v="TORBALI MİGROS @ "/>
    <n v="0"/>
    <n v="0"/>
    <n v="0"/>
    <n v="0"/>
    <n v="12500"/>
    <n v="0"/>
    <n v="12950"/>
    <n v="0"/>
    <n v="12500"/>
    <n v="12950"/>
    <n v="450"/>
  </r>
  <r>
    <x v="2"/>
    <s v="Arif Aladağ"/>
    <m/>
    <m/>
    <s v="TAMAMLANDI"/>
    <d v="2026-08-10T00:00:00"/>
    <s v="S-641564"/>
    <d v="2026-08-10T00:00:00"/>
    <s v="Y-575802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AKHİSAR ŞOK @ "/>
    <n v="0"/>
    <n v="0"/>
    <n v="0"/>
    <n v="0"/>
    <n v="4500"/>
    <n v="0"/>
    <n v="4900"/>
    <n v="0"/>
    <n v="4500"/>
    <n v="4900"/>
    <n v="400"/>
  </r>
  <r>
    <x v="3"/>
    <s v="Mehmet Koç"/>
    <s v="Arşiv kaydı var"/>
    <m/>
    <m/>
    <d v="2026-08-10T00:00:00"/>
    <s v="S-641776"/>
    <d v="2026-08-10T00:00:00"/>
    <s v="Y-576013"/>
    <x v="0"/>
    <m/>
    <s v=" "/>
    <m/>
    <m/>
    <m/>
    <x v="8"/>
    <s v="TURKUVAZ PLASTİK VE TEMİZLİK ÜRÜNLERİ SAN TİÇ A.Ş"/>
    <m/>
    <d v="2026-08-10T00:00:00"/>
    <s v="P-000172370"/>
    <m/>
    <s v="59AGZ071"/>
    <s v="Tır Tenteli"/>
    <s v="SERHAT DİNÇ"/>
    <x v="0"/>
    <s v=" "/>
    <m/>
    <s v="ŞEHİRLERARASI"/>
    <n v="1"/>
    <s v="HENDEK TURKUVAZ"/>
    <s v="HENDEK TURKUVAZ"/>
    <s v="SAKARYA"/>
    <s v="HENDEK"/>
    <m/>
    <s v="ÖMERLİ TURKUVAZ"/>
    <s v="ÖMERLİ TURKUVAZ"/>
    <s v="İSTANBUL"/>
    <s v="ÇEKMEKÖY"/>
    <m/>
    <n v="0"/>
    <n v="0"/>
    <n v="0"/>
    <n v="0"/>
    <n v="11000"/>
    <n v="0"/>
    <n v="12659"/>
    <n v="0"/>
    <n v="11000"/>
    <n v="12659"/>
    <n v="1659"/>
  </r>
  <r>
    <x v="3"/>
    <s v="Mehmet Koç"/>
    <s v="Arşiv kaydı var"/>
    <m/>
    <m/>
    <d v="2026-08-10T00:00:00"/>
    <s v="S-641773"/>
    <d v="2026-08-10T00:00:00"/>
    <s v="Y-576009"/>
    <x v="0"/>
    <m/>
    <s v=" "/>
    <m/>
    <m/>
    <m/>
    <x v="19"/>
    <s v="VATAN PLASTİK SAN TİCARET A.Ş"/>
    <m/>
    <d v="2026-08-10T00:00:00"/>
    <s v="P-000172367"/>
    <m/>
    <s v="44DL351"/>
    <s v="Tır Tenteli"/>
    <s v="DEVECİLER LOJİSTİK SANAYİ TİCARET LİMİTED ŞİRKETİ"/>
    <x v="0"/>
    <s v=" "/>
    <m/>
    <s v="ŞEHİRLERARASI"/>
    <n v="1"/>
    <s v="Y11"/>
    <s v="BİLECİK"/>
    <s v="BİLECİK"/>
    <s v="BİLECİK MERKEZ"/>
    <m/>
    <s v="Y23"/>
    <s v="ELAZIĞ"/>
    <s v="ELAZIĞ"/>
    <s v="ELAZIĞ MERKEZ"/>
    <s v="35878 @ "/>
    <n v="0"/>
    <n v="0"/>
    <n v="0"/>
    <n v="0"/>
    <n v="45000"/>
    <n v="0"/>
    <n v="60076.6"/>
    <n v="0"/>
    <n v="45000"/>
    <n v="60076.6"/>
    <n v="15076.6"/>
  </r>
  <r>
    <x v="3"/>
    <s v="Mehmet Koç"/>
    <s v="Arşiv kaydı var"/>
    <m/>
    <m/>
    <d v="2026-08-10T00:00:00"/>
    <s v="S-641755"/>
    <d v="2026-08-10T00:00:00"/>
    <s v="Y-575992"/>
    <x v="0"/>
    <m/>
    <s v=" "/>
    <m/>
    <m/>
    <m/>
    <x v="8"/>
    <s v="TURKUVAZ PLASTİK VE TEMİZLİK ÜRÜNLERİ SAN TİÇ A.Ş"/>
    <m/>
    <d v="2026-08-10T00:00:00"/>
    <s v="P-000172349"/>
    <m/>
    <s v="55AHM471"/>
    <s v="Tır Tenteli"/>
    <s v="OĞUZ BİRİNCİ"/>
    <x v="0"/>
    <s v=" "/>
    <m/>
    <s v="ŞEHİRLERARASI"/>
    <n v="1"/>
    <s v="HENDEK TURKUVAZ"/>
    <s v="HENDEK TURKUVAZ"/>
    <s v="SAKARYA"/>
    <s v="HENDEK"/>
    <m/>
    <s v="Y55"/>
    <s v="SAMSUN"/>
    <s v="SAMSUN"/>
    <s v="SAMSUN MERKEZ"/>
    <m/>
    <n v="0"/>
    <n v="0"/>
    <n v="0"/>
    <n v="0"/>
    <n v="30000"/>
    <n v="0"/>
    <n v="35051"/>
    <n v="0"/>
    <n v="30000"/>
    <n v="35051"/>
    <n v="5051"/>
  </r>
  <r>
    <x v="3"/>
    <s v="Kadir Öz"/>
    <m/>
    <m/>
    <s v="SAKARYA"/>
    <d v="2026-08-10T00:00:00"/>
    <s v="S-642183"/>
    <d v="2026-08-10T00:00:00"/>
    <s v="Y-576413"/>
    <x v="1"/>
    <m/>
    <s v=" "/>
    <d v="2026-08-10T00:00:00"/>
    <m/>
    <m/>
    <x v="8"/>
    <s v="TURKUVAZ PLASTİK VE TEMİZLİK ÜRÜNLERİ SAN TİÇ A.Ş"/>
    <m/>
    <m/>
    <m/>
    <m/>
    <s v="04AAU145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65"/>
    <s v="VAN"/>
    <s v="VAN"/>
    <s v="VAN MERKEZ"/>
    <s v="VAN @ "/>
    <n v="0"/>
    <n v="0"/>
    <n v="1"/>
    <m/>
    <n v="71690"/>
    <n v="0"/>
    <n v="80584"/>
    <n v="0"/>
    <n v="71690"/>
    <n v="80584"/>
    <n v="8894"/>
  </r>
  <r>
    <x v="3"/>
    <s v="Kadir Öz"/>
    <m/>
    <m/>
    <s v="SAKARYA"/>
    <d v="2026-08-10T00:00:00"/>
    <s v="S-642182"/>
    <d v="2026-08-10T00:00:00"/>
    <s v="Y-576412"/>
    <x v="1"/>
    <m/>
    <s v=" "/>
    <d v="2026-08-10T00:00:00"/>
    <m/>
    <m/>
    <x v="8"/>
    <s v="TURKUVAZ PLASTİK VE TEMİZLİK ÜRÜNLERİ SAN TİÇ A.Ş"/>
    <m/>
    <m/>
    <m/>
    <m/>
    <s v="60AGY083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58"/>
    <s v="SİVAS"/>
    <s v="SİVAS"/>
    <s v="SİVAS MERKEZ"/>
    <s v="SİVAS @ "/>
    <n v="0"/>
    <n v="0"/>
    <n v="1"/>
    <m/>
    <n v="37279"/>
    <n v="0"/>
    <n v="38873"/>
    <n v="0"/>
    <n v="37279"/>
    <n v="38873"/>
    <n v="1594"/>
  </r>
  <r>
    <x v="3"/>
    <s v="Kadir Öz"/>
    <m/>
    <m/>
    <s v="SAKARYA"/>
    <d v="2026-08-10T00:00:00"/>
    <s v="S-642181"/>
    <d v="2026-08-10T00:00:00"/>
    <s v="Y-576411"/>
    <x v="1"/>
    <m/>
    <s v=" "/>
    <d v="2026-08-10T00:00:00"/>
    <m/>
    <m/>
    <x v="8"/>
    <s v="TURKUVAZ PLASTİK VE TEMİZLİK ÜRÜNLERİ SAN TİÇ A.Ş"/>
    <m/>
    <m/>
    <m/>
    <m/>
    <s v="42YJ451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SAMANDIRA @ "/>
    <n v="0"/>
    <n v="0"/>
    <n v="1"/>
    <m/>
    <n v="10610"/>
    <n v="0"/>
    <n v="11587"/>
    <n v="0"/>
    <n v="10610"/>
    <n v="11587"/>
    <n v="977"/>
  </r>
  <r>
    <x v="3"/>
    <s v="Kadir Öz"/>
    <m/>
    <m/>
    <s v="SAKARYA"/>
    <d v="2026-08-10T00:00:00"/>
    <s v="S-642180"/>
    <d v="2026-08-10T00:00:00"/>
    <s v="Y-576410"/>
    <x v="1"/>
    <m/>
    <s v=" "/>
    <d v="2026-08-10T00:00:00"/>
    <m/>
    <m/>
    <x v="8"/>
    <s v="TURKUVAZ PLASTİK VE TEMİZLİK ÜRÜNLERİ SAN TİÇ A.Ş"/>
    <m/>
    <m/>
    <m/>
    <m/>
    <s v="55AAF554"/>
    <s v="Tır Tenteli"/>
    <s v="MUSTAFA MORUL"/>
    <x v="0"/>
    <s v=" "/>
    <m/>
    <s v="ŞEHİRLERARASI"/>
    <m/>
    <s v="5403"/>
    <s v="HENDEK TURKUVAZ"/>
    <s v="SAKARYA"/>
    <s v="HENDEK"/>
    <m/>
    <s v="Y28"/>
    <s v="GİRESUN"/>
    <s v="GİRESUN"/>
    <s v="GİRESUN MERKEZ"/>
    <s v="PİRAZİZ @ "/>
    <n v="0"/>
    <n v="0"/>
    <n v="1"/>
    <m/>
    <n v="38713"/>
    <n v="0"/>
    <n v="40277"/>
    <n v="0"/>
    <n v="38713"/>
    <n v="40277"/>
    <n v="1564"/>
  </r>
  <r>
    <x v="3"/>
    <s v="Kadir Öz"/>
    <m/>
    <m/>
    <s v="SAKARYA"/>
    <d v="2026-08-10T00:00:00"/>
    <s v="S-642179"/>
    <d v="2026-08-10T00:00:00"/>
    <s v="Y-576409"/>
    <x v="1"/>
    <m/>
    <s v=" "/>
    <d v="2026-08-10T00:00:00"/>
    <m/>
    <m/>
    <x v="8"/>
    <s v="TURKUVAZ PLASTİK VE TEMİZLİK ÜRÜNLERİ SAN TİÇ A.Ş"/>
    <m/>
    <m/>
    <m/>
    <m/>
    <s v="54AER86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610"/>
    <n v="0"/>
    <n v="12659"/>
    <n v="0"/>
    <n v="10610"/>
    <n v="12659"/>
    <n v="2049"/>
  </r>
  <r>
    <x v="3"/>
    <s v="Kadir Öz"/>
    <m/>
    <m/>
    <s v="SAKARYA"/>
    <d v="2026-08-10T00:00:00"/>
    <s v="S-642178"/>
    <d v="2026-08-10T00:00:00"/>
    <s v="Y-576408"/>
    <x v="1"/>
    <m/>
    <s v=" "/>
    <d v="2026-08-10T00:00:00"/>
    <m/>
    <m/>
    <x v="8"/>
    <s v="TURKUVAZ PLASTİK VE TEMİZLİK ÜRÜNLERİ SAN TİÇ A.Ş"/>
    <m/>
    <m/>
    <m/>
    <m/>
    <s v="54APS125"/>
    <s v="Tır Kayar Perdeli"/>
    <s v="İSMAİL MEKE"/>
    <x v="0"/>
    <s v=" "/>
    <m/>
    <s v="ŞEHİRLERARASI"/>
    <m/>
    <s v="5403"/>
    <s v="HENDEK TURKUVAZ"/>
    <s v="SAKARYA"/>
    <s v="HENDEK"/>
    <m/>
    <s v="Y07"/>
    <s v="ANTALYA"/>
    <s v="ANTALYA"/>
    <s v="MERKEZ"/>
    <s v="KOCAYATAK @ "/>
    <n v="0"/>
    <n v="0"/>
    <n v="1"/>
    <m/>
    <n v="31544"/>
    <n v="0"/>
    <n v="33372"/>
    <n v="0"/>
    <n v="31544"/>
    <n v="33372"/>
    <n v="1828"/>
  </r>
  <r>
    <x v="3"/>
    <s v="Kadir Öz"/>
    <m/>
    <m/>
    <s v="SAKARYA"/>
    <d v="2026-08-10T00:00:00"/>
    <s v="S-642177"/>
    <d v="2026-08-10T00:00:00"/>
    <s v="Y-576407"/>
    <x v="1"/>
    <m/>
    <s v=" "/>
    <d v="2026-08-10T00:00:00"/>
    <m/>
    <m/>
    <x v="8"/>
    <s v="TURKUVAZ PLASTİK VE TEMİZLİK ÜRÜNLERİ SAN TİÇ A.Ş"/>
    <m/>
    <m/>
    <m/>
    <m/>
    <s v="54AKG049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16"/>
    <s v="BURSA"/>
    <s v="BURSA"/>
    <s v="BURSA MERKEZ"/>
    <s v="KESTEL @ "/>
    <n v="0"/>
    <n v="0"/>
    <n v="1"/>
    <m/>
    <n v="13621"/>
    <n v="0"/>
    <n v="14384"/>
    <n v="0"/>
    <n v="13621"/>
    <n v="14384"/>
    <n v="763"/>
  </r>
  <r>
    <x v="3"/>
    <s v="Kadir Öz"/>
    <m/>
    <m/>
    <s v="SAKARYA"/>
    <d v="2026-08-10T00:00:00"/>
    <s v="S-642176"/>
    <d v="2026-08-10T00:00:00"/>
    <s v="Y-576406"/>
    <x v="1"/>
    <m/>
    <s v=" "/>
    <d v="2026-08-10T00:00:00"/>
    <m/>
    <m/>
    <x v="8"/>
    <s v="TURKUVAZ PLASTİK VE TEMİZLİK ÜRÜNLERİ SAN TİÇ A.Ş"/>
    <m/>
    <m/>
    <m/>
    <m/>
    <s v="55AAC08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8"/>
    <s v="KAYSERİ"/>
    <s v="KAYSERİ"/>
    <s v="KAYSERİ MERKEZ"/>
    <s v="KAYSERİ @ "/>
    <n v="0"/>
    <n v="0"/>
    <n v="1"/>
    <m/>
    <n v="27242"/>
    <n v="0"/>
    <n v="31648"/>
    <n v="0"/>
    <n v="27242"/>
    <n v="31648"/>
    <n v="4406"/>
  </r>
  <r>
    <x v="3"/>
    <s v="Kadir Öz"/>
    <m/>
    <m/>
    <s v="SAKARYA"/>
    <d v="2026-08-10T00:00:00"/>
    <s v="S-642175"/>
    <d v="2026-08-10T00:00:00"/>
    <s v="Y-576405"/>
    <x v="1"/>
    <m/>
    <s v=" "/>
    <d v="2026-08-10T00:00:00"/>
    <m/>
    <m/>
    <x v="8"/>
    <s v="TURKUVAZ PLASTİK VE TEMİZLİK ÜRÜNLERİ SAN TİÇ A.Ş"/>
    <m/>
    <m/>
    <m/>
    <m/>
    <s v="37AAS84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7"/>
    <s v="KASTAMONU"/>
    <s v="KASTAMONU"/>
    <s v="KASTAMONU MERKEZ"/>
    <s v="KASTAMONU @ "/>
    <n v="0"/>
    <n v="0"/>
    <n v="1"/>
    <m/>
    <n v="21794"/>
    <n v="0"/>
    <n v="23245"/>
    <n v="0"/>
    <n v="21794"/>
    <n v="23245"/>
    <n v="1451"/>
  </r>
  <r>
    <x v="3"/>
    <s v="Kadir Öz"/>
    <m/>
    <m/>
    <s v="SAKARYA"/>
    <d v="2026-08-10T00:00:00"/>
    <s v="S-642174"/>
    <d v="2026-08-10T00:00:00"/>
    <s v="Y-576404"/>
    <x v="1"/>
    <m/>
    <s v=" "/>
    <d v="2026-08-10T00:00:00"/>
    <m/>
    <m/>
    <x v="8"/>
    <s v="TURKUVAZ PLASTİK VE TEMİZLİK ÜRÜNLERİ SAN TİÇ A.Ş"/>
    <m/>
    <m/>
    <m/>
    <m/>
    <s v="54APT663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ESENKENT-2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10T00:00:00"/>
    <s v="S-642173"/>
    <d v="2026-08-10T00:00:00"/>
    <s v="Y-576403"/>
    <x v="1"/>
    <m/>
    <s v=" "/>
    <d v="2026-08-10T00:00:00"/>
    <m/>
    <m/>
    <x v="8"/>
    <s v="TURKUVAZ PLASTİK VE TEMİZLİK ÜRÜNLERİ SAN TİÇ A.Ş"/>
    <m/>
    <m/>
    <m/>
    <m/>
    <s v="54AJJ36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ESENKENT-1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10T00:00:00"/>
    <s v="S-642172"/>
    <d v="2026-08-10T00:00:00"/>
    <s v="Y-576402"/>
    <x v="1"/>
    <m/>
    <s v=" "/>
    <d v="2026-08-10T00:00:00"/>
    <m/>
    <m/>
    <x v="8"/>
    <s v="TURKUVAZ PLASTİK VE TEMİZLİK ÜRÜNLERİ SAN TİÇ A.Ş"/>
    <m/>
    <m/>
    <m/>
    <m/>
    <s v="50LG195"/>
    <s v="Tır Tenteli"/>
    <s v="YUSUF ASLAN"/>
    <x v="0"/>
    <s v=" "/>
    <m/>
    <s v="ŞEHİRLERARASI"/>
    <m/>
    <s v="5403"/>
    <s v="HENDEK TURKUVAZ"/>
    <s v="SAKARYA"/>
    <s v="HENDEK"/>
    <m/>
    <s v="Y23"/>
    <s v="ELAZIĞ"/>
    <s v="ELAZIĞ"/>
    <s v="ELAZIĞ MERKEZ"/>
    <s v="ELAZIĞ @ "/>
    <n v="0"/>
    <n v="0"/>
    <n v="1"/>
    <m/>
    <n v="54819"/>
    <n v="0"/>
    <n v="57952"/>
    <n v="0"/>
    <n v="54819"/>
    <n v="57952"/>
    <n v="3133"/>
  </r>
  <r>
    <x v="3"/>
    <s v="Kadir Öz"/>
    <m/>
    <m/>
    <s v="SAKARYA"/>
    <d v="2026-08-10T00:00:00"/>
    <s v="S-642171"/>
    <d v="2026-08-10T00:00:00"/>
    <s v="Y-576401"/>
    <x v="1"/>
    <m/>
    <s v=" "/>
    <d v="2026-08-10T00:00:00"/>
    <m/>
    <m/>
    <x v="8"/>
    <s v="TURKUVAZ PLASTİK VE TEMİZLİK ÜRÜNLERİ SAN TİÇ A.Ş"/>
    <m/>
    <m/>
    <m/>
    <m/>
    <s v="54AKG049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81"/>
    <s v="DÜZCE"/>
    <s v="DÜZCE"/>
    <s v="DÜZCE MERKEZ"/>
    <s v="DÜZCE @ "/>
    <n v="0"/>
    <n v="0"/>
    <n v="1"/>
    <m/>
    <n v="6022"/>
    <n v="0"/>
    <n v="5163"/>
    <n v="0"/>
    <n v="6022"/>
    <n v="5163"/>
    <n v="-859"/>
  </r>
  <r>
    <x v="3"/>
    <s v="Kadir Öz"/>
    <m/>
    <m/>
    <s v="SAKARYA"/>
    <d v="2026-08-10T00:00:00"/>
    <s v="S-642170"/>
    <d v="2026-08-10T00:00:00"/>
    <s v="Y-576400"/>
    <x v="1"/>
    <m/>
    <s v=" "/>
    <d v="2026-08-10T00:00:00"/>
    <m/>
    <m/>
    <x v="8"/>
    <s v="TURKUVAZ PLASTİK VE TEMİZLİK ÜRÜNLERİ SAN TİÇ A.Ş"/>
    <m/>
    <m/>
    <m/>
    <m/>
    <s v="08K0505"/>
    <s v="Tır Kayar Perdeli"/>
    <s v="SINIRLI SORUMLU HENDEK NÜSHETİYE TAŞIMA VE İŞLETME KOOPERATİFİ - 01"/>
    <x v="0"/>
    <s v=" "/>
    <m/>
    <s v="ŞEHİRLERARASI"/>
    <m/>
    <s v="5403"/>
    <s v="HENDEK TURKUVAZ"/>
    <s v="SAKARYA"/>
    <s v="HENDEK"/>
    <m/>
    <s v="Y21"/>
    <s v="DİYARBAKIR"/>
    <s v="DİYARBAKIR"/>
    <s v="DİYARBAKIR MERKEZ"/>
    <s v="DİYARBAKIR @ "/>
    <n v="0"/>
    <n v="0"/>
    <n v="1"/>
    <m/>
    <n v="57352"/>
    <n v="0"/>
    <n v="72741"/>
    <n v="0"/>
    <n v="57352"/>
    <n v="72741"/>
    <n v="15389"/>
  </r>
  <r>
    <x v="3"/>
    <s v="Kadir Öz"/>
    <m/>
    <m/>
    <s v="SAKARYA"/>
    <d v="2026-08-10T00:00:00"/>
    <s v="S-642169"/>
    <d v="2026-08-10T00:00:00"/>
    <s v="Y-576399"/>
    <x v="1"/>
    <m/>
    <s v=" "/>
    <d v="2026-08-10T00:00:00"/>
    <m/>
    <m/>
    <x v="8"/>
    <s v="TURKUVAZ PLASTİK VE TEMİZLİK ÜRÜNLERİ SAN TİÇ A.Ş"/>
    <m/>
    <m/>
    <m/>
    <m/>
    <s v="07AJK998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6"/>
    <s v="ANKARA"/>
    <s v="ANKARA"/>
    <s v="ANKARA MERKEZ"/>
    <s v="AKYURT+GÜZELHİSAR @ "/>
    <n v="0"/>
    <n v="0"/>
    <n v="1"/>
    <m/>
    <n v="20893"/>
    <n v="0"/>
    <n v="23291"/>
    <n v="0"/>
    <n v="20893"/>
    <n v="23291"/>
    <n v="2398"/>
  </r>
  <r>
    <x v="3"/>
    <s v="Kadir Öz"/>
    <m/>
    <m/>
    <s v="SAKARYA"/>
    <d v="2026-08-10T00:00:00"/>
    <s v="S-642168"/>
    <d v="2026-08-10T00:00:00"/>
    <s v="Y-576398"/>
    <x v="1"/>
    <m/>
    <s v=" "/>
    <d v="2026-08-10T00:00:00"/>
    <m/>
    <m/>
    <x v="8"/>
    <s v="TURKUVAZ PLASTİK VE TEMİZLİK ÜRÜNLERİ SAN TİÇ A.Ş"/>
    <m/>
    <m/>
    <m/>
    <m/>
    <s v="55AVG223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1"/>
    <s v="ADANA"/>
    <s v="ADANA"/>
    <s v="ADANA MERKEZ"/>
    <s v="ADANA-2 @ "/>
    <n v="0"/>
    <n v="0"/>
    <n v="1"/>
    <m/>
    <n v="34411"/>
    <n v="0"/>
    <n v="40766"/>
    <n v="0"/>
    <n v="34411"/>
    <n v="40766"/>
    <n v="6355"/>
  </r>
  <r>
    <x v="3"/>
    <s v="Mehmet Koç"/>
    <s v="Arşiv kaydı var"/>
    <m/>
    <m/>
    <d v="2026-08-10T00:00:00"/>
    <s v="S-641529"/>
    <d v="2026-08-10T00:00:00"/>
    <s v="Y-575769"/>
    <x v="0"/>
    <m/>
    <s v=" "/>
    <m/>
    <m/>
    <m/>
    <x v="19"/>
    <s v="VATAN PLASTİK SAN TİCARET A.Ş"/>
    <m/>
    <d v="2026-08-10T00:00:00"/>
    <s v="P-000172198"/>
    <m/>
    <s v="42ANR490"/>
    <s v="Tır Tenteli"/>
    <s v="MUSTAFA ASIM ŞEFLEK NAK.TUR.TİC.LTD.ŞTİ"/>
    <x v="0"/>
    <s v=" "/>
    <m/>
    <s v="ŞEHİRLERARASI"/>
    <n v="1"/>
    <s v="ÖMERLİ"/>
    <s v="ÖMERLİ"/>
    <s v="İSTANBUL"/>
    <m/>
    <m/>
    <s v="Y42"/>
    <s v="KONYA"/>
    <s v="KONYA"/>
    <s v="KONYA MERKEZ"/>
    <s v="35881 @ "/>
    <n v="0"/>
    <n v="0"/>
    <n v="0"/>
    <n v="0"/>
    <n v="27000"/>
    <n v="0"/>
    <n v="33472"/>
    <n v="0"/>
    <n v="27000"/>
    <n v="33472"/>
    <n v="6472"/>
  </r>
  <r>
    <x v="3"/>
    <s v="Mehmet Koç"/>
    <s v="Arşiv kaydı var"/>
    <m/>
    <m/>
    <d v="2026-08-10T00:00:00"/>
    <s v="S-641527"/>
    <d v="2026-08-10T00:00:00"/>
    <s v="Y-575767"/>
    <x v="0"/>
    <m/>
    <s v=" "/>
    <m/>
    <m/>
    <m/>
    <x v="8"/>
    <s v="TURKUVAZ PLASTİK VE TEMİZLİK ÜRÜNLERİ SAN TİÇ A.Ş"/>
    <m/>
    <d v="2026-08-10T00:00:00"/>
    <s v="P-000172197"/>
    <m/>
    <s v="34KYF437"/>
    <s v="Tır Kayar Perdeli"/>
    <s v="ÖZCAN SARAÇ"/>
    <x v="0"/>
    <s v=" "/>
    <m/>
    <s v="ŞEHİRLERARASI"/>
    <n v="1"/>
    <s v="HENDEK TURKUVAZ"/>
    <s v="HENDEK TURKUVAZ"/>
    <s v="SAKARYA"/>
    <s v="HENDEK"/>
    <m/>
    <s v="Y61"/>
    <s v="TRABZON"/>
    <s v="TRABZON"/>
    <s v="TRABZON MERKEZ"/>
    <m/>
    <n v="0"/>
    <n v="0"/>
    <n v="0"/>
    <n v="0"/>
    <n v="47000"/>
    <n v="0"/>
    <n v="56580"/>
    <n v="0"/>
    <n v="47000"/>
    <n v="56580"/>
    <n v="9580"/>
  </r>
  <r>
    <x v="3"/>
    <s v="Mehmet Koç"/>
    <s v="Arşiv kaydı var"/>
    <m/>
    <m/>
    <d v="2026-08-10T00:00:00"/>
    <s v="S-641627"/>
    <d v="2026-08-10T00:00:00"/>
    <s v="Y-575865"/>
    <x v="0"/>
    <m/>
    <s v=" "/>
    <m/>
    <m/>
    <m/>
    <x v="32"/>
    <s v="KAR PORSELEN SANAYİ VE TİCARET ANONİM ŞİRKETİ"/>
    <m/>
    <d v="2026-08-10T00:00:00"/>
    <s v="P-000172252"/>
    <m/>
    <s v="54AOT008"/>
    <s v="Tır Tenteli"/>
    <s v="PAMUKOVA ÖZKAR NAK.SAN.VE TİC.LTD.ŞTİ"/>
    <x v="0"/>
    <s v=" "/>
    <m/>
    <s v="ŞEHİRLERARASI"/>
    <n v="1"/>
    <s v="Y09"/>
    <s v="AYDIN"/>
    <s v="AYDIN"/>
    <s v="AYDIN MERKEZ"/>
    <m/>
    <s v="Y11"/>
    <s v="BİLECİK"/>
    <s v="BİLECİK"/>
    <s v="BİLECİK MERKEZ"/>
    <s v="C7267 @ "/>
    <n v="0"/>
    <n v="0"/>
    <n v="0"/>
    <n v="0"/>
    <n v="24500"/>
    <n v="0"/>
    <n v="25217.85"/>
    <n v="0"/>
    <n v="24500"/>
    <n v="25217.85"/>
    <n v="717.85"/>
  </r>
  <r>
    <x v="3"/>
    <s v="Mehmet Koç"/>
    <s v="Arşiv kaydı var"/>
    <m/>
    <m/>
    <d v="2026-08-10T00:00:00"/>
    <s v="S-641597"/>
    <d v="2026-08-10T00:00:00"/>
    <s v="Y-575834"/>
    <x v="0"/>
    <m/>
    <s v=" "/>
    <m/>
    <m/>
    <m/>
    <x v="19"/>
    <s v="VATAN PLASTİK SAN TİCARET A.Ş"/>
    <m/>
    <d v="2026-08-10T00:00:00"/>
    <s v="P-000172222"/>
    <m/>
    <s v="60ADM899"/>
    <s v="Tır Tenteli"/>
    <s v="ADEM SAN"/>
    <x v="0"/>
    <s v=" "/>
    <m/>
    <s v="ŞEHİRLERARASI"/>
    <n v="1"/>
    <s v="ÖMERLİ"/>
    <s v="ÖMERLİ"/>
    <s v="İSTANBUL"/>
    <m/>
    <m/>
    <s v="Y06"/>
    <s v="ANKARA"/>
    <s v="ANKARA"/>
    <s v="ANKARA MERKEZ"/>
    <s v="35883 @ "/>
    <n v="0"/>
    <n v="0"/>
    <n v="0"/>
    <n v="0"/>
    <n v="24000"/>
    <n v="0"/>
    <n v="30039"/>
    <n v="0"/>
    <n v="24000"/>
    <n v="30039"/>
    <n v="6039"/>
  </r>
  <r>
    <x v="3"/>
    <s v="Mehmet Koç"/>
    <s v="Arşiv kaydı var"/>
    <m/>
    <m/>
    <d v="2026-08-10T00:00:00"/>
    <s v="S-641587"/>
    <d v="2026-08-10T00:00:00"/>
    <s v="Y-575826"/>
    <x v="0"/>
    <m/>
    <s v=" "/>
    <m/>
    <m/>
    <m/>
    <x v="19"/>
    <s v="VATAN PLASTİK SAN TİCARET A.Ş"/>
    <m/>
    <d v="2026-08-10T00:00:00"/>
    <s v="P-000172217"/>
    <m/>
    <s v="54ABC514"/>
    <s v="10 Tkr Kamyon Tenteli"/>
    <s v="AHMET KAVAS"/>
    <x v="0"/>
    <s v=" "/>
    <m/>
    <s v="ŞEHİRLERARASI"/>
    <n v="1"/>
    <s v="ÖMERLİ"/>
    <s v="ÖMERLİ"/>
    <s v="İSTANBUL"/>
    <m/>
    <m/>
    <s v="Y35"/>
    <s v="İZMİR"/>
    <s v="İZMİR"/>
    <s v="MERKEZ"/>
    <s v="35882 @ "/>
    <n v="0"/>
    <n v="0"/>
    <n v="0"/>
    <n v="0"/>
    <n v="23000"/>
    <n v="0"/>
    <n v="26968"/>
    <n v="0"/>
    <n v="23000"/>
    <n v="26968"/>
    <n v="3968"/>
  </r>
  <r>
    <x v="3"/>
    <s v="Mehmet Koç"/>
    <s v="Arşiv kaydı var"/>
    <m/>
    <m/>
    <d v="2026-08-10T00:00:00"/>
    <s v="S-641482"/>
    <d v="2026-08-10T00:00:00"/>
    <s v="Y-575721"/>
    <x v="0"/>
    <m/>
    <s v=" "/>
    <m/>
    <m/>
    <m/>
    <x v="19"/>
    <s v="VATAN PLASTİK SAN TİCARET A.Ş"/>
    <m/>
    <d v="2026-08-10T00:00:00"/>
    <s v="P-000172171"/>
    <m/>
    <s v="67AAJ855"/>
    <s v="Tır Tenteli"/>
    <s v="KAHVECİ NAKLİYAT İNŞAAT TARIM ÜRÜNLERİ SANAYİ VE TİCARET LİMİTED ŞİRKETİ"/>
    <x v="0"/>
    <s v=" "/>
    <m/>
    <s v="ŞEHİRLERARASI"/>
    <n v="1"/>
    <s v="Y11"/>
    <s v="BİLECİK"/>
    <s v="BİLECİK"/>
    <s v="BİLECİK MERKEZ"/>
    <m/>
    <s v="Y14"/>
    <s v="BOLU"/>
    <s v="BOLU"/>
    <s v="BOLU MERKEZ"/>
    <s v="35874 @ "/>
    <n v="0"/>
    <n v="0"/>
    <n v="0"/>
    <n v="0"/>
    <n v="16000"/>
    <n v="0"/>
    <n v="20819"/>
    <n v="0"/>
    <n v="16000"/>
    <n v="20819"/>
    <n v="4819"/>
  </r>
  <r>
    <x v="3"/>
    <s v="Mehmet Koç"/>
    <s v="Arşiv kaydı var"/>
    <m/>
    <m/>
    <d v="2026-08-10T00:00:00"/>
    <s v="S-641480"/>
    <d v="2026-08-10T00:00:00"/>
    <s v="Y-575719"/>
    <x v="0"/>
    <m/>
    <s v=" "/>
    <m/>
    <m/>
    <m/>
    <x v="19"/>
    <s v="VATAN PLASTİK SAN TİCARET A.Ş"/>
    <m/>
    <d v="2026-08-10T00:00:00"/>
    <s v="P-000172169"/>
    <m/>
    <s v="06BK1429"/>
    <s v="Tır Tenteli"/>
    <s v="MUHAMMED HASAN ÇAKMAK"/>
    <x v="0"/>
    <s v=" "/>
    <m/>
    <s v="ŞEHİRLERARASI"/>
    <n v="1"/>
    <s v="Y11"/>
    <s v="BİLECİK"/>
    <s v="BİLECİK"/>
    <s v="BİLECİK MERKEZ"/>
    <m/>
    <s v="Y26"/>
    <s v="ESKİŞEHİR"/>
    <s v="ESKİŞEHİR"/>
    <s v="ESKİŞEHİR MERKEZ"/>
    <s v="35880 @ "/>
    <n v="0"/>
    <n v="0"/>
    <n v="0"/>
    <n v="0"/>
    <n v="11500"/>
    <n v="0"/>
    <n v="14963"/>
    <n v="0"/>
    <n v="11500"/>
    <n v="14963"/>
    <n v="3463"/>
  </r>
  <r>
    <x v="3"/>
    <s v="Mehmet Koç"/>
    <s v="Arşiv kaydı var"/>
    <m/>
    <m/>
    <d v="2026-08-10T00:00:00"/>
    <s v="S-641475"/>
    <d v="2026-08-10T00:00:00"/>
    <s v="Y-575714"/>
    <x v="0"/>
    <m/>
    <s v=" "/>
    <m/>
    <m/>
    <m/>
    <x v="19"/>
    <s v="VATAN PLASTİK SAN TİCARET A.Ş"/>
    <m/>
    <d v="2026-08-10T00:00:00"/>
    <s v="P-000172164"/>
    <m/>
    <s v="42ARU990"/>
    <s v="Tır Frigorifik"/>
    <s v="MUSTAFA ASIM ŞEFLEK NAK.TUR.TİC.LTD.ŞTİ"/>
    <x v="0"/>
    <s v=" "/>
    <m/>
    <s v="ŞEHİRLERARASI"/>
    <n v="1"/>
    <s v="KARTAL"/>
    <s v="KARTAL"/>
    <s v="İSTANBUL"/>
    <s v="KARTAL"/>
    <m/>
    <s v="Y42"/>
    <s v="KONYA"/>
    <s v="KONYA"/>
    <s v="KONYA MERKEZ"/>
    <s v="35877 @ "/>
    <n v="0"/>
    <n v="0"/>
    <n v="0"/>
    <n v="0"/>
    <n v="24000"/>
    <n v="0"/>
    <n v="31333"/>
    <n v="0"/>
    <n v="24000"/>
    <n v="31333"/>
    <n v="7333"/>
  </r>
  <r>
    <x v="3"/>
    <s v="Mehmet Koç"/>
    <s v="Arşiv kaydı var"/>
    <m/>
    <m/>
    <d v="2026-08-10T00:00:00"/>
    <s v="S-641472"/>
    <d v="2026-08-10T00:00:00"/>
    <s v="Y-575709"/>
    <x v="0"/>
    <m/>
    <s v=" "/>
    <m/>
    <m/>
    <m/>
    <x v="19"/>
    <s v="VATAN PLASTİK SAN TİCARET A.Ş"/>
    <m/>
    <d v="2026-08-10T00:00:00"/>
    <s v="P-000172161"/>
    <m/>
    <s v="59APH329"/>
    <s v="Tır Tenteli"/>
    <s v="SELAHATTİN KARADENİZ"/>
    <x v="0"/>
    <s v=" "/>
    <m/>
    <s v="ŞEHİRLERARASI"/>
    <n v="1"/>
    <s v="ÖMERLİ"/>
    <s v="ÖMERLİ"/>
    <s v="İSTANBUL"/>
    <m/>
    <m/>
    <s v="Y59"/>
    <s v="TEKİRDAĞ"/>
    <s v="TEKİRDAĞ"/>
    <s v="TEKİRDAĞ MERKEZ"/>
    <s v="35886 @ "/>
    <n v="0"/>
    <n v="0"/>
    <n v="0"/>
    <n v="0"/>
    <n v="18000"/>
    <n v="0"/>
    <n v="23453"/>
    <n v="0"/>
    <n v="18000"/>
    <n v="23453"/>
    <n v="5453"/>
  </r>
  <r>
    <x v="3"/>
    <s v="Mehmet Koç"/>
    <s v="Arşiv kaydı var"/>
    <m/>
    <m/>
    <d v="2026-08-10T00:00:00"/>
    <s v="S-641469"/>
    <d v="2026-08-10T00:00:00"/>
    <s v="Y-575708"/>
    <x v="0"/>
    <m/>
    <s v=" "/>
    <m/>
    <m/>
    <m/>
    <x v="19"/>
    <s v="VATAN PLASTİK SAN TİCARET A.Ş"/>
    <m/>
    <d v="2026-08-10T00:00:00"/>
    <s v="P-000172158"/>
    <m/>
    <s v="51AAD851"/>
    <s v="Tır Tenteli"/>
    <s v="ALİ ALTUNKAYA"/>
    <x v="0"/>
    <s v=" "/>
    <m/>
    <s v="ŞEHİRLERARASI"/>
    <n v="1"/>
    <s v="Y11"/>
    <s v="BİLECİK"/>
    <s v="BİLECİK"/>
    <s v="BİLECİK MERKEZ"/>
    <m/>
    <s v="Y68"/>
    <s v="AKSARAY"/>
    <s v="AKSARAY"/>
    <s v="AKSARAY MERKEZ"/>
    <s v="35875 @ "/>
    <n v="0"/>
    <n v="0"/>
    <n v="0"/>
    <n v="0"/>
    <n v="20500"/>
    <n v="0"/>
    <n v="27260"/>
    <n v="0"/>
    <n v="20500"/>
    <n v="27260"/>
    <n v="6760"/>
  </r>
  <r>
    <x v="3"/>
    <s v="Mehmet Koç"/>
    <s v="Arşiv kaydı var"/>
    <m/>
    <m/>
    <d v="2026-08-10T00:00:00"/>
    <s v="S-641418"/>
    <d v="2026-08-10T00:00:00"/>
    <s v="Y-575656"/>
    <x v="0"/>
    <m/>
    <s v=" "/>
    <m/>
    <m/>
    <m/>
    <x v="19"/>
    <s v="VATAN PLASTİK SAN TİCARET A.Ş"/>
    <m/>
    <d v="2026-08-10T00:00:00"/>
    <s v="P-000172145"/>
    <m/>
    <s v="55VE703"/>
    <s v="Tır Tenteli"/>
    <s v="YUSUF ZİNCİRLİ"/>
    <x v="0"/>
    <s v=" "/>
    <m/>
    <s v="ŞEHİRLERARASI"/>
    <n v="1"/>
    <s v="Y81"/>
    <s v="DÜZCE"/>
    <s v="DÜZCE"/>
    <s v="DÜZCE MERKEZ"/>
    <m/>
    <s v="Y34"/>
    <s v="İSTANBUL"/>
    <s v="İSTANBUL"/>
    <s v="İSTANBUL MERKEZ"/>
    <s v="35873 @ "/>
    <n v="0"/>
    <n v="0"/>
    <n v="0"/>
    <n v="0"/>
    <n v="11000"/>
    <n v="0"/>
    <n v="12185"/>
    <n v="0"/>
    <n v="11000"/>
    <n v="12185"/>
    <n v="1185"/>
  </r>
  <r>
    <x v="3"/>
    <s v="Mehmet Koç"/>
    <s v="Arşiv kaydı var"/>
    <m/>
    <m/>
    <d v="2026-08-10T00:00:00"/>
    <s v="S-641417"/>
    <d v="2026-08-10T00:00:00"/>
    <s v="Y-575655"/>
    <x v="0"/>
    <m/>
    <s v=" "/>
    <m/>
    <m/>
    <m/>
    <x v="32"/>
    <s v="KAR PORSELEN SANAYİ VE TİCARET ANONİM ŞİRKETİ"/>
    <m/>
    <d v="2026-08-10T00:00:00"/>
    <s v="P-000172144"/>
    <m/>
    <s v="54ABG366"/>
    <s v="Tır Tenteli"/>
    <s v="PAMUKOVA ÖZKAR NAK.SAN.VE TİC.LTD.ŞTİ"/>
    <x v="0"/>
    <s v=" "/>
    <m/>
    <s v="ŞEHİRLERARASI"/>
    <n v="1"/>
    <s v="Y09"/>
    <s v="AYDIN"/>
    <s v="AYDIN"/>
    <s v="AYDIN MERKEZ"/>
    <m/>
    <s v="Y11"/>
    <s v="BİLECİK"/>
    <s v="BİLECİK"/>
    <s v="BİLECİK MERKEZ"/>
    <s v="C7239 @ "/>
    <n v="0"/>
    <n v="0"/>
    <n v="0"/>
    <n v="0"/>
    <n v="25500"/>
    <n v="0"/>
    <n v="26254.2"/>
    <n v="0"/>
    <n v="25500"/>
    <n v="26254.2"/>
    <n v="754.2"/>
  </r>
  <r>
    <x v="3"/>
    <s v="Mehmet Koç"/>
    <s v="Arşiv kaydı var"/>
    <m/>
    <m/>
    <d v="2026-08-10T00:00:00"/>
    <s v="S-641403"/>
    <d v="2026-08-10T00:00:00"/>
    <s v="Y-575641"/>
    <x v="0"/>
    <m/>
    <s v=" "/>
    <m/>
    <m/>
    <m/>
    <x v="27"/>
    <s v="ASKO SINAİ VE TEKNOLOJİ ÜRETİM SANAYİ TİCARET ANONİM ŞİRKETİ"/>
    <m/>
    <d v="2026-08-10T00:00:00"/>
    <s v="P-000172130"/>
    <m/>
    <s v="34PRC881"/>
    <s v="Tır Tenteli"/>
    <s v="OKAN GÜLER"/>
    <x v="0"/>
    <s v=" "/>
    <m/>
    <s v="ŞEHİRLERARASI"/>
    <n v="1"/>
    <s v="GEBZE DEPO"/>
    <s v="GEBZE DEPO"/>
    <s v="KOCAELİ"/>
    <s v="GEBZE"/>
    <m/>
    <s v="Y54"/>
    <s v="SAKARYA"/>
    <s v="SAKARYA"/>
    <s v="SAKARYA MERKEZ"/>
    <s v="AQUA KRAFT TAŞIMASI _x000a_REDRESÖR @ "/>
    <n v="0"/>
    <n v="0"/>
    <n v="0"/>
    <n v="0"/>
    <n v="5000"/>
    <n v="0"/>
    <n v="9398"/>
    <n v="0"/>
    <n v="5000"/>
    <n v="9398"/>
    <n v="4398"/>
  </r>
  <r>
    <x v="3"/>
    <s v="Mehmet Koç"/>
    <s v="Arşiv kaydı var"/>
    <m/>
    <m/>
    <d v="2026-08-10T00:00:00"/>
    <s v="S-641402"/>
    <d v="2026-08-10T00:00:00"/>
    <s v="Y-575640"/>
    <x v="0"/>
    <m/>
    <s v=" "/>
    <m/>
    <m/>
    <m/>
    <x v="27"/>
    <s v="ASKO SINAİ VE TEKNOLOJİ ÜRETİM SANAYİ TİCARET ANONİM ŞİRKETİ"/>
    <m/>
    <d v="2026-08-10T00:00:00"/>
    <s v="P-000172129"/>
    <m/>
    <s v="34PRC881"/>
    <s v="Tır Tenteli"/>
    <s v="OKAN GÜLER"/>
    <x v="0"/>
    <s v=" "/>
    <m/>
    <s v="ŞEHİRLERARASI"/>
    <n v="1"/>
    <s v="ÜMRANİYE"/>
    <s v="ÜMRANİYE"/>
    <s v="İSTANBUL"/>
    <s v="KARTAL"/>
    <m/>
    <s v="Y54"/>
    <s v="SAKARYA"/>
    <s v="SAKARYA"/>
    <s v="SAKARYA MERKEZ"/>
    <s v="AQUA KRAFT TAŞIMASI @ "/>
    <n v="0"/>
    <n v="0"/>
    <n v="0"/>
    <n v="0"/>
    <n v="4000"/>
    <n v="0"/>
    <n v="8290"/>
    <n v="0"/>
    <n v="4000"/>
    <n v="8290"/>
    <n v="4290"/>
  </r>
  <r>
    <x v="3"/>
    <s v="Mehmet Koç"/>
    <s v="Arşiv kaydı var"/>
    <m/>
    <m/>
    <d v="2026-08-10T00:00:00"/>
    <s v="S-641409"/>
    <d v="2026-08-10T00:00:00"/>
    <s v="Y-575647"/>
    <x v="0"/>
    <m/>
    <s v=" "/>
    <m/>
    <m/>
    <m/>
    <x v="27"/>
    <s v="ASKO SINAİ VE TEKNOLOJİ ÜRETİM SANAYİ TİCARET ANONİM ŞİRKETİ"/>
    <m/>
    <d v="2026-08-10T00:00:00"/>
    <s v="P-000172136"/>
    <m/>
    <s v="34NMD68"/>
    <s v="Tır Tenteli"/>
    <s v="MURAT SARIKÜLÇE"/>
    <x v="0"/>
    <s v=" "/>
    <m/>
    <s v="ŞEHİRİÇİ"/>
    <n v="1"/>
    <s v="Y54"/>
    <s v="SAKARYA"/>
    <s v="SAKARYA"/>
    <s v="SAKARYA MERKEZ"/>
    <m/>
    <s v="SAKARYA/FERİZLİ"/>
    <s v="SAKARYA/FERİZLİ"/>
    <s v="SAKARYA"/>
    <s v="FERİZLİ"/>
    <s v="AQUA KRAFT TAŞIMASI @ "/>
    <n v="0"/>
    <n v="0"/>
    <n v="0"/>
    <n v="0"/>
    <n v="5000"/>
    <n v="0"/>
    <n v="7187"/>
    <n v="0"/>
    <n v="5000"/>
    <n v="7187"/>
    <n v="2187"/>
  </r>
  <r>
    <x v="6"/>
    <s v="Serap BURSAL"/>
    <s v="Arşiv kaydı var"/>
    <m/>
    <m/>
    <d v="2026-08-10T00:00:00"/>
    <s v="S-641549"/>
    <d v="2026-08-10T00:00:00"/>
    <s v="Y-575788"/>
    <x v="0"/>
    <m/>
    <s v=" "/>
    <m/>
    <m/>
    <m/>
    <x v="0"/>
    <s v="BEYDA GIDA ÜRÜNLERİ SANAYİ VE TİC.A.Ş."/>
    <m/>
    <m/>
    <m/>
    <m/>
    <s v="34HP4542"/>
    <s v="Tır Frigorifik"/>
    <s v="TEK NUR TRANS LOJ.SAN.VE TİC.LTD.ŞTİ."/>
    <x v="1"/>
    <s v=" "/>
    <m/>
    <s v="ŞEHİRLERARASI"/>
    <n v="1"/>
    <s v="Y41"/>
    <s v="KOCAELİ"/>
    <s v="KOCAELİ"/>
    <s v="KOCAELİ(İZMİT) MERKEZ"/>
    <m/>
    <s v="2700"/>
    <s v="İSLAHİYE FABRİKA"/>
    <s v="GAZİANTEP"/>
    <s v="İSLAHİYE"/>
    <s v="Güllühüyük Mah. OSB 4.Nolu Cadde A Blok No:20A_x000a_-TIR @"/>
    <n v="0"/>
    <n v="1056"/>
    <n v="1056"/>
    <n v="0"/>
    <n v="40639.06"/>
    <n v="0"/>
    <n v="47000"/>
    <n v="0"/>
    <n v="40639.06"/>
    <n v="47000"/>
    <n v="6360.94"/>
  </r>
  <r>
    <x v="4"/>
    <s v="Serhat Kuzey"/>
    <s v="Arşiv kaydı var"/>
    <m/>
    <m/>
    <d v="2026-08-10T00:00:00"/>
    <s v="S-642296"/>
    <d v="2026-08-10T00:00:00"/>
    <s v="Y-576535"/>
    <x v="3"/>
    <m/>
    <s v=" "/>
    <m/>
    <m/>
    <m/>
    <x v="11"/>
    <m/>
    <m/>
    <d v="2026-08-10T00:00:00"/>
    <s v="P-000172733"/>
    <m/>
    <s v="33AJJ63"/>
    <s v="Tır Frigorifik"/>
    <s v="DİVAN TRANS LOJİSTİK VE DIŞ TİCARET LİMİTED ŞİRKETİ"/>
    <x v="1"/>
    <s v=" "/>
    <m/>
    <s v="ŞEHİRLERARASI"/>
    <n v="1"/>
    <s v="Y35"/>
    <s v="İZMİR"/>
    <s v="İZMİR"/>
    <s v="MERKEZ"/>
    <s v="TORBALI"/>
    <s v="Y01"/>
    <s v="ADANA"/>
    <s v="ADANA"/>
    <s v="ADANA MERKEZ"/>
    <s v="2 YER @"/>
    <n v="0"/>
    <n v="1016"/>
    <n v="1386"/>
    <n v="370"/>
    <n v="54433.64"/>
    <n v="0"/>
    <n v="61500"/>
    <n v="0"/>
    <n v="54433.64"/>
    <n v="61500"/>
    <n v="7066.36"/>
  </r>
  <r>
    <x v="4"/>
    <s v="Serhat Kuzey"/>
    <s v="Arşiv kaydı var"/>
    <m/>
    <m/>
    <d v="2026-08-10T00:00:00"/>
    <s v="S-642295"/>
    <d v="2026-08-10T00:00:00"/>
    <s v="Y-576534"/>
    <x v="3"/>
    <m/>
    <s v=" "/>
    <m/>
    <m/>
    <m/>
    <x v="11"/>
    <m/>
    <m/>
    <d v="2026-08-10T00:00:00"/>
    <s v="P-000172732"/>
    <m/>
    <s v="33BYD96"/>
    <s v="Tır Frigorifik"/>
    <s v="NAZDAR LOJİSTİK NAKLİYAT İTHALAT İHRACAT VE SANAYİ TİCARET LİMİTED ŞİRKETİ"/>
    <x v="1"/>
    <s v=" "/>
    <m/>
    <s v="ŞEHİRLERARASI"/>
    <n v="1"/>
    <s v="Y51"/>
    <s v="NİĞDE"/>
    <s v="NİĞDE"/>
    <s v="NİĞDE MERKEZ"/>
    <m/>
    <s v="Y38"/>
    <s v="KAYSERİ"/>
    <s v="KAYSERİ"/>
    <s v="KAYSERİ MERKEZ"/>
    <s v="NEVŞEHİR+KAYSERİ 2 YER @"/>
    <n v="0"/>
    <n v="268"/>
    <n v="414"/>
    <n v="146"/>
    <n v="18018.98"/>
    <n v="0"/>
    <n v="23540"/>
    <n v="0"/>
    <n v="18018.98"/>
    <n v="23540"/>
    <n v="5521.02"/>
  </r>
  <r>
    <x v="4"/>
    <s v="Ahmet Bursal"/>
    <s v="Arşiv kaydı var"/>
    <m/>
    <m/>
    <d v="2026-08-10T00:00:00"/>
    <s v="S-641803"/>
    <d v="2026-08-10T00:00:00"/>
    <s v="Y-576040"/>
    <x v="3"/>
    <m/>
    <s v=" "/>
    <m/>
    <m/>
    <m/>
    <x v="11"/>
    <m/>
    <m/>
    <d v="2026-08-10T00:00:00"/>
    <s v="P-000172731"/>
    <m/>
    <s v="35CJH006"/>
    <s v="Tır Frigorifik"/>
    <s v="ÖZNİL PAZ.DAĞ.NAK.GIDA.VE DIŞ.TİC.LTD.ŞTİ."/>
    <x v="0"/>
    <s v=" "/>
    <m/>
    <s v="ŞEHİRLERARASI"/>
    <n v="1"/>
    <s v="Y51"/>
    <s v="NİĞDE"/>
    <s v="NİĞDE"/>
    <s v="NİĞDE MERKEZ"/>
    <m/>
    <s v="Y48"/>
    <s v="MUĞLA"/>
    <s v="MUĞLA"/>
    <s v="MUĞLA MERKEZ"/>
    <s v="DALAMAN @"/>
    <n v="0"/>
    <n v="0"/>
    <n v="0"/>
    <n v="0"/>
    <n v="53000"/>
    <n v="0"/>
    <n v="64433"/>
    <n v="0"/>
    <n v="53000"/>
    <n v="64433"/>
    <n v="11433"/>
  </r>
  <r>
    <x v="4"/>
    <s v="Ahmet Bursal"/>
    <m/>
    <m/>
    <m/>
    <d v="2026-08-10T00:00:00"/>
    <s v="S-641802"/>
    <d v="2026-08-10T00:00:00"/>
    <s v="Y-576039"/>
    <x v="3"/>
    <m/>
    <s v=" "/>
    <m/>
    <m/>
    <m/>
    <x v="11"/>
    <m/>
    <m/>
    <d v="2026-08-10T00:00:00"/>
    <s v="P-000172730"/>
    <m/>
    <s v="51AEV851"/>
    <s v="Tır Frigorifik"/>
    <s v="EŞREF BOZKUŞ"/>
    <x v="0"/>
    <s v="EŞREF BOZKUŞ"/>
    <s v="5468080524"/>
    <s v="ŞEHİRLERARASI"/>
    <n v="1"/>
    <s v="Y51"/>
    <s v="NİĞDE"/>
    <s v="NİĞDE"/>
    <s v="NİĞDE MERKEZ"/>
    <m/>
    <s v="Y59"/>
    <s v="TEKİRDAĞ"/>
    <s v="TEKİRDAĞ"/>
    <s v="TEKİRDAĞ MERKEZ"/>
    <s v="KOCAELİ + İST. AVRUPA + ÇORLU @"/>
    <n v="0"/>
    <n v="0"/>
    <n v="0"/>
    <n v="0"/>
    <n v="60000"/>
    <n v="0"/>
    <n v="66433"/>
    <n v="0"/>
    <n v="60000"/>
    <n v="66433"/>
    <n v="6433"/>
  </r>
  <r>
    <x v="4"/>
    <s v="Ahmet Bursal"/>
    <m/>
    <m/>
    <m/>
    <d v="2026-08-10T00:00:00"/>
    <s v="S-641801"/>
    <d v="2026-08-10T00:00:00"/>
    <s v="Y-576038"/>
    <x v="3"/>
    <m/>
    <s v=" "/>
    <m/>
    <m/>
    <m/>
    <x v="11"/>
    <m/>
    <m/>
    <d v="2026-08-10T00:00:00"/>
    <s v="P-000172729"/>
    <m/>
    <s v="51AEV946"/>
    <s v="Tır Frigorifik"/>
    <s v="ÜMMET ERÇATIM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NADOLU 2 NOKTA @"/>
    <n v="0"/>
    <n v="0"/>
    <n v="0"/>
    <n v="0"/>
    <n v="46000"/>
    <n v="0"/>
    <n v="53245"/>
    <n v="0"/>
    <n v="46000"/>
    <n v="53245"/>
    <n v="7245"/>
  </r>
  <r>
    <x v="4"/>
    <s v="Ahmet Bursal"/>
    <m/>
    <m/>
    <m/>
    <d v="2026-08-10T00:00:00"/>
    <s v="S-641800"/>
    <d v="2026-08-10T00:00:00"/>
    <s v="Y-576037"/>
    <x v="3"/>
    <m/>
    <s v=" "/>
    <m/>
    <m/>
    <m/>
    <x v="11"/>
    <m/>
    <m/>
    <d v="2026-08-10T00:00:00"/>
    <s v="P-000172728"/>
    <m/>
    <s v="51ADB960"/>
    <s v="Tır Frigorifik"/>
    <s v="DURAN DEMİRALP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NADOLU @"/>
    <n v="0"/>
    <n v="0"/>
    <n v="0"/>
    <n v="0"/>
    <n v="46000"/>
    <n v="0"/>
    <n v="53245"/>
    <n v="0"/>
    <n v="46000"/>
    <n v="53245"/>
    <n v="7245"/>
  </r>
  <r>
    <x v="4"/>
    <s v="Ahmet Bursal"/>
    <m/>
    <m/>
    <m/>
    <d v="2026-08-10T00:00:00"/>
    <s v="S-641795"/>
    <d v="2026-08-10T00:00:00"/>
    <s v="Y-576032"/>
    <x v="3"/>
    <m/>
    <s v=" "/>
    <m/>
    <m/>
    <m/>
    <x v="11"/>
    <m/>
    <m/>
    <d v="2026-08-10T00:00:00"/>
    <s v="P-000172726"/>
    <m/>
    <s v="42ANR033"/>
    <s v="Tır Frigorifik"/>
    <s v="BERK42 TARIM ÜRÜNLERİ NAKLİYE SANAYİ VE TİCARET LİMİTED ŞİRKETİ"/>
    <x v="0"/>
    <s v=" "/>
    <m/>
    <s v="ŞEHİRLERARASI"/>
    <n v="1"/>
    <s v="Y51"/>
    <s v="NİĞDE"/>
    <s v="NİĞDE"/>
    <s v="NİĞDE MERKEZ"/>
    <m/>
    <s v="Y07"/>
    <s v="ANTALYA"/>
    <s v="ANTALYA"/>
    <s v="MERKEZ"/>
    <s v="ALANYA @"/>
    <n v="0"/>
    <n v="0"/>
    <n v="0"/>
    <n v="0"/>
    <n v="32000"/>
    <n v="0"/>
    <n v="39364"/>
    <n v="0"/>
    <n v="32000"/>
    <n v="39364"/>
    <n v="7364"/>
  </r>
  <r>
    <x v="4"/>
    <s v="Ahmet Bursal"/>
    <m/>
    <m/>
    <m/>
    <d v="2026-08-10T00:00:00"/>
    <s v="S-641794"/>
    <d v="2026-08-10T00:00:00"/>
    <s v="Y-576031"/>
    <x v="3"/>
    <m/>
    <s v=" "/>
    <m/>
    <m/>
    <m/>
    <x v="11"/>
    <m/>
    <m/>
    <d v="2026-08-10T00:00:00"/>
    <s v="P-000172725"/>
    <m/>
    <s v="45TL819"/>
    <s v="Tır Frigorifik"/>
    <s v="TEFENLİLİ LOJİSTİK TAŞ.OTO.GID.İNŞ.SAN.TİC.LTD.ŞTİ"/>
    <x v="0"/>
    <s v=" "/>
    <m/>
    <s v="ŞEHİRLERARASI"/>
    <n v="1"/>
    <s v="Y51"/>
    <s v="NİĞDE"/>
    <s v="NİĞDE"/>
    <s v="NİĞDE MERKEZ"/>
    <m/>
    <s v="Y35"/>
    <s v="İZMİR"/>
    <s v="İZMİR"/>
    <s v="MERKEZ"/>
    <m/>
    <n v="0"/>
    <n v="0"/>
    <n v="0"/>
    <n v="0"/>
    <n v="38000"/>
    <n v="0"/>
    <n v="51795"/>
    <n v="0"/>
    <n v="38000"/>
    <n v="51795"/>
    <n v="13795"/>
  </r>
  <r>
    <x v="4"/>
    <s v="Ahmet Bursal"/>
    <s v="Arşiv kaydı var"/>
    <m/>
    <m/>
    <d v="2026-08-10T00:00:00"/>
    <s v="S-641595"/>
    <d v="2026-08-10T00:00:00"/>
    <s v="Y-575833"/>
    <x v="3"/>
    <m/>
    <s v=" "/>
    <m/>
    <m/>
    <m/>
    <x v="7"/>
    <m/>
    <m/>
    <m/>
    <m/>
    <m/>
    <s v="33CTC40"/>
    <s v="Tır Frigorifik"/>
    <s v="TEK NUR TRANS LOJ.SAN.VE TİC.LTD.ŞTİ."/>
    <x v="1"/>
    <s v=" "/>
    <m/>
    <s v="ŞEHİRLERARASI"/>
    <n v="1"/>
    <s v="Y45"/>
    <s v="MANİSA"/>
    <s v="MANİSA"/>
    <s v="MANİSA MERKEZ"/>
    <s v="AKHİSAR"/>
    <s v="Y34"/>
    <s v="İSTANBUL"/>
    <s v="İSTANBUL"/>
    <s v="İSTANBUL MERKEZ"/>
    <s v="AVRUPA MİGROS @ "/>
    <n v="0"/>
    <n v="611"/>
    <n v="859"/>
    <n v="248"/>
    <n v="39101.32"/>
    <n v="0"/>
    <n v="34450"/>
    <n v="0"/>
    <n v="39101.32"/>
    <n v="34450"/>
    <n v="-4651.32"/>
  </r>
  <r>
    <x v="4"/>
    <s v="Serhat Kuzey"/>
    <s v="Arşiv kaydı var"/>
    <m/>
    <m/>
    <d v="2026-08-10T00:00:00"/>
    <s v="S-641859"/>
    <d v="2026-08-10T00:00:00"/>
    <s v="Y-576097"/>
    <x v="3"/>
    <m/>
    <s v=" "/>
    <m/>
    <m/>
    <m/>
    <x v="28"/>
    <m/>
    <m/>
    <m/>
    <m/>
    <m/>
    <s v="33CUH62"/>
    <s v="Tır Frigorifik"/>
    <s v="REYSAN LOJİSTİK ULUSLARARASI NAKLİYAT SANAYİ VE TİCARET LİMİTED ŞİRKETİ"/>
    <x v="1"/>
    <s v=" "/>
    <m/>
    <s v="ŞEHİRLERARASI"/>
    <n v="1"/>
    <s v="Y09"/>
    <s v="AYDIN"/>
    <s v="AYDIN"/>
    <s v="AYDIN MERKEZ"/>
    <m/>
    <s v="Y41"/>
    <s v="KOCAELİ"/>
    <s v="KOCAELİ"/>
    <s v="KOCAELİ(İZMİT) MERKEZ"/>
    <s v="ŞEKERPINAR @ "/>
    <n v="0"/>
    <n v="546"/>
    <n v="661"/>
    <n v="115"/>
    <n v="26427.45"/>
    <n v="0"/>
    <n v="37000"/>
    <n v="0"/>
    <n v="26427.45"/>
    <n v="37000"/>
    <n v="10572.55"/>
  </r>
  <r>
    <x v="4"/>
    <s v="Muhammed GÖKMEN"/>
    <s v="Arşiv kaydı var"/>
    <s v="10-16 AĞUSTOS 2026 KAŞINHANI MUTABAKATI"/>
    <s v="TAMAMLANDI"/>
    <d v="2026-08-10T00:00:00"/>
    <s v="S-641352"/>
    <d v="2026-08-10T00:00:00"/>
    <s v="Y-575590"/>
    <x v="3"/>
    <m/>
    <s v=" "/>
    <m/>
    <m/>
    <m/>
    <x v="10"/>
    <s v="PANEK ZİRAAT ALETLERİ DAYANIKLI TÜKETİM MALZEMELERİ"/>
    <m/>
    <d v="2026-08-09T00:00:00"/>
    <s v="P-000172088"/>
    <m/>
    <s v="33AHL784"/>
    <s v="Tır Frigorifik"/>
    <s v="ULAŞ ULUSLARARASI NAKL.SAN.VE TİC. LTD.ŞTİ"/>
    <x v="1"/>
    <s v=" "/>
    <m/>
    <s v="ŞEHİRLERARASI"/>
    <n v="1"/>
    <s v="4210"/>
    <s v="KAŞINHANI FABRİKA"/>
    <s v="KONYA"/>
    <s v="MERAM"/>
    <m/>
    <s v="Y65"/>
    <s v="VAN"/>
    <s v="VAN"/>
    <s v="VAN MERKEZ"/>
    <s v="A101 VAN 32 PL @"/>
    <n v="0"/>
    <n v="1344"/>
    <n v="2736"/>
    <n v="1392"/>
    <n v="124481.98"/>
    <n v="1155.26"/>
    <n v="83377.600000000006"/>
    <n v="0"/>
    <n v="123326.72"/>
    <n v="83377.600000000006"/>
    <n v="-39949.120000000003"/>
  </r>
  <r>
    <x v="4"/>
    <s v="Ahmet Bursal"/>
    <s v="Arşiv kaydı var"/>
    <m/>
    <m/>
    <d v="2026-08-10T00:00:00"/>
    <s v="S-641594"/>
    <d v="2026-08-10T00:00:00"/>
    <s v="Y-575832"/>
    <x v="3"/>
    <m/>
    <s v=" "/>
    <m/>
    <m/>
    <m/>
    <x v="7"/>
    <m/>
    <m/>
    <m/>
    <m/>
    <m/>
    <s v="33APB876"/>
    <s v="Tır Frigorifik"/>
    <s v="AKMAR ULUSLARARASI NAKLİYAT SANAYİ VE TİCARET LİMİTED ŞİRKETİ"/>
    <x v="1"/>
    <s v=" "/>
    <m/>
    <s v="ŞEHİRLERARASI"/>
    <n v="1"/>
    <s v="Y45"/>
    <s v="MANİSA"/>
    <s v="MANİSA"/>
    <s v="MANİSA MERKEZ"/>
    <s v="AKHİSAR"/>
    <s v="Y07"/>
    <s v="ANTALYA"/>
    <s v="ANTALYA"/>
    <s v="MERKEZ"/>
    <s v="DÖŞEMEALTI + MURATPAŞA A101 +  SERİK CARREFOURSA @ "/>
    <n v="0"/>
    <n v="522"/>
    <n v="1159"/>
    <n v="637"/>
    <n v="48240.27"/>
    <n v="88.1"/>
    <n v="28400"/>
    <n v="0"/>
    <n v="48152.17"/>
    <n v="28400"/>
    <n v="-19752.169999999998"/>
  </r>
  <r>
    <x v="4"/>
    <s v="Necmettin ŞEN"/>
    <s v="Arşiv kaydı var"/>
    <s v="10-16 AĞUSTOS 2026 KAŞINHANI MUTABAKATI"/>
    <s v="TAMAMLANDI"/>
    <d v="2026-08-11T00:00:00"/>
    <s v="S-641488"/>
    <d v="2026-08-10T00:00:00"/>
    <s v="Y-575727"/>
    <x v="3"/>
    <m/>
    <s v=" "/>
    <m/>
    <m/>
    <m/>
    <x v="10"/>
    <s v="PANEK ZİRAAT ALETLERİ DAYANIKLI TÜKETİM MALZEMELERİ"/>
    <m/>
    <d v="2026-08-10T00:00:00"/>
    <s v="P-000172176"/>
    <m/>
    <s v="42AKY902"/>
    <s v="Tır Frigorifik"/>
    <s v="HALİL KARABACAK"/>
    <x v="0"/>
    <s v=" "/>
    <m/>
    <s v="ŞEHİRLERARASI"/>
    <n v="1"/>
    <s v="4210"/>
    <s v="KAŞINHANI FABRİKA"/>
    <s v="KONYA"/>
    <s v="MERAM"/>
    <m/>
    <s v="Y28"/>
    <s v="GİRESUN"/>
    <s v="GİRESUN"/>
    <s v="GİRESUN MERKEZ"/>
    <s v="A101 GİRESUN 30 PL @ "/>
    <n v="0"/>
    <n v="0"/>
    <n v="0"/>
    <n v="0"/>
    <n v="50000"/>
    <n v="0"/>
    <n v="54164.85"/>
    <n v="0"/>
    <n v="50000"/>
    <n v="54164.85"/>
    <n v="4164.8500000000004"/>
  </r>
  <r>
    <x v="4"/>
    <s v="Necmettin ŞEN"/>
    <s v="Arşiv kaydı var"/>
    <s v="10-16 AĞUSTOS 2026 KAŞINHANI MUTABAKATI"/>
    <s v="TAMAMLANDI"/>
    <d v="2026-08-11T00:00:00"/>
    <s v="S-641486"/>
    <d v="2026-08-10T00:00:00"/>
    <s v="Y-575726"/>
    <x v="3"/>
    <m/>
    <s v=" "/>
    <m/>
    <m/>
    <m/>
    <x v="10"/>
    <s v="PANEK ZİRAAT ALETLERİ DAYANIKLI TÜKETİM MALZEMELERİ"/>
    <m/>
    <d v="2026-08-10T00:00:00"/>
    <s v="P-000172175"/>
    <m/>
    <s v="42AOS764"/>
    <s v="Tır Frigorifik"/>
    <s v="SÜLEYMAN GÜMÜŞKAYA"/>
    <x v="1"/>
    <s v=" "/>
    <m/>
    <s v="ŞEHİRLERARASI"/>
    <n v="1"/>
    <s v="4210"/>
    <s v="KAŞINHANI FABRİKA"/>
    <s v="KONYA"/>
    <s v="MERAM"/>
    <m/>
    <s v="Y07"/>
    <s v="ANTALYA"/>
    <s v="ANTALYA"/>
    <s v="MERKEZ"/>
    <s v="A101 D.ALTI 31 PL @ "/>
    <n v="0"/>
    <n v="347"/>
    <n v="896"/>
    <n v="549"/>
    <n v="36046.39"/>
    <n v="0"/>
    <n v="19666.68"/>
    <n v="0"/>
    <n v="36046.39"/>
    <n v="19666.68"/>
    <n v="-16379.71"/>
  </r>
  <r>
    <x v="4"/>
    <s v="Necmettin ŞEN"/>
    <s v="Arşiv kaydı var"/>
    <s v="10-16 AĞUSTOS 2026 ÇUMRA MUTABAKATI"/>
    <s v="TAMAMLANDI"/>
    <d v="2026-08-10T00:00:00"/>
    <s v="S-641395"/>
    <d v="2026-08-10T00:00:00"/>
    <s v="Y-575633"/>
    <x v="2"/>
    <m/>
    <s v=" "/>
    <m/>
    <m/>
    <m/>
    <x v="10"/>
    <s v="PANEK ZİRAAT ALETLERİ DAYANIKLI TÜKETİM MALZEMELERİ"/>
    <m/>
    <d v="2026-08-10T00:00:00"/>
    <s v="P-000172125"/>
    <m/>
    <s v="70EZ735"/>
    <s v="10 Tkr Kamyon Tenteli"/>
    <s v="MEHMET ŞAYAK"/>
    <x v="0"/>
    <s v=" "/>
    <m/>
    <s v="ŞEHİRLERARASI"/>
    <n v="1"/>
    <s v="4211"/>
    <s v="ÇUMRA FABRİKA"/>
    <s v="KONYA"/>
    <s v="ÇUMRA"/>
    <m/>
    <s v="Y06"/>
    <s v="ANKARA"/>
    <s v="ANKARA"/>
    <s v="ANKARA MERKEZ"/>
    <s v="GİMSA- TARIM KREDİ KAZAN @ "/>
    <n v="0"/>
    <n v="0"/>
    <n v="0"/>
    <n v="0"/>
    <n v="20500"/>
    <n v="0"/>
    <n v="24148.7"/>
    <n v="0"/>
    <n v="20500"/>
    <n v="24148.7"/>
    <n v="3648.7"/>
  </r>
  <r>
    <x v="4"/>
    <s v="Necmettin ŞEN"/>
    <s v="Arşiv kaydı var"/>
    <s v="10-16 AĞUSTOS 2026 ÇUMRA MUTABAKATI"/>
    <s v="TAMAMLANDI"/>
    <d v="2026-08-10T00:00:00"/>
    <s v="S-641393"/>
    <d v="2026-08-10T00:00:00"/>
    <s v="Y-575631"/>
    <x v="2"/>
    <m/>
    <s v=" "/>
    <m/>
    <m/>
    <m/>
    <x v="10"/>
    <s v="PANEK ZİRAAT ALETLERİ DAYANIKLI TÜKETİM MALZEMELERİ"/>
    <m/>
    <d v="2026-08-10T00:00:00"/>
    <s v="P-000172124"/>
    <m/>
    <s v="61LD560"/>
    <s v="Tır Frigorifik"/>
    <s v="MUHAMMET YILMAZ"/>
    <x v="0"/>
    <s v=" "/>
    <m/>
    <s v="ŞEHİRLERARASI"/>
    <n v="1"/>
    <s v="4211"/>
    <s v="ÇUMRA FABRİKA"/>
    <s v="KONYA"/>
    <s v="ÇUMRA"/>
    <m/>
    <s v="Y61"/>
    <s v="TRABZON"/>
    <s v="TRABZON"/>
    <s v="TRABZON MERKEZ"/>
    <s v="TARIM KREDİ- BİM PİRAZİZ- A101- BİM- TARIM KREDİ @ "/>
    <n v="0"/>
    <n v="0"/>
    <n v="0"/>
    <n v="0"/>
    <n v="62000"/>
    <n v="0"/>
    <n v="72176.639999999999"/>
    <n v="0"/>
    <n v="62000"/>
    <n v="72176.639999999999"/>
    <n v="10176.64"/>
  </r>
  <r>
    <x v="4"/>
    <s v="Necmettin ŞEN"/>
    <s v="Arşiv kaydı var"/>
    <s v="10-16 AĞUSTOS 2026 KAŞINHANI MUTABAKATI"/>
    <s v="TAMAMLANDI"/>
    <d v="2026-08-10T00:00:00"/>
    <s v="S-641392"/>
    <d v="2026-08-10T00:00:00"/>
    <s v="Y-575630"/>
    <x v="3"/>
    <m/>
    <s v=" "/>
    <m/>
    <m/>
    <m/>
    <x v="10"/>
    <s v="PANEK ZİRAAT ALETLERİ DAYANIKLI TÜKETİM MALZEMELERİ"/>
    <m/>
    <d v="2026-08-10T00:00:00"/>
    <s v="P-000172123"/>
    <m/>
    <s v="42ATR696"/>
    <s v="Tır Tenteli"/>
    <s v="İLYAS ÖZDEMİR NAKLİYAT OTO. SAN. VE TİC. LTD. ŞTİ."/>
    <x v="0"/>
    <s v=" "/>
    <m/>
    <s v="ŞEHİRLERARASI"/>
    <n v="1"/>
    <s v="4210"/>
    <s v="KAŞINHANI FABRİKA"/>
    <s v="KONYA"/>
    <s v="MERAM"/>
    <m/>
    <s v="Y26"/>
    <s v="ESKİŞEHİR"/>
    <s v="ESKİŞEHİR"/>
    <s v="ESKİŞEHİR MERKEZ"/>
    <s v="SİSTEM SPOT ZIRHLI 1 PL - BİM ESKİŞEHİR 15 PL @ "/>
    <n v="0"/>
    <n v="0"/>
    <n v="0"/>
    <n v="0"/>
    <n v="22000"/>
    <n v="0"/>
    <n v="22709.040000000001"/>
    <n v="0"/>
    <n v="22000"/>
    <n v="22709.040000000001"/>
    <n v="709.04"/>
  </r>
  <r>
    <x v="4"/>
    <s v="Necmettin ŞEN"/>
    <s v="Arşiv kaydı var"/>
    <s v="10-16 AĞUSTOS 2026 KAŞINHANI MUTABAKATI"/>
    <s v="TAMAMLANDI"/>
    <d v="2026-08-10T00:00:00"/>
    <s v="S-641391"/>
    <d v="2026-08-10T00:00:00"/>
    <s v="Y-575629"/>
    <x v="3"/>
    <m/>
    <s v=" "/>
    <m/>
    <m/>
    <m/>
    <x v="10"/>
    <s v="PANEK ZİRAAT ALETLERİ DAYANIKLI TÜKETİM MALZEMELERİ"/>
    <m/>
    <d v="2026-08-10T00:00:00"/>
    <s v="P-000172122"/>
    <m/>
    <s v="42DLU50"/>
    <s v="Tır Frigorifik"/>
    <s v="DURMUŞ ÇELİK"/>
    <x v="0"/>
    <s v=" "/>
    <m/>
    <s v="ŞEHİRLERARASI"/>
    <n v="1"/>
    <s v="4210"/>
    <s v="KAŞINHANI FABRİKA"/>
    <s v="KONYA"/>
    <s v="MERAM"/>
    <m/>
    <s v="Y26"/>
    <s v="ESKİŞEHİR"/>
    <s v="ESKİŞEHİR"/>
    <s v="ESKİŞEHİR MERKEZ"/>
    <s v="A101 ESKİŞEHİR 33 PL @ "/>
    <n v="0"/>
    <n v="0"/>
    <n v="0"/>
    <n v="0"/>
    <n v="26000"/>
    <n v="0"/>
    <n v="31159.1"/>
    <n v="0"/>
    <n v="26000"/>
    <n v="31159.1"/>
    <n v="5159.1000000000004"/>
  </r>
  <r>
    <x v="4"/>
    <s v="Necmettin ŞEN"/>
    <s v="Arşiv kaydı var"/>
    <s v="10-16 AĞUSTOS 2026 KAŞINHANI MUTABAKATI"/>
    <s v="TAMAMLANDI"/>
    <d v="2026-08-10T00:00:00"/>
    <s v="S-641390"/>
    <d v="2026-08-10T00:00:00"/>
    <s v="Y-575628"/>
    <x v="3"/>
    <m/>
    <s v=" "/>
    <m/>
    <m/>
    <m/>
    <x v="10"/>
    <s v="PANEK ZİRAAT ALETLERİ DAYANIKLI TÜKETİM MALZEMELERİ"/>
    <m/>
    <d v="2026-08-10T00:00:00"/>
    <s v="P-000172121"/>
    <m/>
    <s v="07GBJ03"/>
    <s v="Tır Frigorifik"/>
    <s v="ÖZCAN ŞAMLIOĞLU"/>
    <x v="0"/>
    <s v=" "/>
    <m/>
    <s v="ŞEHİRLERARASI"/>
    <n v="1"/>
    <s v="4210"/>
    <s v="KAŞINHANI FABRİKA"/>
    <s v="KONYA"/>
    <s v="MERAM"/>
    <m/>
    <s v="Y58"/>
    <s v="SİVAS"/>
    <s v="SİVAS"/>
    <s v="SİVAS MERKEZ"/>
    <s v="GÖLPINAR 16 PL - BİM SİVAS 17 PL @ "/>
    <n v="0"/>
    <n v="0"/>
    <n v="0"/>
    <n v="0"/>
    <n v="33000"/>
    <n v="0"/>
    <n v="37751.56"/>
    <n v="0"/>
    <n v="33000"/>
    <n v="37751.56"/>
    <n v="4751.5600000000004"/>
  </r>
  <r>
    <x v="4"/>
    <s v="Necmettin ŞEN"/>
    <s v="Arşiv kaydı var"/>
    <s v="10-16 AĞUSTOS 2026 KAŞINHANI MUTABAKATI"/>
    <s v="TAMAMLANDI"/>
    <d v="2026-08-10T00:00:00"/>
    <s v="S-641389"/>
    <d v="2026-08-10T00:00:00"/>
    <s v="Y-575627"/>
    <x v="3"/>
    <m/>
    <s v=" "/>
    <m/>
    <m/>
    <m/>
    <x v="10"/>
    <s v="PANEK ZİRAAT ALETLERİ DAYANIKLI TÜKETİM MALZEMELERİ"/>
    <m/>
    <d v="2026-08-10T00:00:00"/>
    <s v="P-000172120"/>
    <m/>
    <s v="42APA261"/>
    <s v="Tır Tenteli"/>
    <s v="MEHMET USLU"/>
    <x v="0"/>
    <s v=" "/>
    <m/>
    <s v="ŞEHİRLERARASI"/>
    <n v="1"/>
    <s v="4210"/>
    <s v="KAŞINHANI FABRİKA"/>
    <s v="KONYA"/>
    <s v="MERAM"/>
    <m/>
    <s v="Y38"/>
    <s v="KAYSERİ"/>
    <s v="KAYSERİ"/>
    <s v="KAYSERİ MERKEZ"/>
    <s v="A101 KAYSERİ 33 PL @ "/>
    <n v="0"/>
    <n v="0"/>
    <n v="0"/>
    <n v="0"/>
    <n v="21000"/>
    <n v="0"/>
    <n v="23935.52"/>
    <n v="0"/>
    <n v="21000"/>
    <n v="23935.52"/>
    <n v="2935.52"/>
  </r>
  <r>
    <x v="0"/>
    <s v="Serap BURSAL"/>
    <s v="Arşiv kaydı var"/>
    <m/>
    <m/>
    <d v="2026-08-11T00:00:00"/>
    <s v="S-643934"/>
    <d v="2026-08-11T00:00:00"/>
    <s v="Y-578185"/>
    <x v="0"/>
    <m/>
    <s v=" "/>
    <m/>
    <m/>
    <m/>
    <x v="3"/>
    <s v="Ülker Bisküvi San. A.Ş. / Silivri  Şubesi"/>
    <m/>
    <m/>
    <m/>
    <m/>
    <s v="34KGC813"/>
    <s v="Tır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Y34"/>
    <s v="İSTANBUL"/>
    <s v="İSTANBUL"/>
    <s v="ÇATALCA"/>
    <s v="ESENYURT 3M/ÇATALCA @"/>
    <n v="0"/>
    <n v="0"/>
    <n v="0"/>
    <n v="0"/>
    <n v="4000"/>
    <n v="0"/>
    <n v="8366"/>
    <n v="0"/>
    <n v="4000"/>
    <n v="8366"/>
    <n v="4366"/>
  </r>
  <r>
    <x v="0"/>
    <s v="Serap BURSAL"/>
    <s v="Arşiv kaydı var"/>
    <m/>
    <m/>
    <d v="2026-08-11T00:00:00"/>
    <s v="S-641994"/>
    <d v="2026-08-11T00:00:00"/>
    <s v="Y-576233"/>
    <x v="0"/>
    <m/>
    <s v=" "/>
    <m/>
    <m/>
    <m/>
    <x v="1"/>
    <s v="Ülker Bisküvi San. A.Ş. Topkapı- 3 Şubesi"/>
    <m/>
    <m/>
    <m/>
    <m/>
    <s v="42BAH416"/>
    <s v="Tır Frigorifik"/>
    <s v="MUSTAFA ASIM ŞEFLEK NAK.TUR.TİC.LTD.ŞTİ"/>
    <x v="0"/>
    <s v=" "/>
    <m/>
    <s v="ŞEHİRLERARASI"/>
    <n v="1"/>
    <s v="0108"/>
    <s v="ÖNEM GAMEDA DEPO"/>
    <s v="İSTANBUL"/>
    <s v="ZEYTİNBURNU"/>
    <s v="DAVUTPAŞA CAD. NO:18 TOPKAPI"/>
    <s v="Y70"/>
    <s v="KARAMAN"/>
    <s v="KARAMAN"/>
    <s v="KARAMAN MERKEZ"/>
    <s v="KARAMAN 2M @ "/>
    <n v="0"/>
    <n v="0"/>
    <n v="0"/>
    <n v="0"/>
    <n v="55000"/>
    <n v="0"/>
    <n v="62227"/>
    <n v="0"/>
    <n v="55000"/>
    <n v="62227"/>
    <n v="7227"/>
  </r>
  <r>
    <x v="0"/>
    <s v="Serap BURSAL"/>
    <s v="Arşiv kaydı var"/>
    <m/>
    <m/>
    <d v="2026-08-11T00:00:00"/>
    <s v="S-641981"/>
    <d v="2026-08-11T00:00:00"/>
    <s v="Y-576219"/>
    <x v="0"/>
    <m/>
    <s v=" "/>
    <m/>
    <s v="DKI2026000004798-4799-4800-4801"/>
    <m/>
    <x v="4"/>
    <s v="DETAY KAHVE SAN VE TİC A.Ş"/>
    <m/>
    <m/>
    <m/>
    <m/>
    <s v="10SS264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s v="Arşiv kaydı var"/>
    <m/>
    <m/>
    <d v="2026-08-11T00:00:00"/>
    <s v="S-641980"/>
    <d v="2026-08-11T00:00:00"/>
    <s v="Y-576218"/>
    <x v="0"/>
    <m/>
    <s v=" "/>
    <m/>
    <m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Y34"/>
    <s v="İSTANBUL"/>
    <s v="İSTANBUL"/>
    <s v="ESENYURT"/>
    <s v="ESENKENT 1 - ESENKENT 2_x000a_-TIR @ "/>
    <n v="0"/>
    <n v="0"/>
    <n v="0"/>
    <n v="0"/>
    <n v="9250"/>
    <n v="0"/>
    <n v="8175"/>
    <n v="0"/>
    <n v="9250"/>
    <n v="8175"/>
    <n v="-1075"/>
  </r>
  <r>
    <x v="0"/>
    <s v="Serap BURSAL"/>
    <m/>
    <m/>
    <m/>
    <d v="2026-08-11T00:00:00"/>
    <s v="S-641979"/>
    <d v="2026-08-11T00:00:00"/>
    <s v="Y-576217"/>
    <x v="0"/>
    <m/>
    <s v=" "/>
    <m/>
    <m/>
    <m/>
    <x v="0"/>
    <s v="BEYDA GIDA ÜRÜNLERİ SANAYİ VE TİC.A.Ş."/>
    <m/>
    <m/>
    <m/>
    <m/>
    <s v="34NLM409"/>
    <s v="Tır Tenteli"/>
    <s v="DURMUŞ MUSLUKCU"/>
    <x v="0"/>
    <s v=" "/>
    <m/>
    <s v="ŞEHİRLERARASI"/>
    <n v="1"/>
    <s v="1313"/>
    <s v="BEYDA KAVAKLI DEPO"/>
    <s v="İSTANBUL"/>
    <s v="BEYLİKDÜZÜ"/>
    <s v="KAVAKLI MAH. İSTANBUL CAD. NO:15"/>
    <s v="LÜLEBURGAZ"/>
    <s v="LÜLEBURGAZ"/>
    <s v="KIRKLARELİ"/>
    <s v="LÜLEBURGAZ"/>
    <s v="ÇORLU - LÜLEBURGAZ_x000a_-TIR @"/>
    <n v="0"/>
    <n v="0"/>
    <n v="0"/>
    <n v="0"/>
    <n v="10000"/>
    <n v="0"/>
    <n v="12639"/>
    <n v="0"/>
    <n v="10000"/>
    <n v="12639"/>
    <n v="2639"/>
  </r>
  <r>
    <x v="0"/>
    <s v="Serap BURSAL"/>
    <s v="Arşiv kaydı var"/>
    <m/>
    <m/>
    <d v="2026-08-11T00:00:00"/>
    <s v="S-641978"/>
    <d v="2026-08-11T00:00:00"/>
    <s v="Y-576216"/>
    <x v="0"/>
    <m/>
    <s v=" "/>
    <m/>
    <m/>
    <m/>
    <x v="0"/>
    <s v="BEYDA GIDA ÜRÜNLERİ SANAYİ VE TİC.A.Ş."/>
    <m/>
    <m/>
    <m/>
    <m/>
    <s v="16KJ421"/>
    <s v="10 Tkr Kamyon Frigorifik"/>
    <s v="NAİL ULUS"/>
    <x v="0"/>
    <s v=" "/>
    <m/>
    <s v="ŞEHİRİÇİ"/>
    <n v="1"/>
    <s v="TOPKAPI"/>
    <s v="TOPKAPI"/>
    <s v="İSTANBUL"/>
    <s v="ZEYTİNBURNU"/>
    <m/>
    <s v="1313"/>
    <s v="BEYDA KAVAKLI DEPO"/>
    <s v="İSTANBUL"/>
    <s v="BEYLİKDÜZÜ"/>
    <s v="KAVAKLI MAH. İSTANBUL CAD. NO:15_x000a_-KAMYON @ "/>
    <n v="0"/>
    <n v="0"/>
    <n v="0"/>
    <n v="0"/>
    <n v="6500"/>
    <n v="0"/>
    <n v="7532"/>
    <n v="0"/>
    <n v="6500"/>
    <n v="7532"/>
    <n v="1032"/>
  </r>
  <r>
    <x v="0"/>
    <s v="Serap BURSAL"/>
    <m/>
    <m/>
    <m/>
    <d v="2026-08-11T00:00:00"/>
    <s v="S-641977"/>
    <d v="2026-08-11T00:00:00"/>
    <s v="Y-576215"/>
    <x v="0"/>
    <m/>
    <s v=" "/>
    <m/>
    <m/>
    <m/>
    <x v="0"/>
    <s v="BEYDA GIDA ÜRÜNLERİ SANAYİ VE TİC.A.Ş."/>
    <m/>
    <m/>
    <m/>
    <m/>
    <s v="34UMJ98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Y34"/>
    <s v="İSTANBUL"/>
    <s v="İSTANBUL"/>
    <s v="ESENYURT"/>
    <s v="ESENYURT 1 - ESENYURT 3 - HARAMİDERE  _x000a_-TIR @ "/>
    <n v="0"/>
    <n v="0"/>
    <n v="0"/>
    <n v="0"/>
    <n v="9250"/>
    <n v="0"/>
    <n v="9655"/>
    <n v="0"/>
    <n v="9250"/>
    <n v="9655"/>
    <n v="405"/>
  </r>
  <r>
    <x v="0"/>
    <s v="Serap BURSAL"/>
    <s v="Arşiv kaydı var"/>
    <m/>
    <m/>
    <d v="2026-08-11T00:00:00"/>
    <s v="S-641975"/>
    <d v="2026-08-11T00:00:00"/>
    <s v="Y-576213"/>
    <x v="0"/>
    <m/>
    <s v=" "/>
    <m/>
    <s v="ALI2026000011337-11338"/>
    <m/>
    <x v="13"/>
    <s v="ALTINMARKA GIDA SANAYİ VE TİCARET A.Ş"/>
    <m/>
    <d v="2026-08-11T00:00:00"/>
    <s v="P-000172480"/>
    <m/>
    <s v="63UC064"/>
    <s v="Tır Frigorifik"/>
    <s v="MUZAFFER ATEŞ"/>
    <x v="0"/>
    <s v=" "/>
    <m/>
    <s v="ŞEHİRLERARASI"/>
    <n v="1"/>
    <s v="9902"/>
    <s v="ALTINMARKA KIRAÇ DEPO"/>
    <s v="İSTANBUL"/>
    <s v="BÜYÜKÇEKMECE"/>
    <s v="KIRAÇ KÖYÜ YOLU ATATÜRK CD.NO:2-2A"/>
    <s v="Y41"/>
    <s v="KOCAELİ"/>
    <s v="KOCAELİ"/>
    <s v="KOCAELİ(İZMİT) MERKEZ"/>
    <m/>
    <n v="0"/>
    <n v="0"/>
    <n v="0"/>
    <n v="0"/>
    <n v="16000"/>
    <n v="0"/>
    <n v="19668"/>
    <n v="0"/>
    <n v="16000"/>
    <n v="19668"/>
    <n v="3668"/>
  </r>
  <r>
    <x v="0"/>
    <s v="Serap BURSAL"/>
    <s v="Arşiv kaydı var"/>
    <m/>
    <m/>
    <d v="2026-08-11T00:00:00"/>
    <s v="S-641973"/>
    <d v="2026-08-11T00:00:00"/>
    <s v="Y-576211"/>
    <x v="0"/>
    <m/>
    <s v=" "/>
    <m/>
    <s v="ALI2026000011309"/>
    <m/>
    <x v="13"/>
    <s v="ALTINMARKA GIDA SANAYİ VE TİCARET A.Ş"/>
    <m/>
    <d v="2026-08-11T00:00:00"/>
    <s v="P-000172479"/>
    <m/>
    <s v="07YON23"/>
    <s v="Tır Frigorifik"/>
    <s v="DURMUŞ MUSLUKCU"/>
    <x v="0"/>
    <s v=" "/>
    <m/>
    <s v="ŞEHİRLERARASI"/>
    <n v="1"/>
    <s v="9902"/>
    <s v="ALTINMARKA KIRAÇ DEPO"/>
    <s v="İSTANBUL"/>
    <s v="BÜYÜKÇEKMECE"/>
    <s v="KIRAÇ KÖYÜ YOLU ATATÜRK CD.NO:2-2A"/>
    <s v="Y59"/>
    <s v="TEKİRDAĞ"/>
    <s v="TEKİRDAĞ"/>
    <s v="ÇORLU"/>
    <m/>
    <n v="0"/>
    <n v="0"/>
    <n v="0"/>
    <n v="0"/>
    <n v="12900"/>
    <n v="0"/>
    <n v="15973"/>
    <n v="0"/>
    <n v="12900"/>
    <n v="15973"/>
    <n v="3073"/>
  </r>
  <r>
    <x v="0"/>
    <s v="Serap BURSAL"/>
    <s v="Arşiv kaydı var"/>
    <m/>
    <m/>
    <d v="2026-08-11T00:00:00"/>
    <s v="S-641972"/>
    <d v="2026-08-11T00:00:00"/>
    <s v="Y-576210"/>
    <x v="0"/>
    <m/>
    <s v=" "/>
    <m/>
    <s v="ALI2026000011300"/>
    <m/>
    <x v="13"/>
    <s v="ALTINMARKA GIDA SANAYİ VE TİCARET A.Ş"/>
    <m/>
    <d v="2026-08-11T00:00:00"/>
    <s v="P-000172478"/>
    <m/>
    <s v="34KGC813"/>
    <s v="Tır Frigorifik"/>
    <s v="DURMUŞ MUSLUKCU"/>
    <x v="0"/>
    <s v=" "/>
    <m/>
    <s v="ŞEHİRLERARASI"/>
    <n v="1"/>
    <s v="9902"/>
    <s v="ALTINMARKA KIRAÇ DEPO"/>
    <s v="İSTANBUL"/>
    <s v="BÜYÜKÇEKMECE"/>
    <s v="KIRAÇ KÖYÜ YOLU ATATÜRK CD.NO:2-2A"/>
    <s v="Y59"/>
    <s v="TEKİRDAĞ"/>
    <s v="TEKİRDAĞ"/>
    <s v="ÇORLU"/>
    <m/>
    <n v="0"/>
    <n v="0"/>
    <n v="0"/>
    <n v="0"/>
    <n v="12900"/>
    <n v="0"/>
    <n v="15793"/>
    <n v="0"/>
    <n v="12900"/>
    <n v="15793"/>
    <n v="2893"/>
  </r>
  <r>
    <x v="0"/>
    <s v="Serap BURSAL"/>
    <s v="Arşiv kaydı var"/>
    <m/>
    <m/>
    <d v="2026-08-11T00:00:00"/>
    <s v="S-643989"/>
    <d v="2026-08-11T00:00:00"/>
    <s v="Y-578241"/>
    <x v="0"/>
    <m/>
    <s v=" "/>
    <m/>
    <s v="20260811059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11T00:00:00"/>
    <s v="S-643990"/>
    <d v="2026-08-11T00:00:00"/>
    <s v="Y-578242"/>
    <x v="0"/>
    <m/>
    <s v=" "/>
    <m/>
    <s v="20260811033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11T00:00:00"/>
    <s v="S-643986"/>
    <d v="2026-08-11T00:00:00"/>
    <s v="Y-578238"/>
    <x v="0"/>
    <m/>
    <s v=" "/>
    <m/>
    <s v="20260811026"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1"/>
    <s v="Erkan Kaya"/>
    <s v="Arşiv kaydı var"/>
    <m/>
    <m/>
    <d v="2026-08-11T00:00:00"/>
    <s v="S-642412"/>
    <d v="2026-08-11T00:00:00"/>
    <s v="Y-576651"/>
    <x v="0"/>
    <m/>
    <s v=" "/>
    <m/>
    <m/>
    <m/>
    <x v="1"/>
    <s v="Ülker Bisküvi San. A.Ş. Topkapı- 3 Şubesi"/>
    <s v="Ülker Bisküvi San. A.Ş. Topkapı- 3 Şubesi"/>
    <d v="2026-08-11T00:00:00"/>
    <s v="P-000172572"/>
    <s v="20260921 - İDRİS ALBAYRAK"/>
    <s v="34CKZ540"/>
    <s v="10 Tkr Kamyon Açık"/>
    <s v="BURAK BAGDAT"/>
    <x v="0"/>
    <s v=" "/>
    <m/>
    <s v="ŞEHİRİÇİ"/>
    <n v="1"/>
    <s v="CWT ANTREPO"/>
    <s v="CWT ANTREPO"/>
    <s v="İSTANBUL"/>
    <s v="AVCILAR"/>
    <m/>
    <s v="TOPKAPI"/>
    <s v="TOPKAPI"/>
    <s v="İSTANBUL"/>
    <s v="ZEYTİNBURNU"/>
    <m/>
    <n v="0"/>
    <n v="0"/>
    <n v="0"/>
    <n v="0"/>
    <n v="5750"/>
    <n v="0"/>
    <n v="7533"/>
    <n v="0"/>
    <n v="5750"/>
    <n v="7533"/>
    <n v="1783"/>
  </r>
  <r>
    <x v="1"/>
    <s v="Erkan Kaya"/>
    <s v="Arşiv kaydı var"/>
    <m/>
    <m/>
    <d v="2026-08-11T00:00:00"/>
    <s v="S-642411"/>
    <d v="2026-08-11T00:00:00"/>
    <s v="Y-576650"/>
    <x v="0"/>
    <m/>
    <s v=" "/>
    <m/>
    <m/>
    <m/>
    <x v="1"/>
    <s v="Ülker Bisküvi San. A.Ş. Topkapı- 3 Şubesi"/>
    <s v="Ülker Bisküvi San. A.Ş. Topkapı- 3 Şubesi"/>
    <d v="2026-08-11T00:00:00"/>
    <s v="P-000172571"/>
    <s v="20260921 - İDRİS ALBAYRAK"/>
    <s v="34PTS938"/>
    <s v="10 Tkr Kamyon Tenteli"/>
    <s v="MURAT BOZKURT"/>
    <x v="0"/>
    <s v=" "/>
    <m/>
    <s v="ŞEHİRİÇİ"/>
    <n v="1"/>
    <s v="CWT ANTREPO"/>
    <s v="CWT ANTREPO"/>
    <s v="İSTANBUL"/>
    <s v="AVCILAR"/>
    <m/>
    <s v="TOPKAPI"/>
    <s v="TOPKAPI"/>
    <s v="İSTANBUL"/>
    <s v="ZEYTİNBURNU"/>
    <m/>
    <n v="0"/>
    <n v="0"/>
    <n v="0"/>
    <n v="0"/>
    <n v="5750"/>
    <n v="0"/>
    <n v="7533"/>
    <n v="0"/>
    <n v="5750"/>
    <n v="7533"/>
    <n v="1783"/>
  </r>
  <r>
    <x v="1"/>
    <s v="Erkan Kaya"/>
    <s v="Arşiv kaydı var"/>
    <m/>
    <m/>
    <d v="2026-08-11T00:00:00"/>
    <s v="S-641943"/>
    <d v="2026-08-11T00:00:00"/>
    <s v="Y-576181"/>
    <x v="0"/>
    <m/>
    <s v=" "/>
    <m/>
    <m/>
    <m/>
    <x v="21"/>
    <s v="Ülker Bisküvi San. A.Ş./ Karaman Şubesi"/>
    <s v="Ülker Bisküvi San. A.Ş./ Karaman Şubesi"/>
    <d v="2026-08-11T00:00:00"/>
    <s v="P-000172459"/>
    <s v="20260942 - İDRİS ALBAYRAK"/>
    <s v="34TB8708"/>
    <s v="Kamyonet"/>
    <s v="NECATİ BAYRAM"/>
    <x v="0"/>
    <s v=" "/>
    <m/>
    <s v="ŞEHİRİÇİ"/>
    <n v="1"/>
    <s v="DİZAYN ANTREPO"/>
    <s v="DİZAYN ANTREPO"/>
    <s v="İSTANBUL"/>
    <m/>
    <m/>
    <s v="TOPKAPI"/>
    <s v="TOPKAPI"/>
    <s v="İSTANBUL"/>
    <s v="ZEYTİNBURNU"/>
    <m/>
    <n v="0"/>
    <n v="0"/>
    <n v="0"/>
    <n v="0"/>
    <n v="11845"/>
    <n v="0"/>
    <n v="16590"/>
    <n v="0"/>
    <n v="11845"/>
    <n v="16590"/>
    <n v="4745"/>
  </r>
  <r>
    <x v="1"/>
    <s v="Erkan Kaya"/>
    <s v="Arşiv kaydı var"/>
    <m/>
    <m/>
    <d v="2026-08-11T00:00:00"/>
    <s v="S-641938"/>
    <d v="2026-08-11T00:00:00"/>
    <s v="Y-576176"/>
    <x v="0"/>
    <m/>
    <s v=" "/>
    <m/>
    <m/>
    <m/>
    <x v="14"/>
    <s v="ÜLKER BİSKÜVİ SAN.A.Ş ( GEBZE ŞUBE )"/>
    <s v="ÜLKER BİSKÜVİ SAN.A.Ş ( GEBZE ŞUBE )"/>
    <d v="2026-08-11T00:00:00"/>
    <s v="P-000172454"/>
    <s v="20261068 - İBRAHİM SOLMAZ"/>
    <s v="34TB8708"/>
    <s v="Kamyonet"/>
    <s v="NECATİ BAYRAM"/>
    <x v="0"/>
    <s v=" "/>
    <m/>
    <s v="ŞEHİRLERARASI"/>
    <n v="1"/>
    <s v="AKÇA LOJİSTİK-SAMANDIRA"/>
    <s v="AKÇA LOJİSTİK-SAMANDIRA"/>
    <s v="İSTANBUL"/>
    <s v="KARTAL"/>
    <m/>
    <s v="GEBZE DEPO"/>
    <s v="GEBZE DEPO"/>
    <s v="KOCAELİ"/>
    <s v="GEBZE"/>
    <m/>
    <n v="0"/>
    <n v="0"/>
    <n v="0"/>
    <n v="0"/>
    <n v="5915"/>
    <n v="0"/>
    <n v="7533"/>
    <n v="0"/>
    <n v="5915"/>
    <n v="7533"/>
    <n v="1618"/>
  </r>
  <r>
    <x v="1"/>
    <s v="Erkan Kaya"/>
    <s v="Arşiv kaydı var"/>
    <m/>
    <m/>
    <d v="2026-08-11T00:00:00"/>
    <s v="S-641937"/>
    <d v="2026-08-11T00:00:00"/>
    <s v="Y-576175"/>
    <x v="0"/>
    <m/>
    <s v=" "/>
    <m/>
    <m/>
    <m/>
    <x v="14"/>
    <s v="ÜLKER BİSKÜVİ SAN.A.Ş ( GEBZE ŞUBE )"/>
    <s v="ÜLKER BİSKÜVİ SAN.A.Ş ( GEBZE ŞUBE )"/>
    <d v="2026-08-11T00:00:00"/>
    <s v="P-000172453"/>
    <s v="20260904 - İBRAHİM SOLMAZ"/>
    <s v="34TB8708"/>
    <s v="Kamyonet"/>
    <s v="NECATİ BAYRAM"/>
    <x v="0"/>
    <s v=" "/>
    <m/>
    <s v="ŞEHİRLERARASI"/>
    <n v="1"/>
    <s v="DİZAYN ANTREPO"/>
    <s v="DİZAYN ANTREPO"/>
    <s v="İSTANBUL"/>
    <m/>
    <m/>
    <s v="GEBZE DEPO"/>
    <s v="GEBZE DEPO"/>
    <s v="KOCAELİ"/>
    <s v="GEBZE"/>
    <m/>
    <n v="0"/>
    <n v="0"/>
    <n v="0"/>
    <n v="0"/>
    <n v="5915"/>
    <n v="0"/>
    <n v="7533"/>
    <n v="0"/>
    <n v="5915"/>
    <n v="7533"/>
    <n v="1618"/>
  </r>
  <r>
    <x v="1"/>
    <s v="Erkan Kaya"/>
    <m/>
    <m/>
    <m/>
    <d v="2026-08-11T00:00:00"/>
    <s v="S-641753"/>
    <d v="2026-08-11T00:00:00"/>
    <s v="Y-575990"/>
    <x v="0"/>
    <m/>
    <s v=" "/>
    <m/>
    <m/>
    <m/>
    <x v="15"/>
    <s v="DELLA GIDA SAN.VE.TİC.A.Ş"/>
    <s v="DELLA GIDA SAN.VE.TİC.A.Ş"/>
    <d v="2026-08-11T00:00:00"/>
    <s v="P-000172347"/>
    <s v="TCNU7148490 - MSMU5710721 - TGHU6169280 - CAAU4574958 - MSMU6264708 - MEHMET ALTAY"/>
    <s v="41YR740"/>
    <s v="Tır Tenteli"/>
    <s v="TURAN GROUP LOJİSTİK ANONİM ŞİRKETİ"/>
    <x v="0"/>
    <s v=" "/>
    <m/>
    <s v="ŞEHİRLERARASI"/>
    <n v="1"/>
    <s v="HENDEK"/>
    <s v="HENDEK"/>
    <s v="SAKARYA"/>
    <s v="HENDEK"/>
    <m/>
    <s v="L4104"/>
    <s v="YILPORT"/>
    <s v="KOCAELİ"/>
    <s v="DİLOVASI"/>
    <s v="DİLOVASI OSB. 1.KISIM GÖKSU CD. NO:18 @"/>
    <n v="0"/>
    <n v="0"/>
    <n v="0"/>
    <n v="0"/>
    <n v="403128"/>
    <n v="0"/>
    <n v="437448"/>
    <n v="0"/>
    <n v="403128"/>
    <n v="437448"/>
    <n v="34320"/>
  </r>
  <r>
    <x v="1"/>
    <s v="Erkan Kaya"/>
    <m/>
    <m/>
    <m/>
    <d v="2026-08-11T00:00:00"/>
    <s v="S-641739"/>
    <d v="2026-08-11T00:00:00"/>
    <s v="Y-575976"/>
    <x v="0"/>
    <m/>
    <s v=" "/>
    <m/>
    <m/>
    <m/>
    <x v="15"/>
    <s v="DELLA GIDA SAN.VE.TİC.A.Ş"/>
    <s v="DELLA GIDA SAN.VE.TİC.A.Ş"/>
    <d v="2026-08-11T00:00:00"/>
    <s v="P-000172333"/>
    <s v="MRSU6539790 - NURAY SELİN ŞEN"/>
    <s v="41AJM793"/>
    <s v="Tır Tenteli"/>
    <s v="LOGİNAK LOJİSTİK İNŞAAT SANAYİ TİCARET LİMİTED ŞİRKETİ"/>
    <x v="0"/>
    <s v=" "/>
    <m/>
    <s v="ŞEHİRLERARASI"/>
    <n v="1"/>
    <s v="HENDEK"/>
    <s v="HENDEK"/>
    <s v="SAKARYA"/>
    <s v="HENDEK"/>
    <m/>
    <s v="L4104"/>
    <s v="YILPORT"/>
    <s v="KOCAELİ"/>
    <s v="DİLOVASI"/>
    <s v="DİLOVASI OSB. 1.KISIM GÖKSU CD. NO:18 @ "/>
    <n v="0"/>
    <n v="0"/>
    <n v="0"/>
    <n v="0"/>
    <n v="12216"/>
    <n v="0"/>
    <n v="13256"/>
    <n v="0"/>
    <n v="12216"/>
    <n v="13256"/>
    <n v="1040"/>
  </r>
  <r>
    <x v="1"/>
    <s v="Erkan Kaya"/>
    <m/>
    <m/>
    <m/>
    <d v="2026-08-11T00:00:00"/>
    <s v="S-641689"/>
    <d v="2026-08-11T00:00:00"/>
    <s v="Y-575926"/>
    <x v="0"/>
    <m/>
    <s v=" "/>
    <m/>
    <m/>
    <m/>
    <x v="38"/>
    <s v="CCC DIŞ TİCARET ANONİM ŞİRKETİ"/>
    <s v="CCC DIŞ TİCARET ANONİM ŞİRKETİ"/>
    <d v="2026-08-11T00:00:00"/>
    <s v="P-000172303"/>
    <s v="TTNU8980213 - CGMU5822538 - CGMU5250453  - CGMU5505174  - CGMU5480604  - YAĞMUR YILMAZ"/>
    <s v="34GBB381"/>
    <s v="Tır Tenteli"/>
    <s v="İSTLOG LOJİSTİK HİZMETLERİ SANAYİ TİCARET LİMİTED ŞİRKETİ"/>
    <x v="0"/>
    <s v=" "/>
    <m/>
    <s v="ŞEHİRİÇİ"/>
    <n v="1"/>
    <s v="ÇORLU"/>
    <s v="ÇORLU"/>
    <s v="İSTANBUL"/>
    <m/>
    <m/>
    <s v="L3401"/>
    <s v="KUMPORT LİMANI"/>
    <s v="İSTANBUL"/>
    <s v="BEYLİKDÜZÜ"/>
    <s v="MARMARA MH. LİMAN CD. NO:43 @ "/>
    <n v="0"/>
    <n v="0"/>
    <n v="0"/>
    <n v="0"/>
    <n v="237819"/>
    <n v="0"/>
    <n v="349252"/>
    <n v="0"/>
    <n v="237819"/>
    <n v="349252"/>
    <n v="111433"/>
  </r>
  <r>
    <x v="1"/>
    <s v="Erkan Kaya"/>
    <m/>
    <m/>
    <m/>
    <d v="2026-08-11T00:00:00"/>
    <s v="S-641668"/>
    <d v="2026-08-11T00:00:00"/>
    <s v="Y-575905"/>
    <x v="0"/>
    <m/>
    <s v=" "/>
    <m/>
    <m/>
    <m/>
    <x v="21"/>
    <s v="Ülker Bisküvi San. A.Ş./ Karaman Şubesi"/>
    <s v="Ülker Bisküvi San. A.Ş./ Karaman Şubesi"/>
    <d v="2026-08-11T00:00:00"/>
    <s v="P-000172285"/>
    <s v="MSMU1128899  -20260661 / İDRİS ALBAYRAK / BOŞ KONT. MEDLOG DEPO"/>
    <s v="33AIZ134"/>
    <s v="Tır Tenteli"/>
    <s v="OSMANOĞLU NAKLİYAT TEKS. İNŞ.GIDA SAN.TİC.LTD.ŞTİ"/>
    <x v="0"/>
    <s v=" "/>
    <m/>
    <s v="ŞEHİRİÇİ"/>
    <n v="1"/>
    <s v="Y33"/>
    <s v="MERSİN"/>
    <s v="MERSİN"/>
    <s v="MERSİN MERKEZ"/>
    <m/>
    <s v="TATLOG"/>
    <s v="TATLOG"/>
    <s v="MERSİN"/>
    <s v="MERSİN MERKEZ"/>
    <m/>
    <n v="0"/>
    <n v="0"/>
    <n v="0"/>
    <n v="0"/>
    <n v="12500"/>
    <n v="0"/>
    <n v="17884"/>
    <n v="0"/>
    <n v="12500"/>
    <n v="17884"/>
    <n v="5384"/>
  </r>
  <r>
    <x v="1"/>
    <s v="Erkan Kaya"/>
    <m/>
    <m/>
    <m/>
    <d v="2026-08-11T00:00:00"/>
    <s v="S-641667"/>
    <d v="2026-08-11T00:00:00"/>
    <s v="Y-575904"/>
    <x v="0"/>
    <m/>
    <s v=" "/>
    <m/>
    <m/>
    <m/>
    <x v="21"/>
    <s v="Ülker Bisküvi San. A.Ş./ Karaman Şubesi"/>
    <s v="Ülker Bisküvi San. A.Ş./ Karaman Şubesi"/>
    <d v="2026-08-11T00:00:00"/>
    <s v="P-000172284"/>
    <s v="MAGU2365213 -20260661 / İDRİS ALBAYRAK / BOŞ KONT. MEDLOG DEPO"/>
    <s v="33AJM055"/>
    <s v="Tır Tenteli"/>
    <s v="OSMANOĞLU NAKLİYAT TEKS. İNŞ.GIDA SAN.TİC.LTD.ŞTİ"/>
    <x v="0"/>
    <s v=" "/>
    <m/>
    <s v="ŞEHİRİÇİ"/>
    <n v="1"/>
    <s v="Y33"/>
    <s v="MERSİN"/>
    <s v="MERSİN"/>
    <s v="MERSİN MERKEZ"/>
    <m/>
    <s v="TATLOG"/>
    <s v="TATLOG"/>
    <s v="MERSİN"/>
    <s v="MERSİN MERKEZ"/>
    <m/>
    <n v="0"/>
    <n v="0"/>
    <n v="0"/>
    <n v="0"/>
    <n v="12500"/>
    <n v="0"/>
    <n v="17884"/>
    <n v="0"/>
    <n v="12500"/>
    <n v="17884"/>
    <n v="5384"/>
  </r>
  <r>
    <x v="1"/>
    <s v="Erkan Kaya"/>
    <m/>
    <m/>
    <m/>
    <d v="2026-08-11T00:00:00"/>
    <s v="S-641613"/>
    <d v="2026-08-11T00:00:00"/>
    <s v="Y-575851"/>
    <x v="0"/>
    <m/>
    <s v=" "/>
    <m/>
    <m/>
    <m/>
    <x v="17"/>
    <s v="AK GIDA SAN. VE TİC. A.Ş."/>
    <s v="AK GIDA SAN. VE TİC. A.Ş."/>
    <d v="2026-08-11T00:00:00"/>
    <s v="P-000172238"/>
    <s v="MSDU1521106 - 20260373 / SENEM SUBAKAN"/>
    <s v="34HEK248"/>
    <s v="Tır Tenteli"/>
    <s v="GÖRSEL TAŞIMACILIK LOJİSTİK HİZMETLERİ TİC.LTD.ŞTİ."/>
    <x v="0"/>
    <s v=" "/>
    <m/>
    <s v="ŞEHİRLERARASI"/>
    <n v="1"/>
    <s v="L4104"/>
    <s v="YILPORT"/>
    <s v="KOCAELİ"/>
    <s v="DİLOVASI"/>
    <s v="DİLOVASI OSB. 1.KISIM GÖKSU CD. NO:18"/>
    <s v="ÇOBANTUR"/>
    <s v="ÇOBANTUR"/>
    <s v="İSTANBUL"/>
    <s v="KARTAL"/>
    <m/>
    <n v="0"/>
    <n v="0"/>
    <n v="0"/>
    <n v="0"/>
    <n v="8686"/>
    <n v="0"/>
    <n v="9884"/>
    <n v="0"/>
    <n v="8686"/>
    <n v="9884"/>
    <n v="1198"/>
  </r>
  <r>
    <x v="1"/>
    <s v="Erkan Kaya"/>
    <m/>
    <m/>
    <m/>
    <d v="2026-08-11T00:00:00"/>
    <s v="S-641563"/>
    <d v="2026-08-11T00:00:00"/>
    <s v="Y-575801"/>
    <x v="0"/>
    <m/>
    <s v=" "/>
    <m/>
    <m/>
    <m/>
    <x v="23"/>
    <s v="İSTANBUL GIDA DIŞ TİCARET ANONİM ŞİRKETİ"/>
    <s v="İSTANBUL GIDA DIŞ TİCARET ANONİM ŞİRKETİ"/>
    <d v="2026-08-11T00:00:00"/>
    <s v="P-000172212"/>
    <s v="9058244091-9058244091 - SERBEST B. M.H - 3 PALET"/>
    <s v="06EHZ847"/>
    <s v="Tır Tenteli"/>
    <s v="OSMAN KÖŞKER"/>
    <x v="0"/>
    <s v=" "/>
    <m/>
    <s v="ŞEHİRİÇİ"/>
    <n v="1"/>
    <s v="BAYRAMPAŞA"/>
    <s v="BAYRAMPAŞA"/>
    <s v="İSTANBUL"/>
    <s v="BAYRAMPAŞA"/>
    <m/>
    <s v="İSTANBUL HAVALİMANI"/>
    <s v="İSTANBUL HAVALİMANI"/>
    <s v="İSTANBUL"/>
    <s v="ARNAVUTKÖY"/>
    <m/>
    <n v="0"/>
    <n v="0"/>
    <n v="0"/>
    <n v="0"/>
    <n v="8500"/>
    <n v="0"/>
    <n v="10959"/>
    <n v="0"/>
    <n v="8500"/>
    <n v="10959"/>
    <n v="2459"/>
  </r>
  <r>
    <x v="1"/>
    <s v="Erkan Kaya"/>
    <m/>
    <m/>
    <m/>
    <d v="2026-08-11T00:00:00"/>
    <s v="S-641626"/>
    <d v="2026-08-11T00:00:00"/>
    <s v="Y-575864"/>
    <x v="0"/>
    <m/>
    <s v=" "/>
    <m/>
    <m/>
    <m/>
    <x v="16"/>
    <s v="ÜLKER BİSKÜVİ SANAYİ AŞ .(ANKARA ŞUBE)"/>
    <s v="ÜLKER BİSKÜVİ SANAYİ AŞ .(ANKARA ŞUBE)"/>
    <d v="2026-08-11T00:00:00"/>
    <s v="P-000172251"/>
    <s v="MSMU3168020  - 20260640 / ESRA PARLAK"/>
    <s v="34HDB051"/>
    <s v="Tır Tenteli"/>
    <s v="GÖRSEL TAŞIMACILIK LOJİSTİK HİZMETLERİ TİC.LTD.ŞTİ."/>
    <x v="0"/>
    <s v=" "/>
    <m/>
    <s v="ŞEHİRLERARASI"/>
    <n v="1"/>
    <s v="L4104"/>
    <s v="YILPORT"/>
    <s v="KOCAELİ"/>
    <s v="DİLOVASI"/>
    <s v="DİLOVASI OSB. 1.KISIM GÖKSU CD. NO:18"/>
    <s v="DİZAYN ANTREPO"/>
    <s v="DİZAYN ANTREPO"/>
    <s v="İSTANBUL"/>
    <m/>
    <m/>
    <n v="0"/>
    <n v="0"/>
    <n v="0"/>
    <n v="0"/>
    <n v="8812"/>
    <n v="0"/>
    <n v="10395"/>
    <n v="0"/>
    <n v="8812"/>
    <n v="10395"/>
    <n v="1583"/>
  </r>
  <r>
    <x v="1"/>
    <s v="Erkan Kaya"/>
    <m/>
    <m/>
    <m/>
    <d v="2026-08-11T00:00:00"/>
    <s v="S-641625"/>
    <d v="2026-08-11T00:00:00"/>
    <s v="Y-575863"/>
    <x v="0"/>
    <m/>
    <s v=" "/>
    <m/>
    <m/>
    <m/>
    <x v="16"/>
    <s v="ÜLKER BİSKÜVİ SANAYİ AŞ .(ANKARA ŞUBE)"/>
    <s v="ÜLKER BİSKÜVİ SANAYİ AŞ .(ANKARA ŞUBE)"/>
    <d v="2026-08-11T00:00:00"/>
    <s v="P-000172250"/>
    <s v="MSMU3953960 - 20260640 / ESRA PARLAK"/>
    <s v="34GV9173"/>
    <s v="Panelvan"/>
    <s v="GÖRSEL TAŞIMACILIK LOJİSTİK HİZMETLERİ TİC.LTD.ŞTİ."/>
    <x v="0"/>
    <s v=" "/>
    <m/>
    <s v="ŞEHİRLERARASI"/>
    <n v="1"/>
    <s v="L4104"/>
    <s v="YILPORT"/>
    <s v="KOCAELİ"/>
    <s v="DİLOVASI"/>
    <s v="DİLOVASI OSB. 1.KISIM GÖKSU CD. NO:18"/>
    <s v="DİZAYN ANTREPO"/>
    <s v="DİZAYN ANTREPO"/>
    <s v="İSTANBUL"/>
    <m/>
    <m/>
    <n v="0"/>
    <n v="0"/>
    <n v="0"/>
    <n v="0"/>
    <n v="8812"/>
    <n v="0"/>
    <n v="10395"/>
    <n v="0"/>
    <n v="8812"/>
    <n v="10395"/>
    <n v="1583"/>
  </r>
  <r>
    <x v="1"/>
    <s v="Erkan Kaya"/>
    <m/>
    <m/>
    <m/>
    <d v="2026-08-11T00:00:00"/>
    <s v="S-641624"/>
    <d v="2026-08-11T00:00:00"/>
    <s v="Y-575862"/>
    <x v="0"/>
    <m/>
    <s v=" "/>
    <m/>
    <m/>
    <m/>
    <x v="16"/>
    <s v="ÜLKER BİSKÜVİ SANAYİ AŞ .(ANKARA ŞUBE)"/>
    <s v="ÜLKER BİSKÜVİ SANAYİ AŞ .(ANKARA ŞUBE)"/>
    <d v="2026-08-11T00:00:00"/>
    <s v="P-000172249"/>
    <s v="TGBU2514832 - 20260708 / ESRA PARLAK"/>
    <s v="34MKG174"/>
    <s v="Tır Tenteli"/>
    <s v="GÖRSEL TAŞIMACILIK LOJİSTİK HİZMETLERİ TİC.LTD.ŞTİ."/>
    <x v="0"/>
    <s v=" "/>
    <m/>
    <s v="ŞEHİRLERARASI"/>
    <n v="1"/>
    <s v="L4104"/>
    <s v="YILPORT"/>
    <s v="KOCAELİ"/>
    <s v="DİLOVASI"/>
    <s v="DİLOVASI OSB. 1.KISIM GÖKSU CD. NO:18"/>
    <s v="DİZAYN ANTREPO"/>
    <s v="DİZAYN ANTREPO"/>
    <s v="İSTANBUL"/>
    <m/>
    <m/>
    <n v="0"/>
    <n v="0"/>
    <n v="0"/>
    <n v="0"/>
    <n v="8812"/>
    <n v="0"/>
    <n v="10395"/>
    <n v="0"/>
    <n v="8812"/>
    <n v="10395"/>
    <n v="1583"/>
  </r>
  <r>
    <x v="1"/>
    <s v="Erkan Kaya"/>
    <m/>
    <m/>
    <m/>
    <d v="2026-08-11T00:00:00"/>
    <s v="S-641622"/>
    <d v="2026-08-11T00:00:00"/>
    <s v="Y-575861"/>
    <x v="0"/>
    <m/>
    <s v=" "/>
    <m/>
    <m/>
    <m/>
    <x v="16"/>
    <s v="ÜLKER BİSKÜVİ SANAYİ AŞ .(ANKARA ŞUBE)"/>
    <s v="ÜLKER BİSKÜVİ SANAYİ AŞ .(ANKARA ŞUBE)"/>
    <d v="2026-08-11T00:00:00"/>
    <s v="P-000172247"/>
    <s v="GESU1253179  - 20260708 / ESRA PARLAK"/>
    <s v="34CAM393"/>
    <s v="Tır Tenteli"/>
    <s v="GÖRSEL TAŞIMACILIK LOJİSTİK HİZMETLERİ TİC.LTD.ŞTİ."/>
    <x v="0"/>
    <s v=" "/>
    <m/>
    <s v="ŞEHİRLERARASI"/>
    <n v="1"/>
    <s v="L4104"/>
    <s v="YILPORT"/>
    <s v="KOCAELİ"/>
    <s v="DİLOVASI"/>
    <s v="DİLOVASI OSB. 1.KISIM GÖKSU CD. NO:18"/>
    <s v="DİZAYN ANTREPO"/>
    <s v="DİZAYN ANTREPO"/>
    <s v="İSTANBUL"/>
    <m/>
    <m/>
    <n v="0"/>
    <n v="0"/>
    <n v="0"/>
    <n v="0"/>
    <n v="8812"/>
    <n v="0"/>
    <n v="10395"/>
    <n v="0"/>
    <n v="8812"/>
    <n v="10395"/>
    <n v="1583"/>
  </r>
  <r>
    <x v="1"/>
    <s v="Erkan Kaya"/>
    <m/>
    <m/>
    <m/>
    <d v="2026-08-11T00:00:00"/>
    <s v="S-641621"/>
    <d v="2026-08-11T00:00:00"/>
    <s v="Y-575859"/>
    <x v="0"/>
    <m/>
    <s v=" "/>
    <m/>
    <m/>
    <m/>
    <x v="16"/>
    <s v="ÜLKER BİSKÜVİ SANAYİ AŞ .(ANKARA ŞUBE)"/>
    <s v="ÜLKER BİSKÜVİ SANAYİ AŞ .(ANKARA ŞUBE)"/>
    <d v="2026-08-11T00:00:00"/>
    <s v="P-000172246"/>
    <s v="CAIU6811774 - 20260708 / ESRA PARLAK"/>
    <s v="34KNB581"/>
    <s v="Tır Tenteli"/>
    <s v="GÖRSEL TAŞIMACILIK LOJİSTİK HİZMETLERİ TİC.LTD.ŞTİ."/>
    <x v="0"/>
    <s v=" "/>
    <m/>
    <s v="ŞEHİRLERARASI"/>
    <n v="1"/>
    <s v="L4104"/>
    <s v="YILPORT"/>
    <s v="KOCAELİ"/>
    <s v="DİLOVASI"/>
    <s v="DİLOVASI OSB. 1.KISIM GÖKSU CD. NO:18"/>
    <s v="DİZAYN ANTREPO"/>
    <s v="DİZAYN ANTREPO"/>
    <s v="İSTANBUL"/>
    <m/>
    <m/>
    <n v="0"/>
    <n v="0"/>
    <n v="0"/>
    <n v="0"/>
    <n v="8812"/>
    <n v="0"/>
    <n v="10395"/>
    <n v="0"/>
    <n v="8812"/>
    <n v="10395"/>
    <n v="1583"/>
  </r>
  <r>
    <x v="1"/>
    <s v="Erkan Kaya"/>
    <m/>
    <m/>
    <m/>
    <d v="2026-08-11T00:00:00"/>
    <s v="S-641620"/>
    <d v="2026-08-11T00:00:00"/>
    <s v="Y-575858"/>
    <x v="0"/>
    <m/>
    <s v=" "/>
    <m/>
    <m/>
    <m/>
    <x v="16"/>
    <s v="ÜLKER BİSKÜVİ SANAYİ AŞ .(ANKARA ŞUBE)"/>
    <s v="ÜLKER BİSKÜVİ SANAYİ AŞ .(ANKARA ŞUBE)"/>
    <d v="2026-08-11T00:00:00"/>
    <s v="P-000172245"/>
    <s v="CAIU2830950 - 20260707 / ESRA PARLAK"/>
    <s v="34KM5576"/>
    <s v="Tır Tenteli"/>
    <s v="GÖRSEL TAŞIMACILIK LOJİSTİK HİZMETLERİ TİC.LTD.ŞTİ."/>
    <x v="0"/>
    <s v=" "/>
    <m/>
    <s v="ŞEHİRLERARASI"/>
    <n v="1"/>
    <s v="L4104"/>
    <s v="YILPORT"/>
    <s v="KOCAELİ"/>
    <s v="DİLOVASI"/>
    <s v="DİLOVASI OSB. 1.KISIM GÖKSU CD. NO:18"/>
    <s v="DİZAYN ANTREPO"/>
    <s v="DİZAYN ANTREPO"/>
    <s v="İSTANBUL"/>
    <m/>
    <m/>
    <n v="0"/>
    <n v="0"/>
    <n v="0"/>
    <n v="0"/>
    <n v="8812"/>
    <n v="0"/>
    <n v="10395"/>
    <n v="0"/>
    <n v="8812"/>
    <n v="10395"/>
    <n v="1583"/>
  </r>
  <r>
    <x v="1"/>
    <s v="Erkan Kaya"/>
    <m/>
    <m/>
    <m/>
    <d v="2026-08-11T00:00:00"/>
    <s v="S-641619"/>
    <d v="2026-08-11T00:00:00"/>
    <s v="Y-575857"/>
    <x v="0"/>
    <m/>
    <s v=" "/>
    <m/>
    <m/>
    <m/>
    <x v="16"/>
    <s v="ÜLKER BİSKÜVİ SANAYİ AŞ .(ANKARA ŞUBE)"/>
    <s v="ÜLKER BİSKÜVİ SANAYİ AŞ .(ANKARA ŞUBE)"/>
    <d v="2026-08-11T00:00:00"/>
    <s v="P-000172244"/>
    <s v="MEDU5381540 - 20260707 / ESRA PARLAK"/>
    <s v="34HEK421"/>
    <s v="Tır Tenteli"/>
    <s v="GÖRSEL TAŞIMACILIK LOJİSTİK HİZMETLERİ TİC.LTD.ŞTİ."/>
    <x v="0"/>
    <s v=" "/>
    <m/>
    <s v="ŞEHİRLERARASI"/>
    <n v="1"/>
    <s v="L4104"/>
    <s v="YILPORT"/>
    <s v="KOCAELİ"/>
    <s v="DİLOVASI"/>
    <s v="DİLOVASI OSB. 1.KISIM GÖKSU CD. NO:18"/>
    <s v="DİZAYN ANTREPO"/>
    <s v="DİZAYN ANTREPO"/>
    <s v="İSTANBUL"/>
    <m/>
    <m/>
    <n v="0"/>
    <n v="0"/>
    <n v="0"/>
    <n v="0"/>
    <n v="8812"/>
    <n v="0"/>
    <n v="10395"/>
    <n v="0"/>
    <n v="8812"/>
    <n v="10395"/>
    <n v="1583"/>
  </r>
  <r>
    <x v="1"/>
    <s v="Erkan Kaya"/>
    <m/>
    <m/>
    <m/>
    <d v="2026-08-11T00:00:00"/>
    <s v="S-641618"/>
    <d v="2026-08-11T00:00:00"/>
    <s v="Y-575856"/>
    <x v="0"/>
    <m/>
    <s v=" "/>
    <m/>
    <m/>
    <m/>
    <x v="14"/>
    <s v="ÜLKER BİSKÜVİ SAN.A.Ş ( GEBZE ŞUBE )"/>
    <s v="ÜLKER BİSKÜVİ SAN.A.Ş ( GEBZE ŞUBE )"/>
    <d v="2026-08-11T00:00:00"/>
    <s v="P-000172243"/>
    <s v="MSBU1577978 - 20260562-3 / İBRAHİM SOLMAZ"/>
    <s v="34MRU112"/>
    <s v="Tır Tenteli"/>
    <s v="GÖRSEL TAŞIMACILIK LOJİSTİK HİZMETLERİ TİC.LTD.ŞTİ."/>
    <x v="0"/>
    <s v=" "/>
    <m/>
    <s v="ŞEHİRLERARASI"/>
    <n v="1"/>
    <s v="L4104"/>
    <s v="YILPORT"/>
    <s v="KOCAELİ"/>
    <s v="DİLOVASI"/>
    <s v="DİLOVASI OSB. 1.KISIM GÖKSU CD. NO:18"/>
    <s v="DİZAYN ANTREPO"/>
    <s v="DİZAYN ANTREPO"/>
    <s v="İSTANBUL"/>
    <m/>
    <m/>
    <n v="0"/>
    <n v="0"/>
    <n v="0"/>
    <n v="0"/>
    <n v="8812"/>
    <n v="0"/>
    <n v="10395"/>
    <n v="0"/>
    <n v="8812"/>
    <n v="10395"/>
    <n v="1583"/>
  </r>
  <r>
    <x v="1"/>
    <s v="Erkan Kaya"/>
    <m/>
    <m/>
    <m/>
    <d v="2026-08-11T00:00:00"/>
    <s v="S-641617"/>
    <d v="2026-08-11T00:00:00"/>
    <s v="Y-575855"/>
    <x v="0"/>
    <m/>
    <s v=" "/>
    <m/>
    <m/>
    <m/>
    <x v="14"/>
    <s v="ÜLKER BİSKÜVİ SAN.A.Ş ( GEBZE ŞUBE )"/>
    <s v="ÜLKER BİSKÜVİ SAN.A.Ş ( GEBZE ŞUBE )"/>
    <d v="2026-08-11T00:00:00"/>
    <s v="P-000172242"/>
    <s v="MSNU2605602 - 20260562-2 / İBRAHİM SOLMAZ"/>
    <s v="34HZP59"/>
    <s v="Tır Tenteli"/>
    <s v="GÖRSEL TAŞIMACILIK LOJİSTİK HİZMETLERİ TİC.LTD.ŞTİ."/>
    <x v="0"/>
    <s v=" "/>
    <m/>
    <s v="ŞEHİRLERARASI"/>
    <n v="1"/>
    <s v="L4104"/>
    <s v="YILPORT"/>
    <s v="KOCAELİ"/>
    <s v="DİLOVASI"/>
    <s v="DİLOVASI OSB. 1.KISIM GÖKSU CD. NO:18"/>
    <s v="DİZAYN ANTREPO"/>
    <s v="DİZAYN ANTREPO"/>
    <s v="İSTANBUL"/>
    <m/>
    <m/>
    <n v="0"/>
    <n v="0"/>
    <n v="0"/>
    <n v="0"/>
    <n v="8812"/>
    <n v="0"/>
    <n v="10395"/>
    <n v="0"/>
    <n v="8812"/>
    <n v="10395"/>
    <n v="1583"/>
  </r>
  <r>
    <x v="1"/>
    <s v="Erkan Kaya"/>
    <m/>
    <m/>
    <m/>
    <d v="2026-08-11T00:00:00"/>
    <s v="S-641616"/>
    <d v="2026-08-11T00:00:00"/>
    <s v="Y-575854"/>
    <x v="0"/>
    <m/>
    <s v=" "/>
    <m/>
    <m/>
    <m/>
    <x v="17"/>
    <s v="AK GIDA SAN. VE TİC. A.Ş."/>
    <s v="AK GIDA SAN. VE TİC. A.Ş."/>
    <d v="2026-08-11T00:00:00"/>
    <s v="P-000172241"/>
    <s v="FCIU7253799  - 20260329 / SENEM SUBAKAN"/>
    <s v="34HZZ48"/>
    <s v="Tır Tenteli"/>
    <s v="GÖRSEL TAŞIMACILIK LOJİSTİK HİZMETLERİ TİC.LTD.ŞTİ."/>
    <x v="0"/>
    <s v=" "/>
    <m/>
    <s v="ŞEHİRLERARASI"/>
    <n v="1"/>
    <s v="L4104"/>
    <s v="YILPORT"/>
    <s v="KOCAELİ"/>
    <s v="DİLOVASI"/>
    <s v="DİLOVASI OSB. 1.KISIM GÖKSU CD. NO:18"/>
    <s v="ÇOBANTUR"/>
    <s v="ÇOBANTUR"/>
    <s v="İSTANBUL"/>
    <s v="KARTAL"/>
    <m/>
    <n v="0"/>
    <n v="0"/>
    <n v="0"/>
    <n v="0"/>
    <n v="8686"/>
    <n v="0"/>
    <n v="9884"/>
    <n v="0"/>
    <n v="8686"/>
    <n v="9884"/>
    <n v="1198"/>
  </r>
  <r>
    <x v="1"/>
    <s v="Erkan Kaya"/>
    <m/>
    <m/>
    <m/>
    <d v="2026-08-11T00:00:00"/>
    <s v="S-641614"/>
    <d v="2026-08-11T00:00:00"/>
    <s v="Y-575853"/>
    <x v="0"/>
    <m/>
    <s v=" "/>
    <m/>
    <m/>
    <m/>
    <x v="17"/>
    <s v="AK GIDA SAN. VE TİC. A.Ş."/>
    <s v="AK GIDA SAN. VE TİC. A.Ş."/>
    <d v="2026-08-11T00:00:00"/>
    <s v="P-000172239"/>
    <s v="MSMU7805045 - 20260329 / SENEM SUBAKAN"/>
    <s v="34HN6415"/>
    <s v="Tır Tenteli"/>
    <s v="GÖRSEL TAŞIMACILIK LOJİSTİK HİZMETLERİ TİC.LTD.ŞTİ."/>
    <x v="0"/>
    <s v=" "/>
    <m/>
    <s v="ŞEHİRLERARASI"/>
    <n v="1"/>
    <s v="L4104"/>
    <s v="YILPORT"/>
    <s v="KOCAELİ"/>
    <s v="DİLOVASI"/>
    <s v="DİLOVASI OSB. 1.KISIM GÖKSU CD. NO:18"/>
    <s v="ÇOBANTUR"/>
    <s v="ÇOBANTUR"/>
    <s v="İSTANBUL"/>
    <s v="KARTAL"/>
    <m/>
    <n v="0"/>
    <n v="0"/>
    <n v="0"/>
    <n v="0"/>
    <n v="8686"/>
    <n v="0"/>
    <n v="9884"/>
    <n v="0"/>
    <n v="8686"/>
    <n v="9884"/>
    <n v="1198"/>
  </r>
  <r>
    <x v="1"/>
    <s v="Erkan Kaya"/>
    <m/>
    <m/>
    <m/>
    <d v="2026-08-11T00:00:00"/>
    <s v="S-641612"/>
    <d v="2026-08-11T00:00:00"/>
    <s v="Y-575850"/>
    <x v="0"/>
    <m/>
    <s v=" "/>
    <m/>
    <m/>
    <m/>
    <x v="1"/>
    <s v="Ülker Bisküvi San. A.Ş. Topkapı- 3 Şubesi"/>
    <s v="Ülker Bisküvi San. A.Ş. Topkapı- 3 Şubesi"/>
    <d v="2026-08-11T00:00:00"/>
    <s v="P-000172237"/>
    <s v="MRKU7508281 - 20260451 / İDRİS ALBAYRAK"/>
    <s v="34MJA061"/>
    <s v="Tır Tenteli"/>
    <s v="ELMİNA LOJİSTİK VE TAŞIMACILIK LTD.ŞTİ"/>
    <x v="0"/>
    <s v=" "/>
    <m/>
    <s v="ŞEHİRİÇİ"/>
    <n v="1"/>
    <s v="L3401"/>
    <s v="KUMPORT LİMANI"/>
    <s v="İSTANBUL"/>
    <s v="BEYLİKDÜZÜ"/>
    <s v="MARMARA MH. LİMAN CD. NO:43"/>
    <s v="CWT ANTREPO"/>
    <s v="CWT ANTREPO"/>
    <s v="İSTANBUL"/>
    <s v="AVCILAR"/>
    <m/>
    <n v="0"/>
    <n v="0"/>
    <n v="0"/>
    <n v="0"/>
    <n v="9400"/>
    <n v="0"/>
    <n v="12874"/>
    <n v="0"/>
    <n v="9400"/>
    <n v="12874"/>
    <n v="3474"/>
  </r>
  <r>
    <x v="1"/>
    <s v="Erkan Kaya"/>
    <m/>
    <m/>
    <m/>
    <d v="2026-08-11T00:00:00"/>
    <s v="S-641607"/>
    <d v="2026-08-11T00:00:00"/>
    <s v="Y-575845"/>
    <x v="0"/>
    <m/>
    <s v=" "/>
    <m/>
    <m/>
    <m/>
    <x v="16"/>
    <s v="ÜLKER BİSKÜVİ SANAYİ AŞ .(ANKARA ŞUBE)"/>
    <s v="ÜLKER BİSKÜVİ SANAYİ AŞ .(ANKARA ŞUBE)"/>
    <d v="2026-08-11T00:00:00"/>
    <s v="P-000172232"/>
    <s v="MEDU8602115  - 20260557 / ESRA PARLAK"/>
    <s v="41TG835"/>
    <s v="Tır Tenteli"/>
    <s v="TURAN GROUP LOJİSTİK ANONİM ŞİRKETİ"/>
    <x v="0"/>
    <s v=" "/>
    <m/>
    <s v="ŞEHİRLERARASI"/>
    <n v="1"/>
    <s v="L4104"/>
    <s v="YILPORT"/>
    <s v="KOCAELİ"/>
    <s v="DİLOVASI"/>
    <s v="DİLOVASI OSB. 1.KISIM GÖKSU CD. NO:18"/>
    <s v="DİZAYN ANTREPO"/>
    <s v="DİZAYN ANTREPO"/>
    <s v="İSTANBUL"/>
    <m/>
    <m/>
    <n v="0"/>
    <n v="0"/>
    <n v="0"/>
    <n v="0"/>
    <n v="8140"/>
    <n v="0"/>
    <n v="10395"/>
    <n v="0"/>
    <n v="8140"/>
    <n v="10395"/>
    <n v="2255"/>
  </r>
  <r>
    <x v="1"/>
    <s v="Erkan Kaya"/>
    <m/>
    <m/>
    <m/>
    <d v="2026-08-11T00:00:00"/>
    <s v="S-641606"/>
    <d v="2026-08-11T00:00:00"/>
    <s v="Y-575844"/>
    <x v="0"/>
    <m/>
    <s v=" "/>
    <m/>
    <m/>
    <m/>
    <x v="16"/>
    <s v="ÜLKER BİSKÜVİ SANAYİ AŞ .(ANKARA ŞUBE)"/>
    <s v="ÜLKER BİSKÜVİ SANAYİ AŞ .(ANKARA ŞUBE)"/>
    <d v="2026-08-11T00:00:00"/>
    <s v="P-000172231"/>
    <s v="MSMU4926927 - 20260557 / ESRA PARLAK"/>
    <s v="41DP104"/>
    <s v="Tır Tenteli"/>
    <s v="TURAN GROUP LOJİSTİK ANONİM ŞİRKETİ"/>
    <x v="0"/>
    <s v=" "/>
    <m/>
    <s v="ŞEHİRLERARASI"/>
    <n v="1"/>
    <s v="L4104"/>
    <s v="YILPORT"/>
    <s v="KOCAELİ"/>
    <s v="DİLOVASI"/>
    <s v="DİLOVASI OSB. 1.KISIM GÖKSU CD. NO:18"/>
    <s v="DİZAYN ANTREPO"/>
    <s v="DİZAYN ANTREPO"/>
    <s v="İSTANBUL"/>
    <m/>
    <m/>
    <n v="0"/>
    <n v="0"/>
    <n v="0"/>
    <n v="0"/>
    <n v="8140"/>
    <n v="0"/>
    <n v="10395"/>
    <n v="0"/>
    <n v="8140"/>
    <n v="10395"/>
    <n v="2255"/>
  </r>
  <r>
    <x v="1"/>
    <s v="Erkan Kaya"/>
    <m/>
    <m/>
    <m/>
    <d v="2026-08-11T00:00:00"/>
    <s v="S-641605"/>
    <d v="2026-08-11T00:00:00"/>
    <s v="Y-575843"/>
    <x v="0"/>
    <m/>
    <s v=" "/>
    <m/>
    <m/>
    <m/>
    <x v="16"/>
    <s v="ÜLKER BİSKÜVİ SANAYİ AŞ .(ANKARA ŞUBE)"/>
    <s v="ÜLKER BİSKÜVİ SANAYİ AŞ .(ANKARA ŞUBE)"/>
    <d v="2026-08-11T00:00:00"/>
    <s v="P-000172230"/>
    <s v="MEDU3637931 - 20260591 / ESRA PARLAK"/>
    <s v="41ALE971"/>
    <s v="Tır Tenteli"/>
    <s v="TURAN GROUP LOJİSTİK ANONİM ŞİRKETİ"/>
    <x v="0"/>
    <s v=" "/>
    <m/>
    <s v="ŞEHİRLERARASI"/>
    <n v="1"/>
    <s v="L4104"/>
    <s v="YILPORT"/>
    <s v="KOCAELİ"/>
    <s v="DİLOVASI"/>
    <s v="DİLOVASI OSB. 1.KISIM GÖKSU CD. NO:18"/>
    <s v="DİZAYN ANTREPO"/>
    <s v="DİZAYN ANTREPO"/>
    <s v="İSTANBUL"/>
    <m/>
    <m/>
    <n v="0"/>
    <n v="0"/>
    <n v="0"/>
    <n v="0"/>
    <n v="8140"/>
    <n v="0"/>
    <n v="10395"/>
    <n v="0"/>
    <n v="8140"/>
    <n v="10395"/>
    <n v="2255"/>
  </r>
  <r>
    <x v="1"/>
    <s v="Erkan Kaya"/>
    <m/>
    <m/>
    <m/>
    <d v="2026-08-11T00:00:00"/>
    <s v="S-641604"/>
    <d v="2026-08-11T00:00:00"/>
    <s v="Y-575842"/>
    <x v="0"/>
    <m/>
    <s v=" "/>
    <m/>
    <m/>
    <m/>
    <x v="16"/>
    <s v="ÜLKER BİSKÜVİ SANAYİ AŞ .(ANKARA ŞUBE)"/>
    <s v="ÜLKER BİSKÜVİ SANAYİ AŞ .(ANKARA ŞUBE)"/>
    <d v="2026-08-11T00:00:00"/>
    <s v="P-000172229"/>
    <s v="SEGU2798429 - 20260591 / ESRA PARLAK"/>
    <s v="41TG835"/>
    <s v="Tır Tenteli"/>
    <s v="TURAN GROUP LOJİSTİK ANONİM ŞİRKETİ"/>
    <x v="0"/>
    <s v=" "/>
    <m/>
    <s v="ŞEHİRLERARASI"/>
    <n v="1"/>
    <s v="L4104"/>
    <s v="YILPORT"/>
    <s v="KOCAELİ"/>
    <s v="DİLOVASI"/>
    <s v="DİLOVASI OSB. 1.KISIM GÖKSU CD. NO:18"/>
    <s v="DİZAYN ANTREPO"/>
    <s v="DİZAYN ANTREPO"/>
    <s v="İSTANBUL"/>
    <m/>
    <m/>
    <n v="0"/>
    <n v="0"/>
    <n v="0"/>
    <n v="0"/>
    <n v="8140"/>
    <n v="0"/>
    <n v="10395"/>
    <n v="0"/>
    <n v="8140"/>
    <n v="10395"/>
    <n v="2255"/>
  </r>
  <r>
    <x v="1"/>
    <s v="Erkan Kaya"/>
    <m/>
    <m/>
    <m/>
    <d v="2026-08-11T00:00:00"/>
    <s v="S-641603"/>
    <d v="2026-08-11T00:00:00"/>
    <s v="Y-575841"/>
    <x v="0"/>
    <m/>
    <s v=" "/>
    <m/>
    <m/>
    <m/>
    <x v="16"/>
    <s v="ÜLKER BİSKÜVİ SANAYİ AŞ .(ANKARA ŞUBE)"/>
    <s v="ÜLKER BİSKÜVİ SANAYİ AŞ .(ANKARA ŞUBE)"/>
    <d v="2026-08-11T00:00:00"/>
    <s v="P-000172228"/>
    <s v="FCIU5992341 - 20260502 / ESRA PARLAK"/>
    <s v="41YR740"/>
    <s v="Tır Tenteli"/>
    <s v="TURAN GROUP LOJİSTİK ANONİM ŞİRKETİ"/>
    <x v="0"/>
    <s v=" "/>
    <m/>
    <s v="ŞEHİRLERARASI"/>
    <n v="1"/>
    <s v="L4104"/>
    <s v="YILPORT"/>
    <s v="KOCAELİ"/>
    <s v="DİLOVASI"/>
    <s v="DİLOVASI OSB. 1.KISIM GÖKSU CD. NO:18"/>
    <s v="DİZAYN ANTREPO"/>
    <s v="DİZAYN ANTREPO"/>
    <s v="İSTANBUL"/>
    <m/>
    <m/>
    <n v="0"/>
    <n v="0"/>
    <n v="0"/>
    <n v="0"/>
    <n v="8140"/>
    <n v="0"/>
    <n v="10395"/>
    <n v="0"/>
    <n v="8140"/>
    <n v="10395"/>
    <n v="2255"/>
  </r>
  <r>
    <x v="1"/>
    <s v="Erkan Kaya"/>
    <m/>
    <m/>
    <m/>
    <d v="2026-08-11T00:00:00"/>
    <s v="S-641602"/>
    <d v="2026-08-11T00:00:00"/>
    <s v="Y-575840"/>
    <x v="0"/>
    <m/>
    <s v=" "/>
    <m/>
    <m/>
    <m/>
    <x v="16"/>
    <s v="ÜLKER BİSKÜVİ SANAYİ AŞ .(ANKARA ŞUBE)"/>
    <s v="ÜLKER BİSKÜVİ SANAYİ AŞ .(ANKARA ŞUBE)"/>
    <d v="2026-08-11T00:00:00"/>
    <s v="P-000172227"/>
    <s v="MEDU1761408 - 20260502 / ESRA PARLAK"/>
    <s v="41B5495"/>
    <s v="Tır Tenteli"/>
    <s v="TURAN GROUP LOJİSTİK ANONİM ŞİRKETİ"/>
    <x v="0"/>
    <s v=" "/>
    <m/>
    <s v="ŞEHİRLERARASI"/>
    <n v="1"/>
    <s v="L4104"/>
    <s v="YILPORT"/>
    <s v="KOCAELİ"/>
    <s v="DİLOVASI"/>
    <s v="DİLOVASI OSB. 1.KISIM GÖKSU CD. NO:18"/>
    <s v="DİZAYN ANTREPO"/>
    <s v="DİZAYN ANTREPO"/>
    <s v="İSTANBUL"/>
    <m/>
    <m/>
    <n v="0"/>
    <n v="0"/>
    <n v="0"/>
    <n v="0"/>
    <n v="8140"/>
    <n v="0"/>
    <n v="10395"/>
    <n v="0"/>
    <n v="8140"/>
    <n v="10395"/>
    <n v="2255"/>
  </r>
  <r>
    <x v="1"/>
    <s v="Erkan Kaya"/>
    <m/>
    <m/>
    <m/>
    <d v="2026-08-11T00:00:00"/>
    <s v="S-641601"/>
    <d v="2026-08-11T00:00:00"/>
    <s v="Y-575839"/>
    <x v="0"/>
    <m/>
    <s v=" "/>
    <m/>
    <m/>
    <m/>
    <x v="16"/>
    <s v="ÜLKER BİSKÜVİ SANAYİ AŞ .(ANKARA ŞUBE)"/>
    <s v="ÜLKER BİSKÜVİ SANAYİ AŞ .(ANKARA ŞUBE)"/>
    <d v="2026-08-11T00:00:00"/>
    <s v="P-000172226"/>
    <s v="TGHU0677540 - 20260641 / ESRA PARLAK"/>
    <s v="34GH9332"/>
    <s v="Tır Tenteli"/>
    <s v="TURAN GROUP LOJİSTİK ANONİM ŞİRKETİ"/>
    <x v="0"/>
    <s v=" "/>
    <m/>
    <s v="ŞEHİRLERARASI"/>
    <n v="1"/>
    <s v="L4104"/>
    <s v="YILPORT"/>
    <s v="KOCAELİ"/>
    <s v="DİLOVASI"/>
    <s v="DİLOVASI OSB. 1.KISIM GÖKSU CD. NO:18"/>
    <s v="DİZAYN ANTREPO"/>
    <s v="DİZAYN ANTREPO"/>
    <s v="İSTANBUL"/>
    <m/>
    <m/>
    <n v="0"/>
    <n v="0"/>
    <n v="0"/>
    <n v="0"/>
    <n v="8140"/>
    <n v="0"/>
    <n v="10395"/>
    <n v="0"/>
    <n v="8140"/>
    <n v="10395"/>
    <n v="2255"/>
  </r>
  <r>
    <x v="1"/>
    <s v="Erkan Kaya"/>
    <m/>
    <m/>
    <m/>
    <d v="2026-08-11T00:00:00"/>
    <s v="S-641600"/>
    <d v="2026-08-11T00:00:00"/>
    <s v="Y-575838"/>
    <x v="0"/>
    <m/>
    <s v=" "/>
    <m/>
    <m/>
    <m/>
    <x v="16"/>
    <s v="ÜLKER BİSKÜVİ SANAYİ AŞ .(ANKARA ŞUBE)"/>
    <s v="ÜLKER BİSKÜVİ SANAYİ AŞ .(ANKARA ŞUBE)"/>
    <d v="2026-08-11T00:00:00"/>
    <s v="P-000172225"/>
    <s v="MSDU2804820 - 20260641 / ESRA PARLAK"/>
    <s v="41AJN919"/>
    <s v="Tır Tenteli"/>
    <s v="TURAN GROUP LOJİSTİK ANONİM ŞİRKETİ"/>
    <x v="0"/>
    <s v=" "/>
    <m/>
    <s v="ŞEHİRLERARASI"/>
    <n v="1"/>
    <s v="L4104"/>
    <s v="YILPORT"/>
    <s v="KOCAELİ"/>
    <s v="DİLOVASI"/>
    <s v="DİLOVASI OSB. 1.KISIM GÖKSU CD. NO:18"/>
    <s v="DİZAYN ANTREPO"/>
    <s v="DİZAYN ANTREPO"/>
    <s v="İSTANBUL"/>
    <m/>
    <m/>
    <n v="0"/>
    <n v="0"/>
    <n v="0"/>
    <n v="0"/>
    <n v="8140"/>
    <n v="0"/>
    <n v="10395"/>
    <n v="0"/>
    <n v="8140"/>
    <n v="10395"/>
    <n v="2255"/>
  </r>
  <r>
    <x v="1"/>
    <s v="Erkan Kaya"/>
    <m/>
    <m/>
    <m/>
    <d v="2026-08-11T00:00:00"/>
    <s v="S-641562"/>
    <d v="2026-08-11T00:00:00"/>
    <s v="Y-575800"/>
    <x v="0"/>
    <m/>
    <s v=" "/>
    <m/>
    <m/>
    <m/>
    <x v="23"/>
    <s v="İSTANBUL GIDA DIŞ TİCARET ANONİM ŞİRKETİ"/>
    <s v="İSTANBUL GIDA DIŞ TİCARET ANONİM ŞİRKETİ"/>
    <d v="2026-08-11T00:00:00"/>
    <s v="P-000172211"/>
    <s v="MSMU6352176 - KANADA M.H"/>
    <s v="34DC1838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 "/>
    <n v="0"/>
    <n v="0"/>
    <n v="0"/>
    <n v="0"/>
    <n v="7618"/>
    <n v="0"/>
    <n v="8610"/>
    <n v="0"/>
    <n v="7618"/>
    <n v="8610"/>
    <n v="992"/>
  </r>
  <r>
    <x v="1"/>
    <s v="Erkan Kaya"/>
    <s v="Arşiv kaydı var"/>
    <m/>
    <m/>
    <d v="2026-08-11T00:00:00"/>
    <s v="S-641560"/>
    <d v="2026-08-11T00:00:00"/>
    <s v="Y-575799"/>
    <x v="0"/>
    <m/>
    <s v=" "/>
    <m/>
    <m/>
    <m/>
    <x v="16"/>
    <s v="ÜLKER BİSKÜVİ SANAYİ AŞ .(ANKARA ŞUBE)"/>
    <s v="ÜLKER BİSKÜVİ SANAYİ AŞ .(ANKARA ŞUBE)"/>
    <d v="2026-08-11T00:00:00"/>
    <s v="P-000172210"/>
    <s v="20261056/20261083 - ESRA"/>
    <s v="06EHZ847"/>
    <s v="Tır Tenteli"/>
    <s v="OSMAN KÖŞKER"/>
    <x v="0"/>
    <s v=" "/>
    <m/>
    <s v="ŞEHİRLERARASI"/>
    <n v="1"/>
    <s v="AKÇA LOJİSTİK-SAMANDIRA"/>
    <s v="AKÇA LOJİSTİK-SAMANDIRA"/>
    <s v="İSTANBUL"/>
    <s v="KARTAL"/>
    <m/>
    <s v="Y06"/>
    <s v="ANKARA"/>
    <s v="ANKARA"/>
    <s v="ANKARA MERKEZ"/>
    <m/>
    <n v="0"/>
    <n v="0"/>
    <n v="0"/>
    <n v="0"/>
    <n v="18000"/>
    <n v="0"/>
    <n v="26101"/>
    <n v="0"/>
    <n v="18000"/>
    <n v="26101"/>
    <n v="8101"/>
  </r>
  <r>
    <x v="1"/>
    <s v="Erkan Kaya"/>
    <s v="Arşiv kaydı var"/>
    <m/>
    <m/>
    <d v="2026-08-11T00:00:00"/>
    <s v="S-641559"/>
    <d v="2026-08-11T00:00:00"/>
    <s v="Y-575797"/>
    <x v="0"/>
    <m/>
    <s v=" "/>
    <m/>
    <m/>
    <m/>
    <x v="22"/>
    <s v="BESLER GIDA VE KIMYA SANAYI VE TICARET ANONIM SIRKET"/>
    <s v="BESLER GIDA VE KIMYA SANAYI VE TICARET ANONIM SIRKET"/>
    <d v="2026-08-11T00:00:00"/>
    <s v="P-000172209"/>
    <s v="20267304 - FRIGO - MUSTAFA DOĞAN"/>
    <s v="10ARD375"/>
    <s v="Tır Frigorifik"/>
    <s v="FERUDUN ŞORA"/>
    <x v="0"/>
    <s v=" "/>
    <m/>
    <s v="ŞEHİRLERARASI"/>
    <n v="1"/>
    <s v="1209"/>
    <s v="CAS ANTREPO"/>
    <s v="BURSA"/>
    <s v="GEMLİK"/>
    <s v="Sarı Cd. No:16, 16140 Organize Sanayi Bölgesi/Nilüfer/BURSA"/>
    <s v="Y10"/>
    <s v="BALIKESİR"/>
    <s v="BALIKESİR"/>
    <s v="BALIKESİR MERKEZ"/>
    <m/>
    <n v="0"/>
    <n v="0"/>
    <n v="0"/>
    <n v="0"/>
    <n v="12000"/>
    <n v="0"/>
    <n v="13348"/>
    <n v="0"/>
    <n v="12000"/>
    <n v="13348"/>
    <n v="1348"/>
  </r>
  <r>
    <x v="1"/>
    <s v="Erkan Kaya"/>
    <s v="Arşiv kaydı var"/>
    <m/>
    <m/>
    <d v="2026-08-11T00:00:00"/>
    <s v="S-641557"/>
    <d v="2026-08-11T00:00:00"/>
    <s v="Y-575796"/>
    <x v="0"/>
    <m/>
    <s v=" "/>
    <m/>
    <m/>
    <m/>
    <x v="22"/>
    <s v="BESLER GIDA VE KIMYA SANAYI VE TICARET ANONIM SIRKET"/>
    <s v="BESLER GIDA VE KIMYA SANAYI VE TICARET ANONIM SIRKET"/>
    <d v="2026-08-11T00:00:00"/>
    <s v="P-000172208"/>
    <s v="20267314 - FRIGO - MUSTAFA DOĞAN"/>
    <s v="10ARD405"/>
    <s v="Tır Frigorifik"/>
    <s v="FERUDUN ŞORA"/>
    <x v="0"/>
    <s v=" "/>
    <m/>
    <s v="ŞEHİRİÇİ"/>
    <n v="1"/>
    <s v="1209"/>
    <s v="CAS ANTREPO"/>
    <s v="BURSA"/>
    <s v="GEMLİK"/>
    <s v="Sarı Cd. No:16, 16140 Organize Sanayi Bölgesi/Nilüfer/BURSA"/>
    <s v="Y16"/>
    <s v="BURSA"/>
    <s v="BURSA"/>
    <s v="BURSA MERKEZ"/>
    <m/>
    <n v="0"/>
    <n v="0"/>
    <n v="0"/>
    <n v="0"/>
    <n v="10000"/>
    <n v="0"/>
    <n v="10538"/>
    <n v="0"/>
    <n v="10000"/>
    <n v="10538"/>
    <n v="538"/>
  </r>
  <r>
    <x v="1"/>
    <s v="Erkan Kaya"/>
    <s v="Arşiv kaydı var"/>
    <m/>
    <m/>
    <d v="2026-08-11T00:00:00"/>
    <s v="S-641556"/>
    <d v="2026-08-11T00:00:00"/>
    <s v="Y-575795"/>
    <x v="0"/>
    <m/>
    <s v=" "/>
    <m/>
    <m/>
    <m/>
    <x v="17"/>
    <s v="AK GIDA SAN. VE TİC. A.Ş."/>
    <s v="AK GIDA SAN. VE TİC. A.Ş."/>
    <d v="2026-08-11T00:00:00"/>
    <s v="P-000172207"/>
    <s v="20260444 - SENEM SUBAKAN"/>
    <s v="54RH939"/>
    <s v="Tır Tenteli"/>
    <s v="EYÜP ARAZ"/>
    <x v="0"/>
    <s v=" "/>
    <m/>
    <s v="ŞEHİRLERARASI"/>
    <n v="1"/>
    <s v="ÇOBANTUR"/>
    <s v="ÇOBANTUR"/>
    <s v="İSTANBUL"/>
    <s v="KARTAL"/>
    <m/>
    <s v="1208"/>
    <s v="PAMUKOVA DEPO"/>
    <s v="SAKARYA"/>
    <s v="PAMUKOVA"/>
    <s v="GÖKGÖZ KÖYÜ AKGIDA FABRİKASI @"/>
    <n v="0"/>
    <n v="0"/>
    <n v="0"/>
    <n v="0"/>
    <n v="9400"/>
    <n v="0"/>
    <n v="10598"/>
    <n v="0"/>
    <n v="9400"/>
    <n v="10598"/>
    <n v="1198"/>
  </r>
  <r>
    <x v="5"/>
    <s v="Ahmet Bursal"/>
    <s v="Arşiv kaydı var"/>
    <m/>
    <m/>
    <d v="2026-08-11T00:00:00"/>
    <s v="S-642015"/>
    <d v="2026-08-11T00:00:00"/>
    <s v="Y-576254"/>
    <x v="0"/>
    <m/>
    <s v=" "/>
    <m/>
    <s v="84773"/>
    <m/>
    <x v="16"/>
    <s v="ÜLKER BİSKÜVİ SANAYİ AŞ .(ANKARA ŞUBE)"/>
    <s v="ÜLKER BİSKÜVİ SANAYİ AŞ .(ANKARA ŞUBE)"/>
    <m/>
    <m/>
    <m/>
    <s v="06CKD016"/>
    <s v="Tır Kayar Perdeli"/>
    <s v="ORHAN SARIARSLAN"/>
    <x v="0"/>
    <s v="ORHAN SARIARSLAN"/>
    <s v="5372606357"/>
    <s v="ŞEHİRLERARASI"/>
    <n v="1"/>
    <s v="Y34"/>
    <s v="İSTANBUL"/>
    <s v="İSTANBUL"/>
    <s v="İSTANBUL MERKEZ"/>
    <s v="GEBZE FABRİKA"/>
    <s v="0699"/>
    <s v="ÜLKER ANKARA HAMMADDE DEPO"/>
    <s v="ANKARA"/>
    <s v="AKYURT"/>
    <s v="ESENBOĞA YOLU 21.KM AKYURT/ANKARA @ 84773"/>
    <n v="0"/>
    <n v="0"/>
    <n v="0"/>
    <n v="0"/>
    <n v="26000"/>
    <n v="0"/>
    <n v="37741"/>
    <n v="0"/>
    <n v="26000"/>
    <n v="37741"/>
    <n v="11741"/>
  </r>
  <r>
    <x v="5"/>
    <s v="Ahmet Bursal"/>
    <s v="Arşiv kaydı var"/>
    <m/>
    <m/>
    <d v="2026-08-11T00:00:00"/>
    <s v="S-642001"/>
    <d v="2026-08-11T00:00:00"/>
    <s v="Y-576241"/>
    <x v="0"/>
    <m/>
    <s v=" "/>
    <m/>
    <s v="84846"/>
    <m/>
    <x v="14"/>
    <s v="Ülker Bisküvi San. A.Ş. Akyurt Şubesi"/>
    <s v="ÜLKER BİSKÜVİ SAN.A.Ş ( GEBZE ŞUBE )"/>
    <m/>
    <m/>
    <m/>
    <s v="06DIM95"/>
    <s v="Tır Kayar Perdeli"/>
    <s v="ZEYNEP DEMİREL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4846"/>
    <n v="0"/>
    <n v="0"/>
    <n v="0"/>
    <n v="0"/>
    <n v="29876.959999999999"/>
    <n v="0"/>
    <n v="43395.19"/>
    <n v="0"/>
    <n v="29876.959999999999"/>
    <n v="43395.19"/>
    <n v="13518.23"/>
  </r>
  <r>
    <x v="5"/>
    <s v="Hüseyin Çalışkan"/>
    <s v="Arşiv kaydı var"/>
    <m/>
    <m/>
    <d v="2026-08-11T00:00:00"/>
    <s v="S-641543"/>
    <d v="2026-08-11T00:00:00"/>
    <s v="Y-575782"/>
    <x v="0"/>
    <m/>
    <s v=" "/>
    <m/>
    <s v="84832"/>
    <m/>
    <x v="14"/>
    <s v="Ülker Bisküvi San. A.Ş. Akyurt Şubesi"/>
    <s v="ÜLKER BİSKÜVİ SAN.A.Ş ( GEBZE ŞUBE )"/>
    <d v="2026-08-11T00:00:00"/>
    <s v="P-000172203"/>
    <m/>
    <s v="14BR613"/>
    <s v="Tır Tenteli"/>
    <s v="DURAHMET COŞKUN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4832"/>
    <n v="26460"/>
    <n v="0"/>
    <n v="0"/>
    <n v="0"/>
    <n v="29000.16"/>
    <n v="0"/>
    <n v="42121.67"/>
    <n v="0"/>
    <n v="29000.16"/>
    <n v="42121.67"/>
    <n v="13121.51"/>
  </r>
  <r>
    <x v="5"/>
    <s v="Hüseyin Çalışkan"/>
    <s v="Arşiv kaydı var"/>
    <m/>
    <m/>
    <d v="2026-08-11T00:00:00"/>
    <s v="S-641525"/>
    <d v="2026-08-11T00:00:00"/>
    <s v="Y-575765"/>
    <x v="0"/>
    <m/>
    <s v=" "/>
    <m/>
    <s v="84817"/>
    <m/>
    <x v="14"/>
    <s v="Ülker Bisküvi San. A.Ş. Akyurt Şubesi"/>
    <s v="ÜLKER BİSKÜVİ SAN.A.Ş ( GEBZE ŞUBE )"/>
    <d v="2026-08-11T00:00:00"/>
    <s v="P-000172195"/>
    <m/>
    <s v="06CBC31"/>
    <s v="Tır Kayar Perdeli"/>
    <s v="İSMAİL AKBAŞ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4817"/>
    <n v="27300"/>
    <n v="0"/>
    <n v="0"/>
    <n v="0"/>
    <n v="29920.799999999999"/>
    <n v="0"/>
    <n v="43458.87"/>
    <n v="0"/>
    <n v="29920.799999999999"/>
    <n v="43458.87"/>
    <n v="13538.07"/>
  </r>
  <r>
    <x v="5"/>
    <s v="Hüseyin Çalışkan"/>
    <s v="Arşiv kaydı var"/>
    <m/>
    <m/>
    <d v="2026-08-11T00:00:00"/>
    <s v="S-641513"/>
    <d v="2026-08-11T00:00:00"/>
    <s v="Y-575753"/>
    <x v="0"/>
    <m/>
    <s v=" "/>
    <m/>
    <s v="84802"/>
    <m/>
    <x v="14"/>
    <s v="Ülker Bisküvi San. A.Ş. Akyurt Şubesi"/>
    <s v="ÜLKER BİSKÜVİ SAN.A.Ş ( GEBZE ŞUBE )"/>
    <d v="2026-08-11T00:00:00"/>
    <s v="P-000172190"/>
    <m/>
    <s v="06FLL880"/>
    <s v="Tır Kayar Perdeli"/>
    <s v="HASAN HÜSEYİN ATA"/>
    <x v="0"/>
    <s v="HASAN ATA"/>
    <s v="538409989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4802"/>
    <n v="27260"/>
    <n v="0"/>
    <n v="0"/>
    <n v="0"/>
    <n v="29876.959999999999"/>
    <n v="0"/>
    <n v="43395.19"/>
    <n v="0"/>
    <n v="29876.959999999999"/>
    <n v="43395.19"/>
    <n v="13518.23"/>
  </r>
  <r>
    <x v="5"/>
    <s v="Hüseyin Çalışkan"/>
    <s v="Arşiv kaydı var"/>
    <m/>
    <m/>
    <d v="2026-08-11T00:00:00"/>
    <s v="S-641512"/>
    <d v="2026-08-11T00:00:00"/>
    <s v="Y-575752"/>
    <x v="0"/>
    <m/>
    <s v=" "/>
    <m/>
    <s v="84793"/>
    <m/>
    <x v="18"/>
    <s v="Ülker Bisküvi San. A.Ş. Akyurt Şubesi"/>
    <s v="Ülker Bisküvi San. A.Ş. Topkapı - 2 Şubesi"/>
    <d v="2026-08-11T00:00:00"/>
    <s v="P-000172189"/>
    <m/>
    <s v="06FUY574"/>
    <s v="Tır Kayar Perdeli"/>
    <s v="HASAN HÜSEYİN ATA"/>
    <x v="0"/>
    <s v="HASAN ATA"/>
    <s v="5384099899"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4793"/>
    <n v="27260"/>
    <n v="0"/>
    <n v="0"/>
    <n v="0"/>
    <n v="37564.28"/>
    <n v="0"/>
    <n v="42618.28"/>
    <n v="0"/>
    <n v="37564.28"/>
    <n v="42618.28"/>
    <n v="5054"/>
  </r>
  <r>
    <x v="5"/>
    <s v="Hüseyin Çalışkan"/>
    <s v="Arşiv kaydı var"/>
    <m/>
    <m/>
    <d v="2026-08-11T00:00:00"/>
    <s v="S-641468"/>
    <d v="2026-08-11T00:00:00"/>
    <s v="Y-575707"/>
    <x v="0"/>
    <m/>
    <s v=" "/>
    <m/>
    <s v="84747"/>
    <m/>
    <x v="14"/>
    <s v="Ülker Bisküvi San. A.Ş. Akyurt Şubesi"/>
    <s v="ÜLKER BİSKÜVİ SAN.A.Ş ( GEBZE ŞUBE )"/>
    <d v="2026-08-11T00:00:00"/>
    <s v="P-000172157"/>
    <m/>
    <s v="06DYN532"/>
    <s v="Tır Kayar Perdeli"/>
    <s v="MURAT YASİN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4747"/>
    <n v="26420"/>
    <n v="0"/>
    <n v="0"/>
    <n v="0"/>
    <n v="28956.32"/>
    <n v="0"/>
    <n v="42058"/>
    <n v="0"/>
    <n v="28956.32"/>
    <n v="42058"/>
    <n v="13101.68"/>
  </r>
  <r>
    <x v="5"/>
    <s v="Hüseyin Çalışkan"/>
    <s v="Arşiv kaydı var"/>
    <m/>
    <m/>
    <d v="2026-08-11T00:00:00"/>
    <s v="S-641467"/>
    <d v="2026-08-11T00:00:00"/>
    <s v="Y-575706"/>
    <x v="0"/>
    <m/>
    <s v=" "/>
    <m/>
    <s v="84741"/>
    <m/>
    <x v="14"/>
    <s v="Ülker Bisküvi San. A.Ş. Akyurt Şubesi"/>
    <s v="ÜLKER BİSKÜVİ SAN.A.Ş ( GEBZE ŞUBE )"/>
    <d v="2026-08-11T00:00:00"/>
    <s v="P-000172156"/>
    <m/>
    <s v="06H8509"/>
    <s v="Tır Kayar Perdeli"/>
    <s v="NEZAKET ÖZDEMİ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4741"/>
    <n v="26440"/>
    <n v="0"/>
    <n v="0"/>
    <n v="0"/>
    <n v="28978.240000000002"/>
    <n v="0"/>
    <n v="42089.84"/>
    <n v="0"/>
    <n v="28978.240000000002"/>
    <n v="42089.84"/>
    <n v="13111.6"/>
  </r>
  <r>
    <x v="5"/>
    <s v="Hüseyin Çalışkan"/>
    <s v="Arşiv kaydı var"/>
    <m/>
    <m/>
    <d v="2026-08-11T00:00:00"/>
    <s v="S-641466"/>
    <d v="2026-08-11T00:00:00"/>
    <s v="Y-575705"/>
    <x v="0"/>
    <m/>
    <s v=" "/>
    <m/>
    <s v="84734"/>
    <m/>
    <x v="14"/>
    <s v="Ülker Bisküvi San. A.Ş. Akyurt Şubesi"/>
    <s v="ÜLKER BİSKÜVİ SAN.A.Ş ( GEBZE ŞUBE )"/>
    <d v="2026-08-11T00:00:00"/>
    <s v="P-000172155"/>
    <m/>
    <s v="06BC8182"/>
    <s v="Tır Kayar Perdeli"/>
    <s v="SAVAŞ KÜÇÜ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4734"/>
    <n v="26480"/>
    <n v="0"/>
    <n v="0"/>
    <n v="0"/>
    <n v="29022.080000000002"/>
    <n v="0"/>
    <n v="42153.51"/>
    <n v="0"/>
    <n v="29022.080000000002"/>
    <n v="42153.51"/>
    <n v="13131.43"/>
  </r>
  <r>
    <x v="5"/>
    <s v="Hüseyin Çalışkan"/>
    <s v="Arşiv kaydı var"/>
    <m/>
    <m/>
    <d v="2026-08-11T00:00:00"/>
    <s v="S-641465"/>
    <d v="2026-08-11T00:00:00"/>
    <s v="Y-575704"/>
    <x v="0"/>
    <m/>
    <s v=" "/>
    <m/>
    <s v="84729"/>
    <m/>
    <x v="14"/>
    <s v="Ülker Bisküvi San. A.Ş. Akyurt Şubesi"/>
    <s v="ÜLKER BİSKÜVİ SAN.A.Ş ( GEBZE ŞUBE )"/>
    <d v="2026-08-11T00:00:00"/>
    <s v="P-000172154"/>
    <m/>
    <s v="06CCA998"/>
    <s v="Tır Kayar Perdeli"/>
    <s v="NEZAKET ÖZDEMİ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4729"/>
    <n v="9340"/>
    <n v="0"/>
    <n v="0"/>
    <n v="0"/>
    <n v="14805"/>
    <n v="0"/>
    <n v="38821.760000000002"/>
    <n v="0"/>
    <n v="14805"/>
    <n v="38821.760000000002"/>
    <n v="24016.76"/>
  </r>
  <r>
    <x v="5"/>
    <s v="Hüseyin Çalışkan"/>
    <s v="Arşiv kaydı var"/>
    <m/>
    <m/>
    <d v="2026-08-11T00:00:00"/>
    <s v="S-641465"/>
    <d v="2026-08-11T00:00:00"/>
    <s v="Y-575703"/>
    <x v="0"/>
    <m/>
    <s v=" "/>
    <m/>
    <s v="84729"/>
    <m/>
    <x v="14"/>
    <s v="Ülker Bisküvi San. A.Ş. Akyurt Şubesi"/>
    <s v="ÜLKER BİSKÜVİ SAN.A.Ş ( GEBZE ŞUBE )"/>
    <d v="2026-08-11T00:00:00"/>
    <s v="P-000172154"/>
    <m/>
    <s v="06CCA998"/>
    <s v="Tır Kayar Perdeli"/>
    <s v="NEZAKET ÖZDEMİ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4729"/>
    <n v="3320"/>
    <n v="0"/>
    <n v="0"/>
    <n v="0"/>
    <n v="14805"/>
    <n v="0"/>
    <n v="5285.11"/>
    <n v="0"/>
    <n v="14805"/>
    <n v="5285.11"/>
    <n v="-9519.89"/>
  </r>
  <r>
    <x v="5"/>
    <s v="Hüseyin Çalışkan"/>
    <s v="Arşiv kaydı var"/>
    <m/>
    <m/>
    <d v="2026-08-11T00:00:00"/>
    <s v="S-641458"/>
    <d v="2026-08-11T00:00:00"/>
    <s v="Y-575696"/>
    <x v="0"/>
    <m/>
    <s v=" "/>
    <m/>
    <s v="84699"/>
    <m/>
    <x v="18"/>
    <s v="Ülker Bisküvi San. A.Ş. Akyurt Şubesi"/>
    <s v="Ülker Bisküvi San. A.Ş. Topkapı - 2 Şubesi"/>
    <d v="2026-08-11T00:00:00"/>
    <s v="P-000172147"/>
    <m/>
    <s v="06CFH65"/>
    <s v="10 Tkr Kamyon Tenteli"/>
    <s v="NİYAZİ ILI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4699"/>
    <n v="15700"/>
    <n v="0"/>
    <n v="0"/>
    <n v="0"/>
    <n v="22545.200000000001"/>
    <n v="0"/>
    <n v="24545.38"/>
    <n v="0"/>
    <n v="22545.200000000001"/>
    <n v="24545.38"/>
    <n v="2000.18"/>
  </r>
  <r>
    <x v="5"/>
    <s v="Hüseyin Çalışkan"/>
    <s v="Arşiv kaydı var"/>
    <m/>
    <m/>
    <d v="2026-08-11T00:00:00"/>
    <s v="S-641544"/>
    <d v="2026-08-11T00:00:00"/>
    <s v="Y-575783"/>
    <x v="0"/>
    <m/>
    <s v=" "/>
    <m/>
    <s v="84853"/>
    <m/>
    <x v="14"/>
    <s v="Ülker Bisküvi San. A.Ş. Akyurt Şubesi"/>
    <s v="ÜLKER BİSKÜVİ SAN.A.Ş ( GEBZE ŞUBE )"/>
    <d v="2026-08-11T00:00:00"/>
    <s v="P-000172204"/>
    <m/>
    <s v="06EPY514"/>
    <s v="Tır Kayar Perdeli"/>
    <s v="HAKAN EROL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4853"/>
    <n v="18580"/>
    <n v="0"/>
    <n v="0"/>
    <n v="0"/>
    <n v="28500"/>
    <n v="0"/>
    <n v="42981"/>
    <n v="0"/>
    <n v="28500"/>
    <n v="42981"/>
    <n v="14481"/>
  </r>
  <r>
    <x v="5"/>
    <s v="Hüseyin Çalışkan"/>
    <s v="Arşiv kaydı var"/>
    <m/>
    <m/>
    <d v="2026-08-11T00:00:00"/>
    <s v="S-641459"/>
    <d v="2026-08-11T00:00:00"/>
    <s v="Y-575697"/>
    <x v="0"/>
    <m/>
    <s v=" "/>
    <m/>
    <s v="84705"/>
    <m/>
    <x v="14"/>
    <s v="Ülker Bisküvi San. A.Ş. Akyurt Şubesi"/>
    <s v="ÜLKER BİSKÜVİ SAN.A.Ş ( GEBZE ŞUBE )"/>
    <d v="2026-08-11T00:00:00"/>
    <s v="P-000172148"/>
    <m/>
    <s v="06DMC855"/>
    <s v="Tır Tenteli"/>
    <s v="SATILMIŞ MUT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4705"/>
    <n v="28060"/>
    <n v="0"/>
    <n v="0"/>
    <n v="0"/>
    <n v="30753.759999999998"/>
    <n v="0"/>
    <n v="44668.71"/>
    <n v="0"/>
    <n v="30753.759999999998"/>
    <n v="44668.71"/>
    <n v="13914.95"/>
  </r>
  <r>
    <x v="2"/>
    <s v="Arif Aladağ"/>
    <m/>
    <s v="10-16 AĞUSTOS 2026 GÖNENLİ SÜT / AKHİSAR MUTABAKATI"/>
    <s v="TAMAMLANDI"/>
    <d v="2026-08-11T00:00:00"/>
    <s v="S-641580"/>
    <d v="2026-08-11T00:00:00"/>
    <s v="Y-575818"/>
    <x v="0"/>
    <m/>
    <s v=" "/>
    <m/>
    <m/>
    <m/>
    <x v="6"/>
    <s v="GÖNENLİ SÜT VE SÜT ÜRÜNLERİ GIDA SANAYİ VE TİCARET ANONİM ŞİRKETİ"/>
    <m/>
    <m/>
    <m/>
    <m/>
    <s v="45ACD017"/>
    <s v="Tır Frigorifik"/>
    <s v="MEHMET UZEL"/>
    <x v="0"/>
    <s v=" "/>
    <m/>
    <s v="ŞEHİRLERARASI"/>
    <n v="1"/>
    <s v="Y45"/>
    <s v="MANİSA"/>
    <s v="MANİSA"/>
    <s v="MANİSA MERKEZ"/>
    <m/>
    <s v="Y35"/>
    <s v="İZMİR"/>
    <s v="İZMİR"/>
    <s v="MERKEZ"/>
    <s v="GAZİEMİR POLAR XP + ULUKENT BİM @ "/>
    <n v="0"/>
    <n v="0"/>
    <n v="0"/>
    <n v="0"/>
    <n v="12000"/>
    <n v="0"/>
    <n v="12198.62"/>
    <n v="0"/>
    <n v="12000"/>
    <n v="12198.62"/>
    <n v="198.62"/>
  </r>
  <r>
    <x v="2"/>
    <s v="Arif Aladağ"/>
    <m/>
    <s v="10-16 AĞUSTOS 2026 GÖNENLİ SÜT / AKHİSAR MUTABAKATI"/>
    <s v="TAMAMLANDI"/>
    <d v="2026-08-11T00:00:00"/>
    <s v="S-641591"/>
    <d v="2026-08-11T00:00:00"/>
    <s v="Y-575829"/>
    <x v="0"/>
    <m/>
    <s v=" "/>
    <m/>
    <m/>
    <m/>
    <x v="6"/>
    <s v="GÖNENLİ SÜT VE SÜT ÜRÜNLERİ GIDA SANAYİ VE TİCARET ANONİM ŞİRKETİ"/>
    <m/>
    <m/>
    <m/>
    <m/>
    <s v="31AAZ471"/>
    <s v="Tır Frigorifik"/>
    <s v="NECMETTİN GÜLER"/>
    <x v="0"/>
    <s v=" "/>
    <m/>
    <s v="ŞEHİRLERARASI"/>
    <n v="1"/>
    <s v="Y45"/>
    <s v="MANİSA"/>
    <s v="MANİSA"/>
    <s v="MANİSA MERKEZ"/>
    <m/>
    <s v="Y03"/>
    <s v="AFYON"/>
    <s v="AFYONKARAHİSAR"/>
    <s v="AFYON MERKEZ"/>
    <s v="AFYON BİM @ "/>
    <n v="0"/>
    <n v="0"/>
    <n v="0"/>
    <n v="0"/>
    <n v="24000"/>
    <n v="0"/>
    <n v="25497.040000000001"/>
    <n v="0"/>
    <n v="24000"/>
    <n v="25497.040000000001"/>
    <n v="1497.04"/>
  </r>
  <r>
    <x v="2"/>
    <s v="Arif Aladağ"/>
    <m/>
    <s v="10-16 AĞUSTOS 2026 GÖNENLİ SÜT / AKHİSAR MUTABAKATI"/>
    <s v="TAMAMLANDI"/>
    <d v="2026-08-11T00:00:00"/>
    <s v="S-641590"/>
    <d v="2026-08-11T00:00:00"/>
    <s v="Y-575828"/>
    <x v="0"/>
    <m/>
    <s v=" "/>
    <m/>
    <m/>
    <m/>
    <x v="6"/>
    <s v="GÖNENLİ SÜT VE SÜT ÜRÜNLERİ GIDA SANAYİ VE TİCARET ANONİM ŞİRKETİ"/>
    <m/>
    <m/>
    <m/>
    <m/>
    <s v="31AJA224"/>
    <s v="Tır Frigorifik"/>
    <s v="KAPITRANS ULUS.TAŞ.TİC.LTD.ŞTİ."/>
    <x v="1"/>
    <s v=" "/>
    <m/>
    <s v="ŞEHİRLERARASI"/>
    <n v="1"/>
    <s v="Y45"/>
    <s v="MANİSA"/>
    <s v="MANİSA"/>
    <s v="MANİSA MERKEZ"/>
    <m/>
    <s v="Y16"/>
    <s v="BURSA"/>
    <s v="BURSA"/>
    <s v="BURSA MERKEZ"/>
    <s v="KESTEL BİM+ İNEGÖL BİM @ "/>
    <n v="0"/>
    <n v="425"/>
    <n v="645"/>
    <n v="220"/>
    <n v="30395.27"/>
    <n v="553.02"/>
    <n v="17874.599999999999"/>
    <n v="0"/>
    <n v="29842.25"/>
    <n v="17874.599999999999"/>
    <n v="-11967.65"/>
  </r>
  <r>
    <x v="2"/>
    <s v="Arif Aladağ"/>
    <m/>
    <s v="10-16 AĞUSTOS 2026 GÖNENLİ SÜT / AKHİSAR MUTABAKATI"/>
    <s v="TAMAMLANDI"/>
    <d v="2026-08-11T00:00:00"/>
    <s v="S-641589"/>
    <d v="2026-08-11T00:00:00"/>
    <s v="Y-575825"/>
    <x v="0"/>
    <m/>
    <s v=" "/>
    <m/>
    <m/>
    <m/>
    <x v="6"/>
    <s v="GÖNENLİ SÜT VE SÜT ÜRÜNLERİ GIDA SANAYİ VE TİCARET ANONİM ŞİRKETİ"/>
    <m/>
    <m/>
    <m/>
    <m/>
    <s v="45HH178"/>
    <s v="Tır Frigorifik"/>
    <s v="SAFİYE YAŞAR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SANCAKTEPE BİM1+ GEBZE BİM1 @ "/>
    <n v="0"/>
    <n v="0"/>
    <n v="0"/>
    <n v="0"/>
    <n v="44000"/>
    <n v="0"/>
    <n v="44880.29"/>
    <n v="0"/>
    <n v="44000"/>
    <n v="44880.29"/>
    <n v="880.29"/>
  </r>
  <r>
    <x v="2"/>
    <s v="Arif Aladağ"/>
    <m/>
    <s v="10-16 AĞUSTOS 2026 GÖNENLİ SÜT / AKHİSAR MUTABAKATI"/>
    <s v="TAMAMLANDI"/>
    <d v="2026-08-11T00:00:00"/>
    <s v="S-641586"/>
    <d v="2026-08-11T00:00:00"/>
    <s v="Y-575824"/>
    <x v="0"/>
    <m/>
    <s v=" "/>
    <m/>
    <m/>
    <m/>
    <x v="6"/>
    <s v="GÖNENLİ SÜT VE SÜT ÜRÜNLERİ GIDA SANAYİ VE TİCARET ANONİM ŞİRKETİ"/>
    <m/>
    <m/>
    <m/>
    <m/>
    <s v="45BBY525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ESENYURT BİM3 + ARNAVUTKÖY BİM1 @ "/>
    <n v="0"/>
    <n v="0"/>
    <n v="0"/>
    <n v="0"/>
    <n v="48500"/>
    <n v="0"/>
    <n v="50429.56"/>
    <n v="0"/>
    <n v="48500"/>
    <n v="50429.56"/>
    <n v="1929.56"/>
  </r>
  <r>
    <x v="2"/>
    <s v="Arif Aladağ"/>
    <m/>
    <s v="10-16 AĞUSTOS 2026 GÖNENLİ SÜT / AKHİSAR MUTABAKATI"/>
    <s v="TAMAMLANDI"/>
    <d v="2026-08-11T00:00:00"/>
    <s v="S-641584"/>
    <d v="2026-08-11T00:00:00"/>
    <s v="Y-575823"/>
    <x v="0"/>
    <m/>
    <s v=" "/>
    <m/>
    <m/>
    <m/>
    <x v="6"/>
    <s v="GÖNENLİ SÜT VE SÜT ÜRÜNLERİ GIDA SANAYİ VE TİCARET ANONİM ŞİRKETİ"/>
    <m/>
    <m/>
    <m/>
    <m/>
    <s v="45BAD050"/>
    <s v="Tır Frigorifik"/>
    <s v="MUHAMMED ENES İMAMOĞLU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ESENYURT BİM1+ HARAMİDERE BİM @ "/>
    <n v="0"/>
    <n v="0"/>
    <n v="0"/>
    <n v="0"/>
    <n v="48500"/>
    <n v="0"/>
    <n v="50429.56"/>
    <n v="0"/>
    <n v="48500"/>
    <n v="50429.56"/>
    <n v="1929.56"/>
  </r>
  <r>
    <x v="2"/>
    <s v="Arif Aladağ"/>
    <m/>
    <s v="10-16 AĞUSTOS 2026 GÖNENLİ SÜT / AKHİSAR MUTABAKATI"/>
    <s v="TAMAMLANDI"/>
    <d v="2026-08-11T00:00:00"/>
    <s v="S-641583"/>
    <d v="2026-08-11T00:00:00"/>
    <s v="Y-575821"/>
    <x v="0"/>
    <m/>
    <s v=" "/>
    <m/>
    <m/>
    <m/>
    <x v="6"/>
    <s v="GÖNENLİ SÜT VE SÜT ÜRÜNLERİ GIDA SANAYİ VE TİCARET ANONİM ŞİRKETİ"/>
    <m/>
    <m/>
    <m/>
    <m/>
    <s v="45ARD107"/>
    <s v="Tır Frigorifik"/>
    <s v="İBRAHİM RAZLIK"/>
    <x v="0"/>
    <s v=" "/>
    <m/>
    <s v="ŞEHİRİÇİ"/>
    <n v="1"/>
    <s v="Y45"/>
    <s v="MANİSA"/>
    <s v="MANİSA"/>
    <s v="MANİSA MERKEZ"/>
    <m/>
    <s v="Y45"/>
    <s v="MANİSA"/>
    <s v="MANİSA"/>
    <s v="MANİSA MERKEZ"/>
    <s v="AKHİSAR BİM @ "/>
    <n v="0"/>
    <n v="0"/>
    <n v="0"/>
    <n v="0"/>
    <n v="4000"/>
    <n v="0"/>
    <n v="2323.5500000000002"/>
    <n v="0"/>
    <n v="4000"/>
    <n v="2323.5500000000002"/>
    <n v="-1676.45"/>
  </r>
  <r>
    <x v="2"/>
    <s v="Arif Aladağ"/>
    <m/>
    <s v="10-16 AĞUSTOS 2026 GÖNENLİ SÜT / AKHİSAR MUTABAKATI"/>
    <s v="TAMAMLANDI"/>
    <d v="2026-08-11T00:00:00"/>
    <s v="S-641582"/>
    <d v="2026-08-11T00:00:00"/>
    <s v="Y-575820"/>
    <x v="0"/>
    <m/>
    <s v=" "/>
    <m/>
    <m/>
    <m/>
    <x v="6"/>
    <s v="GÖNENLİ SÜT VE SÜT ÜRÜNLERİ GIDA SANAYİ VE TİCARET ANONİM ŞİRKETİ"/>
    <m/>
    <m/>
    <m/>
    <m/>
    <s v="33CTN22"/>
    <s v="Tır Frigorifik"/>
    <s v="HASRET ULUS.NAK.İNŞ.GÜM.TEKSTİL KUY.GID.PET.ÜRÜN.SAN.VE TİC.LTD.ŞTİ."/>
    <x v="1"/>
    <s v=" "/>
    <m/>
    <s v="ŞEHİRİÇİ"/>
    <n v="1"/>
    <s v="Y45"/>
    <s v="MANİSA"/>
    <s v="MANİSA"/>
    <s v="MANİSA MERKEZ"/>
    <m/>
    <s v="Y45"/>
    <s v="MANİSA"/>
    <s v="MANİSA"/>
    <s v="MANİSA MERKEZ"/>
    <s v="AKHİSAR BİM+ TURGUTLU BİM @ "/>
    <n v="0"/>
    <n v="150"/>
    <n v="395"/>
    <n v="245"/>
    <n v="16902.400000000001"/>
    <n v="0"/>
    <n v="8713.2999999999993"/>
    <n v="0"/>
    <n v="16902.400000000001"/>
    <n v="8713.2999999999993"/>
    <n v="-8189.1"/>
  </r>
  <r>
    <x v="2"/>
    <s v="Arif Aladağ"/>
    <m/>
    <s v="10-16 AĞUSTOS 2026 GÖNENLİ SÜT / AKHİSAR MUTABAKATI"/>
    <s v="TAMAMLANDI"/>
    <d v="2026-08-11T00:00:00"/>
    <s v="S-641581"/>
    <d v="2026-08-11T00:00:00"/>
    <s v="Y-575819"/>
    <x v="0"/>
    <m/>
    <s v=" "/>
    <m/>
    <m/>
    <m/>
    <x v="6"/>
    <s v="GÖNENLİ SÜT VE SÜT ÜRÜNLERİ GIDA SANAYİ VE TİCARET ANONİM ŞİRKETİ"/>
    <m/>
    <m/>
    <m/>
    <m/>
    <s v="45YG500"/>
    <s v="Tır Frigorifik"/>
    <s v="İBRAHİM RAZLIK"/>
    <x v="0"/>
    <s v=" "/>
    <m/>
    <s v="ŞEHİRİÇİ"/>
    <n v="1"/>
    <s v="Y45"/>
    <s v="MANİSA"/>
    <s v="MANİSA"/>
    <s v="MANİSA MERKEZ"/>
    <m/>
    <s v="Y45"/>
    <s v="MANİSA"/>
    <s v="MANİSA"/>
    <s v="MANİSA MERKEZ"/>
    <s v="AKHSİAR BİM+ TURGUTLU BİM @ "/>
    <n v="0"/>
    <n v="0"/>
    <n v="0"/>
    <n v="0"/>
    <n v="8000"/>
    <n v="0"/>
    <n v="6970.64"/>
    <n v="0"/>
    <n v="8000"/>
    <n v="6970.64"/>
    <n v="-1029.3599999999999"/>
  </r>
  <r>
    <x v="2"/>
    <s v="Arif Aladağ"/>
    <m/>
    <s v="10-16 AĞUSTOS 2026 GÖNENLİ SÜT / AKHİSAR MUTABAKATI"/>
    <s v="TAMAMLANDI"/>
    <d v="2026-08-11T00:00:00"/>
    <s v="S-641579"/>
    <d v="2026-08-11T00:00:00"/>
    <s v="Y-575817"/>
    <x v="0"/>
    <m/>
    <s v=" "/>
    <m/>
    <m/>
    <m/>
    <x v="6"/>
    <s v="GÖNENLİ SÜT VE SÜT ÜRÜNLERİ GIDA SANAYİ VE TİCARET ANONİM ŞİRKETİ"/>
    <m/>
    <m/>
    <m/>
    <m/>
    <s v="31SB279"/>
    <s v="Tır Frigorifik"/>
    <s v="YÖNTEM LOJ.ULUS.TAŞ.İTH.İHR.SAN.VE TİC.LTD.ŞTİ"/>
    <x v="0"/>
    <s v=" "/>
    <m/>
    <s v="ŞEHİRLERARASI"/>
    <n v="1"/>
    <s v="Y45"/>
    <s v="MANİSA"/>
    <s v="MANİSA"/>
    <s v="MANİSA MERKEZ"/>
    <m/>
    <s v="Y10"/>
    <s v="BALIKESİR"/>
    <s v="BALIKESİR"/>
    <s v="BALIKESİR MERKEZ"/>
    <s v="BALIKESİR BİM @ "/>
    <n v="0"/>
    <n v="0"/>
    <n v="0"/>
    <n v="0"/>
    <n v="9000"/>
    <n v="0"/>
    <n v="9294.19"/>
    <n v="0"/>
    <n v="9000"/>
    <n v="9294.19"/>
    <n v="294.19"/>
  </r>
  <r>
    <x v="2"/>
    <s v="Arif Aladağ"/>
    <m/>
    <m/>
    <s v="TAMAMLANDI"/>
    <d v="2026-08-11T00:00:00"/>
    <s v="S-641574"/>
    <d v="2026-08-11T00:00:00"/>
    <s v="Y-575812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TURGUTLU FİLE @ "/>
    <n v="0"/>
    <n v="0"/>
    <n v="0"/>
    <n v="0"/>
    <n v="8750"/>
    <n v="0"/>
    <n v="9150"/>
    <n v="0"/>
    <n v="8750"/>
    <n v="9150"/>
    <n v="400"/>
  </r>
  <r>
    <x v="2"/>
    <s v="Arif Aladağ"/>
    <m/>
    <m/>
    <s v="TAMAMLANDI"/>
    <d v="2026-08-11T00:00:00"/>
    <s v="S-641573"/>
    <d v="2026-08-11T00:00:00"/>
    <s v="Y-575811"/>
    <x v="0"/>
    <m/>
    <s v=" "/>
    <m/>
    <m/>
    <m/>
    <x v="7"/>
    <s v="KESKİNOĞLU TAVUKÇULUK VE DAMIZLIK İŞLETMELERİ SANAYİ TİCARET ANONİM ŞİRKETİ"/>
    <m/>
    <m/>
    <m/>
    <m/>
    <s v="07AYT505"/>
    <s v="Tır Frigorifik"/>
    <s v="CEMAL AKIŞ"/>
    <x v="0"/>
    <s v=" "/>
    <m/>
    <s v="ŞEHİRLERARASI"/>
    <n v="1"/>
    <s v="4598"/>
    <s v="MANİSA KESKİNOĞLU DEPO"/>
    <s v="MANİSA"/>
    <s v="AKHİSAR"/>
    <s v="KAYALIOĞLU KASABASI"/>
    <s v="Y07"/>
    <s v="ANTALYA"/>
    <s v="ANTALYA"/>
    <s v="MERKEZ"/>
    <s v="SERİK A101 @ "/>
    <n v="0"/>
    <n v="0"/>
    <n v="0"/>
    <n v="0"/>
    <n v="27000"/>
    <n v="0"/>
    <n v="28100"/>
    <n v="0"/>
    <n v="27000"/>
    <n v="28100"/>
    <n v="1100"/>
  </r>
  <r>
    <x v="2"/>
    <s v="Arif Aladağ"/>
    <m/>
    <m/>
    <s v="TAMAMLANDI"/>
    <d v="2026-08-11T00:00:00"/>
    <s v="S-641571"/>
    <d v="2026-08-11T00:00:00"/>
    <s v="Y-575810"/>
    <x v="0"/>
    <m/>
    <s v=" "/>
    <m/>
    <m/>
    <m/>
    <x v="7"/>
    <s v="KESKİNOĞLU TAVUKÇULUK VE DAMIZLIK İŞLETMELERİ SANAYİ TİCARET ANONİM ŞİRKETİ"/>
    <m/>
    <m/>
    <m/>
    <m/>
    <s v="31SB279"/>
    <s v="Tır Frigorifik"/>
    <s v="YÖNTEM LOJ.ULUS.TAŞ.İTH.İHR.SAN.VE TİC.LTD.ŞTİ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MANİSA A101 @ "/>
    <n v="0"/>
    <n v="0"/>
    <n v="0"/>
    <n v="0"/>
    <n v="8000"/>
    <n v="0"/>
    <n v="8600"/>
    <n v="0"/>
    <n v="8000"/>
    <n v="8600"/>
    <n v="600"/>
  </r>
  <r>
    <x v="2"/>
    <s v="Arif Aladağ"/>
    <m/>
    <m/>
    <s v="TAMAMLANDI"/>
    <d v="2026-08-11T00:00:00"/>
    <s v="S-641570"/>
    <d v="2026-08-11T00:00:00"/>
    <s v="Y-575808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LERARASI"/>
    <n v="1"/>
    <s v="4598"/>
    <s v="MANİSA KESKİNOĞLU DEPO"/>
    <s v="MANİSA"/>
    <s v="AKHİSAR"/>
    <s v="KAYALIOĞLU KASABASI"/>
    <s v="Y35"/>
    <s v="İZMİR"/>
    <s v="İZMİR"/>
    <s v="MERKEZ"/>
    <s v="SUBAŞI CARREFOURSA @"/>
    <n v="0"/>
    <n v="0"/>
    <n v="0"/>
    <n v="0"/>
    <n v="13500"/>
    <n v="0"/>
    <n v="13950"/>
    <n v="0"/>
    <n v="13500"/>
    <n v="13950"/>
    <n v="450"/>
  </r>
  <r>
    <x v="3"/>
    <s v="Mehmet Koç"/>
    <s v="Arşiv kaydı var"/>
    <m/>
    <m/>
    <d v="2026-08-11T00:00:00"/>
    <s v="S-641804"/>
    <d v="2026-08-11T00:00:00"/>
    <s v="Y-576041"/>
    <x v="0"/>
    <m/>
    <s v=" "/>
    <m/>
    <m/>
    <m/>
    <x v="19"/>
    <s v="VATAN PLASTİK SAN TİCARET A.Ş"/>
    <m/>
    <d v="2026-08-11T00:00:00"/>
    <s v="P-000172390"/>
    <m/>
    <s v="54FB532"/>
    <s v="Tır Tenteli"/>
    <s v="BİROL AKTÜRK"/>
    <x v="0"/>
    <s v=" "/>
    <m/>
    <s v="ŞEHİRLERARASI"/>
    <n v="1"/>
    <s v="KARTAL"/>
    <s v="KARTAL"/>
    <s v="İSTANBUL"/>
    <s v="KARTAL"/>
    <m/>
    <s v="Y35"/>
    <s v="İZMİR"/>
    <s v="İZMİR"/>
    <s v="MERKEZ"/>
    <s v="35889 EK MALİYET @ "/>
    <n v="0"/>
    <n v="0"/>
    <n v="0"/>
    <n v="0"/>
    <n v="6400"/>
    <n v="0"/>
    <n v="6452"/>
    <n v="0"/>
    <n v="6400"/>
    <n v="6452"/>
    <n v="52"/>
  </r>
  <r>
    <x v="3"/>
    <s v="Mehmet Koç"/>
    <s v="Arşiv kaydı var"/>
    <m/>
    <m/>
    <d v="2026-08-11T00:00:00"/>
    <s v="S-641777"/>
    <d v="2026-08-11T00:00:00"/>
    <s v="Y-576014"/>
    <x v="0"/>
    <m/>
    <s v=" "/>
    <m/>
    <m/>
    <m/>
    <x v="19"/>
    <s v="VATAN PLASTİK SAN TİCARET A.Ş"/>
    <m/>
    <d v="2026-08-11T00:00:00"/>
    <s v="P-000172371"/>
    <m/>
    <s v="59AGZ071"/>
    <s v="Tır Tenteli"/>
    <s v="SERHAT DİNÇ"/>
    <x v="0"/>
    <s v=" "/>
    <m/>
    <s v="ŞEHİRLERARASI"/>
    <n v="1"/>
    <s v="KARTAL"/>
    <s v="KARTAL"/>
    <s v="İSTANBUL"/>
    <s v="KARTAL"/>
    <m/>
    <s v="Y59"/>
    <s v="TEKİRDAĞ"/>
    <s v="TEKİRDAĞ"/>
    <s v="TEKİRDAĞ MERKEZ"/>
    <s v="35885 @ "/>
    <n v="0"/>
    <n v="0"/>
    <n v="0"/>
    <n v="0"/>
    <n v="26000"/>
    <n v="0"/>
    <n v="38864"/>
    <n v="0"/>
    <n v="26000"/>
    <n v="38864"/>
    <n v="12864"/>
  </r>
  <r>
    <x v="3"/>
    <s v="Mehmet Koç"/>
    <s v="Arşiv kaydı var"/>
    <m/>
    <m/>
    <d v="2026-08-11T00:00:00"/>
    <s v="S-641726"/>
    <d v="2026-08-11T00:00:00"/>
    <s v="Y-575962"/>
    <x v="0"/>
    <m/>
    <s v=" "/>
    <m/>
    <m/>
    <m/>
    <x v="19"/>
    <s v="VATAN PLASTİK SAN TİCARET A.Ş"/>
    <m/>
    <d v="2026-08-11T00:00:00"/>
    <s v="P-000172323"/>
    <m/>
    <s v="03ABG584"/>
    <s v="Tır Tenteli"/>
    <s v="HATİCE KÜBRA ARAS"/>
    <x v="0"/>
    <s v=" "/>
    <m/>
    <s v="ŞEHİRLERARASI"/>
    <n v="1"/>
    <s v="KARTAL"/>
    <s v="KARTAL"/>
    <s v="İSTANBUL"/>
    <s v="KARTAL"/>
    <m/>
    <s v="Y64"/>
    <s v="UŞAK"/>
    <s v="UŞAK"/>
    <s v="UŞAK MERKEZ"/>
    <s v="35884 @"/>
    <n v="0"/>
    <n v="0"/>
    <n v="0"/>
    <n v="0"/>
    <n v="17500"/>
    <n v="0"/>
    <n v="20527"/>
    <n v="0"/>
    <n v="17500"/>
    <n v="20527"/>
    <n v="3027"/>
  </r>
  <r>
    <x v="3"/>
    <s v="Kadir Öz"/>
    <m/>
    <m/>
    <s v="SAKARYA"/>
    <d v="2026-08-11T00:00:00"/>
    <s v="S-642207"/>
    <d v="2026-08-11T00:00:00"/>
    <s v="Y-576436"/>
    <x v="1"/>
    <m/>
    <s v=" "/>
    <d v="2026-08-11T00:00:00"/>
    <m/>
    <m/>
    <x v="8"/>
    <s v="TURKUVAZ PLASTİK VE TEMİZLİK ÜRÜNLERİ SAN TİÇ A.Ş"/>
    <m/>
    <m/>
    <m/>
    <m/>
    <s v="06HA904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6"/>
    <s v="ANKARA"/>
    <s v="ANKARA"/>
    <s v="ANKARA MERKEZ"/>
    <s v="YENİKENT @ "/>
    <n v="0"/>
    <n v="0"/>
    <n v="1"/>
    <m/>
    <n v="19356"/>
    <n v="0"/>
    <n v="21897"/>
    <n v="0"/>
    <n v="19356"/>
    <n v="21897"/>
    <n v="2541"/>
  </r>
  <r>
    <x v="3"/>
    <s v="Kadir Öz"/>
    <m/>
    <m/>
    <s v="SAKARYA"/>
    <d v="2026-08-11T00:00:00"/>
    <s v="S-642206"/>
    <d v="2026-08-11T00:00:00"/>
    <s v="Y-576435"/>
    <x v="1"/>
    <m/>
    <s v=" "/>
    <d v="2026-08-11T00:00:00"/>
    <m/>
    <m/>
    <x v="8"/>
    <s v="TURKUVAZ PLASTİK VE TEMİZLİK ÜRÜNLERİ SAN TİÇ A.Ş"/>
    <m/>
    <m/>
    <m/>
    <m/>
    <s v="65NR051"/>
    <s v="Tır Tenteli"/>
    <s v="BELİRSİZ"/>
    <x v="0"/>
    <s v=" "/>
    <m/>
    <s v="ŞEHİRLERARASI"/>
    <m/>
    <s v="5403"/>
    <s v="HENDEK TURKUVAZ"/>
    <s v="SAKARYA"/>
    <s v="HENDEK"/>
    <m/>
    <s v="Y65"/>
    <s v="VAN"/>
    <s v="VAN"/>
    <s v="VAN MERKEZ"/>
    <s v="VAN @ "/>
    <n v="0"/>
    <n v="0"/>
    <n v="1"/>
    <m/>
    <n v="71690"/>
    <n v="0"/>
    <n v="80584"/>
    <n v="0"/>
    <n v="71690"/>
    <n v="80584"/>
    <n v="8894"/>
  </r>
  <r>
    <x v="3"/>
    <s v="Kadir Öz"/>
    <m/>
    <m/>
    <s v="SAKARYA"/>
    <d v="2026-08-11T00:00:00"/>
    <s v="S-642205"/>
    <d v="2026-08-11T00:00:00"/>
    <s v="Y-576434"/>
    <x v="1"/>
    <m/>
    <s v=" "/>
    <d v="2026-08-11T00:00:00"/>
    <m/>
    <m/>
    <x v="8"/>
    <s v="TURKUVAZ PLASTİK VE TEMİZLİK ÜRÜNLERİ SAN TİÇ A.Ş"/>
    <m/>
    <m/>
    <m/>
    <m/>
    <s v="63ACD405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63"/>
    <s v="ŞANLIURFA"/>
    <s v="ŞANLIURFA"/>
    <s v="ŞANLIURFA MERKEZ"/>
    <s v="ŞANLIURFA @ "/>
    <n v="0"/>
    <n v="0"/>
    <n v="1"/>
    <m/>
    <n v="47602"/>
    <n v="0"/>
    <n v="63373"/>
    <n v="0"/>
    <n v="47602"/>
    <n v="63373"/>
    <n v="15771"/>
  </r>
  <r>
    <x v="3"/>
    <s v="Kadir Öz"/>
    <m/>
    <m/>
    <s v="SAKARYA"/>
    <d v="2026-08-11T00:00:00"/>
    <s v="S-642204"/>
    <d v="2026-08-11T00:00:00"/>
    <s v="Y-576433"/>
    <x v="1"/>
    <m/>
    <s v=" "/>
    <d v="2026-08-11T00:00:00"/>
    <m/>
    <m/>
    <x v="8"/>
    <s v="TURKUVAZ PLASTİK VE TEMİZLİK ÜRÜNLERİ SAN TİÇ A.Ş"/>
    <m/>
    <m/>
    <m/>
    <m/>
    <s v="37AEC498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55"/>
    <s v="SAMSUN"/>
    <s v="SAMSUN"/>
    <s v="SAMSUN MERKEZ"/>
    <s v="SAMSUN @ "/>
    <n v="0"/>
    <n v="0"/>
    <n v="1"/>
    <m/>
    <n v="29536"/>
    <n v="0"/>
    <n v="32223"/>
    <n v="0"/>
    <n v="29536"/>
    <n v="32223"/>
    <n v="2687"/>
  </r>
  <r>
    <x v="3"/>
    <s v="Kadir Öz"/>
    <m/>
    <m/>
    <s v="SAKARYA"/>
    <d v="2026-08-11T00:00:00"/>
    <s v="S-642203"/>
    <d v="2026-08-11T00:00:00"/>
    <s v="Y-576432"/>
    <x v="1"/>
    <m/>
    <s v=" "/>
    <d v="2026-08-11T00:00:00"/>
    <m/>
    <m/>
    <x v="8"/>
    <s v="TURKUVAZ PLASTİK VE TEMİZLİK ÜRÜNLERİ SAN TİÇ A.Ş"/>
    <m/>
    <m/>
    <m/>
    <m/>
    <s v="54RL420"/>
    <s v="Tır Tenteli"/>
    <s v="ONUR CAN BARUT"/>
    <x v="0"/>
    <s v=" "/>
    <m/>
    <s v="ŞEHİRİÇİ"/>
    <m/>
    <s v="5403"/>
    <s v="HENDEK TURKUVAZ"/>
    <s v="SAKARYA"/>
    <s v="HENDEK"/>
    <m/>
    <s v="Y54"/>
    <s v="SAKARYA"/>
    <s v="SAKARYA"/>
    <s v="SAKARYA MERKEZ"/>
    <s v="SAKARYA @ "/>
    <n v="0"/>
    <n v="0"/>
    <n v="1"/>
    <m/>
    <n v="5735"/>
    <n v="0"/>
    <n v="4917"/>
    <n v="0"/>
    <n v="5735"/>
    <n v="4917"/>
    <n v="-818"/>
  </r>
  <r>
    <x v="3"/>
    <s v="Kadir Öz"/>
    <m/>
    <m/>
    <s v="SAKARYA"/>
    <d v="2026-08-11T00:00:00"/>
    <s v="S-642202"/>
    <d v="2026-08-11T00:00:00"/>
    <s v="Y-576431"/>
    <x v="1"/>
    <m/>
    <s v=" "/>
    <d v="2026-08-11T00:00:00"/>
    <m/>
    <m/>
    <x v="8"/>
    <s v="TURKUVAZ PLASTİK VE TEMİZLİK ÜRÜNLERİ SAN TİÇ A.Ş"/>
    <m/>
    <m/>
    <m/>
    <m/>
    <s v="54AER86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610"/>
    <n v="0"/>
    <n v="12659"/>
    <n v="0"/>
    <n v="10610"/>
    <n v="12659"/>
    <n v="2049"/>
  </r>
  <r>
    <x v="3"/>
    <s v="Kadir Öz"/>
    <m/>
    <m/>
    <s v="SAKARYA"/>
    <d v="2026-08-11T00:00:00"/>
    <s v="S-642201"/>
    <d v="2026-08-11T00:00:00"/>
    <s v="Y-576430"/>
    <x v="1"/>
    <m/>
    <s v=" "/>
    <d v="2026-08-11T00:00:00"/>
    <m/>
    <m/>
    <x v="8"/>
    <s v="TURKUVAZ PLASTİK VE TEMİZLİK ÜRÜNLERİ SAN TİÇ A.Ş"/>
    <m/>
    <m/>
    <m/>
    <m/>
    <s v="33AHK735"/>
    <s v="Tır Tenteli"/>
    <s v="S.S. PAMUKOVA KARAYOLU YÜK TAŞIMA KOOPERATİFİ"/>
    <x v="0"/>
    <s v=" "/>
    <m/>
    <s v="ŞEHİRLERARASI"/>
    <m/>
    <s v="5403"/>
    <s v="HENDEK TURKUVAZ"/>
    <s v="SAKARYA"/>
    <s v="HENDEK"/>
    <m/>
    <s v="Y33"/>
    <s v="MERSİN"/>
    <s v="MERSİN"/>
    <s v="MERSİN MERKEZ"/>
    <s v="MERSİN @ "/>
    <n v="0"/>
    <n v="0"/>
    <n v="1"/>
    <m/>
    <n v="34411"/>
    <n v="0"/>
    <n v="37720"/>
    <n v="0"/>
    <n v="34411"/>
    <n v="37720"/>
    <n v="3309"/>
  </r>
  <r>
    <x v="3"/>
    <s v="Kadir Öz"/>
    <m/>
    <m/>
    <s v="SAKARYA"/>
    <d v="2026-08-11T00:00:00"/>
    <s v="S-642200"/>
    <d v="2026-08-11T00:00:00"/>
    <s v="Y-576429"/>
    <x v="1"/>
    <m/>
    <s v=" "/>
    <d v="2026-08-11T00:00:00"/>
    <m/>
    <m/>
    <x v="8"/>
    <s v="TURKUVAZ PLASTİK VE TEMİZLİK ÜRÜNLERİ SAN TİÇ A.Ş"/>
    <m/>
    <m/>
    <m/>
    <m/>
    <s v="29AAN362"/>
    <s v="Tır Tenteli"/>
    <s v="SINIRLI SORUMLU HENDEK NÜSHETİYE TAŞIMA VE İŞLETME KOOPERATİFİ -02 YAKIT"/>
    <x v="0"/>
    <s v=" "/>
    <m/>
    <s v="ŞEHİRLERARASI"/>
    <m/>
    <s v="5403"/>
    <s v="HENDEK TURKUVAZ"/>
    <s v="SAKARYA"/>
    <s v="HENDEK"/>
    <m/>
    <s v="Y44"/>
    <s v="MALATYA"/>
    <s v="MALATYA"/>
    <s v="MALATYA MERKEZ"/>
    <s v="MALATYA @ "/>
    <n v="0"/>
    <n v="0"/>
    <n v="1"/>
    <m/>
    <n v="49238"/>
    <n v="0"/>
    <n v="56773"/>
    <n v="0"/>
    <n v="49238"/>
    <n v="56773"/>
    <n v="7535"/>
  </r>
  <r>
    <x v="3"/>
    <s v="Kadir Öz"/>
    <m/>
    <m/>
    <s v="SAKARYA"/>
    <d v="2026-08-11T00:00:00"/>
    <s v="S-642198"/>
    <d v="2026-08-11T00:00:00"/>
    <s v="Y-576428"/>
    <x v="1"/>
    <m/>
    <s v=" "/>
    <d v="2026-08-11T00:00:00"/>
    <m/>
    <m/>
    <x v="8"/>
    <s v="TURKUVAZ PLASTİK VE TEMİZLİK ÜRÜNLERİ SAN TİÇ A.Ş"/>
    <m/>
    <m/>
    <m/>
    <m/>
    <s v="54BG453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5"/>
    <s v="İZMİR"/>
    <s v="İZMİR"/>
    <s v="MERKEZ"/>
    <s v="KEMALPAŞA-2 @ "/>
    <n v="0"/>
    <n v="0"/>
    <n v="1"/>
    <m/>
    <n v="26956"/>
    <n v="0"/>
    <n v="30460"/>
    <n v="0"/>
    <n v="26956"/>
    <n v="30460"/>
    <n v="3504"/>
  </r>
  <r>
    <x v="3"/>
    <s v="Kadir Öz"/>
    <m/>
    <m/>
    <s v="SAKARYA"/>
    <d v="2026-08-11T00:00:00"/>
    <s v="S-642197"/>
    <d v="2026-08-11T00:00:00"/>
    <s v="Y-576427"/>
    <x v="1"/>
    <m/>
    <s v=" "/>
    <d v="2026-08-11T00:00:00"/>
    <m/>
    <m/>
    <x v="8"/>
    <s v="TURKUVAZ PLASTİK VE TEMİZLİK ÜRÜNLERİ SAN TİÇ A.Ş"/>
    <m/>
    <m/>
    <m/>
    <m/>
    <s v="38ANB178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8"/>
    <s v="KAYSERİ"/>
    <s v="KAYSERİ"/>
    <s v="KAYSERİ MERKEZ"/>
    <s v="KAYSERİ @ "/>
    <n v="0"/>
    <n v="0"/>
    <n v="1"/>
    <m/>
    <n v="27242"/>
    <n v="0"/>
    <n v="31648"/>
    <n v="0"/>
    <n v="27242"/>
    <n v="31648"/>
    <n v="4406"/>
  </r>
  <r>
    <x v="3"/>
    <s v="Kadir Öz"/>
    <m/>
    <m/>
    <s v="SAKARYA"/>
    <d v="2026-08-11T00:00:00"/>
    <s v="S-642196"/>
    <d v="2026-08-11T00:00:00"/>
    <s v="Y-576426"/>
    <x v="1"/>
    <m/>
    <s v=" "/>
    <d v="2026-08-11T00:00:00"/>
    <m/>
    <m/>
    <x v="8"/>
    <s v="TURKUVAZ PLASTİK VE TEMİZLİK ÜRÜNLERİ SAN TİÇ A.Ş"/>
    <m/>
    <m/>
    <m/>
    <m/>
    <s v="54RL420"/>
    <s v="Tır Tenteli"/>
    <s v="ONUR CAN BARUT"/>
    <x v="0"/>
    <s v=" "/>
    <m/>
    <s v="ŞEHİRLERARASI"/>
    <m/>
    <s v="5403"/>
    <s v="HENDEK TURKUVAZ"/>
    <s v="SAKARYA"/>
    <s v="HENDEK"/>
    <m/>
    <s v="Y41"/>
    <s v="KOCAELİ"/>
    <s v="KOCAELİ"/>
    <s v="KOCAELİ(İZMİT) MERKEZ"/>
    <s v="İZMİT @ "/>
    <n v="0"/>
    <n v="0"/>
    <n v="1"/>
    <m/>
    <n v="8029"/>
    <n v="0"/>
    <n v="7373"/>
    <n v="0"/>
    <n v="8029"/>
    <n v="7373"/>
    <n v="-656"/>
  </r>
  <r>
    <x v="3"/>
    <s v="Kadir Öz"/>
    <m/>
    <m/>
    <s v="SAKARYA"/>
    <d v="2026-08-11T00:00:00"/>
    <s v="S-642195"/>
    <d v="2026-08-11T00:00:00"/>
    <s v="Y-576425"/>
    <x v="1"/>
    <m/>
    <s v=" "/>
    <d v="2026-08-11T00:00:00"/>
    <m/>
    <m/>
    <x v="8"/>
    <s v="TURKUVAZ PLASTİK VE TEMİZLİK ÜRÜNLERİ SAN TİÇ A.Ş"/>
    <m/>
    <m/>
    <m/>
    <m/>
    <s v="01AYE569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1"/>
    <s v="HATAY"/>
    <s v="HATAY"/>
    <s v="MERKEZ"/>
    <s v="İSKENDERUN @ "/>
    <n v="0"/>
    <n v="0"/>
    <n v="1"/>
    <m/>
    <n v="38999"/>
    <n v="0"/>
    <n v="45109"/>
    <n v="0"/>
    <n v="38999"/>
    <n v="45109"/>
    <n v="6110"/>
  </r>
  <r>
    <x v="3"/>
    <s v="Kadir Öz"/>
    <m/>
    <m/>
    <s v="SAKARYA"/>
    <d v="2026-08-11T00:00:00"/>
    <s v="S-642194"/>
    <d v="2026-08-11T00:00:00"/>
    <s v="Y-576424"/>
    <x v="1"/>
    <m/>
    <s v=" "/>
    <d v="2026-08-11T00:00:00"/>
    <m/>
    <m/>
    <x v="8"/>
    <s v="TURKUVAZ PLASTİK VE TEMİZLİK ÜRÜNLERİ SAN TİÇ A.Ş"/>
    <m/>
    <m/>
    <m/>
    <m/>
    <s v="54ARB551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16"/>
    <s v="BURSA"/>
    <s v="BURSA"/>
    <s v="BURSA MERKEZ"/>
    <s v="İNEGÖL @ "/>
    <n v="0"/>
    <n v="0"/>
    <n v="1"/>
    <m/>
    <n v="13621"/>
    <n v="0"/>
    <n v="14503"/>
    <n v="0"/>
    <n v="13621"/>
    <n v="14503"/>
    <n v="882"/>
  </r>
  <r>
    <x v="3"/>
    <s v="Kadir Öz"/>
    <m/>
    <m/>
    <s v="SAKARYA"/>
    <d v="2026-08-11T00:00:00"/>
    <s v="S-642193"/>
    <d v="2026-08-11T00:00:00"/>
    <s v="Y-576423"/>
    <x v="1"/>
    <m/>
    <s v=" "/>
    <d v="2026-08-11T00:00:00"/>
    <m/>
    <m/>
    <x v="8"/>
    <s v="TURKUVAZ PLASTİK VE TEMİZLİK ÜRÜNLERİ SAN TİÇ A.Ş"/>
    <m/>
    <m/>
    <m/>
    <m/>
    <s v="04AAY633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76"/>
    <s v="IĞDIR"/>
    <s v="IĞDIR"/>
    <s v="IĞDIR MERKEZ"/>
    <s v="IĞDIR @ "/>
    <n v="0"/>
    <n v="0"/>
    <n v="1"/>
    <m/>
    <n v="71690"/>
    <n v="0"/>
    <n v="80584"/>
    <n v="0"/>
    <n v="71690"/>
    <n v="80584"/>
    <n v="8894"/>
  </r>
  <r>
    <x v="3"/>
    <s v="Kadir Öz"/>
    <m/>
    <m/>
    <s v="SAKARYA"/>
    <d v="2026-08-11T00:00:00"/>
    <s v="S-642192"/>
    <d v="2026-08-11T00:00:00"/>
    <s v="Y-576422"/>
    <x v="1"/>
    <m/>
    <s v=" "/>
    <d v="2026-08-11T00:00:00"/>
    <m/>
    <m/>
    <x v="8"/>
    <s v="TURKUVAZ PLASTİK VE TEMİZLİK ÜRÜNLERİ SAN TİÇ A.Ş"/>
    <m/>
    <m/>
    <m/>
    <m/>
    <s v="34BZ5301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41"/>
    <s v="KOCAELİ"/>
    <s v="KOCAELİ"/>
    <s v="KOCAELİ(İZMİT) MERKEZ"/>
    <s v="GEBZE E BEBEK+ÖMERLİ FABRİKA @ "/>
    <n v="0"/>
    <n v="0"/>
    <n v="1"/>
    <m/>
    <n v="11860"/>
    <n v="0"/>
    <n v="14053"/>
    <n v="0"/>
    <n v="11860"/>
    <n v="14053"/>
    <n v="2193"/>
  </r>
  <r>
    <x v="3"/>
    <s v="Kadir Öz"/>
    <m/>
    <m/>
    <s v="SAKARYA"/>
    <d v="2026-08-11T00:00:00"/>
    <s v="S-642191"/>
    <d v="2026-08-11T00:00:00"/>
    <s v="Y-576421"/>
    <x v="1"/>
    <m/>
    <s v=" "/>
    <d v="2026-08-11T00:00:00"/>
    <m/>
    <m/>
    <x v="8"/>
    <s v="TURKUVAZ PLASTİK VE TEMİZLİK ÜRÜNLERİ SAN TİÇ A.Ş"/>
    <m/>
    <m/>
    <m/>
    <m/>
    <s v="63AIF278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27"/>
    <s v="GAZİANTEP"/>
    <s v="GAZİANTEP"/>
    <s v="GAZİANTEP MERKEZ"/>
    <s v="GAZİANTEP-2 @ "/>
    <n v="0"/>
    <n v="0"/>
    <n v="1"/>
    <m/>
    <n v="44735"/>
    <n v="0"/>
    <n v="55603"/>
    <n v="0"/>
    <n v="44735"/>
    <n v="55603"/>
    <n v="10868"/>
  </r>
  <r>
    <x v="3"/>
    <s v="Kadir Öz"/>
    <m/>
    <m/>
    <s v="SAKARYA"/>
    <d v="2026-08-11T00:00:00"/>
    <s v="S-642190"/>
    <d v="2026-08-11T00:00:00"/>
    <s v="Y-576420"/>
    <x v="1"/>
    <m/>
    <s v=" "/>
    <d v="2026-08-11T00:00:00"/>
    <m/>
    <m/>
    <x v="8"/>
    <s v="TURKUVAZ PLASTİK VE TEMİZLİK ÜRÜNLERİ SAN TİÇ A.Ş"/>
    <m/>
    <m/>
    <m/>
    <m/>
    <s v="06AS1948"/>
    <s v="Tır Tenteli"/>
    <s v="S.S. PAMUKOVA KARAYOLU YÜK TAŞIMA KOOPERATİFİ"/>
    <x v="0"/>
    <s v=" "/>
    <m/>
    <s v="ŞEHİRLERARASI"/>
    <m/>
    <s v="5403"/>
    <s v="HENDEK TURKUVAZ"/>
    <s v="SAKARYA"/>
    <s v="HENDEK"/>
    <m/>
    <s v="Y26"/>
    <s v="ESKİŞEHİR"/>
    <s v="ESKİŞEHİR"/>
    <s v="ESKİŞEHİR MERKEZ"/>
    <s v="ESKİŞEHİR @ "/>
    <n v="0"/>
    <n v="0"/>
    <n v="1"/>
    <m/>
    <n v="13765"/>
    <n v="0"/>
    <n v="16002"/>
    <n v="0"/>
    <n v="13765"/>
    <n v="16002"/>
    <n v="2237"/>
  </r>
  <r>
    <x v="3"/>
    <s v="Kadir Öz"/>
    <m/>
    <m/>
    <s v="SAKARYA"/>
    <d v="2026-08-11T00:00:00"/>
    <s v="S-642189"/>
    <d v="2026-08-11T00:00:00"/>
    <s v="Y-576419"/>
    <x v="1"/>
    <m/>
    <s v=" "/>
    <d v="2026-08-11T00:00:00"/>
    <m/>
    <m/>
    <x v="8"/>
    <s v="TURKUVAZ PLASTİK VE TEMİZLİK ÜRÜNLERİ SAN TİÇ A.Ş"/>
    <m/>
    <m/>
    <m/>
    <m/>
    <s v="25FZ257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25"/>
    <s v="ERZURUM"/>
    <s v="ERZURUM"/>
    <s v="ERZURUM MERKEZ"/>
    <s v="ERZURUM @ "/>
    <n v="0"/>
    <n v="0"/>
    <n v="1"/>
    <m/>
    <n v="56205"/>
    <n v="0"/>
    <n v="61507"/>
    <n v="0"/>
    <n v="56205"/>
    <n v="61507"/>
    <n v="5302"/>
  </r>
  <r>
    <x v="3"/>
    <s v="Kadir Öz"/>
    <m/>
    <m/>
    <s v="SAKARYA"/>
    <d v="2026-08-11T00:00:00"/>
    <s v="S-642188"/>
    <d v="2026-08-11T00:00:00"/>
    <s v="Y-576418"/>
    <x v="1"/>
    <m/>
    <s v=" "/>
    <d v="2026-08-11T00:00:00"/>
    <m/>
    <m/>
    <x v="8"/>
    <s v="TURKUVAZ PLASTİK VE TEMİZLİK ÜRÜNLERİ SAN TİÇ A.Ş"/>
    <m/>
    <m/>
    <m/>
    <m/>
    <s v="54AIT17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7"/>
    <s v="ANTALYA"/>
    <s v="ANTALYA"/>
    <s v="MERKEZ"/>
    <s v="DÖŞEMEALTI-2 @ "/>
    <n v="0"/>
    <n v="0"/>
    <n v="1"/>
    <m/>
    <n v="30970"/>
    <n v="0"/>
    <n v="33372"/>
    <n v="0"/>
    <n v="30970"/>
    <n v="33372"/>
    <n v="2402"/>
  </r>
  <r>
    <x v="3"/>
    <s v="Kadir Öz"/>
    <m/>
    <m/>
    <s v="SAKARYA"/>
    <d v="2026-08-11T00:00:00"/>
    <s v="S-642187"/>
    <d v="2026-08-11T00:00:00"/>
    <s v="Y-576417"/>
    <x v="1"/>
    <m/>
    <s v=" "/>
    <d v="2026-08-11T00:00:00"/>
    <m/>
    <m/>
    <x v="8"/>
    <s v="TURKUVAZ PLASTİK VE TEMİZLİK ÜRÜNLERİ SAN TİÇ A.Ş"/>
    <m/>
    <m/>
    <m/>
    <m/>
    <s v="15HA59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7"/>
    <s v="ANTALYA"/>
    <s v="ANTALYA"/>
    <s v="MERKEZ"/>
    <s v="DÖŞEMEALTI-1 @ "/>
    <n v="0"/>
    <n v="0"/>
    <n v="1"/>
    <m/>
    <n v="30970"/>
    <n v="0"/>
    <n v="33372"/>
    <n v="0"/>
    <n v="30970"/>
    <n v="33372"/>
    <n v="2402"/>
  </r>
  <r>
    <x v="3"/>
    <s v="Kadir Öz"/>
    <m/>
    <m/>
    <s v="SAKARYA"/>
    <d v="2026-08-11T00:00:00"/>
    <s v="S-642186"/>
    <d v="2026-08-11T00:00:00"/>
    <s v="Y-576416"/>
    <x v="1"/>
    <m/>
    <s v=" "/>
    <d v="2026-08-11T00:00:00"/>
    <m/>
    <m/>
    <x v="8"/>
    <s v="TURKUVAZ PLASTİK VE TEMİZLİK ÜRÜNLERİ SAN TİÇ A.Ş"/>
    <m/>
    <m/>
    <m/>
    <m/>
    <s v="19BJ22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19"/>
    <s v="ÇORUM"/>
    <s v="ÇORUM"/>
    <s v="ÇORUM MERKEZ"/>
    <s v="ÇORUM @ "/>
    <n v="0"/>
    <n v="0"/>
    <n v="1"/>
    <m/>
    <n v="25522"/>
    <n v="0"/>
    <n v="30093"/>
    <n v="0"/>
    <n v="25522"/>
    <n v="30093"/>
    <n v="4571"/>
  </r>
  <r>
    <x v="3"/>
    <s v="Kadir Öz"/>
    <m/>
    <m/>
    <s v="SAKARYA"/>
    <d v="2026-08-11T00:00:00"/>
    <s v="S-642185"/>
    <d v="2026-08-11T00:00:00"/>
    <s v="Y-576415"/>
    <x v="1"/>
    <m/>
    <s v=" "/>
    <d v="2026-08-11T00:00:00"/>
    <m/>
    <m/>
    <x v="8"/>
    <s v="TURKUVAZ PLASTİK VE TEMİZLİK ÜRÜNLERİ SAN TİÇ A.Ş"/>
    <m/>
    <m/>
    <m/>
    <m/>
    <s v="54AJ35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59"/>
    <s v="TEKİRDAĞ"/>
    <s v="TEKİRDAĞ"/>
    <s v="TEKİRDAĞ MERKEZ"/>
    <s v="ÇORLU @ "/>
    <n v="0"/>
    <n v="0"/>
    <n v="1"/>
    <m/>
    <n v="22224"/>
    <n v="0"/>
    <n v="23722"/>
    <n v="0"/>
    <n v="22224"/>
    <n v="23722"/>
    <n v="1498"/>
  </r>
  <r>
    <x v="3"/>
    <s v="Kadir Öz"/>
    <m/>
    <m/>
    <s v="SAKARYA"/>
    <d v="2026-08-11T00:00:00"/>
    <s v="S-642184"/>
    <d v="2026-08-11T00:00:00"/>
    <s v="Y-576414"/>
    <x v="1"/>
    <m/>
    <s v=" "/>
    <d v="2026-08-11T00:00:00"/>
    <m/>
    <m/>
    <x v="8"/>
    <s v="TURKUVAZ PLASTİK VE TEMİZLİK ÜRÜNLERİ SAN TİÇ A.Ş"/>
    <m/>
    <m/>
    <m/>
    <m/>
    <s v="34DED848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17"/>
    <s v="ÇANAKKALE"/>
    <s v="ÇANAKKALE"/>
    <s v="ÇANAKKALE MERKEZ"/>
    <s v="ÇANAKKALE @ "/>
    <n v="0"/>
    <n v="0"/>
    <n v="1"/>
    <m/>
    <n v="24858"/>
    <n v="0"/>
    <n v="30465"/>
    <n v="0"/>
    <n v="24858"/>
    <n v="30465"/>
    <n v="5607"/>
  </r>
  <r>
    <x v="3"/>
    <s v="Mehmet Koç"/>
    <s v="Arşiv kaydı var"/>
    <m/>
    <m/>
    <d v="2026-08-11T00:00:00"/>
    <s v="S-641714"/>
    <d v="2026-08-11T00:00:00"/>
    <s v="Y-575951"/>
    <x v="0"/>
    <m/>
    <s v=" "/>
    <m/>
    <m/>
    <m/>
    <x v="19"/>
    <s v="VATAN PLASTİK SAN TİCARET A.Ş"/>
    <m/>
    <d v="2026-08-11T00:00:00"/>
    <s v="P-000172317"/>
    <m/>
    <s v="54AJZ097"/>
    <s v="Tır Tenteli"/>
    <s v="HÜSEYİN BOZBAY"/>
    <x v="0"/>
    <s v=" "/>
    <m/>
    <s v="ŞEHİRLERARASI"/>
    <n v="1"/>
    <s v="Y11"/>
    <s v="BİLECİK"/>
    <s v="BİLECİK"/>
    <s v="BİLECİK MERKEZ"/>
    <m/>
    <s v="Y43"/>
    <s v="KÜTAHYA"/>
    <s v="KÜTAHYA"/>
    <s v="KÜTAHYA MERKEZ"/>
    <s v="35892 @ "/>
    <n v="0"/>
    <n v="0"/>
    <n v="0"/>
    <n v="0"/>
    <n v="15000"/>
    <n v="0"/>
    <n v="17762"/>
    <n v="0"/>
    <n v="15000"/>
    <n v="17762"/>
    <n v="2762"/>
  </r>
  <r>
    <x v="3"/>
    <s v="Mehmet Koç"/>
    <s v="Arşiv kaydı var"/>
    <m/>
    <m/>
    <d v="2026-08-11T00:00:00"/>
    <s v="S-641631"/>
    <d v="2026-08-11T00:00:00"/>
    <s v="Y-575870"/>
    <x v="0"/>
    <m/>
    <s v=" "/>
    <m/>
    <m/>
    <m/>
    <x v="19"/>
    <s v="VATAN PLASTİK SAN TİCARET A.Ş"/>
    <m/>
    <d v="2026-08-11T00:00:00"/>
    <s v="P-000172256"/>
    <m/>
    <s v="54ABG366"/>
    <s v="Tır Tenteli"/>
    <s v="PAMUKOVA ÖZKAR NAK.SAN.VE TİC.LTD.ŞTİ"/>
    <x v="0"/>
    <s v=" "/>
    <m/>
    <s v="ŞEHİRLERARASI"/>
    <n v="1"/>
    <s v="Y11"/>
    <s v="BİLECİK"/>
    <s v="BİLECİK"/>
    <s v="BİLECİK MERKEZ"/>
    <m/>
    <s v="Y09"/>
    <s v="AYDIN"/>
    <s v="AYDIN"/>
    <s v="AYDIN MERKEZ"/>
    <s v="35876 @ "/>
    <n v="0"/>
    <n v="0"/>
    <n v="0"/>
    <n v="0"/>
    <n v="37000"/>
    <n v="0"/>
    <n v="37873"/>
    <n v="0"/>
    <n v="37000"/>
    <n v="37873"/>
    <n v="873"/>
  </r>
  <r>
    <x v="3"/>
    <s v="Mehmet Koç"/>
    <s v="Arşiv kaydı var"/>
    <m/>
    <m/>
    <d v="2026-08-11T00:00:00"/>
    <s v="S-641628"/>
    <d v="2026-08-11T00:00:00"/>
    <s v="Y-575867"/>
    <x v="0"/>
    <m/>
    <s v=" "/>
    <m/>
    <m/>
    <m/>
    <x v="8"/>
    <s v="TURKUVAZ PLASTİK VE TEMİZLİK ÜRÜNLERİ SAN TİÇ A.Ş"/>
    <m/>
    <d v="2026-08-11T00:00:00"/>
    <s v="P-000172253"/>
    <m/>
    <s v="54AOT008"/>
    <s v="Tır Tenteli"/>
    <s v="PAMUKOVA ÖZKAR NAK.SAN.VE TİC.LTD.ŞTİ"/>
    <x v="0"/>
    <s v=" "/>
    <m/>
    <s v="ŞEHİRLERARASI"/>
    <n v="1"/>
    <s v="HENDEK TURKUVAZ"/>
    <s v="HENDEK TURKUVAZ"/>
    <s v="SAKARYA"/>
    <s v="HENDEK"/>
    <m/>
    <s v="Y48"/>
    <s v="MUĞLA"/>
    <s v="MUĞLA"/>
    <s v="MUĞLA MERKEZ"/>
    <m/>
    <n v="0"/>
    <n v="0"/>
    <n v="0"/>
    <n v="0"/>
    <n v="39000"/>
    <n v="0"/>
    <n v="40277"/>
    <n v="0"/>
    <n v="39000"/>
    <n v="40277"/>
    <n v="1277"/>
  </r>
  <r>
    <x v="3"/>
    <s v="Mehmet Koç"/>
    <s v="Arşiv kaydı var"/>
    <m/>
    <m/>
    <d v="2026-08-11T00:00:00"/>
    <s v="S-641623"/>
    <d v="2026-08-11T00:00:00"/>
    <s v="Y-575860"/>
    <x v="0"/>
    <m/>
    <s v=" "/>
    <m/>
    <m/>
    <m/>
    <x v="19"/>
    <s v="VATAN PLASTİK SAN TİCARET A.Ş"/>
    <m/>
    <d v="2026-08-11T00:00:00"/>
    <s v="P-000172248"/>
    <m/>
    <s v="54FB532"/>
    <s v="Tır Tenteli"/>
    <s v="BİROL AKTÜRK"/>
    <x v="0"/>
    <s v=" "/>
    <m/>
    <s v="ŞEHİRLERARASI"/>
    <n v="1"/>
    <s v="KARTAL"/>
    <s v="KARTAL"/>
    <s v="İSTANBUL"/>
    <s v="KARTAL"/>
    <m/>
    <s v="Y45"/>
    <s v="MANİSA"/>
    <s v="MANİSA"/>
    <s v="MANİSA MERKEZ"/>
    <s v="35889 @ "/>
    <n v="0"/>
    <n v="0"/>
    <n v="0"/>
    <n v="0"/>
    <n v="27000"/>
    <n v="0"/>
    <n v="29592"/>
    <n v="0"/>
    <n v="27000"/>
    <n v="29592"/>
    <n v="2592"/>
  </r>
  <r>
    <x v="3"/>
    <s v="Mehmet Koç"/>
    <s v="Arşiv kaydı var"/>
    <m/>
    <m/>
    <d v="2026-08-11T00:00:00"/>
    <s v="S-641608"/>
    <d v="2026-08-11T00:00:00"/>
    <s v="Y-575846"/>
    <x v="0"/>
    <m/>
    <s v=" "/>
    <m/>
    <m/>
    <m/>
    <x v="20"/>
    <s v="BİLLAS LASTİK VE KAUÇUK SANAYİ TİCARET ANONİM ŞİRKETİ"/>
    <m/>
    <d v="2026-08-11T00:00:00"/>
    <s v="P-000172233"/>
    <m/>
    <s v="11ACK639"/>
    <s v="Tır Tenteli"/>
    <s v="AYŞENUR ORHAN"/>
    <x v="0"/>
    <s v=" "/>
    <m/>
    <s v="ŞEHİRLERARASI"/>
    <n v="1"/>
    <s v="Y34"/>
    <s v="İSTANBUL"/>
    <s v="İSTANBUL"/>
    <s v="İSTANBUL MERKEZ"/>
    <m/>
    <s v="Y11"/>
    <s v="BİLECİK"/>
    <s v="BİLECİK"/>
    <s v="BİLECİK MERKEZ"/>
    <m/>
    <n v="0"/>
    <n v="0"/>
    <n v="0"/>
    <n v="0"/>
    <n v="14000"/>
    <n v="0"/>
    <n v="16500"/>
    <n v="0"/>
    <n v="14000"/>
    <n v="16500"/>
    <n v="2500"/>
  </r>
  <r>
    <x v="3"/>
    <s v="Mehmet Koç"/>
    <s v="Arşiv kaydı var"/>
    <m/>
    <m/>
    <d v="2026-08-11T00:00:00"/>
    <s v="S-641598"/>
    <d v="2026-08-11T00:00:00"/>
    <s v="Y-575836"/>
    <x v="0"/>
    <m/>
    <s v=" "/>
    <m/>
    <m/>
    <m/>
    <x v="8"/>
    <s v="TURKUVAZ PLASTİK VE TEMİZLİK ÜRÜNLERİ SAN TİÇ A.Ş"/>
    <m/>
    <d v="2026-08-11T00:00:00"/>
    <s v="P-000172223"/>
    <m/>
    <s v="26DF460"/>
    <s v="Tır Tenteli"/>
    <s v="TAHA BOZDEMİR"/>
    <x v="0"/>
    <s v=" "/>
    <m/>
    <s v="ŞEHİRLERARASI"/>
    <n v="1"/>
    <s v="HENDEK TURKUVAZ"/>
    <s v="HENDEK TURKUVAZ"/>
    <s v="SAKARYA"/>
    <s v="HENDEK"/>
    <m/>
    <s v="Y64"/>
    <s v="UŞAK"/>
    <s v="UŞAK"/>
    <s v="UŞAK MERKEZ"/>
    <m/>
    <n v="0"/>
    <n v="0"/>
    <n v="0"/>
    <n v="0"/>
    <n v="24000"/>
    <n v="0"/>
    <n v="32813"/>
    <n v="0"/>
    <n v="24000"/>
    <n v="32813"/>
    <n v="8813"/>
  </r>
  <r>
    <x v="3"/>
    <s v="Mehmet Koç"/>
    <s v="Arşiv kaydı var"/>
    <m/>
    <m/>
    <d v="2026-08-11T00:00:00"/>
    <s v="S-641588"/>
    <d v="2026-08-11T00:00:00"/>
    <s v="Y-575827"/>
    <x v="0"/>
    <m/>
    <s v=" "/>
    <m/>
    <m/>
    <m/>
    <x v="27"/>
    <s v="ASKO SINAİ VE TEKNOLOJİ ÜRETİM SANAYİ TİCARET ANONİM ŞİRKETİ"/>
    <m/>
    <d v="2026-08-11T00:00:00"/>
    <s v="P-000172218"/>
    <m/>
    <s v="54ABC514"/>
    <s v="10 Tkr Kamyon Tenteli"/>
    <s v="AHMET KAVAS"/>
    <x v="0"/>
    <s v=" "/>
    <m/>
    <s v="ŞEHİRLERARASI"/>
    <n v="1"/>
    <s v="Y35"/>
    <s v="İZMİR"/>
    <s v="İZMİR"/>
    <s v="MERKEZ"/>
    <m/>
    <s v="SAKARYA/FERİZLİ"/>
    <s v="SAKARYA/FERİZLİ"/>
    <s v="SAKARYA"/>
    <s v="FERİZLİ"/>
    <s v="AQU KRAFT TAŞIMASI @_x000a__x000a_KÖPÜK KESİCİ"/>
    <n v="0"/>
    <n v="0"/>
    <n v="0"/>
    <n v="0"/>
    <n v="17000"/>
    <n v="0"/>
    <n v="19902"/>
    <n v="0"/>
    <n v="17000"/>
    <n v="19902"/>
    <n v="2902"/>
  </r>
  <r>
    <x v="3"/>
    <s v="Mehmet Koç"/>
    <s v="Arşiv kaydı var"/>
    <m/>
    <m/>
    <d v="2026-08-11T00:00:00"/>
    <s v="S-641577"/>
    <d v="2026-08-11T00:00:00"/>
    <s v="Y-575815"/>
    <x v="0"/>
    <m/>
    <s v=" "/>
    <m/>
    <m/>
    <m/>
    <x v="19"/>
    <s v="VATAN PLASTİK SAN TİCARET A.Ş"/>
    <m/>
    <d v="2026-08-11T00:00:00"/>
    <s v="P-000172215"/>
    <m/>
    <s v="54RB455"/>
    <s v="Tır Tenteli"/>
    <s v="ZEKERİYA ÜNAL"/>
    <x v="0"/>
    <s v=" "/>
    <m/>
    <s v="ŞEHİRLERARASI"/>
    <n v="1"/>
    <s v="Y11"/>
    <s v="BİLECİK"/>
    <s v="BİLECİK"/>
    <s v="BİLECİK MERKEZ"/>
    <m/>
    <s v="Y16"/>
    <s v="BURSA"/>
    <s v="BURSA"/>
    <s v="BURSA MERKEZ"/>
    <s v="35879 @ "/>
    <n v="0"/>
    <n v="0"/>
    <n v="0"/>
    <n v="0"/>
    <n v="12000"/>
    <n v="0"/>
    <n v="14963"/>
    <n v="0"/>
    <n v="12000"/>
    <n v="14963"/>
    <n v="2963"/>
  </r>
  <r>
    <x v="3"/>
    <s v="Mehmet Koç"/>
    <s v="Arşiv kaydı var"/>
    <m/>
    <m/>
    <d v="2026-08-11T00:00:00"/>
    <s v="S-641572"/>
    <d v="2026-08-11T00:00:00"/>
    <s v="Y-575809"/>
    <x v="0"/>
    <m/>
    <s v=" "/>
    <m/>
    <m/>
    <m/>
    <x v="27"/>
    <s v="ASKO SINAİ VE TEKNOLOJİ ÜRETİM SANAYİ TİCARET ANONİM ŞİRKETİ"/>
    <m/>
    <d v="2026-08-11T00:00:00"/>
    <s v="P-000172214"/>
    <m/>
    <s v="54AJV747"/>
    <s v="Tır Tenteli"/>
    <s v="MUHAMMED KOCABAY"/>
    <x v="0"/>
    <s v=" "/>
    <m/>
    <s v="ŞEHİRİÇİ"/>
    <n v="1"/>
    <s v="Y54"/>
    <s v="SAKARYA"/>
    <s v="SAKARYA"/>
    <s v="SAKARYA MERKEZ"/>
    <m/>
    <s v="SAKARYA/FERİZLİ"/>
    <s v="SAKARYA/FERİZLİ"/>
    <s v="SAKARYA"/>
    <s v="FERİZLİ"/>
    <s v="AQU KRAFT TAŞIMASI @_x000a__x000a_8 ADET BORU"/>
    <n v="0"/>
    <n v="0"/>
    <n v="0"/>
    <n v="0"/>
    <n v="3500"/>
    <n v="0"/>
    <n v="4975"/>
    <n v="0"/>
    <n v="3500"/>
    <n v="4975"/>
    <n v="1475"/>
  </r>
  <r>
    <x v="3"/>
    <s v="Mehmet Koç"/>
    <s v="Arşiv kaydı var"/>
    <m/>
    <m/>
    <d v="2026-08-11T00:00:00"/>
    <s v="S-641569"/>
    <d v="2026-08-11T00:00:00"/>
    <s v="Y-575807"/>
    <x v="0"/>
    <m/>
    <s v=" "/>
    <m/>
    <m/>
    <m/>
    <x v="27"/>
    <s v="ASKO SINAİ VE TEKNOLOJİ ÜRETİM SANAYİ TİCARET ANONİM ŞİRKETİ"/>
    <m/>
    <d v="2026-08-11T00:00:00"/>
    <s v="P-000172213"/>
    <m/>
    <s v="60AFZ493"/>
    <s v="Tır Tenteli"/>
    <s v="SINIRLI SORUMLU GÜZEL AKYURT MOTORLU TAŞIYICILAR KOOPERATİFİ"/>
    <x v="0"/>
    <s v="MURAT KURAN"/>
    <s v="0542 249 70 90"/>
    <s v="ŞEHİRLERARASI"/>
    <n v="1"/>
    <s v="Y06"/>
    <s v="ANKARA"/>
    <s v="ANKARA"/>
    <s v="ANKARA MERKEZ"/>
    <m/>
    <s v="SAKARYA/FERİZLİ"/>
    <s v="SAKARYA/FERİZLİ"/>
    <s v="SAKARYA"/>
    <s v="FERİZLİ"/>
    <s v="AQU KRAFT TAŞIMASI @"/>
    <n v="0"/>
    <n v="0"/>
    <n v="0"/>
    <n v="0"/>
    <n v="10000"/>
    <n v="0"/>
    <n v="12162"/>
    <n v="0"/>
    <n v="10000"/>
    <n v="12162"/>
    <n v="2162"/>
  </r>
  <r>
    <x v="3"/>
    <s v="Mehmet Koç"/>
    <s v="Arşiv kaydı var"/>
    <m/>
    <m/>
    <d v="2026-08-11T00:00:00"/>
    <s v="S-642340"/>
    <d v="2026-08-11T00:00:00"/>
    <s v="Y-576579"/>
    <x v="0"/>
    <m/>
    <s v=" "/>
    <m/>
    <m/>
    <m/>
    <x v="19"/>
    <s v="VATAN PLASTİK SAN TİCARET A.Ş"/>
    <m/>
    <d v="2026-08-11T00:00:00"/>
    <s v="P-000172529"/>
    <m/>
    <s v="50AR890"/>
    <s v="Tır Tenteli"/>
    <s v="ZER LOJİSTİK TİCARET LİMİTED ŞİRKETİ"/>
    <x v="0"/>
    <s v=" "/>
    <m/>
    <s v="ŞEHİRLERARASI"/>
    <n v="1"/>
    <s v="Y11"/>
    <s v="BİLECİK"/>
    <s v="BİLECİK"/>
    <s v="BİLECİK MERKEZ"/>
    <m/>
    <s v="Y38"/>
    <s v="KAYSERİ"/>
    <s v="KAYSERİ"/>
    <s v="KAYSERİ MERKEZ"/>
    <s v="35893 @ "/>
    <n v="0"/>
    <n v="0"/>
    <n v="0"/>
    <n v="0"/>
    <n v="30000"/>
    <n v="0"/>
    <n v="39741"/>
    <n v="0"/>
    <n v="30000"/>
    <n v="39741"/>
    <n v="9741"/>
  </r>
  <r>
    <x v="4"/>
    <s v="Serhat Kuzey"/>
    <s v="Arşiv kaydı var"/>
    <m/>
    <m/>
    <d v="2026-08-11T00:00:00"/>
    <s v="S-642298"/>
    <d v="2026-08-11T00:00:00"/>
    <s v="Y-576537"/>
    <x v="3"/>
    <m/>
    <s v=" "/>
    <m/>
    <m/>
    <m/>
    <x v="11"/>
    <m/>
    <m/>
    <d v="2026-08-11T00:00:00"/>
    <s v="P-000172744"/>
    <m/>
    <s v="33BYD96"/>
    <s v="Tır Frigorifik"/>
    <s v="NAZDAR LOJİSTİK NAKLİYAT İTHALAT İHRACAT VE SANAYİ TİCARET LİMİTED ŞİRKETİ"/>
    <x v="1"/>
    <s v=" "/>
    <m/>
    <s v="ŞEHİRLERARASI"/>
    <n v="1"/>
    <s v="Y51"/>
    <s v="NİĞDE"/>
    <s v="NİĞDE"/>
    <s v="NİĞDE MERKEZ"/>
    <m/>
    <s v="Y07"/>
    <s v="ANTALYA"/>
    <s v="ANTALYA"/>
    <s v="MERKEZ"/>
    <m/>
    <n v="0"/>
    <n v="529"/>
    <n v="832"/>
    <n v="303"/>
    <n v="36212.04"/>
    <n v="0"/>
    <n v="39364"/>
    <n v="0"/>
    <n v="36212.04"/>
    <n v="39364"/>
    <n v="3151.96"/>
  </r>
  <r>
    <x v="4"/>
    <s v="Serhat Kuzey"/>
    <s v="Arşiv kaydı var"/>
    <m/>
    <m/>
    <d v="2026-08-11T00:00:00"/>
    <s v="S-642297"/>
    <d v="2026-08-11T00:00:00"/>
    <s v="Y-576536"/>
    <x v="3"/>
    <m/>
    <s v=" "/>
    <m/>
    <m/>
    <m/>
    <x v="11"/>
    <m/>
    <m/>
    <d v="2026-08-11T00:00:00"/>
    <s v="P-000172743"/>
    <m/>
    <s v="06FTL122"/>
    <s v="Tır Frigorifik"/>
    <s v="SÜLEYMAN BAHAR-BARAN NAKLİYAT"/>
    <x v="1"/>
    <s v=" "/>
    <m/>
    <s v="ŞEHİRLERARASI"/>
    <n v="1"/>
    <s v="Y51"/>
    <s v="NİĞDE"/>
    <s v="NİĞDE"/>
    <s v="NİĞDE MERKEZ"/>
    <m/>
    <s v="Y42"/>
    <s v="KONYA"/>
    <s v="KONYA"/>
    <s v="KONYA MERKEZ"/>
    <m/>
    <n v="0"/>
    <n v="317"/>
    <n v="317"/>
    <n v="0"/>
    <n v="12772.38"/>
    <n v="200.32"/>
    <n v="21857"/>
    <n v="0"/>
    <n v="12572.06"/>
    <n v="21857"/>
    <n v="9284.94"/>
  </r>
  <r>
    <x v="4"/>
    <s v="Ahmet Bursal"/>
    <m/>
    <m/>
    <m/>
    <d v="2026-08-11T00:00:00"/>
    <s v="S-641815"/>
    <d v="2026-08-11T00:00:00"/>
    <s v="Y-576053"/>
    <x v="3"/>
    <m/>
    <s v=" "/>
    <m/>
    <m/>
    <m/>
    <x v="11"/>
    <m/>
    <m/>
    <d v="2026-08-11T00:00:00"/>
    <s v="P-000172742"/>
    <m/>
    <s v="33SL026"/>
    <s v="Tır Frigorifik"/>
    <s v="ŞAHNALAR LOJİSTİK OTOMOTİV YEDEK PARÇA İNŞŞAT"/>
    <x v="0"/>
    <s v="ADEM TEK"/>
    <s v="0542 646 78 87"/>
    <s v="ŞEHİRLERARASI"/>
    <n v="1"/>
    <s v="Y51"/>
    <s v="NİĞDE"/>
    <s v="NİĞDE"/>
    <s v="NİĞDE MERKEZ"/>
    <m/>
    <s v="Y07"/>
    <s v="ANTALYA"/>
    <s v="ANTALYA"/>
    <s v="MERKEZ"/>
    <s v="SERİK @"/>
    <n v="0"/>
    <n v="0"/>
    <n v="0"/>
    <n v="0"/>
    <n v="32000"/>
    <n v="0"/>
    <n v="39364"/>
    <n v="0"/>
    <n v="32000"/>
    <n v="39364"/>
    <n v="7364"/>
  </r>
  <r>
    <x v="4"/>
    <s v="Ahmet Bursal"/>
    <m/>
    <m/>
    <m/>
    <d v="2026-08-11T00:00:00"/>
    <s v="S-641814"/>
    <d v="2026-08-11T00:00:00"/>
    <s v="Y-576052"/>
    <x v="3"/>
    <m/>
    <s v=" "/>
    <m/>
    <m/>
    <m/>
    <x v="11"/>
    <m/>
    <m/>
    <d v="2026-08-11T00:00:00"/>
    <s v="P-000172741"/>
    <m/>
    <s v="16BRU509"/>
    <s v="Tır Frigorifik"/>
    <s v="SRD LOG LOJİSTİK ULUSLARARASI TAŞIMACILIK SANAYİ TİCARET LİMİTED ŞİRKETİ"/>
    <x v="0"/>
    <s v=" "/>
    <m/>
    <s v="ŞEHİRLERARASI"/>
    <n v="1"/>
    <s v="Y51"/>
    <s v="NİĞDE"/>
    <s v="NİĞDE"/>
    <s v="NİĞDE MERKEZ"/>
    <m/>
    <s v="Y10"/>
    <s v="BALIKESİR"/>
    <s v="BALIKESİR"/>
    <s v="BALIKESİR MERKEZ"/>
    <s v="BURSA + MANYAS @"/>
    <n v="0"/>
    <n v="0"/>
    <n v="0"/>
    <n v="0"/>
    <n v="39000"/>
    <n v="0"/>
    <n v="41954"/>
    <n v="0"/>
    <n v="39000"/>
    <n v="41954"/>
    <n v="2954"/>
  </r>
  <r>
    <x v="4"/>
    <s v="Ahmet Bursal"/>
    <m/>
    <m/>
    <m/>
    <d v="2026-08-11T00:00:00"/>
    <s v="S-641813"/>
    <d v="2026-08-11T00:00:00"/>
    <s v="Y-576051"/>
    <x v="3"/>
    <m/>
    <s v=" "/>
    <m/>
    <m/>
    <m/>
    <x v="11"/>
    <m/>
    <m/>
    <d v="2026-08-11T00:00:00"/>
    <s v="P-000172740"/>
    <m/>
    <s v="51BN051"/>
    <s v="Tır Frigorifik"/>
    <s v="HÜSEYİN İMİR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VRUPA 2 NOKTA @"/>
    <n v="0"/>
    <n v="0"/>
    <n v="0"/>
    <n v="0"/>
    <n v="52000"/>
    <n v="0"/>
    <n v="59564"/>
    <n v="0"/>
    <n v="52000"/>
    <n v="59564"/>
    <n v="7564"/>
  </r>
  <r>
    <x v="4"/>
    <s v="Ahmet Bursal"/>
    <m/>
    <m/>
    <m/>
    <d v="2026-08-11T00:00:00"/>
    <s v="S-641812"/>
    <d v="2026-08-11T00:00:00"/>
    <s v="Y-576050"/>
    <x v="3"/>
    <m/>
    <s v=" "/>
    <m/>
    <m/>
    <m/>
    <x v="11"/>
    <m/>
    <m/>
    <d v="2026-08-11T00:00:00"/>
    <s v="P-000172739"/>
    <m/>
    <s v="51ADB860"/>
    <s v="Tır Frigorifik"/>
    <s v="CUMALİ ERÇATIM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NADOLU @"/>
    <n v="0"/>
    <n v="0"/>
    <n v="0"/>
    <n v="0"/>
    <n v="43000"/>
    <n v="0"/>
    <n v="53245"/>
    <n v="0"/>
    <n v="43000"/>
    <n v="53245"/>
    <n v="10245"/>
  </r>
  <r>
    <x v="4"/>
    <s v="Ahmet Bursal"/>
    <m/>
    <m/>
    <m/>
    <d v="2026-08-11T00:00:00"/>
    <s v="S-641811"/>
    <d v="2026-08-11T00:00:00"/>
    <s v="Y-576049"/>
    <x v="3"/>
    <m/>
    <s v=" "/>
    <m/>
    <m/>
    <m/>
    <x v="11"/>
    <m/>
    <m/>
    <d v="2026-08-11T00:00:00"/>
    <s v="P-000172738"/>
    <m/>
    <s v="01BBV944"/>
    <s v="Tır Frigorifik"/>
    <s v="SABUNCULAR AMB.TÜK.PETR.ÜRN.TAR.GIDA SAN.VE TİC.LTD.ŞTİ."/>
    <x v="0"/>
    <s v=" "/>
    <m/>
    <s v="ŞEHİRLERARASI"/>
    <n v="1"/>
    <s v="Y51"/>
    <s v="NİĞDE"/>
    <s v="NİĞDE"/>
    <s v="NİĞDE MERKEZ"/>
    <m/>
    <s v="Y07"/>
    <s v="ANTALYA"/>
    <s v="ANTALYA"/>
    <s v="MERKEZ"/>
    <s v="DÖŞEMEALTI @"/>
    <n v="0"/>
    <n v="0"/>
    <n v="0"/>
    <n v="0"/>
    <n v="35000"/>
    <n v="0"/>
    <n v="39364"/>
    <n v="0"/>
    <n v="35000"/>
    <n v="39364"/>
    <n v="4364"/>
  </r>
  <r>
    <x v="4"/>
    <s v="Ahmet Bursal"/>
    <m/>
    <m/>
    <m/>
    <d v="2026-08-11T00:00:00"/>
    <s v="S-641809"/>
    <d v="2026-08-11T00:00:00"/>
    <s v="Y-576047"/>
    <x v="3"/>
    <m/>
    <s v=" "/>
    <m/>
    <m/>
    <m/>
    <x v="11"/>
    <m/>
    <m/>
    <d v="2026-08-11T00:00:00"/>
    <s v="P-000172737"/>
    <m/>
    <s v="07AIK320"/>
    <s v="Tır Frigorifik"/>
    <s v="MEHMETALİ ÜNAL"/>
    <x v="0"/>
    <s v=" "/>
    <m/>
    <s v="ŞEHİRLERARASI"/>
    <n v="1"/>
    <s v="Y51"/>
    <s v="NİĞDE"/>
    <s v="NİĞDE"/>
    <s v="NİĞDE MERKEZ"/>
    <m/>
    <s v="Y07"/>
    <s v="ANTALYA"/>
    <s v="ANTALYA"/>
    <s v="MERKEZ"/>
    <s v="KEPEZ @"/>
    <n v="0"/>
    <n v="0"/>
    <n v="0"/>
    <n v="0"/>
    <n v="33000"/>
    <n v="0"/>
    <n v="39364"/>
    <n v="0"/>
    <n v="33000"/>
    <n v="39364"/>
    <n v="6364"/>
  </r>
  <r>
    <x v="4"/>
    <s v="Ahmet Bursal"/>
    <m/>
    <m/>
    <m/>
    <d v="2026-08-11T00:00:00"/>
    <s v="S-641808"/>
    <d v="2026-08-11T00:00:00"/>
    <s v="Y-576046"/>
    <x v="3"/>
    <m/>
    <s v=" "/>
    <m/>
    <m/>
    <m/>
    <x v="11"/>
    <m/>
    <m/>
    <d v="2026-08-11T00:00:00"/>
    <s v="P-000172736"/>
    <m/>
    <s v="51ADS045"/>
    <s v="Tır Frigorifik"/>
    <s v="MURAT DURAK"/>
    <x v="0"/>
    <s v=" "/>
    <m/>
    <s v="ŞEHİRLERARASI"/>
    <n v="1"/>
    <s v="Y51"/>
    <s v="NİĞDE"/>
    <s v="NİĞDE"/>
    <s v="NİĞDE MERKEZ"/>
    <m/>
    <s v="Y06"/>
    <s v="ANKARA"/>
    <s v="ANKARA"/>
    <s v="ANKARA MERKEZ"/>
    <m/>
    <n v="0"/>
    <n v="0"/>
    <n v="0"/>
    <n v="0"/>
    <n v="28000"/>
    <n v="0"/>
    <n v="33041"/>
    <n v="0"/>
    <n v="28000"/>
    <n v="33041"/>
    <n v="5041"/>
  </r>
  <r>
    <x v="4"/>
    <s v="Ahmet Bursal"/>
    <m/>
    <m/>
    <m/>
    <d v="2026-08-11T00:00:00"/>
    <s v="S-641797"/>
    <d v="2026-08-11T00:00:00"/>
    <s v="Y-576034"/>
    <x v="3"/>
    <m/>
    <s v=" "/>
    <m/>
    <m/>
    <m/>
    <x v="11"/>
    <m/>
    <m/>
    <d v="2026-08-11T00:00:00"/>
    <s v="P-000172727"/>
    <m/>
    <s v="51AEJ486"/>
    <s v="Tır Frigorifik"/>
    <s v="YUSUF BOZKUŞ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VRUPA 2 NOKTA @"/>
    <n v="0"/>
    <n v="0"/>
    <n v="0"/>
    <n v="0"/>
    <n v="50000"/>
    <n v="0"/>
    <n v="59564"/>
    <n v="0"/>
    <n v="50000"/>
    <n v="59564"/>
    <n v="9564"/>
  </r>
  <r>
    <x v="4"/>
    <s v="Ahmet Bursal"/>
    <m/>
    <m/>
    <m/>
    <d v="2026-08-11T00:00:00"/>
    <s v="S-641807"/>
    <d v="2026-08-11T00:00:00"/>
    <s v="Y-576045"/>
    <x v="3"/>
    <m/>
    <s v=" "/>
    <m/>
    <m/>
    <m/>
    <x v="11"/>
    <m/>
    <m/>
    <d v="2026-08-11T00:00:00"/>
    <s v="P-000172735"/>
    <m/>
    <s v="01AUU721"/>
    <s v="Tır Frigorifik"/>
    <s v="SABUNCULAR AMB.TÜK.PETR.ÜRN.TAR.GIDA SAN.VE TİC.LTD.ŞTİ."/>
    <x v="0"/>
    <s v=" "/>
    <m/>
    <s v="ŞEHİRLERARASI"/>
    <n v="1"/>
    <s v="Y51"/>
    <s v="NİĞDE"/>
    <s v="NİĞDE"/>
    <s v="NİĞDE MERKEZ"/>
    <m/>
    <s v="Y01"/>
    <s v="ADANA"/>
    <s v="ADANA"/>
    <s v="ADANA MERKEZ"/>
    <m/>
    <n v="0"/>
    <n v="0"/>
    <n v="0"/>
    <n v="0"/>
    <n v="22000"/>
    <n v="0"/>
    <n v="24862"/>
    <n v="0"/>
    <n v="22000"/>
    <n v="24862"/>
    <n v="2862"/>
  </r>
  <r>
    <x v="4"/>
    <s v="Ahmet Bursal"/>
    <m/>
    <m/>
    <s v="TAMAMLANDI"/>
    <d v="2026-08-11T00:00:00"/>
    <s v="S-641805"/>
    <d v="2026-08-11T00:00:00"/>
    <s v="Y-576042"/>
    <x v="3"/>
    <m/>
    <s v=" "/>
    <m/>
    <m/>
    <m/>
    <x v="11"/>
    <m/>
    <m/>
    <d v="2026-08-11T00:00:00"/>
    <s v="P-000172734"/>
    <m/>
    <s v="27BEB840"/>
    <s v="Tır Frigorifik"/>
    <s v="ŞAHNALAR LOJİSTİK OTOMOTİV YEDEK PARÇA İNŞŞAT"/>
    <x v="0"/>
    <s v="ABDULLAH TUMİÇİN"/>
    <s v="0537 432  97 04"/>
    <s v="ŞEHİRLERARASI"/>
    <n v="1"/>
    <s v="Y51"/>
    <s v="NİĞDE"/>
    <s v="NİĞDE"/>
    <s v="NİĞDE MERKEZ"/>
    <m/>
    <s v="Y07"/>
    <s v="ANTALYA"/>
    <s v="ANTALYA"/>
    <s v="MERKEZ"/>
    <s v="DÖŞEMEALTI @"/>
    <n v="0"/>
    <n v="0"/>
    <n v="0"/>
    <n v="0"/>
    <n v="32000"/>
    <n v="0"/>
    <n v="39364"/>
    <n v="0"/>
    <n v="32000"/>
    <n v="39364"/>
    <n v="7364"/>
  </r>
  <r>
    <x v="4"/>
    <s v="Necmettin ŞEN"/>
    <s v="Arşiv kaydı var"/>
    <s v="10-16 AĞUSTOS 2026 ÇUMRA MUTABAKATI"/>
    <s v="TAMAMLANDI"/>
    <d v="2026-08-11T00:00:00"/>
    <s v="S-641533"/>
    <d v="2026-08-11T00:00:00"/>
    <s v="Y-575772"/>
    <x v="2"/>
    <m/>
    <s v=" "/>
    <m/>
    <m/>
    <m/>
    <x v="10"/>
    <s v="PANEK ZİRAAT ALETLERİ DAYANIKLI TÜKETİM MALZEMELERİ"/>
    <m/>
    <d v="2026-08-11T00:00:00"/>
    <s v="P-000172200"/>
    <m/>
    <s v="41ADR566"/>
    <s v="Tır Frigorifik"/>
    <s v="ŞAHNALAR LOJİSTİK OTOMOTİV YEDEK PARÇA İNŞŞAT"/>
    <x v="0"/>
    <s v="M KARAHAN"/>
    <s v="0542 226 97 17"/>
    <s v="ŞEHİRLERARASI"/>
    <n v="1"/>
    <s v="4211"/>
    <s v="ÇUMRA FABRİKA"/>
    <s v="KONYA"/>
    <s v="ÇUMRA"/>
    <m/>
    <s v="Y01"/>
    <s v="ADANA"/>
    <s v="ADANA"/>
    <s v="ADANA MERKEZ"/>
    <s v="A101 TARSUS- TARIM KREDİ- MİGROS- BİM 2 @ "/>
    <n v="0"/>
    <n v="0"/>
    <n v="0"/>
    <n v="0"/>
    <n v="24000"/>
    <n v="0"/>
    <n v="26586.720000000001"/>
    <n v="0"/>
    <n v="24000"/>
    <n v="26586.720000000001"/>
    <n v="2586.7199999999998"/>
  </r>
  <r>
    <x v="4"/>
    <s v="Necmettin ŞEN"/>
    <s v="Arşiv kaydı var"/>
    <s v="10-16 AĞUSTOS 2026 KAŞINHANI MUTABAKATI"/>
    <s v="TAMAMLANDI"/>
    <d v="2026-08-11T00:00:00"/>
    <s v="S-641530"/>
    <d v="2026-08-11T00:00:00"/>
    <s v="Y-575748"/>
    <x v="3"/>
    <m/>
    <s v=" "/>
    <m/>
    <m/>
    <m/>
    <x v="10"/>
    <s v="PANEK ZİRAAT ALETLERİ DAYANIKLI TÜKETİM MALZEMELERİ"/>
    <m/>
    <d v="2026-08-11T00:00:00"/>
    <s v="P-000172199"/>
    <m/>
    <s v="06CFE813"/>
    <s v="Tır Frigorifik"/>
    <s v="AYŞE OCAK"/>
    <x v="0"/>
    <s v="ERDAL OCAK"/>
    <s v="0534 789 90 74"/>
    <s v="ŞEHİRLERARASI"/>
    <n v="1"/>
    <s v="4210"/>
    <s v="KAŞINHANI FABRİKA"/>
    <s v="KONYA"/>
    <s v="MERAM"/>
    <m/>
    <s v="Y06"/>
    <s v="ANKARA"/>
    <s v="ANKARA"/>
    <s v="ANKARA MERKEZ"/>
    <s v="&quot;YASEMİN GRUP LOJİSTİK VE GIDA ŞTİ. (ANKARA) (15 PLT) || BİM - GÜZELHİSAR (8 PLT) ||_x000a_ A101.ESENBOĞA DEPO (8 PLT)&quot; @ "/>
    <n v="0"/>
    <n v="0"/>
    <n v="0"/>
    <n v="0"/>
    <n v="23000"/>
    <n v="0"/>
    <n v="25892.58"/>
    <n v="0"/>
    <n v="23000"/>
    <n v="25892.58"/>
    <n v="2892.58"/>
  </r>
  <r>
    <x v="4"/>
    <s v="Necmettin ŞEN"/>
    <s v="Arşiv kaydı var"/>
    <s v="10-16 AĞUSTOS 2026 KAŞINHANI MUTABAKATI"/>
    <s v="TAMAMLANDI"/>
    <d v="2026-08-11T00:00:00"/>
    <s v="S-641505"/>
    <d v="2026-08-11T00:00:00"/>
    <s v="Y-575746"/>
    <x v="3"/>
    <m/>
    <s v=" "/>
    <m/>
    <m/>
    <m/>
    <x v="10"/>
    <s v="PANEK ZİRAAT ALETLERİ DAYANIKLI TÜKETİM MALZEMELERİ"/>
    <m/>
    <d v="2026-08-11T00:00:00"/>
    <s v="P-000172186"/>
    <m/>
    <s v="42AVD334"/>
    <s v="Tır Frigorifik"/>
    <s v="KADİR YAVUZER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&quot;MİGROS GÖLBAŞI (8 PLT) || A101. GÖLBAŞI DEPO (3 PLT) || BİM - HASANOĞLAN 2 (6 PLT) ||_x000a_ BİM - HASANOĞLAN 1 (5 PLT) || A101.ELMADAĞ DEPO (9 PLT)&quot; @ "/>
    <n v="0"/>
    <n v="675"/>
    <n v="675"/>
    <n v="0"/>
    <n v="25273.49"/>
    <n v="0"/>
    <n v="25136.02"/>
    <n v="0"/>
    <n v="25273.49"/>
    <n v="25136.02"/>
    <n v="-137.47"/>
  </r>
  <r>
    <x v="4"/>
    <s v="Necmettin ŞEN"/>
    <s v="Arşiv kaydı var"/>
    <s v="10-16 AĞUSTOS 2026 KAŞINHANI MUTABAKATI"/>
    <s v="TAMAMLANDI"/>
    <d v="2026-08-11T00:00:00"/>
    <s v="S-641504"/>
    <d v="2026-08-11T00:00:00"/>
    <s v="Y-575744"/>
    <x v="3"/>
    <m/>
    <s v=" "/>
    <m/>
    <m/>
    <m/>
    <x v="10"/>
    <s v="PANEK ZİRAAT ALETLERİ DAYANIKLI TÜKETİM MALZEMELERİ"/>
    <m/>
    <d v="2026-08-11T00:00:00"/>
    <s v="P-000172185"/>
    <m/>
    <s v="42SM634"/>
    <s v="Tır Frigorifik"/>
    <s v="YASİN BOZDAĞ"/>
    <x v="1"/>
    <s v=" "/>
    <m/>
    <s v="ŞEHİRLERARASI"/>
    <n v="1"/>
    <s v="4210"/>
    <s v="KAŞINHANI FABRİKA"/>
    <s v="KONYA"/>
    <s v="MERAM"/>
    <m/>
    <s v="Y46"/>
    <s v="KAHRAMANMARAŞ"/>
    <s v="KAHRAMANMARAŞ"/>
    <s v="KAHRAMANMARAŞ MERKEZ"/>
    <s v="&quot;MİGROS ADANA (6 PLT) || A101.-ADANA (7 PLT) || FATİH DONDURMA DEPO (2 PLT) || _x000a_DERTLİ PLASTİK AMBALAJ GIDA İN TİC.LTD.ŞTİ. (7 PLT) || A101.KAHRAMANMARAŞ DEPO (9 PLT)&quot; @ "/>
    <n v="0"/>
    <n v="1198"/>
    <n v="1198"/>
    <n v="0"/>
    <n v="44816.76"/>
    <n v="0"/>
    <n v="37682.400000000001"/>
    <n v="0"/>
    <n v="44816.76"/>
    <n v="37682.400000000001"/>
    <n v="-7134.36"/>
  </r>
  <r>
    <x v="4"/>
    <s v="Necmettin ŞEN"/>
    <s v="Arşiv kaydı var"/>
    <s v="10-16 AĞUSTOS 2026 KAŞINHANI MUTABAKATI"/>
    <s v="TAMAMLANDI"/>
    <d v="2026-08-11T00:00:00"/>
    <s v="S-641511"/>
    <d v="2026-08-11T00:00:00"/>
    <s v="Y-575740"/>
    <x v="3"/>
    <m/>
    <s v=" "/>
    <m/>
    <m/>
    <m/>
    <x v="10"/>
    <s v="PANEK ZİRAAT ALETLERİ DAYANIKLI TÜKETİM MALZEMELERİ"/>
    <m/>
    <d v="2026-08-11T00:00:00"/>
    <s v="P-000172188"/>
    <m/>
    <s v="16BIY220"/>
    <s v="Tır Frigorifik"/>
    <s v="ŞAHNALAR LOJİSTİK OTOMOTİV YEDEK PARÇA İNŞŞAT"/>
    <x v="0"/>
    <s v="MAHMUT ENÇ"/>
    <s v="0532 217 41 03"/>
    <s v="ŞEHİRLERARASI"/>
    <n v="1"/>
    <s v="4210"/>
    <s v="KAŞINHANI FABRİKA"/>
    <s v="KONYA"/>
    <s v="MERAM"/>
    <m/>
    <s v="Y33"/>
    <s v="MERSİN"/>
    <s v="MERSİN"/>
    <s v="MERSİN MERKEZ"/>
    <s v="MİGROS TARSUS DAĞITIM MERKEZİ (5 PLT) || A101- TARSUS DEPO (4 PLT) || BİM - MERSİN (23 PLT) @ "/>
    <n v="0"/>
    <n v="0"/>
    <n v="0"/>
    <n v="0"/>
    <n v="22000"/>
    <n v="0"/>
    <n v="23742.36"/>
    <n v="0"/>
    <n v="22000"/>
    <n v="23742.36"/>
    <n v="1742.36"/>
  </r>
  <r>
    <x v="4"/>
    <s v="Necmettin ŞEN"/>
    <s v="Arşiv kaydı var"/>
    <s v="10-16 AĞUSTOS 2026 KAŞINHANI MUTABAKATI"/>
    <s v="TAMAMLANDI"/>
    <d v="2026-08-11T00:00:00"/>
    <s v="S-641498"/>
    <d v="2026-08-11T00:00:00"/>
    <s v="Y-575737"/>
    <x v="3"/>
    <m/>
    <s v=" "/>
    <m/>
    <m/>
    <m/>
    <x v="10"/>
    <s v="PANEK ZİRAAT ALETLERİ DAYANIKLI TÜKETİM MALZEMELERİ"/>
    <m/>
    <d v="2026-08-11T00:00:00"/>
    <s v="P-000172184"/>
    <m/>
    <s v="33CTT18"/>
    <s v="Tır Frigorifik"/>
    <s v="AHAD LOJİSTİK ULUSLARARASI TAŞIMACILIK TEKSTİL GIDA TARIM OTOMOTİV KUYUMCULUK İNŞAAT PETROL EMLAK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A101.-AKINCI DEPO (11 PLT) || BİM - YENİKENT (5 PLT) || GİMSA DEPO (15 PLT) @ "/>
    <n v="0"/>
    <n v="361"/>
    <n v="690"/>
    <n v="329"/>
    <n v="28627.54"/>
    <n v="0"/>
    <n v="24709.72"/>
    <n v="0"/>
    <n v="28627.54"/>
    <n v="24709.72"/>
    <n v="-3917.82"/>
  </r>
  <r>
    <x v="4"/>
    <s v="Necmettin ŞEN"/>
    <s v="Arşiv kaydı var"/>
    <s v="10-16 AĞUSTOS 2026 ÇUMRA MUTABAKATI"/>
    <s v="TAMAMLANDI"/>
    <d v="2026-08-11T00:00:00"/>
    <s v="S-641497"/>
    <d v="2026-08-11T00:00:00"/>
    <s v="Y-575736"/>
    <x v="2"/>
    <m/>
    <s v=" "/>
    <m/>
    <m/>
    <m/>
    <x v="10"/>
    <s v="PANEK ZİRAAT ALETLERİ DAYANIKLI TÜKETİM MALZEMELERİ"/>
    <m/>
    <d v="2026-08-11T00:00:00"/>
    <s v="P-000172183"/>
    <m/>
    <s v="42BBA339"/>
    <s v="Tır Frigorifik"/>
    <s v="ERGÜN ARI"/>
    <x v="0"/>
    <s v=" "/>
    <m/>
    <s v="ŞEHİRLERARASI"/>
    <n v="1"/>
    <s v="4211"/>
    <s v="ÇUMRA FABRİKA"/>
    <s v="KONYA"/>
    <s v="ÇUMRA"/>
    <m/>
    <s v="Y12"/>
    <s v="BİNGÖL"/>
    <s v="BİNGÖL"/>
    <s v="BİNGÖL MERKEZ"/>
    <s v="BAZOĞLU GIDA- MİGROS- A101- ÖZ AKPA GIDA @ "/>
    <n v="0"/>
    <n v="0"/>
    <n v="0"/>
    <n v="0"/>
    <n v="64000"/>
    <n v="0"/>
    <n v="70194.75"/>
    <n v="0"/>
    <n v="64000"/>
    <n v="70194.75"/>
    <n v="6194.75"/>
  </r>
  <r>
    <x v="4"/>
    <s v="Necmettin ŞEN"/>
    <s v="Arşiv kaydı var"/>
    <s v="10-16 AĞUSTOS 2026 ÇUMRA MUTABAKATI"/>
    <s v="TAMAMLANDI"/>
    <d v="2026-08-11T00:00:00"/>
    <s v="S-641496"/>
    <d v="2026-08-11T00:00:00"/>
    <s v="Y-575735"/>
    <x v="2"/>
    <m/>
    <s v=" "/>
    <m/>
    <m/>
    <m/>
    <x v="10"/>
    <s v="PANEK ZİRAAT ALETLERİ DAYANIKLI TÜKETİM MALZEMELERİ"/>
    <m/>
    <d v="2026-08-11T00:00:00"/>
    <s v="P-000172182"/>
    <m/>
    <s v="06EOB872"/>
    <s v="Tır Frigorifik"/>
    <s v="MEVLÜT ÖZDEMİR"/>
    <x v="0"/>
    <s v=" "/>
    <m/>
    <s v="ŞEHİRLERARASI"/>
    <n v="1"/>
    <s v="4211"/>
    <s v="ÇUMRA FABRİKA"/>
    <s v="KONYA"/>
    <s v="ÇUMRA"/>
    <m/>
    <s v="Y06"/>
    <s v="ANKARA"/>
    <s v="ANKARA"/>
    <s v="ANKARA MERKEZ"/>
    <s v="MİGROS GÖLBAŞI- YASEMİN PASTA- A101 AKINCI @ "/>
    <n v="0"/>
    <n v="0"/>
    <n v="0"/>
    <n v="0"/>
    <n v="22500"/>
    <n v="0"/>
    <n v="25555.62"/>
    <n v="0"/>
    <n v="22500"/>
    <n v="25555.62"/>
    <n v="3055.62"/>
  </r>
  <r>
    <x v="4"/>
    <s v="Necmettin ŞEN"/>
    <s v="Arşiv kaydı var"/>
    <s v="10-16 AĞUSTOS 2026 ÇUMRA MUTABAKATI"/>
    <s v="TAMAMLANDI"/>
    <d v="2026-08-11T00:00:00"/>
    <s v="S-641495"/>
    <d v="2026-08-11T00:00:00"/>
    <s v="Y-575734"/>
    <x v="2"/>
    <m/>
    <s v=" "/>
    <m/>
    <m/>
    <m/>
    <x v="10"/>
    <s v="PANEK ZİRAAT ALETLERİ DAYANIKLI TÜKETİM MALZEMELERİ"/>
    <m/>
    <d v="2026-08-11T00:00:00"/>
    <s v="P-000172181"/>
    <m/>
    <s v="42ACE599"/>
    <s v="Tır Frigorifik"/>
    <s v="YASİN BOZDAĞ"/>
    <x v="0"/>
    <s v=" "/>
    <m/>
    <s v="ŞEHİRLERARASI"/>
    <n v="1"/>
    <s v="4211"/>
    <s v="ÇUMRA FABRİKA"/>
    <s v="KONYA"/>
    <s v="ÇUMRA"/>
    <m/>
    <s v="Y38"/>
    <s v="KAYSERİ"/>
    <s v="KAYSERİ"/>
    <s v="KAYSERİ MERKEZ"/>
    <s v="BİM- ARSEN İHTİYAÇ- A101 @ "/>
    <n v="0"/>
    <n v="0"/>
    <n v="0"/>
    <n v="0"/>
    <n v="22500"/>
    <n v="0"/>
    <n v="26173.200000000001"/>
    <n v="0"/>
    <n v="22500"/>
    <n v="26173.200000000001"/>
    <n v="3673.2"/>
  </r>
  <r>
    <x v="4"/>
    <s v="Necmettin ŞEN"/>
    <s v="Arşiv kaydı var"/>
    <s v="10-16 AĞUSTOS 2026 ÇUMRA MUTABAKATI"/>
    <s v="TAMAMLANDI"/>
    <d v="2026-08-11T00:00:00"/>
    <s v="S-641494"/>
    <d v="2026-08-11T00:00:00"/>
    <s v="Y-575733"/>
    <x v="2"/>
    <m/>
    <s v=" "/>
    <m/>
    <m/>
    <m/>
    <x v="10"/>
    <s v="PANEK ZİRAAT ALETLERİ DAYANIKLI TÜKETİM MALZEMELERİ"/>
    <m/>
    <d v="2026-08-11T00:00:00"/>
    <s v="P-000172180"/>
    <m/>
    <s v="42NM684"/>
    <s v="Tır Frigorifik"/>
    <s v="MEHMET YILMAZ"/>
    <x v="0"/>
    <s v=" "/>
    <m/>
    <s v="ŞEHİRLERARASI"/>
    <n v="1"/>
    <s v="4211"/>
    <s v="ÇUMRA FABRİKA"/>
    <s v="KONYA"/>
    <s v="ÇUMRA"/>
    <m/>
    <s v="Y36"/>
    <s v="KARS"/>
    <s v="KARS"/>
    <s v="KARS MERKEZ"/>
    <s v="TOKGÖZ TİCARET- CEM V NAZ GIDA- MEHMET FATİH ACARİ @ "/>
    <n v="0"/>
    <n v="0"/>
    <n v="0"/>
    <n v="0"/>
    <n v="71000"/>
    <n v="0"/>
    <n v="79749"/>
    <n v="0"/>
    <n v="71000"/>
    <n v="79749"/>
    <n v="8749"/>
  </r>
  <r>
    <x v="4"/>
    <s v="Necmettin ŞEN"/>
    <s v="Arşiv kaydı var"/>
    <s v="10-16 AĞUSTOS 2026 ÇUMRA MUTABAKATI"/>
    <s v="TAMAMLANDI"/>
    <d v="2026-08-11T00:00:00"/>
    <s v="S-641493"/>
    <d v="2026-08-11T00:00:00"/>
    <s v="Y-575732"/>
    <x v="2"/>
    <m/>
    <s v=" "/>
    <m/>
    <m/>
    <m/>
    <x v="10"/>
    <s v="PANEK ZİRAAT ALETLERİ DAYANIKLI TÜKETİM MALZEMELERİ"/>
    <m/>
    <d v="2026-08-11T00:00:00"/>
    <s v="P-000172179"/>
    <m/>
    <s v="42DJ133"/>
    <s v="Tır Tenteli"/>
    <s v="İLYAS ÖZDEMİR NAKLİYAT OTO. SAN. VE TİC. LTD. ŞTİ."/>
    <x v="0"/>
    <s v=" "/>
    <m/>
    <s v="ŞEHİRLERARASI"/>
    <n v="1"/>
    <s v="4211"/>
    <s v="ÇUMRA FABRİKA"/>
    <s v="KONYA"/>
    <s v="ÇUMRA"/>
    <m/>
    <s v="Y06"/>
    <s v="ANKARA"/>
    <s v="ANKARA"/>
    <s v="ANKARA MERKEZ"/>
    <s v="YASEMİN PASTA- BİM YENİKENT @ "/>
    <n v="0"/>
    <n v="0"/>
    <n v="0"/>
    <n v="0"/>
    <n v="22500"/>
    <n v="0"/>
    <n v="25300.959999999999"/>
    <n v="0"/>
    <n v="22500"/>
    <n v="25300.959999999999"/>
    <n v="2800.96"/>
  </r>
  <r>
    <x v="0"/>
    <s v="Serap BURSAL"/>
    <s v="Arşiv kaydı var"/>
    <m/>
    <m/>
    <d v="2026-08-12T00:00:00"/>
    <s v="S-643918"/>
    <d v="2026-08-12T00:00:00"/>
    <s v="Y-578169"/>
    <x v="0"/>
    <m/>
    <s v=" "/>
    <m/>
    <m/>
    <m/>
    <x v="1"/>
    <s v="Ülker Bisküvi San. A.Ş. Topkapı- 3 Şubesi"/>
    <m/>
    <m/>
    <m/>
    <m/>
    <s v="34MGZ304"/>
    <s v="Tır Frigorifik"/>
    <s v="MUSTAFA AKTAŞ."/>
    <x v="0"/>
    <s v=" "/>
    <m/>
    <s v="ŞEHİRLERARASI"/>
    <n v="1"/>
    <s v="0108"/>
    <s v="ÖNEM GAMEDA DEPO"/>
    <s v="İSTANBUL"/>
    <s v="ZEYTİNBURNU"/>
    <s v="DAVUTPAŞA CAD. NO:18 TOPKAPI"/>
    <s v="Y41"/>
    <s v="KOCAELİ"/>
    <s v="KOCAELİ"/>
    <s v="GEBZE"/>
    <m/>
    <n v="0"/>
    <n v="0"/>
    <n v="0"/>
    <n v="0"/>
    <n v="19000"/>
    <n v="0"/>
    <n v="20156"/>
    <n v="0"/>
    <n v="19000"/>
    <n v="20156"/>
    <n v="1156"/>
  </r>
  <r>
    <x v="0"/>
    <s v="Serap BURSAL"/>
    <s v="Arşiv kaydı var"/>
    <m/>
    <m/>
    <d v="2026-08-12T00:00:00"/>
    <s v="S-642036"/>
    <d v="2026-08-12T00:00:00"/>
    <s v="Y-576275"/>
    <x v="0"/>
    <m/>
    <s v=" "/>
    <m/>
    <s v="DKI2026000004841-4842-4843"/>
    <m/>
    <x v="4"/>
    <s v="DETAY KAHVE SAN VE TİC A.Ş"/>
    <m/>
    <m/>
    <m/>
    <m/>
    <s v="10SU191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Ahmet Bursal"/>
    <s v="Arşiv kaydı var"/>
    <m/>
    <s v="TAMAMLANDI"/>
    <d v="2026-08-12T00:00:00"/>
    <s v="S-642495"/>
    <d v="2026-08-12T00:00:00"/>
    <s v="Y-576735"/>
    <x v="0"/>
    <m/>
    <s v=" "/>
    <m/>
    <m/>
    <m/>
    <x v="1"/>
    <s v="Ülker Bisküvi San. A.Ş. Topkapı- 3 Şubesi"/>
    <m/>
    <m/>
    <m/>
    <m/>
    <s v="34PTS938"/>
    <s v="10 Tkr Kamyon Tenteli"/>
    <s v="MURAT BOZKURT"/>
    <x v="0"/>
    <s v=" "/>
    <m/>
    <s v="ŞEHİRİÇİ"/>
    <n v="1"/>
    <s v="0108"/>
    <s v="ÖNEM GAMEDA DEPO"/>
    <s v="İSTANBUL"/>
    <s v="ZEYTİNBURNU"/>
    <s v="DAVUTPAŞA CAD. NO:18 TOPKAPI"/>
    <s v="2121"/>
    <s v="YAPKİM ANTREPO-SİLİVRİ"/>
    <s v="İSTANBUL"/>
    <s v="SİLİVRİ"/>
    <s v="YAPKİM ANTREPO-SİLİVRİ_x000a__x000a_İRS NO:85032-85428 @ "/>
    <n v="0"/>
    <n v="0"/>
    <n v="0"/>
    <n v="0"/>
    <n v="11000"/>
    <n v="0"/>
    <n v="15318"/>
    <n v="0"/>
    <n v="11000"/>
    <n v="15318"/>
    <n v="4318"/>
  </r>
  <r>
    <x v="0"/>
    <s v="Serap BURSAL"/>
    <s v="Arşiv kaydı var"/>
    <m/>
    <m/>
    <d v="2026-08-12T00:00:00"/>
    <s v="S-641991"/>
    <d v="2026-08-12T00:00:00"/>
    <s v="Y-576230"/>
    <x v="0"/>
    <m/>
    <s v=" "/>
    <m/>
    <m/>
    <m/>
    <x v="0"/>
    <s v="BEYDA GIDA ÜRÜNLERİ SANAYİ VE TİC.A.Ş."/>
    <m/>
    <m/>
    <m/>
    <m/>
    <s v="35CGZ925"/>
    <s v="Tır Frigorifik"/>
    <s v="YAŞAR GÜMÜŞ"/>
    <x v="0"/>
    <s v=" "/>
    <m/>
    <s v="ŞEHİRLERARASI"/>
    <n v="1"/>
    <s v="1313"/>
    <s v="BEYDA KAVAKLI DEPO"/>
    <s v="İSTANBUL"/>
    <s v="BEYLİKDÜZÜ"/>
    <s v="KAVAKLI MAH. İSTANBUL CAD. NO:15"/>
    <s v="Y45"/>
    <s v="MANİSA"/>
    <s v="MANİSA"/>
    <s v="TURGUTLU"/>
    <s v="AKHİSAR / TURGUTLU _x000a_-KAMYON @ "/>
    <n v="0"/>
    <n v="0"/>
    <n v="0"/>
    <n v="0"/>
    <n v="23000"/>
    <n v="0"/>
    <n v="26442"/>
    <n v="0"/>
    <n v="23000"/>
    <n v="26442"/>
    <n v="3442"/>
  </r>
  <r>
    <x v="0"/>
    <s v="Serap BURSAL"/>
    <s v="Arşiv kaydı var"/>
    <m/>
    <m/>
    <d v="2026-08-12T00:00:00"/>
    <s v="S-641990"/>
    <d v="2026-08-12T00:00:00"/>
    <s v="Y-576229"/>
    <x v="0"/>
    <m/>
    <s v=" "/>
    <m/>
    <m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Y34"/>
    <s v="İSTANBUL"/>
    <s v="İSTANBUL"/>
    <s v="BAYRAMPAŞA"/>
    <s v="-TIR @ "/>
    <n v="0"/>
    <n v="0"/>
    <n v="0"/>
    <n v="0"/>
    <n v="10000"/>
    <n v="0"/>
    <n v="10461"/>
    <n v="0"/>
    <n v="10000"/>
    <n v="10461"/>
    <n v="461"/>
  </r>
  <r>
    <x v="0"/>
    <s v="Serap BURSAL"/>
    <s v="Arşiv kaydı var"/>
    <m/>
    <m/>
    <d v="2026-08-12T00:00:00"/>
    <s v="S-641989"/>
    <d v="2026-08-12T00:00:00"/>
    <s v="Y-576228"/>
    <x v="0"/>
    <m/>
    <s v=" "/>
    <m/>
    <m/>
    <m/>
    <x v="0"/>
    <s v="BEYDA GIDA ÜRÜNLERİ SANAYİ VE TİC.A.Ş."/>
    <m/>
    <m/>
    <m/>
    <m/>
    <s v="34KGC813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Y34"/>
    <s v="İSTANBUL"/>
    <s v="İSTANBUL"/>
    <s v="BAYRAMPAŞA"/>
    <s v="-TIR @ "/>
    <n v="0"/>
    <n v="0"/>
    <n v="0"/>
    <n v="0"/>
    <n v="10000"/>
    <n v="0"/>
    <n v="10461"/>
    <n v="0"/>
    <n v="10000"/>
    <n v="10461"/>
    <n v="461"/>
  </r>
  <r>
    <x v="0"/>
    <s v="Serap BURSAL"/>
    <s v="Arşiv kaydı var"/>
    <m/>
    <m/>
    <d v="2026-08-12T00:00:00"/>
    <s v="S-641987"/>
    <d v="2026-08-12T00:00:00"/>
    <s v="Y-576227"/>
    <x v="0"/>
    <m/>
    <s v=" "/>
    <m/>
    <m/>
    <m/>
    <x v="0"/>
    <s v="BEYDA GIDA ÜRÜNLERİ SANAYİ VE TİC.A.Ş."/>
    <m/>
    <m/>
    <m/>
    <m/>
    <s v="42AFU328"/>
    <s v="Tır Katlı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Y34"/>
    <s v="İSTANBUL"/>
    <s v="İSTANBUL"/>
    <s v="BAYRAMPAŞA"/>
    <s v="-TIR @ "/>
    <n v="0"/>
    <n v="0"/>
    <n v="0"/>
    <n v="0"/>
    <n v="10000"/>
    <n v="0"/>
    <n v="10461"/>
    <n v="0"/>
    <n v="10000"/>
    <n v="10461"/>
    <n v="461"/>
  </r>
  <r>
    <x v="0"/>
    <s v="Serap BURSAL"/>
    <s v="Arşiv kaydı var"/>
    <m/>
    <m/>
    <d v="2026-08-12T00:00:00"/>
    <s v="S-643988"/>
    <d v="2026-08-12T00:00:00"/>
    <s v="Y-578240"/>
    <x v="0"/>
    <m/>
    <s v=" "/>
    <m/>
    <s v="20260812026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12T00:00:00"/>
    <s v="S-643984"/>
    <d v="2026-08-12T00:00:00"/>
    <s v="Y-578235"/>
    <x v="0"/>
    <m/>
    <s v=" "/>
    <m/>
    <s v="20260812043"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12T00:00:00"/>
    <s v="S-643941"/>
    <d v="2026-08-12T00:00:00"/>
    <s v="Y-578192"/>
    <x v="0"/>
    <m/>
    <s v=" "/>
    <m/>
    <s v="20260812023"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12T00:00:00"/>
    <s v="S-643803"/>
    <d v="2026-08-12T00:00:00"/>
    <s v="Y-578053"/>
    <x v="0"/>
    <m/>
    <s v=" "/>
    <m/>
    <m/>
    <m/>
    <x v="0"/>
    <s v="BEYDA GIDA ÜRÜNLERİ SANAYİ VE TİC.A.Ş."/>
    <m/>
    <m/>
    <m/>
    <m/>
    <s v="16KJ421"/>
    <s v="10 Tkr Kamyon Frigorifik"/>
    <s v="NAİL ULUS"/>
    <x v="0"/>
    <s v=" "/>
    <m/>
    <s v="ŞEHİRİÇİ"/>
    <n v="1"/>
    <s v="1313"/>
    <s v="BEYDA KAVAKLI DEPO"/>
    <s v="İSTANBUL"/>
    <s v="BEYLİKDÜZÜ"/>
    <s v="KAVAKLI MAH. İSTANBUL CAD. NO:15"/>
    <s v="Y34"/>
    <s v="İSTANBUL"/>
    <s v="İSTANBUL"/>
    <s v="ESENYURT"/>
    <s v="ESENYURT 1-2-3_x000a_-KAMYON @ "/>
    <n v="0"/>
    <n v="0"/>
    <n v="0"/>
    <n v="0"/>
    <n v="5500"/>
    <n v="0"/>
    <n v="7203"/>
    <n v="0"/>
    <n v="5500"/>
    <n v="7203"/>
    <n v="1703"/>
  </r>
  <r>
    <x v="1"/>
    <s v="Erkan Kaya"/>
    <m/>
    <m/>
    <m/>
    <d v="2026-08-12T00:00:00"/>
    <s v="S-641740"/>
    <d v="2026-08-12T00:00:00"/>
    <s v="Y-575977"/>
    <x v="0"/>
    <m/>
    <s v=" "/>
    <m/>
    <m/>
    <m/>
    <x v="15"/>
    <s v="DELLA GIDA SAN.VE.TİC.A.Ş"/>
    <s v="DELLA GIDA SAN.VE.TİC.A.Ş"/>
    <d v="2026-08-12T00:00:00"/>
    <s v="P-000172334"/>
    <s v="MSCU5393870  - NURAY SELİN ŞEN"/>
    <s v="41V1160"/>
    <s v="Tır Tenteli"/>
    <s v="LOGİNAK LOJİSTİK İNŞAAT SANAYİ TİCARET LİMİTED ŞİRKETİ"/>
    <x v="0"/>
    <s v=" "/>
    <m/>
    <s v="ŞEHİRLERARASI"/>
    <n v="1"/>
    <s v="HENDEK"/>
    <s v="HENDEK"/>
    <s v="SAKARYA"/>
    <s v="HENDEK"/>
    <m/>
    <s v="L4104"/>
    <s v="YILPORT"/>
    <s v="KOCAELİ"/>
    <s v="DİLOVASI"/>
    <s v="DİLOVASI OSB. 1.KISIM GÖKSU CD. NO:18 @"/>
    <n v="0"/>
    <n v="0"/>
    <n v="0"/>
    <n v="0"/>
    <n v="12216"/>
    <n v="0"/>
    <n v="13256"/>
    <n v="0"/>
    <n v="12216"/>
    <n v="13256"/>
    <n v="1040"/>
  </r>
  <r>
    <x v="1"/>
    <s v="Erkan Kaya"/>
    <s v="Arşiv kaydı var"/>
    <m/>
    <m/>
    <d v="2026-08-12T00:00:00"/>
    <s v="S-641767"/>
    <d v="2026-08-12T00:00:00"/>
    <s v="Y-576004"/>
    <x v="0"/>
    <m/>
    <s v=" "/>
    <m/>
    <m/>
    <m/>
    <x v="17"/>
    <s v="AK GIDA SAN. VE TİC. A.Ş."/>
    <s v="AK GIDA SAN. VE TİC. A.Ş."/>
    <d v="2026-08-12T00:00:00"/>
    <s v="P-000172361"/>
    <s v="20260352  - SENEM SUBAKAN"/>
    <s v="54AE354"/>
    <s v="Tır Tenteli"/>
    <s v="ELVAN KARCI"/>
    <x v="0"/>
    <s v=" "/>
    <m/>
    <s v="ŞEHİRLERARASI"/>
    <n v="1"/>
    <s v="BAŞAK"/>
    <s v="BAŞAK ANTREPO"/>
    <s v="İSTANBUL"/>
    <s v="KARTAL"/>
    <m/>
    <s v="1208"/>
    <s v="PAMUKOVA DEPO"/>
    <s v="SAKARYA"/>
    <s v="PAMUKOVA"/>
    <s v="GÖKGÖZ KÖYÜ AKGIDA FABRİKASI @"/>
    <n v="0"/>
    <n v="0"/>
    <n v="0"/>
    <n v="0"/>
    <n v="3801"/>
    <n v="0"/>
    <n v="6788"/>
    <n v="0"/>
    <n v="3801"/>
    <n v="6788"/>
    <n v="2987"/>
  </r>
  <r>
    <x v="1"/>
    <s v="Erkan Kaya"/>
    <s v="Arşiv kaydı var"/>
    <m/>
    <m/>
    <d v="2026-08-12T00:00:00"/>
    <s v="S-641766"/>
    <d v="2026-08-12T00:00:00"/>
    <s v="Y-576003"/>
    <x v="0"/>
    <m/>
    <s v=" "/>
    <m/>
    <m/>
    <m/>
    <x v="17"/>
    <s v="AK GIDA SAN. VE TİC. A.Ş."/>
    <s v="AK GIDA SAN. VE TİC. A.Ş."/>
    <d v="2026-08-12T00:00:00"/>
    <s v="P-000172360"/>
    <s v="20260337  - SENEM SUBAKAN"/>
    <s v="54AE354"/>
    <s v="Tır Tenteli"/>
    <s v="ELVAN KARCI"/>
    <x v="0"/>
    <s v=" "/>
    <m/>
    <s v="ŞEHİRLERARASI"/>
    <n v="1"/>
    <s v="DOĞRUER"/>
    <s v="DOĞRUER"/>
    <s v="İSTANBUL"/>
    <s v="KARTAL"/>
    <m/>
    <s v="1208"/>
    <s v="PAMUKOVA DEPO"/>
    <s v="SAKARYA"/>
    <s v="PAMUKOVA"/>
    <s v="GÖKGÖZ KÖYÜ AKGIDA FABRİKASI @"/>
    <n v="0"/>
    <n v="0"/>
    <n v="0"/>
    <n v="0"/>
    <n v="3800"/>
    <n v="0"/>
    <n v="6788"/>
    <n v="0"/>
    <n v="3800"/>
    <n v="6788"/>
    <n v="2988"/>
  </r>
  <r>
    <x v="1"/>
    <s v="Erkan Kaya"/>
    <s v="Arşiv kaydı var"/>
    <m/>
    <m/>
    <d v="2026-08-12T00:00:00"/>
    <s v="S-641765"/>
    <d v="2026-08-12T00:00:00"/>
    <s v="Y-576002"/>
    <x v="0"/>
    <m/>
    <s v=" "/>
    <m/>
    <m/>
    <m/>
    <x v="17"/>
    <s v="AK GIDA SAN. VE TİC. A.Ş."/>
    <s v="AK GIDA SAN. VE TİC. A.Ş."/>
    <d v="2026-08-12T00:00:00"/>
    <s v="P-000172359"/>
    <s v="20260260-20260319-320-370  - SENEM SUBAKAN"/>
    <s v="54AE354"/>
    <s v="Tır Tenteli"/>
    <s v="ELVAN KARCI"/>
    <x v="0"/>
    <s v=" "/>
    <m/>
    <s v="ŞEHİRLERARASI"/>
    <n v="1"/>
    <s v="DOĞRUER"/>
    <s v="DOĞRUER"/>
    <s v="İSTANBUL"/>
    <s v="KARTAL"/>
    <m/>
    <s v="1208"/>
    <s v="PAMUKOVA DEPO"/>
    <s v="SAKARYA"/>
    <s v="PAMUKOVA"/>
    <s v="GÖKGÖZ KÖYÜ AKGIDA FABRİKASI @"/>
    <n v="0"/>
    <n v="0"/>
    <n v="0"/>
    <n v="0"/>
    <n v="3799"/>
    <n v="0"/>
    <n v="6788"/>
    <n v="0"/>
    <n v="3799"/>
    <n v="6788"/>
    <n v="2989"/>
  </r>
  <r>
    <x v="1"/>
    <s v="Erkan Kaya"/>
    <m/>
    <m/>
    <m/>
    <d v="2026-08-12T00:00:00"/>
    <s v="S-641882"/>
    <d v="2026-08-12T00:00:00"/>
    <s v="Y-576120"/>
    <x v="0"/>
    <m/>
    <s v=" "/>
    <m/>
    <m/>
    <m/>
    <x v="23"/>
    <s v="İSTANBUL GIDA DIŞ TİCARET ANONİM ŞİRKETİ"/>
    <s v="İSTANBUL GIDA DIŞ TİCARET ANONİM ŞİRKETİ"/>
    <d v="2026-08-12T00:00:00"/>
    <s v="P-000172433"/>
    <s v="TXGU4470485  - ALMANYA E.Y"/>
    <s v="34HEK277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7618"/>
    <n v="0"/>
    <n v="8610"/>
    <n v="0"/>
    <n v="7618"/>
    <n v="8610"/>
    <n v="992"/>
  </r>
  <r>
    <x v="1"/>
    <s v="Erkan Kaya"/>
    <m/>
    <m/>
    <m/>
    <d v="2026-08-12T00:00:00"/>
    <s v="S-641881"/>
    <d v="2026-08-12T00:00:00"/>
    <s v="Y-576119"/>
    <x v="0"/>
    <m/>
    <s v=" "/>
    <m/>
    <m/>
    <m/>
    <x v="23"/>
    <s v="İSTANBUL GIDA DIŞ TİCARET ANONİM ŞİRKETİ"/>
    <s v="İSTANBUL GIDA DIŞ TİCARET ANONİM ŞİRKETİ"/>
    <d v="2026-08-12T00:00:00"/>
    <s v="P-000172432"/>
    <s v="MSNU5228483  - ALMANYA E.Y"/>
    <s v="34DC1838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 "/>
    <n v="0"/>
    <n v="0"/>
    <n v="0"/>
    <n v="0"/>
    <n v="7618"/>
    <n v="0"/>
    <n v="8610"/>
    <n v="0"/>
    <n v="7618"/>
    <n v="8610"/>
    <n v="992"/>
  </r>
  <r>
    <x v="1"/>
    <s v="Erkan Kaya"/>
    <m/>
    <m/>
    <m/>
    <d v="2026-08-12T00:00:00"/>
    <s v="S-641746"/>
    <d v="2026-08-12T00:00:00"/>
    <s v="Y-575983"/>
    <x v="0"/>
    <m/>
    <s v=" "/>
    <m/>
    <m/>
    <m/>
    <x v="15"/>
    <s v="DELLA GIDA SAN.VE.TİC.A.Ş"/>
    <s v="DELLA GIDA SAN.VE.TİC.A.Ş"/>
    <d v="2026-08-12T00:00:00"/>
    <s v="P-000172340"/>
    <s v="TXGU4466464 - NURAY SELİN ŞEN"/>
    <s v="41V1160"/>
    <s v="Tır Tenteli"/>
    <s v="LOGİNAK LOJİSTİK İNŞAAT SANAYİ TİCARET LİMİTED ŞİRKETİ"/>
    <x v="0"/>
    <s v=" "/>
    <m/>
    <s v="ŞEHİRLERARASI"/>
    <n v="1"/>
    <s v="HENDEK"/>
    <s v="HENDEK"/>
    <s v="SAKARYA"/>
    <s v="HENDEK"/>
    <m/>
    <s v="L4104"/>
    <s v="YILPORT"/>
    <s v="KOCAELİ"/>
    <s v="DİLOVASI"/>
    <s v="DİLOVASI OSB. 1.KISIM GÖKSU CD. NO:18 @"/>
    <n v="0"/>
    <n v="0"/>
    <n v="0"/>
    <n v="0"/>
    <n v="12216"/>
    <n v="0"/>
    <n v="13256"/>
    <n v="0"/>
    <n v="12216"/>
    <n v="13256"/>
    <n v="1040"/>
  </r>
  <r>
    <x v="1"/>
    <s v="Erkan Kaya"/>
    <m/>
    <m/>
    <m/>
    <d v="2026-08-12T00:00:00"/>
    <s v="S-641745"/>
    <d v="2026-08-12T00:00:00"/>
    <s v="Y-575982"/>
    <x v="0"/>
    <m/>
    <s v=" "/>
    <m/>
    <m/>
    <m/>
    <x v="15"/>
    <s v="DELLA GIDA SAN.VE.TİC.A.Ş"/>
    <s v="DELLA GIDA SAN.VE.TİC.A.Ş"/>
    <d v="2026-08-12T00:00:00"/>
    <s v="P-000172339"/>
    <s v="MSMU5173659 - NURAY SELİN ŞEN"/>
    <s v="41AJV003"/>
    <s v="Tır Tenteli"/>
    <s v="LOGİNAK LOJİSTİK İNŞAAT SANAYİ TİCARET LİMİTED ŞİRKETİ"/>
    <x v="0"/>
    <s v=" "/>
    <m/>
    <s v="ŞEHİRLERARASI"/>
    <n v="1"/>
    <s v="HENDEK"/>
    <s v="HENDEK"/>
    <s v="SAKARYA"/>
    <s v="HENDEK"/>
    <m/>
    <s v="L4104"/>
    <s v="YILPORT"/>
    <s v="KOCAELİ"/>
    <s v="DİLOVASI"/>
    <s v="DİLOVASI OSB. 1.KISIM GÖKSU CD. NO:18 @"/>
    <n v="0"/>
    <n v="0"/>
    <n v="0"/>
    <n v="0"/>
    <n v="12216"/>
    <n v="0"/>
    <n v="13256"/>
    <n v="0"/>
    <n v="12216"/>
    <n v="13256"/>
    <n v="1040"/>
  </r>
  <r>
    <x v="1"/>
    <s v="Erkan Kaya"/>
    <m/>
    <m/>
    <m/>
    <d v="2026-08-12T00:00:00"/>
    <s v="S-641744"/>
    <d v="2026-08-12T00:00:00"/>
    <s v="Y-575981"/>
    <x v="0"/>
    <m/>
    <s v=" "/>
    <m/>
    <m/>
    <m/>
    <x v="15"/>
    <s v="DELLA GIDA SAN.VE.TİC.A.Ş"/>
    <s v="DELLA GIDA SAN.VE.TİC.A.Ş"/>
    <d v="2026-08-12T00:00:00"/>
    <s v="P-000172338"/>
    <s v="GAOU7789843 - NURAY SELİN ŞEN"/>
    <s v="14DV571"/>
    <s v="Tır Tenteli"/>
    <s v="LOGİNAK LOJİSTİK İNŞAAT SANAYİ TİCARET LİMİTED ŞİRKETİ"/>
    <x v="0"/>
    <s v=" "/>
    <m/>
    <s v="ŞEHİRLERARASI"/>
    <n v="1"/>
    <s v="HENDEK"/>
    <s v="HENDEK"/>
    <s v="SAKARYA"/>
    <s v="HENDEK"/>
    <m/>
    <s v="L4104"/>
    <s v="YILPORT"/>
    <s v="KOCAELİ"/>
    <s v="DİLOVASI"/>
    <s v="DİLOVASI OSB. 1.KISIM GÖKSU CD. NO:18 @"/>
    <n v="0"/>
    <n v="0"/>
    <n v="0"/>
    <n v="0"/>
    <n v="12216"/>
    <n v="0"/>
    <n v="13256"/>
    <n v="0"/>
    <n v="12216"/>
    <n v="13256"/>
    <n v="1040"/>
  </r>
  <r>
    <x v="1"/>
    <s v="Erkan Kaya"/>
    <m/>
    <m/>
    <m/>
    <d v="2026-08-12T00:00:00"/>
    <s v="S-641743"/>
    <d v="2026-08-12T00:00:00"/>
    <s v="Y-575980"/>
    <x v="0"/>
    <m/>
    <s v=" "/>
    <m/>
    <m/>
    <m/>
    <x v="15"/>
    <s v="DELLA GIDA SAN.VE.TİC.A.Ş"/>
    <s v="DELLA GIDA SAN.VE.TİC.A.Ş"/>
    <d v="2026-08-12T00:00:00"/>
    <s v="P-000172337"/>
    <s v="MRSU8381764 - NURAY SELİN ŞEN"/>
    <s v="41V1160"/>
    <s v="Tır Tenteli"/>
    <s v="LOGİNAK LOJİSTİK İNŞAAT SANAYİ TİCARET LİMİTED ŞİRKETİ"/>
    <x v="0"/>
    <s v=" "/>
    <m/>
    <s v="ŞEHİRLERARASI"/>
    <n v="1"/>
    <s v="HENDEK"/>
    <s v="HENDEK"/>
    <s v="SAKARYA"/>
    <s v="HENDEK"/>
    <m/>
    <s v="L4104"/>
    <s v="YILPORT"/>
    <s v="KOCAELİ"/>
    <s v="DİLOVASI"/>
    <s v="DİLOVASI OSB. 1.KISIM GÖKSU CD. NO:18 @"/>
    <n v="0"/>
    <n v="0"/>
    <n v="0"/>
    <n v="0"/>
    <n v="12216"/>
    <n v="0"/>
    <n v="13256"/>
    <n v="0"/>
    <n v="12216"/>
    <n v="13256"/>
    <n v="1040"/>
  </r>
  <r>
    <x v="1"/>
    <s v="Erkan Kaya"/>
    <m/>
    <m/>
    <m/>
    <d v="2026-08-12T00:00:00"/>
    <s v="S-641742"/>
    <d v="2026-08-12T00:00:00"/>
    <s v="Y-575979"/>
    <x v="0"/>
    <m/>
    <s v=" "/>
    <m/>
    <m/>
    <m/>
    <x v="15"/>
    <s v="DELLA GIDA SAN.VE.TİC.A.Ş"/>
    <s v="DELLA GIDA SAN.VE.TİC.A.Ş"/>
    <d v="2026-08-12T00:00:00"/>
    <s v="P-000172336"/>
    <s v="MSDU6158884 - NURAY SELİN ŞEN"/>
    <s v="41ARU291"/>
    <s v="Tır Tenteli"/>
    <s v="LOGİNAK LOJİSTİK İNŞAAT SANAYİ TİCARET LİMİTED ŞİRKETİ"/>
    <x v="0"/>
    <s v=" "/>
    <m/>
    <s v="ŞEHİRLERARASI"/>
    <n v="1"/>
    <s v="HENDEK"/>
    <s v="HENDEK"/>
    <s v="SAKARYA"/>
    <s v="HENDEK"/>
    <m/>
    <s v="L4104"/>
    <s v="YILPORT"/>
    <s v="KOCAELİ"/>
    <s v="DİLOVASI"/>
    <s v="DİLOVASI OSB. 1.KISIM GÖKSU CD. NO:18 @"/>
    <n v="0"/>
    <n v="0"/>
    <n v="0"/>
    <n v="0"/>
    <n v="12216"/>
    <n v="0"/>
    <n v="13256"/>
    <n v="0"/>
    <n v="12216"/>
    <n v="13256"/>
    <n v="1040"/>
  </r>
  <r>
    <x v="1"/>
    <s v="Erkan Kaya"/>
    <m/>
    <m/>
    <m/>
    <d v="2026-08-12T00:00:00"/>
    <s v="S-641683"/>
    <d v="2026-08-12T00:00:00"/>
    <s v="Y-575920"/>
    <x v="0"/>
    <m/>
    <s v=" "/>
    <m/>
    <m/>
    <m/>
    <x v="23"/>
    <s v="İSTANBUL GIDA DIŞ TİCARET ANONİM ŞİRKETİ"/>
    <s v="İSTANBUL GIDA DIŞ TİCARET ANONİM ŞİRKETİ"/>
    <d v="2026-08-12T00:00:00"/>
    <s v="P-000172299"/>
    <s v="9058246490 - SERBEST B. M.H"/>
    <s v="34JN2724"/>
    <s v="Tır Tenteli"/>
    <s v="SUAT ALAGEYİK"/>
    <x v="0"/>
    <s v=" "/>
    <m/>
    <s v="ŞEHİRİÇİ"/>
    <n v="1"/>
    <s v="BAYRAMPAŞA+PELİTLİ"/>
    <s v="BAYRAMPAŞA+PELİTLİ"/>
    <s v="İSTANBUL"/>
    <s v="BAYRAMPAŞA"/>
    <m/>
    <s v="İSTANBUL HAVALİMANI"/>
    <s v="İSTANBUL HAVALİMANI"/>
    <s v="İSTANBUL"/>
    <s v="ARNAVUTKÖY"/>
    <m/>
    <n v="0"/>
    <n v="0"/>
    <n v="0"/>
    <n v="0"/>
    <n v="17500"/>
    <n v="0"/>
    <n v="33193"/>
    <n v="0"/>
    <n v="17500"/>
    <n v="33193"/>
    <n v="15693"/>
  </r>
  <r>
    <x v="1"/>
    <s v="Erkan Kaya"/>
    <m/>
    <m/>
    <m/>
    <d v="2026-08-12T00:00:00"/>
    <s v="S-641681"/>
    <d v="2026-08-12T00:00:00"/>
    <s v="Y-575918"/>
    <x v="0"/>
    <m/>
    <s v=" "/>
    <m/>
    <m/>
    <m/>
    <x v="23"/>
    <s v="İSTANBUL GIDA DIŞ TİCARET ANONİM ŞİRKETİ"/>
    <s v="İSTANBUL GIDA DIŞ TİCARET ANONİM ŞİRKETİ"/>
    <d v="2026-08-12T00:00:00"/>
    <s v="P-000172298"/>
    <s v="TCLU3854059 - HONK KONG E.Y"/>
    <s v="34DCY908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DP WORLD PORT YARIMCA"/>
    <s v="DP WORLD PORT YARIMCA"/>
    <s v="KOCAELİ"/>
    <s v="KÖRFEZ"/>
    <m/>
    <n v="0"/>
    <n v="0"/>
    <n v="0"/>
    <n v="0"/>
    <n v="7618"/>
    <n v="0"/>
    <n v="8610"/>
    <n v="0"/>
    <n v="7618"/>
    <n v="8610"/>
    <n v="992"/>
  </r>
  <r>
    <x v="1"/>
    <s v="Erkan Kaya"/>
    <m/>
    <m/>
    <m/>
    <d v="2026-08-12T00:00:00"/>
    <s v="S-641680"/>
    <d v="2026-08-12T00:00:00"/>
    <s v="Y-575917"/>
    <x v="0"/>
    <m/>
    <s v=" "/>
    <m/>
    <m/>
    <m/>
    <x v="23"/>
    <s v="İSTANBUL GIDA DIŞ TİCARET ANONİM ŞİRKETİ"/>
    <s v="İSTANBUL GIDA DIŞ TİCARET ANONİM ŞİRKETİ"/>
    <d v="2026-08-12T00:00:00"/>
    <s v="P-000172297"/>
    <s v="9058244100 - SERBEST B. M.H - 8 PALET"/>
    <s v="07RN414"/>
    <s v="Tır Tenteli"/>
    <s v="SUAT ALAGEYİK"/>
    <x v="0"/>
    <s v=" "/>
    <m/>
    <s v="ŞEHİRLERARASI"/>
    <n v="1"/>
    <s v="BAYRAMPAŞA"/>
    <s v="BAYRAMPAŞA"/>
    <s v="İSTANBUL"/>
    <s v="BAYRAMPAŞA"/>
    <m/>
    <s v="Y07"/>
    <s v="ANTALYA"/>
    <s v="ANTALYA"/>
    <s v="MERKEZ"/>
    <m/>
    <n v="0"/>
    <n v="0"/>
    <n v="0"/>
    <n v="0"/>
    <n v="35000"/>
    <n v="0"/>
    <n v="46731"/>
    <n v="0"/>
    <n v="35000"/>
    <n v="46731"/>
    <n v="11731"/>
  </r>
  <r>
    <x v="1"/>
    <s v="Erkan Kaya"/>
    <m/>
    <m/>
    <m/>
    <d v="2026-08-12T00:00:00"/>
    <s v="S-641679"/>
    <d v="2026-08-12T00:00:00"/>
    <s v="Y-575916"/>
    <x v="0"/>
    <m/>
    <s v=" "/>
    <m/>
    <m/>
    <m/>
    <x v="5"/>
    <s v="BESLER GIDA VE KIMYA SANAYI VE TICARET ANONIM SIRKET(KURTKÖY ŞUBESİ)"/>
    <s v="BESLER GIDA VE KIMYA SANAYI VE TICARET ANONIM SIRKET(KURTKÖY ŞUBESİ)"/>
    <d v="2026-08-12T00:00:00"/>
    <s v="P-000172296"/>
    <s v="CGMU5273090   - ÖZGE ÖKSÜZ"/>
    <s v="34HEK248"/>
    <s v="Tır Tenteli"/>
    <s v="GÖRSEL TAŞIMACILIK LOJİSTİK HİZMETLERİ TİC.LTD.ŞTİ."/>
    <x v="0"/>
    <s v=" "/>
    <m/>
    <s v="ŞEHİRLERARASI"/>
    <n v="1"/>
    <s v="PENDİK"/>
    <s v="PENDİK"/>
    <s v="İSTANBUL"/>
    <s v="PENDİK"/>
    <m/>
    <s v="L4104"/>
    <s v="YILPORT"/>
    <s v="KOCAELİ"/>
    <s v="DİLOVASI"/>
    <s v="DİLOVASI OSB. 1.KISIM GÖKSU CD. NO:18 @"/>
    <n v="0"/>
    <n v="0"/>
    <n v="0"/>
    <n v="0"/>
    <n v="14530"/>
    <n v="0"/>
    <n v="15888"/>
    <n v="0"/>
    <n v="14530"/>
    <n v="15888"/>
    <n v="1358"/>
  </r>
  <r>
    <x v="1"/>
    <s v="Erkan Kaya"/>
    <m/>
    <m/>
    <m/>
    <d v="2026-08-12T00:00:00"/>
    <s v="S-641678"/>
    <d v="2026-08-12T00:00:00"/>
    <s v="Y-575915"/>
    <x v="0"/>
    <m/>
    <s v=" "/>
    <m/>
    <m/>
    <m/>
    <x v="5"/>
    <s v="BESLER GIDA VE KIMYA SANAYI VE TICARET ANONIM SIRKET(KURTKÖY ŞUBESİ)"/>
    <s v="BESLER GIDA VE KIMYA SANAYI VE TICARET ANONIM SIRKET(KURTKÖY ŞUBESİ)"/>
    <d v="2026-08-12T00:00:00"/>
    <s v="P-000172295"/>
    <s v="CGMU5610544 - ÖZGE ÖKSÜZ"/>
    <s v="34HEK248"/>
    <s v="Tır Tenteli"/>
    <s v="GÖRSEL TAŞIMACILIK LOJİSTİK HİZMETLERİ TİC.LTD.ŞTİ."/>
    <x v="0"/>
    <s v=" "/>
    <m/>
    <s v="ŞEHİRLERARASI"/>
    <n v="1"/>
    <s v="PENDİK"/>
    <s v="PENDİK"/>
    <s v="İSTANBUL"/>
    <s v="PENDİK"/>
    <m/>
    <s v="L4104"/>
    <s v="YILPORT"/>
    <s v="KOCAELİ"/>
    <s v="DİLOVASI"/>
    <s v="DİLOVASI OSB. 1.KISIM GÖKSU CD. NO:18 @ "/>
    <n v="0"/>
    <n v="0"/>
    <n v="0"/>
    <n v="0"/>
    <n v="14530"/>
    <n v="0"/>
    <n v="15888"/>
    <n v="0"/>
    <n v="14530"/>
    <n v="15888"/>
    <n v="1358"/>
  </r>
  <r>
    <x v="1"/>
    <s v="Erkan Kaya"/>
    <m/>
    <m/>
    <m/>
    <d v="2026-08-12T00:00:00"/>
    <s v="S-641676"/>
    <d v="2026-08-12T00:00:00"/>
    <s v="Y-575913"/>
    <x v="0"/>
    <m/>
    <s v=" "/>
    <m/>
    <m/>
    <m/>
    <x v="16"/>
    <s v="ÜLKER BİSKÜVİ SANAYİ AŞ .(ANKARA ŞUBE)"/>
    <s v="ÜLKER BİSKÜVİ SANAYİ AŞ .(ANKARA ŞUBE)"/>
    <d v="2026-08-12T00:00:00"/>
    <s v="P-000172293"/>
    <s v="MRKU9280272  - 202630360 / ESRA PARLAK"/>
    <s v="34FNY747"/>
    <s v="Tır Tenteli"/>
    <s v="GÖRSEL TAŞIMACILIK LOJİSTİK HİZMETLERİ TİC.LTD.ŞTİ."/>
    <x v="0"/>
    <s v=" "/>
    <m/>
    <s v="ŞEHİRLERARASI"/>
    <n v="1"/>
    <s v="DP WORLD PORT YARIMCA"/>
    <s v="DP WORLD PORT YARIMCA"/>
    <s v="KOCAELİ"/>
    <s v="KÖRFEZ"/>
    <m/>
    <s v="COBİN LOJİSTİK GEBZE"/>
    <s v="COBİN LOJİSTİK GEBZE"/>
    <s v="İSTANBUL"/>
    <m/>
    <s v="PELİTLİ MH. 4415 SK. NO:10 @"/>
    <n v="0"/>
    <n v="0"/>
    <n v="0"/>
    <n v="0"/>
    <n v="8812"/>
    <n v="0"/>
    <n v="10395"/>
    <n v="0"/>
    <n v="8812"/>
    <n v="10395"/>
    <n v="1583"/>
  </r>
  <r>
    <x v="1"/>
    <s v="Erkan Kaya"/>
    <m/>
    <m/>
    <m/>
    <d v="2026-08-12T00:00:00"/>
    <s v="S-641675"/>
    <d v="2026-08-12T00:00:00"/>
    <s v="Y-575912"/>
    <x v="0"/>
    <m/>
    <s v=" "/>
    <m/>
    <m/>
    <m/>
    <x v="16"/>
    <s v="ÜLKER BİSKÜVİ SANAYİ AŞ .(ANKARA ŞUBE)"/>
    <s v="ÜLKER BİSKÜVİ SANAYİ AŞ .(ANKARA ŞUBE)"/>
    <d v="2026-08-12T00:00:00"/>
    <s v="P-000172292"/>
    <s v="MRKU7751820 - 202630360 / ESRA PARLAK"/>
    <s v="34DCY908"/>
    <s v="Tır Tenteli"/>
    <s v="GÖRSEL TAŞIMACILIK LOJİSTİK HİZMETLERİ TİC.LTD.ŞTİ."/>
    <x v="0"/>
    <s v=" "/>
    <m/>
    <s v="ŞEHİRLERARASI"/>
    <n v="1"/>
    <s v="DP WORLD PORT YARIMCA"/>
    <s v="DP WORLD PORT YARIMCA"/>
    <s v="KOCAELİ"/>
    <s v="KÖRFEZ"/>
    <m/>
    <s v="COBİN LOJİSTİK GEBZE"/>
    <s v="COBİN LOJİSTİK GEBZE"/>
    <s v="İSTANBUL"/>
    <m/>
    <s v="PELİTLİ MH. 4415 SK. NO:10 @ "/>
    <n v="0"/>
    <n v="0"/>
    <n v="0"/>
    <n v="0"/>
    <n v="8812"/>
    <n v="0"/>
    <n v="10395"/>
    <n v="0"/>
    <n v="8812"/>
    <n v="10395"/>
    <n v="1583"/>
  </r>
  <r>
    <x v="1"/>
    <s v="Erkan Kaya"/>
    <m/>
    <m/>
    <m/>
    <d v="2026-08-12T00:00:00"/>
    <s v="S-641673"/>
    <d v="2026-08-12T00:00:00"/>
    <s v="Y-575910"/>
    <x v="0"/>
    <m/>
    <s v=" "/>
    <m/>
    <m/>
    <m/>
    <x v="0"/>
    <s v="BEYDA GIDA ÜRÜNLERİ SANAYİ VE TİC.A.Ş."/>
    <s v="BEYDA GIDA ÜRÜNLERİ SANAYİ VE TİC.A.Ş."/>
    <d v="2026-08-12T00:00:00"/>
    <s v="P-000172290"/>
    <s v="DFSU7473544 - 26-09101 / RECEP AKYAZI"/>
    <s v="34NOD545"/>
    <s v="Tır Tenteli"/>
    <s v="ELMİNA LOJİSTİK VE TAŞIMACILIK LTD.ŞTİ"/>
    <x v="0"/>
    <s v=" "/>
    <m/>
    <s v="ŞEHİRİÇİ"/>
    <n v="1"/>
    <s v="L3403"/>
    <s v="MARPORT"/>
    <s v="İSTANBUL"/>
    <s v="BEYLİKDÜZÜ"/>
    <s v="MARMARA MH. LİMANLAR YOLU CD. NO:53"/>
    <s v="FATİNOĞLU"/>
    <s v="FATİNOĞLU"/>
    <s v="İSTANBUL"/>
    <s v="BEYLİKDÜZÜ"/>
    <s v="KAVAKLI MH. İSTANBUL CD. NO:15 @"/>
    <n v="0"/>
    <n v="0"/>
    <n v="0"/>
    <n v="0"/>
    <n v="7600"/>
    <n v="0"/>
    <n v="8457"/>
    <n v="0"/>
    <n v="7600"/>
    <n v="8457"/>
    <n v="857"/>
  </r>
  <r>
    <x v="1"/>
    <s v="Erkan Kaya"/>
    <m/>
    <m/>
    <m/>
    <d v="2026-08-12T00:00:00"/>
    <s v="S-641672"/>
    <d v="2026-08-12T00:00:00"/>
    <s v="Y-575909"/>
    <x v="0"/>
    <m/>
    <s v=" "/>
    <m/>
    <m/>
    <m/>
    <x v="0"/>
    <s v="BEYDA GIDA ÜRÜNLERİ SANAYİ VE TİC.A.Ş."/>
    <s v="BEYDA GIDA ÜRÜNLERİ SANAYİ VE TİC.A.Ş."/>
    <d v="2026-08-12T00:00:00"/>
    <s v="P-000172289"/>
    <s v="TCNU3551337 - 26-09101 / RECEP AKYAZI"/>
    <s v="34MBS509"/>
    <s v="Tır Tenteli"/>
    <s v="ELMİNA LOJİSTİK VE TAŞIMACILIK LTD.ŞTİ"/>
    <x v="0"/>
    <s v=" "/>
    <m/>
    <s v="ŞEHİRİÇİ"/>
    <n v="1"/>
    <s v="L3403"/>
    <s v="MARPORT"/>
    <s v="İSTANBUL"/>
    <s v="BEYLİKDÜZÜ"/>
    <s v="MARMARA MH. LİMANLAR YOLU CD. NO:53"/>
    <s v="FATİNOĞLU"/>
    <s v="FATİNOĞLU"/>
    <s v="İSTANBUL"/>
    <s v="BEYLİKDÜZÜ"/>
    <s v="KAVAKLI MH. İSTANBUL CD. NO:15 @ "/>
    <n v="0"/>
    <n v="0"/>
    <n v="0"/>
    <n v="0"/>
    <n v="7600"/>
    <n v="0"/>
    <n v="8457"/>
    <n v="0"/>
    <n v="7600"/>
    <n v="8457"/>
    <n v="857"/>
  </r>
  <r>
    <x v="1"/>
    <s v="Erkan Kaya"/>
    <m/>
    <m/>
    <m/>
    <d v="2026-08-12T00:00:00"/>
    <s v="S-641671"/>
    <d v="2026-08-12T00:00:00"/>
    <s v="Y-575908"/>
    <x v="0"/>
    <m/>
    <s v=" "/>
    <m/>
    <m/>
    <m/>
    <x v="8"/>
    <s v="TURKUVAZ PLASTİK VE TEMİZLİK ÜRÜNLERİ SAN TİÇ A.Ş"/>
    <s v="TURKUVAZ PLASTİK VE TEMİZLİK ÜRÜNLERİ SAN TİÇ A.Ş"/>
    <d v="2026-08-12T00:00:00"/>
    <s v="P-000172288"/>
    <s v="MSNU9716357 - EKOTEC / MEVRA GÖZÜTOK"/>
    <s v="34JC9911"/>
    <s v="Tır Tenteli"/>
    <s v="GÖRSEL TAŞIMACILIK LOJİSTİK HİZMETLERİ TİC.LTD.ŞTİ."/>
    <x v="0"/>
    <s v=" "/>
    <m/>
    <s v="ŞEHİRLERARASI"/>
    <n v="1"/>
    <s v="L4104"/>
    <s v="YILPORT"/>
    <s v="KOCAELİ"/>
    <s v="DİLOVASI"/>
    <s v="DİLOVASI OSB. 1.KISIM GÖKSU CD. NO:18"/>
    <s v="HENDEK"/>
    <s v="HENDEK"/>
    <s v="SAKARYA"/>
    <s v="HENDEK"/>
    <m/>
    <n v="0"/>
    <n v="0"/>
    <n v="0"/>
    <n v="0"/>
    <n v="11077"/>
    <n v="0"/>
    <n v="12000"/>
    <n v="0"/>
    <n v="11077"/>
    <n v="12000"/>
    <n v="923"/>
  </r>
  <r>
    <x v="1"/>
    <s v="Erkan Kaya"/>
    <m/>
    <m/>
    <m/>
    <d v="2026-08-12T00:00:00"/>
    <s v="S-641669"/>
    <d v="2026-08-12T00:00:00"/>
    <s v="Y-575906"/>
    <x v="0"/>
    <m/>
    <s v=" "/>
    <m/>
    <m/>
    <m/>
    <x v="8"/>
    <s v="TURKUVAZ PLASTİK VE TEMİZLİK ÜRÜNLERİ SAN TİÇ A.Ş"/>
    <s v="TURKUVAZ PLASTİK VE TEMİZLİK ÜRÜNLERİ SAN TİÇ A.Ş"/>
    <d v="2026-08-12T00:00:00"/>
    <s v="P-000172286"/>
    <s v="TCNU1441449 - EKOTEC / MEVRA GÖZÜTOK"/>
    <s v="34DC1838"/>
    <s v="Tır Tenteli"/>
    <s v="GÖRSEL TAŞIMACILIK LOJİSTİK HİZMETLERİ TİC.LTD.ŞTİ."/>
    <x v="0"/>
    <s v=" "/>
    <m/>
    <s v="ŞEHİRLERARASI"/>
    <n v="1"/>
    <s v="L4104"/>
    <s v="YILPORT"/>
    <s v="KOCAELİ"/>
    <s v="DİLOVASI"/>
    <s v="DİLOVASI OSB. 1.KISIM GÖKSU CD. NO:18"/>
    <s v="HENDEK"/>
    <s v="HENDEK"/>
    <s v="SAKARYA"/>
    <s v="HENDEK"/>
    <m/>
    <n v="0"/>
    <n v="0"/>
    <n v="0"/>
    <n v="0"/>
    <n v="11077"/>
    <n v="0"/>
    <n v="12000"/>
    <n v="0"/>
    <n v="11077"/>
    <n v="12000"/>
    <n v="923"/>
  </r>
  <r>
    <x v="1"/>
    <s v="Erkan Kaya"/>
    <s v="Arşiv kaydı var"/>
    <m/>
    <m/>
    <d v="2026-08-12T00:00:00"/>
    <s v="S-641658"/>
    <d v="2026-08-12T00:00:00"/>
    <s v="Y-575895"/>
    <x v="0"/>
    <m/>
    <s v=" "/>
    <m/>
    <m/>
    <m/>
    <x v="0"/>
    <s v="BEYDA GIDA ÜRÜNLERİ SANAYİ VE TİC.A.Ş."/>
    <s v="BEYDA GIDA ÜRÜNLERİ SANAYİ VE TİC.A.Ş."/>
    <d v="2026-08-12T00:00:00"/>
    <s v="P-000172277"/>
    <s v="BUĞDAY NİŞASTASI - RECEP AKYAZI"/>
    <s v="34LT2420"/>
    <s v="Tır Kayar Perdeli"/>
    <s v="ÖMER TOPATAN-MTT LOJİSTİK"/>
    <x v="0"/>
    <s v=" "/>
    <m/>
    <s v="ŞEHİRİÇİ"/>
    <n v="1"/>
    <s v="FATİNOĞLU"/>
    <s v="FATİNOĞLU"/>
    <s v="İSTANBUL"/>
    <s v="BEYLİKDÜZÜ"/>
    <s v="KAVAKLI MH. İSTANBUL CD. NO:15"/>
    <s v="BEYLİKDÜZÜ"/>
    <s v="BEYLİKDÜZÜ"/>
    <s v="İSTANBUL"/>
    <s v="BEYLİKDÜZÜ"/>
    <m/>
    <n v="0"/>
    <n v="0"/>
    <n v="0"/>
    <n v="0"/>
    <n v="10000"/>
    <n v="0"/>
    <n v="11118"/>
    <n v="0"/>
    <n v="10000"/>
    <n v="11118"/>
    <n v="1118"/>
  </r>
  <r>
    <x v="5"/>
    <s v="Ahmet Bursal"/>
    <s v="Arşiv kaydı var"/>
    <m/>
    <m/>
    <d v="2026-08-12T00:00:00"/>
    <s v="S-642522"/>
    <d v="2026-08-12T00:00:00"/>
    <s v="Y-576762"/>
    <x v="0"/>
    <m/>
    <s v=" "/>
    <m/>
    <s v="85289"/>
    <m/>
    <x v="14"/>
    <s v="Ülker Bisküvi San. A.Ş. Akyurt Şubesi"/>
    <s v="ÜLKER BİSKÜVİ SAN.A.Ş ( GEBZE ŞUBE )"/>
    <m/>
    <m/>
    <m/>
    <s v="06DOC615"/>
    <s v="Tır Tenteli"/>
    <s v="HATİCE YURTALAN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289"/>
    <n v="0"/>
    <n v="0"/>
    <n v="0"/>
    <n v="0"/>
    <n v="30797.599999999999"/>
    <n v="0"/>
    <n v="44732.39"/>
    <n v="0"/>
    <n v="30797.599999999999"/>
    <n v="44732.39"/>
    <n v="13934.79"/>
  </r>
  <r>
    <x v="5"/>
    <s v="Ahmet Bursal"/>
    <s v="Arşiv kaydı var"/>
    <m/>
    <m/>
    <d v="2026-08-12T00:00:00"/>
    <s v="S-642463"/>
    <d v="2026-08-12T00:00:00"/>
    <s v="Y-576705"/>
    <x v="0"/>
    <m/>
    <s v=" "/>
    <m/>
    <s v="85282-85333-85306"/>
    <m/>
    <x v="14"/>
    <s v="Ülker Bisküvi San. A.Ş. Akyurt Şubesi"/>
    <s v="ÜLKER BİSKÜVİ SAN.A.Ş ( GEBZE ŞUBE )"/>
    <m/>
    <m/>
    <m/>
    <s v="06FAM290"/>
    <s v="Tır Kayar Perdeli"/>
    <s v="ALAATTİN KÜÇÜK / ÖZKERVANOĞULLARI NAKLİYAT"/>
    <x v="0"/>
    <s v="HAMZA ALTINTAŞ"/>
    <s v="0530977524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282-85333-85306"/>
    <n v="0"/>
    <n v="0"/>
    <n v="0"/>
    <n v="0"/>
    <n v="15210"/>
    <n v="0"/>
    <n v="15070.61"/>
    <n v="0"/>
    <n v="15210"/>
    <n v="15070.61"/>
    <n v="-139.38999999999999"/>
  </r>
  <r>
    <x v="5"/>
    <s v="Ahmet Bursal"/>
    <s v="Arşiv kaydı var"/>
    <m/>
    <m/>
    <d v="2026-08-12T00:00:00"/>
    <s v="S-642463"/>
    <d v="2026-08-12T00:00:00"/>
    <s v="Y-576702"/>
    <x v="0"/>
    <m/>
    <s v=" "/>
    <m/>
    <s v="85374"/>
    <m/>
    <x v="14"/>
    <s v="Ülker Bisküvi San. A.Ş. Akyurt Şubesi"/>
    <s v="ÜLKER BİSKÜVİ SAN.A.Ş ( GEBZE ŞUBE )"/>
    <m/>
    <m/>
    <m/>
    <s v="06FAM290"/>
    <s v="Tır Kayar Perdeli"/>
    <s v="ALAATTİN KÜÇÜK / ÖZKERVANOĞULLARI NAKLİYAT"/>
    <x v="0"/>
    <s v="HAMZA ALTINTAŞ"/>
    <s v="0530977524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374"/>
    <n v="0"/>
    <n v="0"/>
    <n v="0"/>
    <n v="0"/>
    <n v="15210"/>
    <n v="0"/>
    <n v="30462.6"/>
    <n v="0"/>
    <n v="15210"/>
    <n v="30462.6"/>
    <n v="15252.6"/>
  </r>
  <r>
    <x v="5"/>
    <s v="Ahmet Bursal"/>
    <s v="Arşiv kaydı var"/>
    <m/>
    <m/>
    <d v="2026-08-12T00:00:00"/>
    <s v="S-642427"/>
    <d v="2026-08-12T00:00:00"/>
    <s v="Y-576666"/>
    <x v="0"/>
    <m/>
    <s v=" "/>
    <m/>
    <s v="85326"/>
    <m/>
    <x v="14"/>
    <s v="Ülker Bisküvi San. A.Ş. Akyurt Şubesi"/>
    <s v="ÜLKER BİSKÜVİ SAN.A.Ş ( GEBZE ŞUBE )"/>
    <m/>
    <m/>
    <m/>
    <s v="06DLD977"/>
    <s v="Tır Kayar Perdeli"/>
    <s v="HASAN HÜSEYİN YİĞİNE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326"/>
    <n v="0"/>
    <n v="0"/>
    <n v="0"/>
    <n v="0"/>
    <n v="29942.720000000001"/>
    <n v="0"/>
    <n v="43490.71"/>
    <n v="0"/>
    <n v="29942.720000000001"/>
    <n v="43490.71"/>
    <n v="13547.99"/>
  </r>
  <r>
    <x v="5"/>
    <s v="Ahmet Bursal"/>
    <s v="Arşiv kaydı var"/>
    <m/>
    <m/>
    <d v="2026-08-12T00:00:00"/>
    <s v="S-642002"/>
    <d v="2026-08-12T00:00:00"/>
    <s v="Y-576243"/>
    <x v="0"/>
    <m/>
    <s v=" "/>
    <m/>
    <s v="85299"/>
    <m/>
    <x v="14"/>
    <s v="Ülker Bisküvi San. A.Ş. Akyurt Şubesi"/>
    <s v="ÜLKER BİSKÜVİ SAN.A.Ş ( GEBZE ŞUBE )"/>
    <m/>
    <m/>
    <m/>
    <s v="06JPB14"/>
    <s v="Tır Kayar Perdeli"/>
    <s v="MEHMET AKTAN"/>
    <x v="0"/>
    <s v="MEHMET AKTAN"/>
    <s v="05334219173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299"/>
    <n v="0"/>
    <n v="0"/>
    <n v="0"/>
    <n v="0"/>
    <n v="30030.400000000001"/>
    <n v="0"/>
    <n v="43618.06"/>
    <n v="0"/>
    <n v="30030.400000000001"/>
    <n v="43618.06"/>
    <n v="13587.66"/>
  </r>
  <r>
    <x v="5"/>
    <s v="Ahmet Bursal"/>
    <s v="Arşiv kaydı var"/>
    <m/>
    <m/>
    <d v="2026-08-12T00:00:00"/>
    <s v="S-641974"/>
    <d v="2026-08-12T00:00:00"/>
    <s v="Y-576212"/>
    <x v="0"/>
    <m/>
    <s v=" "/>
    <m/>
    <s v="85229"/>
    <m/>
    <x v="14"/>
    <s v="Ülker Bisküvi San. A.Ş. Akyurt Şubesi"/>
    <s v="ÜLKER BİSKÜVİ SAN.A.Ş ( GEBZE ŞUBE )"/>
    <m/>
    <m/>
    <m/>
    <s v="06DVK116"/>
    <s v="Tır Kayar Perdeli"/>
    <s v="MEHMET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229"/>
    <n v="0"/>
    <n v="0"/>
    <n v="0"/>
    <n v="0"/>
    <n v="28500"/>
    <n v="0"/>
    <n v="42981"/>
    <n v="0"/>
    <n v="28500"/>
    <n v="42981"/>
    <n v="14481"/>
  </r>
  <r>
    <x v="5"/>
    <s v="Ahmet Bursal"/>
    <s v="Arşiv kaydı var"/>
    <m/>
    <m/>
    <d v="2026-08-12T00:00:00"/>
    <s v="S-641971"/>
    <d v="2026-08-12T00:00:00"/>
    <s v="Y-576209"/>
    <x v="0"/>
    <m/>
    <s v=" "/>
    <m/>
    <s v="85309"/>
    <m/>
    <x v="18"/>
    <s v="Ülker Bisküvi San. A.Ş. Akyurt Şubesi"/>
    <s v="Ülker Bisküvi San. A.Ş. Topkapı - 2 Şubesi"/>
    <m/>
    <m/>
    <m/>
    <s v="06DZZ670"/>
    <s v="Tır Kayar Perdeli"/>
    <s v="SAMİ KURUOĞ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5309"/>
    <n v="0"/>
    <n v="0"/>
    <n v="0"/>
    <n v="0"/>
    <n v="37702.080000000002"/>
    <n v="0"/>
    <n v="42774.62"/>
    <n v="0"/>
    <n v="37702.080000000002"/>
    <n v="42774.62"/>
    <n v="5072.54"/>
  </r>
  <r>
    <x v="5"/>
    <s v="Ahmet Bursal"/>
    <s v="Arşiv kaydı var"/>
    <m/>
    <m/>
    <d v="2026-08-12T00:00:00"/>
    <s v="S-641970"/>
    <d v="2026-08-12T00:00:00"/>
    <s v="Y-576208"/>
    <x v="0"/>
    <m/>
    <s v=" "/>
    <m/>
    <s v="85152"/>
    <m/>
    <x v="18"/>
    <s v="Ülker Bisküvi San. A.Ş. Akyurt Şubesi"/>
    <s v="Ülker Bisküvi San. A.Ş. Topkapı - 2 Şubesi"/>
    <m/>
    <m/>
    <m/>
    <s v="06BOP781"/>
    <s v="Tır Kayar Perdeli"/>
    <s v="ERCAN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5152"/>
    <n v="0"/>
    <n v="0"/>
    <n v="0"/>
    <n v="0"/>
    <n v="37564.28"/>
    <n v="0"/>
    <n v="42618.28"/>
    <n v="0"/>
    <n v="37564.28"/>
    <n v="42618.28"/>
    <n v="5054"/>
  </r>
  <r>
    <x v="5"/>
    <s v="Ahmet Bursal"/>
    <s v="Arşiv kaydı var"/>
    <m/>
    <m/>
    <d v="2026-08-12T00:00:00"/>
    <s v="S-641968"/>
    <d v="2026-08-12T00:00:00"/>
    <s v="Y-576206"/>
    <x v="0"/>
    <m/>
    <s v=" "/>
    <m/>
    <s v="85211"/>
    <m/>
    <x v="14"/>
    <s v="Ülker Bisküvi San. A.Ş. Akyurt Şubesi"/>
    <s v="ÜLKER BİSKÜVİ SAN.A.Ş ( GEBZE ŞUBE )"/>
    <m/>
    <m/>
    <m/>
    <s v="06DGJ354"/>
    <s v="Tır Kayar Perdeli"/>
    <s v="ENVER SEZE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211"/>
    <n v="0"/>
    <n v="0"/>
    <n v="0"/>
    <n v="0"/>
    <n v="29942.720000000001"/>
    <n v="0"/>
    <n v="43490.71"/>
    <n v="0"/>
    <n v="29942.720000000001"/>
    <n v="43490.71"/>
    <n v="13547.99"/>
  </r>
  <r>
    <x v="5"/>
    <s v="Ahmet Bursal"/>
    <s v="Arşiv kaydı var"/>
    <m/>
    <m/>
    <d v="2026-08-12T00:00:00"/>
    <s v="S-641967"/>
    <d v="2026-08-12T00:00:00"/>
    <s v="Y-576205"/>
    <x v="0"/>
    <m/>
    <s v=" "/>
    <m/>
    <s v="85200"/>
    <m/>
    <x v="14"/>
    <s v="Ülker Bisküvi San. A.Ş. Akyurt Şubesi"/>
    <s v="ÜLKER BİSKÜVİ SAN.A.Ş ( GEBZE ŞUBE )"/>
    <m/>
    <m/>
    <m/>
    <s v="06EMS633"/>
    <s v="Tır Kayar Perdeli"/>
    <s v="HAŞİM AYYILDIZ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200"/>
    <n v="0"/>
    <n v="0"/>
    <n v="0"/>
    <n v="0"/>
    <n v="29000.16"/>
    <n v="0"/>
    <n v="42121.67"/>
    <n v="0"/>
    <n v="29000.16"/>
    <n v="42121.67"/>
    <n v="13121.51"/>
  </r>
  <r>
    <x v="5"/>
    <s v="Ahmet Bursal"/>
    <s v="Arşiv kaydı var"/>
    <m/>
    <m/>
    <d v="2026-08-12T00:00:00"/>
    <s v="S-641964"/>
    <d v="2026-08-12T00:00:00"/>
    <s v="Y-576202"/>
    <x v="0"/>
    <m/>
    <s v=" "/>
    <m/>
    <s v="85251"/>
    <m/>
    <x v="14"/>
    <s v="Ülker Bisküvi San. A.Ş. Akyurt Şubesi"/>
    <s v="ÜLKER BİSKÜVİ SAN.A.Ş ( GEBZE ŞUBE )"/>
    <m/>
    <m/>
    <m/>
    <s v="06EDU928"/>
    <s v="Tır Kayar Perdeli"/>
    <s v="SÜLEYMAN MUT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251"/>
    <n v="0"/>
    <n v="0"/>
    <n v="0"/>
    <n v="0"/>
    <n v="29942.720000000001"/>
    <n v="0"/>
    <n v="43490.71"/>
    <n v="0"/>
    <n v="29942.720000000001"/>
    <n v="43490.71"/>
    <n v="13547.99"/>
  </r>
  <r>
    <x v="5"/>
    <s v="Ahmet Bursal"/>
    <s v="Arşiv kaydı var"/>
    <m/>
    <m/>
    <d v="2026-08-12T00:00:00"/>
    <s v="S-641962"/>
    <d v="2026-08-12T00:00:00"/>
    <s v="Y-576200"/>
    <x v="0"/>
    <m/>
    <s v=" "/>
    <m/>
    <s v="85227"/>
    <m/>
    <x v="14"/>
    <s v="Ülker Bisküvi San. A.Ş. Akyurt Şubesi"/>
    <s v="ÜLKER BİSKÜVİ SAN.A.Ş ( GEBZE ŞUBE )"/>
    <m/>
    <m/>
    <m/>
    <s v="06CYA238"/>
    <s v="Tır Kayar Perdeli"/>
    <s v="ABDULVAHAP ÇİZMECİ-ÇİZMECİ NAKLİYE-SERVİS"/>
    <x v="0"/>
    <s v="GÖKHAN ÇİZMECİ"/>
    <s v="5514420598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227"/>
    <n v="0"/>
    <n v="0"/>
    <n v="0"/>
    <n v="0"/>
    <n v="29898.880000000001"/>
    <n v="0"/>
    <n v="43427.03"/>
    <n v="0"/>
    <n v="29898.880000000001"/>
    <n v="43427.03"/>
    <n v="13528.15"/>
  </r>
  <r>
    <x v="5"/>
    <s v="Ahmet Bursal"/>
    <s v="Arşiv kaydı var"/>
    <m/>
    <m/>
    <d v="2026-08-12T00:00:00"/>
    <s v="S-641959"/>
    <d v="2026-08-12T00:00:00"/>
    <s v="Y-576197"/>
    <x v="0"/>
    <m/>
    <s v=" "/>
    <m/>
    <s v="85145"/>
    <m/>
    <x v="14"/>
    <s v="Ülker Bisküvi San. A.Ş. Akyurt Şubesi"/>
    <s v="ÜLKER BİSKÜVİ SAN.A.Ş ( GEBZE ŞUBE )"/>
    <m/>
    <m/>
    <m/>
    <s v="06FNH009"/>
    <s v="Tır Kayar Perdeli"/>
    <s v="ALİ COŞKUN"/>
    <x v="0"/>
    <s v="ALİ ÇOŞKUN"/>
    <s v="(546) 961-0366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145"/>
    <n v="0"/>
    <n v="0"/>
    <n v="0"/>
    <n v="0"/>
    <n v="29811.200000000001"/>
    <n v="0"/>
    <n v="43299.68"/>
    <n v="0"/>
    <n v="29811.200000000001"/>
    <n v="43299.68"/>
    <n v="13488.48"/>
  </r>
  <r>
    <x v="2"/>
    <s v="Arif Aladağ"/>
    <m/>
    <s v="10-16 AĞUSTOS 2026 GÖNENLİ SÜT / AKHİSAR MUTABAKATI"/>
    <s v="TAMAMLANDI"/>
    <d v="2026-08-12T00:00:00"/>
    <s v="S-641903"/>
    <d v="2026-08-12T00:00:00"/>
    <s v="Y-576141"/>
    <x v="0"/>
    <m/>
    <s v=" "/>
    <m/>
    <m/>
    <m/>
    <x v="6"/>
    <s v="GÖNENLİ SÜT VE SÜT ÜRÜNLERİ GIDA SANAYİ VE TİCARET ANONİM ŞİRKETİ"/>
    <m/>
    <m/>
    <m/>
    <m/>
    <s v="45YG500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ORHANLI BİM+ TUZLA BİM @ "/>
    <n v="0"/>
    <n v="0"/>
    <n v="0"/>
    <n v="0"/>
    <n v="38500"/>
    <n v="0"/>
    <n v="40540.29"/>
    <n v="0"/>
    <n v="38500"/>
    <n v="40540.29"/>
    <n v="2040.29"/>
  </r>
  <r>
    <x v="2"/>
    <s v="Arif Aladağ"/>
    <m/>
    <s v="10-16 AĞUSTOS 2026 GÖNENLİ SÜT / AKHİSAR MUTABAKATI"/>
    <s v="TAMAMLANDI"/>
    <d v="2026-08-12T00:00:00"/>
    <s v="S-641902"/>
    <d v="2026-08-12T00:00:00"/>
    <s v="Y-576140"/>
    <x v="0"/>
    <m/>
    <s v=" "/>
    <m/>
    <m/>
    <m/>
    <x v="6"/>
    <s v="GÖNENLİ SÜT VE SÜT ÜRÜNLERİ GIDA SANAYİ VE TİCARET ANONİM ŞİRKETİ"/>
    <m/>
    <m/>
    <m/>
    <m/>
    <s v="31SB279"/>
    <s v="Tır Frigorifik"/>
    <s v="YÖNTEM LOJ.ULUS.TAŞ.İTH.İHR.SAN.VE TİC.LTD.ŞTİ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ORHANLI BİM @ "/>
    <n v="0"/>
    <n v="0"/>
    <n v="0"/>
    <n v="0"/>
    <n v="38500"/>
    <n v="0"/>
    <n v="40540.29"/>
    <n v="0"/>
    <n v="38500"/>
    <n v="40540.29"/>
    <n v="2040.29"/>
  </r>
  <r>
    <x v="2"/>
    <s v="Arif Aladağ"/>
    <m/>
    <s v="10-16 AĞUSTOS 2026 GÖNENLİ SÜT / AKHİSAR MUTABAKATI"/>
    <s v="TAMAMLANDI"/>
    <d v="2026-08-12T00:00:00"/>
    <s v="S-641901"/>
    <d v="2026-08-12T00:00:00"/>
    <s v="Y-576139"/>
    <x v="0"/>
    <m/>
    <s v=" "/>
    <m/>
    <m/>
    <m/>
    <x v="6"/>
    <s v="GÖNENLİ SÜT VE SÜT ÜRÜNLERİ GIDA SANAYİ VE TİCARET ANONİM ŞİRKETİ"/>
    <m/>
    <m/>
    <m/>
    <m/>
    <s v="45HH178"/>
    <s v="Tır Frigorifik"/>
    <s v="SAFİYE YAŞAR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ARNAVUTKÖY BİM1+ HARAMİDERE BİM @ "/>
    <n v="0"/>
    <n v="0"/>
    <n v="0"/>
    <n v="0"/>
    <n v="48500"/>
    <n v="0"/>
    <n v="50429.56"/>
    <n v="0"/>
    <n v="48500"/>
    <n v="50429.56"/>
    <n v="1929.56"/>
  </r>
  <r>
    <x v="2"/>
    <s v="Arif Aladağ"/>
    <m/>
    <s v="10-16 AĞUSTOS 2026 GÖNENLİ SÜT / AKHİSAR MUTABAKATI"/>
    <s v="TAMAMLANDI"/>
    <d v="2026-08-12T00:00:00"/>
    <s v="S-641900"/>
    <d v="2026-08-12T00:00:00"/>
    <s v="Y-576138"/>
    <x v="0"/>
    <m/>
    <s v=" "/>
    <m/>
    <m/>
    <m/>
    <x v="6"/>
    <s v="GÖNENLİ SÜT VE SÜT ÜRÜNLERİ GIDA SANAYİ VE TİCARET ANONİM ŞİRKETİ"/>
    <m/>
    <m/>
    <m/>
    <m/>
    <s v="45ABD540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ARNAVUTKÖY BİM1+BİM2 @ "/>
    <n v="0"/>
    <n v="0"/>
    <n v="0"/>
    <n v="0"/>
    <n v="48500"/>
    <n v="0"/>
    <n v="50429.56"/>
    <n v="0"/>
    <n v="48500"/>
    <n v="50429.56"/>
    <n v="1929.56"/>
  </r>
  <r>
    <x v="2"/>
    <s v="Arif Aladağ"/>
    <m/>
    <s v="10-16 AĞUSTOS 2026 GÖNENLİ SÜT / AKHİSAR MUTABAKATI"/>
    <s v="TAMAMLANDI"/>
    <d v="2026-08-12T00:00:00"/>
    <s v="S-641899"/>
    <d v="2026-08-12T00:00:00"/>
    <s v="Y-576137"/>
    <x v="0"/>
    <m/>
    <s v=" "/>
    <m/>
    <m/>
    <m/>
    <x v="6"/>
    <s v="GÖNENLİ SÜT VE SÜT ÜRÜNLERİ GIDA SANAYİ VE TİCARET ANONİM ŞİRKETİ"/>
    <m/>
    <m/>
    <m/>
    <m/>
    <s v="45ARD107"/>
    <s v="Tır Frigorifik"/>
    <s v="İBRAHİM RAZLIK"/>
    <x v="0"/>
    <s v=" "/>
    <m/>
    <s v="ŞEHİRİÇİ"/>
    <n v="1"/>
    <s v="Y45"/>
    <s v="MANİSA"/>
    <s v="MANİSA"/>
    <s v="MANİSA MERKEZ"/>
    <m/>
    <s v="Y45"/>
    <s v="MANİSA"/>
    <s v="MANİSA"/>
    <s v="MANİSA MERKEZ"/>
    <s v="TURGUTLU BİM @ "/>
    <n v="0"/>
    <n v="0"/>
    <n v="0"/>
    <n v="0"/>
    <n v="8000"/>
    <n v="0"/>
    <n v="8713.2999999999993"/>
    <n v="0"/>
    <n v="8000"/>
    <n v="8713.2999999999993"/>
    <n v="713.3"/>
  </r>
  <r>
    <x v="2"/>
    <s v="Arif Aladağ"/>
    <m/>
    <m/>
    <s v="TAMAMLANDI"/>
    <d v="2026-08-12T00:00:00"/>
    <s v="S-641920"/>
    <d v="2026-08-12T00:00:00"/>
    <s v="Y-576158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AKHİSAR ŞOK @ "/>
    <n v="0"/>
    <n v="0"/>
    <n v="0"/>
    <n v="0"/>
    <n v="4500"/>
    <n v="0"/>
    <n v="4900"/>
    <n v="0"/>
    <n v="4500"/>
    <n v="4900"/>
    <n v="400"/>
  </r>
  <r>
    <x v="3"/>
    <s v="Mehmet Koç"/>
    <s v="Arşiv kaydı var"/>
    <m/>
    <m/>
    <d v="2026-08-12T00:00:00"/>
    <s v="S-641799"/>
    <d v="2026-08-12T00:00:00"/>
    <s v="Y-576036"/>
    <x v="0"/>
    <m/>
    <s v=" "/>
    <m/>
    <m/>
    <m/>
    <x v="8"/>
    <s v="TURKUVAZ PLASTİK VE TEMİZLİK ÜRÜNLERİ SAN TİÇ A.Ş"/>
    <m/>
    <d v="2026-08-12T00:00:00"/>
    <s v="P-000172389"/>
    <m/>
    <s v="52AGZ423"/>
    <s v="Tır Tenteli"/>
    <s v="METİN ATEŞ"/>
    <x v="0"/>
    <s v=" "/>
    <m/>
    <s v="ŞEHİRLERARASI"/>
    <n v="1"/>
    <s v="HENDEK TURKUVAZ"/>
    <s v="HENDEK TURKUVAZ"/>
    <s v="SAKARYA"/>
    <s v="HENDEK"/>
    <m/>
    <s v="Y28"/>
    <s v="GİRESUN"/>
    <s v="GİRESUN"/>
    <s v="GİRESUN MERKEZ"/>
    <m/>
    <n v="0"/>
    <n v="0"/>
    <n v="0"/>
    <n v="0"/>
    <n v="35000"/>
    <n v="0"/>
    <n v="40277"/>
    <n v="0"/>
    <n v="35000"/>
    <n v="40277"/>
    <n v="5277"/>
  </r>
  <r>
    <x v="3"/>
    <s v="Mehmet Koç"/>
    <s v="Arşiv kaydı var"/>
    <m/>
    <m/>
    <d v="2026-08-12T00:00:00"/>
    <s v="S-641790"/>
    <d v="2026-08-12T00:00:00"/>
    <s v="Y-576027"/>
    <x v="0"/>
    <m/>
    <s v=" "/>
    <m/>
    <m/>
    <m/>
    <x v="20"/>
    <s v="BİLLAS LASTİK VE KAUÇUK SANAYİ TİCARET ANONİM ŞİRKETİ"/>
    <m/>
    <d v="2026-08-12T00:00:00"/>
    <s v="P-000172384"/>
    <m/>
    <s v="19AGJ132"/>
    <s v="Tır Tenteli"/>
    <s v="İSA DEMİRKAN"/>
    <x v="0"/>
    <s v=" "/>
    <m/>
    <s v="ŞEHİRLERARASI"/>
    <n v="1"/>
    <s v="Y11"/>
    <s v="BİLECİK"/>
    <s v="BİLECİK"/>
    <s v="BİLECİK MERKEZ"/>
    <m/>
    <s v="Y60"/>
    <s v="TOKAT"/>
    <s v="TOKAT"/>
    <s v="TOKAT MERKEZ"/>
    <m/>
    <n v="0"/>
    <n v="0"/>
    <n v="0"/>
    <n v="0"/>
    <n v="23000"/>
    <n v="0"/>
    <n v="27000"/>
    <n v="0"/>
    <n v="23000"/>
    <n v="27000"/>
    <n v="4000"/>
  </r>
  <r>
    <x v="3"/>
    <s v="Mehmet Koç"/>
    <s v="Arşiv kaydı var"/>
    <m/>
    <m/>
    <d v="2026-08-12T00:00:00"/>
    <s v="S-641771"/>
    <d v="2026-08-12T00:00:00"/>
    <s v="Y-576008"/>
    <x v="0"/>
    <m/>
    <s v=" "/>
    <m/>
    <m/>
    <m/>
    <x v="19"/>
    <s v="VATAN PLASTİK SAN TİCARET A.Ş"/>
    <m/>
    <d v="2026-08-12T00:00:00"/>
    <s v="P-000172365"/>
    <m/>
    <s v="54AJZ097"/>
    <s v="Tır Tenteli"/>
    <s v="HÜSEYİN BOZBAY"/>
    <x v="0"/>
    <s v=" "/>
    <m/>
    <s v="ŞEHİRLERARASI"/>
    <n v="1"/>
    <s v="Y26"/>
    <s v="ESKİŞEHİR"/>
    <s v="ESKİŞEHİR"/>
    <s v="ESKİŞEHİR MERKEZ"/>
    <m/>
    <s v="Y11"/>
    <s v="BİLECİK"/>
    <s v="BİLECİK"/>
    <s v="BİLECİK MERKEZ"/>
    <s v="35898 @ "/>
    <n v="0"/>
    <n v="0"/>
    <n v="0"/>
    <n v="0"/>
    <n v="11000"/>
    <n v="0"/>
    <n v="11638"/>
    <n v="0"/>
    <n v="11000"/>
    <n v="11638"/>
    <n v="638"/>
  </r>
  <r>
    <x v="3"/>
    <s v="Mehmet Koç"/>
    <m/>
    <m/>
    <m/>
    <d v="2026-08-12T00:00:00"/>
    <s v="S-641756"/>
    <d v="2026-08-12T00:00:00"/>
    <s v="Y-575993"/>
    <x v="0"/>
    <m/>
    <s v=" "/>
    <m/>
    <m/>
    <m/>
    <x v="19"/>
    <s v="VATAN PLASTİK SAN TİCARET A.Ş"/>
    <m/>
    <d v="2026-08-12T00:00:00"/>
    <s v="P-000172350"/>
    <m/>
    <s v="01BFN631"/>
    <s v="Tır Tenteli"/>
    <s v="MEHMET SALİH ÖZASLAN"/>
    <x v="0"/>
    <s v=" "/>
    <m/>
    <s v="ŞEHİRLERARASI"/>
    <n v="1"/>
    <s v="Y11"/>
    <s v="BİLECİK"/>
    <s v="BİLECİK"/>
    <s v="BİLECİK MERKEZ"/>
    <m/>
    <s v="Y38"/>
    <s v="KAYSERİ"/>
    <s v="KAYSERİ"/>
    <s v="KAYSERİ MERKEZ"/>
    <s v="35897 @ "/>
    <n v="0"/>
    <n v="0"/>
    <n v="0"/>
    <n v="0"/>
    <n v="25000"/>
    <n v="0"/>
    <n v="39074"/>
    <n v="0"/>
    <n v="25000"/>
    <n v="39074"/>
    <n v="14074"/>
  </r>
  <r>
    <x v="3"/>
    <s v="Mehmet Koç"/>
    <s v="Arşiv kaydı var"/>
    <m/>
    <m/>
    <d v="2026-08-12T00:00:00"/>
    <s v="S-641754"/>
    <d v="2026-08-12T00:00:00"/>
    <s v="Y-575991"/>
    <x v="0"/>
    <m/>
    <s v=" "/>
    <m/>
    <m/>
    <m/>
    <x v="27"/>
    <s v="ASKO SINAİ VE TEKNOLOJİ ÜRETİM SANAYİ TİCARET ANONİM ŞİRKETİ"/>
    <m/>
    <d v="2026-08-12T00:00:00"/>
    <s v="P-000172348"/>
    <m/>
    <s v="44AIP014"/>
    <s v="Tır Tenteli"/>
    <s v="BİRGÜL DURSUN"/>
    <x v="0"/>
    <s v=" "/>
    <m/>
    <s v="ŞEHİRLERARASI"/>
    <n v="1"/>
    <s v="SAKARYA/FERİZLİ"/>
    <s v="SAKARYA/FERİZLİ"/>
    <s v="SAKARYA"/>
    <s v="FERİZLİ"/>
    <m/>
    <s v="Y34"/>
    <s v="İSTANBUL"/>
    <s v="İSTANBUL"/>
    <s v="İSTANBUL MERKEZ"/>
    <s v="AQUA KRAFT TAŞIMASI_x000a_IBC TANK @"/>
    <n v="0"/>
    <n v="0"/>
    <n v="0"/>
    <n v="0"/>
    <n v="24000"/>
    <n v="0"/>
    <n v="25466"/>
    <n v="0"/>
    <n v="24000"/>
    <n v="25466"/>
    <n v="1466"/>
  </r>
  <r>
    <x v="3"/>
    <s v="Kadir Öz"/>
    <m/>
    <m/>
    <s v="SAKARYA"/>
    <d v="2026-08-12T00:00:00"/>
    <s v="S-642225"/>
    <d v="2026-08-12T00:00:00"/>
    <s v="Y-576454"/>
    <x v="1"/>
    <m/>
    <s v=" "/>
    <d v="2026-08-12T00:00:00"/>
    <m/>
    <m/>
    <x v="8"/>
    <s v="TURKUVAZ PLASTİK VE TEMİZLİK ÜRÜNLERİ SAN TİÇ A.Ş"/>
    <m/>
    <m/>
    <m/>
    <m/>
    <s v="54AER860"/>
    <s v="Tır Tenteli"/>
    <s v="SINIRLI SORUMLU HENDEK NÜSHETİYE TAŞIMA VE İŞLETME KOOPERATİFİ"/>
    <x v="0"/>
    <s v=" "/>
    <m/>
    <s v="ŞEHİRİÇİ"/>
    <m/>
    <s v="5403"/>
    <s v="HENDEK TURKUVAZ"/>
    <s v="SAKARYA"/>
    <s v="HENDEK"/>
    <m/>
    <s v="Y54"/>
    <s v="SAKARYA"/>
    <s v="SAKARYA"/>
    <s v="SAKARYA MERKEZ"/>
    <s v="SAKARYA @ "/>
    <n v="0"/>
    <n v="0"/>
    <n v="1"/>
    <m/>
    <n v="5735"/>
    <n v="0"/>
    <n v="4917"/>
    <n v="0"/>
    <n v="5735"/>
    <n v="4917"/>
    <n v="-818"/>
  </r>
  <r>
    <x v="3"/>
    <s v="Kadir Öz"/>
    <m/>
    <m/>
    <s v="SAKARYA"/>
    <d v="2026-08-12T00:00:00"/>
    <s v="S-642224"/>
    <d v="2026-08-12T00:00:00"/>
    <s v="Y-576453"/>
    <x v="1"/>
    <m/>
    <s v=" "/>
    <d v="2026-08-12T00:00:00"/>
    <m/>
    <m/>
    <x v="8"/>
    <s v="TURKUVAZ PLASTİK VE TEMİZLİK ÜRÜNLERİ SAN TİÇ A.Ş"/>
    <m/>
    <m/>
    <m/>
    <m/>
    <s v="54AER86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610"/>
    <n v="0"/>
    <n v="12659"/>
    <n v="0"/>
    <n v="10610"/>
    <n v="12659"/>
    <n v="2049"/>
  </r>
  <r>
    <x v="3"/>
    <s v="Kadir Öz"/>
    <m/>
    <m/>
    <s v="SAKARYA"/>
    <d v="2026-08-12T00:00:00"/>
    <s v="S-642223"/>
    <d v="2026-08-12T00:00:00"/>
    <s v="Y-576452"/>
    <x v="1"/>
    <m/>
    <s v=" "/>
    <d v="2026-08-12T00:00:00"/>
    <m/>
    <m/>
    <x v="8"/>
    <s v="TURKUVAZ PLASTİK VE TEMİZLİK ÜRÜNLERİ SAN TİÇ A.Ş"/>
    <m/>
    <m/>
    <m/>
    <m/>
    <s v="55GS841"/>
    <s v="Tır Kayar Perdeli"/>
    <s v="MEHMET MARANGOZ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ORHANLI+ÖMERLİ BİM @ "/>
    <n v="0"/>
    <n v="0"/>
    <n v="1"/>
    <m/>
    <n v="11860"/>
    <n v="0"/>
    <n v="12900"/>
    <n v="0"/>
    <n v="11860"/>
    <n v="12900"/>
    <n v="1040"/>
  </r>
  <r>
    <x v="3"/>
    <s v="Kadir Öz"/>
    <m/>
    <m/>
    <s v="SAKARYA"/>
    <d v="2026-08-12T00:00:00"/>
    <s v="S-642222"/>
    <d v="2026-08-12T00:00:00"/>
    <s v="Y-576451"/>
    <x v="1"/>
    <m/>
    <s v=" "/>
    <d v="2026-08-12T00:00:00"/>
    <m/>
    <m/>
    <x v="8"/>
    <s v="TURKUVAZ PLASTİK VE TEMİZLİK ÜRÜNLERİ SAN TİÇ A.Ş"/>
    <m/>
    <m/>
    <m/>
    <m/>
    <s v="06FOK187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9"/>
    <s v="KIRKLARELİ"/>
    <s v="KIRKLARELİ"/>
    <s v="KIRKLARELİ MERKEZ"/>
    <s v="LÜLEBURGAZ @ "/>
    <n v="0"/>
    <n v="0"/>
    <n v="1"/>
    <m/>
    <n v="24251"/>
    <n v="0"/>
    <n v="26725"/>
    <n v="0"/>
    <n v="24251"/>
    <n v="26725"/>
    <n v="2474"/>
  </r>
  <r>
    <x v="3"/>
    <s v="Kadir Öz"/>
    <m/>
    <m/>
    <s v="SAKARYA"/>
    <d v="2026-08-12T00:00:00"/>
    <s v="S-642221"/>
    <d v="2026-08-12T00:00:00"/>
    <s v="Y-576450"/>
    <x v="1"/>
    <m/>
    <s v=" "/>
    <d v="2026-08-12T00:00:00"/>
    <m/>
    <m/>
    <x v="8"/>
    <s v="TURKUVAZ PLASTİK VE TEMİZLİK ÜRÜNLERİ SAN TİÇ A.Ş"/>
    <m/>
    <m/>
    <m/>
    <m/>
    <s v="07AJK998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42"/>
    <s v="KONYA"/>
    <s v="KONYA"/>
    <s v="KONYA MERKEZ"/>
    <s v="KONYA @ "/>
    <n v="0"/>
    <n v="0"/>
    <n v="1"/>
    <m/>
    <n v="26382"/>
    <n v="0"/>
    <n v="28770"/>
    <n v="0"/>
    <n v="26382"/>
    <n v="28770"/>
    <n v="2388"/>
  </r>
  <r>
    <x v="3"/>
    <s v="Kadir Öz"/>
    <m/>
    <m/>
    <s v="SAKARYA"/>
    <d v="2026-08-12T00:00:00"/>
    <s v="S-642220"/>
    <d v="2026-08-12T00:00:00"/>
    <s v="Y-576449"/>
    <x v="1"/>
    <m/>
    <s v=" "/>
    <d v="2026-08-12T00:00:00"/>
    <m/>
    <m/>
    <x v="8"/>
    <s v="TURKUVAZ PLASTİK VE TEMİZLİK ÜRÜNLERİ SAN TİÇ A.Ş"/>
    <m/>
    <m/>
    <m/>
    <m/>
    <s v="34ADM184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7"/>
    <s v="ANTALYA"/>
    <s v="ANTALYA"/>
    <s v="MERKEZ"/>
    <s v="KOCAYATAK/2 BEKLEME @ "/>
    <n v="0"/>
    <n v="0"/>
    <n v="1"/>
    <m/>
    <n v="4800"/>
    <n v="0"/>
    <n v="6698"/>
    <n v="0"/>
    <n v="4800"/>
    <n v="6698"/>
    <n v="1898"/>
  </r>
  <r>
    <x v="3"/>
    <s v="Kadir Öz"/>
    <m/>
    <m/>
    <s v="SAKARYA"/>
    <d v="2026-08-12T00:00:00"/>
    <s v="S-642219"/>
    <d v="2026-08-12T00:00:00"/>
    <s v="Y-576448"/>
    <x v="1"/>
    <m/>
    <s v=" "/>
    <d v="2026-08-12T00:00:00"/>
    <m/>
    <m/>
    <x v="8"/>
    <s v="TURKUVAZ PLASTİK VE TEMİZLİK ÜRÜNLERİ SAN TİÇ A.Ş"/>
    <m/>
    <m/>
    <m/>
    <m/>
    <s v="34ADM184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7"/>
    <s v="ANTALYA"/>
    <s v="ANTALYA"/>
    <s v="MERKEZ"/>
    <s v="KOCAYATAK @ "/>
    <n v="0"/>
    <n v="0"/>
    <n v="1"/>
    <m/>
    <n v="31544"/>
    <n v="0"/>
    <n v="33372"/>
    <n v="0"/>
    <n v="31544"/>
    <n v="33372"/>
    <n v="1828"/>
  </r>
  <r>
    <x v="3"/>
    <s v="Kadir Öz"/>
    <m/>
    <m/>
    <s v="SAKARYA"/>
    <d v="2026-08-12T00:00:00"/>
    <s v="S-642218"/>
    <d v="2026-08-12T00:00:00"/>
    <s v="Y-576447"/>
    <x v="1"/>
    <m/>
    <s v=" "/>
    <d v="2026-08-12T00:00:00"/>
    <m/>
    <m/>
    <x v="8"/>
    <s v="TURKUVAZ PLASTİK VE TEMİZLİK ÜRÜNLERİ SAN TİÇ A.Ş"/>
    <m/>
    <m/>
    <m/>
    <m/>
    <s v="54TN296"/>
    <s v="Tır Tenteli"/>
    <s v="SERPİL BURNAZ"/>
    <x v="0"/>
    <s v=" "/>
    <m/>
    <s v="ŞEHİRLERARASI"/>
    <m/>
    <s v="5403"/>
    <s v="HENDEK TURKUVAZ"/>
    <s v="SAKARYA"/>
    <s v="HENDEK"/>
    <m/>
    <s v="Y16"/>
    <s v="BURSA"/>
    <s v="BURSA"/>
    <s v="BURSA MERKEZ"/>
    <s v="KESTEL @ "/>
    <n v="0"/>
    <n v="0"/>
    <n v="1"/>
    <m/>
    <n v="13621"/>
    <n v="0"/>
    <n v="14384"/>
    <n v="0"/>
    <n v="13621"/>
    <n v="14384"/>
    <n v="763"/>
  </r>
  <r>
    <x v="3"/>
    <s v="Kadir Öz"/>
    <m/>
    <m/>
    <s v="SAKARYA"/>
    <d v="2026-08-12T00:00:00"/>
    <s v="S-642217"/>
    <d v="2026-08-12T00:00:00"/>
    <s v="Y-576446"/>
    <x v="1"/>
    <m/>
    <s v=" "/>
    <d v="2026-08-12T00:00:00"/>
    <m/>
    <m/>
    <x v="8"/>
    <s v="TURKUVAZ PLASTİK VE TEMİZLİK ÜRÜNLERİ SAN TİÇ A.Ş"/>
    <m/>
    <m/>
    <m/>
    <m/>
    <s v="01ALE47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8"/>
    <s v="KAYSERİ"/>
    <s v="KAYSERİ"/>
    <s v="KAYSERİ MERKEZ"/>
    <s v="KAYSERİ-1+2 @ "/>
    <n v="0"/>
    <n v="0"/>
    <n v="1"/>
    <m/>
    <n v="28492"/>
    <n v="0"/>
    <n v="33042"/>
    <n v="0"/>
    <n v="28492"/>
    <n v="33042"/>
    <n v="4550"/>
  </r>
  <r>
    <x v="3"/>
    <s v="Kadir Öz"/>
    <m/>
    <m/>
    <s v="SAKARYA"/>
    <d v="2026-08-12T00:00:00"/>
    <s v="S-642216"/>
    <d v="2026-08-12T00:00:00"/>
    <s v="Y-576445"/>
    <x v="1"/>
    <m/>
    <s v=" "/>
    <d v="2026-08-12T00:00:00"/>
    <m/>
    <m/>
    <x v="8"/>
    <s v="TURKUVAZ PLASTİK VE TEMİZLİK ÜRÜNLERİ SAN TİÇ A.Ş"/>
    <m/>
    <m/>
    <m/>
    <m/>
    <s v="54APT663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6"/>
    <s v="ANKARA"/>
    <s v="ANKARA"/>
    <s v="ANKARA MERKEZ"/>
    <s v="HASANOĞLAN-1 @ "/>
    <n v="0"/>
    <n v="0"/>
    <n v="1"/>
    <m/>
    <n v="20073"/>
    <n v="0"/>
    <n v="21897"/>
    <n v="0"/>
    <n v="20073"/>
    <n v="21897"/>
    <n v="1824"/>
  </r>
  <r>
    <x v="3"/>
    <s v="Kadir Öz"/>
    <m/>
    <m/>
    <s v="SAKARYA"/>
    <d v="2026-08-12T00:00:00"/>
    <s v="S-642215"/>
    <d v="2026-08-12T00:00:00"/>
    <s v="Y-576444"/>
    <x v="1"/>
    <m/>
    <s v=" "/>
    <d v="2026-08-12T00:00:00"/>
    <m/>
    <m/>
    <x v="8"/>
    <s v="TURKUVAZ PLASTİK VE TEMİZLİK ÜRÜNLERİ SAN TİÇ A.Ş"/>
    <m/>
    <m/>
    <m/>
    <m/>
    <s v="34DYP677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27"/>
    <s v="GAZİANTEP"/>
    <s v="GAZİANTEP"/>
    <s v="GAZİANTEP MERKEZ"/>
    <s v="GAZİANTEP-1 @ "/>
    <n v="0"/>
    <n v="0"/>
    <n v="1"/>
    <m/>
    <n v="44735"/>
    <n v="0"/>
    <n v="55603"/>
    <n v="0"/>
    <n v="44735"/>
    <n v="55603"/>
    <n v="10868"/>
  </r>
  <r>
    <x v="3"/>
    <s v="Kadir Öz"/>
    <m/>
    <m/>
    <s v="SAKARYA"/>
    <d v="2026-08-12T00:00:00"/>
    <s v="S-642214"/>
    <d v="2026-08-12T00:00:00"/>
    <s v="Y-576443"/>
    <x v="1"/>
    <m/>
    <s v=" "/>
    <d v="2026-08-12T00:00:00"/>
    <m/>
    <m/>
    <x v="8"/>
    <s v="TURKUVAZ PLASTİK VE TEMİZLİK ÜRÜNLERİ SAN TİÇ A.Ş"/>
    <m/>
    <m/>
    <m/>
    <m/>
    <s v="54AAK474"/>
    <s v="Tır Tenteli"/>
    <s v="SINIRLI SORUMLU HENDEK NÜSHETİYE TAŞIMA VE İŞLETME KOOPERATİFİ - 01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ESENKENT-1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12T00:00:00"/>
    <s v="S-642213"/>
    <d v="2026-08-12T00:00:00"/>
    <s v="Y-576442"/>
    <x v="1"/>
    <m/>
    <s v=" "/>
    <d v="2026-08-12T00:00:00"/>
    <m/>
    <m/>
    <x v="8"/>
    <s v="TURKUVAZ PLASTİK VE TEMİZLİK ÜRÜNLERİ SAN TİÇ A.Ş"/>
    <m/>
    <m/>
    <m/>
    <m/>
    <s v="55GS841"/>
    <s v="Tır Kayar Perdeli"/>
    <s v="MEHMET MARANGOZ"/>
    <x v="0"/>
    <s v=" "/>
    <m/>
    <s v="ŞEHİRLERARASI"/>
    <m/>
    <s v="5403"/>
    <s v="HENDEK TURKUVAZ"/>
    <s v="SAKARYA"/>
    <s v="HENDEK"/>
    <m/>
    <s v="Y81"/>
    <s v="DÜZCE"/>
    <s v="DÜZCE"/>
    <s v="DÜZCE MERKEZ"/>
    <s v="DÜZCE @ "/>
    <n v="0"/>
    <n v="0"/>
    <n v="1"/>
    <m/>
    <n v="6022"/>
    <n v="0"/>
    <n v="5163"/>
    <n v="0"/>
    <n v="6022"/>
    <n v="5163"/>
    <n v="-859"/>
  </r>
  <r>
    <x v="3"/>
    <s v="Kadir Öz"/>
    <m/>
    <m/>
    <s v="SAKARYA"/>
    <d v="2026-08-12T00:00:00"/>
    <s v="S-642212"/>
    <d v="2026-08-12T00:00:00"/>
    <s v="Y-576441"/>
    <x v="1"/>
    <m/>
    <s v=" "/>
    <d v="2026-08-12T00:00:00"/>
    <m/>
    <m/>
    <x v="8"/>
    <s v="TURKUVAZ PLASTİK VE TEMİZLİK ÜRÜNLERİ SAN TİÇ A.Ş"/>
    <m/>
    <m/>
    <m/>
    <m/>
    <s v="34FAU776"/>
    <s v="Tır Frigorifik"/>
    <s v="SINIRLI SORUMLU HENDEK NÜSHETİYE TAŞIMA VE İŞLETME KOOPERATİFİ"/>
    <x v="0"/>
    <s v=" "/>
    <m/>
    <s v="ŞEHİRLERARASI"/>
    <m/>
    <s v="5403"/>
    <s v="HENDEK TURKUVAZ"/>
    <s v="SAKARYA"/>
    <s v="HENDEK"/>
    <m/>
    <s v="Y72"/>
    <s v="BATMAN"/>
    <s v="BATMAN"/>
    <s v="BATMAN MERKEZ"/>
    <s v="BATMAN @"/>
    <n v="0"/>
    <n v="0"/>
    <n v="1"/>
    <m/>
    <n v="57352"/>
    <n v="0"/>
    <n v="79118"/>
    <n v="0"/>
    <n v="57352"/>
    <n v="79118"/>
    <n v="21766"/>
  </r>
  <r>
    <x v="3"/>
    <s v="Kadir Öz"/>
    <m/>
    <m/>
    <s v="SAKARYA"/>
    <d v="2026-08-12T00:00:00"/>
    <s v="S-642211"/>
    <d v="2026-08-12T00:00:00"/>
    <s v="Y-576440"/>
    <x v="1"/>
    <m/>
    <s v=" "/>
    <d v="2026-08-12T00:00:00"/>
    <m/>
    <m/>
    <x v="8"/>
    <s v="TURKUVAZ PLASTİK VE TEMİZLİK ÜRÜNLERİ SAN TİÇ A.Ş"/>
    <m/>
    <m/>
    <m/>
    <m/>
    <s v="06FGK560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10"/>
    <s v="BALIKESİR"/>
    <s v="BALIKESİR"/>
    <s v="BALIKESİR MERKEZ"/>
    <s v="BALIKESİR @ "/>
    <n v="0"/>
    <n v="0"/>
    <n v="1"/>
    <m/>
    <n v="20073"/>
    <n v="0"/>
    <n v="23621"/>
    <n v="0"/>
    <n v="20073"/>
    <n v="23621"/>
    <n v="3548"/>
  </r>
  <r>
    <x v="3"/>
    <s v="Kadir Öz"/>
    <m/>
    <m/>
    <s v="SAKARYA"/>
    <d v="2026-08-12T00:00:00"/>
    <s v="S-642210"/>
    <d v="2026-08-12T00:00:00"/>
    <s v="Y-576439"/>
    <x v="1"/>
    <m/>
    <s v=" "/>
    <d v="2026-08-12T00:00:00"/>
    <m/>
    <m/>
    <x v="8"/>
    <s v="TURKUVAZ PLASTİK VE TEMİZLİK ÜRÜNLERİ SAN TİÇ A.Ş"/>
    <m/>
    <m/>
    <m/>
    <m/>
    <s v="09AUF366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9"/>
    <s v="AYDIN"/>
    <s v="AYDIN"/>
    <s v="AYDIN MERKEZ"/>
    <s v="AYDIN @ "/>
    <n v="0"/>
    <n v="0"/>
    <n v="1"/>
    <m/>
    <n v="31544"/>
    <n v="0"/>
    <n v="35960"/>
    <n v="0"/>
    <n v="31544"/>
    <n v="35960"/>
    <n v="4416"/>
  </r>
  <r>
    <x v="3"/>
    <s v="Kadir Öz"/>
    <m/>
    <m/>
    <s v="SAKARYA"/>
    <d v="2026-08-12T00:00:00"/>
    <s v="S-642209"/>
    <d v="2026-08-12T00:00:00"/>
    <s v="Y-576438"/>
    <x v="1"/>
    <m/>
    <s v=" "/>
    <d v="2026-08-12T00:00:00"/>
    <m/>
    <m/>
    <x v="8"/>
    <s v="TURKUVAZ PLASTİK VE TEMİZLİK ÜRÜNLERİ SAN TİÇ A.Ş"/>
    <m/>
    <m/>
    <m/>
    <m/>
    <s v="66AH88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ARNAVUTKÖY-2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12T00:00:00"/>
    <s v="S-642208"/>
    <d v="2026-08-12T00:00:00"/>
    <s v="Y-576437"/>
    <x v="1"/>
    <m/>
    <s v=" "/>
    <d v="2026-08-12T00:00:00"/>
    <m/>
    <m/>
    <x v="8"/>
    <s v="TURKUVAZ PLASTİK VE TEMİZLİK ÜRÜNLERİ SAN TİÇ A.Ş"/>
    <m/>
    <m/>
    <m/>
    <m/>
    <s v="14ACR697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6"/>
    <s v="ANKARA"/>
    <s v="ANKARA"/>
    <s v="ANKARA MERKEZ"/>
    <s v="AKYURT @ "/>
    <n v="0"/>
    <n v="0"/>
    <n v="1"/>
    <m/>
    <n v="19643"/>
    <n v="0"/>
    <n v="21897"/>
    <n v="0"/>
    <n v="19643"/>
    <n v="21897"/>
    <n v="2254"/>
  </r>
  <r>
    <x v="3"/>
    <s v="Mehmet Koç"/>
    <s v="Arşiv kaydı var"/>
    <m/>
    <m/>
    <d v="2026-08-12T00:00:00"/>
    <s v="S-641722"/>
    <d v="2026-08-12T00:00:00"/>
    <s v="Y-575959"/>
    <x v="0"/>
    <m/>
    <s v=" "/>
    <m/>
    <m/>
    <m/>
    <x v="8"/>
    <s v="TURKUVAZ PLASTİK VE TEMİZLİK ÜRÜNLERİ SAN TİÇ A.Ş"/>
    <m/>
    <d v="2026-08-12T00:00:00"/>
    <s v="P-000172321"/>
    <m/>
    <s v="28YH450"/>
    <s v="Tır Tenteli"/>
    <s v="ŞEVKİ ŞAHAN ŞAHANLAR HURDA VE NAKLİYE"/>
    <x v="0"/>
    <s v=" "/>
    <m/>
    <s v="ŞEHİRLERARASI"/>
    <n v="1"/>
    <s v="HENDEK TURKUVAZ"/>
    <s v="HENDEK TURKUVAZ"/>
    <s v="SAKARYA"/>
    <s v="HENDEK"/>
    <m/>
    <s v="Y61"/>
    <s v="TRABZON"/>
    <s v="TRABZON"/>
    <s v="TRABZON MERKEZ"/>
    <m/>
    <n v="0"/>
    <n v="0"/>
    <n v="0"/>
    <n v="0"/>
    <n v="46000"/>
    <n v="0"/>
    <n v="56580"/>
    <n v="0"/>
    <n v="46000"/>
    <n v="56580"/>
    <n v="10580"/>
  </r>
  <r>
    <x v="3"/>
    <s v="Mehmet Koç"/>
    <s v="Arşiv kaydı var"/>
    <m/>
    <m/>
    <d v="2026-08-12T00:00:00"/>
    <s v="S-641711"/>
    <d v="2026-08-12T00:00:00"/>
    <s v="Y-575948"/>
    <x v="0"/>
    <m/>
    <s v=" "/>
    <m/>
    <m/>
    <m/>
    <x v="19"/>
    <s v="VATAN PLASTİK SAN TİCARET A.Ş"/>
    <m/>
    <d v="2026-08-12T00:00:00"/>
    <s v="P-000172316"/>
    <m/>
    <s v="26B7465"/>
    <s v="Tır Tenteli"/>
    <s v="MUSTAFA SİVRİ"/>
    <x v="0"/>
    <s v=" "/>
    <m/>
    <s v="ŞEHİRLERARASI"/>
    <n v="1"/>
    <s v="Y11"/>
    <s v="BİLECİK"/>
    <s v="BİLECİK"/>
    <s v="BİLECİK MERKEZ"/>
    <m/>
    <s v="Y26"/>
    <s v="ESKİŞEHİR"/>
    <s v="ESKİŞEHİR"/>
    <s v="ESKİŞEHİR MERKEZ"/>
    <s v="35891 @ "/>
    <n v="0"/>
    <n v="0"/>
    <n v="0"/>
    <n v="0"/>
    <n v="16000"/>
    <n v="0"/>
    <n v="20462"/>
    <n v="0"/>
    <n v="16000"/>
    <n v="20462"/>
    <n v="4462"/>
  </r>
  <r>
    <x v="3"/>
    <s v="Mehmet Koç"/>
    <s v="Arşiv kaydı var"/>
    <m/>
    <m/>
    <d v="2026-08-12T00:00:00"/>
    <s v="S-641710"/>
    <d v="2026-08-12T00:00:00"/>
    <s v="Y-575947"/>
    <x v="0"/>
    <m/>
    <s v=" "/>
    <m/>
    <m/>
    <m/>
    <x v="19"/>
    <s v="VATAN PLASTİK SAN TİCARET A.Ş"/>
    <m/>
    <d v="2026-08-12T00:00:00"/>
    <s v="P-000172315"/>
    <m/>
    <s v="64AHH344"/>
    <s v="Tır Tenteli"/>
    <s v="MEHMET BANAZ"/>
    <x v="0"/>
    <s v=" "/>
    <m/>
    <s v="ŞEHİRLERARASI"/>
    <n v="1"/>
    <s v="KARTAL"/>
    <s v="KARTAL"/>
    <s v="İSTANBUL"/>
    <s v="KARTAL"/>
    <m/>
    <s v="Y59"/>
    <s v="TEKİRDAĞ"/>
    <s v="TEKİRDAĞ"/>
    <s v="TEKİRDAĞ MERKEZ"/>
    <s v="VIR9640-44-41 @ "/>
    <n v="0"/>
    <n v="0"/>
    <n v="0"/>
    <n v="0"/>
    <n v="18000"/>
    <n v="0"/>
    <n v="24255.7"/>
    <n v="0"/>
    <n v="18000"/>
    <n v="24255.7"/>
    <n v="6255.7"/>
  </r>
  <r>
    <x v="3"/>
    <s v="Mehmet Koç"/>
    <s v="Arşiv kaydı var"/>
    <m/>
    <m/>
    <d v="2026-08-12T00:00:00"/>
    <s v="S-641708"/>
    <d v="2026-08-12T00:00:00"/>
    <s v="Y-575945"/>
    <x v="0"/>
    <m/>
    <s v=" "/>
    <m/>
    <m/>
    <m/>
    <x v="20"/>
    <s v="BİLLAS LASTİK VE KAUÇUK SANAYİ TİCARET ANONİM ŞİRKETİ"/>
    <m/>
    <d v="2026-08-12T00:00:00"/>
    <s v="P-000172313"/>
    <m/>
    <s v="41VE011"/>
    <s v="Tır Tenteli"/>
    <s v="ÖMER DORDU"/>
    <x v="0"/>
    <s v=" "/>
    <m/>
    <s v="ŞEHİRLERARASI"/>
    <m/>
    <s v="Y11"/>
    <s v="BİLECİK"/>
    <s v="BİLECİK"/>
    <s v="BİLECİK MERKEZ"/>
    <m/>
    <s v="TUZLA"/>
    <s v="TUZLA"/>
    <s v="İSTANBUL"/>
    <m/>
    <s v="EL3502-03-05-06 @"/>
    <n v="0"/>
    <n v="0"/>
    <n v="0"/>
    <n v="0"/>
    <n v="17000"/>
    <n v="0"/>
    <n v="19500"/>
    <n v="0"/>
    <n v="17000"/>
    <n v="19500"/>
    <n v="2500"/>
  </r>
  <r>
    <x v="3"/>
    <s v="Mehmet Koç"/>
    <s v="Arşiv kaydı var"/>
    <m/>
    <m/>
    <d v="2026-08-12T00:00:00"/>
    <s v="S-641705"/>
    <d v="2026-08-12T00:00:00"/>
    <s v="Y-575942"/>
    <x v="0"/>
    <m/>
    <s v=" "/>
    <m/>
    <m/>
    <m/>
    <x v="19"/>
    <s v="VATAN PLASTİK SAN TİCARET A.Ş"/>
    <m/>
    <d v="2026-08-12T00:00:00"/>
    <s v="P-000172312"/>
    <m/>
    <s v="01EVG56"/>
    <s v="Tır Tenteli"/>
    <s v="MUSTAFA ARIKAN"/>
    <x v="0"/>
    <s v=" "/>
    <m/>
    <s v="ŞEHİRLERARASI"/>
    <n v="1"/>
    <s v="Y11"/>
    <s v="BİLECİK"/>
    <s v="BİLECİK"/>
    <s v="BİLECİK MERKEZ"/>
    <m/>
    <s v="Y33"/>
    <s v="MERSİN"/>
    <s v="MERSİN"/>
    <s v="MERSİN MERKEZ"/>
    <s v="35894 @ "/>
    <n v="0"/>
    <n v="0"/>
    <n v="0"/>
    <n v="0"/>
    <n v="20000"/>
    <n v="0"/>
    <n v="26000"/>
    <n v="0"/>
    <n v="20000"/>
    <n v="26000"/>
    <n v="6000"/>
  </r>
  <r>
    <x v="3"/>
    <s v="Mehmet Koç"/>
    <s v="Arşiv kaydı var"/>
    <m/>
    <m/>
    <d v="2026-08-12T00:00:00"/>
    <s v="S-641704"/>
    <d v="2026-08-12T00:00:00"/>
    <s v="Y-575940"/>
    <x v="0"/>
    <m/>
    <s v=" "/>
    <m/>
    <m/>
    <m/>
    <x v="19"/>
    <s v="VATAN PLASTİK SAN TİCARET A.Ş"/>
    <m/>
    <d v="2026-08-12T00:00:00"/>
    <s v="P-000172311"/>
    <m/>
    <s v="41TL913"/>
    <s v="Tır Tenteli"/>
    <s v="UTKU ALTAN"/>
    <x v="0"/>
    <s v=" "/>
    <m/>
    <s v="ŞEHİRLERARASI"/>
    <n v="1"/>
    <s v="Y11"/>
    <s v="BİLECİK"/>
    <s v="BİLECİK"/>
    <s v="BİLECİK MERKEZ"/>
    <m/>
    <s v="Y26"/>
    <s v="ESKİŞEHİR"/>
    <s v="ESKİŞEHİR"/>
    <s v="ESKİŞEHİR MERKEZ"/>
    <s v="VIR9631-32 @ "/>
    <n v="0"/>
    <n v="0"/>
    <n v="0"/>
    <n v="0"/>
    <n v="11000"/>
    <n v="0"/>
    <n v="14963"/>
    <n v="0"/>
    <n v="11000"/>
    <n v="14963"/>
    <n v="3963"/>
  </r>
  <r>
    <x v="3"/>
    <s v="Mehmet Koç"/>
    <s v="Arşiv kaydı var"/>
    <m/>
    <m/>
    <d v="2026-08-12T00:00:00"/>
    <s v="S-641752"/>
    <d v="2026-08-12T00:00:00"/>
    <s v="Y-575989"/>
    <x v="0"/>
    <m/>
    <s v=" "/>
    <m/>
    <m/>
    <m/>
    <x v="19"/>
    <s v="VATAN PLASTİK SAN TİCARET A.Ş"/>
    <m/>
    <d v="2026-08-12T00:00:00"/>
    <s v="P-000172346"/>
    <m/>
    <s v="34BDH91"/>
    <s v="Tır Tenteli"/>
    <s v="MURAT ŞENGÜL - ŞENGÜL NAKLİYAT"/>
    <x v="0"/>
    <s v=" "/>
    <m/>
    <s v="ŞEHİRLERARASI"/>
    <n v="1"/>
    <s v="Y11"/>
    <s v="BİLECİK"/>
    <s v="BİLECİK"/>
    <s v="BİLECİK MERKEZ"/>
    <m/>
    <s v="Y34"/>
    <s v="İSTANBUL"/>
    <s v="İSTANBUL"/>
    <s v="İSTANBUL MERKEZ"/>
    <s v="35899 @ "/>
    <n v="0"/>
    <n v="0"/>
    <n v="0"/>
    <n v="0"/>
    <n v="26000"/>
    <n v="0"/>
    <n v="31360"/>
    <n v="0"/>
    <n v="26000"/>
    <n v="31360"/>
    <n v="5360"/>
  </r>
  <r>
    <x v="3"/>
    <s v="Mehmet Koç"/>
    <s v="Arşiv kaydı var"/>
    <m/>
    <m/>
    <d v="2026-08-12T00:00:00"/>
    <s v="S-641615"/>
    <d v="2026-08-12T00:00:00"/>
    <s v="Y-575852"/>
    <x v="0"/>
    <m/>
    <s v=" "/>
    <m/>
    <m/>
    <m/>
    <x v="19"/>
    <s v="VATAN PLASTİK SAN TİCARET A.Ş"/>
    <m/>
    <d v="2026-08-12T00:00:00"/>
    <s v="P-000172240"/>
    <m/>
    <s v="05FA533"/>
    <s v="Tır Tenteli"/>
    <s v="FERUDUN AKÇA"/>
    <x v="0"/>
    <s v=" "/>
    <m/>
    <s v="ŞEHİRLERARASI"/>
    <n v="1"/>
    <s v="ÖMERLİ"/>
    <s v="ÖMERLİ"/>
    <s v="İSTANBUL"/>
    <m/>
    <m/>
    <s v="Y06"/>
    <s v="ANKARA"/>
    <s v="ANKARA"/>
    <s v="ANKARA MERKEZ"/>
    <s v="ARAÇ DEĞİŞİKLİĞİNE İSTİNADEN DÜZENLENMİŞTİR. @ "/>
    <n v="0"/>
    <n v="0"/>
    <n v="0"/>
    <n v="0"/>
    <n v="5000"/>
    <n v="0"/>
    <n v="5000"/>
    <n v="0"/>
    <n v="5000"/>
    <n v="5000"/>
    <n v="0"/>
  </r>
  <r>
    <x v="3"/>
    <s v="Mehmet Koç"/>
    <s v="Arşiv kaydı var"/>
    <m/>
    <m/>
    <d v="2026-08-12T00:00:00"/>
    <s v="S-642778"/>
    <d v="2026-08-12T00:00:00"/>
    <s v="Y-577022"/>
    <x v="0"/>
    <m/>
    <s v=" "/>
    <m/>
    <m/>
    <m/>
    <x v="39"/>
    <s v="PAYROS GIDA İÇECEK ANONİM ŞİRKETİ"/>
    <m/>
    <d v="2026-08-12T00:00:00"/>
    <s v="P-000172880"/>
    <m/>
    <s v="33CUH62"/>
    <s v="Tır Frigorifik"/>
    <s v="REYSAN LOJİSTİK ULUSLARARASI NAKLİYAT SANAYİ VE TİCARET LİMİTED ŞİRKETİ"/>
    <x v="1"/>
    <s v=" "/>
    <m/>
    <s v="ŞEHİRLERARASI"/>
    <n v="1"/>
    <s v="Y54"/>
    <s v="SAKARYA"/>
    <s v="SAKARYA"/>
    <s v="SAKARYA MERKEZ"/>
    <m/>
    <s v="Y73"/>
    <s v="ŞIRNAK"/>
    <s v="ŞIRNAK"/>
    <s v="ŞIRNAK MERKEZ"/>
    <s v="İRS.NO:PY3241-44 @ "/>
    <n v="0"/>
    <n v="1565"/>
    <n v="2432"/>
    <n v="867"/>
    <n v="97233.82"/>
    <n v="0"/>
    <n v="80000"/>
    <n v="0"/>
    <n v="97233.82"/>
    <n v="80000"/>
    <n v="-17233.82"/>
  </r>
  <r>
    <x v="3"/>
    <s v="Mehmet Koç"/>
    <s v="Arşiv kaydı var"/>
    <m/>
    <m/>
    <d v="2026-08-12T00:00:00"/>
    <s v="S-642341"/>
    <d v="2026-08-12T00:00:00"/>
    <s v="Y-576580"/>
    <x v="0"/>
    <m/>
    <s v=" "/>
    <m/>
    <m/>
    <m/>
    <x v="32"/>
    <s v="KAR PORSELEN SANAYİ VE TİCARET ANONİM ŞİRKETİ"/>
    <m/>
    <d v="2026-08-12T00:00:00"/>
    <s v="P-000172530"/>
    <m/>
    <s v="54ABG366"/>
    <s v="Tır Tenteli"/>
    <s v="PAMUKOVA ÖZKAR NAK.SAN.VE TİC.LTD.ŞTİ"/>
    <x v="0"/>
    <s v=" "/>
    <m/>
    <s v="ŞEHİRLERARASI"/>
    <n v="1"/>
    <s v="Y09"/>
    <s v="AYDIN"/>
    <s v="AYDIN"/>
    <s v="AYDIN MERKEZ"/>
    <m/>
    <s v="Y11"/>
    <s v="BİLECİK"/>
    <s v="BİLECİK"/>
    <s v="BİLECİK MERKEZ"/>
    <s v="C7324 @ "/>
    <n v="0"/>
    <n v="0"/>
    <n v="0"/>
    <n v="0"/>
    <n v="25500"/>
    <n v="0"/>
    <n v="26155.5"/>
    <n v="0"/>
    <n v="25500"/>
    <n v="26155.5"/>
    <n v="655.5"/>
  </r>
  <r>
    <x v="6"/>
    <s v="Serap BURSAL"/>
    <s v="Arşiv kaydı var"/>
    <m/>
    <m/>
    <d v="2026-08-12T00:00:00"/>
    <s v="S-642349"/>
    <d v="2026-08-12T00:00:00"/>
    <s v="Y-576588"/>
    <x v="0"/>
    <m/>
    <s v=" "/>
    <m/>
    <m/>
    <m/>
    <x v="0"/>
    <s v="BEYDA GIDA ÜRÜNLERİ SANAYİ VE TİC.A.Ş."/>
    <m/>
    <m/>
    <m/>
    <m/>
    <s v="34HP4542"/>
    <s v="Tır Frigorifik"/>
    <s v="TEK NUR TRANS LOJ.SAN.VE TİC.LTD.ŞTİ."/>
    <x v="1"/>
    <s v=" "/>
    <m/>
    <s v="ŞEHİRLERARASI"/>
    <n v="1"/>
    <s v="2700"/>
    <s v="İSLAHİYE FABRİKA"/>
    <s v="GAZİANTEP"/>
    <s v="İSLAHİYE"/>
    <s v="Güllühüyük Mah. OSB 4.Nolu Cadde A Blok No:20A"/>
    <s v="Y06"/>
    <s v="ANKARA"/>
    <s v="ANKARA"/>
    <s v="ANKARA MERKEZ"/>
    <s v="-KAMYON @ "/>
    <n v="0"/>
    <n v="682"/>
    <n v="1042"/>
    <n v="360"/>
    <n v="40100.28"/>
    <n v="0"/>
    <n v="27777"/>
    <n v="0"/>
    <n v="40100.28"/>
    <n v="27777"/>
    <n v="-12323.28"/>
  </r>
  <r>
    <x v="4"/>
    <s v="Serhat Kuzey"/>
    <s v="Arşiv kaydı var"/>
    <m/>
    <m/>
    <d v="2026-08-12T00:00:00"/>
    <s v="S-642301"/>
    <d v="2026-08-12T00:00:00"/>
    <s v="Y-576540"/>
    <x v="3"/>
    <m/>
    <s v=" "/>
    <m/>
    <m/>
    <m/>
    <x v="11"/>
    <m/>
    <m/>
    <d v="2026-08-12T00:00:00"/>
    <s v="P-000172751"/>
    <m/>
    <s v="31AAB242"/>
    <s v="Tır Frigorifik"/>
    <s v="YAHYAOĞULLARI ULUSLARARASI TAŞIMACILIK LOJİSTİK"/>
    <x v="1"/>
    <s v=" "/>
    <m/>
    <s v="ŞEHİRLERARASI"/>
    <n v="1"/>
    <s v="Y51"/>
    <s v="NİĞDE"/>
    <s v="NİĞDE"/>
    <s v="NİĞDE MERKEZ"/>
    <m/>
    <s v="Y07"/>
    <s v="ANTALYA"/>
    <s v="ANTALYA"/>
    <s v="MERKEZ"/>
    <s v="2 YER @"/>
    <n v="0"/>
    <n v="710"/>
    <n v="1350"/>
    <n v="640"/>
    <n v="60845.24"/>
    <n v="5946.39"/>
    <n v="42289"/>
    <n v="0"/>
    <n v="54898.85"/>
    <n v="42289"/>
    <n v="-12609.85"/>
  </r>
  <r>
    <x v="4"/>
    <s v="Serhat Kuzey"/>
    <m/>
    <m/>
    <m/>
    <d v="2026-08-12T00:00:00"/>
    <s v="S-642300"/>
    <d v="2026-08-12T00:00:00"/>
    <s v="Y-576539"/>
    <x v="3"/>
    <m/>
    <s v=" "/>
    <m/>
    <m/>
    <m/>
    <x v="11"/>
    <m/>
    <m/>
    <d v="2026-08-12T00:00:00"/>
    <s v="P-000172750"/>
    <m/>
    <s v="31AOF718"/>
    <s v="Tır Frigorifik"/>
    <s v="DİVAN TRANS LOJİSTİK VE DIŞ TİCARET LİMİTED ŞİRKETİ"/>
    <x v="1"/>
    <s v=" "/>
    <m/>
    <s v="ŞEHİRLERARASI"/>
    <n v="1"/>
    <s v="Y51"/>
    <s v="NİĞDE"/>
    <s v="NİĞDE"/>
    <s v="NİĞDE MERKEZ"/>
    <m/>
    <s v="Y41"/>
    <s v="KOCAELİ"/>
    <s v="KOCAELİ"/>
    <s v="KOCAELİ(İZMİT) MERKEZ"/>
    <s v="2 YER @"/>
    <n v="0"/>
    <n v="821"/>
    <n v="1263"/>
    <n v="442"/>
    <n v="56734.73"/>
    <n v="0"/>
    <n v="52201"/>
    <n v="0"/>
    <n v="56734.73"/>
    <n v="52201"/>
    <n v="-4533.7299999999996"/>
  </r>
  <r>
    <x v="4"/>
    <s v="Serhat Kuzey"/>
    <m/>
    <m/>
    <m/>
    <d v="2026-08-12T00:00:00"/>
    <s v="S-642299"/>
    <d v="2026-08-12T00:00:00"/>
    <s v="Y-576538"/>
    <x v="3"/>
    <m/>
    <s v=" "/>
    <m/>
    <m/>
    <m/>
    <x v="11"/>
    <m/>
    <m/>
    <d v="2026-08-12T00:00:00"/>
    <s v="P-000172749"/>
    <m/>
    <s v="33CSA30"/>
    <s v="Tır Frigorifik"/>
    <s v="REYSAN LOJİSTİK ULUSLARARASI NAKLİYAT SANAYİ VE TİCARET LİMİTED ŞİRKETİ"/>
    <x v="1"/>
    <s v=" "/>
    <m/>
    <s v="ŞEHİRLERARASI"/>
    <n v="1"/>
    <s v="Y51"/>
    <s v="NİĞDE"/>
    <s v="NİĞDE"/>
    <s v="NİĞDE MERKEZ"/>
    <m/>
    <s v="Y63"/>
    <s v="ŞANLIURFA"/>
    <s v="ŞANLIURFA"/>
    <s v="ŞANLIURFA MERKEZ"/>
    <s v="KAHRAMANMARAŞ+ŞANLIURFA @"/>
    <n v="0"/>
    <n v="640"/>
    <n v="1800"/>
    <n v="1160"/>
    <n v="73074.820000000007"/>
    <n v="861.43"/>
    <n v="43768"/>
    <n v="0"/>
    <n v="72213.39"/>
    <n v="43768"/>
    <n v="-28445.39"/>
  </r>
  <r>
    <x v="4"/>
    <s v="Ahmet Bursal"/>
    <m/>
    <m/>
    <m/>
    <d v="2026-08-12T00:00:00"/>
    <s v="S-641819"/>
    <d v="2026-08-12T00:00:00"/>
    <s v="Y-576057"/>
    <x v="3"/>
    <m/>
    <s v=" "/>
    <m/>
    <m/>
    <m/>
    <x v="11"/>
    <m/>
    <m/>
    <d v="2026-08-12T00:00:00"/>
    <s v="P-000172748"/>
    <m/>
    <s v="45TL619"/>
    <s v="Tır Frigorifik"/>
    <s v="TEFENLİLİ LOJİSTİK TAŞ.OTO.GID.İNŞ.SAN.TİC.LTD.ŞTİ"/>
    <x v="0"/>
    <s v=" "/>
    <m/>
    <s v="ŞEHİRLERARASI"/>
    <n v="1"/>
    <s v="Y51"/>
    <s v="NİĞDE"/>
    <s v="NİĞDE"/>
    <s v="NİĞDE MERKEZ"/>
    <m/>
    <s v="Y45"/>
    <s v="MANİSA"/>
    <s v="MANİSA"/>
    <s v="MANİSA MERKEZ"/>
    <s v="AKHİSAR @"/>
    <n v="0"/>
    <n v="0"/>
    <n v="0"/>
    <n v="0"/>
    <n v="38000"/>
    <n v="0"/>
    <n v="51484"/>
    <n v="0"/>
    <n v="38000"/>
    <n v="51484"/>
    <n v="13484"/>
  </r>
  <r>
    <x v="4"/>
    <s v="Ahmet Bursal"/>
    <m/>
    <m/>
    <m/>
    <d v="2026-08-12T00:00:00"/>
    <s v="S-641806"/>
    <d v="2026-08-12T00:00:00"/>
    <s v="Y-576044"/>
    <x v="3"/>
    <m/>
    <s v=" "/>
    <m/>
    <m/>
    <m/>
    <x v="11"/>
    <m/>
    <m/>
    <d v="2026-08-12T00:00:00"/>
    <s v="P-000172745"/>
    <m/>
    <s v="51ADY137"/>
    <s v="Tır Frigorifik"/>
    <s v="ZEKİ BOZKUŞ"/>
    <x v="0"/>
    <s v=" "/>
    <m/>
    <s v="ŞEHİRLERARASI"/>
    <n v="1"/>
    <s v="Y51"/>
    <s v="NİĞDE"/>
    <s v="NİĞDE"/>
    <s v="NİĞDE MERKEZ"/>
    <m/>
    <s v="Y16"/>
    <s v="BURSA"/>
    <s v="BURSA"/>
    <s v="BURSA MERKEZ"/>
    <m/>
    <n v="0"/>
    <n v="0"/>
    <n v="0"/>
    <n v="0"/>
    <n v="45000"/>
    <n v="0"/>
    <n v="51070"/>
    <n v="0"/>
    <n v="45000"/>
    <n v="51070"/>
    <n v="6070"/>
  </r>
  <r>
    <x v="4"/>
    <s v="Muhammed GÖKMEN"/>
    <s v="Arşiv kaydı var"/>
    <s v="10-16 AĞUSTOS 2026 ÇUMRA MUTABAKATI"/>
    <s v="TAMAMLANDI"/>
    <d v="2026-08-11T00:00:00"/>
    <s v="S-641596"/>
    <d v="2026-08-12T00:00:00"/>
    <s v="Y-575835"/>
    <x v="2"/>
    <m/>
    <s v=" "/>
    <m/>
    <m/>
    <m/>
    <x v="10"/>
    <s v="PANEK ZİRAAT ALETLERİ DAYANIKLI TÜKETİM MALZEMELERİ"/>
    <m/>
    <d v="2026-08-12T00:00:00"/>
    <s v="P-000172221"/>
    <m/>
    <s v="20E3516"/>
    <s v="Tır Frigorifik"/>
    <s v="CAN OSMANLI NAKLİYAT SANAYİ VE TİCARET LİMİTED ŞİRKETİ"/>
    <x v="0"/>
    <s v=" "/>
    <m/>
    <s v="ŞEHİRLERARASI"/>
    <n v="1"/>
    <s v="4211"/>
    <s v="ÇUMRA FABRİKA"/>
    <s v="KONYA"/>
    <s v="ÇUMRA"/>
    <m/>
    <s v="Y68"/>
    <s v="AKSARAY"/>
    <s v="AKSARAY"/>
    <s v="AKSARAY MERKEZ"/>
    <s v="DUYKAN GIDA- A101 @ "/>
    <n v="0"/>
    <n v="0"/>
    <n v="0"/>
    <n v="0"/>
    <n v="12000"/>
    <n v="0"/>
    <n v="13635.56"/>
    <n v="0"/>
    <n v="12000"/>
    <n v="13635.56"/>
    <n v="1635.56"/>
  </r>
  <r>
    <x v="4"/>
    <s v="Serhat Kuzey"/>
    <s v="Arşiv kaydı var"/>
    <m/>
    <m/>
    <d v="2026-08-12T00:00:00"/>
    <s v="S-641860"/>
    <d v="2026-08-12T00:00:00"/>
    <s v="Y-576098"/>
    <x v="3"/>
    <m/>
    <s v=" "/>
    <m/>
    <m/>
    <m/>
    <x v="33"/>
    <m/>
    <m/>
    <m/>
    <m/>
    <m/>
    <s v="33CTC40"/>
    <s v="Tır Frigorifik"/>
    <s v="TEK NUR TRANS LOJ.SAN.VE TİC.LTD.ŞTİ."/>
    <x v="1"/>
    <s v=" "/>
    <m/>
    <s v="ŞEHİRLERARASI"/>
    <n v="1"/>
    <s v="Y16"/>
    <s v="BURSA"/>
    <s v="BURSA"/>
    <s v="BURSA MERKEZ"/>
    <s v="YENİŞEHİR"/>
    <s v="Y09"/>
    <s v="AYDIN"/>
    <s v="AYDIN"/>
    <s v="AYDIN MERKEZ"/>
    <m/>
    <n v="0"/>
    <n v="510"/>
    <n v="510"/>
    <n v="0"/>
    <n v="23214.98"/>
    <n v="0"/>
    <n v="20000"/>
    <n v="0"/>
    <n v="23214.98"/>
    <n v="20000"/>
    <n v="-3214.98"/>
  </r>
  <r>
    <x v="4"/>
    <s v="Serhat Kuzey"/>
    <m/>
    <m/>
    <m/>
    <d v="2026-08-12T00:00:00"/>
    <s v="S-641856"/>
    <d v="2026-08-12T00:00:00"/>
    <s v="Y-576094"/>
    <x v="3"/>
    <m/>
    <s v=" "/>
    <m/>
    <m/>
    <m/>
    <x v="7"/>
    <m/>
    <m/>
    <m/>
    <m/>
    <m/>
    <s v="31AJA224"/>
    <s v="Tır Frigorifik"/>
    <s v="KAPITRANS ULUS.TAŞ.TİC.LTD.ŞTİ."/>
    <x v="1"/>
    <s v=" "/>
    <m/>
    <s v="ŞEHİRLERARASI"/>
    <n v="1"/>
    <s v="Y16"/>
    <s v="BURSA"/>
    <s v="BURSA"/>
    <s v="BURSA MERKEZ"/>
    <s v="KARACABEY"/>
    <s v="Y35"/>
    <s v="İZMİR"/>
    <s v="İZMİR"/>
    <s v="MERKEZ"/>
    <s v="TORBALI @ "/>
    <n v="0"/>
    <n v="300"/>
    <n v="430"/>
    <n v="130"/>
    <n v="20263.509999999998"/>
    <n v="368.68"/>
    <n v="17000"/>
    <n v="0"/>
    <n v="19894.830000000002"/>
    <n v="17000"/>
    <n v="-2894.83"/>
  </r>
  <r>
    <x v="4"/>
    <s v="Necmettin ŞEN"/>
    <s v="Arşiv kaydı var"/>
    <s v="10-16 AĞUSTOS 2026 KAŞINHANI MUTABAKATI"/>
    <s v="TAMAMLANDI"/>
    <d v="2026-08-13T00:00:00"/>
    <s v="S-641682"/>
    <d v="2026-08-12T00:00:00"/>
    <s v="Y-575919"/>
    <x v="3"/>
    <m/>
    <s v=" "/>
    <m/>
    <m/>
    <m/>
    <x v="10"/>
    <s v="PANEK ZİRAAT ALETLERİ DAYANIKLI TÜKETİM MALZEMELERİ"/>
    <m/>
    <d v="2026-08-12T00:00:00"/>
    <s v="P-000172300"/>
    <m/>
    <s v="42FAN86"/>
    <s v="Tır Frigorifik"/>
    <s v="MURAT ŞEFLEK"/>
    <x v="1"/>
    <s v=" "/>
    <m/>
    <s v="ŞEHİRLERARASI"/>
    <n v="1"/>
    <s v="4210"/>
    <s v="KAŞINHANI FABRİKA"/>
    <s v="KONYA"/>
    <s v="MERAM"/>
    <m/>
    <s v="Y15"/>
    <s v="BURDUR"/>
    <s v="BURDUR"/>
    <s v="BURDUR MERKEZ"/>
    <s v="&quot;DOĞAN EDT GIDA LİMİTED ŞİRKETİ (5 PLT) || AYDIN GIDA-DEPO (9 PLT) || BİM ISPARTA (7 PLT) ||_x000a_ YENİ MAĞ. BURDUR BÖLGE (8 PLT)&quot; @ "/>
    <n v="0"/>
    <n v="920"/>
    <n v="920"/>
    <n v="0"/>
    <n v="33780.949999999997"/>
    <n v="0"/>
    <n v="32170.32"/>
    <n v="0"/>
    <n v="33780.949999999997"/>
    <n v="32170.32"/>
    <n v="-1610.63"/>
  </r>
  <r>
    <x v="4"/>
    <s v="Ahmet Bursal"/>
    <m/>
    <m/>
    <m/>
    <d v="2026-08-12T00:00:00"/>
    <s v="S-641818"/>
    <d v="2026-08-12T00:00:00"/>
    <s v="Y-576056"/>
    <x v="3"/>
    <m/>
    <s v=" "/>
    <m/>
    <m/>
    <m/>
    <x v="11"/>
    <m/>
    <m/>
    <d v="2026-08-12T00:00:00"/>
    <s v="P-000172747"/>
    <m/>
    <s v="34LU1522"/>
    <s v="Tır Frigorifik"/>
    <s v="ÖZ UFUK NAKLİYAT OTOMOTİV GIDA TURİZM SANAYİ VE TİCARET LİMİTED ŞİRKETİ"/>
    <x v="0"/>
    <s v=" "/>
    <m/>
    <s v="ŞEHİRLERARASI"/>
    <n v="1"/>
    <s v="Y51"/>
    <s v="NİĞDE"/>
    <s v="NİĞDE"/>
    <s v="NİĞDE MERKEZ"/>
    <m/>
    <s v="Y20"/>
    <s v="DENİZLİ"/>
    <s v="DENİZLİ"/>
    <s v="DENİZLİ MERKEZ"/>
    <m/>
    <n v="0"/>
    <n v="0"/>
    <n v="0"/>
    <n v="0"/>
    <n v="38000"/>
    <n v="0"/>
    <n v="42990"/>
    <n v="0"/>
    <n v="38000"/>
    <n v="42990"/>
    <n v="4990"/>
  </r>
  <r>
    <x v="4"/>
    <s v="Ahmet Bursal"/>
    <m/>
    <m/>
    <m/>
    <d v="2026-08-12T00:00:00"/>
    <s v="S-641817"/>
    <d v="2026-08-12T00:00:00"/>
    <s v="Y-576055"/>
    <x v="3"/>
    <m/>
    <s v=" "/>
    <m/>
    <m/>
    <m/>
    <x v="11"/>
    <m/>
    <m/>
    <d v="2026-08-12T00:00:00"/>
    <s v="P-000172746"/>
    <m/>
    <s v="34ESZ444"/>
    <s v="Tır Frigorifik"/>
    <s v="MUSTAFA EŞSİZ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VRUPA @"/>
    <n v="0"/>
    <n v="0"/>
    <n v="0"/>
    <n v="0"/>
    <n v="52000"/>
    <n v="0"/>
    <n v="60064"/>
    <n v="0"/>
    <n v="52000"/>
    <n v="60064"/>
    <n v="8064"/>
  </r>
  <r>
    <x v="4"/>
    <s v="Necmettin ŞEN"/>
    <s v="Arşiv kaydı var"/>
    <s v="10-16 AĞUSTOS 2026 KAŞINHANI MUTABAKATI"/>
    <s v="TAMAMLANDI"/>
    <d v="2026-08-12T00:00:00"/>
    <s v="S-641645"/>
    <d v="2026-08-12T00:00:00"/>
    <s v="Y-575884"/>
    <x v="3"/>
    <m/>
    <s v=" "/>
    <m/>
    <m/>
    <m/>
    <x v="10"/>
    <s v="PANEK ZİRAAT ALETLERİ DAYANIKLI TÜKETİM MALZEMELERİ"/>
    <m/>
    <d v="2026-08-12T00:00:00"/>
    <s v="P-000172270"/>
    <m/>
    <s v="42BFP287"/>
    <s v="Tır Frigorifik"/>
    <s v="MURAT İNCİ"/>
    <x v="0"/>
    <s v=" "/>
    <m/>
    <s v="ŞEHİRLERARASI"/>
    <n v="1"/>
    <s v="4210"/>
    <s v="KAŞINHANI FABRİKA"/>
    <s v="KONYA"/>
    <s v="MERAM"/>
    <m/>
    <s v="Y76"/>
    <s v="IĞDIR"/>
    <s v="IĞDIR"/>
    <s v="IĞDIR MERKEZ"/>
    <s v="&quot;BİM - ERZURUM (9 PLT) || YENİ MAĞ.-ERZURUM DEPO (10 PLT) || ADEM UÇAK-DİCLE TOPTAN GIDA (2 PLT) || _x000a_ÖZER-BENSU GIDA TURZ.GÜM.İTH.İ LTD.ŞTİ. (2 PLT) || BİM IĞDIR (5 PLT)&quot; @ "/>
    <n v="0"/>
    <n v="0"/>
    <n v="0"/>
    <n v="0"/>
    <n v="82000"/>
    <n v="0"/>
    <n v="91226.12"/>
    <n v="0"/>
    <n v="82000"/>
    <n v="91226.12"/>
    <n v="9226.1200000000008"/>
  </r>
  <r>
    <x v="4"/>
    <s v="Necmettin ŞEN"/>
    <s v="Arşiv kaydı var"/>
    <s v="10-16 AĞUSTOS 2026 KAŞINHANI MUTABAKATI"/>
    <s v="TAMAMLANDI"/>
    <d v="2026-08-12T00:00:00"/>
    <s v="S-641636"/>
    <d v="2026-08-12T00:00:00"/>
    <s v="Y-575875"/>
    <x v="3"/>
    <m/>
    <s v=" "/>
    <m/>
    <m/>
    <m/>
    <x v="10"/>
    <s v="PANEK ZİRAAT ALETLERİ DAYANIKLI TÜKETİM MALZEMELERİ"/>
    <m/>
    <d v="2026-08-12T00:00:00"/>
    <s v="P-000172261"/>
    <m/>
    <s v="33CRB01"/>
    <s v="Tır Frigorifik"/>
    <s v="BUDAKLAR NAKLİYAT GIDA PETROL İNŞAAT OTOMOTİV SANAYİ VE TİCARET LİMİTED ŞİRKETİ"/>
    <x v="1"/>
    <s v=" "/>
    <m/>
    <s v="ŞEHİRLERARASI"/>
    <n v="1"/>
    <s v="4210"/>
    <s v="KAŞINHANI FABRİKA"/>
    <s v="KONYA"/>
    <s v="MERAM"/>
    <m/>
    <s v="Y38"/>
    <s v="KAYSERİ"/>
    <s v="KAYSERİ"/>
    <s v="KAYSERİ MERKEZ"/>
    <s v="&quot;BİM - AKSARAY (6 PLT) || YENİ MAĞ.AKSARAY (14 PLT) || YUNUS DOĞRU (6 PLT) || _x000a_YENİ MAĞ.-KAYSERİ (7 PLT)&quot; @ "/>
    <n v="0"/>
    <n v="389"/>
    <n v="572"/>
    <n v="183"/>
    <n v="22234.76"/>
    <n v="0"/>
    <n v="28088.76"/>
    <n v="0"/>
    <n v="22234.76"/>
    <n v="28088.76"/>
    <n v="5854"/>
  </r>
  <r>
    <x v="4"/>
    <s v="Necmettin ŞEN"/>
    <s v="Arşiv kaydı var"/>
    <s v="10-16 AĞUSTOS 2026 KAŞINHANI MUTABAKATI"/>
    <s v="TAMAMLANDI"/>
    <d v="2026-08-12T00:00:00"/>
    <s v="S-641644"/>
    <d v="2026-08-12T00:00:00"/>
    <s v="Y-575883"/>
    <x v="3"/>
    <m/>
    <s v=" "/>
    <m/>
    <m/>
    <m/>
    <x v="10"/>
    <s v="PANEK ZİRAAT ALETLERİ DAYANIKLI TÜKETİM MALZEMELERİ"/>
    <m/>
    <d v="2026-08-12T00:00:00"/>
    <s v="P-000172269"/>
    <m/>
    <s v="42AID027"/>
    <s v="Tır Frigorifik"/>
    <s v="NİYAZİ ESĞİ"/>
    <x v="0"/>
    <s v="NİYAZİ ESĞİ"/>
    <s v="0544 325 68 42"/>
    <s v="ŞEHİRLERARASI"/>
    <n v="1"/>
    <s v="4210"/>
    <s v="KAŞINHANI FABRİKA"/>
    <s v="KONYA"/>
    <s v="MERAM"/>
    <m/>
    <s v="Y55"/>
    <s v="SAMSUN"/>
    <s v="SAMSUN"/>
    <s v="SAMSUN MERKEZ"/>
    <s v="&quot;MAKRO GIDA PAZARLAMA KOLL.ŞTİ. VE ORTAKLARI (2 PLT) || BİM - SAMSUN (6 PLT) || _x000a_YENİ MAĞ ATAKUM (7 PLT) || BİM BAFRA DEPO (9 PLT) || YENİ MAĞ.-SAMSUN (12 PLT)&quot; @ "/>
    <n v="0"/>
    <n v="0"/>
    <n v="0"/>
    <n v="0"/>
    <n v="49000"/>
    <n v="0"/>
    <n v="55114"/>
    <n v="0"/>
    <n v="49000"/>
    <n v="55114"/>
    <n v="6114"/>
  </r>
  <r>
    <x v="4"/>
    <s v="Necmettin ŞEN"/>
    <s v="Arşiv kaydı var"/>
    <s v="10-16 AĞUSTOS 2026 KAŞINHANI MUTABAKATI"/>
    <s v="TAMAMLANDI"/>
    <d v="2026-08-12T00:00:00"/>
    <s v="S-641643"/>
    <d v="2026-08-12T00:00:00"/>
    <s v="Y-575882"/>
    <x v="3"/>
    <m/>
    <s v=" "/>
    <m/>
    <m/>
    <m/>
    <x v="10"/>
    <s v="PANEK ZİRAAT ALETLERİ DAYANIKLI TÜKETİM MALZEMELERİ"/>
    <m/>
    <d v="2026-08-12T00:00:00"/>
    <s v="P-000172268"/>
    <m/>
    <s v="01ABC843"/>
    <s v="Tır Tenteli"/>
    <s v="ATİF KÖYLÜ"/>
    <x v="0"/>
    <s v=" "/>
    <m/>
    <s v="ŞEHİRLERARASI"/>
    <n v="1"/>
    <s v="4210"/>
    <s v="KAŞINHANI FABRİKA"/>
    <s v="KONYA"/>
    <s v="MERAM"/>
    <m/>
    <s v="Y23"/>
    <s v="ELAZIĞ"/>
    <s v="ELAZIĞ"/>
    <s v="ELAZIĞ MERKEZ"/>
    <s v="&quot;BİM-MALATYA DEPO (12 PLT) || ÖNALAN GIDA TEMİZLİK İNŞAAT VE SAN VE TİC. LTD.ŞTİ. (2 PLT) ||_x000a_ SİSTEM SPOT-ANPA GROSS MALATYA (3 PLT) || YENİ MAĞ.-MALATYA DEPO (8 PLT) || BİM-ELAZIĞ DEPO (4 PLT)&quot; @ "/>
    <n v="0"/>
    <n v="0"/>
    <n v="0"/>
    <n v="0"/>
    <n v="50000"/>
    <n v="0"/>
    <n v="57606.12"/>
    <n v="0"/>
    <n v="50000"/>
    <n v="57606.12"/>
    <n v="7606.12"/>
  </r>
  <r>
    <x v="4"/>
    <s v="Necmettin ŞEN"/>
    <s v="Arşiv kaydı var"/>
    <s v="10-16 AĞUSTOS 2026 KAŞINHANI MUTABAKATI"/>
    <s v="TAMAMLANDI"/>
    <d v="2026-08-12T00:00:00"/>
    <s v="S-641642"/>
    <d v="2026-08-12T00:00:00"/>
    <s v="Y-575880"/>
    <x v="3"/>
    <m/>
    <s v=" "/>
    <m/>
    <m/>
    <m/>
    <x v="10"/>
    <s v="PANEK ZİRAAT ALETLERİ DAYANIKLI TÜKETİM MALZEMELERİ"/>
    <m/>
    <d v="2026-08-12T00:00:00"/>
    <s v="P-000172266"/>
    <m/>
    <s v="33BJA87"/>
    <s v="Tır Frigorifik"/>
    <s v="ULAŞ ULUSLARARASI NAKL.SAN.VE TİC. LTD.ŞTİ"/>
    <x v="1"/>
    <s v=" "/>
    <m/>
    <s v="ŞEHİRLERARASI"/>
    <n v="1"/>
    <s v="4210"/>
    <s v="KAŞINHANI FABRİKA"/>
    <s v="KONYA"/>
    <s v="MERAM"/>
    <m/>
    <s v="Y12"/>
    <s v="BİNGÖL"/>
    <s v="BİNGÖL"/>
    <s v="BİNGÖL MERKEZ"/>
    <s v="&quot;MİGROS-DİYARBAKIR ANA DAĞITIM (15 PLT) || BİM - DİYARBAKIR (5 PLT) ||_x000a_ YENİ MAĞ.-DİYARBAKIR (5 PLT) || ÖZ AKPA GIDA İNŞ. SAN. VE TİC. (5 PLT)&quot; @ "/>
    <n v="0"/>
    <n v="1089"/>
    <n v="1970"/>
    <n v="881"/>
    <n v="87812.27"/>
    <n v="641.5"/>
    <n v="70520.84"/>
    <n v="0"/>
    <n v="87170.77"/>
    <n v="70520.84"/>
    <n v="-16649.93"/>
  </r>
  <r>
    <x v="4"/>
    <s v="Necmettin ŞEN"/>
    <s v="Arşiv kaydı var"/>
    <s v="10-16 AĞUSTOS 2026 KAŞINHANI MUTABAKATI"/>
    <s v="TAMAMLANDI"/>
    <d v="2026-08-12T00:00:00"/>
    <s v="S-641640"/>
    <d v="2026-08-12T00:00:00"/>
    <s v="Y-575879"/>
    <x v="3"/>
    <m/>
    <s v=" "/>
    <m/>
    <m/>
    <m/>
    <x v="10"/>
    <s v="PANEK ZİRAAT ALETLERİ DAYANIKLI TÜKETİM MALZEMELERİ"/>
    <m/>
    <d v="2026-08-12T00:00:00"/>
    <s v="P-000172265"/>
    <m/>
    <s v="33BNS39"/>
    <s v="Tır Frigorifik"/>
    <s v="HASRET ULUS.NAK.İNŞ.GÜM.TEKSTİL KUY.GID.PET.ÜRÜN.SAN.VE TİC.LTD.ŞTİ."/>
    <x v="1"/>
    <s v=" "/>
    <m/>
    <s v="ŞEHİRLERARASI"/>
    <n v="1"/>
    <s v="4210"/>
    <s v="KAŞINHANI FABRİKA"/>
    <s v="KONYA"/>
    <s v="MERAM"/>
    <m/>
    <s v="Y44"/>
    <s v="MALATYA"/>
    <s v="MALATYA"/>
    <s v="MALATYA MERKEZ"/>
    <s v="&quot;BİM KAYSERİ 2 (2 PLT) || ARSEN İHTİYAÇ DEPO (17 PLT) || ANKARA KAHVE-KAYSERİ (2 PLT) || _x000a_YENİ MAĞ.-MALATYA DEPO (8 PLT)&quot; @ "/>
    <n v="0"/>
    <n v="750"/>
    <n v="1429"/>
    <n v="679"/>
    <n v="53761.11"/>
    <n v="0"/>
    <n v="45642.04"/>
    <n v="0"/>
    <n v="53761.11"/>
    <n v="45642.04"/>
    <n v="-8119.07"/>
  </r>
  <r>
    <x v="4"/>
    <s v="Necmettin ŞEN"/>
    <s v="Arşiv kaydı var"/>
    <s v="10-16 AĞUSTOS 2026 KAŞINHANI MUTABAKATI"/>
    <s v="TAMAMLANDI"/>
    <d v="2026-08-12T00:00:00"/>
    <s v="S-641639"/>
    <d v="2026-08-12T00:00:00"/>
    <s v="Y-575878"/>
    <x v="3"/>
    <m/>
    <s v=" "/>
    <m/>
    <m/>
    <m/>
    <x v="10"/>
    <s v="PANEK ZİRAAT ALETLERİ DAYANIKLI TÜKETİM MALZEMELERİ"/>
    <m/>
    <d v="2026-08-12T00:00:00"/>
    <s v="P-000172264"/>
    <m/>
    <s v="33BYD96"/>
    <s v="Tır Frigorifik"/>
    <s v="NAZDAR LOJİSTİK NAKLİYAT İTHALAT İHRACAT VE SANAYİ TİCARET LİMİTED ŞİRKETİ"/>
    <x v="1"/>
    <s v=" "/>
    <m/>
    <s v="ŞEHİRLERARASI"/>
    <n v="1"/>
    <s v="4210"/>
    <s v="KAŞINHANI FABRİKA"/>
    <s v="KONYA"/>
    <s v="MERAM"/>
    <m/>
    <s v="Y53"/>
    <s v="RİZE"/>
    <s v="RİZE"/>
    <s v="RİZE MERKEZ"/>
    <s v="&quot;AKDENİZ GIDA PAZ.İNŞ.TAAH.NAK. İLETİŞİM TİC.LTD.ŞTİ (6 PLT) || YENİ MAĞ.-TRABZON IRMAK (13 PLT) ||_x000a_ BİM - TRABZON (4 PLT) || ANADOLU ARICILIK GIDA SAN. TİC VE PAZARLAMA LTD ŞTİ (9 PLT)&quot; @ "/>
    <n v="0"/>
    <n v="1152"/>
    <n v="2151"/>
    <n v="999"/>
    <n v="93620.31"/>
    <n v="0"/>
    <n v="73120.45"/>
    <n v="0"/>
    <n v="93620.31"/>
    <n v="73120.45"/>
    <n v="-20499.86"/>
  </r>
  <r>
    <x v="4"/>
    <s v="Necmettin ŞEN"/>
    <s v="Arşiv kaydı var"/>
    <s v="10-16 AĞUSTOS 2026 KAŞINHANI MUTABAKATI"/>
    <s v="TAMAMLANDI"/>
    <d v="2026-08-12T00:00:00"/>
    <s v="S-641638"/>
    <d v="2026-08-12T00:00:00"/>
    <s v="Y-575877"/>
    <x v="3"/>
    <m/>
    <s v=" "/>
    <m/>
    <m/>
    <m/>
    <x v="10"/>
    <s v="PANEK ZİRAAT ALETLERİ DAYANIKLI TÜKETİM MALZEMELERİ"/>
    <m/>
    <d v="2026-08-12T00:00:00"/>
    <s v="P-000172263"/>
    <m/>
    <s v="70ABZ960"/>
    <s v="Tır Tenteli"/>
    <s v="SELDA DİLEK BULUT"/>
    <x v="0"/>
    <s v=" "/>
    <m/>
    <s v="ŞEHİRLERARASI"/>
    <n v="1"/>
    <s v="4210"/>
    <s v="KAŞINHANI FABRİKA"/>
    <s v="KONYA"/>
    <s v="MERAM"/>
    <m/>
    <s v="Y65"/>
    <s v="VAN"/>
    <s v="VAN"/>
    <s v="VAN MERKEZ"/>
    <s v="&quot;BİM BATMAN (5 PLT) || ŞEKERCİ GIDA TEM.ÜR.PAZ.VE DAĞ (4 PLT) || _x000a_YENİ MAĞ.MARDİN DEPO (9 PLT) || YENİ MAĞ.-VAN DEPO (9 PLT)&quot; @ "/>
    <n v="0"/>
    <n v="0"/>
    <n v="0"/>
    <n v="0"/>
    <n v="95000"/>
    <n v="0"/>
    <n v="105889.08"/>
    <n v="0"/>
    <n v="95000"/>
    <n v="105889.08"/>
    <n v="10889.08"/>
  </r>
  <r>
    <x v="4"/>
    <s v="Necmettin ŞEN"/>
    <s v="Arşiv kaydı var"/>
    <s v="10-16 AĞUSTOS 2026 KAŞINHANI MUTABAKATI"/>
    <s v="TAMAMLANDI"/>
    <d v="2026-08-12T00:00:00"/>
    <s v="S-641637"/>
    <d v="2026-08-12T00:00:00"/>
    <s v="Y-575876"/>
    <x v="3"/>
    <m/>
    <s v=" "/>
    <m/>
    <m/>
    <m/>
    <x v="10"/>
    <s v="PANEK ZİRAAT ALETLERİ DAYANIKLI TÜKETİM MALZEMELERİ"/>
    <m/>
    <d v="2026-08-12T00:00:00"/>
    <s v="P-000172262"/>
    <m/>
    <s v="33BYK46"/>
    <s v="Tır Frigorifik"/>
    <s v="HASRET ULUS.NAK.İNŞ.GÜM.TEKSTİL KUY.GID.PET.ÜRÜN.SAN.VE TİC.LTD.ŞTİ."/>
    <x v="1"/>
    <s v=" "/>
    <m/>
    <s v="ŞEHİRLERARASI"/>
    <n v="1"/>
    <s v="4210"/>
    <s v="KAŞINHANI FABRİKA"/>
    <s v="KONYA"/>
    <s v="MERAM"/>
    <m/>
    <s v="Y07"/>
    <s v="ANTALYA"/>
    <s v="ANTALYA"/>
    <s v="MERKEZ"/>
    <s v="&quot;MİGROS ANTAL. SERİK (6 PLT) || BİM - KOCAYATAK (6 PLT) || _x000a_YENİ MAĞ.-SERİK- DOĞUDEPO (9 PLT) || BİM DÖŞEMEALTI 2 -ANTALYA (10 PLT)&quot; @ "/>
    <n v="0"/>
    <n v="383"/>
    <n v="735"/>
    <n v="352"/>
    <n v="31803"/>
    <n v="0"/>
    <n v="21189.24"/>
    <n v="0"/>
    <n v="31803"/>
    <n v="21189.24"/>
    <n v="-10613.76"/>
  </r>
  <r>
    <x v="4"/>
    <s v="Necmettin ŞEN"/>
    <s v="Arşiv kaydı var"/>
    <s v="10-16 AĞUSTOS 2026 KAŞINHANI MUTABAKATI"/>
    <s v="TAMAMLANDI"/>
    <d v="2026-08-12T00:00:00"/>
    <s v="S-641653"/>
    <d v="2026-08-12T00:00:00"/>
    <s v="Y-575874"/>
    <x v="3"/>
    <m/>
    <s v=" "/>
    <m/>
    <m/>
    <m/>
    <x v="10"/>
    <s v="PANEK ZİRAAT ALETLERİ DAYANIKLI TÜKETİM MALZEMELERİ"/>
    <m/>
    <d v="2026-08-12T00:00:00"/>
    <s v="P-000172275"/>
    <m/>
    <s v="42ATE913"/>
    <s v="Tır Frigorifik"/>
    <s v="CAN OSMANLI NAKLİYAT SANAYİ VE TİCARET LİMİTED ŞİRKETİ"/>
    <x v="0"/>
    <s v="ERDEM GÜGÜL"/>
    <m/>
    <s v="ŞEHİRLERARASI"/>
    <n v="1"/>
    <s v="4210"/>
    <s v="KAŞINHANI FABRİKA"/>
    <s v="KONYA"/>
    <s v="MERAM"/>
    <m/>
    <s v="Y06"/>
    <s v="ANKARA"/>
    <s v="ANKARA"/>
    <s v="ANKARA MERKEZ"/>
    <s v="&quot;MİGROS GÖLBAŞI (2 PLT) || MİGROS ANKARA ASO2 DAĞITIM MER (1 PLT) || _x000a_ERDOĞAN TOPTAN DAĞITIM GIDA OT VE TİC. LTD. ŞTİ. (24 PLT)&quot; @ "/>
    <n v="0"/>
    <n v="0"/>
    <n v="0"/>
    <n v="0"/>
    <n v="25500"/>
    <n v="0"/>
    <n v="28258.3"/>
    <n v="0"/>
    <n v="25500"/>
    <n v="28258.3"/>
    <n v="2758.3"/>
  </r>
  <r>
    <x v="4"/>
    <s v="Necmettin ŞEN"/>
    <s v="Arşiv kaydı var"/>
    <s v="10-16 AĞUSTOS 2026 KAŞINHANI MUTABAKATI"/>
    <s v="TAMAMLANDI"/>
    <d v="2026-08-12T00:00:00"/>
    <s v="S-641635"/>
    <d v="2026-08-12T00:00:00"/>
    <s v="Y-575873"/>
    <x v="3"/>
    <m/>
    <s v=" "/>
    <m/>
    <m/>
    <m/>
    <x v="10"/>
    <s v="PANEK ZİRAAT ALETLERİ DAYANIKLI TÜKETİM MALZEMELERİ"/>
    <m/>
    <d v="2026-08-12T00:00:00"/>
    <s v="P-000172260"/>
    <m/>
    <s v="42E4309"/>
    <s v="Tır Frigorifik"/>
    <s v="KADİR YAVUZER"/>
    <x v="1"/>
    <s v=" "/>
    <m/>
    <s v="ŞEHİRLERARASI"/>
    <n v="1"/>
    <s v="4210"/>
    <s v="KAŞINHANI FABRİKA"/>
    <s v="KONYA"/>
    <s v="MERAM"/>
    <m/>
    <s v="Y67"/>
    <s v="ZONGULDAK"/>
    <s v="ZONGULDAK"/>
    <s v="ZONGULDAK MERKEZ"/>
    <s v="YENİ MAĞ.TOSYA DEPO (7 PLT) || BİM-KASTAMONU (19 PLT) || YENİ MAĞ.-ZONGULDAK DEPO (6 PLT) @ "/>
    <n v="0"/>
    <n v="1415"/>
    <n v="1415"/>
    <n v="0"/>
    <n v="53290.8"/>
    <n v="2115.1999999999998"/>
    <n v="52820.2"/>
    <n v="0"/>
    <n v="51175.6"/>
    <n v="52820.2"/>
    <n v="1644.6"/>
  </r>
  <r>
    <x v="4"/>
    <s v="Necmettin ŞEN"/>
    <s v="Arşiv kaydı var"/>
    <s v="10-16 AĞUSTOS 2026 KAŞINHANI MUTABAKATI"/>
    <s v="TAMAMLANDI"/>
    <d v="2026-08-12T00:00:00"/>
    <s v="S-641633"/>
    <d v="2026-08-12T00:00:00"/>
    <s v="Y-575871"/>
    <x v="3"/>
    <m/>
    <s v=" "/>
    <m/>
    <m/>
    <m/>
    <x v="10"/>
    <s v="PANEK ZİRAAT ALETLERİ DAYANIKLI TÜKETİM MALZEMELERİ"/>
    <m/>
    <d v="2026-08-12T00:00:00"/>
    <s v="P-000172258"/>
    <m/>
    <s v="06FTL122"/>
    <s v="Tır Frigorifik"/>
    <s v="SÜLEYMAN BAHAR-BARAN NAKLİYAT"/>
    <x v="1"/>
    <s v=" "/>
    <m/>
    <s v="ŞEHİRLERARASI"/>
    <n v="1"/>
    <s v="4210"/>
    <s v="KAŞINHANI FABRİKA"/>
    <s v="KONYA"/>
    <s v="MERAM"/>
    <m/>
    <s v="Y78"/>
    <s v="KARABÜK"/>
    <s v="KARABÜK"/>
    <s v="KARABÜK MERKEZ"/>
    <s v="YASEMİN GRUP LOJİSTİK VE GIDA ŞTİ. (ANKARA) (22 PLT) || AYHANLAR GIDA VE İHTİYAÇ MAD.T (11 PLT) @ "/>
    <n v="0"/>
    <n v="534"/>
    <n v="796"/>
    <n v="262"/>
    <n v="32071.97"/>
    <n v="503.01"/>
    <n v="35265.949999999997"/>
    <n v="0"/>
    <n v="31568.959999999999"/>
    <n v="35265.949999999997"/>
    <n v="3696.99"/>
  </r>
  <r>
    <x v="4"/>
    <s v="Necmettin ŞEN"/>
    <s v="Arşiv kaydı var"/>
    <s v="10-16 AĞUSTOS 2026 KAŞINHANI MUTABAKATI"/>
    <s v="TAMAMLANDI"/>
    <d v="2026-08-12T00:00:00"/>
    <s v="S-641632"/>
    <d v="2026-08-12T00:00:00"/>
    <s v="Y-575869"/>
    <x v="3"/>
    <m/>
    <s v=" "/>
    <m/>
    <m/>
    <m/>
    <x v="10"/>
    <s v="PANEK ZİRAAT ALETLERİ DAYANIKLI TÜKETİM MALZEMELERİ"/>
    <m/>
    <d v="2026-08-12T00:00:00"/>
    <s v="P-000172257"/>
    <m/>
    <s v="33AJJ63"/>
    <s v="Tır Frigorifik"/>
    <s v="DİVAN TRANS LOJİSTİK VE DIŞ TİCARET LİMİTED ŞİRKETİ"/>
    <x v="1"/>
    <s v=" "/>
    <m/>
    <s v="ŞEHİRLERARASI"/>
    <n v="1"/>
    <s v="4210"/>
    <s v="KAŞINHANI FABRİKA"/>
    <s v="KONYA"/>
    <s v="MERAM"/>
    <m/>
    <s v="Y65"/>
    <s v="VAN"/>
    <s v="VAN"/>
    <s v="VAN MERKEZ"/>
    <s v="ERT LOJ. SAN. VE TİC. LTD. ŞTİ (25 PLT) || BİM - VAN (3 PLT) @ "/>
    <n v="0"/>
    <n v="1386"/>
    <n v="2817"/>
    <n v="1431"/>
    <n v="110634.61"/>
    <n v="0"/>
    <n v="83238.48"/>
    <n v="0"/>
    <n v="110634.61"/>
    <n v="83238.48"/>
    <n v="-27396.13"/>
  </r>
  <r>
    <x v="4"/>
    <s v="Necmettin ŞEN"/>
    <s v="Arşiv kaydı var"/>
    <s v="10-16 AĞUSTOS 2026 ÇUMRA MUTABAKATI"/>
    <s v="TAMAMLANDI"/>
    <d v="2026-08-12T00:00:00"/>
    <s v="S-641630"/>
    <d v="2026-08-12T00:00:00"/>
    <s v="Y-575868"/>
    <x v="2"/>
    <m/>
    <s v=" "/>
    <m/>
    <m/>
    <m/>
    <x v="10"/>
    <s v="PANEK ZİRAAT ALETLERİ DAYANIKLI TÜKETİM MALZEMELERİ"/>
    <m/>
    <d v="2026-08-12T00:00:00"/>
    <s v="P-000172255"/>
    <m/>
    <s v="42AGL175"/>
    <s v="Tır Frigorifik"/>
    <s v="AKSÖZLER TURİZM SANAYİ VE TİCARET LİMİTED ŞİRKETİ"/>
    <x v="0"/>
    <s v=" "/>
    <m/>
    <s v="ŞEHİRLERARASI"/>
    <n v="1"/>
    <s v="4211"/>
    <s v="ÇUMRA FABRİKA"/>
    <s v="KONYA"/>
    <s v="ÇUMRA"/>
    <m/>
    <s v="Y06"/>
    <s v="ANKARA"/>
    <s v="ANKARA"/>
    <s v="ANKARA MERKEZ"/>
    <s v="YASEMİN PASTA- ARYA BAKLİYAT SARAY DEPO @ "/>
    <n v="0"/>
    <n v="0"/>
    <n v="0"/>
    <n v="0"/>
    <n v="21000"/>
    <n v="0"/>
    <n v="24546.14"/>
    <n v="0"/>
    <n v="21000"/>
    <n v="24546.14"/>
    <n v="3546.14"/>
  </r>
  <r>
    <x v="4"/>
    <s v="Necmettin ŞEN"/>
    <s v="Arşiv kaydı var"/>
    <s v="10-16 AĞUSTOS 2026 ÇUMRA MUTABAKATI"/>
    <s v="TAMAMLANDI"/>
    <d v="2026-08-12T00:00:00"/>
    <s v="S-641629"/>
    <d v="2026-08-12T00:00:00"/>
    <s v="Y-575866"/>
    <x v="2"/>
    <m/>
    <s v=" "/>
    <m/>
    <m/>
    <m/>
    <x v="10"/>
    <s v="PANEK ZİRAAT ALETLERİ DAYANIKLI TÜKETİM MALZEMELERİ"/>
    <m/>
    <d v="2026-08-12T00:00:00"/>
    <s v="P-000172254"/>
    <m/>
    <s v="61K22254"/>
    <s v="Tır Frigorifik"/>
    <s v="ALİ TURAN USTA"/>
    <x v="0"/>
    <s v="İBRAHİM ÇAKIR"/>
    <s v="0533 623 58 63"/>
    <s v="ŞEHİRLERARASI"/>
    <n v="1"/>
    <s v="4211"/>
    <s v="ÇUMRA FABRİKA"/>
    <s v="KONYA"/>
    <s v="ÇUMRA"/>
    <m/>
    <s v="Y53"/>
    <s v="RİZE"/>
    <s v="RİZE"/>
    <s v="RİZE MERKEZ"/>
    <s v="AKDENİZ GIDA- MİGROS- ANADOLU GIDA @ "/>
    <n v="0"/>
    <n v="0"/>
    <n v="0"/>
    <n v="0"/>
    <n v="63000"/>
    <n v="0"/>
    <n v="73549.2"/>
    <n v="0"/>
    <n v="63000"/>
    <n v="73549.2"/>
    <n v="10549.2"/>
  </r>
  <r>
    <x v="4"/>
    <s v="Necmettin ŞEN"/>
    <s v="Arşiv kaydı var"/>
    <s v="10-16 AĞUSTOS 2026 KAŞINHANI MUTABAKATI"/>
    <s v="TAMAMLANDI"/>
    <d v="2026-08-12T00:00:00"/>
    <s v="S-641634"/>
    <d v="2026-08-12T00:00:00"/>
    <s v="Y-575872"/>
    <x v="3"/>
    <m/>
    <s v=" "/>
    <m/>
    <m/>
    <m/>
    <x v="10"/>
    <s v="PANEK ZİRAAT ALETLERİ DAYANIKLI TÜKETİM MALZEMELERİ"/>
    <m/>
    <d v="2026-08-12T00:00:00"/>
    <s v="P-000172259"/>
    <m/>
    <s v="42M1989"/>
    <s v="Tır Tenteli"/>
    <s v="NAİL GÜÇLÜ"/>
    <x v="0"/>
    <s v=" "/>
    <m/>
    <s v="ŞEHİRLERARASI"/>
    <n v="1"/>
    <s v="4210"/>
    <s v="KAŞINHANI FABRİKA"/>
    <s v="KONYA"/>
    <s v="MERAM"/>
    <m/>
    <s v="Y28"/>
    <s v="GİRESUN"/>
    <s v="GİRESUN"/>
    <s v="GİRESUN MERKEZ"/>
    <s v="&quot;_x000a_MAKRO GIDA PAZARLAMA KOLL.ŞTİ. VE ORTAKLARI (2 PLT) || BİM PİRAZİZ BİM BÖLGE MÜD (13 PLT) ||_x000a_YENİ MAĞ.GİRESUN DEPO (13 PLT)&quot; @ "/>
    <n v="0"/>
    <n v="0"/>
    <n v="0"/>
    <n v="0"/>
    <n v="49000"/>
    <n v="0"/>
    <n v="55566.2"/>
    <n v="0"/>
    <n v="49000"/>
    <n v="55566.2"/>
    <n v="6566.2"/>
  </r>
  <r>
    <x v="0"/>
    <s v="Serap BURSAL"/>
    <s v="Arşiv kaydı var"/>
    <m/>
    <m/>
    <d v="2026-08-13T00:00:00"/>
    <s v="S-643917"/>
    <d v="2026-08-13T00:00:00"/>
    <s v="Y-578168"/>
    <x v="0"/>
    <m/>
    <s v=" "/>
    <m/>
    <m/>
    <m/>
    <x v="1"/>
    <s v="Ülker Bisküvi San. A.Ş. Topkapı- 3 Şubesi"/>
    <m/>
    <m/>
    <m/>
    <m/>
    <s v="34MGZ304"/>
    <s v="Tır Frigorifik"/>
    <s v="MUSTAFA AKTAŞ."/>
    <x v="0"/>
    <s v=" "/>
    <m/>
    <s v="ŞEHİRLERARASI"/>
    <n v="1"/>
    <s v="0108"/>
    <s v="ÖNEM GAMEDA DEPO"/>
    <s v="İSTANBUL"/>
    <s v="ZEYTİNBURNU"/>
    <s v="DAVUTPAŞA CAD. NO:18 TOPKAPI"/>
    <s v="Y41"/>
    <s v="KOCAELİ"/>
    <s v="KOCAELİ"/>
    <s v="GEBZE"/>
    <m/>
    <n v="0"/>
    <n v="0"/>
    <n v="0"/>
    <n v="0"/>
    <n v="19000"/>
    <n v="0"/>
    <n v="20156"/>
    <n v="0"/>
    <n v="19000"/>
    <n v="20156"/>
    <n v="1156"/>
  </r>
  <r>
    <x v="0"/>
    <s v="Ahmet Bursal"/>
    <s v="Arşiv kaydı var"/>
    <m/>
    <s v="TAMAMLANDI"/>
    <d v="2026-08-13T00:00:00"/>
    <s v="S-642492"/>
    <d v="2026-08-13T00:00:00"/>
    <s v="Y-576732"/>
    <x v="0"/>
    <m/>
    <s v=" "/>
    <m/>
    <m/>
    <m/>
    <x v="1"/>
    <s v="Ülker Bisküvi San. A.Ş. Topkapı- 3 Şubesi"/>
    <m/>
    <m/>
    <m/>
    <m/>
    <s v="34PTS938"/>
    <s v="10 Tkr Kamyon Tenteli"/>
    <s v="MURAT BOZKURT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4154-84592-85272-85046-85545 @ "/>
    <n v="0"/>
    <n v="0"/>
    <n v="0"/>
    <n v="0"/>
    <n v="41500"/>
    <n v="0"/>
    <n v="50107.24"/>
    <n v="0"/>
    <n v="41500"/>
    <n v="50107.24"/>
    <n v="8607.24"/>
  </r>
  <r>
    <x v="0"/>
    <s v="Ahmet Bursal"/>
    <s v="Arşiv kaydı var"/>
    <m/>
    <s v="TAMAMLANDI"/>
    <d v="2026-08-13T00:00:00"/>
    <s v="S-642483"/>
    <d v="2026-08-13T00:00:00"/>
    <s v="Y-576723"/>
    <x v="0"/>
    <m/>
    <s v=" "/>
    <m/>
    <m/>
    <m/>
    <x v="1"/>
    <s v="Ülker Bisküvi San. A.Ş. Topkapı- 3 Şubesi"/>
    <m/>
    <m/>
    <m/>
    <m/>
    <s v="34VEZ18"/>
    <s v="10 Tkr Kamyon Tenteli"/>
    <s v="TAFİK ÖNAL"/>
    <x v="0"/>
    <s v=" "/>
    <m/>
    <s v="ŞEHİRİÇİ"/>
    <n v="1"/>
    <s v="0108"/>
    <s v="ÖNEM GAMEDA DEPO"/>
    <s v="İSTANBUL"/>
    <s v="ZEYTİNBURNU"/>
    <s v="DAVUTPAŞA CAD. NO:18 TOPKAPI"/>
    <s v="2121"/>
    <s v="YAPKİM ANTREPO-SİLİVRİ"/>
    <s v="İSTANBUL"/>
    <s v="SİLİVRİ"/>
    <s v="YAPKİM ANTREPO-SİLİVRİ_x000a__x000a_İRS NO:85701 @ "/>
    <n v="0"/>
    <n v="0"/>
    <n v="0"/>
    <n v="0"/>
    <n v="5500"/>
    <n v="0"/>
    <n v="7659"/>
    <n v="0"/>
    <n v="5500"/>
    <n v="7659"/>
    <n v="2159"/>
  </r>
  <r>
    <x v="0"/>
    <s v="Serap BURSAL"/>
    <m/>
    <s v="1-31 AĞUSTOS PASİFİK MUTABAKATI / SAS NO : 7000194853~1-31 AĞUSTOS HORİZON MUTABAKATI / SAS NO : 7000194854"/>
    <m/>
    <d v="2026-08-13T00:00:00"/>
    <s v="S-642958"/>
    <d v="2026-08-13T00:00:00"/>
    <s v="Y-577205"/>
    <x v="0"/>
    <m/>
    <s v=" "/>
    <m/>
    <s v="5041280"/>
    <m/>
    <x v="2"/>
    <s v="HORİZON HIZLI TÜK. ÜRÜNL.ÜR.PAZ.SATIŞ VE TİC.A.Ş."/>
    <m/>
    <m/>
    <m/>
    <m/>
    <s v="07YON23"/>
    <s v="Tır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5500"/>
    <n v="0"/>
    <n v="16879"/>
    <n v="0"/>
    <n v="15500"/>
    <n v="16879"/>
    <n v="1379"/>
  </r>
  <r>
    <x v="0"/>
    <s v="Serap BURSAL"/>
    <s v="Arşiv kaydı var"/>
    <m/>
    <m/>
    <d v="2026-08-13T00:00:00"/>
    <s v="S-642004"/>
    <d v="2026-08-13T00:00:00"/>
    <s v="Y-576244"/>
    <x v="0"/>
    <m/>
    <s v=" "/>
    <m/>
    <m/>
    <m/>
    <x v="18"/>
    <s v="Ülker Bisküvi San. A.Ş. Topkapı - 2 Şubesi"/>
    <s v="Ülker Bisküvi San. A.Ş. Topkapı - 2 Şubesi"/>
    <m/>
    <m/>
    <m/>
    <s v="34UY0444"/>
    <s v="10 Tkr Kamyon Frigorifik"/>
    <s v="MUSTAFA AKTAŞ."/>
    <x v="0"/>
    <s v=" "/>
    <m/>
    <s v="ŞEHİRLERARASI"/>
    <n v="1"/>
    <s v="TOPKAPI"/>
    <s v="TOPKAPI"/>
    <s v="İSTANBUL"/>
    <s v="ZEYTİNBURNU"/>
    <m/>
    <s v="Y41"/>
    <s v="KOCAELİ"/>
    <s v="KOCAELİ"/>
    <s v="GEBZE"/>
    <m/>
    <n v="0"/>
    <n v="0"/>
    <n v="0"/>
    <n v="0"/>
    <n v="19000"/>
    <n v="0"/>
    <n v="21791"/>
    <n v="0"/>
    <n v="19000"/>
    <n v="21791"/>
    <n v="2791"/>
  </r>
  <r>
    <x v="0"/>
    <s v="Serap BURSAL"/>
    <s v="Arşiv kaydı var"/>
    <m/>
    <m/>
    <d v="2026-08-13T00:00:00"/>
    <s v="S-642003"/>
    <d v="2026-08-13T00:00:00"/>
    <s v="Y-576242"/>
    <x v="0"/>
    <m/>
    <s v=" "/>
    <m/>
    <s v="DKI202600004887-4888-4889-4890-4891-4892-4893-4894"/>
    <m/>
    <x v="4"/>
    <s v="DETAY KAHVE SAN VE TİC A.Ş"/>
    <m/>
    <m/>
    <m/>
    <m/>
    <s v="10AYD598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m/>
    <m/>
    <m/>
    <d v="2026-08-13T00:00:00"/>
    <s v="S-642000"/>
    <d v="2026-08-13T00:00:00"/>
    <s v="Y-576240"/>
    <x v="0"/>
    <m/>
    <s v=" "/>
    <m/>
    <s v="ALI2026000011469"/>
    <m/>
    <x v="13"/>
    <s v="ALTINMARKA GIDA SANAYİ VE TİCARET A.Ş"/>
    <m/>
    <d v="2026-08-13T00:00:00"/>
    <s v="P-000172484"/>
    <m/>
    <s v="42AIM035"/>
    <s v="Tır Frigorifik"/>
    <s v="HACI VELİ ÖZDEMİR"/>
    <x v="0"/>
    <s v=" "/>
    <m/>
    <s v="ŞEHİRLERARASI"/>
    <n v="1"/>
    <s v="9902"/>
    <s v="ALTINMARKA KIRAÇ DEPO"/>
    <s v="İSTANBUL"/>
    <s v="BÜYÜKÇEKMECE"/>
    <s v="KIRAÇ KÖYÜ YOLU ATATÜRK CD.NO:2-2A"/>
    <s v="Y07"/>
    <s v="ANTALYA"/>
    <s v="ANTALYA"/>
    <s v="MERKEZ"/>
    <m/>
    <n v="0"/>
    <n v="0"/>
    <n v="0"/>
    <n v="0"/>
    <n v="36000"/>
    <n v="0"/>
    <n v="49976"/>
    <n v="0"/>
    <n v="36000"/>
    <n v="49976"/>
    <n v="13976"/>
  </r>
  <r>
    <x v="0"/>
    <s v="Serap BURSAL"/>
    <s v="Arşiv kaydı var"/>
    <m/>
    <m/>
    <d v="2026-08-13T00:00:00"/>
    <s v="S-641998"/>
    <d v="2026-08-13T00:00:00"/>
    <s v="Y-576235"/>
    <x v="0"/>
    <m/>
    <s v=" "/>
    <m/>
    <m/>
    <m/>
    <x v="1"/>
    <s v="Ülker Bisküvi San. A.Ş. Topkapı- 3 Şubesi"/>
    <m/>
    <m/>
    <m/>
    <m/>
    <s v="70ACY568"/>
    <s v="Tır Frigorifik"/>
    <s v="ÖZKAN TÜLÜ"/>
    <x v="0"/>
    <s v=" "/>
    <m/>
    <s v="ŞEHİRLERARASI"/>
    <n v="1"/>
    <s v="0108"/>
    <s v="ÖNEM GAMEDA DEPO"/>
    <s v="İSTANBUL"/>
    <s v="ZEYTİNBURNU"/>
    <s v="DAVUTPAŞA CAD. NO:18 TOPKAPI"/>
    <s v="Y70"/>
    <s v="KARAMAN"/>
    <s v="KARAMAN"/>
    <s v="KARAMAN MERKEZ"/>
    <s v="KARAMAN @"/>
    <n v="0"/>
    <n v="0"/>
    <n v="0"/>
    <n v="0"/>
    <n v="45450"/>
    <n v="0"/>
    <n v="50932"/>
    <n v="0"/>
    <n v="45450"/>
    <n v="50932"/>
    <n v="5482"/>
  </r>
  <r>
    <x v="0"/>
    <s v="Serap BURSAL"/>
    <s v="Arşiv kaydı var"/>
    <m/>
    <m/>
    <d v="2026-08-13T00:00:00"/>
    <s v="S-643948"/>
    <d v="2026-08-13T00:00:00"/>
    <s v="Y-578199"/>
    <x v="0"/>
    <m/>
    <s v=" "/>
    <m/>
    <s v="20260813047"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Ahmet Bursal"/>
    <s v="Arşiv kaydı var"/>
    <m/>
    <s v="TAMAMLANDI"/>
    <d v="2026-08-13T00:00:00"/>
    <s v="S-642478"/>
    <d v="2026-08-13T00:00:00"/>
    <s v="Y-576718"/>
    <x v="0"/>
    <m/>
    <s v=" "/>
    <m/>
    <m/>
    <m/>
    <x v="1"/>
    <s v="Ülker Bisküvi San. A.Ş. Topkapı- 3 Şubesi"/>
    <m/>
    <m/>
    <m/>
    <m/>
    <s v="34VEZ18"/>
    <s v="10 Tkr Kamyon Tenteli"/>
    <s v="TAFİK ÖNAL"/>
    <x v="0"/>
    <s v=" "/>
    <m/>
    <s v="ŞEHİRİÇİ"/>
    <n v="1"/>
    <s v="0108"/>
    <s v="ÖNEM GAMEDA DEPO"/>
    <s v="İSTANBUL"/>
    <s v="ZEYTİNBURNU"/>
    <s v="DAVUTPAŞA CAD. NO:18 TOPKAPI"/>
    <s v="2121"/>
    <s v="YAPKİM ANTREPO-SİLİVRİ"/>
    <s v="İSTANBUL"/>
    <s v="SİLİVRİ"/>
    <s v="YAPKİM ANTREPO-SİLİVRİ_x000a__x000a_İRS NO:85904 @ "/>
    <n v="0"/>
    <n v="0"/>
    <n v="0"/>
    <n v="0"/>
    <n v="5500"/>
    <n v="0"/>
    <n v="7659"/>
    <n v="0"/>
    <n v="5500"/>
    <n v="7659"/>
    <n v="2159"/>
  </r>
  <r>
    <x v="0"/>
    <s v="Serap BURSAL"/>
    <s v="Arşiv kaydı var"/>
    <m/>
    <m/>
    <d v="2026-08-13T00:00:00"/>
    <s v="S-644039"/>
    <d v="2026-08-13T00:00:00"/>
    <s v="Y-578293"/>
    <x v="0"/>
    <m/>
    <s v=" "/>
    <m/>
    <s v="20260813042"/>
    <m/>
    <x v="0"/>
    <s v="BEYDA GIDA ÜRÜNLERİ SANAYİ VE TİC.A.Ş."/>
    <m/>
    <m/>
    <m/>
    <m/>
    <s v="42AFU328"/>
    <s v="Tır Katlı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13T00:00:00"/>
    <s v="S-644038"/>
    <d v="2026-08-13T00:00:00"/>
    <s v="Y-578292"/>
    <x v="0"/>
    <m/>
    <s v=" "/>
    <m/>
    <s v="20260813023"/>
    <m/>
    <x v="0"/>
    <s v="BEYDA GIDA ÜRÜNLERİ SANAYİ VE TİC.A.Ş."/>
    <m/>
    <m/>
    <m/>
    <m/>
    <s v="42AFU328"/>
    <s v="Tır Katlı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13T00:00:00"/>
    <s v="S-644031"/>
    <d v="2026-08-13T00:00:00"/>
    <s v="Y-578285"/>
    <x v="0"/>
    <m/>
    <s v=" "/>
    <m/>
    <s v="20260813058"/>
    <m/>
    <x v="0"/>
    <s v="BEYDA GIDA ÜRÜNLERİ SANAYİ VE TİC.A.Ş."/>
    <m/>
    <m/>
    <m/>
    <m/>
    <s v="58ADD551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13T00:00:00"/>
    <s v="S-644001"/>
    <d v="2026-08-13T00:00:00"/>
    <s v="Y-578254"/>
    <x v="0"/>
    <m/>
    <s v=" "/>
    <m/>
    <s v="20260813046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13T00:00:00"/>
    <s v="S-643976"/>
    <d v="2026-08-13T00:00:00"/>
    <s v="Y-578227"/>
    <x v="0"/>
    <m/>
    <s v=" "/>
    <m/>
    <s v="20260812105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13T00:00:00"/>
    <s v="S-643975"/>
    <d v="2026-08-13T00:00:00"/>
    <s v="Y-578226"/>
    <x v="0"/>
    <m/>
    <s v=" "/>
    <m/>
    <s v="20260813063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13T00:00:00"/>
    <s v="S-643804"/>
    <d v="2026-08-13T00:00:00"/>
    <s v="Y-578054"/>
    <x v="0"/>
    <m/>
    <s v=" "/>
    <m/>
    <m/>
    <m/>
    <x v="0"/>
    <s v="BEYDA GIDA ÜRÜNLERİ SANAYİ VE TİC.A.Ş."/>
    <m/>
    <m/>
    <m/>
    <m/>
    <s v="16KJ421"/>
    <s v="10 Tkr Kamyon Frigorifik"/>
    <s v="NAİL ULUS"/>
    <x v="0"/>
    <s v=" "/>
    <m/>
    <s v="ŞEHİRİÇİ"/>
    <n v="1"/>
    <s v="TOPKAPI"/>
    <s v="TOPKAPI"/>
    <s v="İSTANBUL"/>
    <s v="ZEYTİNBURNU"/>
    <m/>
    <s v="1313"/>
    <s v="BEYDA KAVAKLI DEPO"/>
    <s v="İSTANBUL"/>
    <s v="BEYLİKDÜZÜ"/>
    <s v="KAVAKLI MAH. İSTANBUL CAD. NO:15 @ _x000a_-KAMYON"/>
    <n v="0"/>
    <n v="0"/>
    <n v="0"/>
    <n v="0"/>
    <n v="6500"/>
    <n v="0"/>
    <n v="7532"/>
    <n v="0"/>
    <n v="6500"/>
    <n v="7532"/>
    <n v="1032"/>
  </r>
  <r>
    <x v="1"/>
    <s v="Erkan Kaya"/>
    <s v="Arşiv kaydı var"/>
    <m/>
    <m/>
    <d v="2026-08-13T00:00:00"/>
    <s v="S-641939"/>
    <d v="2026-08-13T00:00:00"/>
    <s v="Y-576177"/>
    <x v="0"/>
    <m/>
    <s v=" "/>
    <m/>
    <m/>
    <m/>
    <x v="14"/>
    <s v="ÜLKER BİSKÜVİ SAN.A.Ş ( GEBZE ŞUBE )"/>
    <s v="ÜLKER BİSKÜVİ SAN.A.Ş ( GEBZE ŞUBE )"/>
    <d v="2026-08-13T00:00:00"/>
    <s v="P-000172455"/>
    <s v="20260848 - İBRAHİM SOLMAZ"/>
    <s v="34TB8708"/>
    <s v="Kamyonet"/>
    <s v="NECATİ BAYRAM"/>
    <x v="0"/>
    <s v=" "/>
    <m/>
    <s v="ŞEHİRLERARASI"/>
    <n v="1"/>
    <s v="DİZAYN ANTREPO"/>
    <s v="DİZAYN ANTREPO"/>
    <s v="İSTANBUL"/>
    <m/>
    <m/>
    <s v="GEBZE DEPO"/>
    <s v="GEBZE DEPO"/>
    <s v="KOCAELİ"/>
    <s v="GEBZE"/>
    <m/>
    <n v="0"/>
    <n v="0"/>
    <n v="0"/>
    <n v="0"/>
    <n v="5915"/>
    <n v="0"/>
    <n v="7163"/>
    <n v="0"/>
    <n v="5915"/>
    <n v="7163"/>
    <n v="1248"/>
  </r>
  <r>
    <x v="1"/>
    <s v="Erkan Kaya"/>
    <s v="Arşiv kaydı var"/>
    <m/>
    <m/>
    <d v="2026-08-13T00:00:00"/>
    <s v="S-641757"/>
    <d v="2026-08-13T00:00:00"/>
    <s v="Y-575994"/>
    <x v="0"/>
    <m/>
    <s v=" "/>
    <m/>
    <m/>
    <m/>
    <x v="17"/>
    <s v="AK GIDA SAN. VE TİC. A.Ş."/>
    <s v="AK GIDA SAN. VE TİC. A.Ş."/>
    <d v="2026-08-13T00:00:00"/>
    <s v="P-000172351"/>
    <s v="20260314 - SENEM SUBAKAN"/>
    <s v="54RH939"/>
    <s v="Tır Tenteli"/>
    <s v="EYÜP ARAZ"/>
    <x v="0"/>
    <s v=" "/>
    <m/>
    <s v="ŞEHİRLERARASI"/>
    <n v="1"/>
    <s v="ÇOBANTUR"/>
    <s v="ÇOBANTUR"/>
    <s v="İSTANBUL"/>
    <s v="KARTAL"/>
    <m/>
    <s v="1208"/>
    <s v="PAMUKOVA DEPO"/>
    <s v="SAKARYA"/>
    <s v="PAMUKOVA"/>
    <s v="GÖKGÖZ KÖYÜ AKGIDA FABRİKASI @ "/>
    <n v="0"/>
    <n v="0"/>
    <n v="0"/>
    <n v="0"/>
    <n v="9400"/>
    <n v="0"/>
    <n v="10598"/>
    <n v="0"/>
    <n v="9400"/>
    <n v="10598"/>
    <n v="1198"/>
  </r>
  <r>
    <x v="1"/>
    <s v="Erkan Kaya"/>
    <s v="Arşiv kaydı var"/>
    <m/>
    <m/>
    <d v="2026-08-13T00:00:00"/>
    <s v="S-641762"/>
    <d v="2026-08-13T00:00:00"/>
    <s v="Y-575999"/>
    <x v="0"/>
    <m/>
    <s v=" "/>
    <m/>
    <m/>
    <m/>
    <x v="15"/>
    <s v="DELLA GIDA SAN.VE.TİC.A.Ş"/>
    <s v="DELLA GIDA SAN.VE.TİC.A.Ş"/>
    <d v="2026-08-13T00:00:00"/>
    <s v="P-000172356"/>
    <s v="2026000050 - MUSTAFA DOĞAN"/>
    <s v="54H5655"/>
    <s v="Tır Tenteli"/>
    <s v="ABDUL SAMET TİRYAKİ"/>
    <x v="0"/>
    <s v=" "/>
    <m/>
    <s v="ŞEHİRLERARASI"/>
    <n v="1"/>
    <s v="DİZAYN ANTREPO"/>
    <s v="DİZAYN ANTREPO"/>
    <s v="İSTANBUL"/>
    <m/>
    <m/>
    <s v="0701"/>
    <s v="AKYAZI DEPO"/>
    <s v="SAKARYA"/>
    <s v="AKYAZI"/>
    <s v="BEDİL KARABEY KÖYÜ ŞERTBAŞI MEVKİİ @"/>
    <n v="0"/>
    <n v="0"/>
    <n v="0"/>
    <n v="0"/>
    <n v="9400"/>
    <n v="0"/>
    <n v="15427"/>
    <n v="0"/>
    <n v="9400"/>
    <n v="15427"/>
    <n v="6027"/>
  </r>
  <r>
    <x v="1"/>
    <s v="Erkan Kaya"/>
    <s v="Arşiv kaydı var"/>
    <m/>
    <m/>
    <d v="2026-08-13T00:00:00"/>
    <s v="S-641761"/>
    <d v="2026-08-13T00:00:00"/>
    <s v="Y-575998"/>
    <x v="0"/>
    <m/>
    <s v=" "/>
    <m/>
    <m/>
    <m/>
    <x v="15"/>
    <s v="DELLA GIDA SAN.VE.TİC.A.Ş"/>
    <s v="DELLA GIDA SAN.VE.TİC.A.Ş"/>
    <d v="2026-08-13T00:00:00"/>
    <s v="P-000172355"/>
    <s v="2026000061 - MUSTAFA DOĞAN"/>
    <s v="54HA522"/>
    <s v="Tır Tenteli"/>
    <m/>
    <x v="0"/>
    <s v=" "/>
    <m/>
    <s v="ŞEHİRLERARASI"/>
    <n v="1"/>
    <s v="DİZAYN ANTREPO"/>
    <s v="DİZAYN ANTREPO"/>
    <s v="İSTANBUL"/>
    <m/>
    <m/>
    <s v="0701"/>
    <s v="AKYAZI DEPO"/>
    <s v="SAKARYA"/>
    <s v="AKYAZI"/>
    <s v="BEDİL KARABEY KÖYÜ ŞERTBAŞI MEVKİİ @ "/>
    <n v="0"/>
    <n v="0"/>
    <n v="0"/>
    <n v="0"/>
    <n v="9400"/>
    <n v="0"/>
    <n v="15427"/>
    <n v="0"/>
    <n v="9400"/>
    <n v="15427"/>
    <n v="6027"/>
  </r>
  <r>
    <x v="1"/>
    <s v="Erkan Kaya"/>
    <m/>
    <m/>
    <m/>
    <d v="2026-08-13T00:00:00"/>
    <s v="S-641760"/>
    <d v="2026-08-13T00:00:00"/>
    <s v="Y-575997"/>
    <x v="0"/>
    <m/>
    <s v=" "/>
    <m/>
    <m/>
    <m/>
    <x v="14"/>
    <s v="ÜLKER BİSKÜVİ SAN.A.Ş ( GEBZE ŞUBE )"/>
    <s v="ÜLKER BİSKÜVİ SAN.A.Ş ( GEBZE ŞUBE )"/>
    <d v="2026-08-13T00:00:00"/>
    <s v="P-000172354"/>
    <s v="20260843 - İBRAHİM SOLMAZ"/>
    <s v="34BT9989"/>
    <s v="Tır Tenteli"/>
    <s v="BÜLENT TEMEL-TEMEL NAKLİYAT"/>
    <x v="0"/>
    <s v=" "/>
    <m/>
    <s v="ŞEHİRLERARASI"/>
    <n v="1"/>
    <s v="DİZAYN ANTREPO"/>
    <s v="DİZAYN ANTREPO"/>
    <s v="İSTANBUL"/>
    <m/>
    <m/>
    <s v="GEBZE DEPO"/>
    <s v="GEBZE DEPO"/>
    <s v="KOCAELİ"/>
    <s v="GEBZE"/>
    <m/>
    <n v="0"/>
    <n v="0"/>
    <n v="0"/>
    <n v="0"/>
    <n v="6070"/>
    <n v="0"/>
    <n v="7533"/>
    <n v="0"/>
    <n v="6070"/>
    <n v="7533"/>
    <n v="1463"/>
  </r>
  <r>
    <x v="1"/>
    <s v="Erkan Kaya"/>
    <s v="Arşiv kaydı var"/>
    <m/>
    <m/>
    <d v="2026-08-13T00:00:00"/>
    <s v="S-641759"/>
    <d v="2026-08-13T00:00:00"/>
    <s v="Y-575996"/>
    <x v="0"/>
    <m/>
    <s v=" "/>
    <m/>
    <m/>
    <m/>
    <x v="21"/>
    <s v="Ülker Bisküvi San. A.Ş./ Karaman Şubesi"/>
    <s v="Ülker Bisküvi San. A.Ş./ Karaman Şubesi"/>
    <d v="2026-08-13T00:00:00"/>
    <s v="P-000172353"/>
    <s v="20260661 - İDRİS ALBAYRAK"/>
    <s v="70AAT191"/>
    <s v="Tır Tenteli"/>
    <s v="ÖZKAN TÜLÜ"/>
    <x v="0"/>
    <s v=" "/>
    <m/>
    <s v="ŞEHİRLERARASI"/>
    <n v="1"/>
    <s v="Y33"/>
    <s v="MERSİN"/>
    <s v="MERSİN"/>
    <s v="MERSİN MERKEZ"/>
    <m/>
    <s v="KARAMAN"/>
    <s v="KARAMAN"/>
    <s v="KARAMAN"/>
    <s v="KARAMAN MERKEZ"/>
    <m/>
    <n v="0"/>
    <n v="0"/>
    <n v="0"/>
    <n v="0"/>
    <n v="20000"/>
    <n v="0"/>
    <n v="25815"/>
    <n v="0"/>
    <n v="20000"/>
    <n v="25815"/>
    <n v="5815"/>
  </r>
  <r>
    <x v="1"/>
    <s v="Erkan Kaya"/>
    <s v="Arşiv kaydı var"/>
    <m/>
    <m/>
    <d v="2026-08-13T00:00:00"/>
    <s v="S-641758"/>
    <d v="2026-08-13T00:00:00"/>
    <s v="Y-575995"/>
    <x v="0"/>
    <m/>
    <s v=" "/>
    <m/>
    <m/>
    <m/>
    <x v="21"/>
    <s v="Ülker Bisküvi San. A.Ş./ Karaman Şubesi"/>
    <s v="Ülker Bisküvi San. A.Ş./ Karaman Şubesi"/>
    <d v="2026-08-13T00:00:00"/>
    <s v="P-000172352"/>
    <s v="20260661 - İDRİS ALBAYRAK"/>
    <s v="70ACP555"/>
    <s v="Tır Tenteli"/>
    <s v="ŞABAN YÜCETAŞ"/>
    <x v="0"/>
    <s v=" "/>
    <m/>
    <s v="ŞEHİRLERARASI"/>
    <n v="1"/>
    <s v="Y33"/>
    <s v="MERSİN"/>
    <s v="MERSİN"/>
    <s v="MERSİN MERKEZ"/>
    <m/>
    <s v="KARAMAN"/>
    <s v="KARAMAN"/>
    <s v="KARAMAN"/>
    <s v="KARAMAN MERKEZ"/>
    <m/>
    <n v="0"/>
    <n v="0"/>
    <n v="0"/>
    <n v="0"/>
    <n v="20000"/>
    <n v="0"/>
    <n v="25815"/>
    <n v="0"/>
    <n v="20000"/>
    <n v="25815"/>
    <n v="5815"/>
  </r>
  <r>
    <x v="1"/>
    <s v="Erkan Kaya"/>
    <m/>
    <m/>
    <m/>
    <d v="2026-08-13T00:00:00"/>
    <s v="S-641884"/>
    <d v="2026-08-13T00:00:00"/>
    <s v="Y-576122"/>
    <x v="0"/>
    <m/>
    <s v=" "/>
    <m/>
    <m/>
    <m/>
    <x v="23"/>
    <s v="İSTANBUL GIDA DIŞ TİCARET ANONİM ŞİRKETİ"/>
    <s v="İSTANBUL GIDA DIŞ TİCARET ANONİM ŞİRKETİ"/>
    <d v="2026-08-13T00:00:00"/>
    <s v="P-000172435"/>
    <s v="GAOU7984921  - ALMANYA E.Y"/>
    <s v="34JC9911"/>
    <s v="Tır Tenteli"/>
    <s v="GÖRSEL TAŞIMACILIK LOJİSTİK HİZMETLERİ TİC.LTD.ŞTİ."/>
    <x v="0"/>
    <s v=" "/>
    <m/>
    <s v="ŞEHİRLERARASI"/>
    <n v="1"/>
    <s v="Y06"/>
    <s v="ANKARA"/>
    <s v="ANKARA"/>
    <s v="ANKARA MERKEZ"/>
    <m/>
    <s v="L4104"/>
    <s v="YILPORT"/>
    <s v="KOCAELİ"/>
    <s v="DİLOVASI"/>
    <s v="DİLOVASI OSB. 1.KISIM GÖKSU CD. NO:18 @"/>
    <n v="0"/>
    <n v="0"/>
    <n v="0"/>
    <n v="0"/>
    <n v="29752"/>
    <n v="0"/>
    <n v="29786"/>
    <n v="0"/>
    <n v="29752"/>
    <n v="29786"/>
    <n v="34"/>
  </r>
  <r>
    <x v="1"/>
    <s v="Erkan Kaya"/>
    <m/>
    <m/>
    <m/>
    <d v="2026-08-13T00:00:00"/>
    <s v="S-641883"/>
    <d v="2026-08-13T00:00:00"/>
    <s v="Y-576121"/>
    <x v="0"/>
    <m/>
    <s v=" "/>
    <m/>
    <m/>
    <m/>
    <x v="23"/>
    <s v="İSTANBUL GIDA DIŞ TİCARET ANONİM ŞİRKETİ"/>
    <s v="İSTANBUL GIDA DIŞ TİCARET ANONİM ŞİRKETİ"/>
    <d v="2026-08-13T00:00:00"/>
    <s v="P-000172434"/>
    <s v="MSWU1013204  - AVUSTRALYA S.K"/>
    <s v="34TY8797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DP WORLD PORT YARIMCA"/>
    <s v="DP WORLD PORT YARIMCA"/>
    <s v="KOCAELİ"/>
    <s v="KÖRFEZ"/>
    <m/>
    <n v="0"/>
    <n v="0"/>
    <n v="0"/>
    <n v="0"/>
    <n v="13679"/>
    <n v="0"/>
    <n v="15442"/>
    <n v="0"/>
    <n v="13679"/>
    <n v="15442"/>
    <n v="1763"/>
  </r>
  <r>
    <x v="1"/>
    <s v="Erkan Kaya"/>
    <m/>
    <m/>
    <m/>
    <d v="2026-08-13T00:00:00"/>
    <s v="S-641875"/>
    <d v="2026-08-13T00:00:00"/>
    <s v="Y-576113"/>
    <x v="0"/>
    <m/>
    <s v=" "/>
    <m/>
    <m/>
    <m/>
    <x v="24"/>
    <s v="PENTA TEKNOLOJİ ÜRÜNLERİ DAĞITIM TİCARET ANONİM ŞİRKETİ"/>
    <s v="PENTA TEKNOLOJİ ÜRÜNLERİ DAĞITIM TİCARET ANONİM ŞİRKETİ"/>
    <d v="2026-08-13T00:00:00"/>
    <s v="P-000172426"/>
    <s v="SEKU4036319 - 26-27794 / OKAN AYDIN"/>
    <s v="34FNY747"/>
    <s v="Tır Tenteli"/>
    <s v="GÖRSEL TAŞIMACILIK LOJİSTİK HİZMETLERİ TİC.LTD.ŞTİ."/>
    <x v="0"/>
    <s v=" "/>
    <m/>
    <s v="ŞEHİRLERARASI"/>
    <n v="1"/>
    <s v="EVYAPPORT"/>
    <s v="EVYAPPORT"/>
    <s v="KOCAELİ"/>
    <s v="KÖRFEZ"/>
    <s v="KİRAZLIYALI MH. 1 MAYIS CD. NO:1"/>
    <s v="AKÇA LOJİSTİK DEPO"/>
    <s v="AKÇA LOJİSTİK DEPO"/>
    <s v="İSTANBUL"/>
    <s v="SANCAKTEPE"/>
    <m/>
    <n v="0"/>
    <n v="0"/>
    <n v="0"/>
    <n v="0"/>
    <n v="11698"/>
    <n v="0"/>
    <n v="18975"/>
    <n v="0"/>
    <n v="11698"/>
    <n v="18975"/>
    <n v="7277"/>
  </r>
  <r>
    <x v="1"/>
    <s v="Erkan Kaya"/>
    <m/>
    <m/>
    <m/>
    <d v="2026-08-13T00:00:00"/>
    <s v="S-641751"/>
    <d v="2026-08-13T00:00:00"/>
    <s v="Y-575988"/>
    <x v="0"/>
    <m/>
    <s v=" "/>
    <m/>
    <m/>
    <m/>
    <x v="15"/>
    <s v="DELLA GIDA SAN.VE.TİC.A.Ş"/>
    <s v="DELLA GIDA SAN.VE.TİC.A.Ş"/>
    <d v="2026-08-13T00:00:00"/>
    <s v="P-000172345"/>
    <s v="MSNU8621914  - NURAY SELİN ŞEN"/>
    <s v="41AJM793"/>
    <s v="Tır Tenteli"/>
    <s v="LOGİNAK LOJİSTİK İNŞAAT SANAYİ TİCARET LİMİTED ŞİRKETİ"/>
    <x v="0"/>
    <s v=" "/>
    <m/>
    <s v="ŞEHİRLERARASI"/>
    <n v="1"/>
    <s v="HENDEK"/>
    <s v="HENDEK"/>
    <s v="SAKARYA"/>
    <s v="HENDEK"/>
    <m/>
    <s v="L4104"/>
    <s v="YILPORT"/>
    <s v="KOCAELİ"/>
    <s v="DİLOVASI"/>
    <s v="DİLOVASI OSB. 1.KISIM GÖKSU CD. NO:18 @"/>
    <n v="0"/>
    <n v="0"/>
    <n v="0"/>
    <n v="0"/>
    <n v="12216"/>
    <n v="0"/>
    <n v="13256"/>
    <n v="0"/>
    <n v="12216"/>
    <n v="13256"/>
    <n v="1040"/>
  </r>
  <r>
    <x v="1"/>
    <s v="Erkan Kaya"/>
    <m/>
    <m/>
    <m/>
    <d v="2026-08-13T00:00:00"/>
    <s v="S-641750"/>
    <d v="2026-08-13T00:00:00"/>
    <s v="Y-575987"/>
    <x v="0"/>
    <m/>
    <s v=" "/>
    <m/>
    <m/>
    <m/>
    <x v="15"/>
    <s v="DELLA GIDA SAN.VE.TİC.A.Ş"/>
    <s v="DELLA GIDA SAN.VE.TİC.A.Ş"/>
    <d v="2026-08-13T00:00:00"/>
    <s v="P-000172344"/>
    <s v="MSNU7296260 - NURAY SELİN ŞEN"/>
    <s v="14DV571"/>
    <s v="Tır Tenteli"/>
    <s v="LOGİNAK LOJİSTİK İNŞAAT SANAYİ TİCARET LİMİTED ŞİRKETİ"/>
    <x v="0"/>
    <s v=" "/>
    <m/>
    <s v="ŞEHİRLERARASI"/>
    <n v="1"/>
    <s v="HENDEK"/>
    <s v="HENDEK"/>
    <s v="SAKARYA"/>
    <s v="HENDEK"/>
    <m/>
    <s v="L4104"/>
    <s v="YILPORT"/>
    <s v="KOCAELİ"/>
    <s v="DİLOVASI"/>
    <s v="DİLOVASI OSB. 1.KISIM GÖKSU CD. NO:18 @"/>
    <n v="0"/>
    <n v="0"/>
    <n v="0"/>
    <n v="0"/>
    <n v="12216"/>
    <n v="0"/>
    <n v="13256"/>
    <n v="0"/>
    <n v="12216"/>
    <n v="13256"/>
    <n v="1040"/>
  </r>
  <r>
    <x v="1"/>
    <s v="Erkan Kaya"/>
    <m/>
    <m/>
    <m/>
    <d v="2026-08-13T00:00:00"/>
    <s v="S-641749"/>
    <d v="2026-08-13T00:00:00"/>
    <s v="Y-575986"/>
    <x v="0"/>
    <m/>
    <s v=" "/>
    <m/>
    <m/>
    <m/>
    <x v="15"/>
    <s v="DELLA GIDA SAN.VE.TİC.A.Ş"/>
    <s v="DELLA GIDA SAN.VE.TİC.A.Ş"/>
    <d v="2026-08-13T00:00:00"/>
    <s v="P-000172343"/>
    <s v="MSDU5290263 - NURAY SELİN ŞEN"/>
    <s v="41AJV003"/>
    <s v="Tır Tenteli"/>
    <s v="LOGİNAK LOJİSTİK İNŞAAT SANAYİ TİCARET LİMİTED ŞİRKETİ"/>
    <x v="0"/>
    <s v=" "/>
    <m/>
    <s v="ŞEHİRLERARASI"/>
    <n v="1"/>
    <s v="HENDEK"/>
    <s v="HENDEK"/>
    <s v="SAKARYA"/>
    <s v="HENDEK"/>
    <m/>
    <s v="L4104"/>
    <s v="YILPORT"/>
    <s v="KOCAELİ"/>
    <s v="DİLOVASI"/>
    <s v="DİLOVASI OSB. 1.KISIM GÖKSU CD. NO:18 @"/>
    <n v="0"/>
    <n v="0"/>
    <n v="0"/>
    <n v="0"/>
    <n v="12216"/>
    <n v="0"/>
    <n v="13256"/>
    <n v="0"/>
    <n v="12216"/>
    <n v="13256"/>
    <n v="1040"/>
  </r>
  <r>
    <x v="1"/>
    <s v="Erkan Kaya"/>
    <m/>
    <m/>
    <m/>
    <d v="2026-08-13T00:00:00"/>
    <s v="S-641748"/>
    <d v="2026-08-13T00:00:00"/>
    <s v="Y-575985"/>
    <x v="0"/>
    <m/>
    <s v=" "/>
    <m/>
    <m/>
    <m/>
    <x v="15"/>
    <s v="DELLA GIDA SAN.VE.TİC.A.Ş"/>
    <s v="DELLA GIDA SAN.VE.TİC.A.Ş"/>
    <d v="2026-08-13T00:00:00"/>
    <s v="P-000172342"/>
    <s v="CAAU6709482 - NURAY SELİN ŞEN"/>
    <s v="41AJM793"/>
    <s v="Tır Tenteli"/>
    <s v="LOGİNAK LOJİSTİK İNŞAAT SANAYİ TİCARET LİMİTED ŞİRKETİ"/>
    <x v="0"/>
    <s v=" "/>
    <m/>
    <s v="ŞEHİRLERARASI"/>
    <n v="1"/>
    <s v="HENDEK"/>
    <s v="HENDEK"/>
    <s v="SAKARYA"/>
    <s v="HENDEK"/>
    <m/>
    <s v="L4104"/>
    <s v="YILPORT"/>
    <s v="KOCAELİ"/>
    <s v="DİLOVASI"/>
    <s v="DİLOVASI OSB. 1.KISIM GÖKSU CD. NO:18 @"/>
    <n v="0"/>
    <n v="0"/>
    <n v="0"/>
    <n v="0"/>
    <n v="12216"/>
    <n v="0"/>
    <n v="13256"/>
    <n v="0"/>
    <n v="12216"/>
    <n v="13256"/>
    <n v="1040"/>
  </r>
  <r>
    <x v="1"/>
    <s v="Erkan Kaya"/>
    <m/>
    <m/>
    <m/>
    <d v="2026-08-13T00:00:00"/>
    <s v="S-641747"/>
    <d v="2026-08-13T00:00:00"/>
    <s v="Y-575984"/>
    <x v="0"/>
    <m/>
    <s v=" "/>
    <m/>
    <m/>
    <m/>
    <x v="15"/>
    <s v="DELLA GIDA SAN.VE.TİC.A.Ş"/>
    <s v="DELLA GIDA SAN.VE.TİC.A.Ş"/>
    <d v="2026-08-13T00:00:00"/>
    <s v="P-000172341"/>
    <s v="TEMU6836863  - NURAY SELİN ŞEN"/>
    <s v="41ARU291"/>
    <s v="Tır Tenteli"/>
    <s v="LOGİNAK LOJİSTİK İNŞAAT SANAYİ TİCARET LİMİTED ŞİRKETİ"/>
    <x v="0"/>
    <s v=" "/>
    <m/>
    <s v="ŞEHİRLERARASI"/>
    <n v="1"/>
    <s v="HENDEK"/>
    <s v="HENDEK"/>
    <s v="SAKARYA"/>
    <s v="HENDEK"/>
    <m/>
    <s v="L4104"/>
    <s v="YILPORT"/>
    <s v="KOCAELİ"/>
    <s v="DİLOVASI"/>
    <s v="DİLOVASI OSB. 1.KISIM GÖKSU CD. NO:18 @"/>
    <n v="0"/>
    <n v="0"/>
    <n v="0"/>
    <n v="0"/>
    <n v="12216"/>
    <n v="0"/>
    <n v="13256"/>
    <n v="0"/>
    <n v="12216"/>
    <n v="13256"/>
    <n v="1040"/>
  </r>
  <r>
    <x v="5"/>
    <s v="Ahmet Bursal"/>
    <s v="Arşiv kaydı var"/>
    <m/>
    <m/>
    <d v="2026-08-13T00:00:00"/>
    <s v="S-642423"/>
    <d v="2026-08-13T00:00:00"/>
    <s v="Y-576662"/>
    <x v="0"/>
    <m/>
    <s v=" "/>
    <m/>
    <s v="85634"/>
    <m/>
    <x v="14"/>
    <s v="Ülker Bisküvi San. A.Ş. Akyurt Şubesi"/>
    <s v="ÜLKER BİSKÜVİ SAN.A.Ş ( GEBZE ŞUBE )"/>
    <m/>
    <m/>
    <m/>
    <s v="06CCA998"/>
    <s v="Tır Kayar Perdeli"/>
    <s v="NEZAKET ÖZDEMİ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634"/>
    <n v="0"/>
    <n v="0"/>
    <n v="0"/>
    <n v="0"/>
    <n v="29022.080000000002"/>
    <n v="0"/>
    <n v="40117.199999999997"/>
    <n v="0"/>
    <n v="29022.080000000002"/>
    <n v="40117.199999999997"/>
    <n v="11095.12"/>
  </r>
  <r>
    <x v="5"/>
    <s v="Hüseyin Çalışkan"/>
    <s v="Arşiv kaydı var"/>
    <m/>
    <m/>
    <d v="2026-08-13T00:00:00"/>
    <s v="S-641709"/>
    <d v="2026-08-13T00:00:00"/>
    <s v="Y-575946"/>
    <x v="0"/>
    <m/>
    <s v=" "/>
    <m/>
    <s v="85738"/>
    <m/>
    <x v="14"/>
    <s v="Ülker Bisküvi San. A.Ş. Akyurt Şubesi"/>
    <s v="ÜLKER BİSKÜVİ SAN.A.Ş ( GEBZE ŞUBE )"/>
    <d v="2026-08-13T00:00:00"/>
    <s v="P-000172314"/>
    <m/>
    <s v="06FLL880"/>
    <s v="Tır Kayar Perdeli"/>
    <s v="HASAN HÜSEYİN ATA"/>
    <x v="0"/>
    <s v="HASAN ATA"/>
    <s v="538409989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738"/>
    <n v="27460"/>
    <n v="0"/>
    <n v="0"/>
    <n v="0"/>
    <n v="30096.16"/>
    <n v="0"/>
    <n v="41601.9"/>
    <n v="0"/>
    <n v="30096.16"/>
    <n v="41601.9"/>
    <n v="11505.74"/>
  </r>
  <r>
    <x v="5"/>
    <s v="Hüseyin Çalışkan"/>
    <s v="Arşiv kaydı var"/>
    <m/>
    <m/>
    <d v="2026-08-13T00:00:00"/>
    <s v="S-641774"/>
    <d v="2026-08-13T00:00:00"/>
    <s v="Y-576011"/>
    <x v="0"/>
    <m/>
    <s v=" "/>
    <m/>
    <s v="85822"/>
    <m/>
    <x v="14"/>
    <s v="Ülker Bisküvi San. A.Ş. Akyurt Şubesi"/>
    <s v="ÜLKER BİSKÜVİ SAN.A.Ş ( GEBZE ŞUBE )"/>
    <d v="2026-08-13T00:00:00"/>
    <s v="P-000172368"/>
    <m/>
    <s v="06CBC31"/>
    <s v="Tır Kayar Perdeli"/>
    <s v="İSMAİL AKBAŞ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822"/>
    <n v="27260"/>
    <n v="0"/>
    <n v="0"/>
    <n v="0"/>
    <n v="29876.959999999999"/>
    <n v="0"/>
    <n v="41298.9"/>
    <n v="0"/>
    <n v="29876.959999999999"/>
    <n v="41298.9"/>
    <n v="11421.94"/>
  </r>
  <r>
    <x v="5"/>
    <s v="Hüseyin Çalışkan"/>
    <s v="Arşiv kaydı var"/>
    <m/>
    <m/>
    <d v="2026-08-13T00:00:00"/>
    <s v="S-641772"/>
    <d v="2026-08-13T00:00:00"/>
    <s v="Y-576010"/>
    <x v="0"/>
    <m/>
    <s v=" "/>
    <m/>
    <s v="85845"/>
    <m/>
    <x v="14"/>
    <s v="Ülker Bisküvi San. A.Ş. Akyurt Şubesi"/>
    <s v="ÜLKER BİSKÜVİ SAN.A.Ş ( GEBZE ŞUBE )"/>
    <d v="2026-08-13T00:00:00"/>
    <s v="P-000172366"/>
    <m/>
    <s v="06DIM95"/>
    <s v="Tır Kayar Perdeli"/>
    <s v="ZEYNEP DEMİREL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845"/>
    <n v="27280"/>
    <n v="0"/>
    <n v="0"/>
    <n v="0"/>
    <n v="29898.880000000001"/>
    <n v="0"/>
    <n v="41329.199999999997"/>
    <n v="0"/>
    <n v="29898.880000000001"/>
    <n v="41329.199999999997"/>
    <n v="11430.32"/>
  </r>
  <r>
    <x v="5"/>
    <s v="Hüseyin Çalışkan"/>
    <s v="Arşiv kaydı var"/>
    <m/>
    <m/>
    <d v="2026-08-13T00:00:00"/>
    <s v="S-641730"/>
    <d v="2026-08-13T00:00:00"/>
    <s v="Y-575967"/>
    <x v="0"/>
    <m/>
    <s v=" "/>
    <m/>
    <s v="85804"/>
    <m/>
    <x v="14"/>
    <s v="Ülker Bisküvi San. A.Ş. Akyurt Şubesi"/>
    <s v="ÜLKER BİSKÜVİ SAN.A.Ş ( GEBZE ŞUBE )"/>
    <d v="2026-08-13T00:00:00"/>
    <s v="P-000172326"/>
    <m/>
    <s v="06FUY574"/>
    <s v="Tır Kayar Perdeli"/>
    <s v="HASAN HÜSEYİN ATA"/>
    <x v="0"/>
    <s v="HASAN ATA"/>
    <s v="538409989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804"/>
    <n v="27240"/>
    <n v="0"/>
    <n v="0"/>
    <n v="0"/>
    <n v="29855.040000000001"/>
    <n v="0"/>
    <n v="41268.6"/>
    <n v="0"/>
    <n v="29855.040000000001"/>
    <n v="41268.6"/>
    <n v="11413.56"/>
  </r>
  <r>
    <x v="5"/>
    <s v="Hüseyin Çalışkan"/>
    <s v="Arşiv kaydı var"/>
    <m/>
    <m/>
    <d v="2026-08-13T00:00:00"/>
    <s v="S-641721"/>
    <d v="2026-08-13T00:00:00"/>
    <s v="Y-575958"/>
    <x v="0"/>
    <m/>
    <s v=" "/>
    <m/>
    <s v="85793"/>
    <m/>
    <x v="14"/>
    <s v="Ülker Bisküvi San. A.Ş. Akyurt Şubesi"/>
    <s v="ÜLKER BİSKÜVİ SAN.A.Ş ( GEBZE ŞUBE )"/>
    <d v="2026-08-13T00:00:00"/>
    <s v="P-000172320"/>
    <m/>
    <s v="06DN4677"/>
    <s v="Tır Kayar Perdeli"/>
    <s v="YUSUF KALAYCI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793"/>
    <n v="27380"/>
    <n v="0"/>
    <n v="0"/>
    <n v="0"/>
    <n v="30008.48"/>
    <n v="0"/>
    <n v="41480.699999999997"/>
    <n v="0"/>
    <n v="30008.48"/>
    <n v="41480.699999999997"/>
    <n v="11472.22"/>
  </r>
  <r>
    <x v="5"/>
    <s v="Hüseyin Çalışkan"/>
    <s v="Arşiv kaydı var"/>
    <m/>
    <m/>
    <d v="2026-08-13T00:00:00"/>
    <s v="S-641719"/>
    <d v="2026-08-13T00:00:00"/>
    <s v="Y-575956"/>
    <x v="0"/>
    <m/>
    <s v=" "/>
    <m/>
    <s v="85776"/>
    <m/>
    <x v="18"/>
    <s v="Ülker Bisküvi San. A.Ş. Akyurt Şubesi"/>
    <s v="Ülker Bisküvi San. A.Ş. Topkapı - 2 Şubesi"/>
    <d v="2026-08-13T00:00:00"/>
    <s v="P-000172319"/>
    <m/>
    <s v="06EPY514"/>
    <s v="Tır Kayar Perdeli"/>
    <s v="HAKAN EROL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5776"/>
    <n v="26460"/>
    <n v="0"/>
    <n v="0"/>
    <n v="0"/>
    <n v="36461.879999999997"/>
    <n v="0"/>
    <n v="39869.93"/>
    <n v="0"/>
    <n v="36461.879999999997"/>
    <n v="39869.93"/>
    <n v="3408.05"/>
  </r>
  <r>
    <x v="5"/>
    <s v="Hüseyin Çalışkan"/>
    <s v="Arşiv kaydı var"/>
    <m/>
    <m/>
    <d v="2026-08-13T00:00:00"/>
    <s v="S-641716"/>
    <d v="2026-08-13T00:00:00"/>
    <s v="Y-575953"/>
    <x v="0"/>
    <m/>
    <s v=" "/>
    <m/>
    <s v="85751"/>
    <m/>
    <x v="14"/>
    <s v="Ülker Bisküvi San. A.Ş. Akyurt Şubesi"/>
    <s v="ÜLKER BİSKÜVİ SAN.A.Ş ( GEBZE ŞUBE )"/>
    <d v="2026-08-13T00:00:00"/>
    <s v="P-000172318"/>
    <m/>
    <s v="06DMC855"/>
    <s v="Tır Tenteli"/>
    <s v="SATILMIŞ MUT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751"/>
    <n v="28300"/>
    <n v="0"/>
    <n v="0"/>
    <n v="0"/>
    <n v="31016.799999999999"/>
    <n v="0"/>
    <n v="42874.5"/>
    <n v="0"/>
    <n v="31016.799999999999"/>
    <n v="42874.5"/>
    <n v="11857.7"/>
  </r>
  <r>
    <x v="5"/>
    <s v="Hüseyin Çalışkan"/>
    <s v="Arşiv kaydı var"/>
    <m/>
    <m/>
    <d v="2026-08-13T00:00:00"/>
    <s v="S-641701"/>
    <d v="2026-08-13T00:00:00"/>
    <s v="Y-575938"/>
    <x v="0"/>
    <m/>
    <s v=" "/>
    <m/>
    <s v="85727"/>
    <m/>
    <x v="14"/>
    <s v="Ülker Bisküvi San. A.Ş. Akyurt Şubesi"/>
    <s v="ÜLKER BİSKÜVİ SAN.A.Ş ( GEBZE ŞUBE )"/>
    <d v="2026-08-13T00:00:00"/>
    <s v="P-000172310"/>
    <m/>
    <s v="06UMM08"/>
    <s v="Tır Kayar Perdeli"/>
    <s v="ALAATTİN KÜÇÜK / ÖZKERVANOĞULLARI NAKLİYAT"/>
    <x v="0"/>
    <s v="HAMZA ALTINTAŞ"/>
    <s v="0530977524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727"/>
    <n v="27360"/>
    <n v="0"/>
    <n v="0"/>
    <n v="0"/>
    <n v="29986.560000000001"/>
    <n v="0"/>
    <n v="41450.400000000001"/>
    <n v="0"/>
    <n v="29986.560000000001"/>
    <n v="41450.400000000001"/>
    <n v="11463.84"/>
  </r>
  <r>
    <x v="5"/>
    <s v="Hüseyin Çalışkan"/>
    <s v="Arşiv kaydı var"/>
    <m/>
    <m/>
    <d v="2026-08-13T00:00:00"/>
    <s v="S-641695"/>
    <d v="2026-08-13T00:00:00"/>
    <s v="Y-575932"/>
    <x v="0"/>
    <m/>
    <s v=" "/>
    <m/>
    <s v="85725"/>
    <m/>
    <x v="14"/>
    <s v="Ülker Bisküvi San. A.Ş. Akyurt Şubesi"/>
    <s v="ÜLKER BİSKÜVİ SAN.A.Ş ( GEBZE ŞUBE )"/>
    <d v="2026-08-13T00:00:00"/>
    <s v="P-000172305"/>
    <m/>
    <s v="06CBG28"/>
    <s v="Tır Kayar Perdeli"/>
    <s v="AZİME GÜRSES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725"/>
    <n v="18620"/>
    <n v="0"/>
    <n v="0"/>
    <n v="0"/>
    <n v="29000"/>
    <n v="0"/>
    <n v="40905"/>
    <n v="0"/>
    <n v="29000"/>
    <n v="40905"/>
    <n v="11905"/>
  </r>
  <r>
    <x v="5"/>
    <s v="Hüseyin Çalışkan"/>
    <s v="Arşiv kaydı var"/>
    <m/>
    <m/>
    <d v="2026-08-13T00:00:00"/>
    <s v="S-641685"/>
    <d v="2026-08-13T00:00:00"/>
    <s v="Y-575922"/>
    <x v="0"/>
    <m/>
    <s v=" "/>
    <m/>
    <s v="85695"/>
    <m/>
    <x v="14"/>
    <s v="Ülker Bisküvi San. A.Ş. Akyurt Şubesi"/>
    <s v="ÜLKER BİSKÜVİ SAN.A.Ş ( GEBZE ŞUBE )"/>
    <d v="2026-08-13T00:00:00"/>
    <s v="P-000172302"/>
    <m/>
    <s v="06BC8182"/>
    <s v="Tır Kayar Perdeli"/>
    <s v="SAVAŞ KÜÇÜ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695"/>
    <n v="26480"/>
    <n v="0"/>
    <n v="0"/>
    <n v="0"/>
    <n v="29022.080000000002"/>
    <n v="0"/>
    <n v="40117.199999999997"/>
    <n v="0"/>
    <n v="29022.080000000002"/>
    <n v="40117.199999999997"/>
    <n v="11095.12"/>
  </r>
  <r>
    <x v="5"/>
    <s v="Hüseyin Çalışkan"/>
    <s v="Arşiv kaydı var"/>
    <m/>
    <m/>
    <d v="2026-08-13T00:00:00"/>
    <s v="S-641684"/>
    <d v="2026-08-13T00:00:00"/>
    <s v="Y-575921"/>
    <x v="0"/>
    <m/>
    <s v=" "/>
    <m/>
    <s v="85698"/>
    <m/>
    <x v="14"/>
    <s v="Ülker Bisküvi San. A.Ş. Akyurt Şubesi"/>
    <s v="ÜLKER BİSKÜVİ SAN.A.Ş ( GEBZE ŞUBE )"/>
    <d v="2026-08-13T00:00:00"/>
    <s v="P-000172301"/>
    <m/>
    <s v="06CRH572"/>
    <s v="Tır Kayar Perdeli"/>
    <s v="MAHMUT GÜRBÜZ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698"/>
    <n v="27300"/>
    <n v="0"/>
    <n v="0"/>
    <n v="0"/>
    <n v="29920.799999999999"/>
    <n v="0"/>
    <n v="41359.5"/>
    <n v="0"/>
    <n v="29920.799999999999"/>
    <n v="41359.5"/>
    <n v="11438.7"/>
  </r>
  <r>
    <x v="5"/>
    <s v="Hüseyin Çalışkan"/>
    <s v="Arşiv kaydı var"/>
    <m/>
    <m/>
    <d v="2026-08-13T00:00:00"/>
    <s v="S-641677"/>
    <d v="2026-08-13T00:00:00"/>
    <s v="Y-575914"/>
    <x v="0"/>
    <m/>
    <s v=" "/>
    <m/>
    <s v="85688"/>
    <m/>
    <x v="18"/>
    <s v="Ülker Bisküvi San. A.Ş. Akyurt Şubesi"/>
    <s v="Ülker Bisküvi San. A.Ş. Topkapı - 2 Şubesi"/>
    <d v="2026-08-13T00:00:00"/>
    <s v="P-000172294"/>
    <m/>
    <s v="06EUH122"/>
    <s v="Tır Kayar Perdeli"/>
    <s v="MURAT TİRYAKİ"/>
    <x v="0"/>
    <s v="MURAT TİRYAKİ"/>
    <s v="05343238017"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5688"/>
    <n v="27320"/>
    <n v="0"/>
    <n v="0"/>
    <n v="0"/>
    <n v="37646.959999999999"/>
    <n v="0"/>
    <n v="41165.78"/>
    <n v="0"/>
    <n v="37646.959999999999"/>
    <n v="41165.78"/>
    <n v="3518.82"/>
  </r>
  <r>
    <x v="5"/>
    <s v="Hüseyin Çalışkan"/>
    <s v="Arşiv kaydı var"/>
    <m/>
    <m/>
    <d v="2026-08-13T00:00:00"/>
    <s v="S-641674"/>
    <d v="2026-08-13T00:00:00"/>
    <s v="Y-575911"/>
    <x v="0"/>
    <m/>
    <s v=" "/>
    <m/>
    <s v="85682"/>
    <m/>
    <x v="14"/>
    <s v="Ülker Bisküvi San. A.Ş. Akyurt Şubesi"/>
    <s v="ÜLKER BİSKÜVİ SAN.A.Ş ( GEBZE ŞUBE )"/>
    <d v="2026-08-13T00:00:00"/>
    <s v="P-000172291"/>
    <m/>
    <s v="06CAY35"/>
    <s v="Tır Kayar Perdeli"/>
    <s v="MESUT DADA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682"/>
    <n v="27340"/>
    <n v="0"/>
    <n v="0"/>
    <n v="0"/>
    <n v="29964.639999999999"/>
    <n v="0"/>
    <n v="41420.1"/>
    <n v="0"/>
    <n v="29964.639999999999"/>
    <n v="41420.1"/>
    <n v="11455.46"/>
  </r>
  <r>
    <x v="5"/>
    <s v="Hüseyin Çalışkan"/>
    <s v="Arşiv kaydı var"/>
    <m/>
    <m/>
    <d v="2026-08-13T00:00:00"/>
    <s v="S-641670"/>
    <d v="2026-08-13T00:00:00"/>
    <s v="Y-575907"/>
    <x v="0"/>
    <m/>
    <s v=" "/>
    <m/>
    <s v="85686"/>
    <m/>
    <x v="14"/>
    <s v="Ülker Bisküvi San. A.Ş. Akyurt Şubesi"/>
    <s v="ÜLKER BİSKÜVİ SAN.A.Ş ( GEBZE ŞUBE )"/>
    <d v="2026-08-13T00:00:00"/>
    <s v="P-000172287"/>
    <m/>
    <s v="06H8509"/>
    <s v="Tır Kayar Perdeli"/>
    <s v="NEZAKET ÖZDEMİ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686"/>
    <n v="26460"/>
    <n v="0"/>
    <n v="0"/>
    <n v="0"/>
    <n v="29000.16"/>
    <n v="0"/>
    <n v="40086.9"/>
    <n v="0"/>
    <n v="29000.16"/>
    <n v="40086.9"/>
    <n v="11086.74"/>
  </r>
  <r>
    <x v="5"/>
    <s v="Hüseyin Çalışkan"/>
    <s v="Arşiv kaydı var"/>
    <m/>
    <m/>
    <d v="2026-08-13T00:00:00"/>
    <s v="S-641665"/>
    <d v="2026-08-13T00:00:00"/>
    <s v="Y-575902"/>
    <x v="0"/>
    <m/>
    <s v=" "/>
    <m/>
    <s v="85623"/>
    <m/>
    <x v="14"/>
    <s v="Ülker Bisküvi San. A.Ş. Akyurt Şubesi"/>
    <s v="ÜLKER BİSKÜVİ SAN.A.Ş ( GEBZE ŞUBE )"/>
    <d v="2026-08-13T00:00:00"/>
    <s v="P-000172283"/>
    <m/>
    <s v="06BON407"/>
    <s v="Tır Kayar Perdeli"/>
    <s v="MUAMMER AVAN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623"/>
    <n v="27280"/>
    <n v="0"/>
    <n v="0"/>
    <n v="0"/>
    <n v="29898.880000000001"/>
    <n v="0"/>
    <n v="41329.199999999997"/>
    <n v="0"/>
    <n v="29898.880000000001"/>
    <n v="41329.199999999997"/>
    <n v="11430.32"/>
  </r>
  <r>
    <x v="5"/>
    <s v="Hüseyin Çalışkan"/>
    <s v="Arşiv kaydı var"/>
    <m/>
    <m/>
    <d v="2026-08-13T00:00:00"/>
    <s v="S-641664"/>
    <d v="2026-08-13T00:00:00"/>
    <s v="Y-575901"/>
    <x v="0"/>
    <m/>
    <s v=" "/>
    <m/>
    <s v="85622"/>
    <m/>
    <x v="14"/>
    <s v="Ülker Bisküvi San. A.Ş. Akyurt Şubesi"/>
    <s v="ÜLKER BİSKÜVİ SAN.A.Ş ( GEBZE ŞUBE )"/>
    <d v="2026-08-13T00:00:00"/>
    <s v="P-000172282"/>
    <m/>
    <s v="06GC5162"/>
    <s v="Tır Kayar Perdeli"/>
    <s v="SAVAŞ KÜÇÜ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622"/>
    <n v="26480"/>
    <n v="0"/>
    <n v="0"/>
    <n v="0"/>
    <n v="29022.080000000002"/>
    <n v="0"/>
    <n v="40117.199999999997"/>
    <n v="0"/>
    <n v="29022.080000000002"/>
    <n v="40117.199999999997"/>
    <n v="11095.12"/>
  </r>
  <r>
    <x v="5"/>
    <s v="Hüseyin Çalışkan"/>
    <s v="Arşiv kaydı var"/>
    <m/>
    <m/>
    <d v="2026-08-13T00:00:00"/>
    <s v="S-641663"/>
    <d v="2026-08-13T00:00:00"/>
    <s v="Y-575900"/>
    <x v="0"/>
    <m/>
    <s v=" "/>
    <m/>
    <s v="85604"/>
    <m/>
    <x v="14"/>
    <s v="Ülker Bisküvi San. A.Ş. Akyurt Şubesi"/>
    <s v="ÜLKER BİSKÜVİ SAN.A.Ş ( GEBZE ŞUBE )"/>
    <d v="2026-08-13T00:00:00"/>
    <s v="P-000172281"/>
    <m/>
    <s v="06ESE611"/>
    <s v="Tır Kayar Perdeli"/>
    <s v="HASAN HÜSEYİN ATA"/>
    <x v="0"/>
    <s v="HASAN ATA"/>
    <s v="538409989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604"/>
    <n v="27280"/>
    <n v="0"/>
    <n v="0"/>
    <n v="0"/>
    <n v="29898.880000000001"/>
    <n v="0"/>
    <n v="41329.199999999997"/>
    <n v="0"/>
    <n v="29898.880000000001"/>
    <n v="41329.199999999997"/>
    <n v="11430.32"/>
  </r>
  <r>
    <x v="5"/>
    <s v="Hüseyin Çalışkan"/>
    <s v="Arşiv kaydı var"/>
    <m/>
    <m/>
    <d v="2026-08-13T00:00:00"/>
    <s v="S-641661"/>
    <d v="2026-08-13T00:00:00"/>
    <s v="Y-575898"/>
    <x v="0"/>
    <m/>
    <s v=" "/>
    <m/>
    <s v="85589"/>
    <m/>
    <x v="14"/>
    <s v="Ülker Bisküvi San. A.Ş. Akyurt Şubesi"/>
    <s v="ÜLKER BİSKÜVİ SAN.A.Ş ( GEBZE ŞUBE )"/>
    <d v="2026-08-13T00:00:00"/>
    <s v="P-000172280"/>
    <m/>
    <s v="06CFZ48"/>
    <s v="Tır Kayar Perdeli"/>
    <s v="SÜLEYMAN MUT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589"/>
    <n v="27280"/>
    <n v="0"/>
    <n v="0"/>
    <n v="0"/>
    <n v="29898.880000000001"/>
    <n v="0"/>
    <n v="41329.199999999997"/>
    <n v="0"/>
    <n v="29898.880000000001"/>
    <n v="41329.199999999997"/>
    <n v="11430.32"/>
  </r>
  <r>
    <x v="5"/>
    <s v="Hüseyin Çalışkan"/>
    <s v="Arşiv kaydı var"/>
    <m/>
    <m/>
    <d v="2026-08-13T00:00:00"/>
    <s v="S-641660"/>
    <d v="2026-08-13T00:00:00"/>
    <s v="Y-575897"/>
    <x v="0"/>
    <m/>
    <s v=" "/>
    <m/>
    <s v="85571"/>
    <m/>
    <x v="14"/>
    <s v="Ülker Bisküvi San. A.Ş. Akyurt Şubesi"/>
    <s v="ÜLKER BİSKÜVİ SAN.A.Ş ( GEBZE ŞUBE )"/>
    <d v="2026-08-13T00:00:00"/>
    <s v="P-000172279"/>
    <m/>
    <s v="06CKD016"/>
    <s v="Tır Kayar Perdeli"/>
    <s v="ORHAN SARIARSLAN"/>
    <x v="0"/>
    <s v="ORHAN SARIARSLAN"/>
    <s v="5372606357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571"/>
    <n v="27280"/>
    <n v="0"/>
    <n v="0"/>
    <n v="0"/>
    <n v="29898.880000000001"/>
    <n v="0"/>
    <n v="41329.199999999997"/>
    <n v="0"/>
    <n v="29898.880000000001"/>
    <n v="41329.199999999997"/>
    <n v="11430.32"/>
  </r>
  <r>
    <x v="5"/>
    <s v="Hüseyin Çalışkan"/>
    <s v="Arşiv kaydı var"/>
    <m/>
    <m/>
    <d v="2026-08-13T00:00:00"/>
    <s v="S-641659"/>
    <d v="2026-08-13T00:00:00"/>
    <s v="Y-575896"/>
    <x v="0"/>
    <m/>
    <s v=" "/>
    <m/>
    <s v="85575"/>
    <m/>
    <x v="18"/>
    <s v="Ülker Bisküvi San. A.Ş. Akyurt Şubesi"/>
    <s v="Ülker Bisküvi San. A.Ş. Topkapı - 2 Şubesi"/>
    <d v="2026-08-13T00:00:00"/>
    <s v="P-000172278"/>
    <m/>
    <s v="06FS8903"/>
    <s v="Tır Kayar Perdeli"/>
    <s v="FERHAT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5575"/>
    <n v="27280"/>
    <n v="0"/>
    <n v="0"/>
    <n v="0"/>
    <n v="37591.839999999997"/>
    <n v="0"/>
    <n v="41105.5"/>
    <n v="0"/>
    <n v="37591.839999999997"/>
    <n v="41105.5"/>
    <n v="3513.66"/>
  </r>
  <r>
    <x v="2"/>
    <s v="Arif Aladağ"/>
    <m/>
    <m/>
    <s v="TAMAMLANDI"/>
    <d v="2026-08-13T00:00:00"/>
    <s v="S-641924"/>
    <d v="2026-08-13T00:00:00"/>
    <s v="Y-576162"/>
    <x v="0"/>
    <m/>
    <s v=" "/>
    <m/>
    <m/>
    <m/>
    <x v="7"/>
    <s v="KESKİNOĞLU TAVUKÇULUK VE DAMIZLIK İŞLETMELERİ SANAYİ TİCARET ANONİM ŞİRKETİ"/>
    <m/>
    <m/>
    <m/>
    <m/>
    <s v="01BHE050"/>
    <s v="Tır Frigorifik"/>
    <s v="ERHAN MUMOĞULLARINDA"/>
    <x v="0"/>
    <s v=" "/>
    <m/>
    <s v="ŞEHİRİÇİ"/>
    <n v="1"/>
    <s v="Y16"/>
    <s v="BURSA"/>
    <s v="BURSA"/>
    <s v="BURSA MERKEZ"/>
    <s v="SEBKUR"/>
    <s v="Y16"/>
    <s v="BURSA"/>
    <s v="BURSA"/>
    <s v="BURSA MERKEZ"/>
    <s v="YENİŞEHİR MİGROS @ "/>
    <n v="0"/>
    <n v="0"/>
    <n v="0"/>
    <n v="0"/>
    <n v="18500"/>
    <n v="0"/>
    <n v="20950"/>
    <n v="0"/>
    <n v="18500"/>
    <n v="20950"/>
    <n v="2450"/>
  </r>
  <r>
    <x v="2"/>
    <s v="Arif Aladağ"/>
    <m/>
    <m/>
    <s v="TAMAMLANDI"/>
    <d v="2026-08-13T00:00:00"/>
    <s v="S-641923"/>
    <d v="2026-08-13T00:00:00"/>
    <s v="Y-576161"/>
    <x v="0"/>
    <m/>
    <s v=" "/>
    <m/>
    <m/>
    <m/>
    <x v="7"/>
    <s v="KESKİNOĞLU TAVUKÇULUK VE DAMIZLIK İŞLETMELERİ SANAYİ TİCARET ANONİM ŞİRKETİ"/>
    <m/>
    <m/>
    <m/>
    <m/>
    <s v="35BFH805"/>
    <s v="Tır Frigorifik"/>
    <s v="EREN ŞENKUL"/>
    <x v="0"/>
    <s v=" "/>
    <m/>
    <s v="ŞEHİRLERARASI"/>
    <n v="1"/>
    <s v="4598"/>
    <s v="MANİSA KESKİNOĞLU DEPO"/>
    <s v="MANİSA"/>
    <s v="AKHİSAR"/>
    <s v="KAYALIOĞLU KASABASI + SEBKUR"/>
    <s v="Y54"/>
    <s v="SAKARYA"/>
    <s v="SAKARYA"/>
    <s v="SAKARYA MERKEZ"/>
    <s v="SAKARYA A101 @"/>
    <n v="0"/>
    <n v="0"/>
    <n v="0"/>
    <n v="0"/>
    <n v="26000"/>
    <n v="0"/>
    <n v="29100"/>
    <n v="1000"/>
    <n v="26000"/>
    <n v="28100"/>
    <n v="2100"/>
  </r>
  <r>
    <x v="2"/>
    <s v="Arif Aladağ"/>
    <m/>
    <m/>
    <s v="TAMAMLANDI"/>
    <d v="2026-08-13T00:00:00"/>
    <s v="S-641922"/>
    <d v="2026-08-13T00:00:00"/>
    <s v="Y-576160"/>
    <x v="0"/>
    <m/>
    <s v=" "/>
    <m/>
    <m/>
    <m/>
    <x v="7"/>
    <s v="KESKİNOĞLU TAVUKÇULUK VE DAMIZLIK İŞLETMELERİ SANAYİ TİCARET ANONİM ŞİRKETİ"/>
    <m/>
    <m/>
    <m/>
    <m/>
    <s v="35AVB839"/>
    <s v="Tır Frigorifik"/>
    <s v="UFUK POLAT"/>
    <x v="0"/>
    <s v=" "/>
    <m/>
    <s v="ŞEHİRLERARASI"/>
    <n v="1"/>
    <s v="4598"/>
    <s v="MANİSA KESKİNOĞLU DEPO"/>
    <s v="MANİSA"/>
    <s v="AKHİSAR"/>
    <s v="KAYALIOĞLU KASABASI"/>
    <s v="Y07"/>
    <s v="ANTALYA"/>
    <s v="ANTALYA"/>
    <s v="MERKEZ"/>
    <s v="SERİK A101 @ "/>
    <n v="0"/>
    <n v="0"/>
    <n v="0"/>
    <n v="0"/>
    <n v="27000"/>
    <n v="0"/>
    <n v="28100"/>
    <n v="0"/>
    <n v="27000"/>
    <n v="28100"/>
    <n v="1100"/>
  </r>
  <r>
    <x v="2"/>
    <s v="Arif Aladağ"/>
    <m/>
    <m/>
    <s v="TAMAMLANDI"/>
    <d v="2026-08-13T00:00:00"/>
    <s v="S-641921"/>
    <d v="2026-08-13T00:00:00"/>
    <s v="Y-576159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LERARASI"/>
    <n v="1"/>
    <s v="4598"/>
    <s v="MANİSA KESKİNOĞLU DEPO"/>
    <s v="MANİSA"/>
    <s v="AKHİSAR"/>
    <s v="KAYALIOĞLU KASABASI"/>
    <s v="Y35"/>
    <s v="İZMİR"/>
    <s v="İZMİR"/>
    <s v="MERKEZ"/>
    <s v="CENKZERE + TORBALI MİGROS @ "/>
    <n v="0"/>
    <n v="0"/>
    <n v="0"/>
    <n v="0"/>
    <n v="13000"/>
    <n v="0"/>
    <n v="13100"/>
    <n v="0"/>
    <n v="13000"/>
    <n v="13100"/>
    <n v="100"/>
  </r>
  <r>
    <x v="2"/>
    <s v="Arif Aladağ"/>
    <m/>
    <s v="10-16 AĞUSTOS 2026 GÖNENLİ SÜT / AKHİSAR MUTABAKATI"/>
    <s v="TAMAMLANDI"/>
    <d v="2026-08-13T00:00:00"/>
    <s v="S-641913"/>
    <d v="2026-08-13T00:00:00"/>
    <s v="Y-576151"/>
    <x v="0"/>
    <m/>
    <s v=" "/>
    <m/>
    <m/>
    <m/>
    <x v="6"/>
    <s v="GÖNENLİ SÜT VE SÜT ÜRÜNLERİ GIDA SANAYİ VE TİCARET ANONİM ŞİRKETİ"/>
    <m/>
    <m/>
    <m/>
    <m/>
    <s v="45BBY525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HARAMİDERE BİM @ "/>
    <n v="0"/>
    <n v="0"/>
    <n v="0"/>
    <n v="0"/>
    <n v="48500"/>
    <n v="0"/>
    <n v="50429.56"/>
    <n v="0"/>
    <n v="48500"/>
    <n v="50429.56"/>
    <n v="1929.56"/>
  </r>
  <r>
    <x v="2"/>
    <s v="Arif Aladağ"/>
    <m/>
    <s v="10-16 AĞUSTOS 2026 GÖNENLİ SÜT / AKHİSAR MUTABAKATI"/>
    <s v="TAMAMLANDI"/>
    <d v="2026-08-13T00:00:00"/>
    <s v="S-641912"/>
    <d v="2026-08-13T00:00:00"/>
    <s v="Y-576150"/>
    <x v="0"/>
    <m/>
    <s v=" "/>
    <m/>
    <m/>
    <m/>
    <x v="6"/>
    <s v="GÖNENLİ SÜT VE SÜT ÜRÜNLERİ GIDA SANAYİ VE TİCARET ANONİM ŞİRKETİ"/>
    <m/>
    <m/>
    <m/>
    <m/>
    <s v="31AAZ471"/>
    <s v="Tır Frigorifik"/>
    <s v="NECMETTİN GÜLER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ARNAVUTKÖY BİM2 @ "/>
    <n v="0"/>
    <n v="0"/>
    <n v="0"/>
    <n v="0"/>
    <n v="49500"/>
    <n v="0"/>
    <n v="50429.56"/>
    <n v="0"/>
    <n v="49500"/>
    <n v="50429.56"/>
    <n v="929.56"/>
  </r>
  <r>
    <x v="2"/>
    <s v="Arif Aladağ"/>
    <m/>
    <s v="10-16 AĞUSTOS 2026 GÖNENLİ SÜT / AKHİSAR MUTABAKATI"/>
    <s v="TAMAMLANDI"/>
    <d v="2026-08-13T00:00:00"/>
    <s v="S-641911"/>
    <d v="2026-08-13T00:00:00"/>
    <s v="Y-576149"/>
    <x v="0"/>
    <m/>
    <s v=" "/>
    <m/>
    <m/>
    <m/>
    <x v="6"/>
    <s v="GÖNENLİ SÜT VE SÜT ÜRÜNLERİ GIDA SANAYİ VE TİCARET ANONİM ŞİRKETİ"/>
    <m/>
    <m/>
    <m/>
    <m/>
    <s v="45ACD017"/>
    <s v="Tır Frigorifik"/>
    <s v="MEHMET UZEL"/>
    <x v="0"/>
    <s v=" "/>
    <m/>
    <s v="ŞEHİRLERARASI"/>
    <n v="1"/>
    <s v="Y45"/>
    <s v="MANİSA"/>
    <s v="MANİSA"/>
    <s v="MANİSA MERKEZ"/>
    <m/>
    <s v="Y35"/>
    <s v="İZMİR"/>
    <s v="İZMİR"/>
    <s v="MERKEZ"/>
    <s v="ULUKENT BİM @ "/>
    <n v="0"/>
    <n v="0"/>
    <n v="0"/>
    <n v="0"/>
    <n v="8500"/>
    <n v="0"/>
    <n v="8713.2999999999993"/>
    <n v="0"/>
    <n v="8500"/>
    <n v="8713.2999999999993"/>
    <n v="213.3"/>
  </r>
  <r>
    <x v="2"/>
    <s v="Arif Aladağ"/>
    <m/>
    <s v="10-16 AĞUSTOS 2026 GÖNENLİ SÜT / AKHİSAR MUTABAKATI"/>
    <s v="TAMAMLANDI"/>
    <d v="2026-08-13T00:00:00"/>
    <s v="S-641910"/>
    <d v="2026-08-13T00:00:00"/>
    <s v="Y-576148"/>
    <x v="0"/>
    <m/>
    <s v=" "/>
    <m/>
    <m/>
    <m/>
    <x v="6"/>
    <s v="GÖNENLİ SÜT VE SÜT ÜRÜNLERİ GIDA SANAYİ VE TİCARET ANONİM ŞİRKETİ"/>
    <m/>
    <m/>
    <m/>
    <m/>
    <s v="45HH178"/>
    <s v="Tır Frigorifik"/>
    <s v="SAFİYE YAŞAR"/>
    <x v="0"/>
    <s v=" "/>
    <m/>
    <s v="ŞEHİRİÇİ"/>
    <n v="1"/>
    <s v="Y45"/>
    <s v="MANİSA"/>
    <s v="MANİSA"/>
    <s v="MANİSA MERKEZ"/>
    <m/>
    <s v="Y45"/>
    <s v="MANİSA"/>
    <s v="MANİSA"/>
    <s v="MANİSA MERKEZ"/>
    <s v="TURGUTLU BİM @ "/>
    <n v="0"/>
    <n v="0"/>
    <n v="0"/>
    <n v="0"/>
    <n v="8000"/>
    <n v="0"/>
    <n v="8713.2999999999993"/>
    <n v="0"/>
    <n v="8000"/>
    <n v="8713.2999999999993"/>
    <n v="713.3"/>
  </r>
  <r>
    <x v="2"/>
    <s v="Arif Aladağ"/>
    <m/>
    <s v="10-16 AĞUSTOS 2026 GÖNENLİ SÜT / AKHİSAR MUTABAKATI"/>
    <s v="TAMAMLANDI"/>
    <d v="2026-08-13T00:00:00"/>
    <s v="S-641908"/>
    <d v="2026-08-13T00:00:00"/>
    <s v="Y-576146"/>
    <x v="0"/>
    <m/>
    <s v=" "/>
    <m/>
    <m/>
    <m/>
    <x v="6"/>
    <s v="GÖNENLİ SÜT VE SÜT ÜRÜNLERİ GIDA SANAYİ VE TİCARET ANONİM ŞİRKETİ"/>
    <m/>
    <m/>
    <m/>
    <m/>
    <s v="45ABD540"/>
    <s v="Tır Frigorifik"/>
    <s v="İBRAHİM RAZLIK"/>
    <x v="0"/>
    <s v=" "/>
    <m/>
    <s v="ŞEHİRİÇİ"/>
    <n v="1"/>
    <s v="Y45"/>
    <s v="MANİSA"/>
    <s v="MANİSA"/>
    <s v="MANİSA MERKEZ"/>
    <m/>
    <s v="Y45"/>
    <s v="MANİSA"/>
    <s v="MANİSA"/>
    <s v="MANİSA MERKEZ"/>
    <s v="AKHİSAR BİM @ "/>
    <n v="0"/>
    <n v="0"/>
    <n v="0"/>
    <n v="0"/>
    <n v="4000"/>
    <n v="0"/>
    <n v="2323.5500000000002"/>
    <n v="0"/>
    <n v="4000"/>
    <n v="2323.5500000000002"/>
    <n v="-1676.45"/>
  </r>
  <r>
    <x v="2"/>
    <s v="Arif Aladağ"/>
    <m/>
    <s v="10-16 AĞUSTOS 2026 GÖNENLİ SÜT / AKHİSAR MUTABAKATI"/>
    <s v="TAMAMLANDI"/>
    <d v="2026-08-13T00:00:00"/>
    <s v="S-641907"/>
    <d v="2026-08-13T00:00:00"/>
    <s v="Y-576145"/>
    <x v="0"/>
    <m/>
    <s v=" "/>
    <m/>
    <m/>
    <m/>
    <x v="6"/>
    <s v="GÖNENLİ SÜT VE SÜT ÜRÜNLERİ GIDA SANAYİ VE TİCARET ANONİM ŞİRKETİ"/>
    <m/>
    <m/>
    <m/>
    <m/>
    <s v="45ARD107"/>
    <s v="Tır Frigorifik"/>
    <s v="İBRAHİM RAZLIK"/>
    <x v="0"/>
    <s v=" "/>
    <m/>
    <s v="ŞEHİRLERARASI"/>
    <n v="1"/>
    <s v="Y45"/>
    <s v="MANİSA"/>
    <s v="MANİSA"/>
    <s v="MANİSA MERKEZ"/>
    <m/>
    <s v="Y06"/>
    <s v="ANKARA"/>
    <s v="ANKARA"/>
    <s v="ANKARA MERKEZ"/>
    <s v="YENİKENT BİM @ "/>
    <n v="0"/>
    <n v="0"/>
    <n v="0"/>
    <n v="0"/>
    <n v="46000"/>
    <n v="0"/>
    <n v="45979.65"/>
    <n v="0"/>
    <n v="46000"/>
    <n v="45979.65"/>
    <n v="-20.350000000000001"/>
  </r>
  <r>
    <x v="2"/>
    <s v="Arif Aladağ"/>
    <s v="Arşiv kaydı var"/>
    <s v="10-16 AĞUSTOS 2026 GÖNENLİ SÜT / AKHİSAR MUTABAKATI"/>
    <s v="TAMAMLANDI"/>
    <d v="2026-08-13T00:00:00"/>
    <s v="S-641906"/>
    <d v="2026-08-13T00:00:00"/>
    <s v="Y-576144"/>
    <x v="0"/>
    <m/>
    <s v=" "/>
    <m/>
    <m/>
    <m/>
    <x v="6"/>
    <s v="GÖNENLİ SÜT VE SÜT ÜRÜNLERİ GIDA SANAYİ VE TİCARET ANONİM ŞİRKETİ"/>
    <m/>
    <m/>
    <m/>
    <m/>
    <s v="14EU440"/>
    <s v="Tır Frigorifik"/>
    <s v="ERHAN USLU"/>
    <x v="0"/>
    <s v=" "/>
    <m/>
    <s v="ŞEHİRLERARASI"/>
    <n v="1"/>
    <s v="Y45"/>
    <s v="MANİSA"/>
    <s v="MANİSA"/>
    <s v="MANİSA MERKEZ"/>
    <m/>
    <s v="Y06"/>
    <s v="ANKARA"/>
    <s v="ANKARA"/>
    <s v="ANKARA MERKEZ"/>
    <s v="HASANOĞLAN BİM1 @ "/>
    <n v="0"/>
    <n v="0"/>
    <n v="0"/>
    <n v="0"/>
    <n v="37000"/>
    <n v="0"/>
    <n v="37919.69"/>
    <n v="0"/>
    <n v="37000"/>
    <n v="37919.69"/>
    <n v="919.69"/>
  </r>
  <r>
    <x v="2"/>
    <s v="Arif Aladağ"/>
    <m/>
    <s v="10-16 AĞUSTOS 2026 GÖNENLİ SÜT / AKHİSAR MUTABAKATI"/>
    <s v="TAMAMLANDI"/>
    <d v="2026-08-13T00:00:00"/>
    <s v="S-641905"/>
    <d v="2026-08-13T00:00:00"/>
    <s v="Y-576143"/>
    <x v="0"/>
    <m/>
    <s v=" "/>
    <m/>
    <m/>
    <m/>
    <x v="6"/>
    <s v="GÖNENLİ SÜT VE SÜT ÜRÜNLERİ GIDA SANAYİ VE TİCARET ANONİM ŞİRKETİ"/>
    <m/>
    <m/>
    <m/>
    <m/>
    <s v="68ADZ086"/>
    <s v="Tır Frigorifik"/>
    <s v="FY ÇİFTÇİOĞLU NAKLİYE LOJİSTİK SANAYİ VE TİCARET LİMİTED ŞİRKETİ"/>
    <x v="0"/>
    <s v=" "/>
    <m/>
    <s v="ŞEHİRLERARASI"/>
    <n v="1"/>
    <s v="Y45"/>
    <s v="MANİSA"/>
    <s v="MANİSA"/>
    <s v="MANİSA MERKEZ"/>
    <m/>
    <s v="Y68"/>
    <s v="AKSARAY"/>
    <s v="AKSARAY"/>
    <s v="AKSARAY MERKEZ"/>
    <s v="AKSARAY BİM @ "/>
    <n v="0"/>
    <n v="0"/>
    <n v="0"/>
    <n v="0"/>
    <n v="40000"/>
    <n v="0"/>
    <n v="42132.99"/>
    <n v="0"/>
    <n v="40000"/>
    <n v="42132.99"/>
    <n v="2132.9899999999998"/>
  </r>
  <r>
    <x v="2"/>
    <s v="Arif Aladağ"/>
    <m/>
    <s v="10-16 AĞUSTOS 2026 GÖNENLİ SÜT / AKHİSAR MUTABAKATI"/>
    <s v="TAMAMLANDI"/>
    <d v="2026-08-13T00:00:00"/>
    <s v="S-641904"/>
    <d v="2026-08-13T00:00:00"/>
    <s v="Y-576142"/>
    <x v="0"/>
    <m/>
    <s v=" "/>
    <m/>
    <m/>
    <m/>
    <x v="6"/>
    <s v="GÖNENLİ SÜT VE SÜT ÜRÜNLERİ GIDA SANAYİ VE TİCARET ANONİM ŞİRKETİ"/>
    <m/>
    <m/>
    <m/>
    <m/>
    <s v="45BAD050"/>
    <s v="Tır Frigorifik"/>
    <s v="MUHAMMED ENES İMAMOĞLU"/>
    <x v="0"/>
    <s v=" "/>
    <m/>
    <s v="ŞEHİRLERARASI"/>
    <n v="1"/>
    <s v="Y45"/>
    <s v="MANİSA"/>
    <s v="MANİSA"/>
    <s v="MANİSA MERKEZ"/>
    <m/>
    <s v="Y42"/>
    <s v="KONYA"/>
    <s v="KONYA"/>
    <s v="KONYA MERKEZ"/>
    <s v="ÇUMRA BİM @ "/>
    <n v="0"/>
    <n v="0"/>
    <n v="0"/>
    <n v="0"/>
    <n v="45000"/>
    <n v="0"/>
    <n v="47764.45"/>
    <n v="0"/>
    <n v="45000"/>
    <n v="47764.45"/>
    <n v="2764.45"/>
  </r>
  <r>
    <x v="2"/>
    <s v="Arif Aladağ"/>
    <m/>
    <s v="10-16 AĞUSTOS 2026 GÖNENLİ SÜT / AKHİSAR MUTABAKATI"/>
    <s v="TAMAMLANDI"/>
    <d v="2026-08-13T00:00:00"/>
    <s v="S-641909"/>
    <d v="2026-08-13T00:00:00"/>
    <s v="Y-576147"/>
    <x v="0"/>
    <m/>
    <s v=" "/>
    <m/>
    <m/>
    <m/>
    <x v="6"/>
    <s v="GÖNENLİ SÜT VE SÜT ÜRÜNLERİ GIDA SANAYİ VE TİCARET ANONİM ŞİRKETİ"/>
    <m/>
    <m/>
    <m/>
    <m/>
    <s v="45YT441"/>
    <s v="Tır Frigorifik"/>
    <s v="SİSTA LOJİSTİK GIDA TİC.LTD.ŞTİ"/>
    <x v="0"/>
    <s v=" "/>
    <m/>
    <s v="ŞEHİRİÇİ"/>
    <n v="1"/>
    <s v="Y45"/>
    <s v="MANİSA"/>
    <s v="MANİSA"/>
    <s v="MANİSA MERKEZ"/>
    <m/>
    <s v="Y45"/>
    <s v="MANİSA"/>
    <s v="MANİSA"/>
    <s v="MANİSA MERKEZ"/>
    <s v="AKHİSAR BİM+ TURGUTLU BİM @ "/>
    <n v="0"/>
    <n v="0"/>
    <n v="0"/>
    <n v="0"/>
    <n v="8000"/>
    <n v="0"/>
    <n v="6970.64"/>
    <n v="0"/>
    <n v="8000"/>
    <n v="6970.64"/>
    <n v="-1029.3599999999999"/>
  </r>
  <r>
    <x v="3"/>
    <s v="Mehmet Koç"/>
    <s v="Arşiv kaydı var"/>
    <m/>
    <m/>
    <d v="2026-08-13T00:00:00"/>
    <s v="S-642307"/>
    <d v="2026-08-13T00:00:00"/>
    <s v="Y-576547"/>
    <x v="0"/>
    <m/>
    <s v=" "/>
    <m/>
    <m/>
    <m/>
    <x v="8"/>
    <s v="TURKUVAZ PLASTİK VE TEMİZLİK ÜRÜNLERİ SAN TİÇ A.Ş"/>
    <m/>
    <d v="2026-08-13T00:00:00"/>
    <s v="P-000172503"/>
    <m/>
    <s v="58EK624"/>
    <s v="Tır Tenteli"/>
    <s v="FATİH KAYA"/>
    <x v="0"/>
    <s v=" "/>
    <m/>
    <s v="ŞEHİRLERARASI"/>
    <n v="1"/>
    <s v="HENDEK TURKUVAZ"/>
    <s v="HENDEK TURKUVAZ"/>
    <s v="SAKARYA"/>
    <s v="HENDEK"/>
    <m/>
    <s v="Y25"/>
    <s v="ERZURUM"/>
    <s v="ERZURUM"/>
    <s v="ERZURUM MERKEZ"/>
    <m/>
    <n v="0"/>
    <n v="0"/>
    <n v="0"/>
    <n v="0"/>
    <n v="55000"/>
    <n v="0"/>
    <n v="61507"/>
    <n v="0"/>
    <n v="55000"/>
    <n v="61507"/>
    <n v="6507"/>
  </r>
  <r>
    <x v="3"/>
    <s v="Kadir Öz"/>
    <m/>
    <m/>
    <s v="SAKARYA"/>
    <d v="2026-08-13T00:00:00"/>
    <s v="S-642242"/>
    <d v="2026-08-13T00:00:00"/>
    <s v="Y-576471"/>
    <x v="1"/>
    <m/>
    <s v=" "/>
    <d v="2026-08-13T00:00:00"/>
    <m/>
    <m/>
    <x v="8"/>
    <s v="TURKUVAZ PLASTİK VE TEMİZLİK ÜRÜNLERİ SAN TİÇ A.Ş"/>
    <m/>
    <m/>
    <m/>
    <m/>
    <s v="81BY72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45"/>
    <s v="MANİSA"/>
    <s v="MANİSA"/>
    <s v="MANİSA MERKEZ"/>
    <s v="TURGUTLU @ "/>
    <n v="0"/>
    <n v="0"/>
    <n v="1"/>
    <m/>
    <n v="25198"/>
    <n v="0"/>
    <n v="29410"/>
    <n v="0"/>
    <n v="25198"/>
    <n v="29410"/>
    <n v="4212"/>
  </r>
  <r>
    <x v="3"/>
    <s v="Mehmet Koç"/>
    <s v="Arşiv kaydı var"/>
    <m/>
    <m/>
    <d v="2026-08-13T00:00:00"/>
    <s v="S-642428"/>
    <d v="2026-08-13T00:00:00"/>
    <s v="Y-576667"/>
    <x v="0"/>
    <m/>
    <s v=" "/>
    <m/>
    <m/>
    <m/>
    <x v="19"/>
    <s v="VATAN PLASTİK SAN TİCARET A.Ş"/>
    <m/>
    <d v="2026-08-13T00:00:00"/>
    <s v="P-000172584"/>
    <m/>
    <s v="54ABG366"/>
    <s v="Tır Tenteli"/>
    <s v="PAMUKOVA ÖZKAR NAK.SAN.VE TİC.LTD.ŞTİ"/>
    <x v="0"/>
    <s v=" "/>
    <m/>
    <s v="ŞEHİRİÇİ"/>
    <n v="1"/>
    <s v="Y11"/>
    <s v="BİLECİK"/>
    <s v="BİLECİK"/>
    <s v="BİLECİK MERKEZ"/>
    <m/>
    <s v="Y11"/>
    <s v="BİLECİK"/>
    <s v="BİLECİK"/>
    <s v="BİLECİK MERKEZ"/>
    <s v="35901 @"/>
    <n v="0"/>
    <n v="0"/>
    <n v="0"/>
    <n v="0"/>
    <n v="34500"/>
    <n v="0"/>
    <n v="35254"/>
    <n v="0"/>
    <n v="34500"/>
    <n v="35254"/>
    <n v="754"/>
  </r>
  <r>
    <x v="3"/>
    <s v="Mehmet Koç"/>
    <s v="Arşiv kaydı var"/>
    <m/>
    <m/>
    <d v="2026-08-13T00:00:00"/>
    <s v="S-641793"/>
    <d v="2026-08-13T00:00:00"/>
    <s v="Y-576030"/>
    <x v="0"/>
    <m/>
    <s v=" "/>
    <m/>
    <m/>
    <m/>
    <x v="8"/>
    <s v="TURKUVAZ PLASTİK VE TEMİZLİK ÜRÜNLERİ SAN TİÇ A.Ş"/>
    <m/>
    <d v="2026-08-13T00:00:00"/>
    <s v="P-000172387"/>
    <m/>
    <s v="31K1636"/>
    <s v="Tır Tenteli"/>
    <s v="OSMAN AYDIN"/>
    <x v="0"/>
    <s v=" "/>
    <m/>
    <s v="ŞEHİRLERARASI"/>
    <n v="1"/>
    <s v="HENDEK TURKUVAZ"/>
    <s v="HENDEK TURKUVAZ"/>
    <s v="SAKARYA"/>
    <s v="HENDEK"/>
    <m/>
    <s v="Y32"/>
    <s v="ISPARTA"/>
    <s v="ISPARTA"/>
    <s v="ISPARTA MERKEZ"/>
    <m/>
    <n v="0"/>
    <n v="0"/>
    <n v="0"/>
    <n v="0"/>
    <n v="27000"/>
    <n v="0"/>
    <n v="27045"/>
    <n v="0"/>
    <n v="27000"/>
    <n v="27045"/>
    <n v="45"/>
  </r>
  <r>
    <x v="3"/>
    <s v="Mehmet Koç"/>
    <s v="Arşiv kaydı var"/>
    <m/>
    <m/>
    <d v="2026-08-13T00:00:00"/>
    <s v="S-641792"/>
    <d v="2026-08-13T00:00:00"/>
    <s v="Y-576029"/>
    <x v="0"/>
    <m/>
    <s v=" "/>
    <m/>
    <m/>
    <m/>
    <x v="19"/>
    <s v="VATAN PLASTİK SAN TİCARET A.Ş"/>
    <m/>
    <d v="2026-08-13T00:00:00"/>
    <s v="P-000172386"/>
    <m/>
    <s v="55ARA979"/>
    <s v="Tır Tenteli"/>
    <s v="MUSTAFA ERSOY"/>
    <x v="0"/>
    <s v=" "/>
    <m/>
    <s v="ŞEHİRLERARASI"/>
    <n v="1"/>
    <s v="KARTAL"/>
    <s v="KARTAL"/>
    <s v="İSTANBUL"/>
    <s v="KARTAL"/>
    <m/>
    <s v="Y55"/>
    <s v="SAMSUN"/>
    <s v="SAMSUN"/>
    <s v="SAMSUN MERKEZ"/>
    <s v="35905 @ "/>
    <n v="0"/>
    <n v="0"/>
    <n v="0"/>
    <n v="0"/>
    <n v="38000"/>
    <n v="0"/>
    <n v="40037"/>
    <n v="0"/>
    <n v="38000"/>
    <n v="40037"/>
    <n v="2037"/>
  </r>
  <r>
    <x v="3"/>
    <s v="Mehmet Koç"/>
    <s v="Arşiv kaydı var"/>
    <m/>
    <m/>
    <d v="2026-08-13T00:00:00"/>
    <s v="S-641791"/>
    <d v="2026-08-13T00:00:00"/>
    <s v="Y-576028"/>
    <x v="0"/>
    <m/>
    <s v=" "/>
    <m/>
    <m/>
    <m/>
    <x v="8"/>
    <s v="TURKUVAZ PLASTİK VE TEMİZLİK ÜRÜNLERİ SAN TİÇ A.Ş"/>
    <m/>
    <d v="2026-08-13T00:00:00"/>
    <s v="P-000172385"/>
    <m/>
    <s v="16BZB381"/>
    <s v="Tır Tenteli"/>
    <s v="BİLENT CAN"/>
    <x v="0"/>
    <s v=" "/>
    <m/>
    <s v="ŞEHİRLERARASI"/>
    <n v="1"/>
    <s v="HENDEK TURKUVAZ"/>
    <s v="HENDEK TURKUVAZ"/>
    <s v="SAKARYA"/>
    <s v="HENDEK"/>
    <m/>
    <s v="Y16"/>
    <s v="BURSA"/>
    <s v="BURSA"/>
    <s v="BURSA MERKEZ"/>
    <m/>
    <n v="0"/>
    <n v="0"/>
    <n v="0"/>
    <n v="0"/>
    <n v="12000"/>
    <n v="0"/>
    <n v="14503"/>
    <n v="0"/>
    <n v="12000"/>
    <n v="14503"/>
    <n v="2503"/>
  </r>
  <r>
    <x v="3"/>
    <s v="Mehmet Koç"/>
    <s v="Arşiv kaydı var"/>
    <m/>
    <m/>
    <d v="2026-08-13T00:00:00"/>
    <s v="S-641784"/>
    <d v="2026-08-13T00:00:00"/>
    <s v="Y-576020"/>
    <x v="0"/>
    <m/>
    <s v=" "/>
    <m/>
    <m/>
    <m/>
    <x v="8"/>
    <s v="TURKUVAZ PLASTİK VE TEMİZLİK ÜRÜNLERİ SAN TİÇ A.Ş"/>
    <m/>
    <d v="2026-08-13T00:00:00"/>
    <s v="P-000172378"/>
    <m/>
    <s v="16HAR67"/>
    <s v="Tır Tenteli"/>
    <s v="SALİH ÇEKİ"/>
    <x v="0"/>
    <s v=" "/>
    <m/>
    <s v="ŞEHİRLERARASI"/>
    <n v="1"/>
    <s v="HENDEK TURKUVAZ"/>
    <s v="HENDEK TURKUVAZ"/>
    <s v="SAKARYA"/>
    <s v="HENDEK"/>
    <m/>
    <s v="Y16"/>
    <s v="BURSA"/>
    <s v="BURSA"/>
    <s v="BURSA MERKEZ"/>
    <m/>
    <n v="0"/>
    <n v="0"/>
    <n v="0"/>
    <n v="0"/>
    <n v="13000"/>
    <n v="0"/>
    <n v="14503"/>
    <n v="0"/>
    <n v="13000"/>
    <n v="14503"/>
    <n v="1503"/>
  </r>
  <r>
    <x v="3"/>
    <s v="Mehmet Koç"/>
    <s v="Arşiv kaydı var"/>
    <m/>
    <m/>
    <d v="2026-08-13T00:00:00"/>
    <s v="S-641770"/>
    <d v="2026-08-13T00:00:00"/>
    <s v="Y-576007"/>
    <x v="0"/>
    <m/>
    <s v=" "/>
    <m/>
    <m/>
    <m/>
    <x v="8"/>
    <s v="TURKUVAZ PLASTİK VE TEMİZLİK ÜRÜNLERİ SAN TİÇ A.Ş"/>
    <m/>
    <d v="2026-08-13T00:00:00"/>
    <s v="P-000172364"/>
    <m/>
    <s v="34EUE695"/>
    <s v="Tır Tenteli"/>
    <s v="MERYEM DURMUŞ"/>
    <x v="0"/>
    <s v=" "/>
    <m/>
    <s v="ŞEHİRLERARASI"/>
    <n v="1"/>
    <s v="HENDEK TURKUVAZ"/>
    <s v="HENDEK TURKUVAZ"/>
    <s v="SAKARYA"/>
    <s v="HENDEK"/>
    <m/>
    <s v="ÖMERLİ TURKUVAZ"/>
    <s v="ÖMERLİ TURKUVAZ"/>
    <s v="İSTANBUL"/>
    <s v="ÇEKMEKÖY"/>
    <m/>
    <n v="0"/>
    <n v="0"/>
    <n v="0"/>
    <n v="0"/>
    <n v="12000"/>
    <n v="0"/>
    <n v="12659"/>
    <n v="0"/>
    <n v="12000"/>
    <n v="12659"/>
    <n v="659"/>
  </r>
  <r>
    <x v="3"/>
    <s v="Kadir Öz"/>
    <m/>
    <m/>
    <s v="SAKARYA"/>
    <d v="2026-08-13T00:00:00"/>
    <s v="S-642241"/>
    <d v="2026-08-13T00:00:00"/>
    <s v="Y-576470"/>
    <x v="1"/>
    <m/>
    <s v=" "/>
    <d v="2026-08-13T00:00:00"/>
    <m/>
    <m/>
    <x v="8"/>
    <s v="TURKUVAZ PLASTİK VE TEMİZLİK ÜRÜNLERİ SAN TİÇ A.Ş"/>
    <m/>
    <m/>
    <m/>
    <m/>
    <s v="06ECZ757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6"/>
    <s v="ANKARA"/>
    <s v="ANKARA"/>
    <s v="ANKARA MERKEZ"/>
    <s v="SİNCAN+YENİKENT @ "/>
    <n v="0"/>
    <n v="0"/>
    <n v="1"/>
    <m/>
    <n v="20893"/>
    <n v="0"/>
    <n v="23291"/>
    <n v="0"/>
    <n v="20893"/>
    <n v="23291"/>
    <n v="2398"/>
  </r>
  <r>
    <x v="3"/>
    <s v="Kadir Öz"/>
    <m/>
    <m/>
    <s v="SAKARYA"/>
    <d v="2026-08-13T00:00:00"/>
    <s v="S-642240"/>
    <d v="2026-08-13T00:00:00"/>
    <s v="Y-576469"/>
    <x v="1"/>
    <m/>
    <s v=" "/>
    <d v="2026-08-13T00:00:00"/>
    <m/>
    <m/>
    <x v="8"/>
    <s v="TURKUVAZ PLASTİK VE TEMİZLİK ÜRÜNLERİ SAN TİÇ A.Ş"/>
    <m/>
    <m/>
    <m/>
    <m/>
    <s v="55HJ031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55"/>
    <s v="SAMSUN"/>
    <s v="SAMSUN"/>
    <s v="SAMSUN MERKEZ"/>
    <s v="SAMSUN @ "/>
    <n v="0"/>
    <n v="0"/>
    <n v="1"/>
    <m/>
    <n v="29536"/>
    <n v="0"/>
    <n v="32223"/>
    <n v="0"/>
    <n v="29536"/>
    <n v="32223"/>
    <n v="2687"/>
  </r>
  <r>
    <x v="3"/>
    <s v="Kadir Öz"/>
    <m/>
    <m/>
    <s v="SAKARYA"/>
    <d v="2026-08-13T00:00:00"/>
    <s v="S-642239"/>
    <d v="2026-08-13T00:00:00"/>
    <s v="Y-576468"/>
    <x v="1"/>
    <m/>
    <s v=" "/>
    <d v="2026-08-13T00:00:00"/>
    <m/>
    <m/>
    <x v="8"/>
    <s v="TURKUVAZ PLASTİK VE TEMİZLİK ÜRÜNLERİ SAN TİÇ A.Ş"/>
    <m/>
    <m/>
    <m/>
    <m/>
    <s v="54AER86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610"/>
    <n v="0"/>
    <n v="12659"/>
    <n v="0"/>
    <n v="10610"/>
    <n v="12659"/>
    <n v="2049"/>
  </r>
  <r>
    <x v="3"/>
    <s v="Kadir Öz"/>
    <m/>
    <m/>
    <s v="SAKARYA"/>
    <d v="2026-08-13T00:00:00"/>
    <s v="S-642238"/>
    <d v="2026-08-13T00:00:00"/>
    <s v="Y-576467"/>
    <x v="1"/>
    <m/>
    <s v=" "/>
    <d v="2026-08-13T00:00:00"/>
    <m/>
    <m/>
    <x v="8"/>
    <s v="TURKUVAZ PLASTİK VE TEMİZLİK ÜRÜNLERİ SAN TİÇ A.Ş"/>
    <m/>
    <m/>
    <m/>
    <m/>
    <s v="54RL420"/>
    <s v="Tır Tenteli"/>
    <s v="ONUR CAN BARUT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ORHANLI @ "/>
    <n v="0"/>
    <n v="0"/>
    <n v="1"/>
    <m/>
    <n v="10610"/>
    <n v="0"/>
    <n v="11506"/>
    <n v="0"/>
    <n v="10610"/>
    <n v="11506"/>
    <n v="896"/>
  </r>
  <r>
    <x v="3"/>
    <s v="Kadir Öz"/>
    <m/>
    <m/>
    <s v="SAKARYA"/>
    <d v="2026-08-13T00:00:00"/>
    <s v="S-642237"/>
    <d v="2026-08-13T00:00:00"/>
    <s v="Y-576466"/>
    <x v="1"/>
    <m/>
    <s v=" "/>
    <d v="2026-08-13T00:00:00"/>
    <m/>
    <m/>
    <x v="8"/>
    <s v="TURKUVAZ PLASTİK VE TEMİZLİK ÜRÜNLERİ SAN TİÇ A.Ş"/>
    <m/>
    <m/>
    <m/>
    <m/>
    <s v="37AAS84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7"/>
    <s v="KASTAMONU"/>
    <s v="KASTAMONU"/>
    <s v="KASTAMONU MERKEZ"/>
    <s v="KASTAMONU @ "/>
    <n v="0"/>
    <n v="0"/>
    <n v="1"/>
    <m/>
    <n v="21794"/>
    <n v="0"/>
    <n v="23245"/>
    <n v="0"/>
    <n v="21794"/>
    <n v="23245"/>
    <n v="1451"/>
  </r>
  <r>
    <x v="3"/>
    <s v="Kadir Öz"/>
    <m/>
    <m/>
    <s v="SAKARYA"/>
    <d v="2026-08-13T00:00:00"/>
    <s v="S-642236"/>
    <d v="2026-08-13T00:00:00"/>
    <s v="Y-576465"/>
    <x v="1"/>
    <m/>
    <s v=" "/>
    <d v="2026-08-13T00:00:00"/>
    <m/>
    <m/>
    <x v="8"/>
    <s v="TURKUVAZ PLASTİK VE TEMİZLİK ÜRÜNLERİ SAN TİÇ A.Ş"/>
    <m/>
    <m/>
    <m/>
    <m/>
    <s v="04ABB484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76"/>
    <s v="IĞDIR"/>
    <s v="IĞDIR"/>
    <s v="IĞDIR MERKEZ"/>
    <s v="IĞDIR @ "/>
    <n v="0"/>
    <n v="0"/>
    <n v="1"/>
    <m/>
    <n v="71690"/>
    <n v="0"/>
    <n v="80584"/>
    <n v="0"/>
    <n v="71690"/>
    <n v="80584"/>
    <n v="8894"/>
  </r>
  <r>
    <x v="3"/>
    <s v="Kadir Öz"/>
    <m/>
    <m/>
    <s v="SAKARYA"/>
    <d v="2026-08-13T00:00:00"/>
    <s v="S-642235"/>
    <d v="2026-08-13T00:00:00"/>
    <s v="Y-576464"/>
    <x v="1"/>
    <m/>
    <s v=" "/>
    <d v="2026-08-13T00:00:00"/>
    <m/>
    <m/>
    <x v="8"/>
    <s v="TURKUVAZ PLASTİK VE TEMİZLİK ÜRÜNLERİ SAN TİÇ A.Ş"/>
    <m/>
    <m/>
    <m/>
    <m/>
    <s v="06AS1948"/>
    <s v="Tır Tenteli"/>
    <s v="S.S. PAMUKOVA KARAYOLU YÜK TAŞIMA KOOPERATİFİ"/>
    <x v="0"/>
    <s v=" "/>
    <m/>
    <s v="ŞEHİRLERARASI"/>
    <m/>
    <s v="5403"/>
    <s v="HENDEK TURKUVAZ"/>
    <s v="SAKARYA"/>
    <s v="HENDEK"/>
    <m/>
    <s v="Y06"/>
    <s v="ANKARA"/>
    <s v="ANKARA"/>
    <s v="ANKARA MERKEZ"/>
    <s v="HASANOĞLAN-2 @ "/>
    <n v="0"/>
    <n v="0"/>
    <n v="1"/>
    <m/>
    <n v="20073"/>
    <n v="0"/>
    <n v="21897"/>
    <n v="0"/>
    <n v="20073"/>
    <n v="21897"/>
    <n v="1824"/>
  </r>
  <r>
    <x v="3"/>
    <s v="Kadir Öz"/>
    <m/>
    <m/>
    <s v="SAKARYA"/>
    <d v="2026-08-13T00:00:00"/>
    <s v="S-642234"/>
    <d v="2026-08-13T00:00:00"/>
    <s v="Y-576463"/>
    <x v="1"/>
    <m/>
    <s v=" "/>
    <d v="2026-08-13T00:00:00"/>
    <m/>
    <m/>
    <x v="8"/>
    <s v="TURKUVAZ PLASTİK VE TEMİZLİK ÜRÜNLERİ SAN TİÇ A.Ş"/>
    <m/>
    <m/>
    <m/>
    <m/>
    <s v="54AJJ36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ESENKENT-2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13T00:00:00"/>
    <s v="S-642233"/>
    <d v="2026-08-13T00:00:00"/>
    <s v="Y-576462"/>
    <x v="1"/>
    <m/>
    <s v=" "/>
    <d v="2026-08-13T00:00:00"/>
    <m/>
    <m/>
    <x v="8"/>
    <s v="TURKUVAZ PLASTİK VE TEMİZLİK ÜRÜNLERİ SAN TİÇ A.Ş"/>
    <m/>
    <m/>
    <m/>
    <m/>
    <s v="60TR200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25"/>
    <s v="ERZURUM"/>
    <s v="ERZURUM"/>
    <s v="ERZURUM MERKEZ"/>
    <s v="ERZURUM @ "/>
    <n v="0"/>
    <n v="0"/>
    <n v="1"/>
    <m/>
    <n v="56205"/>
    <n v="0"/>
    <n v="61507"/>
    <n v="0"/>
    <n v="56205"/>
    <n v="61507"/>
    <n v="5302"/>
  </r>
  <r>
    <x v="3"/>
    <s v="Kadir Öz"/>
    <m/>
    <m/>
    <s v="SAKARYA"/>
    <d v="2026-08-13T00:00:00"/>
    <s v="S-642232"/>
    <d v="2026-08-13T00:00:00"/>
    <s v="Y-576461"/>
    <x v="1"/>
    <m/>
    <s v=" "/>
    <d v="2026-08-13T00:00:00"/>
    <m/>
    <m/>
    <x v="8"/>
    <s v="TURKUVAZ PLASTİK VE TEMİZLİK ÜRÜNLERİ SAN TİÇ A.Ş"/>
    <m/>
    <m/>
    <m/>
    <m/>
    <s v="41P7100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7"/>
    <s v="ANTALYA"/>
    <s v="ANTALYA"/>
    <s v="MERKEZ"/>
    <s v="DÖŞEMEALTI-1 @ "/>
    <n v="0"/>
    <n v="0"/>
    <n v="1"/>
    <m/>
    <n v="30970"/>
    <n v="0"/>
    <n v="33372"/>
    <n v="0"/>
    <n v="30970"/>
    <n v="33372"/>
    <n v="2402"/>
  </r>
  <r>
    <x v="3"/>
    <s v="Kadir Öz"/>
    <m/>
    <m/>
    <s v="SAKARYA"/>
    <d v="2026-08-13T00:00:00"/>
    <s v="S-642231"/>
    <d v="2026-08-13T00:00:00"/>
    <s v="Y-576460"/>
    <x v="1"/>
    <m/>
    <s v=" "/>
    <d v="2026-08-13T00:00:00"/>
    <m/>
    <m/>
    <x v="8"/>
    <s v="TURKUVAZ PLASTİK VE TEMİZLİK ÜRÜNLERİ SAN TİÇ A.Ş"/>
    <m/>
    <m/>
    <m/>
    <m/>
    <s v="35BNN311"/>
    <s v="Tır Frigorifik"/>
    <s v="SERTEL GRUP LOJİSTİK A.Ş."/>
    <x v="0"/>
    <s v=" "/>
    <m/>
    <s v="ŞEHİRLERARASI"/>
    <m/>
    <s v="5403"/>
    <s v="HENDEK TURKUVAZ"/>
    <s v="SAKARYA"/>
    <s v="HENDEK"/>
    <m/>
    <s v="Y20"/>
    <s v="DENİZLİ"/>
    <s v="DENİZLİ"/>
    <s v="DENİZLİ MERKEZ"/>
    <s v="DENİZLİ @ "/>
    <n v="0"/>
    <n v="0"/>
    <n v="1"/>
    <m/>
    <n v="28676"/>
    <n v="0"/>
    <n v="30496"/>
    <n v="0"/>
    <n v="28676"/>
    <n v="30496"/>
    <n v="1820"/>
  </r>
  <r>
    <x v="3"/>
    <s v="Kadir Öz"/>
    <m/>
    <m/>
    <s v="SAKARYA"/>
    <d v="2026-08-13T00:00:00"/>
    <s v="S-642230"/>
    <d v="2026-08-13T00:00:00"/>
    <s v="Y-576459"/>
    <x v="1"/>
    <m/>
    <s v=" "/>
    <d v="2026-08-13T00:00:00"/>
    <m/>
    <m/>
    <x v="8"/>
    <s v="TURKUVAZ PLASTİK VE TEMİZLİK ÜRÜNLERİ SAN TİÇ A.Ş"/>
    <m/>
    <m/>
    <m/>
    <m/>
    <s v="42P7600"/>
    <s v="Tır Tenteli"/>
    <s v="S.S. PAMUKOVA KARAYOLU YÜK TAŞIMA KOOPERATİFİ"/>
    <x v="0"/>
    <s v=" "/>
    <m/>
    <s v="ŞEHİRLERARASI"/>
    <m/>
    <s v="5403"/>
    <s v="HENDEK TURKUVAZ"/>
    <s v="SAKARYA"/>
    <s v="HENDEK"/>
    <m/>
    <s v="Y42"/>
    <s v="KONYA"/>
    <s v="KONYA"/>
    <s v="KONYA MERKEZ"/>
    <s v="ÇUMRA @ "/>
    <n v="0"/>
    <n v="0"/>
    <n v="1"/>
    <m/>
    <n v="27242"/>
    <n v="0"/>
    <n v="30496"/>
    <n v="0"/>
    <n v="27242"/>
    <n v="30496"/>
    <n v="3254"/>
  </r>
  <r>
    <x v="3"/>
    <s v="Kadir Öz"/>
    <m/>
    <m/>
    <s v="SAKARYA"/>
    <d v="2026-08-13T00:00:00"/>
    <s v="S-642229"/>
    <d v="2026-08-13T00:00:00"/>
    <s v="Y-576458"/>
    <x v="1"/>
    <m/>
    <s v=" "/>
    <d v="2026-08-13T00:00:00"/>
    <m/>
    <m/>
    <x v="8"/>
    <s v="TURKUVAZ PLASTİK VE TEMİZLİK ÜRÜNLERİ SAN TİÇ A.Ş"/>
    <m/>
    <m/>
    <m/>
    <m/>
    <s v="54AJ35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59"/>
    <s v="TEKİRDAĞ"/>
    <s v="TEKİRDAĞ"/>
    <s v="TEKİRDAĞ MERKEZ"/>
    <s v="ÇORLU @ "/>
    <n v="0"/>
    <n v="0"/>
    <n v="1"/>
    <m/>
    <n v="22224"/>
    <n v="0"/>
    <n v="23722"/>
    <n v="0"/>
    <n v="22224"/>
    <n v="23722"/>
    <n v="1498"/>
  </r>
  <r>
    <x v="3"/>
    <s v="Kadir Öz"/>
    <m/>
    <m/>
    <s v="SAKARYA"/>
    <d v="2026-08-13T00:00:00"/>
    <s v="S-642228"/>
    <d v="2026-08-13T00:00:00"/>
    <s v="Y-576457"/>
    <x v="1"/>
    <m/>
    <s v=" "/>
    <d v="2026-08-13T00:00:00"/>
    <m/>
    <m/>
    <x v="8"/>
    <s v="TURKUVAZ PLASTİK VE TEMİZLİK ÜRÜNLERİ SAN TİÇ A.Ş"/>
    <m/>
    <m/>
    <m/>
    <m/>
    <s v="54LB973"/>
    <s v="Tır Tenteli"/>
    <s v="ALİ ATMACA HÜR NAKLİYAT"/>
    <x v="0"/>
    <s v=" "/>
    <m/>
    <s v="ŞEHİRLERARASI"/>
    <m/>
    <s v="5403"/>
    <s v="HENDEK TURKUVAZ"/>
    <s v="SAKARYA"/>
    <s v="HENDEK"/>
    <m/>
    <s v="Y35"/>
    <s v="İZMİR"/>
    <s v="İZMİR"/>
    <s v="MERKEZ"/>
    <s v="AYRANCILAR @ "/>
    <n v="0"/>
    <n v="0"/>
    <n v="1"/>
    <m/>
    <n v="26525"/>
    <n v="0"/>
    <n v="30460"/>
    <n v="0"/>
    <n v="26525"/>
    <n v="30460"/>
    <n v="3935"/>
  </r>
  <r>
    <x v="3"/>
    <s v="Kadir Öz"/>
    <m/>
    <m/>
    <s v="SAKARYA"/>
    <d v="2026-08-13T00:00:00"/>
    <s v="S-642227"/>
    <d v="2026-08-13T00:00:00"/>
    <s v="Y-576456"/>
    <x v="1"/>
    <m/>
    <s v=" "/>
    <d v="2026-08-13T00:00:00"/>
    <m/>
    <m/>
    <x v="8"/>
    <s v="TURKUVAZ PLASTİK VE TEMİZLİK ÜRÜNLERİ SAN TİÇ A.Ş"/>
    <m/>
    <m/>
    <m/>
    <m/>
    <s v="54AGP222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ARNAVUTKÖY-1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13T00:00:00"/>
    <s v="S-642226"/>
    <d v="2026-08-13T00:00:00"/>
    <s v="Y-576455"/>
    <x v="1"/>
    <m/>
    <s v=" "/>
    <d v="2026-08-13T00:00:00"/>
    <m/>
    <m/>
    <x v="8"/>
    <s v="TURKUVAZ PLASTİK VE TEMİZLİK ÜRÜNLERİ SAN TİÇ A.Ş"/>
    <m/>
    <m/>
    <m/>
    <m/>
    <s v="50ABZ462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68"/>
    <s v="AKSARAY"/>
    <s v="AKSARAY"/>
    <s v="AKSARAY MERKEZ"/>
    <s v="AKSARAY @ "/>
    <n v="0"/>
    <n v="0"/>
    <n v="1"/>
    <m/>
    <n v="25808"/>
    <n v="0"/>
    <n v="28771"/>
    <n v="0"/>
    <n v="25808"/>
    <n v="28771"/>
    <n v="2963"/>
  </r>
  <r>
    <x v="3"/>
    <s v="Mehmet Koç"/>
    <s v="Arşiv kaydı var"/>
    <m/>
    <m/>
    <d v="2026-08-13T00:00:00"/>
    <s v="S-641836"/>
    <d v="2026-08-13T00:00:00"/>
    <s v="Y-576074"/>
    <x v="0"/>
    <m/>
    <s v=" "/>
    <m/>
    <m/>
    <m/>
    <x v="19"/>
    <s v="VATAN PLASTİK SAN TİCARET A.Ş"/>
    <m/>
    <d v="2026-08-13T00:00:00"/>
    <s v="P-000172402"/>
    <m/>
    <s v="54AJZ097"/>
    <s v="Tır Tenteli"/>
    <s v="HÜSEYİN BOZBAY"/>
    <x v="0"/>
    <s v=" "/>
    <m/>
    <s v="ŞEHİRLERARASI"/>
    <n v="1"/>
    <s v="Y11"/>
    <s v="BİLECİK"/>
    <s v="BİLECİK"/>
    <s v="BİLECİK MERKEZ"/>
    <m/>
    <s v="TUZLA"/>
    <s v="TUZLA"/>
    <s v="İSTANBUL"/>
    <m/>
    <m/>
    <n v="0"/>
    <n v="0"/>
    <n v="0"/>
    <n v="0"/>
    <n v="11000"/>
    <n v="0"/>
    <n v="13854"/>
    <n v="0"/>
    <n v="11000"/>
    <n v="13854"/>
    <n v="2854"/>
  </r>
  <r>
    <x v="3"/>
    <s v="Mehmet Koç"/>
    <s v="Arşiv kaydı var"/>
    <m/>
    <m/>
    <d v="2026-08-13T00:00:00"/>
    <s v="S-641788"/>
    <d v="2026-08-13T00:00:00"/>
    <s v="Y-576025"/>
    <x v="0"/>
    <m/>
    <s v=" "/>
    <m/>
    <m/>
    <m/>
    <x v="8"/>
    <s v="TURKUVAZ PLASTİK VE TEMİZLİK ÜRÜNLERİ SAN TİÇ A.Ş"/>
    <m/>
    <d v="2026-08-13T00:00:00"/>
    <s v="P-000172382"/>
    <m/>
    <s v="54APC427"/>
    <s v="Tır Tenteli"/>
    <s v="RASİM DEMİR"/>
    <x v="0"/>
    <s v=" "/>
    <m/>
    <s v="ŞEHİRLERARASI"/>
    <n v="1"/>
    <s v="HENDEK TURKUVAZ"/>
    <s v="HENDEK TURKUVAZ"/>
    <s v="SAKARYA"/>
    <s v="HENDEK"/>
    <m/>
    <s v="Y03"/>
    <s v="AFYON"/>
    <s v="AFYONKARAHİSAR"/>
    <s v="AFYON MERKEZ"/>
    <m/>
    <n v="0"/>
    <n v="0"/>
    <n v="0"/>
    <n v="0"/>
    <n v="19000"/>
    <n v="0"/>
    <n v="21003"/>
    <n v="0"/>
    <n v="19000"/>
    <n v="21003"/>
    <n v="2003"/>
  </r>
  <r>
    <x v="4"/>
    <s v="Serhat Kuzey"/>
    <s v="Arşiv kaydı var"/>
    <m/>
    <m/>
    <d v="2026-08-13T00:00:00"/>
    <s v="S-642306"/>
    <d v="2026-08-13T00:00:00"/>
    <s v="Y-576545"/>
    <x v="3"/>
    <m/>
    <s v=" "/>
    <m/>
    <m/>
    <m/>
    <x v="11"/>
    <m/>
    <m/>
    <d v="2026-08-13T00:00:00"/>
    <s v="P-000172761"/>
    <m/>
    <s v="33APB876"/>
    <s v="Tır Frigorifik"/>
    <s v="AKMAR ULUSLARARASI NAKLİYAT SANAYİ VE TİCARET LİMİTED ŞİRKETİ"/>
    <x v="1"/>
    <s v=" "/>
    <m/>
    <s v="ŞEHİRLERARASI"/>
    <n v="1"/>
    <s v="Y51"/>
    <s v="NİĞDE"/>
    <s v="NİĞDE"/>
    <s v="NİĞDE MERKEZ"/>
    <m/>
    <s v="Y27"/>
    <s v="GAZİANTEP"/>
    <s v="GAZİANTEP"/>
    <s v="GAZİANTEP MERKEZ"/>
    <s v="2 YER @"/>
    <n v="0"/>
    <n v="441"/>
    <n v="1035"/>
    <n v="594"/>
    <n v="43079.1"/>
    <n v="78.680000000000007"/>
    <n v="34699"/>
    <n v="0"/>
    <n v="43000.42"/>
    <n v="34699"/>
    <n v="-8301.42"/>
  </r>
  <r>
    <x v="4"/>
    <s v="Serhat Kuzey"/>
    <s v="Arşiv kaydı var"/>
    <m/>
    <m/>
    <d v="2026-08-13T00:00:00"/>
    <s v="S-642305"/>
    <d v="2026-08-13T00:00:00"/>
    <s v="Y-576544"/>
    <x v="3"/>
    <m/>
    <s v=" "/>
    <m/>
    <m/>
    <m/>
    <x v="11"/>
    <m/>
    <m/>
    <d v="2026-08-13T00:00:00"/>
    <s v="P-000172760"/>
    <m/>
    <s v="33RN436"/>
    <s v="Tır Frigorifik"/>
    <s v="SÜMER TRANS ULUS.TAŞ.İTH.İHR.SAN. VE TİC.LTD.ŞTİ."/>
    <x v="1"/>
    <s v="LATİF AKURAN"/>
    <m/>
    <s v="ŞEHİRLERARASI"/>
    <n v="1"/>
    <s v="Y51"/>
    <s v="NİĞDE"/>
    <s v="NİĞDE"/>
    <s v="NİĞDE MERKEZ"/>
    <m/>
    <s v="Y68"/>
    <s v="AKSARAY"/>
    <s v="AKSARAY"/>
    <s v="AKSARAY MERKEZ"/>
    <m/>
    <n v="0"/>
    <n v="105"/>
    <n v="215"/>
    <n v="110"/>
    <n v="9266.5300000000007"/>
    <n v="0"/>
    <n v="15539"/>
    <n v="0"/>
    <n v="9266.5300000000007"/>
    <n v="15539"/>
    <n v="6272.47"/>
  </r>
  <r>
    <x v="4"/>
    <s v="Ahmet Bursal"/>
    <m/>
    <m/>
    <m/>
    <d v="2026-08-13T00:00:00"/>
    <s v="S-641825"/>
    <d v="2026-08-13T00:00:00"/>
    <s v="Y-576063"/>
    <x v="3"/>
    <m/>
    <s v=" "/>
    <m/>
    <m/>
    <m/>
    <x v="11"/>
    <m/>
    <m/>
    <d v="2026-08-13T00:00:00"/>
    <s v="P-000172758"/>
    <m/>
    <s v="51ADD602"/>
    <s v="Tır Frigorifik"/>
    <s v="HABİP DEMİRALP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VRUPA 3 NOKTA@"/>
    <n v="0"/>
    <n v="0"/>
    <n v="0"/>
    <n v="0"/>
    <n v="52000"/>
    <n v="0"/>
    <n v="60314"/>
    <n v="0"/>
    <n v="52000"/>
    <n v="60314"/>
    <n v="8314"/>
  </r>
  <r>
    <x v="4"/>
    <s v="Ahmet Bursal"/>
    <m/>
    <m/>
    <m/>
    <d v="2026-08-13T00:00:00"/>
    <s v="S-641824"/>
    <d v="2026-08-13T00:00:00"/>
    <s v="Y-576062"/>
    <x v="3"/>
    <m/>
    <s v=" "/>
    <m/>
    <m/>
    <m/>
    <x v="11"/>
    <m/>
    <m/>
    <d v="2026-08-13T00:00:00"/>
    <s v="P-000172757"/>
    <m/>
    <s v="51AEV851"/>
    <s v="Tır Frigorifik"/>
    <s v="EŞREF BOZKUŞ"/>
    <x v="0"/>
    <s v="EŞREF BOZKUŞ"/>
    <s v="5468080524"/>
    <s v="ŞEHİRLERARASI"/>
    <n v="1"/>
    <s v="Y51"/>
    <s v="NİĞDE"/>
    <s v="NİĞDE"/>
    <s v="NİĞDE MERKEZ"/>
    <m/>
    <s v="Y34"/>
    <s v="İSTANBUL"/>
    <s v="İSTANBUL"/>
    <s v="İSTANBUL MERKEZ"/>
    <s v="AVRUPA @"/>
    <n v="0"/>
    <n v="0"/>
    <n v="0"/>
    <n v="0"/>
    <n v="50000"/>
    <n v="0"/>
    <n v="59564"/>
    <n v="0"/>
    <n v="50000"/>
    <n v="59564"/>
    <n v="9564"/>
  </r>
  <r>
    <x v="4"/>
    <s v="Ahmet Bursal"/>
    <m/>
    <m/>
    <m/>
    <d v="2026-08-13T00:00:00"/>
    <s v="S-641823"/>
    <d v="2026-08-13T00:00:00"/>
    <s v="Y-576061"/>
    <x v="3"/>
    <m/>
    <s v=" "/>
    <m/>
    <m/>
    <m/>
    <x v="11"/>
    <m/>
    <m/>
    <d v="2026-08-13T00:00:00"/>
    <s v="P-000172756"/>
    <m/>
    <s v="51EU510"/>
    <s v="Tır Frigorifik"/>
    <s v="MUZAFFER ERÇATIM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VRUPA @"/>
    <n v="0"/>
    <n v="0"/>
    <n v="0"/>
    <n v="0"/>
    <n v="49000"/>
    <n v="0"/>
    <n v="59564"/>
    <n v="0"/>
    <n v="49000"/>
    <n v="59564"/>
    <n v="10564"/>
  </r>
  <r>
    <x v="4"/>
    <s v="Ahmet Bursal"/>
    <s v="Arşiv kaydı var"/>
    <m/>
    <m/>
    <d v="2026-08-13T00:00:00"/>
    <s v="S-641822"/>
    <d v="2026-08-13T00:00:00"/>
    <s v="Y-576060"/>
    <x v="3"/>
    <m/>
    <s v=" "/>
    <m/>
    <m/>
    <m/>
    <x v="11"/>
    <m/>
    <m/>
    <d v="2026-08-13T00:00:00"/>
    <s v="P-000172755"/>
    <m/>
    <s v="35CGJ992"/>
    <s v="Tır Frigorifik"/>
    <s v="ÖZNİL PAZ.DAĞ.NAK.GIDA.VE DIŞ.TİC.LTD.ŞTİ."/>
    <x v="0"/>
    <s v=" "/>
    <m/>
    <s v="ŞEHİRLERARASI"/>
    <n v="1"/>
    <s v="Y51"/>
    <s v="NİĞDE"/>
    <s v="NİĞDE"/>
    <s v="NİĞDE MERKEZ"/>
    <m/>
    <s v="Y48"/>
    <s v="MUĞLA"/>
    <s v="MUĞLA"/>
    <s v="MUĞLA MERKEZ"/>
    <s v="MİLAS @"/>
    <n v="0"/>
    <n v="0"/>
    <n v="0"/>
    <n v="0"/>
    <n v="53000"/>
    <n v="0"/>
    <n v="59564"/>
    <n v="0"/>
    <n v="53000"/>
    <n v="59564"/>
    <n v="6564"/>
  </r>
  <r>
    <x v="4"/>
    <s v="Ahmet Bursal"/>
    <m/>
    <m/>
    <m/>
    <d v="2026-08-13T00:00:00"/>
    <s v="S-641821"/>
    <d v="2026-08-13T00:00:00"/>
    <s v="Y-576059"/>
    <x v="3"/>
    <m/>
    <s v=" "/>
    <m/>
    <m/>
    <m/>
    <x v="11"/>
    <m/>
    <m/>
    <d v="2026-08-13T00:00:00"/>
    <s v="P-000172754"/>
    <m/>
    <s v="51ACA390"/>
    <s v="Tır Frigorifik"/>
    <s v="MEHMET ERÇATIM"/>
    <x v="0"/>
    <s v=" "/>
    <m/>
    <s v="ŞEHİRLERARASI"/>
    <n v="1"/>
    <s v="Y51"/>
    <s v="NİĞDE"/>
    <s v="NİĞDE"/>
    <s v="NİĞDE MERKEZ"/>
    <m/>
    <s v="Y43"/>
    <s v="KÜTAHYA"/>
    <s v="KÜTAHYA"/>
    <s v="KÜTAHYA MERKEZ"/>
    <s v="2 NOKTA @"/>
    <n v="0"/>
    <n v="0"/>
    <n v="0"/>
    <n v="0"/>
    <n v="38000"/>
    <n v="0"/>
    <n v="43197"/>
    <n v="0"/>
    <n v="38000"/>
    <n v="43197"/>
    <n v="5197"/>
  </r>
  <r>
    <x v="4"/>
    <s v="Ahmet Bursal"/>
    <m/>
    <m/>
    <m/>
    <d v="2026-08-13T00:00:00"/>
    <s v="S-641820"/>
    <d v="2026-08-13T00:00:00"/>
    <s v="Y-576058"/>
    <x v="3"/>
    <m/>
    <s v=" "/>
    <m/>
    <m/>
    <m/>
    <x v="11"/>
    <m/>
    <m/>
    <d v="2026-08-13T00:00:00"/>
    <s v="P-000172753"/>
    <m/>
    <s v="51ADS045"/>
    <s v="Tır Frigorifik"/>
    <s v="MURAT DURAK"/>
    <x v="0"/>
    <s v=" "/>
    <m/>
    <s v="ŞEHİRLERARASI"/>
    <n v="1"/>
    <s v="Y51"/>
    <s v="NİĞDE"/>
    <s v="NİĞDE"/>
    <s v="NİĞDE MERKEZ"/>
    <m/>
    <s v="Y42"/>
    <s v="KONYA"/>
    <s v="KONYA"/>
    <s v="KONYA MERKEZ"/>
    <m/>
    <n v="0"/>
    <n v="0"/>
    <n v="0"/>
    <n v="0"/>
    <n v="18000"/>
    <n v="0"/>
    <n v="21857"/>
    <n v="0"/>
    <n v="18000"/>
    <n v="21857"/>
    <n v="3857"/>
  </r>
  <r>
    <x v="4"/>
    <s v="Serhat Kuzey"/>
    <s v="Arşiv kaydı var"/>
    <m/>
    <m/>
    <d v="2026-08-13T00:00:00"/>
    <s v="S-642304"/>
    <d v="2026-08-13T00:00:00"/>
    <s v="Y-576543"/>
    <x v="3"/>
    <m/>
    <s v=" "/>
    <m/>
    <m/>
    <m/>
    <x v="11"/>
    <m/>
    <m/>
    <d v="2026-08-13T00:00:00"/>
    <s v="P-000172759"/>
    <m/>
    <s v="42AOS764"/>
    <s v="Tır Frigorifik"/>
    <s v="SÜLEYMAN GÜMÜŞKAYA"/>
    <x v="1"/>
    <s v=" "/>
    <m/>
    <s v="ŞEHİRLERARASI"/>
    <n v="1"/>
    <s v="Y51"/>
    <s v="NİĞDE"/>
    <s v="NİĞDE"/>
    <s v="NİĞDE MERKEZ"/>
    <m/>
    <s v="Y60"/>
    <s v="TOKAT"/>
    <s v="TOKAT"/>
    <s v="TOKAT MERKEZ"/>
    <s v="2 YER @"/>
    <n v="0"/>
    <n v="452"/>
    <n v="1296"/>
    <n v="844"/>
    <n v="52138.51"/>
    <n v="0"/>
    <n v="34185"/>
    <n v="0"/>
    <n v="52138.51"/>
    <n v="34185"/>
    <n v="-17953.509999999998"/>
  </r>
  <r>
    <x v="4"/>
    <s v="Serhat Kuzey"/>
    <m/>
    <m/>
    <m/>
    <d v="2026-08-13T00:00:00"/>
    <s v="S-642302"/>
    <d v="2026-08-13T00:00:00"/>
    <s v="Y-576541"/>
    <x v="3"/>
    <m/>
    <s v=" "/>
    <m/>
    <m/>
    <m/>
    <x v="11"/>
    <m/>
    <m/>
    <d v="2026-08-13T00:00:00"/>
    <s v="P-000172752"/>
    <m/>
    <s v="33CTN22"/>
    <s v="Tır Frigorifik"/>
    <s v="HASRET ULUS.NAK.İNŞ.GÜM.TEKSTİL KUY.GID.PET.ÜRÜN.SAN.VE TİC.LTD.ŞTİ."/>
    <x v="1"/>
    <s v=" "/>
    <m/>
    <s v="ŞEHİRLERARASI"/>
    <n v="1"/>
    <s v="Y45"/>
    <s v="MANİSA"/>
    <s v="MANİSA"/>
    <s v="MANİSA MERKEZ"/>
    <s v="AKHİSAR"/>
    <s v="Y48"/>
    <s v="MUĞLA"/>
    <s v="MUĞLA"/>
    <s v="MUĞLA MERKEZ"/>
    <m/>
    <n v="0"/>
    <n v="348"/>
    <n v="733"/>
    <n v="385"/>
    <n v="31365.73"/>
    <n v="0"/>
    <n v="29750"/>
    <n v="0"/>
    <n v="31365.73"/>
    <n v="29750"/>
    <n v="-1615.73"/>
  </r>
  <r>
    <x v="4"/>
    <s v="Necmettin ŞEN"/>
    <s v="Arşiv kaydı var"/>
    <s v="10-16 AĞUSTOS 2026 KAŞINHANI MUTABAKATI"/>
    <s v="TAMAMLANDI"/>
    <d v="2026-08-13T00:00:00"/>
    <s v="S-641699"/>
    <d v="2026-08-13T00:00:00"/>
    <s v="Y-575936"/>
    <x v="3"/>
    <m/>
    <s v=" "/>
    <m/>
    <m/>
    <m/>
    <x v="10"/>
    <s v="PANEK ZİRAAT ALETLERİ DAYANIKLI TÜKETİM MALZEMELERİ"/>
    <m/>
    <d v="2026-08-13T00:00:00"/>
    <s v="P-000172309"/>
    <m/>
    <s v="42AVD334"/>
    <s v="Tır Frigorifik"/>
    <s v="KADİR YAVUZER"/>
    <x v="1"/>
    <s v=" "/>
    <m/>
    <s v="ŞEHİRLERARASI"/>
    <n v="1"/>
    <s v="4210"/>
    <s v="KAŞINHANI FABRİKA"/>
    <s v="KONYA"/>
    <s v="MERAM"/>
    <m/>
    <s v="Y31"/>
    <s v="HATAY"/>
    <s v="HATAY"/>
    <s v="MERKEZ"/>
    <s v="MİGROS ADANA (7 PLT) || BİM - ADANA 2 (3 PLT) || BİM - İSKENDERUN DÖRTYOL (7 PLT) @ "/>
    <n v="0"/>
    <n v="959"/>
    <n v="959"/>
    <n v="0"/>
    <n v="35907.089999999997"/>
    <n v="0"/>
    <n v="30974.6"/>
    <n v="0"/>
    <n v="35907.089999999997"/>
    <n v="30974.6"/>
    <n v="-4932.49"/>
  </r>
  <r>
    <x v="4"/>
    <s v="Necmettin ŞEN"/>
    <s v="Arşiv kaydı var"/>
    <s v="10-16 AĞUSTOS 2026 KAŞINHANI MUTABAKATI"/>
    <s v="TAMAMLANDI"/>
    <d v="2026-08-13T00:00:00"/>
    <s v="S-641698"/>
    <d v="2026-08-13T00:00:00"/>
    <s v="Y-575935"/>
    <x v="3"/>
    <m/>
    <s v=" "/>
    <m/>
    <m/>
    <m/>
    <x v="10"/>
    <s v="PANEK ZİRAAT ALETLERİ DAYANIKLI TÜKETİM MALZEMELERİ"/>
    <m/>
    <d v="2026-08-13T00:00:00"/>
    <s v="P-000172308"/>
    <m/>
    <s v="33CTT18"/>
    <s v="Tır Frigorifik"/>
    <s v="AHAD LOJİSTİK ULUSLARARASI TAŞIMACILIK TEKSTİL GIDA TARIM OTOMOTİV KUYUMCULUK İNŞAAT PETROL EMLAK"/>
    <x v="1"/>
    <s v=" "/>
    <m/>
    <s v="ŞEHİRLERARASI"/>
    <n v="1"/>
    <s v="4210"/>
    <s v="KAŞINHANI FABRİKA"/>
    <s v="KONYA"/>
    <s v="MERAM"/>
    <m/>
    <s v="Y33"/>
    <s v="MERSİN"/>
    <s v="MERSİN"/>
    <s v="MERSİN MERKEZ"/>
    <s v="&quot;MİGROS TARSUS DAĞITIM MERKEZİ (9 PLT) || ADNAN TİCARET-MERSİN DEPO (6 PLT) ) || _x000a_BİM TARSUS DEPO (3 PLT) || YENİ MAĞ- TARSUS DEPO (3 PLT) || BİM - MERSİN (8 PLT&quot; @ "/>
    <n v="0"/>
    <n v="471"/>
    <n v="471"/>
    <n v="0"/>
    <n v="19541.41"/>
    <n v="0"/>
    <n v="27115.02"/>
    <n v="0"/>
    <n v="19541.41"/>
    <n v="27115.02"/>
    <n v="7573.61"/>
  </r>
  <r>
    <x v="4"/>
    <s v="Necmettin ŞEN"/>
    <s v="Arşiv kaydı var"/>
    <s v="10-16 AĞUSTOS 2026 KAŞINHANI MUTABAKATI"/>
    <s v="TAMAMLANDI"/>
    <d v="2026-08-13T00:00:00"/>
    <s v="S-641696"/>
    <d v="2026-08-13T00:00:00"/>
    <s v="Y-575933"/>
    <x v="3"/>
    <m/>
    <s v=" "/>
    <m/>
    <m/>
    <m/>
    <x v="10"/>
    <s v="PANEK ZİRAAT ALETLERİ DAYANIKLI TÜKETİM MALZEMELERİ"/>
    <m/>
    <d v="2026-08-13T00:00:00"/>
    <s v="P-000172306"/>
    <m/>
    <s v="42SM634"/>
    <s v="Tır Frigorifik"/>
    <s v="YASİN BOZDAĞ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BİM - SİNCAN (11 PLT) || ACARLAR GIDA- ACARMAR GIDA DEP (10 PLT) || BİM - YENİKENT (11 PLT) @ "/>
    <n v="0"/>
    <n v="346"/>
    <n v="346"/>
    <n v="0"/>
    <n v="12943.74"/>
    <n v="0"/>
    <n v="22445.279999999999"/>
    <n v="0"/>
    <n v="12943.74"/>
    <n v="22445.279999999999"/>
    <n v="9501.5400000000009"/>
  </r>
  <r>
    <x v="4"/>
    <s v="Necmettin ŞEN"/>
    <s v="Arşiv kaydı var"/>
    <s v="10-16 AĞUSTOS 2026 KAŞINHANI MUTABAKATI"/>
    <s v="TAMAMLANDI"/>
    <d v="2026-08-13T00:00:00"/>
    <s v="S-641694"/>
    <d v="2026-08-13T00:00:00"/>
    <s v="Y-575931"/>
    <x v="3"/>
    <m/>
    <s v=" "/>
    <m/>
    <m/>
    <m/>
    <x v="10"/>
    <s v="PANEK ZİRAAT ALETLERİ DAYANIKLI TÜKETİM MALZEMELERİ"/>
    <m/>
    <d v="2026-08-13T00:00:00"/>
    <s v="P-000172304"/>
    <m/>
    <s v="42APJ745"/>
    <s v="Tır Frigorifik"/>
    <s v="RAMAZAN CERİT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YENİ MAĞ.-AKINCI DEPO (10 PLT) || BİM - AKYURT (10 PLT) || YENİ MAĞ.ESENBOĞA DEPO (10 PLT) @ "/>
    <n v="0"/>
    <n v="398"/>
    <n v="398"/>
    <n v="0"/>
    <n v="14338.57"/>
    <n v="0"/>
    <n v="25611.360000000001"/>
    <n v="0"/>
    <n v="14338.57"/>
    <n v="25611.360000000001"/>
    <n v="11272.79"/>
  </r>
  <r>
    <x v="4"/>
    <s v="Necmettin ŞEN"/>
    <s v="Arşiv kaydı var"/>
    <s v="10-16 AĞUSTOS 2026 KAŞINHANI MUTABAKATI"/>
    <s v="TAMAMLANDI"/>
    <d v="2026-08-13T00:00:00"/>
    <s v="S-641697"/>
    <d v="2026-08-13T00:00:00"/>
    <s v="Y-575934"/>
    <x v="3"/>
    <m/>
    <s v=" "/>
    <m/>
    <m/>
    <m/>
    <x v="10"/>
    <s v="PANEK ZİRAAT ALETLERİ DAYANIKLI TÜKETİM MALZEMELERİ"/>
    <m/>
    <d v="2026-08-13T00:00:00"/>
    <s v="P-000172307"/>
    <m/>
    <s v="42AFV141"/>
    <s v="Tır Frigorifik"/>
    <s v="MUSTAFA URAL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&quot;YENİ MAĞ. GÖLBAŞI DEPO (7 PLT) || BİM - HASANOĞLAN 2 (5 PLT) || BİM - HASANOĞLAN 1 (15 PLT) ||_x000a_ YENİ MAĞ.ELMADAĞ DEPO (3 PLT) || BİM - GÜZELHİSAR (5 PLT)&quot; @ "/>
    <n v="0"/>
    <n v="385"/>
    <n v="385"/>
    <n v="0"/>
    <n v="13958.33"/>
    <n v="21.47"/>
    <n v="26553.68"/>
    <n v="0"/>
    <n v="13936.86"/>
    <n v="26553.68"/>
    <n v="12616.82"/>
  </r>
  <r>
    <x v="0"/>
    <s v="Serap BURSAL"/>
    <s v="Arşiv kaydı var"/>
    <m/>
    <m/>
    <d v="2026-08-14T00:00:00"/>
    <s v="S-643953"/>
    <d v="2026-08-14T00:00:00"/>
    <s v="Y-578203"/>
    <x v="0"/>
    <m/>
    <s v=" "/>
    <m/>
    <s v="20260814078"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14T00:00:00"/>
    <s v="S-643951"/>
    <d v="2026-08-14T00:00:00"/>
    <s v="Y-578202"/>
    <x v="0"/>
    <m/>
    <s v=" "/>
    <m/>
    <s v="20260814049"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14T00:00:00"/>
    <s v="S-643950"/>
    <d v="2026-08-14T00:00:00"/>
    <s v="Y-578201"/>
    <x v="0"/>
    <m/>
    <s v=" "/>
    <m/>
    <s v="20260813093"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14T00:00:00"/>
    <s v="S-643910"/>
    <d v="2026-08-14T00:00:00"/>
    <s v="Y-578161"/>
    <x v="0"/>
    <m/>
    <s v=" "/>
    <m/>
    <m/>
    <m/>
    <x v="1"/>
    <s v="Ülker Bisküvi San. A.Ş. Topkapı- 3 Şubesi"/>
    <m/>
    <m/>
    <m/>
    <m/>
    <s v="34KFH396"/>
    <s v="Tır Frigorifik"/>
    <s v="MUSTAFA AKTAŞ."/>
    <x v="0"/>
    <s v=" "/>
    <m/>
    <s v="ŞEHİRLERARASI"/>
    <n v="1"/>
    <s v="0108"/>
    <s v="ÖNEM GAMEDA DEPO"/>
    <s v="İSTANBUL"/>
    <s v="ZEYTİNBURNU"/>
    <s v="DAVUTPAŞA CAD. NO:18 TOPKAPI"/>
    <s v="Y41"/>
    <s v="KOCAELİ"/>
    <s v="KOCAELİ"/>
    <s v="GEBZE"/>
    <m/>
    <n v="0"/>
    <n v="0"/>
    <n v="0"/>
    <n v="0"/>
    <n v="19000"/>
    <n v="0"/>
    <n v="20156"/>
    <n v="0"/>
    <n v="19000"/>
    <n v="20156"/>
    <n v="1156"/>
  </r>
  <r>
    <x v="0"/>
    <s v="Ahmet Bursal"/>
    <s v="Arşiv kaydı var"/>
    <m/>
    <s v="TAMAMLANDI"/>
    <d v="2026-08-14T00:00:00"/>
    <s v="S-642496"/>
    <d v="2026-08-14T00:00:00"/>
    <s v="Y-576736"/>
    <x v="0"/>
    <m/>
    <s v=" "/>
    <m/>
    <m/>
    <m/>
    <x v="1"/>
    <s v="Ülker Bisküvi San. A.Ş. Topkapı- 3 Şubesi"/>
    <m/>
    <m/>
    <m/>
    <m/>
    <s v="34DPJ306"/>
    <s v="Tır Frigorifik"/>
    <s v="NECDET SIRÇA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5230-85653-86183 @ "/>
    <n v="0"/>
    <n v="0"/>
    <n v="0"/>
    <n v="0"/>
    <n v="24900"/>
    <n v="0"/>
    <n v="30843.22"/>
    <n v="0"/>
    <n v="24900"/>
    <n v="30843.22"/>
    <n v="5943.22"/>
  </r>
  <r>
    <x v="0"/>
    <s v="Ahmet Bursal"/>
    <s v="Arşiv kaydı var"/>
    <m/>
    <s v="TAMAMLANDI"/>
    <d v="2026-08-14T00:00:00"/>
    <s v="S-642474"/>
    <d v="2026-08-14T00:00:00"/>
    <s v="Y-576714"/>
    <x v="0"/>
    <m/>
    <s v=" "/>
    <m/>
    <m/>
    <m/>
    <x v="1"/>
    <s v="Ülker Bisküvi San. A.Ş. Topkapı- 3 Şubesi"/>
    <m/>
    <m/>
    <m/>
    <m/>
    <s v="34CKZ540"/>
    <s v="10 Tkr Kamyon Açık"/>
    <s v="BURAK BAGDAT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4112-84586-85286-85805-86285 @ "/>
    <n v="0"/>
    <n v="0"/>
    <n v="0"/>
    <n v="0"/>
    <n v="41500"/>
    <n v="0"/>
    <n v="50280.33"/>
    <n v="0"/>
    <n v="41500"/>
    <n v="50280.33"/>
    <n v="8780.33"/>
  </r>
  <r>
    <x v="0"/>
    <s v="Serap BURSAL"/>
    <m/>
    <s v="1-31 AĞUSTOS HORİZON MUTABAKATI / SAS NO : 7000194854"/>
    <m/>
    <d v="2026-08-14T00:00:00"/>
    <s v="S-642961"/>
    <d v="2026-08-14T00:00:00"/>
    <s v="Y-577207"/>
    <x v="0"/>
    <m/>
    <s v=" "/>
    <m/>
    <s v="5041653"/>
    <m/>
    <x v="2"/>
    <s v="HORİZON HIZLI TÜK. ÜRÜNL.ÜR.PAZ.SATIŞ VE TİC.A.Ş."/>
    <m/>
    <m/>
    <m/>
    <m/>
    <s v="07YON23"/>
    <s v="Tır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5500"/>
    <n v="0"/>
    <n v="16879"/>
    <n v="0"/>
    <n v="15500"/>
    <n v="16879"/>
    <n v="1379"/>
  </r>
  <r>
    <x v="0"/>
    <s v="Serap BURSAL"/>
    <m/>
    <s v="1-31 AĞUSTOS PASİFİK MUTABAKATI / SAS NO : 7000194853"/>
    <m/>
    <d v="2026-08-14T00:00:00"/>
    <s v="S-642959"/>
    <d v="2026-08-14T00:00:00"/>
    <s v="Y-577206"/>
    <x v="0"/>
    <m/>
    <s v=" "/>
    <m/>
    <s v="5041408"/>
    <m/>
    <x v="2"/>
    <s v="HORİZON HIZLI TÜK. ÜRÜNL.ÜR.PAZ.SATIŞ VE TİC.A.Ş."/>
    <m/>
    <m/>
    <m/>
    <m/>
    <s v="07YON23"/>
    <s v="Tır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5500"/>
    <n v="0"/>
    <n v="16879"/>
    <n v="0"/>
    <n v="15500"/>
    <n v="16879"/>
    <n v="1379"/>
  </r>
  <r>
    <x v="0"/>
    <s v="Serap BURSAL"/>
    <s v="Arşiv kaydı var"/>
    <m/>
    <m/>
    <d v="2026-08-14T00:00:00"/>
    <s v="S-642027"/>
    <d v="2026-08-14T00:00:00"/>
    <s v="Y-576266"/>
    <x v="0"/>
    <m/>
    <s v=" "/>
    <m/>
    <s v="DKI2026000004909-4910-4911"/>
    <m/>
    <x v="4"/>
    <s v="DETAY KAHVE SAN VE TİC A.Ş"/>
    <m/>
    <m/>
    <m/>
    <m/>
    <s v="10AJC179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s v="Arşiv kaydı var"/>
    <m/>
    <m/>
    <d v="2026-08-14T00:00:00"/>
    <s v="S-642026"/>
    <d v="2026-08-14T00:00:00"/>
    <s v="Y-576265"/>
    <x v="0"/>
    <m/>
    <s v=" "/>
    <m/>
    <s v="DKI2026000004938-4939"/>
    <m/>
    <x v="4"/>
    <s v="DETAY KAHVE SAN VE TİC A.Ş"/>
    <m/>
    <m/>
    <m/>
    <m/>
    <s v="10SS264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m/>
    <m/>
    <m/>
    <d v="2026-08-14T00:00:00"/>
    <s v="S-642025"/>
    <d v="2026-08-14T00:00:00"/>
    <s v="Y-576264"/>
    <x v="0"/>
    <m/>
    <s v=" "/>
    <m/>
    <m/>
    <m/>
    <x v="12"/>
    <s v="DETAY GIDA SAN. VE TİC.A.Ş."/>
    <m/>
    <m/>
    <m/>
    <m/>
    <s v="10ARC520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s v="Arşiv kaydı var"/>
    <m/>
    <m/>
    <d v="2026-08-14T00:00:00"/>
    <s v="S-642023"/>
    <d v="2026-08-14T00:00:00"/>
    <s v="Y-576262"/>
    <x v="0"/>
    <m/>
    <s v=" "/>
    <m/>
    <m/>
    <m/>
    <x v="3"/>
    <s v="Ülker Bisküvi San. A.Ş. / Silivri  Şubesi"/>
    <m/>
    <m/>
    <m/>
    <m/>
    <s v="07YON23"/>
    <s v="Tır Frigorifik"/>
    <s v="DURMUŞ MUSLUKCU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"/>
    <n v="0"/>
    <n v="0"/>
    <n v="0"/>
    <n v="0"/>
    <n v="14500"/>
    <n v="0"/>
    <n v="16584"/>
    <n v="0"/>
    <n v="14500"/>
    <n v="16584"/>
    <n v="2084"/>
  </r>
  <r>
    <x v="0"/>
    <s v="Serap BURSAL"/>
    <s v="Arşiv kaydı var"/>
    <m/>
    <m/>
    <d v="2026-08-14T00:00:00"/>
    <s v="S-642022"/>
    <d v="2026-08-14T00:00:00"/>
    <s v="Y-576261"/>
    <x v="0"/>
    <m/>
    <s v=" "/>
    <m/>
    <m/>
    <m/>
    <x v="0"/>
    <s v="BEYDA GIDA ÜRÜNLERİ SANAYİ VE TİC.A.Ş."/>
    <m/>
    <m/>
    <m/>
    <m/>
    <s v="10ACV20"/>
    <s v="Tır Frigorifik"/>
    <s v="DURU GLOBAL TAŞIMACILIK VE LOJİSTİK LİMİTED ŞİRKETİ"/>
    <x v="0"/>
    <s v=" "/>
    <m/>
    <s v="ŞEHİRLERARASI"/>
    <n v="1"/>
    <s v="1313"/>
    <s v="BEYDA KAVAKLI DEPO"/>
    <s v="İSTANBUL"/>
    <s v="BEYLİKDÜZÜ"/>
    <s v="KAVAKLI MAH. İSTANBUL CAD. NO:15"/>
    <s v="Y35"/>
    <s v="İZMİR"/>
    <s v="İZMİR"/>
    <s v="KEMALPAŞA"/>
    <s v="KEMALPAŞA 2 - AYRANCILAR_x000a_-KAMYON @"/>
    <n v="0"/>
    <n v="0"/>
    <n v="0"/>
    <n v="0"/>
    <n v="31000"/>
    <n v="0"/>
    <n v="32167"/>
    <n v="0"/>
    <n v="31000"/>
    <n v="32167"/>
    <n v="1167"/>
  </r>
  <r>
    <x v="0"/>
    <s v="Serap BURSAL"/>
    <m/>
    <m/>
    <m/>
    <d v="2026-08-14T00:00:00"/>
    <s v="S-642012"/>
    <d v="2026-08-14T00:00:00"/>
    <s v="Y-576250"/>
    <x v="0"/>
    <m/>
    <s v=" "/>
    <m/>
    <s v="ALI2026000011537"/>
    <m/>
    <x v="13"/>
    <s v="ALTINMARKA GIDA SANAYİ VE TİCARET A.Ş"/>
    <m/>
    <d v="2026-08-14T00:00:00"/>
    <s v="P-000172486"/>
    <m/>
    <s v="51KT440"/>
    <s v="Tır Tenteli"/>
    <s v="MESUT DURAK"/>
    <x v="0"/>
    <s v=" "/>
    <m/>
    <s v="ŞEHİRLERARASI"/>
    <n v="1"/>
    <s v="9902"/>
    <s v="ALTINMARKA KIRAÇ DEPO"/>
    <s v="İSTANBUL"/>
    <s v="BÜYÜKÇEKMECE"/>
    <s v="KIRAÇ KÖYÜ YOLU ATATÜRK CD.NO:2-2A"/>
    <s v="Y79"/>
    <s v="KİLİS"/>
    <s v="KİLİS"/>
    <s v="KİLİS MERKEZ"/>
    <m/>
    <n v="0"/>
    <n v="0"/>
    <n v="0"/>
    <n v="0"/>
    <n v="65000"/>
    <n v="0"/>
    <n v="74319"/>
    <n v="0"/>
    <n v="65000"/>
    <n v="74319"/>
    <n v="9319"/>
  </r>
  <r>
    <x v="0"/>
    <s v="Serap BURSAL"/>
    <s v="Arşiv kaydı var"/>
    <m/>
    <m/>
    <d v="2026-08-14T00:00:00"/>
    <s v="S-642007"/>
    <d v="2026-08-14T00:00:00"/>
    <s v="Y-576246"/>
    <x v="0"/>
    <m/>
    <s v=" "/>
    <m/>
    <s v="ALI2026000011536"/>
    <m/>
    <x v="13"/>
    <s v="ALTINMARKA GIDA SANAYİ VE TİCARET A.Ş"/>
    <m/>
    <d v="2026-08-14T00:00:00"/>
    <s v="P-000172485"/>
    <m/>
    <s v="54AIA228"/>
    <s v="Tır Tenteli"/>
    <s v="ADEM ÖZUÇAR"/>
    <x v="0"/>
    <s v=" "/>
    <m/>
    <s v="ŞEHİRİÇİ"/>
    <n v="1"/>
    <s v="9902"/>
    <s v="ALTINMARKA KIRAÇ DEPO"/>
    <s v="İSTANBUL"/>
    <s v="BÜYÜKÇEKMECE"/>
    <s v="KIRAÇ KÖYÜ YOLU ATATÜRK CD.NO:2-2A"/>
    <s v="Y34"/>
    <s v="İSTANBUL"/>
    <s v="İSTANBUL"/>
    <s v="TUZLA"/>
    <m/>
    <n v="0"/>
    <n v="0"/>
    <n v="0"/>
    <n v="0"/>
    <n v="16000"/>
    <n v="0"/>
    <n v="20024"/>
    <n v="0"/>
    <n v="16000"/>
    <n v="20024"/>
    <n v="4024"/>
  </r>
  <r>
    <x v="0"/>
    <s v="Serap BURSAL"/>
    <s v="Arşiv kaydı var"/>
    <m/>
    <m/>
    <d v="2026-08-14T00:00:00"/>
    <s v="S-643977"/>
    <d v="2026-08-14T00:00:00"/>
    <s v="Y-578228"/>
    <x v="0"/>
    <m/>
    <s v=" "/>
    <m/>
    <s v="20260813090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14T00:00:00"/>
    <s v="S-643978"/>
    <d v="2026-08-14T00:00:00"/>
    <s v="Y-578229"/>
    <x v="0"/>
    <m/>
    <s v=" "/>
    <m/>
    <s v="20260814064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1"/>
    <s v="Erkan Kaya"/>
    <m/>
    <m/>
    <m/>
    <d v="2026-08-14T00:00:00"/>
    <s v="S-642314"/>
    <d v="2026-08-14T00:00:00"/>
    <s v="Y-576553"/>
    <x v="0"/>
    <m/>
    <s v=" "/>
    <m/>
    <m/>
    <m/>
    <x v="14"/>
    <s v="ÜLKER BİSKÜVİ SAN.A.Ş ( GEBZE ŞUBE )"/>
    <s v="ÜLKER BİSKÜVİ SAN.A.Ş ( GEBZE ŞUBE )"/>
    <d v="2026-08-14T00:00:00"/>
    <s v="P-000172509"/>
    <s v="20261004 - FRİGO - İBRAHİM SOLMAZ"/>
    <s v="34KGC813"/>
    <s v="Tır Frigorifik"/>
    <s v="DURMUŞ MUSLUKCU"/>
    <x v="0"/>
    <s v=" "/>
    <m/>
    <s v="ŞEHİRLERARASI"/>
    <n v="1"/>
    <s v="EMD SOĞUK DEPOCULUK A.Ş."/>
    <s v="EMD SOĞUK DEPOCULUK A.Ş."/>
    <s v="İSTANBUL"/>
    <s v="BEYLİKDÜZÜ"/>
    <s v="KAVAKLI MAH. RIFAT ILGAZ SOK.NO:32 BEYLİKDÜZÜ"/>
    <s v="GEBZE DEPO"/>
    <s v="GEBZE DEPO"/>
    <s v="KOCAELİ"/>
    <s v="GEBZE"/>
    <m/>
    <n v="0"/>
    <n v="0"/>
    <n v="0"/>
    <n v="0"/>
    <n v="25000"/>
    <n v="0"/>
    <n v="36047"/>
    <n v="0"/>
    <n v="25000"/>
    <n v="36047"/>
    <n v="11047"/>
  </r>
  <r>
    <x v="1"/>
    <s v="Erkan Kaya"/>
    <s v="Arşiv kaydı var"/>
    <m/>
    <m/>
    <d v="2026-08-14T00:00:00"/>
    <s v="S-642312"/>
    <d v="2026-08-14T00:00:00"/>
    <s v="Y-576552"/>
    <x v="0"/>
    <m/>
    <s v=" "/>
    <m/>
    <m/>
    <m/>
    <x v="17"/>
    <s v="AK GIDA SAN. VE TİC. A.Ş."/>
    <s v="AK GIDA SAN. VE TİC. A.Ş."/>
    <d v="2026-08-14T00:00:00"/>
    <s v="P-000172507"/>
    <s v="20260443-456 - SENEM SUBAKAN"/>
    <s v="54AE354"/>
    <s v="Tır Tenteli"/>
    <s v="ELVAN KARCI"/>
    <x v="0"/>
    <s v=" "/>
    <m/>
    <s v="ŞEHİRLERARASI"/>
    <n v="1"/>
    <s v="DOĞRUER"/>
    <s v="DOĞRUER"/>
    <s v="İSTANBUL"/>
    <s v="KARTAL"/>
    <m/>
    <s v="1208"/>
    <s v="PAMUKOVA DEPO"/>
    <s v="SAKARYA"/>
    <s v="PAMUKOVA"/>
    <s v="GÖKGÖZ KÖYÜ AKGIDA FABRİKASI @"/>
    <n v="0"/>
    <n v="0"/>
    <n v="0"/>
    <n v="0"/>
    <n v="2250"/>
    <n v="0"/>
    <n v="2554"/>
    <n v="0"/>
    <n v="2250"/>
    <n v="2554"/>
    <n v="304"/>
  </r>
  <r>
    <x v="1"/>
    <s v="Erkan Kaya"/>
    <s v="Arşiv kaydı var"/>
    <m/>
    <m/>
    <d v="2026-08-14T00:00:00"/>
    <s v="S-642311"/>
    <d v="2026-08-14T00:00:00"/>
    <s v="Y-576551"/>
    <x v="0"/>
    <m/>
    <s v=" "/>
    <m/>
    <m/>
    <m/>
    <x v="17"/>
    <s v="AK GIDA SAN. VE TİC. A.Ş."/>
    <s v="AK GIDA SAN. VE TİC. A.Ş."/>
    <d v="2026-08-14T00:00:00"/>
    <s v="P-000172506"/>
    <s v="20260369 - SENEM SUBAKAN"/>
    <s v="54AE354"/>
    <s v="Tır Tenteli"/>
    <s v="ELVAN KARCI"/>
    <x v="0"/>
    <s v=" "/>
    <m/>
    <s v="ŞEHİRLERARASI"/>
    <n v="1"/>
    <s v="DOĞRUER"/>
    <s v="DOĞRUER"/>
    <s v="İSTANBUL"/>
    <s v="KARTAL"/>
    <m/>
    <s v="1208"/>
    <s v="PAMUKOVA DEPO"/>
    <s v="SAKARYA"/>
    <s v="PAMUKOVA"/>
    <s v="GÖKGÖZ KÖYÜ AKGIDA FABRİKASI @"/>
    <n v="0"/>
    <n v="0"/>
    <n v="0"/>
    <n v="0"/>
    <n v="2250"/>
    <n v="0"/>
    <n v="2554"/>
    <n v="0"/>
    <n v="2250"/>
    <n v="2554"/>
    <n v="304"/>
  </r>
  <r>
    <x v="1"/>
    <s v="Erkan Kaya"/>
    <s v="Arşiv kaydı var"/>
    <m/>
    <m/>
    <d v="2026-08-14T00:00:00"/>
    <s v="S-642310"/>
    <d v="2026-08-14T00:00:00"/>
    <s v="Y-576550"/>
    <x v="0"/>
    <m/>
    <s v=" "/>
    <m/>
    <m/>
    <m/>
    <x v="17"/>
    <s v="AK GIDA SAN. VE TİC. A.Ş."/>
    <s v="AK GIDA SAN. VE TİC. A.Ş."/>
    <d v="2026-08-14T00:00:00"/>
    <s v="P-000172505"/>
    <s v="20260308  - SENEM SUBAKAN"/>
    <s v="54AE354"/>
    <s v="Tır Tenteli"/>
    <s v="ELVAN KARCI"/>
    <x v="0"/>
    <s v=" "/>
    <m/>
    <s v="ŞEHİRLERARASI"/>
    <n v="1"/>
    <s v="DOĞRUER"/>
    <s v="DOĞRUER"/>
    <s v="İSTANBUL"/>
    <s v="KARTAL"/>
    <m/>
    <s v="1208"/>
    <s v="PAMUKOVA DEPO"/>
    <s v="SAKARYA"/>
    <s v="PAMUKOVA"/>
    <s v="GÖKGÖZ KÖYÜ AKGIDA FABRİKASI @"/>
    <n v="0"/>
    <n v="0"/>
    <n v="0"/>
    <n v="0"/>
    <n v="2250"/>
    <n v="0"/>
    <n v="2553"/>
    <n v="0"/>
    <n v="2250"/>
    <n v="2553"/>
    <n v="303"/>
  </r>
  <r>
    <x v="1"/>
    <s v="Erkan Kaya"/>
    <s v="Arşiv kaydı var"/>
    <m/>
    <m/>
    <d v="2026-08-14T00:00:00"/>
    <s v="S-642413"/>
    <d v="2026-08-14T00:00:00"/>
    <s v="Y-576652"/>
    <x v="0"/>
    <m/>
    <s v=" "/>
    <m/>
    <m/>
    <m/>
    <x v="1"/>
    <s v="Ülker Bisküvi San. A.Ş. Topkapı- 3 Şubesi"/>
    <s v="Ülker Bisküvi San. A.Ş. Topkapı- 3 Şubesi"/>
    <d v="2026-08-14T00:00:00"/>
    <s v="P-000172573"/>
    <s v="TAHTA PALET – SERDAR ÖZGÜR"/>
    <s v="34ZR2259"/>
    <s v="10 Tkr Kamyon Frigorifik"/>
    <s v="AKİF EMRE YAMAK"/>
    <x v="0"/>
    <s v=" "/>
    <m/>
    <s v="ŞEHİRİÇİ"/>
    <n v="1"/>
    <s v="CWT ANTREPO"/>
    <s v="CWT ANTREPO"/>
    <s v="İSTANBUL"/>
    <s v="AVCILAR"/>
    <m/>
    <s v="TOPKAPI"/>
    <s v="TOPKAPI"/>
    <s v="İSTANBUL"/>
    <s v="ZEYTİNBURNU"/>
    <m/>
    <n v="0"/>
    <n v="0"/>
    <n v="0"/>
    <n v="0"/>
    <n v="5750"/>
    <n v="0"/>
    <n v="7612"/>
    <n v="0"/>
    <n v="5750"/>
    <n v="7612"/>
    <n v="1862"/>
  </r>
  <r>
    <x v="1"/>
    <s v="Erkan Kaya"/>
    <s v="Arşiv kaydı var"/>
    <m/>
    <m/>
    <d v="2026-08-14T00:00:00"/>
    <s v="S-641940"/>
    <d v="2026-08-14T00:00:00"/>
    <s v="Y-576178"/>
    <x v="0"/>
    <m/>
    <s v=" "/>
    <m/>
    <m/>
    <m/>
    <x v="14"/>
    <s v="ÜLKER BİSKÜVİ SAN.A.Ş ( GEBZE ŞUBE )"/>
    <s v="ÜLKER BİSKÜVİ SAN.A.Ş ( GEBZE ŞUBE )"/>
    <d v="2026-08-14T00:00:00"/>
    <s v="P-000172456"/>
    <s v="20260834 - İBRAHİM SOLMAZ"/>
    <s v="34TB8708"/>
    <s v="Kamyonet"/>
    <s v="NECATİ BAYRAM"/>
    <x v="0"/>
    <s v=" "/>
    <m/>
    <s v="ŞEHİRLERARASI"/>
    <n v="1"/>
    <s v="DİZAYN ANTREPO"/>
    <s v="DİZAYN ANTREPO"/>
    <s v="İSTANBUL"/>
    <m/>
    <m/>
    <s v="GEBZE DEPO"/>
    <s v="GEBZE DEPO"/>
    <s v="KOCAELİ"/>
    <s v="GEBZE"/>
    <m/>
    <n v="0"/>
    <n v="0"/>
    <n v="0"/>
    <n v="0"/>
    <n v="5915"/>
    <n v="0"/>
    <n v="7612"/>
    <n v="0"/>
    <n v="5915"/>
    <n v="7612"/>
    <n v="1697"/>
  </r>
  <r>
    <x v="1"/>
    <s v="Erkan Kaya"/>
    <m/>
    <m/>
    <m/>
    <d v="2026-08-14T00:00:00"/>
    <s v="S-641890"/>
    <d v="2026-08-14T00:00:00"/>
    <s v="Y-576128"/>
    <x v="0"/>
    <m/>
    <s v=" "/>
    <m/>
    <m/>
    <m/>
    <x v="23"/>
    <s v="İSTANBUL GIDA DIŞ TİCARET ANONİM ŞİRKETİ"/>
    <s v="İSTANBUL GIDA DIŞ TİCARET ANONİM ŞİRKETİ"/>
    <d v="2026-08-14T00:00:00"/>
    <s v="P-000172441"/>
    <s v="TTNU8384894    - İNGİLTERE E.Y"/>
    <s v="34HEK248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11621"/>
    <n v="0"/>
    <n v="13447"/>
    <n v="0"/>
    <n v="11621"/>
    <n v="13447"/>
    <n v="1826"/>
  </r>
  <r>
    <x v="1"/>
    <s v="Erkan Kaya"/>
    <m/>
    <m/>
    <m/>
    <d v="2026-08-14T00:00:00"/>
    <s v="S-641889"/>
    <d v="2026-08-14T00:00:00"/>
    <s v="Y-576127"/>
    <x v="0"/>
    <m/>
    <s v=" "/>
    <m/>
    <m/>
    <m/>
    <x v="23"/>
    <s v="İSTANBUL GIDA DIŞ TİCARET ANONİM ŞİRKETİ"/>
    <s v="İSTANBUL GIDA DIŞ TİCARET ANONİM ŞİRKETİ"/>
    <d v="2026-08-14T00:00:00"/>
    <s v="P-000172440"/>
    <s v="CGMU 5477679  - İNGİLTERE E.Y"/>
    <s v="34EVC977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13682"/>
    <n v="0"/>
    <n v="16230"/>
    <n v="0"/>
    <n v="13682"/>
    <n v="16230"/>
    <n v="2548"/>
  </r>
  <r>
    <x v="1"/>
    <s v="Erkan Kaya"/>
    <m/>
    <m/>
    <m/>
    <d v="2026-08-14T00:00:00"/>
    <s v="S-641888"/>
    <d v="2026-08-14T00:00:00"/>
    <s v="Y-576126"/>
    <x v="0"/>
    <m/>
    <s v=" "/>
    <m/>
    <m/>
    <m/>
    <x v="23"/>
    <s v="İSTANBUL GIDA DIŞ TİCARET ANONİM ŞİRKETİ"/>
    <s v="İSTANBUL GIDA DIŞ TİCARET ANONİM ŞİRKETİ"/>
    <d v="2026-08-14T00:00:00"/>
    <s v="P-000172439"/>
    <s v="TCLU1323198   - İNGİLTERE E.Y"/>
    <s v="34FLR452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13682"/>
    <n v="0"/>
    <n v="19013"/>
    <n v="0"/>
    <n v="13682"/>
    <n v="19013"/>
    <n v="5331"/>
  </r>
  <r>
    <x v="1"/>
    <s v="Erkan Kaya"/>
    <m/>
    <m/>
    <m/>
    <d v="2026-08-14T00:00:00"/>
    <s v="S-641887"/>
    <d v="2026-08-14T00:00:00"/>
    <s v="Y-576125"/>
    <x v="0"/>
    <m/>
    <s v=" "/>
    <m/>
    <m/>
    <m/>
    <x v="23"/>
    <s v="İSTANBUL GIDA DIŞ TİCARET ANONİM ŞİRKETİ"/>
    <s v="İSTANBUL GIDA DIŞ TİCARET ANONİM ŞİRKETİ"/>
    <d v="2026-08-14T00:00:00"/>
    <s v="P-000172438"/>
    <s v="CGMU5295972  - İNGİLTERE E.Y"/>
    <s v="34ENF359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13682"/>
    <n v="0"/>
    <n v="19013"/>
    <n v="0"/>
    <n v="13682"/>
    <n v="19013"/>
    <n v="5331"/>
  </r>
  <r>
    <x v="1"/>
    <s v="Erkan Kaya"/>
    <m/>
    <m/>
    <m/>
    <d v="2026-08-14T00:00:00"/>
    <s v="S-641886"/>
    <d v="2026-08-14T00:00:00"/>
    <s v="Y-576124"/>
    <x v="0"/>
    <m/>
    <s v=" "/>
    <m/>
    <m/>
    <m/>
    <x v="23"/>
    <s v="İSTANBUL GIDA DIŞ TİCARET ANONİM ŞİRKETİ"/>
    <s v="İSTANBUL GIDA DIŞ TİCARET ANONİM ŞİRKETİ"/>
    <d v="2026-08-14T00:00:00"/>
    <s v="P-000172437"/>
    <s v="9058252470 -SERBEST B. M.H - 3 PALET"/>
    <s v="07CJV880"/>
    <s v="Tır Tenteli"/>
    <s v="SUAT ALAGEYİK"/>
    <x v="0"/>
    <s v=" "/>
    <m/>
    <s v="ŞEHİRLERARASI"/>
    <n v="1"/>
    <s v="BAYRAMPAŞA"/>
    <s v="BAYRAMPAŞA"/>
    <s v="İSTANBUL"/>
    <s v="BAYRAMPAŞA"/>
    <m/>
    <s v="Y07"/>
    <s v="ANTALYA"/>
    <s v="ANTALYA"/>
    <s v="MERKEZ"/>
    <m/>
    <n v="0"/>
    <n v="0"/>
    <n v="0"/>
    <n v="0"/>
    <n v="33000"/>
    <n v="0"/>
    <n v="39075"/>
    <n v="0"/>
    <n v="33000"/>
    <n v="39075"/>
    <n v="6075"/>
  </r>
  <r>
    <x v="1"/>
    <s v="Erkan Kaya"/>
    <m/>
    <m/>
    <m/>
    <d v="2026-08-14T00:00:00"/>
    <s v="S-641885"/>
    <d v="2026-08-14T00:00:00"/>
    <s v="Y-576123"/>
    <x v="0"/>
    <m/>
    <s v=" "/>
    <m/>
    <m/>
    <m/>
    <x v="23"/>
    <s v="İSTANBUL GIDA DIŞ TİCARET ANONİM ŞİRKETİ"/>
    <s v="İSTANBUL GIDA DIŞ TİCARET ANONİM ŞİRKETİ"/>
    <d v="2026-08-14T00:00:00"/>
    <s v="P-000172436"/>
    <s v="ARKU8465200 - CİBUTİ M.H"/>
    <s v="34FNY732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EVYAPPORT"/>
    <s v="EVYAPPORT"/>
    <s v="KOCAELİ"/>
    <s v="KÖRFEZ"/>
    <s v="KİRAZLIYALI MH. 1 MAYIS CD. NO:1 @"/>
    <n v="0"/>
    <n v="0"/>
    <n v="0"/>
    <n v="0"/>
    <n v="7618"/>
    <n v="0"/>
    <n v="8701"/>
    <n v="0"/>
    <n v="7618"/>
    <n v="8701"/>
    <n v="1083"/>
  </r>
  <r>
    <x v="1"/>
    <s v="Erkan Kaya"/>
    <m/>
    <m/>
    <m/>
    <d v="2026-08-14T00:00:00"/>
    <s v="S-641879"/>
    <d v="2026-08-14T00:00:00"/>
    <s v="Y-576117"/>
    <x v="0"/>
    <m/>
    <s v=" "/>
    <m/>
    <m/>
    <m/>
    <x v="0"/>
    <s v="BEYDA GIDA ÜRÜNLERİ SANAYİ VE TİC.A.Ş."/>
    <s v="BEYDA GIDA ÜRÜNLERİ SANAYİ VE TİC.A.Ş."/>
    <d v="2026-08-14T00:00:00"/>
    <s v="P-000172430"/>
    <s v="CMAU9723710 - ECMU5308138 - TXGU8494124 - UETU7325530 - 20263005 / VANA CAPPA 23W / YASİN ATEŞ"/>
    <s v="34MJA137"/>
    <s v="Tır Tenteli"/>
    <s v="ELMİNA LOJİSTİK VE TAŞIMACILIK LTD.ŞTİ"/>
    <x v="0"/>
    <s v=" "/>
    <m/>
    <s v="ŞEHİRİÇİ"/>
    <n v="1"/>
    <s v="L3403"/>
    <s v="MARPORT"/>
    <s v="İSTANBUL"/>
    <s v="BEYLİKDÜZÜ"/>
    <s v="MARMARA MH. LİMANLAR YOLU CD. NO:53"/>
    <s v="0009042930"/>
    <s v="BEYDA GIDA "/>
    <s v="İSTANBUL"/>
    <s v="BEYLİKDÜZÜ"/>
    <s v="İSTANBUL CD. NO:15 KAVAKLI @ "/>
    <n v="0"/>
    <n v="0"/>
    <n v="0"/>
    <n v="0"/>
    <n v="30400"/>
    <n v="0"/>
    <n v="33828"/>
    <n v="0"/>
    <n v="30400"/>
    <n v="33828"/>
    <n v="3428"/>
  </r>
  <r>
    <x v="1"/>
    <s v="Erkan Kaya"/>
    <m/>
    <m/>
    <m/>
    <d v="2026-08-14T00:00:00"/>
    <s v="S-641878"/>
    <d v="2026-08-14T00:00:00"/>
    <s v="Y-576116"/>
    <x v="0"/>
    <m/>
    <s v=" "/>
    <m/>
    <m/>
    <m/>
    <x v="40"/>
    <s v="HERO GIDA SAN.VE TİC.AŞ"/>
    <s v="HERO GIDA SAN.VE TİC.AŞ"/>
    <d v="2026-08-14T00:00:00"/>
    <s v="P-000172429"/>
    <s v="BMOU1437574 - BSIU3308308 - UACU3857822 - 20261003 / MUZ PÜRESİ / AYLİN AYDOĞDU"/>
    <s v="34ELM403"/>
    <s v="Tır Tenteli"/>
    <s v="ELMİNA LOJİSTİK VE TAŞIMACILIK LTD.ŞTİ"/>
    <x v="0"/>
    <s v=" "/>
    <m/>
    <s v="ŞEHİRİÇİ"/>
    <n v="1"/>
    <s v="L3401"/>
    <s v="KUMPORT LİMANI"/>
    <s v="İSTANBUL"/>
    <s v="BEYLİKDÜZÜ"/>
    <s v="MARMARA MH. LİMAN CD. NO:43"/>
    <s v="CWT ANTREPO"/>
    <s v="CWT ANTREPO"/>
    <s v="İSTANBUL"/>
    <s v="AVCILAR"/>
    <m/>
    <n v="0"/>
    <n v="0"/>
    <n v="0"/>
    <n v="0"/>
    <n v="28200"/>
    <n v="0"/>
    <n v="38622"/>
    <n v="0"/>
    <n v="28200"/>
    <n v="38622"/>
    <n v="10422"/>
  </r>
  <r>
    <x v="1"/>
    <s v="Erkan Kaya"/>
    <m/>
    <m/>
    <m/>
    <d v="2026-08-14T00:00:00"/>
    <s v="S-641877"/>
    <d v="2026-08-14T00:00:00"/>
    <s v="Y-576115"/>
    <x v="0"/>
    <m/>
    <s v=" "/>
    <m/>
    <m/>
    <m/>
    <x v="16"/>
    <s v="ÜLKER BİSKÜVİ SANAYİ AŞ .(ANKARA ŞUBE)"/>
    <s v="ÜLKER BİSKÜVİ SANAYİ AŞ .(ANKARA ŞUBE)"/>
    <d v="2026-08-14T00:00:00"/>
    <s v="P-000172428"/>
    <s v="TCKU6300048 - 20260634 / ESRA PARLAK"/>
    <s v="34BD6110"/>
    <s v="Tır Tenteli"/>
    <s v="GÖRSEL TAŞIMACILIK LOJİSTİK HİZMETLERİ TİC.LTD.ŞTİ."/>
    <x v="0"/>
    <s v=" "/>
    <m/>
    <s v="ŞEHİRLERARASI"/>
    <n v="1"/>
    <s v="L4104"/>
    <s v="YILPORT"/>
    <s v="KOCAELİ"/>
    <s v="DİLOVASI"/>
    <s v="DİLOVASI OSB. 1.KISIM GÖKSU CD. NO:18"/>
    <s v="DİZAYN ANTREPO"/>
    <s v="DİZAYN ANTREPO"/>
    <s v="İSTANBUL"/>
    <m/>
    <m/>
    <n v="0"/>
    <n v="0"/>
    <n v="0"/>
    <n v="0"/>
    <n v="8812"/>
    <n v="0"/>
    <n v="10395"/>
    <n v="0"/>
    <n v="8812"/>
    <n v="10395"/>
    <n v="1583"/>
  </r>
  <r>
    <x v="1"/>
    <s v="Erkan Kaya"/>
    <m/>
    <m/>
    <m/>
    <d v="2026-08-14T00:00:00"/>
    <s v="S-641876"/>
    <d v="2026-08-14T00:00:00"/>
    <s v="Y-576114"/>
    <x v="0"/>
    <m/>
    <s v=" "/>
    <m/>
    <m/>
    <m/>
    <x v="14"/>
    <s v="ÜLKER BİSKÜVİ SAN.A.Ş ( GEBZE ŞUBE )"/>
    <s v="ÜLKER BİSKÜVİ SAN.A.Ş ( GEBZE ŞUBE )"/>
    <d v="2026-08-14T00:00:00"/>
    <s v="P-000172427"/>
    <s v="CMAU3340061 - 20260609 / İBRAHİM SOLMAZ"/>
    <s v="34NGF679"/>
    <s v="Tır Tenteli"/>
    <s v="GÖRSEL TAŞIMACILIK LOJİSTİK HİZMETLERİ TİC.LTD.ŞTİ."/>
    <x v="0"/>
    <s v=" "/>
    <m/>
    <s v="ŞEHİRLERARASI"/>
    <n v="1"/>
    <s v="L4104"/>
    <s v="YILPORT"/>
    <s v="KOCAELİ"/>
    <s v="DİLOVASI"/>
    <s v="DİLOVASI OSB. 1.KISIM GÖKSU CD. NO:18"/>
    <s v="DİZAYN ANTREPO"/>
    <s v="DİZAYN ANTREPO"/>
    <s v="İSTANBUL"/>
    <m/>
    <m/>
    <n v="0"/>
    <n v="0"/>
    <n v="0"/>
    <n v="0"/>
    <n v="8812"/>
    <n v="0"/>
    <n v="10395"/>
    <n v="0"/>
    <n v="8812"/>
    <n v="10395"/>
    <n v="1583"/>
  </r>
  <r>
    <x v="5"/>
    <s v="Ahmet Bursal"/>
    <s v="Arşiv kaydı var"/>
    <m/>
    <m/>
    <d v="2026-08-14T00:00:00"/>
    <s v="S-642523"/>
    <d v="2026-08-14T00:00:00"/>
    <s v="Y-576763"/>
    <x v="0"/>
    <m/>
    <s v=" "/>
    <m/>
    <s v="86378"/>
    <m/>
    <x v="14"/>
    <s v="Ülker Bisküvi San. A.Ş. Akyurt Şubesi"/>
    <s v="ÜLKER BİSKÜVİ SAN.A.Ş ( GEBZE ŞUBE )"/>
    <m/>
    <m/>
    <m/>
    <s v="06DLD977"/>
    <s v="Tır Kayar Perdeli"/>
    <s v="HASAN HÜSEYİN YİĞİNE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6378"/>
    <n v="0"/>
    <n v="0"/>
    <n v="0"/>
    <n v="0"/>
    <n v="29942.720000000001"/>
    <n v="0"/>
    <n v="43938.76"/>
    <n v="0"/>
    <n v="29942.720000000001"/>
    <n v="43938.76"/>
    <n v="13996.04"/>
  </r>
  <r>
    <x v="5"/>
    <s v="Ahmet Bursal"/>
    <s v="Arşiv kaydı var"/>
    <m/>
    <m/>
    <d v="2026-08-14T00:00:00"/>
    <s v="S-642521"/>
    <d v="2026-08-14T00:00:00"/>
    <s v="Y-576761"/>
    <x v="0"/>
    <m/>
    <s v=" "/>
    <m/>
    <s v="86373"/>
    <m/>
    <x v="14"/>
    <s v="Ülker Bisküvi San. A.Ş. Akyurt Şubesi"/>
    <s v="ÜLKER BİSKÜVİ SAN.A.Ş ( GEBZE ŞUBE )"/>
    <m/>
    <m/>
    <m/>
    <s v="06CBG28"/>
    <s v="Tır Kayar Perdeli"/>
    <s v="AZİME GÜRSES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6373"/>
    <n v="0"/>
    <n v="0"/>
    <n v="0"/>
    <n v="0"/>
    <n v="34113.360000000001"/>
    <n v="0"/>
    <n v="50813.73"/>
    <n v="0"/>
    <n v="34113.360000000001"/>
    <n v="50813.73"/>
    <n v="16700.37"/>
  </r>
  <r>
    <x v="5"/>
    <s v="Ahmet Bursal"/>
    <s v="Arşiv kaydı var"/>
    <m/>
    <m/>
    <d v="2026-08-14T00:00:00"/>
    <s v="S-642449"/>
    <d v="2026-08-14T00:00:00"/>
    <s v="Y-576687"/>
    <x v="0"/>
    <m/>
    <s v=" "/>
    <m/>
    <s v="86360"/>
    <m/>
    <x v="1"/>
    <s v="Ülker Bisküvi San. A.Ş. Topkapı- 3 Şubesi"/>
    <s v="ÜLKER BİSKÜVİ SANAYİ AŞ .(ANKARA ŞUBE)"/>
    <m/>
    <m/>
    <m/>
    <s v="06EUH122"/>
    <s v="Tır Kayar Perdeli"/>
    <s v="MURAT TİRYAKİ"/>
    <x v="0"/>
    <s v="MURAT TİRYAKİ"/>
    <s v="05343238017"/>
    <s v="ŞEHİRLERARASI"/>
    <n v="1"/>
    <s v="2161"/>
    <s v="HAMMADDE 70 DEPO"/>
    <s v="İSTANBUL"/>
    <s v="ZEYTİNBURNU"/>
    <s v="Davutpaşa Caddesi No:18 Zeytinburnu / İstanbul"/>
    <s v="0699"/>
    <s v="ÜLKER ANKARA HAMMADDE DEPO"/>
    <s v="ANKARA"/>
    <s v="AKYURT"/>
    <s v="ESENBOĞA YOLU 21.KM AKYURT/ANKARA @ 86360"/>
    <n v="0"/>
    <n v="0"/>
    <n v="0"/>
    <n v="0"/>
    <n v="28650"/>
    <n v="0"/>
    <n v="41062"/>
    <n v="0"/>
    <n v="28650"/>
    <n v="41062"/>
    <n v="12412"/>
  </r>
  <r>
    <x v="5"/>
    <s v="Ahmet Bursal"/>
    <s v="Arşiv kaydı var"/>
    <m/>
    <m/>
    <d v="2026-08-14T00:00:00"/>
    <s v="S-642426"/>
    <d v="2026-08-14T00:00:00"/>
    <s v="Y-576665"/>
    <x v="0"/>
    <m/>
    <s v=" "/>
    <m/>
    <s v="86334"/>
    <m/>
    <x v="18"/>
    <s v="Ülker Bisküvi San. A.Ş. Akyurt Şubesi"/>
    <s v="Ülker Bisküvi San. A.Ş. Topkapı - 2 Şubesi"/>
    <m/>
    <m/>
    <m/>
    <s v="06CYA238"/>
    <s v="Tır Kayar Perdeli"/>
    <s v="ABDULVAHAP ÇİZMECİ-ÇİZMECİ NAKLİYE-SERVİS"/>
    <x v="0"/>
    <s v="GÖKHAN ÇİZMECİ"/>
    <s v="5514420598"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6334"/>
    <n v="0"/>
    <n v="0"/>
    <n v="0"/>
    <n v="0"/>
    <n v="37757.199999999997"/>
    <n v="0"/>
    <n v="43659.16"/>
    <n v="0"/>
    <n v="37757.199999999997"/>
    <n v="43659.16"/>
    <n v="5901.96"/>
  </r>
  <r>
    <x v="5"/>
    <s v="Ahmet Bursal"/>
    <s v="Arşiv kaydı var"/>
    <m/>
    <m/>
    <d v="2026-08-14T00:00:00"/>
    <s v="S-642424"/>
    <d v="2026-08-14T00:00:00"/>
    <s v="Y-576663"/>
    <x v="0"/>
    <m/>
    <s v=" "/>
    <m/>
    <s v="86383"/>
    <m/>
    <x v="14"/>
    <s v="Ülker Bisküvi San. A.Ş. Akyurt Şubesi"/>
    <s v="ÜLKER BİSKÜVİ SAN.A.Ş ( GEBZE ŞUBE )"/>
    <m/>
    <m/>
    <m/>
    <s v="06DVK116"/>
    <s v="Tır Kayar Perdeli"/>
    <s v="MEHMET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6383"/>
    <n v="0"/>
    <n v="0"/>
    <n v="0"/>
    <n v="0"/>
    <n v="29964.639999999999"/>
    <n v="0"/>
    <n v="43970.92"/>
    <n v="0"/>
    <n v="29964.639999999999"/>
    <n v="43970.92"/>
    <n v="14006.28"/>
  </r>
  <r>
    <x v="5"/>
    <s v="Hüseyin Çalışkan"/>
    <s v="Arşiv kaydı var"/>
    <m/>
    <m/>
    <d v="2026-08-14T00:00:00"/>
    <s v="S-641810"/>
    <d v="2026-08-14T00:00:00"/>
    <s v="Y-576048"/>
    <x v="0"/>
    <m/>
    <s v=" "/>
    <m/>
    <s v="86366-85764"/>
    <m/>
    <x v="14"/>
    <s v="Ülker Bisküvi San. A.Ş. Akyurt Şubesi"/>
    <s v="ÜLKER BİSKÜVİ SAN.A.Ş ( GEBZE ŞUBE )"/>
    <d v="2026-08-14T00:00:00"/>
    <s v="P-000172391"/>
    <m/>
    <s v="06CIV119"/>
    <s v="Tır Tenteli"/>
    <s v="ABDULVAHAP ÇİZMECİ-ÇİZMECİ NAKLİYE-SERVİS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6366-85764"/>
    <n v="7920"/>
    <n v="0"/>
    <n v="0"/>
    <n v="0"/>
    <n v="14805"/>
    <n v="0"/>
    <n v="31212.560000000001"/>
    <n v="0"/>
    <n v="14805"/>
    <n v="31212.560000000001"/>
    <n v="16407.560000000001"/>
  </r>
  <r>
    <x v="5"/>
    <s v="Hüseyin Çalışkan"/>
    <s v="Arşiv kaydı var"/>
    <m/>
    <m/>
    <d v="2026-08-14T00:00:00"/>
    <s v="S-641810"/>
    <d v="2026-08-14T00:00:00"/>
    <s v="Y-576043"/>
    <x v="0"/>
    <m/>
    <s v=" "/>
    <m/>
    <s v="86366"/>
    <m/>
    <x v="14"/>
    <s v="Ülker Bisküvi San. A.Ş. Akyurt Şubesi"/>
    <s v="ÜLKER BİSKÜVİ SAN.A.Ş ( GEBZE ŞUBE )"/>
    <d v="2026-08-14T00:00:00"/>
    <s v="P-000172391"/>
    <m/>
    <s v="06CIV119"/>
    <s v="Tır Tenteli"/>
    <s v="ABDULVAHAP ÇİZMECİ-ÇİZMECİ NAKLİYE-SERVİS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6366"/>
    <n v="8300"/>
    <n v="0"/>
    <n v="0"/>
    <n v="0"/>
    <n v="14805"/>
    <n v="0"/>
    <n v="13348.89"/>
    <n v="0"/>
    <n v="14805"/>
    <n v="13348.89"/>
    <n v="-1456.11"/>
  </r>
  <r>
    <x v="5"/>
    <s v="Hüseyin Çalışkan"/>
    <s v="Arşiv kaydı var"/>
    <m/>
    <m/>
    <d v="2026-08-14T00:00:00"/>
    <s v="S-641789"/>
    <d v="2026-08-14T00:00:00"/>
    <s v="Y-576026"/>
    <x v="0"/>
    <m/>
    <s v=" "/>
    <m/>
    <s v="86341"/>
    <m/>
    <x v="14"/>
    <s v="Ülker Bisküvi San. A.Ş. Akyurt Şubesi"/>
    <s v="ÜLKER BİSKÜVİ SAN.A.Ş ( GEBZE ŞUBE )"/>
    <d v="2026-08-14T00:00:00"/>
    <s v="P-000172383"/>
    <m/>
    <s v="06FAM290"/>
    <s v="Tır Kayar Perdeli"/>
    <s v="ALAATTİN KÜÇÜK / ÖZKERVANOĞULLARI NAKLİYAT"/>
    <x v="0"/>
    <s v="HAMZA ALTINTAŞ"/>
    <s v="0530977524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6341"/>
    <n v="27320"/>
    <n v="0"/>
    <n v="0"/>
    <n v="0"/>
    <n v="29942.720000000001"/>
    <n v="0"/>
    <n v="43938.76"/>
    <n v="0"/>
    <n v="29942.720000000001"/>
    <n v="43938.76"/>
    <n v="13996.04"/>
  </r>
  <r>
    <x v="5"/>
    <s v="Hüseyin Çalışkan"/>
    <s v="Arşiv kaydı var"/>
    <m/>
    <m/>
    <d v="2026-08-14T00:00:00"/>
    <s v="S-641787"/>
    <d v="2026-08-14T00:00:00"/>
    <s v="Y-576024"/>
    <x v="0"/>
    <m/>
    <s v=" "/>
    <m/>
    <s v="86314"/>
    <m/>
    <x v="14"/>
    <s v="Ülker Bisküvi San. A.Ş. Akyurt Şubesi"/>
    <s v="ÜLKER BİSKÜVİ SAN.A.Ş ( GEBZE ŞUBE )"/>
    <d v="2026-08-14T00:00:00"/>
    <s v="P-000172381"/>
    <m/>
    <s v="06DZZ670"/>
    <s v="Tır Kayar Perdeli"/>
    <s v="SAMİ KURUOĞ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6314"/>
    <n v="27280"/>
    <n v="0"/>
    <n v="0"/>
    <n v="0"/>
    <n v="29898.880000000001"/>
    <n v="0"/>
    <n v="43874.42"/>
    <n v="0"/>
    <n v="29898.880000000001"/>
    <n v="43874.42"/>
    <n v="13975.54"/>
  </r>
  <r>
    <x v="5"/>
    <s v="Hüseyin Çalışkan"/>
    <s v="Arşiv kaydı var"/>
    <m/>
    <m/>
    <d v="2026-08-14T00:00:00"/>
    <s v="S-641786"/>
    <d v="2026-08-14T00:00:00"/>
    <s v="Y-576023"/>
    <x v="0"/>
    <m/>
    <s v=" "/>
    <m/>
    <s v="86310"/>
    <m/>
    <x v="14"/>
    <s v="Ülker Bisküvi San. A.Ş. Akyurt Şubesi"/>
    <s v="ÜLKER BİSKÜVİ SAN.A.Ş ( GEBZE ŞUBE )"/>
    <d v="2026-08-14T00:00:00"/>
    <s v="P-000172380"/>
    <m/>
    <s v="06JPB14"/>
    <s v="Tır Kayar Perdeli"/>
    <s v="MEHMET AKTAN"/>
    <x v="0"/>
    <s v="MEHMET AKTAN"/>
    <s v="05334219173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6310"/>
    <n v="27360"/>
    <n v="0"/>
    <n v="0"/>
    <n v="0"/>
    <n v="29986.560000000001"/>
    <n v="0"/>
    <n v="44003.09"/>
    <n v="0"/>
    <n v="29986.560000000001"/>
    <n v="44003.09"/>
    <n v="14016.53"/>
  </r>
  <r>
    <x v="5"/>
    <s v="Hüseyin Çalışkan"/>
    <s v="Arşiv kaydı var"/>
    <m/>
    <m/>
    <d v="2026-08-14T00:00:00"/>
    <s v="S-641779"/>
    <d v="2026-08-14T00:00:00"/>
    <s v="Y-576016"/>
    <x v="0"/>
    <m/>
    <s v=" "/>
    <m/>
    <s v="86281"/>
    <m/>
    <x v="14"/>
    <s v="Ülker Bisküvi San. A.Ş. Akyurt Şubesi"/>
    <s v="ÜLKER BİSKÜVİ SAN.A.Ş ( GEBZE ŞUBE )"/>
    <d v="2026-08-14T00:00:00"/>
    <s v="P-000172373"/>
    <m/>
    <s v="06EDU928"/>
    <s v="Tır Kayar Perdeli"/>
    <s v="SÜLEYMAN MUT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6281"/>
    <n v="27280"/>
    <n v="0"/>
    <n v="0"/>
    <n v="0"/>
    <n v="29898.880000000001"/>
    <n v="0"/>
    <n v="43874.42"/>
    <n v="0"/>
    <n v="29898.880000000001"/>
    <n v="43874.42"/>
    <n v="13975.54"/>
  </r>
  <r>
    <x v="5"/>
    <s v="Hüseyin Çalışkan"/>
    <s v="Arşiv kaydı var"/>
    <m/>
    <m/>
    <d v="2026-08-14T00:00:00"/>
    <s v="S-641778"/>
    <d v="2026-08-14T00:00:00"/>
    <s v="Y-576015"/>
    <x v="0"/>
    <m/>
    <s v=" "/>
    <m/>
    <s v="86186"/>
    <m/>
    <x v="14"/>
    <s v="Ülker Bisküvi San. A.Ş. Akyurt Şubesi"/>
    <s v="ÜLKER BİSKÜVİ SAN.A.Ş ( GEBZE ŞUBE )"/>
    <d v="2026-08-14T00:00:00"/>
    <s v="P-000172372"/>
    <m/>
    <s v="06DYN532"/>
    <s v="Tır Kayar Perdeli"/>
    <s v="MURAT YASİN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6186"/>
    <n v="26500"/>
    <n v="0"/>
    <n v="0"/>
    <n v="0"/>
    <n v="29044"/>
    <n v="0"/>
    <n v="42619.95"/>
    <n v="0"/>
    <n v="29044"/>
    <n v="42619.95"/>
    <n v="13575.95"/>
  </r>
  <r>
    <x v="5"/>
    <s v="Hüseyin Çalışkan"/>
    <s v="Arşiv kaydı var"/>
    <m/>
    <m/>
    <d v="2026-08-14T00:00:00"/>
    <s v="S-641775"/>
    <d v="2026-08-14T00:00:00"/>
    <s v="Y-576012"/>
    <x v="0"/>
    <m/>
    <s v=" "/>
    <m/>
    <s v="86261"/>
    <m/>
    <x v="14"/>
    <s v="Ülker Bisküvi San. A.Ş. Akyurt Şubesi"/>
    <s v="ÜLKER BİSKÜVİ SAN.A.Ş ( GEBZE ŞUBE )"/>
    <d v="2026-08-14T00:00:00"/>
    <s v="P-000172369"/>
    <m/>
    <s v="06FNH009"/>
    <s v="Tır Kayar Perdeli"/>
    <s v="ALİ COŞKUN"/>
    <x v="0"/>
    <s v="ALİ ÇOŞKUN"/>
    <s v="(546) 961-0366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6261"/>
    <n v="27340"/>
    <n v="0"/>
    <n v="0"/>
    <n v="0"/>
    <n v="29964.639999999999"/>
    <n v="0"/>
    <n v="43970.92"/>
    <n v="0"/>
    <n v="29964.639999999999"/>
    <n v="43970.92"/>
    <n v="14006.28"/>
  </r>
  <r>
    <x v="5"/>
    <s v="Hüseyin Çalışkan"/>
    <s v="Arşiv kaydı var"/>
    <m/>
    <m/>
    <d v="2026-08-14T00:00:00"/>
    <s v="S-641769"/>
    <d v="2026-08-14T00:00:00"/>
    <s v="Y-576006"/>
    <x v="0"/>
    <m/>
    <s v=" "/>
    <m/>
    <s v="86203"/>
    <m/>
    <x v="14"/>
    <s v="Ülker Bisküvi San. A.Ş. Akyurt Şubesi"/>
    <s v="ÜLKER BİSKÜVİ SAN.A.Ş ( GEBZE ŞUBE )"/>
    <d v="2026-08-14T00:00:00"/>
    <s v="P-000172363"/>
    <m/>
    <s v="06EMS633"/>
    <s v="Tır Kayar Perdeli"/>
    <s v="HAŞİM AYYILDIZ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6203"/>
    <n v="26440"/>
    <n v="0"/>
    <n v="0"/>
    <n v="0"/>
    <n v="28978.240000000002"/>
    <n v="0"/>
    <n v="42523.45"/>
    <n v="0"/>
    <n v="28978.240000000002"/>
    <n v="42523.45"/>
    <n v="13545.21"/>
  </r>
  <r>
    <x v="5"/>
    <s v="Hüseyin Çalışkan"/>
    <s v="Arşiv kaydı var"/>
    <m/>
    <m/>
    <d v="2026-08-14T00:00:00"/>
    <s v="S-641764"/>
    <d v="2026-08-14T00:00:00"/>
    <s v="Y-576001"/>
    <x v="0"/>
    <m/>
    <s v=" "/>
    <m/>
    <s v="86175"/>
    <m/>
    <x v="18"/>
    <s v="Ülker Bisküvi San. A.Ş. Akyurt Şubesi"/>
    <s v="Ülker Bisküvi San. A.Ş. Topkapı - 2 Şubesi"/>
    <d v="2026-08-14T00:00:00"/>
    <s v="P-000172358"/>
    <m/>
    <s v="06CFH65"/>
    <s v="10 Tkr Kamyon Tenteli"/>
    <s v="NİYAZİ ILI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6175"/>
    <n v="15680"/>
    <n v="0"/>
    <n v="0"/>
    <n v="0"/>
    <n v="22516.48"/>
    <n v="0"/>
    <n v="24984.51"/>
    <n v="0"/>
    <n v="22516.48"/>
    <n v="24984.51"/>
    <n v="2468.0300000000002"/>
  </r>
  <r>
    <x v="5"/>
    <s v="Hüseyin Çalışkan"/>
    <s v="Arşiv kaydı var"/>
    <m/>
    <m/>
    <d v="2026-08-14T00:00:00"/>
    <s v="S-641763"/>
    <d v="2026-08-14T00:00:00"/>
    <s v="Y-576000"/>
    <x v="0"/>
    <m/>
    <s v=" "/>
    <m/>
    <s v="86153"/>
    <m/>
    <x v="14"/>
    <s v="Ülker Bisküvi San. A.Ş. Akyurt Şubesi"/>
    <s v="ÜLKER BİSKÜVİ SAN.A.Ş ( GEBZE ŞUBE )"/>
    <d v="2026-08-14T00:00:00"/>
    <s v="P-000172357"/>
    <m/>
    <s v="14BR613"/>
    <s v="Tır Tenteli"/>
    <s v="DURAHMET COŞKUN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6153"/>
    <n v="26460"/>
    <n v="0"/>
    <n v="0"/>
    <n v="0"/>
    <n v="29000.16"/>
    <n v="0"/>
    <n v="42555.62"/>
    <n v="0"/>
    <n v="29000.16"/>
    <n v="42555.62"/>
    <n v="13555.46"/>
  </r>
  <r>
    <x v="5"/>
    <s v="Ahmet Bursal"/>
    <s v="Arşiv kaydı var"/>
    <m/>
    <m/>
    <d v="2026-08-14T00:00:00"/>
    <s v="S-642459"/>
    <d v="2026-08-14T00:00:00"/>
    <s v="Y-576698"/>
    <x v="0"/>
    <m/>
    <s v=" "/>
    <m/>
    <s v="86191-86020"/>
    <m/>
    <x v="16"/>
    <s v="Ülker Bisküvi San. A.Ş. Akyurt Şubesi"/>
    <s v="ÜLKER BİSKÜVİ SANAYİ AŞ .(ANKARA ŞUBE)"/>
    <m/>
    <m/>
    <m/>
    <s v="06DVK116"/>
    <s v="Tır Kayar Perdeli"/>
    <s v="MEHMET ASLIİPEK"/>
    <x v="0"/>
    <s v=" "/>
    <m/>
    <s v="ŞEHİRİÇİ"/>
    <n v="1"/>
    <s v="2163"/>
    <s v="BİGBAG DEPO"/>
    <s v="ANKARA"/>
    <s v="AKYURT"/>
    <s v="Saracalar Mahallesi Alparslan Türkeş Bulvarı Önem Gıda Blok No:4/1 Akyurt/Ankara"/>
    <s v="0696"/>
    <s v="ANKARA HERO HAMMADDE DEPO"/>
    <s v="ANKARA"/>
    <s v="AKYURT"/>
    <s v="ESENBOĞA YOLU 21.KM AKYURT/ANKARA @ 86191-86020"/>
    <n v="0"/>
    <n v="0"/>
    <n v="0"/>
    <n v="0"/>
    <n v="4779"/>
    <n v="0"/>
    <n v="6308"/>
    <n v="0"/>
    <n v="4779"/>
    <n v="6308"/>
    <n v="1529"/>
  </r>
  <r>
    <x v="5"/>
    <s v="Hüseyin Çalışkan"/>
    <s v="Arşiv kaydı var"/>
    <m/>
    <m/>
    <d v="2026-08-14T00:00:00"/>
    <s v="S-641768"/>
    <d v="2026-08-14T00:00:00"/>
    <s v="Y-576005"/>
    <x v="0"/>
    <m/>
    <s v=" "/>
    <m/>
    <s v="86199"/>
    <m/>
    <x v="14"/>
    <s v="Ülker Bisküvi San. A.Ş. Akyurt Şubesi"/>
    <s v="ÜLKER BİSKÜVİ SAN.A.Ş ( GEBZE ŞUBE )"/>
    <d v="2026-08-14T00:00:00"/>
    <s v="P-000172362"/>
    <m/>
    <s v="06BOP781"/>
    <s v="Tır Kayar Perdeli"/>
    <s v="ERCAN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6199"/>
    <n v="27300"/>
    <n v="0"/>
    <n v="0"/>
    <n v="0"/>
    <n v="29920.799999999999"/>
    <n v="0"/>
    <n v="43906.59"/>
    <n v="0"/>
    <n v="29920.799999999999"/>
    <n v="43906.59"/>
    <n v="13985.79"/>
  </r>
  <r>
    <x v="2"/>
    <s v="Arif Aladağ"/>
    <m/>
    <m/>
    <s v="TAMAMLANDI"/>
    <d v="2026-08-14T00:00:00"/>
    <s v="S-641933"/>
    <d v="2026-08-14T00:00:00"/>
    <s v="Y-576171"/>
    <x v="0"/>
    <m/>
    <s v=" "/>
    <m/>
    <m/>
    <m/>
    <x v="7"/>
    <s v="KESKİNOĞLU TAVUKÇULUK VE DAMIZLIK İŞLETMELERİ SANAYİ TİCARET ANONİM ŞİRKETİ"/>
    <m/>
    <m/>
    <m/>
    <m/>
    <s v="31AAZ471"/>
    <s v="Tır Frigorifik"/>
    <s v="NECMETTİN GÜLER"/>
    <x v="0"/>
    <s v=" "/>
    <m/>
    <s v="ŞEHİRLERARASI"/>
    <n v="1"/>
    <s v="4598"/>
    <s v="MANİSA KESKİNOĞLU DEPO"/>
    <s v="MANİSA"/>
    <s v="AKHİSAR"/>
    <s v="KAYALIOĞLU KASABASI"/>
    <s v="Y06"/>
    <s v="ANKARA"/>
    <s v="ANKARA"/>
    <s v="ANKARA MERKEZ"/>
    <s v="GÖLBAŞI MİGROS @ "/>
    <n v="0"/>
    <n v="0"/>
    <n v="0"/>
    <n v="0"/>
    <n v="29000"/>
    <n v="0"/>
    <n v="30050"/>
    <n v="0"/>
    <n v="29000"/>
    <n v="30050"/>
    <n v="1050"/>
  </r>
  <r>
    <x v="2"/>
    <s v="Arif Aladağ"/>
    <m/>
    <m/>
    <s v="TAMAMLANDI"/>
    <d v="2026-08-14T00:00:00"/>
    <s v="S-641929"/>
    <d v="2026-08-14T00:00:00"/>
    <s v="Y-576167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LERARASI"/>
    <n v="1"/>
    <s v="Y45"/>
    <s v="MANİSA"/>
    <s v="MANİSA"/>
    <s v="MANİSA MERKEZ"/>
    <m/>
    <s v="Y35"/>
    <s v="İZMİR"/>
    <s v="İZMİR"/>
    <s v="MERKEZ"/>
    <s v="MANİSA A101+ MENEMEN TARIM KREDİ @ "/>
    <n v="0"/>
    <n v="0"/>
    <n v="0"/>
    <n v="0"/>
    <n v="9000"/>
    <n v="0"/>
    <n v="9250"/>
    <n v="0"/>
    <n v="9000"/>
    <n v="9250"/>
    <n v="250"/>
  </r>
  <r>
    <x v="2"/>
    <s v="Arif Aladağ"/>
    <m/>
    <m/>
    <s v="TAMAMLANDI"/>
    <d v="2026-08-14T00:00:00"/>
    <s v="S-641927"/>
    <d v="2026-08-14T00:00:00"/>
    <s v="Y-576165"/>
    <x v="0"/>
    <m/>
    <s v=" "/>
    <m/>
    <m/>
    <m/>
    <x v="7"/>
    <s v="KESKİNOĞLU TAVUKÇULUK VE DAMIZLIK İŞLETMELERİ SANAYİ TİCARET ANONİM ŞİRKETİ"/>
    <m/>
    <m/>
    <m/>
    <m/>
    <s v="06EB2949"/>
    <s v="Tır Tenteli"/>
    <s v="ABDULLAH YEŞİLOĞLU"/>
    <x v="0"/>
    <s v=" "/>
    <m/>
    <s v="ŞEHİRLERARASI"/>
    <n v="1"/>
    <s v="Y16"/>
    <s v="BURSA"/>
    <s v="BURSA"/>
    <s v="BURSA MERKEZ"/>
    <s v="SEBKUR"/>
    <s v="Y06"/>
    <s v="ANKARA"/>
    <s v="ANKARA"/>
    <s v="ANKARA MERKEZ"/>
    <s v="GÖLBAŞI MİGROS @ "/>
    <n v="0"/>
    <n v="0"/>
    <n v="0"/>
    <n v="0"/>
    <n v="29000"/>
    <n v="0"/>
    <n v="30050"/>
    <n v="0"/>
    <n v="29000"/>
    <n v="30050"/>
    <n v="1050"/>
  </r>
  <r>
    <x v="2"/>
    <s v="Arif Aladağ"/>
    <m/>
    <m/>
    <s v="TAMAMLANDI"/>
    <d v="2026-08-14T00:00:00"/>
    <s v="S-641926"/>
    <d v="2026-08-14T00:00:00"/>
    <s v="Y-576164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AKHİSAR ŞOK @ "/>
    <n v="0"/>
    <n v="0"/>
    <n v="0"/>
    <n v="0"/>
    <n v="4500"/>
    <n v="0"/>
    <n v="4850"/>
    <n v="0"/>
    <n v="4500"/>
    <n v="4850"/>
    <n v="350"/>
  </r>
  <r>
    <x v="2"/>
    <s v="Arif Aladağ"/>
    <m/>
    <m/>
    <s v="TAMAMLANDI"/>
    <d v="2026-08-14T00:00:00"/>
    <s v="S-641925"/>
    <d v="2026-08-14T00:00:00"/>
    <s v="Y-576163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TURGUTLU BİLE @"/>
    <n v="0"/>
    <n v="0"/>
    <n v="0"/>
    <n v="0"/>
    <n v="8750"/>
    <n v="0"/>
    <n v="9100"/>
    <n v="0"/>
    <n v="8750"/>
    <n v="9100"/>
    <n v="350"/>
  </r>
  <r>
    <x v="2"/>
    <s v="Arif Aladağ"/>
    <m/>
    <s v="10-16 AĞUSTOS 2026 GÖNENLİ SÜT / AKHİSAR MUTABAKATI"/>
    <s v="TAMAMLANDI"/>
    <d v="2026-08-14T00:00:00"/>
    <s v="S-641919"/>
    <d v="2026-08-14T00:00:00"/>
    <s v="Y-576157"/>
    <x v="0"/>
    <m/>
    <s v=" "/>
    <m/>
    <m/>
    <m/>
    <x v="6"/>
    <s v="GÖNENLİ SÜT VE SÜT ÜRÜNLERİ GIDA SANAYİ VE TİCARET ANONİM ŞİRKETİ"/>
    <m/>
    <m/>
    <m/>
    <m/>
    <s v="45HH178"/>
    <s v="Tır Frigorifik"/>
    <s v="SAFİYE YAŞAR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ORHANLI BİM @ "/>
    <n v="0"/>
    <n v="0"/>
    <n v="0"/>
    <n v="0"/>
    <n v="38500"/>
    <n v="0"/>
    <n v="40540.29"/>
    <n v="0"/>
    <n v="38500"/>
    <n v="40540.29"/>
    <n v="2040.29"/>
  </r>
  <r>
    <x v="2"/>
    <s v="Arif Aladağ"/>
    <m/>
    <s v="10-16 AĞUSTOS 2026 GÖNENLİ SÜT / AKHİSAR MUTABAKATI"/>
    <s v="TAMAMLANDI"/>
    <d v="2026-08-14T00:00:00"/>
    <s v="S-641917"/>
    <d v="2026-08-14T00:00:00"/>
    <s v="Y-576155"/>
    <x v="0"/>
    <m/>
    <s v=" "/>
    <m/>
    <m/>
    <m/>
    <x v="6"/>
    <s v="GÖNENLİ SÜT VE SÜT ÜRÜNLERİ GIDA SANAYİ VE TİCARET ANONİM ŞİRKETİ"/>
    <m/>
    <m/>
    <m/>
    <m/>
    <s v="45ABD540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TUZLA BİM @ "/>
    <n v="0"/>
    <n v="0"/>
    <n v="0"/>
    <n v="0"/>
    <n v="38500"/>
    <n v="0"/>
    <n v="40540.29"/>
    <n v="0"/>
    <n v="38500"/>
    <n v="40540.29"/>
    <n v="2040.29"/>
  </r>
  <r>
    <x v="2"/>
    <s v="Arif Aladağ"/>
    <m/>
    <s v="10-16 AĞUSTOS 2026 GÖNENLİ SÜT / AKHİSAR MUTABAKATI"/>
    <s v="TAMAMLANDI"/>
    <d v="2026-08-14T00:00:00"/>
    <s v="S-641916"/>
    <d v="2026-08-14T00:00:00"/>
    <s v="Y-576154"/>
    <x v="0"/>
    <m/>
    <s v=" "/>
    <m/>
    <m/>
    <m/>
    <x v="6"/>
    <s v="GÖNENLİ SÜT VE SÜT ÜRÜNLERİ GIDA SANAYİ VE TİCARET ANONİM ŞİRKETİ"/>
    <m/>
    <m/>
    <m/>
    <m/>
    <s v="45YG500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ESNEHYURT BİM2+BİM3 @ "/>
    <n v="0"/>
    <n v="0"/>
    <n v="0"/>
    <n v="0"/>
    <n v="48500"/>
    <n v="0"/>
    <n v="50429.56"/>
    <n v="0"/>
    <n v="48500"/>
    <n v="50429.56"/>
    <n v="1929.56"/>
  </r>
  <r>
    <x v="2"/>
    <s v="Arif Aladağ"/>
    <m/>
    <s v="10-16 AĞUSTOS 2026 GÖNENLİ SÜT / AKHİSAR MUTABAKATI"/>
    <s v="TAMAMLANDI"/>
    <d v="2026-08-14T00:00:00"/>
    <s v="S-641915"/>
    <d v="2026-08-14T00:00:00"/>
    <s v="Y-576153"/>
    <x v="0"/>
    <m/>
    <s v=" "/>
    <m/>
    <m/>
    <m/>
    <x v="6"/>
    <s v="GÖNENLİ SÜT VE SÜT ÜRÜNLERİ GIDA SANAYİ VE TİCARET ANONİM ŞİRKETİ"/>
    <m/>
    <m/>
    <m/>
    <m/>
    <s v="31SB279"/>
    <s v="Tır Frigorifik"/>
    <s v="YÖNTEM LOJ.ULUS.TAŞ.İTH.İHR.SAN.VE TİC.LTD.ŞTİ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ESENKENT BİM1+ HARAMİDERE BİM @ "/>
    <n v="0"/>
    <n v="0"/>
    <n v="0"/>
    <n v="0"/>
    <n v="48500"/>
    <n v="0"/>
    <n v="50429.56"/>
    <n v="0"/>
    <n v="48500"/>
    <n v="50429.56"/>
    <n v="1929.56"/>
  </r>
  <r>
    <x v="2"/>
    <s v="Arif Aladağ"/>
    <m/>
    <s v="10-16 AĞUSTOS 2026 GÖNENLİ SÜT / AKHİSAR MUTABAKATI"/>
    <s v="TAMAMLANDI"/>
    <d v="2026-08-14T00:00:00"/>
    <s v="S-641914"/>
    <d v="2026-08-14T00:00:00"/>
    <s v="Y-576152"/>
    <x v="0"/>
    <m/>
    <s v=" "/>
    <m/>
    <m/>
    <m/>
    <x v="6"/>
    <s v="GÖNENLİ SÜT VE SÜT ÜRÜNLERİ GIDA SANAYİ VE TİCARET ANONİM ŞİRKETİ"/>
    <m/>
    <m/>
    <m/>
    <m/>
    <s v="31AJA224"/>
    <s v="Tır Frigorifik"/>
    <s v="KAPITRANS ULUS.TAŞ.TİC.LTD.ŞTİ."/>
    <x v="1"/>
    <s v=" "/>
    <m/>
    <s v="ŞEHİRLERARASI"/>
    <n v="1"/>
    <s v="Y45"/>
    <s v="MANİSA"/>
    <s v="MANİSA"/>
    <s v="MANİSA MERKEZ"/>
    <m/>
    <s v="Y33"/>
    <s v="MERSİN"/>
    <s v="MERSİN"/>
    <s v="MERSİN MERKEZ"/>
    <s v="MERSİN BİM @ "/>
    <n v="0"/>
    <n v="890"/>
    <n v="1795"/>
    <n v="905"/>
    <n v="84588.37"/>
    <n v="1539.01"/>
    <n v="74281.36"/>
    <n v="0"/>
    <n v="83049.36"/>
    <n v="74281.36"/>
    <n v="-8768"/>
  </r>
  <r>
    <x v="2"/>
    <s v="Arif Aladağ"/>
    <m/>
    <m/>
    <s v="TAMAMLANDI"/>
    <d v="2026-08-14T00:00:00"/>
    <s v="S-641928"/>
    <d v="2026-08-14T00:00:00"/>
    <s v="Y-576166"/>
    <x v="0"/>
    <m/>
    <s v=" "/>
    <m/>
    <m/>
    <m/>
    <x v="7"/>
    <s v="KESKİNOĞLU TAVUKÇULUK VE DAMIZLIK İŞLETMELERİ SANAYİ TİCARET ANONİM ŞİRKETİ"/>
    <m/>
    <m/>
    <m/>
    <m/>
    <s v="34BKN613"/>
    <s v="Tır Frigorifik"/>
    <s v="ÖZBAKAN ET VE ET ÜRÜNLEİR İMALAT SAN TİC.LTD.ŞTİ"/>
    <x v="0"/>
    <s v=" "/>
    <m/>
    <s v="ŞEHİRLERARASI"/>
    <n v="1"/>
    <s v="Y16"/>
    <s v="BURSA"/>
    <s v="BURSA"/>
    <s v="BURSA MERKEZ"/>
    <s v="SEBKUR"/>
    <s v="Y06"/>
    <s v="ANKARA"/>
    <s v="ANKARA"/>
    <s v="ANKARA MERKEZ"/>
    <s v="GÖLBAŞI MİGROSQ @ "/>
    <n v="0"/>
    <n v="0"/>
    <n v="0"/>
    <n v="0"/>
    <n v="28000"/>
    <n v="0"/>
    <n v="30050"/>
    <n v="0"/>
    <n v="28000"/>
    <n v="30050"/>
    <n v="2050"/>
  </r>
  <r>
    <x v="2"/>
    <s v="Arif Aladağ"/>
    <m/>
    <m/>
    <s v="TAMAMLANDI"/>
    <d v="2026-08-14T00:00:00"/>
    <s v="S-641932"/>
    <d v="2026-08-14T00:00:00"/>
    <s v="Y-576170"/>
    <x v="0"/>
    <m/>
    <s v=" "/>
    <m/>
    <m/>
    <m/>
    <x v="7"/>
    <s v="KESKİNOĞLU TAVUKÇULUK VE DAMIZLIK İŞLETMELERİ SANAYİ TİCARET ANONİM ŞİRKETİ"/>
    <m/>
    <m/>
    <m/>
    <m/>
    <s v="45YT441"/>
    <s v="Tır Frigorifik"/>
    <s v="SİSTA LOJİSTİK GIDA TİC.LTD.ŞTİ"/>
    <x v="0"/>
    <s v=" "/>
    <m/>
    <s v="ŞEHİRLERARASI"/>
    <n v="1"/>
    <s v="4598"/>
    <s v="MANİSA KESKİNOĞLU DEPO"/>
    <s v="MANİSA"/>
    <s v="AKHİSAR"/>
    <s v="KAYALIOĞLU KASABASI"/>
    <s v="Y35"/>
    <s v="İZMİR"/>
    <s v="İZMİR"/>
    <s v="MERKEZ"/>
    <s v="TORBALI MİGROS @ "/>
    <n v="0"/>
    <n v="0"/>
    <n v="0"/>
    <n v="0"/>
    <n v="12500"/>
    <n v="0"/>
    <n v="12850"/>
    <n v="0"/>
    <n v="12500"/>
    <n v="12850"/>
    <n v="350"/>
  </r>
  <r>
    <x v="2"/>
    <s v="Arif Aladağ"/>
    <m/>
    <s v="10-16 AĞUSTOS 2026 GÖNENLİ SÜT / AKHİSAR MUTABAKATI"/>
    <s v="TAMAMLANDI"/>
    <d v="2026-08-14T00:00:00"/>
    <s v="S-641918"/>
    <d v="2026-08-14T00:00:00"/>
    <s v="Y-576156"/>
    <x v="0"/>
    <m/>
    <s v=" "/>
    <m/>
    <m/>
    <m/>
    <x v="6"/>
    <s v="GÖNENLİ SÜT VE SÜT ÜRÜNLERİ GIDA SANAYİ VE TİCARET ANONİM ŞİRKETİ"/>
    <m/>
    <m/>
    <m/>
    <m/>
    <s v="45ACD017"/>
    <s v="Tır Frigorifik"/>
    <s v="MEHMET UZEL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ORHANLI BİM @"/>
    <n v="0"/>
    <n v="0"/>
    <n v="0"/>
    <n v="0"/>
    <n v="38500"/>
    <n v="0"/>
    <n v="40540.29"/>
    <n v="0"/>
    <n v="38500"/>
    <n v="40540.29"/>
    <n v="2040.29"/>
  </r>
  <r>
    <x v="3"/>
    <s v="Mehmet Koç"/>
    <s v="Arşiv kaydı var"/>
    <m/>
    <m/>
    <d v="2026-08-14T00:00:00"/>
    <s v="S-642336"/>
    <d v="2026-08-14T00:00:00"/>
    <s v="Y-576575"/>
    <x v="0"/>
    <m/>
    <s v=" "/>
    <m/>
    <m/>
    <m/>
    <x v="8"/>
    <s v="TURKUVAZ PLASTİK VE TEMİZLİK ÜRÜNLERİ SAN TİÇ A.Ş"/>
    <m/>
    <d v="2026-08-14T00:00:00"/>
    <s v="P-000172525"/>
    <m/>
    <s v="55JZ560"/>
    <s v="Tır Tenteli"/>
    <s v="YILMAZ ZAHİRECİLİK GIDA ÜRÜNLERİ İNŞAAT TİCARET VE SANAYİ LİMİTED ŞİRKETİ"/>
    <x v="0"/>
    <s v=" "/>
    <m/>
    <s v="ŞEHİRLERARASI"/>
    <n v="1"/>
    <s v="HENDEK TURKUVAZ"/>
    <s v="HENDEK TURKUVAZ"/>
    <s v="SAKARYA"/>
    <s v="HENDEK"/>
    <m/>
    <s v="Y55"/>
    <s v="SAMSUN"/>
    <s v="SAMSUN"/>
    <s v="SAMSUN MERKEZ"/>
    <m/>
    <n v="0"/>
    <n v="0"/>
    <n v="0"/>
    <n v="0"/>
    <n v="30000"/>
    <n v="0"/>
    <n v="35051"/>
    <n v="0"/>
    <n v="30000"/>
    <n v="35051"/>
    <n v="5051"/>
  </r>
  <r>
    <x v="3"/>
    <s v="Mehmet Koç"/>
    <s v="Arşiv kaydı var"/>
    <m/>
    <m/>
    <d v="2026-08-14T00:00:00"/>
    <s v="S-642313"/>
    <d v="2026-08-14T00:00:00"/>
    <s v="Y-576548"/>
    <x v="0"/>
    <m/>
    <s v=" "/>
    <m/>
    <m/>
    <m/>
    <x v="8"/>
    <s v="TURKUVAZ PLASTİK VE TEMİZLİK ÜRÜNLERİ SAN TİÇ A.Ş"/>
    <m/>
    <d v="2026-08-14T00:00:00"/>
    <s v="P-000172508"/>
    <m/>
    <s v="35AYB917"/>
    <s v="Tır Tenteli"/>
    <s v="ÖZGÜR YAVUZ"/>
    <x v="0"/>
    <s v=" "/>
    <m/>
    <s v="ŞEHİRLERARASI"/>
    <n v="1"/>
    <s v="HENDEK TURKUVAZ"/>
    <s v="HENDEK TURKUVAZ"/>
    <s v="SAKARYA"/>
    <s v="HENDEK"/>
    <m/>
    <s v="Y65"/>
    <s v="VAN"/>
    <s v="VAN"/>
    <s v="VAN MERKEZ"/>
    <m/>
    <n v="0"/>
    <n v="0"/>
    <n v="0"/>
    <n v="0"/>
    <n v="71000"/>
    <n v="0"/>
    <n v="80584"/>
    <n v="0"/>
    <n v="71000"/>
    <n v="80584"/>
    <n v="9584"/>
  </r>
  <r>
    <x v="3"/>
    <s v="Kadir Öz"/>
    <m/>
    <m/>
    <s v="SAKARYA"/>
    <d v="2026-08-14T00:00:00"/>
    <s v="S-642243"/>
    <d v="2026-08-14T00:00:00"/>
    <s v="Y-576472"/>
    <x v="1"/>
    <m/>
    <s v=" "/>
    <d v="2026-08-14T00:00:00"/>
    <m/>
    <m/>
    <x v="8"/>
    <s v="TURKUVAZ PLASTİK VE TEMİZLİK ÜRÜNLERİ SAN TİÇ A.Ş"/>
    <m/>
    <m/>
    <m/>
    <m/>
    <s v="33AYM29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1"/>
    <s v="ADANA"/>
    <s v="ADANA"/>
    <s v="ADANA MERKEZ"/>
    <s v="ADANA-2 @ "/>
    <n v="0"/>
    <n v="0"/>
    <n v="1"/>
    <m/>
    <n v="34411"/>
    <n v="0"/>
    <n v="40766"/>
    <n v="0"/>
    <n v="34411"/>
    <n v="40766"/>
    <n v="6355"/>
  </r>
  <r>
    <x v="3"/>
    <s v="Mehmet Koç"/>
    <s v="Arşiv kaydı var"/>
    <m/>
    <m/>
    <d v="2026-08-14T00:00:00"/>
    <s v="S-642033"/>
    <d v="2026-08-14T00:00:00"/>
    <s v="Y-576273"/>
    <x v="0"/>
    <m/>
    <s v=" "/>
    <m/>
    <m/>
    <m/>
    <x v="19"/>
    <s v="VATAN PLASTİK SAN TİCARET A.Ş"/>
    <m/>
    <d v="2026-08-14T00:00:00"/>
    <s v="P-000172490"/>
    <m/>
    <s v="26B7465"/>
    <s v="Tır Tenteli"/>
    <s v="MUSTAFA SİVRİ"/>
    <x v="0"/>
    <s v=" "/>
    <m/>
    <s v="ŞEHİRLERARASI"/>
    <n v="1"/>
    <s v="Y11"/>
    <s v="BİLECİK"/>
    <s v="BİLECİK"/>
    <s v="BİLECİK MERKEZ"/>
    <m/>
    <s v="Y26"/>
    <s v="ESKİŞEHİR"/>
    <s v="ESKİŞEHİR"/>
    <s v="ESKİŞEHİR MERKEZ"/>
    <s v="35904 @ "/>
    <n v="0"/>
    <n v="0"/>
    <n v="0"/>
    <n v="0"/>
    <n v="14500"/>
    <n v="0"/>
    <n v="16803"/>
    <n v="0"/>
    <n v="14500"/>
    <n v="16803"/>
    <n v="2303"/>
  </r>
  <r>
    <x v="3"/>
    <s v="Mehmet Koç"/>
    <s v="Arşiv kaydı var"/>
    <m/>
    <m/>
    <d v="2026-08-14T00:00:00"/>
    <s v="S-642429"/>
    <d v="2026-08-14T00:00:00"/>
    <s v="Y-576668"/>
    <x v="0"/>
    <m/>
    <s v=" "/>
    <m/>
    <m/>
    <m/>
    <x v="19"/>
    <s v="VATAN PLASTİK SAN TİCARET A.Ş"/>
    <m/>
    <d v="2026-08-14T00:00:00"/>
    <s v="P-000172585"/>
    <m/>
    <s v="42ADE508"/>
    <s v="Tır Tenteli"/>
    <s v="OĞUZ CANBERK YAPICI"/>
    <x v="0"/>
    <s v=" "/>
    <m/>
    <s v="ŞEHİRLERARASI"/>
    <n v="1"/>
    <s v="ÖMERLİ"/>
    <s v="ÖMERLİ"/>
    <s v="İSTANBUL"/>
    <m/>
    <m/>
    <s v="Y42"/>
    <s v="KONYA"/>
    <s v="KONYA"/>
    <s v="KONYA MERKEZ"/>
    <s v="35907 @ "/>
    <n v="0"/>
    <n v="0"/>
    <n v="0"/>
    <n v="0"/>
    <n v="27000"/>
    <n v="0"/>
    <n v="33472"/>
    <n v="0"/>
    <n v="27000"/>
    <n v="33472"/>
    <n v="6472"/>
  </r>
  <r>
    <x v="3"/>
    <s v="Mehmet Koç"/>
    <s v="Arşiv kaydı var"/>
    <m/>
    <m/>
    <d v="2026-08-14T00:00:00"/>
    <s v="S-642388"/>
    <d v="2026-08-14T00:00:00"/>
    <s v="Y-576627"/>
    <x v="0"/>
    <m/>
    <s v=" "/>
    <m/>
    <m/>
    <m/>
    <x v="32"/>
    <s v="KAR PORSELEN SANAYİ VE TİCARET ANONİM ŞİRKETİ"/>
    <m/>
    <d v="2026-08-14T00:00:00"/>
    <s v="P-000172548"/>
    <m/>
    <s v="54AOT008"/>
    <s v="Tır Tenteli"/>
    <s v="PAMUKOVA ÖZKAR NAK.SAN.VE TİC.LTD.ŞTİ"/>
    <x v="0"/>
    <s v=" "/>
    <m/>
    <s v="ŞEHİRLERARASI"/>
    <n v="1"/>
    <s v="Y09"/>
    <s v="AYDIN"/>
    <s v="AYDIN"/>
    <s v="AYDIN MERKEZ"/>
    <m/>
    <s v="Y11"/>
    <s v="BİLECİK"/>
    <s v="BİLECİK"/>
    <s v="BİLECİK MERKEZ"/>
    <s v="C7395 @ "/>
    <n v="0"/>
    <n v="0"/>
    <n v="0"/>
    <n v="0"/>
    <n v="24500"/>
    <n v="0"/>
    <n v="25316.55"/>
    <n v="0"/>
    <n v="24500"/>
    <n v="25316.55"/>
    <n v="816.55"/>
  </r>
  <r>
    <x v="3"/>
    <s v="Mehmet Koç"/>
    <s v="Arşiv kaydı var"/>
    <m/>
    <m/>
    <d v="2026-08-14T00:00:00"/>
    <s v="S-642329"/>
    <d v="2026-08-14T00:00:00"/>
    <s v="Y-576568"/>
    <x v="0"/>
    <m/>
    <s v=" "/>
    <m/>
    <m/>
    <m/>
    <x v="19"/>
    <s v="VATAN PLASTİK SAN TİCARET A.Ş"/>
    <m/>
    <d v="2026-08-14T00:00:00"/>
    <s v="P-000172518"/>
    <m/>
    <s v="16BGJ392"/>
    <s v="8 Tkr Kamyon Frigorifik"/>
    <s v="ADNAN AKINCI"/>
    <x v="0"/>
    <s v=" "/>
    <m/>
    <s v="ŞEHİRLERARASI"/>
    <n v="1"/>
    <s v="ÖMERLİ"/>
    <s v="ÖMERLİ"/>
    <s v="İSTANBUL"/>
    <m/>
    <m/>
    <s v="Y16"/>
    <s v="BURSA"/>
    <s v="BURSA"/>
    <s v="BURSA MERKEZ"/>
    <s v="35908 @ "/>
    <n v="0"/>
    <n v="0"/>
    <n v="0"/>
    <n v="0"/>
    <n v="17000"/>
    <n v="0"/>
    <n v="20455"/>
    <n v="0"/>
    <n v="17000"/>
    <n v="20455"/>
    <n v="3455"/>
  </r>
  <r>
    <x v="3"/>
    <s v="Kadir Öz"/>
    <m/>
    <m/>
    <s v="SAKARYA"/>
    <d v="2026-08-14T00:00:00"/>
    <s v="S-642257"/>
    <d v="2026-08-14T00:00:00"/>
    <s v="Y-576486"/>
    <x v="1"/>
    <m/>
    <s v=" "/>
    <d v="2026-08-15T00:00:00"/>
    <m/>
    <m/>
    <x v="8"/>
    <s v="TURKUVAZ PLASTİK VE TEMİZLİK ÜRÜNLERİ SAN TİÇ A.Ş"/>
    <m/>
    <m/>
    <m/>
    <m/>
    <s v="50ABU301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58"/>
    <s v="SİVAS"/>
    <s v="SİVAS"/>
    <s v="SİVAS MERKEZ"/>
    <s v="SİVAS @ "/>
    <n v="0"/>
    <n v="0"/>
    <n v="1"/>
    <m/>
    <n v="37279"/>
    <n v="0"/>
    <n v="38873"/>
    <n v="0"/>
    <n v="37279"/>
    <n v="38873"/>
    <n v="1594"/>
  </r>
  <r>
    <x v="3"/>
    <s v="Kadir Öz"/>
    <m/>
    <m/>
    <s v="SAKARYA"/>
    <d v="2026-08-14T00:00:00"/>
    <s v="S-642256"/>
    <d v="2026-08-14T00:00:00"/>
    <s v="Y-576485"/>
    <x v="1"/>
    <m/>
    <s v=" "/>
    <d v="2026-08-14T00:00:00"/>
    <m/>
    <m/>
    <x v="8"/>
    <s v="TURKUVAZ PLASTİK VE TEMİZLİK ÜRÜNLERİ SAN TİÇ A.Ş"/>
    <m/>
    <m/>
    <m/>
    <m/>
    <s v="29AAN362"/>
    <s v="Tır Tenteli"/>
    <s v="SINIRLI SORUMLU HENDEK NÜSHETİYE TAŞIMA VE İŞLETME KOOPERATİFİ -02 YAKIT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610"/>
    <n v="0"/>
    <n v="12659"/>
    <n v="0"/>
    <n v="10610"/>
    <n v="12659"/>
    <n v="2049"/>
  </r>
  <r>
    <x v="3"/>
    <s v="Kadir Öz"/>
    <m/>
    <m/>
    <s v="SAKARYA"/>
    <d v="2026-08-14T00:00:00"/>
    <s v="S-642255"/>
    <d v="2026-08-14T00:00:00"/>
    <s v="Y-576484"/>
    <x v="1"/>
    <m/>
    <s v=" "/>
    <d v="2026-08-14T00:00:00"/>
    <m/>
    <m/>
    <x v="8"/>
    <s v="TURKUVAZ PLASTİK VE TEMİZLİK ÜRÜNLERİ SAN TİÇ A.Ş"/>
    <m/>
    <m/>
    <m/>
    <m/>
    <s v="55GS841"/>
    <s v="Tır Kayar Perdeli"/>
    <s v="MEHMET MARANGOZ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BİM @ "/>
    <n v="0"/>
    <n v="0"/>
    <n v="1"/>
    <m/>
    <n v="10610"/>
    <n v="0"/>
    <n v="11506"/>
    <n v="0"/>
    <n v="10610"/>
    <n v="11506"/>
    <n v="896"/>
  </r>
  <r>
    <x v="3"/>
    <s v="Kadir Öz"/>
    <m/>
    <m/>
    <s v="SAKARYA"/>
    <d v="2026-08-14T00:00:00"/>
    <s v="S-642254"/>
    <d v="2026-08-14T00:00:00"/>
    <s v="Y-576483"/>
    <x v="1"/>
    <m/>
    <s v=" "/>
    <d v="2026-08-14T00:00:00"/>
    <m/>
    <m/>
    <x v="8"/>
    <s v="TURKUVAZ PLASTİK VE TEMİZLİK ÜRÜNLERİ SAN TİÇ A.Ş"/>
    <m/>
    <m/>
    <m/>
    <m/>
    <s v="33PT51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3"/>
    <s v="MERSİN"/>
    <s v="MERSİN"/>
    <s v="MERSİN MERKEZ"/>
    <s v="MERSİN+TARSUS @ "/>
    <n v="0"/>
    <n v="0"/>
    <n v="1"/>
    <m/>
    <n v="35661"/>
    <n v="0"/>
    <n v="39114"/>
    <n v="0"/>
    <n v="35661"/>
    <n v="39114"/>
    <n v="3453"/>
  </r>
  <r>
    <x v="3"/>
    <s v="Kadir Öz"/>
    <m/>
    <m/>
    <s v="SAKARYA"/>
    <d v="2026-08-14T00:00:00"/>
    <s v="S-642253"/>
    <d v="2026-08-14T00:00:00"/>
    <s v="Y-576482"/>
    <x v="1"/>
    <m/>
    <s v=" "/>
    <d v="2026-08-14T00:00:00"/>
    <m/>
    <m/>
    <x v="8"/>
    <s v="TURKUVAZ PLASTİK VE TEMİZLİK ÜRÜNLERİ SAN TİÇ A.Ş"/>
    <m/>
    <m/>
    <m/>
    <m/>
    <s v="50ACJ364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44"/>
    <s v="MALATYA"/>
    <s v="MALATYA"/>
    <s v="MALATYA MERKEZ"/>
    <s v="MALATYA @ "/>
    <n v="0"/>
    <n v="0"/>
    <n v="1"/>
    <m/>
    <n v="49238"/>
    <n v="0"/>
    <n v="56773"/>
    <n v="0"/>
    <n v="49238"/>
    <n v="56773"/>
    <n v="7535"/>
  </r>
  <r>
    <x v="3"/>
    <s v="Kadir Öz"/>
    <m/>
    <m/>
    <s v="SAKARYA"/>
    <d v="2026-08-14T00:00:00"/>
    <s v="S-642252"/>
    <d v="2026-08-14T00:00:00"/>
    <s v="Y-576481"/>
    <x v="1"/>
    <m/>
    <s v=" "/>
    <d v="2026-08-14T00:00:00"/>
    <m/>
    <m/>
    <x v="8"/>
    <s v="TURKUVAZ PLASTİK VE TEMİZLİK ÜRÜNLERİ SAN TİÇ A.Ş"/>
    <m/>
    <m/>
    <m/>
    <m/>
    <s v="42P440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42"/>
    <s v="KONYA"/>
    <s v="KONYA"/>
    <s v="KONYA MERKEZ"/>
    <s v="KONYA @ "/>
    <n v="0"/>
    <n v="0"/>
    <n v="1"/>
    <m/>
    <n v="26382"/>
    <n v="0"/>
    <n v="28770"/>
    <n v="0"/>
    <n v="26382"/>
    <n v="28770"/>
    <n v="2388"/>
  </r>
  <r>
    <x v="3"/>
    <s v="Kadir Öz"/>
    <m/>
    <m/>
    <s v="SAKARYA"/>
    <d v="2026-08-14T00:00:00"/>
    <s v="S-642251"/>
    <d v="2026-08-14T00:00:00"/>
    <s v="Y-576480"/>
    <x v="1"/>
    <m/>
    <s v=" "/>
    <d v="2026-08-14T00:00:00"/>
    <m/>
    <m/>
    <x v="8"/>
    <s v="TURKUVAZ PLASTİK VE TEMİZLİK ÜRÜNLERİ SAN TİÇ A.Ş"/>
    <m/>
    <m/>
    <m/>
    <m/>
    <s v="06FGK560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5"/>
    <s v="İZMİR"/>
    <s v="İZMİR"/>
    <s v="MERKEZ"/>
    <s v="KEMALPAŞA-1 @ "/>
    <n v="0"/>
    <n v="0"/>
    <n v="1"/>
    <m/>
    <n v="26956"/>
    <n v="0"/>
    <n v="30460"/>
    <n v="0"/>
    <n v="26956"/>
    <n v="30460"/>
    <n v="3504"/>
  </r>
  <r>
    <x v="3"/>
    <s v="Kadir Öz"/>
    <m/>
    <m/>
    <s v="SAKARYA"/>
    <d v="2026-08-14T00:00:00"/>
    <s v="S-642250"/>
    <d v="2026-08-14T00:00:00"/>
    <s v="Y-576479"/>
    <x v="1"/>
    <m/>
    <s v=" "/>
    <d v="2026-08-14T00:00:00"/>
    <m/>
    <m/>
    <x v="8"/>
    <s v="TURKUVAZ PLASTİK VE TEMİZLİK ÜRÜNLERİ SAN TİÇ A.Ş"/>
    <m/>
    <m/>
    <m/>
    <m/>
    <s v="01AU728"/>
    <s v="Tır Tenteli"/>
    <s v="PALEKS GERİ DÖNÜŞÜM ÇÖZÜMLERİ A.Ş."/>
    <x v="0"/>
    <s v=" "/>
    <m/>
    <s v="ŞEHİRLERARASI"/>
    <m/>
    <s v="5403"/>
    <s v="HENDEK TURKUVAZ"/>
    <s v="SAKARYA"/>
    <s v="HENDEK"/>
    <m/>
    <s v="Y31"/>
    <s v="HATAY"/>
    <s v="HATAY"/>
    <s v="MERKEZ"/>
    <s v="İSKENDERUN @ "/>
    <n v="0"/>
    <n v="0"/>
    <n v="1"/>
    <m/>
    <n v="38999"/>
    <n v="0"/>
    <n v="45109"/>
    <n v="0"/>
    <n v="38999"/>
    <n v="45109"/>
    <n v="6110"/>
  </r>
  <r>
    <x v="3"/>
    <s v="Kadir Öz"/>
    <m/>
    <m/>
    <s v="SAKARYA"/>
    <d v="2026-08-14T00:00:00"/>
    <s v="S-642249"/>
    <d v="2026-08-14T00:00:00"/>
    <s v="Y-576478"/>
    <x v="1"/>
    <m/>
    <s v=" "/>
    <d v="2026-08-14T00:00:00"/>
    <m/>
    <m/>
    <x v="8"/>
    <s v="TURKUVAZ PLASTİK VE TEMİZLİK ÜRÜNLERİ SAN TİÇ A.Ş"/>
    <m/>
    <m/>
    <m/>
    <m/>
    <s v="06HA904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6"/>
    <s v="ANKARA"/>
    <s v="ANKARA"/>
    <s v="ANKARA MERKEZ"/>
    <s v="GÜZELHİSAR @ "/>
    <n v="0"/>
    <n v="0"/>
    <n v="1"/>
    <m/>
    <n v="19643"/>
    <n v="0"/>
    <n v="21897"/>
    <n v="0"/>
    <n v="19643"/>
    <n v="21897"/>
    <n v="2254"/>
  </r>
  <r>
    <x v="3"/>
    <s v="Kadir Öz"/>
    <m/>
    <m/>
    <s v="SAKARYA"/>
    <d v="2026-08-14T00:00:00"/>
    <s v="S-642248"/>
    <d v="2026-08-14T00:00:00"/>
    <s v="Y-576477"/>
    <x v="1"/>
    <m/>
    <s v=" "/>
    <d v="2026-08-14T00:00:00"/>
    <m/>
    <m/>
    <x v="8"/>
    <s v="TURKUVAZ PLASTİK VE TEMİZLİK ÜRÜNLERİ SAN TİÇ A.Ş"/>
    <m/>
    <m/>
    <m/>
    <m/>
    <s v="27AZY731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27"/>
    <s v="GAZİANTEP"/>
    <s v="GAZİANTEP"/>
    <s v="GAZİANTEP MERKEZ"/>
    <s v="GAZİANTEP-2 @ "/>
    <n v="0"/>
    <n v="0"/>
    <n v="1"/>
    <m/>
    <n v="44735"/>
    <n v="0"/>
    <n v="55603"/>
    <n v="0"/>
    <n v="44735"/>
    <n v="55603"/>
    <n v="10868"/>
  </r>
  <r>
    <x v="3"/>
    <s v="Kadir Öz"/>
    <m/>
    <m/>
    <s v="SAKARYA"/>
    <d v="2026-08-14T00:00:00"/>
    <s v="S-642247"/>
    <d v="2026-08-14T00:00:00"/>
    <s v="Y-576476"/>
    <x v="1"/>
    <m/>
    <s v=" "/>
    <d v="2026-08-14T00:00:00"/>
    <m/>
    <m/>
    <x v="8"/>
    <s v="TURKUVAZ PLASTİK VE TEMİZLİK ÜRÜNLERİ SAN TİÇ A.Ş"/>
    <m/>
    <m/>
    <m/>
    <m/>
    <s v="54AEG727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ESENKENT-2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14T00:00:00"/>
    <s v="S-642246"/>
    <d v="2026-08-14T00:00:00"/>
    <s v="Y-576475"/>
    <x v="1"/>
    <m/>
    <s v=" "/>
    <d v="2026-08-14T00:00:00"/>
    <m/>
    <m/>
    <x v="8"/>
    <s v="TURKUVAZ PLASTİK VE TEMİZLİK ÜRÜNLERİ SAN TİÇ A.Ş"/>
    <m/>
    <m/>
    <m/>
    <m/>
    <s v="19BJ22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19"/>
    <s v="ÇORUM"/>
    <s v="ÇORUM"/>
    <s v="ÇORUM MERKEZ"/>
    <s v="ÇORUM @ "/>
    <n v="0"/>
    <n v="0"/>
    <n v="1"/>
    <m/>
    <n v="25522"/>
    <n v="0"/>
    <n v="30093"/>
    <n v="0"/>
    <n v="25522"/>
    <n v="30093"/>
    <n v="4571"/>
  </r>
  <r>
    <x v="3"/>
    <s v="Kadir Öz"/>
    <m/>
    <m/>
    <s v="SAKARYA"/>
    <d v="2026-08-14T00:00:00"/>
    <s v="S-642245"/>
    <d v="2026-08-14T00:00:00"/>
    <s v="Y-576474"/>
    <x v="1"/>
    <m/>
    <s v=" "/>
    <d v="2026-08-14T00:00:00"/>
    <m/>
    <m/>
    <x v="8"/>
    <s v="TURKUVAZ PLASTİK VE TEMİZLİK ÜRÜNLERİ SAN TİÇ A.Ş"/>
    <m/>
    <m/>
    <m/>
    <m/>
    <s v="54APT663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9"/>
    <s v="KIRKLARELİ"/>
    <s v="KIRKLARELİ"/>
    <s v="KIRKLARELİ MERKEZ"/>
    <s v="ÇORLU+LÜLEBURGAZ @ "/>
    <n v="0"/>
    <n v="0"/>
    <n v="1"/>
    <m/>
    <n v="25501"/>
    <n v="0"/>
    <n v="28119"/>
    <n v="0"/>
    <n v="25501"/>
    <n v="28119"/>
    <n v="2618"/>
  </r>
  <r>
    <x v="3"/>
    <s v="Kadir Öz"/>
    <m/>
    <m/>
    <s v="SAKARYA"/>
    <d v="2026-08-14T00:00:00"/>
    <s v="S-642244"/>
    <d v="2026-08-14T00:00:00"/>
    <s v="Y-576473"/>
    <x v="1"/>
    <m/>
    <s v=" "/>
    <d v="2026-08-14T00:00:00"/>
    <m/>
    <m/>
    <x v="8"/>
    <s v="TURKUVAZ PLASTİK VE TEMİZLİK ÜRÜNLERİ SAN TİÇ A.Ş"/>
    <m/>
    <m/>
    <m/>
    <m/>
    <s v="61K21645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ARNAVUTKÖY-2 @ "/>
    <n v="0"/>
    <n v="0"/>
    <n v="1"/>
    <m/>
    <n v="22530"/>
    <n v="0"/>
    <n v="22627"/>
    <n v="0"/>
    <n v="22530"/>
    <n v="22627"/>
    <n v="97"/>
  </r>
  <r>
    <x v="3"/>
    <s v="Mehmet Koç"/>
    <s v="Arşiv kaydı var"/>
    <m/>
    <m/>
    <d v="2026-08-14T00:00:00"/>
    <s v="S-641838"/>
    <d v="2026-08-14T00:00:00"/>
    <s v="Y-576076"/>
    <x v="0"/>
    <m/>
    <s v=" "/>
    <m/>
    <m/>
    <m/>
    <x v="30"/>
    <s v="STARKGEN ENERJİ JENERATÖR İMALAT SANAYİ VE TİCARET ANONİM ŞİRKETİ"/>
    <m/>
    <d v="2026-08-14T00:00:00"/>
    <s v="P-000172404"/>
    <m/>
    <s v="54RK894"/>
    <s v="Tır Tenteli"/>
    <s v="VEYSEL ÜN"/>
    <x v="0"/>
    <s v=" "/>
    <m/>
    <s v="ŞEHİRLERARASI"/>
    <n v="1"/>
    <s v="Y34"/>
    <s v="İSTANBUL"/>
    <s v="İSTANBUL"/>
    <s v="İSTANBUL MERKEZ"/>
    <m/>
    <s v="Y54"/>
    <s v="SAKARYA"/>
    <s v="SAKARYA"/>
    <s v="SAKARYA MERKEZ"/>
    <s v="V 0713688800 ( TAX INVOICE 26CINVDX007143 @ "/>
    <n v="0"/>
    <n v="0"/>
    <n v="0"/>
    <n v="0"/>
    <n v="15000"/>
    <n v="0"/>
    <n v="17000"/>
    <n v="0"/>
    <n v="15000"/>
    <n v="17000"/>
    <n v="2000"/>
  </r>
  <r>
    <x v="3"/>
    <s v="Mehmet Koç"/>
    <s v="Arşiv kaydı var"/>
    <m/>
    <m/>
    <d v="2026-08-14T00:00:00"/>
    <s v="S-641837"/>
    <d v="2026-08-14T00:00:00"/>
    <s v="Y-576075"/>
    <x v="0"/>
    <m/>
    <s v=" "/>
    <m/>
    <m/>
    <m/>
    <x v="19"/>
    <s v="VATAN PLASTİK SAN TİCARET A.Ş"/>
    <m/>
    <d v="2026-08-14T00:00:00"/>
    <s v="P-000172403"/>
    <m/>
    <s v="54AJZ097"/>
    <s v="Tır Tenteli"/>
    <s v="HÜSEYİN BOZBAY"/>
    <x v="0"/>
    <s v=" "/>
    <m/>
    <s v="ŞEHİRLERARASI"/>
    <n v="1"/>
    <s v="ÖMERLİ"/>
    <s v="ÖMERLİ"/>
    <s v="İSTANBUL"/>
    <m/>
    <m/>
    <s v="Y16"/>
    <s v="BURSA"/>
    <s v="BURSA"/>
    <s v="BURSA MERKEZ"/>
    <s v="35906 @ "/>
    <n v="0"/>
    <n v="0"/>
    <n v="0"/>
    <n v="0"/>
    <n v="18000"/>
    <n v="0"/>
    <n v="20455"/>
    <n v="0"/>
    <n v="18000"/>
    <n v="20455"/>
    <n v="2455"/>
  </r>
  <r>
    <x v="3"/>
    <s v="Mehmet Koç"/>
    <s v="Arşiv kaydı var"/>
    <m/>
    <m/>
    <d v="2026-08-14T00:00:00"/>
    <s v="S-641835"/>
    <d v="2026-08-14T00:00:00"/>
    <s v="Y-576073"/>
    <x v="0"/>
    <m/>
    <s v=" "/>
    <m/>
    <m/>
    <m/>
    <x v="8"/>
    <s v="TURKUVAZ PLASTİK VE TEMİZLİK ÜRÜNLERİ SAN TİÇ A.Ş"/>
    <m/>
    <d v="2026-08-14T00:00:00"/>
    <s v="P-000172401"/>
    <m/>
    <s v="81AFN458"/>
    <s v="Tır Tenteli"/>
    <s v="UĞUR SEYİS"/>
    <x v="0"/>
    <s v=" "/>
    <m/>
    <s v="ŞEHİRLERARASI"/>
    <n v="1"/>
    <s v="HENDEK TURKUVAZ"/>
    <s v="HENDEK TURKUVAZ"/>
    <s v="SAKARYA"/>
    <s v="HENDEK"/>
    <m/>
    <s v="Y81"/>
    <s v="DÜZCE"/>
    <s v="DÜZCE"/>
    <s v="DÜZCE MERKEZ"/>
    <m/>
    <n v="0"/>
    <n v="0"/>
    <n v="0"/>
    <n v="0"/>
    <n v="5000"/>
    <n v="0"/>
    <n v="5163"/>
    <n v="0"/>
    <n v="5000"/>
    <n v="5163"/>
    <n v="163"/>
  </r>
  <r>
    <x v="3"/>
    <s v="Mehmet Koç"/>
    <s v="Arşiv kaydı var"/>
    <m/>
    <m/>
    <d v="2026-08-14T00:00:00"/>
    <s v="S-641834"/>
    <d v="2026-08-14T00:00:00"/>
    <s v="Y-576072"/>
    <x v="0"/>
    <m/>
    <s v=" "/>
    <m/>
    <m/>
    <m/>
    <x v="20"/>
    <s v="BİLLAS LASTİK VE KAUÇUK SANAYİ TİCARET ANONİM ŞİRKETİ"/>
    <m/>
    <d v="2026-08-14T00:00:00"/>
    <s v="P-000172400"/>
    <m/>
    <s v="54LE699"/>
    <s v="Tır Tenteli"/>
    <s v="KARAKAŞ ET VE ET ÜRÜNLERİ HAYVANCILIK TARIM ÜRÜNLERİ"/>
    <x v="0"/>
    <s v=" "/>
    <m/>
    <s v="ŞEHİRLERARASI"/>
    <n v="1"/>
    <s v="Y41"/>
    <s v="KOCAELİ"/>
    <s v="KOCAELİ"/>
    <s v="KOCAELİ(İZMİT) MERKEZ"/>
    <m/>
    <s v="Y11"/>
    <s v="BİLECİK"/>
    <s v="BİLECİK"/>
    <s v="BİLECİK MERKEZ"/>
    <m/>
    <n v="0"/>
    <n v="0"/>
    <n v="0"/>
    <n v="0"/>
    <n v="9000"/>
    <n v="0"/>
    <n v="10000"/>
    <n v="0"/>
    <n v="9000"/>
    <n v="10000"/>
    <n v="1000"/>
  </r>
  <r>
    <x v="3"/>
    <s v="Mehmet Koç"/>
    <s v="Arşiv kaydı var"/>
    <m/>
    <m/>
    <d v="2026-08-14T00:00:00"/>
    <s v="S-642040"/>
    <d v="2026-08-14T00:00:00"/>
    <s v="Y-576279"/>
    <x v="0"/>
    <m/>
    <s v=" "/>
    <m/>
    <m/>
    <m/>
    <x v="8"/>
    <s v="TURKUVAZ PLASTİK VE TEMİZLİK ÜRÜNLERİ SAN TİÇ A.Ş"/>
    <m/>
    <d v="2026-08-14T00:00:00"/>
    <s v="P-000172495"/>
    <m/>
    <s v="33ALG095"/>
    <s v="Tır Tenteli"/>
    <s v="RIDVAN ÇELENK"/>
    <x v="0"/>
    <s v=" "/>
    <m/>
    <s v="ŞEHİRLERARASI"/>
    <n v="1"/>
    <s v="HENDEK TURKUVAZ"/>
    <s v="HENDEK TURKUVAZ"/>
    <s v="SAKARYA"/>
    <s v="HENDEK"/>
    <m/>
    <s v="Y65"/>
    <s v="VAN"/>
    <s v="VAN"/>
    <s v="VAN MERKEZ"/>
    <m/>
    <n v="0"/>
    <n v="0"/>
    <n v="0"/>
    <n v="0"/>
    <n v="72000"/>
    <n v="0"/>
    <n v="80584"/>
    <n v="0"/>
    <n v="72000"/>
    <n v="80584"/>
    <n v="8584"/>
  </r>
  <r>
    <x v="3"/>
    <s v="Mehmet Koç"/>
    <s v="Arşiv kaydı var"/>
    <m/>
    <m/>
    <d v="2026-08-14T00:00:00"/>
    <s v="S-642346"/>
    <d v="2026-08-14T00:00:00"/>
    <s v="Y-576585"/>
    <x v="0"/>
    <m/>
    <s v=" "/>
    <m/>
    <m/>
    <m/>
    <x v="8"/>
    <s v="TURKUVAZ PLASTİK VE TEMİZLİK ÜRÜNLERİ SAN TİÇ A.Ş"/>
    <m/>
    <d v="2026-08-14T00:00:00"/>
    <s v="P-000172535"/>
    <m/>
    <s v="54FB532"/>
    <s v="Tır Tenteli"/>
    <s v="BİROL AKTÜRK"/>
    <x v="0"/>
    <s v=" "/>
    <m/>
    <s v="ŞEHİRLERARASI"/>
    <n v="1"/>
    <s v="HENDEK TURKUVAZ"/>
    <s v="HENDEK TURKUVAZ"/>
    <s v="SAKARYA"/>
    <s v="HENDEK"/>
    <m/>
    <s v="Y17"/>
    <s v="ÇANAKKALE"/>
    <s v="ÇANAKKALE"/>
    <s v="ÇANAKKALE MERKEZ"/>
    <m/>
    <n v="0"/>
    <n v="0"/>
    <n v="0"/>
    <n v="0"/>
    <n v="28000"/>
    <n v="0"/>
    <n v="30465"/>
    <n v="0"/>
    <n v="28000"/>
    <n v="30465"/>
    <n v="2465"/>
  </r>
  <r>
    <x v="3"/>
    <s v="Mehmet Koç"/>
    <s v="Arşiv kaydı var"/>
    <m/>
    <m/>
    <d v="2026-08-14T00:00:00"/>
    <s v="S-642345"/>
    <d v="2026-08-14T00:00:00"/>
    <s v="Y-576584"/>
    <x v="0"/>
    <m/>
    <s v=" "/>
    <m/>
    <m/>
    <m/>
    <x v="8"/>
    <s v="TURKUVAZ PLASTİK VE TEMİZLİK ÜRÜNLERİ SAN TİÇ A.Ş"/>
    <m/>
    <d v="2026-08-14T00:00:00"/>
    <s v="P-000172534"/>
    <m/>
    <s v="54AOT008"/>
    <s v="Tır Tenteli"/>
    <s v="PAMUKOVA ÖZKAR NAK.SAN.VE TİC.LTD.ŞTİ"/>
    <x v="0"/>
    <s v=" "/>
    <m/>
    <s v="ŞEHİRLERARASI"/>
    <n v="1"/>
    <s v="HENDEK TURKUVAZ"/>
    <s v="HENDEK TURKUVAZ"/>
    <s v="SAKARYA"/>
    <s v="HENDEK"/>
    <m/>
    <s v="Y09"/>
    <s v="AYDIN"/>
    <s v="AYDIN"/>
    <s v="AYDIN MERKEZ"/>
    <m/>
    <n v="0"/>
    <n v="0"/>
    <n v="0"/>
    <n v="0"/>
    <n v="35000"/>
    <n v="0"/>
    <n v="35960"/>
    <n v="0"/>
    <n v="35000"/>
    <n v="35960"/>
    <n v="960"/>
  </r>
  <r>
    <x v="6"/>
    <s v="Serap BURSAL"/>
    <m/>
    <m/>
    <m/>
    <d v="2026-08-14T00:00:00"/>
    <s v="S-642350"/>
    <d v="2026-08-14T00:00:00"/>
    <s v="Y-576589"/>
    <x v="0"/>
    <m/>
    <s v=" "/>
    <m/>
    <m/>
    <m/>
    <x v="0"/>
    <s v="BEYDA GIDA ÜRÜNLERİ SANAYİ VE TİC.A.Ş."/>
    <m/>
    <m/>
    <m/>
    <m/>
    <s v="27BFP517"/>
    <s v="Tır Frigorifik"/>
    <s v="MUHİTTİN DEMİR"/>
    <x v="0"/>
    <s v=" "/>
    <m/>
    <s v="ŞEHİRLERARASI"/>
    <n v="1"/>
    <s v="2700"/>
    <s v="İSLAHİYE FABRİKA"/>
    <s v="GAZİANTEP"/>
    <s v="İSLAHİYE"/>
    <s v="Güllühüyük Mah. OSB 4.Nolu Cadde A Blok No:20A"/>
    <s v="1313"/>
    <s v="BEYDA KAVAKLI DEPO"/>
    <s v="İSTANBUL"/>
    <s v="BEYLİKDÜZÜ"/>
    <s v="KAVAKLI MAH. İSTANBUL CAD. NO:15_x000a_-TIR @ "/>
    <n v="0"/>
    <n v="0"/>
    <n v="0"/>
    <n v="0"/>
    <n v="47000"/>
    <n v="0"/>
    <n v="53240"/>
    <n v="0"/>
    <n v="47000"/>
    <n v="53240"/>
    <n v="6240"/>
  </r>
  <r>
    <x v="4"/>
    <s v="Serhat Kuzey"/>
    <s v="Arşiv kaydı var"/>
    <m/>
    <m/>
    <d v="2026-08-14T00:00:00"/>
    <s v="S-642322"/>
    <d v="2026-08-14T00:00:00"/>
    <s v="Y-576562"/>
    <x v="3"/>
    <m/>
    <s v=" "/>
    <m/>
    <m/>
    <m/>
    <x v="11"/>
    <m/>
    <m/>
    <d v="2026-08-14T00:00:00"/>
    <s v="P-000172772"/>
    <m/>
    <s v="47AEZ035"/>
    <s v="Tır Frigorifik"/>
    <s v="MİR LOJİSTİK ULUS.TAŞ.İTH.İNŞ.NAK.KUY.GIDA SAN. VE TİC.LTD.ŞTİ"/>
    <x v="1"/>
    <s v="AHMET YALMAN"/>
    <s v="0541 602 56 24"/>
    <s v="ŞEHİRLERARASI"/>
    <n v="1"/>
    <s v="Y51"/>
    <s v="NİĞDE"/>
    <s v="NİĞDE"/>
    <s v="NİĞDE MERKEZ"/>
    <m/>
    <s v="Y07"/>
    <s v="ANTALYA"/>
    <s v="ANTALYA"/>
    <s v="MERKEZ"/>
    <m/>
    <n v="0"/>
    <n v="525"/>
    <n v="989"/>
    <n v="464"/>
    <n v="39196.01"/>
    <n v="0"/>
    <n v="39364"/>
    <n v="0"/>
    <n v="39196.01"/>
    <n v="39364"/>
    <n v="167.99"/>
  </r>
  <r>
    <x v="4"/>
    <s v="Serhat Kuzey"/>
    <s v="Arşiv kaydı var"/>
    <m/>
    <m/>
    <d v="2026-08-14T00:00:00"/>
    <s v="S-642321"/>
    <d v="2026-08-14T00:00:00"/>
    <s v="Y-576560"/>
    <x v="3"/>
    <m/>
    <s v=" "/>
    <m/>
    <m/>
    <m/>
    <x v="11"/>
    <m/>
    <m/>
    <d v="2026-08-14T00:00:00"/>
    <s v="P-000172776"/>
    <m/>
    <s v="33RN436"/>
    <s v="Tır Frigorifik"/>
    <s v="SÜMER TRANS ULUS.TAŞ.İTH.İHR.SAN. VE TİC.LTD.ŞTİ."/>
    <x v="1"/>
    <s v="LATİF AKURAN"/>
    <m/>
    <s v="ŞEHİRLERARASI"/>
    <n v="1"/>
    <s v="Y51"/>
    <s v="NİĞDE"/>
    <s v="NİĞDE"/>
    <s v="NİĞDE MERKEZ"/>
    <m/>
    <s v="Y48"/>
    <s v="MUĞLA"/>
    <s v="MUĞLA"/>
    <s v="MUĞLA MERKEZ"/>
    <m/>
    <n v="0"/>
    <n v="900"/>
    <n v="1235"/>
    <n v="335"/>
    <n v="53228.62"/>
    <n v="0"/>
    <n v="59564"/>
    <n v="0"/>
    <n v="53228.62"/>
    <n v="59564"/>
    <n v="6335.38"/>
  </r>
  <r>
    <x v="4"/>
    <s v="Serhat Kuzey"/>
    <s v="Arşiv kaydı var"/>
    <m/>
    <m/>
    <d v="2026-08-14T00:00:00"/>
    <s v="S-642319"/>
    <d v="2026-08-14T00:00:00"/>
    <s v="Y-576558"/>
    <x v="3"/>
    <m/>
    <s v=" "/>
    <m/>
    <m/>
    <m/>
    <x v="11"/>
    <m/>
    <m/>
    <d v="2026-08-14T00:00:00"/>
    <s v="P-000172775"/>
    <m/>
    <s v="34HP4542"/>
    <s v="Tır Frigorifik"/>
    <s v="TEK NUR TRANS LOJ.SAN.VE TİC.LTD.ŞTİ."/>
    <x v="1"/>
    <s v=" "/>
    <m/>
    <s v="ŞEHİRLERARASI"/>
    <n v="1"/>
    <s v="Y51"/>
    <s v="NİĞDE"/>
    <s v="NİĞDE"/>
    <s v="NİĞDE MERKEZ"/>
    <m/>
    <s v="Y07"/>
    <s v="ANTALYA"/>
    <s v="ANTALYA"/>
    <s v="MERKEZ"/>
    <m/>
    <n v="0"/>
    <n v="597"/>
    <n v="925"/>
    <n v="328"/>
    <n v="35597.660000000003"/>
    <n v="0"/>
    <n v="39364"/>
    <n v="0"/>
    <n v="35597.660000000003"/>
    <n v="39364"/>
    <n v="3766.34"/>
  </r>
  <r>
    <x v="4"/>
    <s v="Serhat Kuzey"/>
    <s v="Arşiv kaydı var"/>
    <m/>
    <m/>
    <d v="2026-08-14T00:00:00"/>
    <s v="S-642317"/>
    <d v="2026-08-14T00:00:00"/>
    <s v="Y-576557"/>
    <x v="3"/>
    <m/>
    <s v=" "/>
    <m/>
    <m/>
    <m/>
    <x v="11"/>
    <m/>
    <m/>
    <d v="2026-08-14T00:00:00"/>
    <s v="P-000172774"/>
    <m/>
    <s v="33BGD793"/>
    <s v="Tır Frigorifik"/>
    <s v="ULAŞ ULUSLARARASI NAKL.SAN.VE TİC. LTD.ŞTİ"/>
    <x v="1"/>
    <s v=" "/>
    <m/>
    <s v="ŞEHİRLERARASI"/>
    <n v="1"/>
    <s v="Y51"/>
    <s v="NİĞDE"/>
    <s v="NİĞDE"/>
    <s v="NİĞDE MERKEZ"/>
    <m/>
    <s v="Y07"/>
    <s v="ANTALYA"/>
    <s v="ANTALYA"/>
    <s v="MERKEZ"/>
    <m/>
    <n v="0"/>
    <n v="578"/>
    <n v="884"/>
    <n v="306"/>
    <n v="36618.03"/>
    <n v="1174.29"/>
    <n v="39364"/>
    <n v="0"/>
    <n v="35443.74"/>
    <n v="39364"/>
    <n v="3920.26"/>
  </r>
  <r>
    <x v="4"/>
    <s v="Serhat Kuzey"/>
    <m/>
    <m/>
    <m/>
    <d v="2026-08-14T00:00:00"/>
    <s v="S-642316"/>
    <d v="2026-08-14T00:00:00"/>
    <s v="Y-576556"/>
    <x v="3"/>
    <m/>
    <s v=" "/>
    <m/>
    <m/>
    <m/>
    <x v="11"/>
    <m/>
    <m/>
    <d v="2026-08-14T00:00:00"/>
    <s v="P-000172773"/>
    <m/>
    <s v="33CET01"/>
    <s v="Tır Frigorifik"/>
    <s v="FEZA TRANS ULUSLARARASI NAKLİYAT PETROL SANAYİ VE TİCARET LİMİTED ŞİRKETİ"/>
    <x v="1"/>
    <s v=" "/>
    <m/>
    <s v="ŞEHİRLERARASI"/>
    <n v="1"/>
    <s v="Y51"/>
    <s v="NİĞDE"/>
    <s v="NİĞDE"/>
    <s v="NİĞDE MERKEZ"/>
    <m/>
    <s v="Y07"/>
    <s v="ANTALYA"/>
    <s v="ANTALYA"/>
    <s v="MERKEZ"/>
    <m/>
    <n v="0"/>
    <n v="597"/>
    <n v="1138"/>
    <n v="541"/>
    <n v="61086.42"/>
    <n v="8051.81"/>
    <n v="39364"/>
    <n v="0"/>
    <n v="53034.61"/>
    <n v="39364"/>
    <n v="-13670.61"/>
  </r>
  <r>
    <x v="4"/>
    <s v="Serhat Kuzey"/>
    <m/>
    <m/>
    <m/>
    <d v="2026-08-14T00:00:00"/>
    <s v="S-642315"/>
    <d v="2026-08-14T00:00:00"/>
    <s v="Y-576554"/>
    <x v="3"/>
    <m/>
    <s v=" "/>
    <m/>
    <m/>
    <m/>
    <x v="11"/>
    <m/>
    <m/>
    <d v="2026-08-14T00:00:00"/>
    <s v="P-000172771"/>
    <m/>
    <s v="47AAG542"/>
    <s v="Tır Frigorifik"/>
    <s v="YAĞMUR TRANSPORT ULUSLARARASI TAŞIMACILIK GIDA PETROL TEKSTİL OTOMOTİV İNŞAAT KUYUMCULUK İTHALAT İHR"/>
    <x v="1"/>
    <s v=" "/>
    <m/>
    <s v="ŞEHİRLERARASI"/>
    <n v="1"/>
    <s v="Y51"/>
    <s v="NİĞDE"/>
    <s v="NİĞDE"/>
    <s v="NİĞDE MERKEZ"/>
    <m/>
    <s v="Y27"/>
    <s v="GAZİANTEP"/>
    <s v="GAZİANTEP"/>
    <s v="GAZİANTEP MERKEZ"/>
    <s v="3 YER @"/>
    <n v="0"/>
    <n v="491"/>
    <n v="977"/>
    <n v="486"/>
    <n v="41112.639999999999"/>
    <n v="0"/>
    <n v="32449"/>
    <n v="0"/>
    <n v="41112.639999999999"/>
    <n v="32449"/>
    <n v="-8663.64"/>
  </r>
  <r>
    <x v="4"/>
    <s v="Serhat Kuzey"/>
    <s v="Arşiv kaydı var"/>
    <m/>
    <m/>
    <d v="2026-08-14T00:00:00"/>
    <s v="S-642309"/>
    <d v="2026-08-14T00:00:00"/>
    <s v="Y-576546"/>
    <x v="3"/>
    <m/>
    <s v=" "/>
    <m/>
    <m/>
    <m/>
    <x v="11"/>
    <m/>
    <m/>
    <d v="2026-08-14T00:00:00"/>
    <s v="P-000172770"/>
    <m/>
    <s v="33CRB01"/>
    <s v="Tır Frigorifik"/>
    <s v="BUDAKLAR NAKLİYAT GIDA PETROL İNŞAAT OTOMOTİV SANAYİ VE TİCARET LİMİTED ŞİRKETİ"/>
    <x v="1"/>
    <s v=" "/>
    <m/>
    <s v="ŞEHİRLERARASI"/>
    <n v="1"/>
    <s v="Y51"/>
    <s v="NİĞDE"/>
    <s v="NİĞDE"/>
    <s v="NİĞDE MERKEZ"/>
    <m/>
    <s v="Y36"/>
    <s v="KARS"/>
    <s v="KARS"/>
    <s v="KARS MERKEZ"/>
    <m/>
    <n v="0"/>
    <n v="1039"/>
    <n v="2064"/>
    <n v="1025"/>
    <n v="80231.72"/>
    <n v="0"/>
    <n v="68680"/>
    <n v="0"/>
    <n v="80231.72"/>
    <n v="68680"/>
    <n v="-11551.72"/>
  </r>
  <r>
    <x v="4"/>
    <s v="Necmettin ŞEN"/>
    <s v="Arşiv kaydı var"/>
    <s v="10-16 AĞUSTOS 2026 İADE / BOŞ KASA MUTABAKATI"/>
    <s v="TAMAMLANDI"/>
    <d v="2026-08-14T00:00:00"/>
    <s v="S-641785"/>
    <d v="2026-08-14T00:00:00"/>
    <s v="Y-576022"/>
    <x v="4"/>
    <m/>
    <s v=" "/>
    <m/>
    <m/>
    <m/>
    <x v="10"/>
    <s v="PANEK ZİRAAT ALETLERİ DAYANIKLI TÜKETİM MALZEMELERİ"/>
    <m/>
    <d v="2026-08-14T00:00:00"/>
    <s v="P-000172379"/>
    <m/>
    <s v="33CTT18"/>
    <s v="Tır Frigorifik"/>
    <s v="AHAD LOJİSTİK ULUSLARARASI TAŞIMACILIK TEKSTİL GIDA TARIM OTOMOTİV KUYUMCULUK İNŞAAT PETROL EMLAK"/>
    <x v="1"/>
    <s v=" "/>
    <m/>
    <s v="ŞEHİRLERARASI"/>
    <n v="1"/>
    <s v="Y33"/>
    <s v="MERSİN"/>
    <s v="MERSİN"/>
    <s v="MERSİN MERKEZ"/>
    <s v="BİM"/>
    <s v="4210"/>
    <s v="KAŞINHANI FABRİKA"/>
    <s v="KONYA"/>
    <s v="MERAM"/>
    <s v="PANAGRO ET SÜT ENTEGRE FABRİKASI TORKU @"/>
    <n v="0"/>
    <n v="351"/>
    <n v="391"/>
    <n v="40"/>
    <n v="16222.27"/>
    <n v="0"/>
    <n v="12981.23"/>
    <n v="0"/>
    <n v="16222.27"/>
    <n v="12981.23"/>
    <n v="-3241.04"/>
  </r>
  <r>
    <x v="4"/>
    <s v="Necmettin ŞEN"/>
    <s v="Arşiv kaydı var"/>
    <s v="10-16 AĞUSTOS 2026 İADE / BOŞ KASA MUTABAKATI"/>
    <s v="TAMAMLANDI"/>
    <d v="2026-08-14T00:00:00"/>
    <s v="S-641783"/>
    <d v="2026-08-14T00:00:00"/>
    <s v="Y-576021"/>
    <x v="4"/>
    <m/>
    <s v=" "/>
    <m/>
    <m/>
    <m/>
    <x v="10"/>
    <s v="PANEK ZİRAAT ALETLERİ DAYANIKLI TÜKETİM MALZEMELERİ"/>
    <m/>
    <d v="2026-08-14T00:00:00"/>
    <s v="P-000172377"/>
    <m/>
    <s v="42SM634"/>
    <s v="Tır Frigorifik"/>
    <s v="YASİN BOZDAĞ"/>
    <x v="1"/>
    <s v=" "/>
    <m/>
    <s v="ŞEHİRLERARASI"/>
    <n v="1"/>
    <s v="Y06"/>
    <s v="ANKARA"/>
    <s v="ANKARA"/>
    <s v="ANKARA MERKEZ"/>
    <s v="BİM SİNCAN"/>
    <s v="4210"/>
    <s v="KAŞINHANI FABRİKA"/>
    <s v="KONYA"/>
    <s v="MERAM"/>
    <s v="PANAGRO ET SÜT ENTEGRE FABRİKASI TORKU @"/>
    <n v="0"/>
    <n v="346"/>
    <n v="346"/>
    <n v="0"/>
    <n v="12943.74"/>
    <n v="0"/>
    <n v="13044.18"/>
    <n v="0"/>
    <n v="12943.74"/>
    <n v="13044.18"/>
    <n v="100.44"/>
  </r>
  <r>
    <x v="4"/>
    <s v="Necmettin ŞEN"/>
    <s v="Arşiv kaydı var"/>
    <s v="10-16 AĞUSTOS 2026 İADE / BOŞ KASA MUTABAKATI"/>
    <s v="TAMAMLANDI"/>
    <d v="2026-08-14T00:00:00"/>
    <s v="S-641782"/>
    <d v="2026-08-14T00:00:00"/>
    <s v="Y-576019"/>
    <x v="4"/>
    <m/>
    <s v=" "/>
    <m/>
    <m/>
    <m/>
    <x v="10"/>
    <s v="PANEK ZİRAAT ALETLERİ DAYANIKLI TÜKETİM MALZEMELERİ"/>
    <m/>
    <d v="2026-08-14T00:00:00"/>
    <s v="P-000172376"/>
    <m/>
    <s v="42APJ745"/>
    <s v="Tır Frigorifik"/>
    <s v="RAMAZAN CERİT"/>
    <x v="1"/>
    <s v=" "/>
    <m/>
    <s v="ŞEHİRLERARASI"/>
    <n v="1"/>
    <s v="Y06"/>
    <s v="ANKARA"/>
    <s v="ANKARA"/>
    <s v="ANKARA MERKEZ"/>
    <s v="A101 ESENBOĞA"/>
    <s v="4210"/>
    <s v="KAŞINHANI FABRİKA"/>
    <s v="KONYA"/>
    <s v="MERAM"/>
    <s v="PANAGRO ET SÜT ENTEGRE FABRİKASI TORKU @"/>
    <n v="0"/>
    <n v="351"/>
    <n v="351"/>
    <n v="0"/>
    <n v="12645.33"/>
    <n v="0"/>
    <n v="13927.82"/>
    <n v="0"/>
    <n v="12645.33"/>
    <n v="13927.82"/>
    <n v="1282.49"/>
  </r>
  <r>
    <x v="4"/>
    <s v="Necmettin ŞEN"/>
    <s v="Arşiv kaydı var"/>
    <s v="10-16 AĞUSTOS 2026 İADE / BOŞ KASA MUTABAKATI"/>
    <s v="TAMAMLANDI"/>
    <d v="2026-08-14T00:00:00"/>
    <s v="S-641781"/>
    <d v="2026-08-14T00:00:00"/>
    <s v="Y-576018"/>
    <x v="4"/>
    <m/>
    <s v=" "/>
    <m/>
    <m/>
    <m/>
    <x v="10"/>
    <s v="PANEK ZİRAAT ALETLERİ DAYANIKLI TÜKETİM MALZEMELERİ"/>
    <m/>
    <d v="2026-08-14T00:00:00"/>
    <s v="P-000172375"/>
    <m/>
    <s v="42AFV141"/>
    <s v="Tır Frigorifik"/>
    <s v="MUSTAFA URAL"/>
    <x v="1"/>
    <s v=" "/>
    <m/>
    <s v="ŞEHİRLERARASI"/>
    <n v="1"/>
    <s v="Y06"/>
    <s v="ANKARA"/>
    <s v="ANKARA"/>
    <s v="ANKARA MERKEZ"/>
    <s v="A101 ELMADAĞ"/>
    <s v="4210"/>
    <s v="KAŞINHANI FABRİKA"/>
    <s v="KONYA"/>
    <s v="MERAM"/>
    <s v="PANAGRO ET SÜT ENTEGRE FABRİKASI TORKU @"/>
    <n v="0"/>
    <n v="0"/>
    <n v="384"/>
    <n v="0"/>
    <n v="13922.08"/>
    <n v="21.42"/>
    <n v="13254.57"/>
    <n v="0"/>
    <n v="13900.66"/>
    <n v="13254.57"/>
    <n v="-646.09"/>
  </r>
  <r>
    <x v="4"/>
    <s v="Necmettin ŞEN"/>
    <s v="Arşiv kaydı var"/>
    <s v="10-16 AĞUSTOS 2026 İADE / BOŞ KASA MUTABAKATI"/>
    <s v="TAMAMLANDI"/>
    <d v="2026-08-14T00:00:00"/>
    <s v="S-641780"/>
    <d v="2026-08-14T00:00:00"/>
    <s v="Y-576017"/>
    <x v="4"/>
    <m/>
    <s v=" "/>
    <m/>
    <m/>
    <m/>
    <x v="10"/>
    <s v="PANEK ZİRAAT ALETLERİ DAYANIKLI TÜKETİM MALZEMELERİ"/>
    <m/>
    <d v="2026-08-14T00:00:00"/>
    <s v="P-000172374"/>
    <m/>
    <s v="06FTL122"/>
    <s v="Tır Frigorifik"/>
    <s v="SÜLEYMAN BAHAR-BARAN NAKLİYAT"/>
    <x v="1"/>
    <s v=" "/>
    <m/>
    <s v="ŞEHİRLERARASI"/>
    <n v="1"/>
    <s v="Y06"/>
    <s v="ANKARA"/>
    <s v="ANKARA"/>
    <s v="ANKARA MERKEZ"/>
    <s v="MİGROS GÖLBAŞI"/>
    <s v="4210"/>
    <s v="KAŞINHANI FABRİKA"/>
    <s v="KONYA"/>
    <s v="MERAM"/>
    <s v="PANAGRO ET SÜT ENTEGRE FABRİKASI TORKU @"/>
    <n v="0"/>
    <n v="411"/>
    <n v="411"/>
    <n v="0"/>
    <n v="16559.77"/>
    <n v="259.72000000000003"/>
    <n v="11361.06"/>
    <n v="0"/>
    <n v="16300.05"/>
    <n v="11361.06"/>
    <n v="-4938.99"/>
  </r>
  <r>
    <x v="4"/>
    <s v="Ahmet Bursal"/>
    <s v="Arşiv kaydı var"/>
    <m/>
    <m/>
    <d v="2026-08-14T00:00:00"/>
    <s v="S-641872"/>
    <d v="2026-08-14T00:00:00"/>
    <s v="Y-576110"/>
    <x v="3"/>
    <m/>
    <s v=" "/>
    <m/>
    <m/>
    <m/>
    <x v="11"/>
    <m/>
    <m/>
    <d v="2026-08-14T00:00:00"/>
    <s v="P-000172769"/>
    <m/>
    <s v="06DFZ463"/>
    <s v="Tır Frigorifik"/>
    <s v="ÖMER ŞEN - ŞEN LOJİSTİK"/>
    <x v="0"/>
    <s v=" "/>
    <m/>
    <s v="ŞEHİRLERARASI"/>
    <n v="1"/>
    <s v="Y51"/>
    <s v="NİĞDE"/>
    <s v="NİĞDE"/>
    <s v="NİĞDE MERKEZ"/>
    <m/>
    <s v="Y35"/>
    <s v="İZMİR"/>
    <s v="İZMİR"/>
    <s v="MERKEZ"/>
    <m/>
    <n v="0"/>
    <n v="0"/>
    <n v="0"/>
    <n v="0"/>
    <n v="50000"/>
    <n v="0"/>
    <n v="55006"/>
    <n v="0"/>
    <n v="50000"/>
    <n v="55006"/>
    <n v="5006"/>
  </r>
  <r>
    <x v="4"/>
    <s v="Ahmet Bursal"/>
    <s v="Arşiv kaydı var"/>
    <m/>
    <m/>
    <d v="2026-08-14T00:00:00"/>
    <s v="S-641871"/>
    <d v="2026-08-14T00:00:00"/>
    <s v="Y-576109"/>
    <x v="3"/>
    <m/>
    <s v=" "/>
    <m/>
    <m/>
    <m/>
    <x v="11"/>
    <m/>
    <m/>
    <d v="2026-08-14T00:00:00"/>
    <s v="P-000172768"/>
    <m/>
    <s v="35CSN356"/>
    <s v="Tır Frigorifik"/>
    <s v="ÖZNİL PAZ.DAĞ.NAK.GIDA.VE DIŞ.TİC.LTD.ŞTİ."/>
    <x v="0"/>
    <s v=" "/>
    <m/>
    <s v="ŞEHİRLERARASI"/>
    <n v="1"/>
    <s v="Y51"/>
    <s v="NİĞDE"/>
    <s v="NİĞDE"/>
    <s v="NİĞDE MERKEZ"/>
    <m/>
    <s v="Y09"/>
    <s v="AYDIN"/>
    <s v="AYDIN"/>
    <s v="AYDIN MERKEZ"/>
    <s v="KUŞADASI @"/>
    <n v="0"/>
    <n v="0"/>
    <n v="0"/>
    <n v="0"/>
    <n v="48000"/>
    <n v="0"/>
    <n v="56042"/>
    <n v="0"/>
    <n v="48000"/>
    <n v="56042"/>
    <n v="8042"/>
  </r>
  <r>
    <x v="4"/>
    <s v="Ahmet Bursal"/>
    <m/>
    <m/>
    <m/>
    <d v="2026-08-14T00:00:00"/>
    <s v="S-641869"/>
    <d v="2026-08-14T00:00:00"/>
    <s v="Y-576108"/>
    <x v="3"/>
    <m/>
    <s v=" "/>
    <m/>
    <m/>
    <m/>
    <x v="11"/>
    <m/>
    <m/>
    <d v="2026-08-14T00:00:00"/>
    <s v="P-000172767"/>
    <m/>
    <s v="68ADZ086"/>
    <s v="Tır Frigorifik"/>
    <s v="FY ÇİFTÇİOĞLU NAKLİYE LOJİSTİK SANAYİ VE TİCARET LİMİTED ŞİRKETİ"/>
    <x v="0"/>
    <s v=" "/>
    <m/>
    <s v="ŞEHİRLERARASI"/>
    <n v="1"/>
    <s v="Y51"/>
    <s v="NİĞDE"/>
    <s v="NİĞDE"/>
    <s v="NİĞDE MERKEZ"/>
    <m/>
    <s v="Y10"/>
    <s v="BALIKESİR"/>
    <s v="BALIKESİR"/>
    <s v="BALIKESİR MERKEZ"/>
    <s v="BANDIRMA 2 NOKTA @"/>
    <n v="0"/>
    <n v="0"/>
    <n v="0"/>
    <n v="0"/>
    <n v="45000"/>
    <n v="0"/>
    <n v="56042"/>
    <n v="0"/>
    <n v="45000"/>
    <n v="56042"/>
    <n v="11042"/>
  </r>
  <r>
    <x v="4"/>
    <s v="Ahmet Bursal"/>
    <s v="Arşiv kaydı var"/>
    <m/>
    <m/>
    <d v="2026-08-14T00:00:00"/>
    <s v="S-641868"/>
    <d v="2026-08-14T00:00:00"/>
    <s v="Y-576106"/>
    <x v="3"/>
    <m/>
    <s v=" "/>
    <m/>
    <m/>
    <m/>
    <x v="11"/>
    <m/>
    <m/>
    <d v="2026-08-14T00:00:00"/>
    <s v="P-000172766"/>
    <m/>
    <s v="35CJH020"/>
    <s v="Tır Frigorifik"/>
    <s v="ÖZNİL PAZ.DAĞ.NAK.GIDA.VE DIŞ.TİC.LTD.ŞTİ."/>
    <x v="0"/>
    <s v=" "/>
    <m/>
    <s v="ŞEHİRLERARASI"/>
    <n v="1"/>
    <s v="Y51"/>
    <s v="NİĞDE"/>
    <s v="NİĞDE"/>
    <s v="NİĞDE MERKEZ"/>
    <m/>
    <s v="Y35"/>
    <s v="İZMİR"/>
    <s v="İZMİR"/>
    <s v="MERKEZ"/>
    <s v="2 NOKTA @"/>
    <n v="0"/>
    <n v="0"/>
    <n v="0"/>
    <n v="0"/>
    <n v="43000"/>
    <n v="0"/>
    <n v="55006"/>
    <n v="0"/>
    <n v="43000"/>
    <n v="55006"/>
    <n v="12006"/>
  </r>
  <r>
    <x v="4"/>
    <s v="Ahmet Bursal"/>
    <m/>
    <m/>
    <m/>
    <d v="2026-08-14T00:00:00"/>
    <s v="S-641867"/>
    <d v="2026-08-14T00:00:00"/>
    <s v="Y-576105"/>
    <x v="3"/>
    <m/>
    <s v=" "/>
    <m/>
    <m/>
    <m/>
    <x v="11"/>
    <m/>
    <m/>
    <d v="2026-08-14T00:00:00"/>
    <s v="P-000172765"/>
    <m/>
    <s v="51BN051"/>
    <s v="Tır Frigorifik"/>
    <s v="HÜSEYİN İMİR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NADOLU @"/>
    <n v="0"/>
    <n v="0"/>
    <n v="0"/>
    <n v="0"/>
    <n v="42000"/>
    <n v="0"/>
    <n v="46201"/>
    <n v="0"/>
    <n v="42000"/>
    <n v="46201"/>
    <n v="4201"/>
  </r>
  <r>
    <x v="4"/>
    <s v="Ahmet Bursal"/>
    <m/>
    <m/>
    <m/>
    <d v="2026-08-14T00:00:00"/>
    <s v="S-641866"/>
    <d v="2026-08-14T00:00:00"/>
    <s v="Y-576104"/>
    <x v="3"/>
    <m/>
    <s v=" "/>
    <m/>
    <m/>
    <m/>
    <x v="11"/>
    <m/>
    <m/>
    <d v="2026-08-14T00:00:00"/>
    <s v="P-000172764"/>
    <m/>
    <s v="73AAJ702"/>
    <s v="Tır Frigorifik"/>
    <s v="EMD SOĞUK DEPOCULUK A.Ş"/>
    <x v="0"/>
    <s v=" "/>
    <m/>
    <s v="ŞEHİRLERARASI"/>
    <n v="1"/>
    <s v="Y51"/>
    <s v="NİĞDE"/>
    <s v="NİĞDE"/>
    <s v="NİĞDE MERKEZ"/>
    <m/>
    <s v="Y38"/>
    <s v="KAYSERİ"/>
    <s v="KAYSERİ"/>
    <s v="KAYSERİ MERKEZ"/>
    <m/>
    <n v="0"/>
    <n v="0"/>
    <n v="0"/>
    <n v="0"/>
    <n v="19000"/>
    <n v="0"/>
    <n v="22790"/>
    <n v="0"/>
    <n v="19000"/>
    <n v="22790"/>
    <n v="3790"/>
  </r>
  <r>
    <x v="4"/>
    <s v="Ahmet Bursal"/>
    <m/>
    <m/>
    <m/>
    <d v="2026-08-14T00:00:00"/>
    <s v="S-641865"/>
    <d v="2026-08-14T00:00:00"/>
    <s v="Y-576103"/>
    <x v="3"/>
    <m/>
    <s v=" "/>
    <m/>
    <m/>
    <m/>
    <x v="11"/>
    <m/>
    <m/>
    <d v="2026-08-14T00:00:00"/>
    <s v="P-000172763"/>
    <m/>
    <s v="68KD451"/>
    <s v="Tır Frigorifik"/>
    <s v="CEMAL DAYSAL"/>
    <x v="0"/>
    <s v=" "/>
    <m/>
    <s v="ŞEHİRLERARASI"/>
    <n v="1"/>
    <s v="Y51"/>
    <s v="NİĞDE"/>
    <s v="NİĞDE"/>
    <s v="NİĞDE MERKEZ"/>
    <m/>
    <s v="Y07"/>
    <s v="ANTALYA"/>
    <s v="ANTALYA"/>
    <s v="MERKEZ"/>
    <m/>
    <n v="0"/>
    <n v="0"/>
    <n v="0"/>
    <n v="0"/>
    <n v="36000"/>
    <n v="0"/>
    <n v="39364"/>
    <n v="0"/>
    <n v="36000"/>
    <n v="39364"/>
    <n v="3364"/>
  </r>
  <r>
    <x v="4"/>
    <s v="Ahmet Bursal"/>
    <m/>
    <m/>
    <m/>
    <d v="2026-08-14T00:00:00"/>
    <s v="S-641864"/>
    <d v="2026-08-14T00:00:00"/>
    <s v="Y-576102"/>
    <x v="3"/>
    <m/>
    <s v=" "/>
    <m/>
    <m/>
    <m/>
    <x v="11"/>
    <m/>
    <m/>
    <d v="2026-08-14T00:00:00"/>
    <s v="P-000172762"/>
    <m/>
    <s v="27BEB840"/>
    <s v="Tır Frigorifik"/>
    <s v="ŞAHNALAR LOJİSTİK OTOMOTİV YEDEK PARÇA İNŞŞAT"/>
    <x v="0"/>
    <s v="ABDULLAH TUMİÇİN"/>
    <s v="0537 432  97 04"/>
    <s v="ŞEHİRLERARASI"/>
    <n v="1"/>
    <s v="Y51"/>
    <s v="NİĞDE"/>
    <s v="NİĞDE"/>
    <s v="NİĞDE MERKEZ"/>
    <m/>
    <s v="Y07"/>
    <s v="ANTALYA"/>
    <s v="ANTALYA"/>
    <s v="MERKEZ"/>
    <m/>
    <n v="0"/>
    <n v="0"/>
    <n v="0"/>
    <n v="0"/>
    <n v="32000"/>
    <n v="0"/>
    <n v="39364"/>
    <n v="0"/>
    <n v="32000"/>
    <n v="39364"/>
    <n v="7364"/>
  </r>
  <r>
    <x v="4"/>
    <s v="Serhat Kuzey"/>
    <s v="Arşiv kaydı var"/>
    <m/>
    <m/>
    <d v="2026-08-14T00:00:00"/>
    <s v="S-641861"/>
    <d v="2026-08-14T00:00:00"/>
    <s v="Y-576099"/>
    <x v="3"/>
    <m/>
    <s v=" "/>
    <m/>
    <m/>
    <m/>
    <x v="28"/>
    <m/>
    <m/>
    <m/>
    <m/>
    <m/>
    <s v="33CTC40"/>
    <s v="Tır Frigorifik"/>
    <s v="TEK NUR TRANS LOJ.SAN.VE TİC.LTD.ŞTİ."/>
    <x v="1"/>
    <s v=" "/>
    <m/>
    <s v="ŞEHİRLERARASI"/>
    <n v="1"/>
    <s v="Y09"/>
    <s v="AYDIN"/>
    <s v="AYDIN"/>
    <s v="AYDIN MERKEZ"/>
    <m/>
    <s v="Y07"/>
    <s v="ANTALYA"/>
    <s v="ANTALYA"/>
    <s v="MERKEZ"/>
    <m/>
    <n v="0"/>
    <n v="511"/>
    <n v="818"/>
    <n v="307"/>
    <n v="37235.019999999997"/>
    <n v="0"/>
    <n v="28000"/>
    <n v="0"/>
    <n v="37235.019999999997"/>
    <n v="28000"/>
    <n v="-9235.02"/>
  </r>
  <r>
    <x v="4"/>
    <s v="Serhat Kuzey"/>
    <s v="Arşiv kaydı var"/>
    <m/>
    <m/>
    <d v="2026-08-14T00:00:00"/>
    <s v="S-641857"/>
    <d v="2026-08-14T00:00:00"/>
    <s v="Y-576095"/>
    <x v="3"/>
    <m/>
    <s v=" "/>
    <m/>
    <m/>
    <m/>
    <x v="41"/>
    <m/>
    <m/>
    <m/>
    <m/>
    <m/>
    <s v="34BRZ028"/>
    <s v="Tır Frigorifik"/>
    <s v="İRFAN AKSU"/>
    <x v="1"/>
    <s v=" "/>
    <m/>
    <s v="ŞEHİRLERARASI"/>
    <n v="1"/>
    <s v="Y53"/>
    <s v="RİZE"/>
    <s v="RİZE"/>
    <s v="RİZE MERKEZ"/>
    <m/>
    <s v="Y34"/>
    <s v="İSTANBUL"/>
    <s v="İSTANBUL"/>
    <s v="İSTANBUL MERKEZ"/>
    <s v="TUZLA @ "/>
    <n v="0"/>
    <n v="1150"/>
    <n v="1310"/>
    <n v="160"/>
    <n v="60597.96"/>
    <n v="801.16"/>
    <n v="26000"/>
    <n v="0"/>
    <n v="59796.800000000003"/>
    <n v="26000"/>
    <n v="-33796.800000000003"/>
  </r>
  <r>
    <x v="0"/>
    <s v="Ahmet Bursal"/>
    <s v="Arşiv kaydı var"/>
    <m/>
    <s v="TAMAMLANDI"/>
    <d v="2026-08-15T00:00:00"/>
    <s v="S-642503"/>
    <d v="2026-08-15T00:00:00"/>
    <s v="Y-576744"/>
    <x v="0"/>
    <m/>
    <s v=" "/>
    <m/>
    <m/>
    <m/>
    <x v="1"/>
    <s v="Ülker Bisküvi San. A.Ş. Topkapı- 3 Şubesi"/>
    <m/>
    <m/>
    <m/>
    <m/>
    <s v="34VSJ52"/>
    <s v="10 Tkr Kamyon Tenteli"/>
    <s v="HAMİT ÜÇÜNCÜ"/>
    <x v="0"/>
    <s v=" "/>
    <m/>
    <s v="ŞEHİRİÇİ"/>
    <n v="1"/>
    <s v="0108"/>
    <s v="ÖNEM GAMEDA DEPO"/>
    <s v="İSTANBUL"/>
    <s v="ZEYTİNBURNU"/>
    <s v="DAVUTPAŞA CAD. NO:18 TOPKAPI"/>
    <s v="2121"/>
    <s v="YAPKİM ANTREPO-SİLİVRİ"/>
    <s v="İSTANBUL"/>
    <s v="SİLİVRİ"/>
    <s v="YAPKİM ANTREPO-SİLİVRİ_x000a__x000a_İRS NO:86225-86606 @ "/>
    <n v="0"/>
    <n v="0"/>
    <n v="0"/>
    <n v="0"/>
    <n v="11000"/>
    <n v="0"/>
    <n v="15318"/>
    <n v="0"/>
    <n v="11000"/>
    <n v="15318"/>
    <n v="4318"/>
  </r>
  <r>
    <x v="0"/>
    <s v="Serap BURSAL"/>
    <m/>
    <m/>
    <m/>
    <d v="2026-08-15T00:00:00"/>
    <s v="S-642034"/>
    <d v="2026-08-15T00:00:00"/>
    <s v="Y-576272"/>
    <x v="0"/>
    <m/>
    <s v=" "/>
    <m/>
    <s v="DKI2026000004959-4960"/>
    <m/>
    <x v="4"/>
    <s v="DETAY KAHVE SAN VE TİC A.Ş"/>
    <m/>
    <m/>
    <m/>
    <m/>
    <s v="16PF502"/>
    <s v="Tır Frigorifik"/>
    <s v="FERUDUN ŞORA"/>
    <x v="0"/>
    <s v=" "/>
    <m/>
    <s v="ŞEHİRLERARASI"/>
    <n v="1"/>
    <s v="9950"/>
    <s v="DETAY ÇATALCA FABRİKA"/>
    <s v="İSTANBUL"/>
    <s v="ÇATALCA"/>
    <s v="FABRİKALAR CAD.KARATOPRAK MEVKİİ NO:30 MURATBEY KÖYÜ"/>
    <s v="Y16"/>
    <s v="BURSA"/>
    <s v="BURSA"/>
    <s v="MUSTAFAKEMALPAŞA"/>
    <m/>
    <n v="0"/>
    <n v="0"/>
    <n v="0"/>
    <n v="0"/>
    <n v="23000"/>
    <n v="0"/>
    <n v="32799"/>
    <n v="0"/>
    <n v="23000"/>
    <n v="32799"/>
    <n v="9799"/>
  </r>
  <r>
    <x v="0"/>
    <s v="Serap BURSAL"/>
    <m/>
    <m/>
    <m/>
    <d v="2026-08-15T00:00:00"/>
    <s v="S-642032"/>
    <d v="2026-08-15T00:00:00"/>
    <s v="Y-576271"/>
    <x v="0"/>
    <m/>
    <s v=" "/>
    <m/>
    <m/>
    <m/>
    <x v="12"/>
    <s v="DETAY GIDA SAN. VE TİC.A.Ş."/>
    <m/>
    <m/>
    <m/>
    <m/>
    <s v="16CCH766"/>
    <s v="Tır Frigorifik"/>
    <s v="FERUDUN ŞORA"/>
    <x v="0"/>
    <s v=" "/>
    <m/>
    <s v="ŞEHİRLERARASI"/>
    <n v="1"/>
    <s v="9950"/>
    <s v="DETAY ÇATALCA FABRİKA"/>
    <s v="İSTANBUL"/>
    <s v="ÇATALCA"/>
    <s v="FABRİKALAR CAD.KARATOPRAK MEVKİİ NO:30 MURATBEY KÖYÜ"/>
    <s v="Y16"/>
    <s v="BURSA"/>
    <s v="BURSA"/>
    <s v="MUSTAFAKEMALPAŞA"/>
    <m/>
    <n v="0"/>
    <n v="0"/>
    <n v="0"/>
    <n v="0"/>
    <n v="23000"/>
    <n v="0"/>
    <n v="32799"/>
    <n v="0"/>
    <n v="23000"/>
    <n v="32799"/>
    <n v="9799"/>
  </r>
  <r>
    <x v="0"/>
    <s v="Ahmet Bursal"/>
    <s v="Arşiv kaydı var"/>
    <m/>
    <s v="TAMAMLANDI"/>
    <d v="2026-08-15T00:00:00"/>
    <s v="S-642489"/>
    <d v="2026-08-15T00:00:00"/>
    <s v="Y-576730"/>
    <x v="0"/>
    <m/>
    <s v=" "/>
    <m/>
    <m/>
    <m/>
    <x v="1"/>
    <s v="Ülker Bisküvi San. A.Ş. Topkapı- 3 Şubesi"/>
    <m/>
    <m/>
    <m/>
    <m/>
    <s v="34FAL726"/>
    <s v="10 Tkr Kamyon Tenteli"/>
    <s v="MEHMET ŞİRİN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4257-84270-84094-84647-84621-85148-85603-86166-86517-86655 @ "/>
    <n v="0"/>
    <n v="0"/>
    <n v="0"/>
    <n v="0"/>
    <n v="83000"/>
    <n v="0"/>
    <n v="101997.22"/>
    <n v="0"/>
    <n v="83000"/>
    <n v="101997.22"/>
    <n v="18997.22"/>
  </r>
  <r>
    <x v="0"/>
    <s v="Ahmet Bursal"/>
    <s v="Arşiv kaydı var"/>
    <m/>
    <s v="TAMAMLANDI"/>
    <d v="2026-08-15T00:00:00"/>
    <s v="S-642482"/>
    <d v="2026-08-15T00:00:00"/>
    <s v="Y-576722"/>
    <x v="0"/>
    <m/>
    <s v=" "/>
    <m/>
    <m/>
    <m/>
    <x v="1"/>
    <s v="Ülker Bisküvi San. A.Ş. Topkapı- 3 Şubesi"/>
    <m/>
    <m/>
    <m/>
    <m/>
    <s v="34MBB860"/>
    <s v="Tır Tenteli"/>
    <s v="SERKAN ELİBÜYÜK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4163-84597-85042-86198-86568 @ "/>
    <n v="0"/>
    <n v="0"/>
    <n v="0"/>
    <n v="0"/>
    <n v="41500"/>
    <n v="0"/>
    <n v="50557.25"/>
    <n v="0"/>
    <n v="41500"/>
    <n v="50557.25"/>
    <n v="9057.25"/>
  </r>
  <r>
    <x v="0"/>
    <s v="Ahmet Bursal"/>
    <s v="Arşiv kaydı var"/>
    <m/>
    <s v="TAMAMLANDI"/>
    <d v="2026-08-15T00:00:00"/>
    <s v="S-642481"/>
    <d v="2026-08-15T00:00:00"/>
    <s v="Y-576721"/>
    <x v="0"/>
    <m/>
    <s v=" "/>
    <m/>
    <m/>
    <m/>
    <x v="1"/>
    <s v="Ülker Bisküvi San. A.Ş. Topkapı- 3 Şubesi"/>
    <m/>
    <m/>
    <m/>
    <m/>
    <s v="34VEC52"/>
    <s v="Tır Tenteli"/>
    <s v="UĞUR ELİBÜYÜK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4113-84589-85568-86110-86511 @ "/>
    <n v="0"/>
    <n v="0"/>
    <n v="0"/>
    <n v="0"/>
    <n v="41500"/>
    <n v="0"/>
    <n v="50868.800000000003"/>
    <n v="0"/>
    <n v="41500"/>
    <n v="50868.800000000003"/>
    <n v="9368.7999999999993"/>
  </r>
  <r>
    <x v="0"/>
    <s v="Ahmet Bursal"/>
    <s v="Arşiv kaydı var"/>
    <m/>
    <s v="TAMAMLANDI"/>
    <d v="2026-08-15T00:00:00"/>
    <s v="S-642477"/>
    <d v="2026-08-15T00:00:00"/>
    <s v="Y-576717"/>
    <x v="0"/>
    <m/>
    <s v=" "/>
    <m/>
    <m/>
    <m/>
    <x v="1"/>
    <s v="Ülker Bisküvi San. A.Ş. Topkapı- 3 Şubesi"/>
    <m/>
    <m/>
    <m/>
    <m/>
    <s v="34VEZ18"/>
    <s v="10 Tkr Kamyon Tenteli"/>
    <s v="TAFİK ÖNAL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4203-84335-84812-84778-85224-85300-85537-85747-85687-86100-86571 @ "/>
    <n v="0"/>
    <n v="0"/>
    <n v="0"/>
    <n v="0"/>
    <n v="91300"/>
    <n v="0"/>
    <n v="110772.48"/>
    <n v="0"/>
    <n v="91300"/>
    <n v="110772.48"/>
    <n v="19472.48"/>
  </r>
  <r>
    <x v="0"/>
    <s v="Serap BURSAL"/>
    <m/>
    <s v="1-31 AĞUSTOS HORİZON MUTABAKATI / SAS NO : 7000194854~1-31 AĞUSTOS PASİFİK MUTABAKATI / SAS NO : 7000194853"/>
    <m/>
    <d v="2026-08-15T00:00:00"/>
    <s v="S-642970"/>
    <d v="2026-08-15T00:00:00"/>
    <s v="Y-577216"/>
    <x v="0"/>
    <m/>
    <s v=" "/>
    <m/>
    <s v="5042706"/>
    <m/>
    <x v="2"/>
    <s v="HORİZON HIZLI TÜK. ÜRÜNL.ÜR.PAZ.SATIŞ VE TİC.A.Ş."/>
    <m/>
    <m/>
    <m/>
    <m/>
    <s v="34KGC813"/>
    <s v="Tır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5500"/>
    <n v="0"/>
    <n v="16879"/>
    <n v="0"/>
    <n v="15500"/>
    <n v="16879"/>
    <n v="1379"/>
  </r>
  <r>
    <x v="0"/>
    <s v="Serap BURSAL"/>
    <m/>
    <s v="1-31 AĞUSTOS PASİFİK MUTABAKATI / SAS NO : 7000194853"/>
    <m/>
    <d v="2026-08-15T00:00:00"/>
    <s v="S-642966"/>
    <d v="2026-08-15T00:00:00"/>
    <s v="Y-577212"/>
    <x v="0"/>
    <m/>
    <s v=" "/>
    <m/>
    <s v="5042707"/>
    <m/>
    <x v="2"/>
    <s v="HORİZON HIZLI TÜK. ÜRÜNL.ÜR.PAZ.SATIŞ VE TİC.A.Ş."/>
    <m/>
    <m/>
    <m/>
    <m/>
    <s v="07YON23"/>
    <s v="Tır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5500"/>
    <n v="0"/>
    <n v="16879"/>
    <n v="0"/>
    <n v="15500"/>
    <n v="16879"/>
    <n v="1379"/>
  </r>
  <r>
    <x v="0"/>
    <s v="Serap BURSAL"/>
    <m/>
    <s v="1-31 AĞUSTOS PASİFİK MUTABAKATI / SAS NO : 7000194853"/>
    <m/>
    <d v="2026-08-15T00:00:00"/>
    <s v="S-642964"/>
    <d v="2026-08-15T00:00:00"/>
    <s v="Y-577209"/>
    <x v="0"/>
    <m/>
    <s v=" "/>
    <m/>
    <s v="5041407"/>
    <m/>
    <x v="2"/>
    <s v="HORİZON HIZLI TÜK. ÜRÜNL.ÜR.PAZ.SATIŞ VE TİC.A.Ş."/>
    <m/>
    <m/>
    <m/>
    <m/>
    <s v="07YON23"/>
    <s v="Tır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5500"/>
    <n v="0"/>
    <n v="16879"/>
    <n v="0"/>
    <n v="15500"/>
    <n v="16879"/>
    <n v="1379"/>
  </r>
  <r>
    <x v="0"/>
    <s v="Serap BURSAL"/>
    <s v="Arşiv kaydı var"/>
    <m/>
    <m/>
    <d v="2026-08-15T00:00:00"/>
    <s v="S-643821"/>
    <d v="2026-08-15T00:00:00"/>
    <s v="Y-578071"/>
    <x v="0"/>
    <m/>
    <s v=" "/>
    <m/>
    <m/>
    <m/>
    <x v="3"/>
    <s v="Ülker Bisküvi San. A.Ş. / Silivri  Şubesi"/>
    <m/>
    <m/>
    <m/>
    <m/>
    <s v="16KJ421"/>
    <s v="10 Tkr Kamyon Frigorifik"/>
    <s v="NAİL ULUS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"/>
    <n v="0"/>
    <n v="0"/>
    <n v="0"/>
    <n v="0"/>
    <n v="8700"/>
    <n v="0"/>
    <n v="12032"/>
    <n v="0"/>
    <n v="8700"/>
    <n v="12032"/>
    <n v="3332"/>
  </r>
  <r>
    <x v="0"/>
    <s v="Serap BURSAL"/>
    <s v="Arşiv kaydı var"/>
    <m/>
    <m/>
    <d v="2026-08-15T00:00:00"/>
    <s v="S-642030"/>
    <d v="2026-08-15T00:00:00"/>
    <s v="Y-576269"/>
    <x v="0"/>
    <m/>
    <s v=" "/>
    <m/>
    <m/>
    <m/>
    <x v="3"/>
    <s v="Ülker Bisküvi San. A.Ş. / Silivri  Şubesi"/>
    <m/>
    <m/>
    <m/>
    <m/>
    <s v="34KGC813"/>
    <s v="Tır Frigorifik"/>
    <s v="DURMUŞ MUSLUKCU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"/>
    <n v="0"/>
    <n v="0"/>
    <n v="0"/>
    <n v="0"/>
    <n v="14500"/>
    <n v="0"/>
    <n v="16584"/>
    <n v="0"/>
    <n v="14500"/>
    <n v="16584"/>
    <n v="2084"/>
  </r>
  <r>
    <x v="0"/>
    <s v="Serap BURSAL"/>
    <m/>
    <m/>
    <m/>
    <d v="2026-08-15T00:00:00"/>
    <s v="S-642028"/>
    <d v="2026-08-15T00:00:00"/>
    <s v="Y-576267"/>
    <x v="0"/>
    <m/>
    <s v=" "/>
    <m/>
    <s v="ALI2026000011554"/>
    <m/>
    <x v="13"/>
    <s v="ALTINMARKA GIDA SANAYİ VE TİCARET A.Ş"/>
    <m/>
    <d v="2026-08-15T00:00:00"/>
    <s v="P-000172487"/>
    <m/>
    <s v="26AND713"/>
    <s v="Tır Frigorifik"/>
    <s v="HASAN HÜSEYİN ERGÜN"/>
    <x v="0"/>
    <s v=" "/>
    <m/>
    <s v="ŞEHİRLERARASI"/>
    <n v="1"/>
    <s v="9902"/>
    <s v="ALTINMARKA KIRAÇ DEPO"/>
    <s v="İSTANBUL"/>
    <s v="BÜYÜKÇEKMECE"/>
    <s v="KIRAÇ KÖYÜ YOLU ATATÜRK CD.NO:2-2A"/>
    <s v="Y26"/>
    <s v="ESKİŞEHİR"/>
    <s v="ESKİŞEHİR"/>
    <s v="ESKİŞEHİR MERKEZ"/>
    <m/>
    <n v="0"/>
    <n v="0"/>
    <n v="0"/>
    <n v="0"/>
    <n v="26000"/>
    <n v="0"/>
    <n v="29842"/>
    <n v="0"/>
    <n v="26000"/>
    <n v="29842"/>
    <n v="3842"/>
  </r>
  <r>
    <x v="0"/>
    <s v="Ahmet Bursal"/>
    <s v="Arşiv kaydı var"/>
    <m/>
    <s v="TAMAMLANDI"/>
    <d v="2026-08-15T00:00:00"/>
    <s v="S-642475"/>
    <d v="2026-08-15T00:00:00"/>
    <s v="Y-576715"/>
    <x v="0"/>
    <m/>
    <s v=" "/>
    <m/>
    <m/>
    <m/>
    <x v="1"/>
    <s v="Ülker Bisküvi San. A.Ş. Topkapı- 3 Şubesi"/>
    <m/>
    <m/>
    <m/>
    <m/>
    <s v="06CBY812"/>
    <s v="10 Tkr Kamyon Tenteli"/>
    <s v="YUNUS ÖZTÜRK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4252-84792-85051-85620-86053-86297-86505-86563 @ "/>
    <n v="0"/>
    <n v="0"/>
    <n v="0"/>
    <n v="0"/>
    <n v="66400"/>
    <n v="0"/>
    <n v="81175.47"/>
    <n v="0"/>
    <n v="66400"/>
    <n v="81175.47"/>
    <n v="14775.47"/>
  </r>
  <r>
    <x v="0"/>
    <s v="Serap BURSAL"/>
    <s v="Arşiv kaydı var"/>
    <m/>
    <m/>
    <d v="2026-08-15T00:00:00"/>
    <s v="S-643979"/>
    <d v="2026-08-15T00:00:00"/>
    <s v="Y-578230"/>
    <x v="0"/>
    <m/>
    <s v=" "/>
    <m/>
    <s v="20260815016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1"/>
    <s v="Erkan Kaya"/>
    <m/>
    <m/>
    <m/>
    <d v="2026-08-15T00:00:00"/>
    <s v="S-641896"/>
    <d v="2026-08-15T00:00:00"/>
    <s v="Y-576134"/>
    <x v="0"/>
    <m/>
    <s v=" "/>
    <m/>
    <m/>
    <m/>
    <x v="23"/>
    <s v="İSTANBUL GIDA DIŞ TİCARET ANONİM ŞİRKETİ"/>
    <s v="İSTANBUL GIDA DIŞ TİCARET ANONİM ŞİRKETİ"/>
    <d v="2026-08-15T00:00:00"/>
    <s v="P-000172447"/>
    <s v="AMCU9349716  - KANADA M.H"/>
    <s v="34TY8797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11621"/>
    <n v="0"/>
    <n v="15534"/>
    <n v="0"/>
    <n v="11621"/>
    <n v="15534"/>
    <n v="3913"/>
  </r>
  <r>
    <x v="1"/>
    <s v="Erkan Kaya"/>
    <m/>
    <m/>
    <m/>
    <d v="2026-08-15T00:00:00"/>
    <s v="S-641895"/>
    <d v="2026-08-15T00:00:00"/>
    <s v="Y-576133"/>
    <x v="0"/>
    <m/>
    <s v=" "/>
    <m/>
    <m/>
    <m/>
    <x v="23"/>
    <s v="İSTANBUL GIDA DIŞ TİCARET ANONİM ŞİRKETİ"/>
    <s v="İSTANBUL GIDA DIŞ TİCARET ANONİM ŞİRKETİ"/>
    <d v="2026-08-15T00:00:00"/>
    <s v="P-000172446"/>
    <s v="CAAU5520236   - ALMANYA E.Y"/>
    <s v="34NGF679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7618"/>
    <n v="0"/>
    <n v="10788"/>
    <n v="0"/>
    <n v="7618"/>
    <n v="10788"/>
    <n v="3170"/>
  </r>
  <r>
    <x v="1"/>
    <s v="Erkan Kaya"/>
    <m/>
    <m/>
    <m/>
    <d v="2026-08-15T00:00:00"/>
    <s v="S-641894"/>
    <d v="2026-08-15T00:00:00"/>
    <s v="Y-576132"/>
    <x v="0"/>
    <m/>
    <s v=" "/>
    <m/>
    <m/>
    <m/>
    <x v="23"/>
    <s v="İSTANBUL GIDA DIŞ TİCARET ANONİM ŞİRKETİ"/>
    <s v="İSTANBUL GIDA DIŞ TİCARET ANONİM ŞİRKETİ"/>
    <d v="2026-08-15T00:00:00"/>
    <s v="P-000172445"/>
    <s v="CAAU7432746  - ALMANYA E.Y"/>
    <s v="34FNY732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7618"/>
    <n v="0"/>
    <n v="10788"/>
    <n v="0"/>
    <n v="7618"/>
    <n v="10788"/>
    <n v="3170"/>
  </r>
  <r>
    <x v="1"/>
    <s v="Erkan Kaya"/>
    <m/>
    <m/>
    <m/>
    <d v="2026-08-15T00:00:00"/>
    <s v="S-641893"/>
    <d v="2026-08-15T00:00:00"/>
    <s v="Y-576131"/>
    <x v="0"/>
    <m/>
    <s v=" "/>
    <m/>
    <m/>
    <m/>
    <x v="23"/>
    <s v="İSTANBUL GIDA DIŞ TİCARET ANONİM ŞİRKETİ"/>
    <s v="İSTANBUL GIDA DIŞ TİCARET ANONİM ŞİRKETİ"/>
    <d v="2026-08-15T00:00:00"/>
    <s v="P-000172444"/>
    <s v="MSGU5080057 - ALMANYA E.Y"/>
    <s v="34KNB581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7618"/>
    <n v="0"/>
    <n v="10788"/>
    <n v="0"/>
    <n v="7618"/>
    <n v="10788"/>
    <n v="3170"/>
  </r>
  <r>
    <x v="1"/>
    <s v="Erkan Kaya"/>
    <m/>
    <m/>
    <m/>
    <d v="2026-08-15T00:00:00"/>
    <s v="S-641892"/>
    <d v="2026-08-15T00:00:00"/>
    <s v="Y-576130"/>
    <x v="0"/>
    <m/>
    <s v=" "/>
    <m/>
    <m/>
    <m/>
    <x v="23"/>
    <s v="İSTANBUL GIDA DIŞ TİCARET ANONİM ŞİRKETİ"/>
    <s v="İSTANBUL GIDA DIŞ TİCARET ANONİM ŞİRKETİ"/>
    <d v="2026-08-15T00:00:00"/>
    <s v="P-000172443"/>
    <s v="MSDU7074854   - ALMANYA E.Y"/>
    <s v="34MBD313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7618"/>
    <n v="0"/>
    <n v="21576"/>
    <n v="10788"/>
    <n v="7618"/>
    <n v="10788"/>
    <n v="3170"/>
  </r>
  <r>
    <x v="1"/>
    <s v="Erkan Kaya"/>
    <m/>
    <m/>
    <m/>
    <d v="2026-08-15T00:00:00"/>
    <s v="S-641891"/>
    <d v="2026-08-15T00:00:00"/>
    <s v="Y-576129"/>
    <x v="0"/>
    <m/>
    <s v=" "/>
    <m/>
    <m/>
    <m/>
    <x v="23"/>
    <s v="İSTANBUL GIDA DIŞ TİCARET ANONİM ŞİRKETİ"/>
    <s v="İSTANBUL GIDA DIŞ TİCARET ANONİM ŞİRKETİ"/>
    <d v="2026-08-15T00:00:00"/>
    <s v="P-000172442"/>
    <s v="TXGU5329363  - ALMANYA E.Y"/>
    <s v="34BD6110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7618"/>
    <n v="0"/>
    <n v="15658"/>
    <n v="0"/>
    <n v="7618"/>
    <n v="15658"/>
    <n v="8040"/>
  </r>
  <r>
    <x v="1"/>
    <s v="Erkan Kaya"/>
    <m/>
    <m/>
    <m/>
    <d v="2026-08-15T00:00:00"/>
    <s v="S-641880"/>
    <d v="2026-08-15T00:00:00"/>
    <s v="Y-576118"/>
    <x v="0"/>
    <m/>
    <s v=" "/>
    <m/>
    <m/>
    <m/>
    <x v="34"/>
    <s v="AZMÜSEBAT ÇELİK SAN.VE TİC.A.Ş."/>
    <s v="AZMÜSEBAT ÇELİK SAN.VE TİC.A.Ş."/>
    <d v="2026-08-15T00:00:00"/>
    <s v="P-000172431"/>
    <s v="CAIU3800502 - CMAU0841291 - ECMU2937395 - FCIU4519360 - TEMU0986383 - ITH2613346 / MUSTAFA DOĞAN"/>
    <s v="06BTF736"/>
    <s v="Tır Tenteli"/>
    <s v="İSTLOG LOJİSTİK HİZMETLERİ SANAYİ TİCARET LİMİTED ŞİRKETİ"/>
    <x v="0"/>
    <s v=" "/>
    <m/>
    <s v="ŞEHİRİÇİ"/>
    <n v="1"/>
    <s v="L3401"/>
    <s v="KUMPORT LİMANI"/>
    <s v="İSTANBUL"/>
    <s v="BEYLİKDÜZÜ"/>
    <s v="MARMARA MH. LİMAN CD. NO:43"/>
    <s v="TUZLA"/>
    <s v="TUZLA"/>
    <s v="İSTANBUL"/>
    <m/>
    <m/>
    <n v="0"/>
    <n v="0"/>
    <n v="0"/>
    <n v="0"/>
    <n v="120000"/>
    <n v="0"/>
    <n v="150390"/>
    <n v="0"/>
    <n v="120000"/>
    <n v="150390"/>
    <n v="30390"/>
  </r>
  <r>
    <x v="5"/>
    <s v="Ahmet Bursal"/>
    <s v="Arşiv kaydı var"/>
    <m/>
    <m/>
    <d v="2026-08-15T00:00:00"/>
    <s v="S-642450"/>
    <d v="2026-08-15T00:00:00"/>
    <s v="Y-576689"/>
    <x v="0"/>
    <m/>
    <s v=" "/>
    <m/>
    <s v="86561"/>
    <m/>
    <x v="1"/>
    <s v="Ülker Bisküvi San. A.Ş. Topkapı- 3 Şubesi"/>
    <s v="ÜLKER BİSKÜVİ SANAYİ AŞ .(ANKARA ŞUBE)"/>
    <m/>
    <m/>
    <m/>
    <s v="06EPY514"/>
    <s v="Tır Kayar Perdeli"/>
    <s v="HAKAN EROL"/>
    <x v="0"/>
    <s v=" "/>
    <m/>
    <s v="ŞEHİRLERARASI"/>
    <n v="1"/>
    <s v="2161"/>
    <s v="HAMMADDE 70 DEPO"/>
    <s v="İSTANBUL"/>
    <s v="ZEYTİNBURNU"/>
    <s v="Davutpaşa Caddesi No:18 Zeytinburnu / İstanbul"/>
    <s v="0699"/>
    <s v="ÜLKER ANKARA HAMMADDE DEPO"/>
    <s v="ANKARA"/>
    <s v="AKYURT"/>
    <s v="ESENBOĞA YOLU 21.KM AKYURT/ANKARA @ 86561"/>
    <n v="0"/>
    <n v="0"/>
    <n v="0"/>
    <n v="0"/>
    <n v="29000"/>
    <n v="0"/>
    <n v="41062"/>
    <n v="0"/>
    <n v="29000"/>
    <n v="41062"/>
    <n v="12062"/>
  </r>
  <r>
    <x v="2"/>
    <s v="Arif Aladağ"/>
    <s v="Arşiv kaydı var"/>
    <s v="10-16 AĞUSTOS 2026 GÖNENLİ SÜT / AKHİSAR MUTABAKATI"/>
    <s v="TAMAMLANDI"/>
    <d v="2026-08-15T00:00:00"/>
    <s v="S-642005"/>
    <d v="2026-08-15T00:00:00"/>
    <s v="Y-576238"/>
    <x v="0"/>
    <m/>
    <s v=" "/>
    <m/>
    <m/>
    <m/>
    <x v="6"/>
    <s v="GÖNENLİ SÜT VE SÜT ÜRÜNLERİ GIDA SANAYİ VE TİCARET ANONİM ŞİRKETİ"/>
    <m/>
    <m/>
    <m/>
    <m/>
    <s v="55JR494"/>
    <s v="Tır Tenteli"/>
    <s v="AZİZ KURTOĞLU"/>
    <x v="0"/>
    <s v=" "/>
    <m/>
    <s v="ŞEHİRLERARASI"/>
    <n v="1"/>
    <s v="Y45"/>
    <s v="MANİSA"/>
    <s v="MANİSA"/>
    <s v="MANİSA MERKEZ"/>
    <m/>
    <s v="Y06"/>
    <s v="ANKARA"/>
    <s v="ANKARA"/>
    <s v="ANKARA MERKEZ"/>
    <s v="HASANOĞLAN BİM1 @ "/>
    <n v="0"/>
    <n v="0"/>
    <n v="0"/>
    <n v="0"/>
    <n v="35000"/>
    <n v="0"/>
    <n v="37919.69"/>
    <n v="0"/>
    <n v="35000"/>
    <n v="37919.69"/>
    <n v="2919.69"/>
  </r>
  <r>
    <x v="2"/>
    <s v="Arif Aladağ"/>
    <s v="Arşiv kaydı var"/>
    <s v="10-16 AĞUSTOS 2026 GÖNENLİ SÜT / AKHİSAR MUTABAKATI"/>
    <s v="TAMAMLANDI"/>
    <d v="2026-08-15T00:00:00"/>
    <s v="S-641996"/>
    <d v="2026-08-15T00:00:00"/>
    <s v="Y-576236"/>
    <x v="0"/>
    <m/>
    <s v=" "/>
    <m/>
    <m/>
    <m/>
    <x v="6"/>
    <s v="GÖNENLİ SÜT VE SÜT ÜRÜNLERİ GIDA SANAYİ VE TİCARET ANONİM ŞİRKETİ"/>
    <m/>
    <m/>
    <m/>
    <m/>
    <s v="61AHC510"/>
    <s v="Tır Frigorifik"/>
    <s v="GÖKHAN BANKOĞLU"/>
    <x v="0"/>
    <s v=" "/>
    <m/>
    <s v="ŞEHİRLERARASI"/>
    <n v="1"/>
    <s v="Y45"/>
    <s v="MANİSA"/>
    <s v="MANİSA"/>
    <s v="MANİSA MERKEZ"/>
    <m/>
    <s v="Y61"/>
    <s v="TRABZON"/>
    <s v="TRABZON"/>
    <s v="TRABZON MERKEZ"/>
    <s v="PİRAZİZ BİM + TRABZON BİM @ "/>
    <n v="0"/>
    <n v="0"/>
    <n v="0"/>
    <n v="0"/>
    <n v="82000"/>
    <n v="0"/>
    <n v="90372.26"/>
    <n v="0"/>
    <n v="82000"/>
    <n v="90372.26"/>
    <n v="8372.26"/>
  </r>
  <r>
    <x v="2"/>
    <s v="Arif Aladağ"/>
    <m/>
    <s v="10-16 AĞUSTOS 2026 GÖNENLİ SÜT / AKHİSAR MUTABAKATI"/>
    <s v="TAMAMLANDI"/>
    <d v="2026-08-15T00:00:00"/>
    <s v="S-641995"/>
    <d v="2026-08-15T00:00:00"/>
    <s v="Y-576234"/>
    <x v="0"/>
    <m/>
    <s v=" "/>
    <m/>
    <m/>
    <m/>
    <x v="6"/>
    <s v="GÖNENLİ SÜT VE SÜT ÜRÜNLERİ GIDA SANAYİ VE TİCARET ANONİM ŞİRKETİ"/>
    <m/>
    <m/>
    <m/>
    <m/>
    <s v="45ARD107"/>
    <s v="Tır Frigorifik"/>
    <s v="İBRAHİM RAZLIK"/>
    <x v="0"/>
    <s v=" "/>
    <m/>
    <s v="ŞEHİRLERARASI"/>
    <n v="1"/>
    <s v="Y45"/>
    <s v="MANİSA"/>
    <s v="MANİSA"/>
    <s v="MANİSA MERKEZ"/>
    <m/>
    <s v="Y38"/>
    <s v="KAYSERİ"/>
    <s v="KAYSERİ"/>
    <s v="KAYSERİ MERKEZ"/>
    <s v="KAYSERİ BİM1+BİM2 @ "/>
    <n v="0"/>
    <n v="0"/>
    <n v="0"/>
    <n v="0"/>
    <n v="65000"/>
    <n v="0"/>
    <n v="67482.149999999994"/>
    <n v="0"/>
    <n v="65000"/>
    <n v="67482.149999999994"/>
    <n v="2482.15"/>
  </r>
  <r>
    <x v="2"/>
    <s v="Arif Aladağ"/>
    <m/>
    <s v="10-16 AĞUSTOS 2026 GÖNENLİ SÜT / AKHİSAR MUTABAKATI"/>
    <s v="TAMAMLANDI"/>
    <d v="2026-08-15T00:00:00"/>
    <s v="S-641992"/>
    <d v="2026-08-15T00:00:00"/>
    <s v="Y-576231"/>
    <x v="0"/>
    <m/>
    <s v=" "/>
    <m/>
    <m/>
    <m/>
    <x v="6"/>
    <s v="GÖNENLİ SÜT VE SÜT ÜRÜNLERİ GIDA SANAYİ VE TİCARET ANONİM ŞİRKETİ"/>
    <m/>
    <m/>
    <m/>
    <m/>
    <s v="42BGV603"/>
    <s v="Tır Frigorifik"/>
    <s v="KARABACAK LOJİSTİK OTOM.PETROL TİC.LTD.ŞTİ."/>
    <x v="0"/>
    <s v=" "/>
    <m/>
    <s v="ŞEHİRLERARASI"/>
    <n v="1"/>
    <s v="Y45"/>
    <s v="MANİSA"/>
    <s v="MANİSA"/>
    <s v="MANİSA MERKEZ"/>
    <m/>
    <s v="Y42"/>
    <s v="KONYA"/>
    <s v="KONYA"/>
    <s v="KONYA MERKEZ"/>
    <s v="ÇUMRA BİM @ "/>
    <n v="0"/>
    <n v="0"/>
    <n v="0"/>
    <n v="0"/>
    <n v="32000"/>
    <n v="0"/>
    <n v="35876.879999999997"/>
    <n v="0"/>
    <n v="32000"/>
    <n v="35876.879999999997"/>
    <n v="3876.88"/>
  </r>
  <r>
    <x v="2"/>
    <s v="Arif Aladağ"/>
    <m/>
    <m/>
    <s v="TAMAMLANDI"/>
    <d v="2026-08-15T00:00:00"/>
    <s v="S-641934"/>
    <d v="2026-08-15T00:00:00"/>
    <s v="Y-576172"/>
    <x v="0"/>
    <m/>
    <s v=" "/>
    <m/>
    <m/>
    <m/>
    <x v="7"/>
    <s v="KESKİNOĞLU TAVUKÇULUK VE DAMIZLIK İŞLETMELERİ SANAYİ TİCARET ANONİM ŞİRKETİ"/>
    <m/>
    <m/>
    <m/>
    <m/>
    <s v="07AYT505"/>
    <s v="Tır Frigorifik"/>
    <s v="CEMAL AKIŞ"/>
    <x v="0"/>
    <s v=" "/>
    <m/>
    <s v="ŞEHİRLERARASI"/>
    <n v="1"/>
    <s v="4598"/>
    <s v="MANİSA KESKİNOĞLU DEPO"/>
    <s v="MANİSA"/>
    <s v="AKHİSAR"/>
    <s v="KAYALIOĞLU KASABASI"/>
    <s v="Y07"/>
    <s v="ANTALYA"/>
    <s v="ANTALYA"/>
    <s v="MERKEZ"/>
    <s v="SERİK A101 @ "/>
    <n v="0"/>
    <n v="0"/>
    <n v="0"/>
    <n v="0"/>
    <n v="27000"/>
    <n v="0"/>
    <n v="27950"/>
    <n v="0"/>
    <n v="27000"/>
    <n v="27950"/>
    <n v="950"/>
  </r>
  <r>
    <x v="2"/>
    <s v="Arif Aladağ"/>
    <m/>
    <s v="10-16 AĞUSTOS 2026 GÖNENLİ SÜT / AKHİSAR MUTABAKATI"/>
    <s v="TAMAMLANDI"/>
    <d v="2026-08-15T00:00:00"/>
    <s v="S-641993"/>
    <d v="2026-08-15T00:00:00"/>
    <s v="Y-576232"/>
    <x v="0"/>
    <m/>
    <s v=" "/>
    <m/>
    <m/>
    <m/>
    <x v="6"/>
    <s v="GÖNENLİ SÜT VE SÜT ÜRÜNLERİ GIDA SANAYİ VE TİCARET ANONİM ŞİRKETİ"/>
    <m/>
    <m/>
    <m/>
    <m/>
    <s v="35CIS858"/>
    <s v="Tır Tenteli"/>
    <s v="ÜNLÜ LOJİSTİK VE TAŞIMACILIK LİMİTED ŞİRKETİ"/>
    <x v="0"/>
    <s v=" "/>
    <m/>
    <s v="ŞEHİRLERARASI"/>
    <n v="1"/>
    <s v="Y45"/>
    <s v="MANİSA"/>
    <s v="MANİSA"/>
    <s v="MANİSA MERKEZ"/>
    <m/>
    <s v="Y68"/>
    <s v="AKSARAY"/>
    <s v="AKSARAY"/>
    <s v="AKSARAY MERKEZ"/>
    <s v="AKSARAY BİM @ "/>
    <n v="0"/>
    <n v="0"/>
    <n v="0"/>
    <n v="0"/>
    <n v="48333.33"/>
    <n v="0"/>
    <n v="42132.99"/>
    <n v="0"/>
    <n v="48333.33"/>
    <n v="42132.99"/>
    <n v="-6200.34"/>
  </r>
  <r>
    <x v="3"/>
    <s v="Mehmet Koç"/>
    <s v="Arşiv kaydı var"/>
    <m/>
    <m/>
    <d v="2026-08-15T00:00:00"/>
    <s v="S-642328"/>
    <d v="2026-08-15T00:00:00"/>
    <s v="Y-576566"/>
    <x v="0"/>
    <m/>
    <s v=" "/>
    <m/>
    <m/>
    <m/>
    <x v="19"/>
    <s v="VATAN PLASTİK SAN TİCARET A.Ş"/>
    <m/>
    <d v="2026-08-15T00:00:00"/>
    <s v="P-000172517"/>
    <m/>
    <s v="27BEL058"/>
    <s v="Tır Tenteli"/>
    <s v="HÜSEYİN ÖZSAN"/>
    <x v="0"/>
    <s v=" "/>
    <m/>
    <s v="ŞEHİRLERARASI"/>
    <n v="1"/>
    <s v="Y11"/>
    <s v="BİLECİK"/>
    <s v="BİLECİK"/>
    <s v="BİLECİK MERKEZ"/>
    <m/>
    <s v="Y80"/>
    <s v="OSMANİYE"/>
    <s v="OSMANİYE"/>
    <s v="OSMANİYE MERKEZ"/>
    <s v="35913 @ "/>
    <n v="0"/>
    <n v="0"/>
    <n v="0"/>
    <n v="0"/>
    <n v="32000"/>
    <n v="0"/>
    <n v="45021"/>
    <n v="0"/>
    <n v="32000"/>
    <n v="45021"/>
    <n v="13021"/>
  </r>
  <r>
    <x v="3"/>
    <s v="Mehmet Koç"/>
    <s v="Arşiv kaydı var"/>
    <m/>
    <m/>
    <d v="2026-08-15T00:00:00"/>
    <s v="S-642323"/>
    <d v="2026-08-15T00:00:00"/>
    <s v="Y-576561"/>
    <x v="0"/>
    <m/>
    <s v=" "/>
    <m/>
    <m/>
    <m/>
    <x v="9"/>
    <s v="POLİPROPİLEN ELYAF SANAYİ VE DIŞ TİCARET ANONİM ŞİRKETİ"/>
    <m/>
    <d v="2026-08-15T00:00:00"/>
    <s v="P-000172512"/>
    <m/>
    <s v="61AHS393"/>
    <s v="Tır Tenteli"/>
    <s v="NİZAM DİLLİ"/>
    <x v="0"/>
    <s v=" "/>
    <m/>
    <s v="ŞEHİRLERARASI"/>
    <n v="1"/>
    <s v="Y11"/>
    <s v="BİLECİK"/>
    <s v="BİLECİK"/>
    <s v="BİLECİK MERKEZ"/>
    <m/>
    <s v="Y61"/>
    <s v="TRABZON"/>
    <s v="TRABZON"/>
    <s v="TRABZON MERKEZ"/>
    <s v="D529 @"/>
    <n v="0"/>
    <n v="0"/>
    <n v="0"/>
    <n v="0"/>
    <n v="60800"/>
    <n v="0"/>
    <n v="65000"/>
    <n v="0"/>
    <n v="60800"/>
    <n v="65000"/>
    <n v="4200"/>
  </r>
  <r>
    <x v="3"/>
    <s v="Mehmet Koç"/>
    <s v="Arşiv kaydı var"/>
    <m/>
    <m/>
    <d v="2026-08-15T00:00:00"/>
    <s v="S-642285"/>
    <d v="2026-08-15T00:00:00"/>
    <s v="Y-576523"/>
    <x v="0"/>
    <m/>
    <s v=" "/>
    <m/>
    <m/>
    <m/>
    <x v="8"/>
    <s v="TURKUVAZ PLASTİK VE TEMİZLİK ÜRÜNLERİ SAN TİÇ A.Ş"/>
    <m/>
    <d v="2026-08-15T00:00:00"/>
    <s v="P-000172502"/>
    <m/>
    <s v="60ET840"/>
    <s v="Tır Tenteli"/>
    <s v="DURAN SAÇIKARA"/>
    <x v="0"/>
    <s v=" "/>
    <m/>
    <s v="ŞEHİRLERARASI"/>
    <n v="1"/>
    <s v="HENDEK TURKUVAZ"/>
    <s v="HENDEK TURKUVAZ"/>
    <s v="SAKARYA"/>
    <s v="HENDEK"/>
    <m/>
    <s v="Y23"/>
    <s v="ELAZIĞ"/>
    <s v="ELAZIĞ"/>
    <s v="ELAZIĞ MERKEZ"/>
    <m/>
    <n v="0"/>
    <n v="0"/>
    <n v="0"/>
    <n v="0"/>
    <n v="52000"/>
    <n v="0"/>
    <n v="57952"/>
    <n v="0"/>
    <n v="52000"/>
    <n v="57952"/>
    <n v="5952"/>
  </r>
  <r>
    <x v="3"/>
    <s v="Mehmet Koç"/>
    <s v="Arşiv kaydı var"/>
    <m/>
    <m/>
    <d v="2026-08-15T00:00:00"/>
    <s v="S-642031"/>
    <d v="2026-08-15T00:00:00"/>
    <s v="Y-576270"/>
    <x v="0"/>
    <m/>
    <s v=" "/>
    <m/>
    <m/>
    <m/>
    <x v="19"/>
    <s v="VATAN PLASTİK SAN TİCARET A.Ş"/>
    <m/>
    <d v="2026-08-15T00:00:00"/>
    <s v="P-000172489"/>
    <m/>
    <s v="42KN001"/>
    <s v="Tır Tenteli"/>
    <s v="KAĞNICIOĞLU NAKLİYAT OTOMOTİV GIDA SANAYİ VE TİCARET LİMİTED ŞİRKETİ"/>
    <x v="0"/>
    <s v=" "/>
    <m/>
    <s v="ŞEHİRLERARASI"/>
    <n v="1"/>
    <s v="ÖMERLİ"/>
    <s v="ÖMERLİ"/>
    <s v="İSTANBUL"/>
    <m/>
    <m/>
    <s v="Y42"/>
    <s v="KONYA"/>
    <s v="KONYA"/>
    <s v="KONYA MERKEZ"/>
    <s v="35915 @ "/>
    <n v="0"/>
    <n v="0"/>
    <n v="0"/>
    <n v="0"/>
    <n v="23000"/>
    <n v="0"/>
    <n v="31532"/>
    <n v="0"/>
    <n v="23000"/>
    <n v="31532"/>
    <n v="8532"/>
  </r>
  <r>
    <x v="3"/>
    <s v="Mehmet Koç"/>
    <s v="Arşiv kaydı var"/>
    <m/>
    <m/>
    <d v="2026-08-15T00:00:00"/>
    <s v="S-642029"/>
    <d v="2026-08-15T00:00:00"/>
    <s v="Y-576268"/>
    <x v="0"/>
    <m/>
    <s v=" "/>
    <m/>
    <m/>
    <m/>
    <x v="8"/>
    <s v="TURKUVAZ PLASTİK VE TEMİZLİK ÜRÜNLERİ SAN TİÇ A.Ş"/>
    <m/>
    <d v="2026-08-15T00:00:00"/>
    <s v="P-000172488"/>
    <m/>
    <s v="60AAU902"/>
    <s v="Tır Tenteli"/>
    <s v="MUSTAFA ASLAN"/>
    <x v="0"/>
    <s v=" "/>
    <m/>
    <s v="ŞEHİRLERARASI"/>
    <n v="1"/>
    <s v="HENDEK TURKUVAZ"/>
    <s v="HENDEK TURKUVAZ"/>
    <s v="SAKARYA"/>
    <s v="HENDEK"/>
    <m/>
    <s v="Y55"/>
    <s v="SAMSUN"/>
    <s v="SAMSUN"/>
    <s v="SAMSUN MERKEZ"/>
    <m/>
    <n v="0"/>
    <n v="0"/>
    <n v="0"/>
    <n v="0"/>
    <n v="29000"/>
    <n v="0"/>
    <n v="32223"/>
    <n v="0"/>
    <n v="29000"/>
    <n v="32223"/>
    <n v="3223"/>
  </r>
  <r>
    <x v="3"/>
    <s v="Mehmet Koç"/>
    <s v="Arşiv kaydı var"/>
    <m/>
    <m/>
    <d v="2026-08-15T00:00:00"/>
    <s v="S-642339"/>
    <d v="2026-08-15T00:00:00"/>
    <s v="Y-576578"/>
    <x v="0"/>
    <m/>
    <s v=" "/>
    <m/>
    <m/>
    <m/>
    <x v="19"/>
    <s v="VATAN PLASTİK SAN TİCARET A.Ş"/>
    <m/>
    <d v="2026-08-15T00:00:00"/>
    <s v="P-000172528"/>
    <m/>
    <s v="34EUE695"/>
    <s v="Tır Tenteli"/>
    <s v="MERYEM DURMUŞ"/>
    <x v="0"/>
    <s v=" "/>
    <m/>
    <s v="ŞEHİRLERARASI"/>
    <n v="1"/>
    <s v="Y11"/>
    <s v="BİLECİK"/>
    <s v="BİLECİK"/>
    <s v="BİLECİK MERKEZ"/>
    <m/>
    <s v="Y34"/>
    <s v="İSTANBUL"/>
    <s v="İSTANBUL"/>
    <s v="İSTANBUL MERKEZ"/>
    <s v="35912 @ "/>
    <n v="0"/>
    <n v="0"/>
    <n v="0"/>
    <n v="0"/>
    <n v="28000"/>
    <n v="0"/>
    <n v="31360"/>
    <n v="0"/>
    <n v="28000"/>
    <n v="31360"/>
    <n v="3360"/>
  </r>
  <r>
    <x v="3"/>
    <s v="Kadir Öz"/>
    <m/>
    <m/>
    <s v="SAKARYA"/>
    <d v="2026-08-15T00:00:00"/>
    <s v="S-642272"/>
    <d v="2026-08-15T00:00:00"/>
    <s v="Y-576502"/>
    <x v="1"/>
    <m/>
    <s v=" "/>
    <d v="2026-08-15T00:00:00"/>
    <m/>
    <m/>
    <x v="8"/>
    <s v="TURKUVAZ PLASTİK VE TEMİZLİK ÜRÜNLERİ SAN TİÇ A.Ş"/>
    <m/>
    <m/>
    <m/>
    <m/>
    <s v="54AAK474"/>
    <s v="Tır Tenteli"/>
    <s v="SINIRLI SORUMLU HENDEK NÜSHETİYE TAŞIMA VE İŞLETME KOOPERATİFİ - 01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ZK NONWOVEN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15T00:00:00"/>
    <s v="S-642271"/>
    <d v="2026-08-15T00:00:00"/>
    <s v="Y-576501"/>
    <x v="1"/>
    <m/>
    <s v=" "/>
    <d v="2026-08-15T00:00:00"/>
    <m/>
    <m/>
    <x v="8"/>
    <s v="TURKUVAZ PLASTİK VE TEMİZLİK ÜRÜNLERİ SAN TİÇ A.Ş"/>
    <m/>
    <m/>
    <m/>
    <m/>
    <s v="54AJJ36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ZK NONWOVEN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15T00:00:00"/>
    <s v="S-642270"/>
    <d v="2026-08-15T00:00:00"/>
    <s v="Y-576500"/>
    <x v="1"/>
    <m/>
    <s v=" "/>
    <d v="2026-08-15T00:00:00"/>
    <m/>
    <m/>
    <x v="8"/>
    <s v="TURKUVAZ PLASTİK VE TEMİZLİK ÜRÜNLERİ SAN TİÇ A.Ş"/>
    <m/>
    <m/>
    <m/>
    <m/>
    <s v="66AH88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ZK NONWOVEN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15T00:00:00"/>
    <s v="S-642269"/>
    <d v="2026-08-15T00:00:00"/>
    <s v="Y-576499"/>
    <x v="1"/>
    <m/>
    <s v=" "/>
    <d v="2026-08-15T00:00:00"/>
    <m/>
    <m/>
    <x v="8"/>
    <s v="TURKUVAZ PLASTİK VE TEMİZLİK ÜRÜNLERİ SAN TİÇ A.Ş"/>
    <m/>
    <m/>
    <m/>
    <m/>
    <s v="54AKG049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ZK NONWOVEN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15T00:00:00"/>
    <s v="S-642268"/>
    <d v="2026-08-15T00:00:00"/>
    <s v="Y-576498"/>
    <x v="1"/>
    <m/>
    <s v=" "/>
    <d v="2026-08-15T00:00:00"/>
    <m/>
    <m/>
    <x v="8"/>
    <s v="TURKUVAZ PLASTİK VE TEMİZLİK ÜRÜNLERİ SAN TİÇ A.Ş"/>
    <m/>
    <m/>
    <m/>
    <m/>
    <s v="09AUF366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5"/>
    <s v="İZMİR"/>
    <s v="İZMİR"/>
    <s v="MERKEZ"/>
    <s v="ULUKENT @ "/>
    <n v="0"/>
    <n v="0"/>
    <n v="1"/>
    <m/>
    <n v="26956"/>
    <n v="0"/>
    <n v="30460"/>
    <n v="0"/>
    <n v="26956"/>
    <n v="30460"/>
    <n v="3504"/>
  </r>
  <r>
    <x v="3"/>
    <s v="Kadir Öz"/>
    <m/>
    <m/>
    <s v="SAKARYA"/>
    <d v="2026-08-15T00:00:00"/>
    <s v="S-642267"/>
    <d v="2026-08-15T00:00:00"/>
    <s v="Y-576497"/>
    <x v="1"/>
    <m/>
    <s v=" "/>
    <d v="2026-08-15T00:00:00"/>
    <m/>
    <m/>
    <x v="8"/>
    <s v="TURKUVAZ PLASTİK VE TEMİZLİK ÜRÜNLERİ SAN TİÇ A.Ş"/>
    <m/>
    <m/>
    <m/>
    <m/>
    <s v="63AIN939"/>
    <s v="Tır Tenteli"/>
    <s v="VEYSİ ERGÜN"/>
    <x v="0"/>
    <s v=" "/>
    <m/>
    <s v="ŞEHİRLERARASI"/>
    <m/>
    <s v="5403"/>
    <s v="HENDEK TURKUVAZ"/>
    <s v="SAKARYA"/>
    <s v="HENDEK"/>
    <m/>
    <s v="Y63"/>
    <s v="ŞANLIURFA"/>
    <s v="ŞANLIURFA"/>
    <s v="ŞANLIURFA MERKEZ"/>
    <s v="ŞANLIURFA @ "/>
    <n v="0"/>
    <n v="0"/>
    <n v="1"/>
    <m/>
    <n v="47602"/>
    <n v="0"/>
    <n v="63373"/>
    <n v="0"/>
    <n v="47602"/>
    <n v="63373"/>
    <n v="15771"/>
  </r>
  <r>
    <x v="3"/>
    <s v="Kadir Öz"/>
    <m/>
    <m/>
    <s v="SAKARYA"/>
    <d v="2026-08-15T00:00:00"/>
    <s v="S-642266"/>
    <d v="2026-08-15T00:00:00"/>
    <s v="Y-576496"/>
    <x v="1"/>
    <m/>
    <s v=" "/>
    <d v="2026-08-15T00:00:00"/>
    <m/>
    <m/>
    <x v="8"/>
    <s v="TURKUVAZ PLASTİK VE TEMİZLİK ÜRÜNLERİ SAN TİÇ A.Ş"/>
    <m/>
    <m/>
    <m/>
    <m/>
    <s v="54AER86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610"/>
    <n v="0"/>
    <n v="12659"/>
    <n v="0"/>
    <n v="10610"/>
    <n v="12659"/>
    <n v="2049"/>
  </r>
  <r>
    <x v="3"/>
    <s v="Kadir Öz"/>
    <m/>
    <m/>
    <s v="SAKARYA"/>
    <d v="2026-08-15T00:00:00"/>
    <s v="S-642265"/>
    <d v="2026-08-15T00:00:00"/>
    <s v="Y-576495"/>
    <x v="1"/>
    <m/>
    <s v=" "/>
    <d v="2026-08-15T00:00:00"/>
    <m/>
    <m/>
    <x v="8"/>
    <s v="TURKUVAZ PLASTİK VE TEMİZLİK ÜRÜNLERİ SAN TİÇ A.Ş"/>
    <m/>
    <m/>
    <m/>
    <m/>
    <s v="42P2100"/>
    <s v="Tır Tenteli"/>
    <s v="S.S. PAMUKOVA KARAYOLU YÜK TAŞIMA KOOPERATİFİ"/>
    <x v="0"/>
    <s v=" "/>
    <m/>
    <s v="ŞEHİRLERARASI"/>
    <m/>
    <s v="5403"/>
    <s v="HENDEK TURKUVAZ"/>
    <s v="SAKARYA"/>
    <s v="HENDEK"/>
    <m/>
    <s v="Y07"/>
    <s v="ANTALYA"/>
    <s v="ANTALYA"/>
    <s v="MERKEZ"/>
    <s v="KOCAYATAK @ "/>
    <n v="0"/>
    <n v="0"/>
    <n v="1"/>
    <m/>
    <n v="31544"/>
    <n v="0"/>
    <n v="33372"/>
    <n v="0"/>
    <n v="31544"/>
    <n v="33372"/>
    <n v="1828"/>
  </r>
  <r>
    <x v="3"/>
    <s v="Kadir Öz"/>
    <m/>
    <m/>
    <s v="SAKARYA"/>
    <d v="2026-08-15T00:00:00"/>
    <s v="S-642264"/>
    <d v="2026-08-15T00:00:00"/>
    <s v="Y-576493"/>
    <x v="1"/>
    <m/>
    <s v=" "/>
    <d v="2026-08-15T00:00:00"/>
    <m/>
    <m/>
    <x v="8"/>
    <s v="TURKUVAZ PLASTİK VE TEMİZLİK ÜRÜNLERİ SAN TİÇ A.Ş"/>
    <m/>
    <m/>
    <m/>
    <m/>
    <s v="07AJK998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2"/>
    <s v="ISPARTA"/>
    <s v="ISPARTA"/>
    <s v="ISPARTA MERKEZ"/>
    <s v="ISPARTA @ "/>
    <n v="0"/>
    <n v="0"/>
    <n v="1"/>
    <m/>
    <n v="26956"/>
    <n v="0"/>
    <n v="27045"/>
    <n v="0"/>
    <n v="26956"/>
    <n v="27045"/>
    <n v="89"/>
  </r>
  <r>
    <x v="3"/>
    <s v="Kadir Öz"/>
    <m/>
    <m/>
    <s v="SAKARYA"/>
    <d v="2026-08-15T00:00:00"/>
    <s v="S-642263"/>
    <d v="2026-08-15T00:00:00"/>
    <s v="Y-576492"/>
    <x v="1"/>
    <m/>
    <s v=" "/>
    <d v="2026-08-15T00:00:00"/>
    <m/>
    <m/>
    <x v="8"/>
    <s v="TURKUVAZ PLASTİK VE TEMİZLİK ÜRÜNLERİ SAN TİÇ A.Ş"/>
    <m/>
    <m/>
    <m/>
    <m/>
    <s v="54ARE265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7"/>
    <s v="ANTALYA"/>
    <s v="ANTALYA"/>
    <s v="MERKEZ"/>
    <s v="DÖŞEMEALTI-1 @ "/>
    <n v="0"/>
    <n v="0"/>
    <n v="1"/>
    <m/>
    <n v="30970"/>
    <n v="0"/>
    <n v="33372"/>
    <n v="0"/>
    <n v="30970"/>
    <n v="33372"/>
    <n v="2402"/>
  </r>
  <r>
    <x v="3"/>
    <s v="Kadir Öz"/>
    <m/>
    <m/>
    <s v="SAKARYA"/>
    <d v="2026-08-15T00:00:00"/>
    <s v="S-642262"/>
    <d v="2026-08-15T00:00:00"/>
    <s v="Y-576491"/>
    <x v="1"/>
    <m/>
    <s v=" "/>
    <d v="2026-08-15T00:00:00"/>
    <m/>
    <m/>
    <x v="8"/>
    <s v="TURKUVAZ PLASTİK VE TEMİZLİK ÜRÜNLERİ SAN TİÇ A.Ş"/>
    <m/>
    <m/>
    <m/>
    <m/>
    <s v="20EY688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20"/>
    <s v="DENİZLİ"/>
    <s v="DENİZLİ"/>
    <s v="DENİZLİ MERKEZ"/>
    <s v="DENİZLİ @ "/>
    <n v="0"/>
    <n v="0"/>
    <n v="1"/>
    <m/>
    <n v="28676"/>
    <n v="0"/>
    <n v="30496"/>
    <n v="0"/>
    <n v="28676"/>
    <n v="30496"/>
    <n v="1820"/>
  </r>
  <r>
    <x v="3"/>
    <s v="Kadir Öz"/>
    <m/>
    <m/>
    <s v="SAKARYA"/>
    <d v="2026-08-15T00:00:00"/>
    <s v="S-642261"/>
    <d v="2026-08-15T00:00:00"/>
    <s v="Y-576490"/>
    <x v="1"/>
    <m/>
    <s v=" "/>
    <d v="2026-08-15T00:00:00"/>
    <m/>
    <m/>
    <x v="8"/>
    <s v="TURKUVAZ PLASTİK VE TEMİZLİK ÜRÜNLERİ SAN TİÇ A.Ş"/>
    <m/>
    <m/>
    <m/>
    <m/>
    <s v="54AOY262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19"/>
    <s v="ÇORUM"/>
    <s v="ÇORUM"/>
    <s v="ÇORUM MERKEZ"/>
    <s v="ÇORUM @ "/>
    <n v="0"/>
    <n v="0"/>
    <n v="1"/>
    <m/>
    <n v="25522"/>
    <n v="0"/>
    <n v="30093"/>
    <n v="0"/>
    <n v="25522"/>
    <n v="30093"/>
    <n v="4571"/>
  </r>
  <r>
    <x v="3"/>
    <s v="Kadir Öz"/>
    <m/>
    <m/>
    <s v="SAKARYA"/>
    <d v="2026-08-15T00:00:00"/>
    <s v="S-642260"/>
    <d v="2026-08-15T00:00:00"/>
    <s v="Y-576489"/>
    <x v="1"/>
    <m/>
    <s v=" "/>
    <d v="2026-08-15T00:00:00"/>
    <m/>
    <m/>
    <x v="8"/>
    <s v="TURKUVAZ PLASTİK VE TEMİZLİK ÜRÜNLERİ SAN TİÇ A.Ş"/>
    <m/>
    <m/>
    <m/>
    <m/>
    <s v="06FSA092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6"/>
    <s v="ANKARA"/>
    <s v="ANKARA"/>
    <s v="ANKARA MERKEZ"/>
    <s v="AKYURT @ "/>
    <n v="0"/>
    <n v="0"/>
    <n v="1"/>
    <m/>
    <n v="19643"/>
    <n v="0"/>
    <n v="21897"/>
    <n v="0"/>
    <n v="19643"/>
    <n v="21897"/>
    <n v="2254"/>
  </r>
  <r>
    <x v="3"/>
    <s v="Kadir Öz"/>
    <m/>
    <m/>
    <s v="SAKARYA"/>
    <d v="2026-08-15T00:00:00"/>
    <s v="S-642259"/>
    <d v="2026-08-15T00:00:00"/>
    <s v="Y-576488"/>
    <x v="1"/>
    <m/>
    <s v=" "/>
    <d v="2026-08-15T00:00:00"/>
    <m/>
    <m/>
    <x v="8"/>
    <s v="TURKUVAZ PLASTİK VE TEMİZLİK ÜRÜNLERİ SAN TİÇ A.Ş"/>
    <m/>
    <m/>
    <m/>
    <m/>
    <s v="34DED848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45"/>
    <s v="MANİSA"/>
    <s v="MANİSA"/>
    <s v="MANİSA MERKEZ"/>
    <s v="AKHİSAR @ "/>
    <n v="0"/>
    <n v="0"/>
    <n v="1"/>
    <m/>
    <n v="24948"/>
    <n v="0"/>
    <n v="26479"/>
    <n v="0"/>
    <n v="24948"/>
    <n v="26479"/>
    <n v="1531"/>
  </r>
  <r>
    <x v="3"/>
    <s v="Kadir Öz"/>
    <m/>
    <m/>
    <s v="SAKARYA"/>
    <d v="2026-08-15T00:00:00"/>
    <s v="S-642258"/>
    <d v="2026-08-15T00:00:00"/>
    <s v="Y-576487"/>
    <x v="1"/>
    <m/>
    <s v=" "/>
    <d v="2026-08-15T00:00:00"/>
    <m/>
    <m/>
    <x v="8"/>
    <s v="TURKUVAZ PLASTİK VE TEMİZLİK ÜRÜNLERİ SAN TİÇ A.Ş"/>
    <m/>
    <m/>
    <m/>
    <m/>
    <s v="54BG453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3"/>
    <s v="AFYON"/>
    <s v="AFYONKARAHİSAR"/>
    <s v="AFYON MERKEZ"/>
    <s v="AFYON @ "/>
    <n v="0"/>
    <n v="0"/>
    <n v="1"/>
    <m/>
    <n v="20073"/>
    <n v="0"/>
    <n v="21003"/>
    <n v="0"/>
    <n v="20073"/>
    <n v="21003"/>
    <n v="930"/>
  </r>
  <r>
    <x v="3"/>
    <s v="Mehmet Koç"/>
    <s v="Arşiv kaydı var"/>
    <m/>
    <m/>
    <d v="2026-08-15T00:00:00"/>
    <s v="S-642347"/>
    <d v="2026-08-15T00:00:00"/>
    <s v="Y-576586"/>
    <x v="0"/>
    <m/>
    <s v=" "/>
    <m/>
    <m/>
    <m/>
    <x v="8"/>
    <s v="TURKUVAZ PLASTİK VE TEMİZLİK ÜRÜNLERİ SAN TİÇ A.Ş"/>
    <m/>
    <d v="2026-08-15T00:00:00"/>
    <s v="P-000172536"/>
    <m/>
    <s v="33AGT425"/>
    <s v="Tır Tenteli"/>
    <s v="TURANTRANS ULUSL TAŞ GIDA AKAR İNŞAİTH İHR SAN VE TİCARET LİMİTED ŞİRKETİ"/>
    <x v="0"/>
    <s v=" "/>
    <m/>
    <s v="ŞEHİRLERARASI"/>
    <n v="1"/>
    <s v="HENDEK TURKUVAZ"/>
    <s v="HENDEK TURKUVAZ"/>
    <s v="SAKARYA"/>
    <s v="HENDEK"/>
    <m/>
    <s v="ÖMERLİ TURKUVAZ"/>
    <s v="ÖMERLİ TURKUVAZ"/>
    <s v="İSTANBUL"/>
    <s v="ÇEKMEKÖY"/>
    <m/>
    <n v="0"/>
    <n v="0"/>
    <n v="0"/>
    <n v="0"/>
    <n v="11000"/>
    <n v="0"/>
    <n v="12659"/>
    <n v="0"/>
    <n v="11000"/>
    <n v="12659"/>
    <n v="1659"/>
  </r>
  <r>
    <x v="3"/>
    <s v="Mehmet Koç"/>
    <s v="Arşiv kaydı var"/>
    <m/>
    <m/>
    <d v="2026-08-15T00:00:00"/>
    <s v="S-642337"/>
    <d v="2026-08-15T00:00:00"/>
    <s v="Y-576576"/>
    <x v="0"/>
    <m/>
    <s v=" "/>
    <m/>
    <m/>
    <m/>
    <x v="19"/>
    <s v="VATAN PLASTİK SAN TİCARET A.Ş"/>
    <m/>
    <d v="2026-08-15T00:00:00"/>
    <s v="P-000172526"/>
    <m/>
    <s v="34EUE695"/>
    <s v="Tır Tenteli"/>
    <s v="MERYEM DURMUŞ"/>
    <x v="0"/>
    <s v=" "/>
    <m/>
    <s v="ŞEHİRLERARASI"/>
    <n v="1"/>
    <s v="KARTAL"/>
    <s v="KARTAL"/>
    <s v="İSTANBUL"/>
    <s v="KARTAL"/>
    <m/>
    <s v="Y11"/>
    <s v="BİLECİK"/>
    <s v="BİLECİK"/>
    <s v="BİLECİK MERKEZ"/>
    <s v="VIR9755-53 @ "/>
    <n v="0"/>
    <n v="0"/>
    <n v="0"/>
    <n v="0"/>
    <n v="12000"/>
    <n v="0"/>
    <n v="13486"/>
    <n v="0"/>
    <n v="12000"/>
    <n v="13486"/>
    <n v="1486"/>
  </r>
  <r>
    <x v="4"/>
    <s v="Muhammed GÖKMEN"/>
    <s v="Arşiv kaydı var"/>
    <s v="10-16 AĞUSTOS 2026 ÇUMRA MUTABAKATI"/>
    <s v="TAMAMLANDI"/>
    <d v="2026-08-15T00:00:00"/>
    <s v="S-641839"/>
    <d v="2026-08-15T00:00:00"/>
    <s v="Y-576077"/>
    <x v="2"/>
    <m/>
    <s v=" "/>
    <m/>
    <m/>
    <m/>
    <x v="10"/>
    <s v="PANEK ZİRAAT ALETLERİ DAYANIKLI TÜKETİM MALZEMELERİ"/>
    <m/>
    <d v="2026-08-15T00:00:00"/>
    <s v="P-000172405"/>
    <m/>
    <s v="33AHP128"/>
    <s v="Tır Frigorifik"/>
    <s v="SÜMER TRANS ULUS.TAŞ.İTH.İHR.SAN. VE TİC.LTD.ŞTİ."/>
    <x v="1"/>
    <s v="LATİF AKURAN"/>
    <m/>
    <s v="ŞEHİRLERARASI"/>
    <n v="1"/>
    <s v="4211"/>
    <s v="ÇUMRA FABRİKA"/>
    <s v="KONYA"/>
    <s v="ÇUMRA"/>
    <m/>
    <s v="Y07"/>
    <s v="ANTALYA"/>
    <s v="ANTALYA"/>
    <s v="MERKEZ"/>
    <s v="MİGROS - TARIM KREDİ - A101 DÖŞEMEALTI - BİM DÖŞEMEALTI - BİM DÖŞEMEALTI 2 @ "/>
    <n v="0"/>
    <n v="380"/>
    <n v="742"/>
    <n v="362"/>
    <n v="30502.77"/>
    <n v="0"/>
    <n v="25092.560000000001"/>
    <n v="0"/>
    <n v="30502.77"/>
    <n v="25092.560000000001"/>
    <n v="-5410.21"/>
  </r>
  <r>
    <x v="4"/>
    <s v="Muhammed GÖKMEN"/>
    <s v="Arşiv kaydı var"/>
    <s v="10-16 AĞUSTOS 2026 KAŞINHANI MUTABAKATI"/>
    <s v="TAMAMLANDI"/>
    <d v="2026-08-15T00:00:00"/>
    <s v="S-641833"/>
    <d v="2026-08-15T00:00:00"/>
    <s v="Y-576071"/>
    <x v="3"/>
    <m/>
    <s v=" "/>
    <m/>
    <m/>
    <m/>
    <x v="10"/>
    <s v="PANEK ZİRAAT ALETLERİ DAYANIKLI TÜKETİM MALZEMELERİ"/>
    <m/>
    <d v="2026-08-15T00:00:00"/>
    <s v="P-000172399"/>
    <m/>
    <s v="35APR667"/>
    <s v="Tır Frigorifik"/>
    <s v="MUHAMMET MİTHAT TOSUN"/>
    <x v="0"/>
    <s v="KAAN TOSUN"/>
    <s v="(542) 482-0960"/>
    <s v="ŞEHİRLERARASI"/>
    <n v="1"/>
    <s v="4210"/>
    <s v="KAŞINHANI FABRİKA"/>
    <s v="KONYA"/>
    <s v="MERAM"/>
    <m/>
    <s v="Y24"/>
    <s v="ERZİNCAN"/>
    <s v="ERZİNCAN"/>
    <s v="ERZİNCAN MERKEZ"/>
    <s v="&quot;LİDER EDT PASTACILIK TİC.LTD.Ş (1 PLT) || GÜRÜN GÖLPINAR GIDA İNŞAAT TAR NAKL.AKARYAKIT TURİZM TİC.LTD. (5 PLT) || _x000a_RAHMİ DOKGÖZ - TOKGÖZ TİCARET (21 PLT)&quot; @ "/>
    <n v="0"/>
    <n v="0"/>
    <n v="0"/>
    <n v="0"/>
    <n v="48500"/>
    <n v="0"/>
    <n v="53652.9"/>
    <n v="0"/>
    <n v="48500"/>
    <n v="53652.9"/>
    <n v="5152.8999999999996"/>
  </r>
  <r>
    <x v="4"/>
    <s v="Muhammed GÖKMEN"/>
    <s v="Arşiv kaydı var"/>
    <s v="10-16 AĞUSTOS 2026 KAŞINHANI MUTABAKATI"/>
    <s v="TAMAMLANDI"/>
    <d v="2026-08-15T00:00:00"/>
    <s v="S-641832"/>
    <d v="2026-08-15T00:00:00"/>
    <s v="Y-576070"/>
    <x v="3"/>
    <m/>
    <s v=" "/>
    <m/>
    <m/>
    <m/>
    <x v="10"/>
    <s v="PANEK ZİRAAT ALETLERİ DAYANIKLI TÜKETİM MALZEMELERİ"/>
    <m/>
    <d v="2026-08-15T00:00:00"/>
    <s v="P-000172398"/>
    <m/>
    <s v="48AZN961"/>
    <s v="Tır Frigorifik"/>
    <s v="ÖMER ŞEN - ŞEN LOJİSTİK"/>
    <x v="0"/>
    <s v=" "/>
    <m/>
    <s v="ŞEHİRLERARASI"/>
    <n v="1"/>
    <s v="4210"/>
    <s v="KAŞINHANI FABRİKA"/>
    <s v="KONYA"/>
    <s v="MERAM"/>
    <m/>
    <s v="Y28"/>
    <s v="GİRESUN"/>
    <s v="GİRESUN"/>
    <s v="GİRESUN MERKEZ"/>
    <s v="&quot;MAKRO GIDA PAZARLAMA KOLL.ŞTİ. VE ORTAKLARI (5 PLT) || BİM PİRAZİZ BİM BÖLGE MÜD (7 PLT) |_x000a_| YENİ MAĞ.GİRESUN DEPO (13 PLT) || MUSTAFA DEMİRCİ-GİRESUN DEPO (8 PLT)&quot; @ "/>
    <n v="0"/>
    <n v="0"/>
    <n v="0"/>
    <n v="0"/>
    <n v="51000"/>
    <n v="0"/>
    <n v="58533.8"/>
    <n v="0"/>
    <n v="51000"/>
    <n v="58533.8"/>
    <n v="7533.8"/>
  </r>
  <r>
    <x v="4"/>
    <s v="Muhammed GÖKMEN"/>
    <s v="Arşiv kaydı var"/>
    <s v="10-16 AĞUSTOS 2026 KAŞINHANI MUTABAKATI"/>
    <s v="TAMAMLANDI"/>
    <d v="2026-08-15T00:00:00"/>
    <s v="S-641831"/>
    <d v="2026-08-15T00:00:00"/>
    <s v="Y-576069"/>
    <x v="3"/>
    <m/>
    <s v=" "/>
    <m/>
    <m/>
    <m/>
    <x v="10"/>
    <s v="PANEK ZİRAAT ALETLERİ DAYANIKLI TÜKETİM MALZEMELERİ"/>
    <m/>
    <d v="2026-08-15T00:00:00"/>
    <s v="P-000172397"/>
    <m/>
    <s v="33APB876"/>
    <s v="Tır Frigorifik"/>
    <s v="AKMAR ULUSLARARASI NAKLİYAT SANAYİ VE TİCARET LİMİTED ŞİRKETİ"/>
    <x v="1"/>
    <s v=" "/>
    <m/>
    <s v="ŞEHİRLERARASI"/>
    <n v="1"/>
    <s v="4210"/>
    <s v="KAŞINHANI FABRİKA"/>
    <s v="KONYA"/>
    <s v="MERAM"/>
    <m/>
    <s v="Y12"/>
    <s v="BİNGÖL"/>
    <s v="BİNGÖL"/>
    <s v="BİNGÖL MERKEZ"/>
    <s v="&quot;KATILIM GIDA İHT.MAD. İNŞ.NAK. TİC.LTD.ŞTİ (16 PLT) || MİGROS-DİYARBAKIR ANA DAĞITIM (8 PLT) ||_x000a_ YENİ MAĞ.-DİYARBAKIR (8 PLT) || ÖZ AKPA GIDA İNŞ. SAN. VE TİC. (2 PLT)&quot; @ "/>
    <n v="0"/>
    <n v="1097"/>
    <n v="2161"/>
    <n v="1064"/>
    <n v="89945.85"/>
    <n v="164.27"/>
    <n v="72414.720000000001"/>
    <n v="0"/>
    <n v="89781.58"/>
    <n v="72414.720000000001"/>
    <n v="-17366.86"/>
  </r>
  <r>
    <x v="4"/>
    <s v="Muhammed GÖKMEN"/>
    <s v="Arşiv kaydı var"/>
    <s v="10-16 AĞUSTOS 2026 KAŞINHANI MUTABAKATI"/>
    <s v="TAMAMLANDI"/>
    <d v="2026-08-15T00:00:00"/>
    <s v="S-641830"/>
    <d v="2026-08-15T00:00:00"/>
    <s v="Y-576068"/>
    <x v="3"/>
    <m/>
    <s v=" "/>
    <m/>
    <m/>
    <m/>
    <x v="10"/>
    <s v="PANEK ZİRAAT ALETLERİ DAYANIKLI TÜKETİM MALZEMELERİ"/>
    <m/>
    <d v="2026-08-15T00:00:00"/>
    <s v="P-000172396"/>
    <m/>
    <s v="70BH207"/>
    <s v="Tır Tenteli"/>
    <s v="İSA KILINÇVUR"/>
    <x v="0"/>
    <s v=" "/>
    <m/>
    <s v="ŞEHİRLERARASI"/>
    <n v="1"/>
    <s v="4210"/>
    <s v="KAŞINHANI FABRİKA"/>
    <s v="KONYA"/>
    <s v="MERAM"/>
    <m/>
    <s v="Y76"/>
    <s v="IĞDIR"/>
    <s v="IĞDIR"/>
    <s v="IĞDIR MERKEZ"/>
    <s v="&quot;MİGROS ERZURUM (4 PLT) || BİM - ERZURUM (11 PLT) || YENİ MAĞ.-ERZURUM DEPO (15 PLT) ||_x000a_ BİM IĞDIR (3 PLT)&quot; @ "/>
    <n v="0"/>
    <n v="0"/>
    <n v="0"/>
    <n v="0"/>
    <n v="75000"/>
    <n v="0"/>
    <n v="86849.73"/>
    <n v="0"/>
    <n v="75000"/>
    <n v="86849.73"/>
    <n v="11849.73"/>
  </r>
  <r>
    <x v="4"/>
    <s v="Muhammed GÖKMEN"/>
    <s v="Arşiv kaydı var"/>
    <s v="10-16 AĞUSTOS 2026 KAŞINHANI MUTABAKATI"/>
    <s v="TAMAMLANDI"/>
    <d v="2026-08-15T00:00:00"/>
    <s v="S-641829"/>
    <d v="2026-08-15T00:00:00"/>
    <s v="Y-576067"/>
    <x v="3"/>
    <m/>
    <s v=" "/>
    <m/>
    <m/>
    <m/>
    <x v="10"/>
    <s v="PANEK ZİRAAT ALETLERİ DAYANIKLI TÜKETİM MALZEMELERİ"/>
    <m/>
    <d v="2026-08-15T00:00:00"/>
    <s v="P-000172395"/>
    <m/>
    <s v="07GBJ03"/>
    <s v="Tır Frigorifik"/>
    <s v="ÖZCAN ŞAMLIOĞLU"/>
    <x v="0"/>
    <s v=" "/>
    <m/>
    <s v="ŞEHİRLERARASI"/>
    <n v="1"/>
    <s v="4210"/>
    <s v="KAŞINHANI FABRİKA"/>
    <s v="KONYA"/>
    <s v="MERAM"/>
    <m/>
    <s v="Y25"/>
    <s v="ERZURUM"/>
    <s v="ERZURUM"/>
    <s v="ERZURUM MERKEZ"/>
    <s v="CEM V NAZ GIDA SANAYİ VE TİCAR LTD.ŞTİ. (33 PLT) @ "/>
    <n v="0"/>
    <n v="0"/>
    <n v="0"/>
    <n v="0"/>
    <n v="58000"/>
    <n v="0"/>
    <n v="65398.05"/>
    <n v="0"/>
    <n v="58000"/>
    <n v="65398.05"/>
    <n v="7398.05"/>
  </r>
  <r>
    <x v="4"/>
    <s v="Muhammed GÖKMEN"/>
    <m/>
    <s v="10-16 AĞUSTOS 2026 ÇUMRA MUTABAKATI"/>
    <s v="TAMAMLANDI"/>
    <d v="2026-08-15T00:00:00"/>
    <s v="S-641828"/>
    <d v="2026-08-15T00:00:00"/>
    <s v="Y-576066"/>
    <x v="2"/>
    <m/>
    <s v=" "/>
    <m/>
    <m/>
    <m/>
    <x v="10"/>
    <s v="PANEK ZİRAAT ALETLERİ DAYANIKLI TÜKETİM MALZEMELERİ"/>
    <m/>
    <d v="2026-08-15T00:00:00"/>
    <s v="P-000172394"/>
    <m/>
    <s v="33BNS39"/>
    <s v="Tır Frigorifik"/>
    <s v="HASRET ULUS.NAK.İNŞ.GÜM.TEKSTİL KUY.GID.PET.ÜRÜN.SAN.VE TİC.LTD.ŞTİ."/>
    <x v="1"/>
    <s v=" "/>
    <m/>
    <s v="ŞEHİRLERARASI"/>
    <n v="1"/>
    <s v="4211"/>
    <s v="ÇUMRA FABRİKA"/>
    <s v="KONYA"/>
    <s v="ÇUMRA"/>
    <m/>
    <s v="Y01"/>
    <s v="ADANA"/>
    <s v="ADANA"/>
    <s v="ADANA MERKEZ"/>
    <s v="ADNAN TİCARET - BİZİM TOPTAN - BİM 2 - A101 @ "/>
    <n v="0"/>
    <n v="404"/>
    <n v="404"/>
    <n v="0"/>
    <n v="15199.08"/>
    <n v="0"/>
    <n v="24778.33"/>
    <n v="0"/>
    <n v="15199.08"/>
    <n v="24778.33"/>
    <n v="9579.25"/>
  </r>
  <r>
    <x v="4"/>
    <s v="Muhammed GÖKMEN"/>
    <s v="Arşiv kaydı var"/>
    <s v="10-16 AĞUSTOS 2026 ÇUMRA MUTABAKATI"/>
    <s v="TAMAMLANDI"/>
    <d v="2026-08-15T00:00:00"/>
    <s v="S-641827"/>
    <d v="2026-08-15T00:00:00"/>
    <s v="Y-576065"/>
    <x v="2"/>
    <m/>
    <s v=" "/>
    <m/>
    <m/>
    <m/>
    <x v="10"/>
    <s v="PANEK ZİRAAT ALETLERİ DAYANIKLI TÜKETİM MALZEMELERİ"/>
    <m/>
    <d v="2026-08-15T00:00:00"/>
    <s v="P-000172393"/>
    <m/>
    <s v="42AUE848"/>
    <s v="Tır Frigorifik"/>
    <s v="DURMUŞ ÇELİK"/>
    <x v="0"/>
    <s v=" "/>
    <m/>
    <s v="ŞEHİRLERARASI"/>
    <n v="1"/>
    <s v="4211"/>
    <s v="ÇUMRA FABRİKA"/>
    <s v="KONYA"/>
    <s v="ÇUMRA"/>
    <m/>
    <s v="Y06"/>
    <s v="ANKARA"/>
    <s v="ANKARA"/>
    <s v="ANKARA MERKEZ"/>
    <s v="BİM YENİKENT - TARIM KREDİ KAZAN - ACARLAR GIDA - ŞOK KAZAN @ "/>
    <n v="0"/>
    <n v="0"/>
    <n v="0"/>
    <n v="0"/>
    <n v="24500"/>
    <n v="0"/>
    <n v="28422.16"/>
    <n v="0"/>
    <n v="24500"/>
    <n v="28422.16"/>
    <n v="3922.16"/>
  </r>
  <r>
    <x v="4"/>
    <s v="Muhammed GÖKMEN"/>
    <s v="Arşiv kaydı var"/>
    <s v="10-16 AĞUSTOS 2026 ÇUMRA MUTABAKATI"/>
    <s v="TAMAMLANDI"/>
    <d v="2026-08-15T00:00:00"/>
    <s v="S-641826"/>
    <d v="2026-08-15T00:00:00"/>
    <s v="Y-576064"/>
    <x v="2"/>
    <m/>
    <s v=" "/>
    <m/>
    <m/>
    <m/>
    <x v="10"/>
    <s v="PANEK ZİRAAT ALETLERİ DAYANIKLI TÜKETİM MALZEMELERİ"/>
    <m/>
    <d v="2026-08-15T00:00:00"/>
    <s v="P-000172392"/>
    <m/>
    <s v="42AEE051"/>
    <s v="Tır Frigorifik"/>
    <s v="İNCELER ULUSLARARASI NAKLİYAT İNŞAAT GIDA SANAYİ VE TİCARET LİMİTED ŞİRKETİ"/>
    <x v="0"/>
    <s v="HALİT İNCE"/>
    <s v="0554 799 95 02"/>
    <s v="ŞEHİRLERARASI"/>
    <n v="1"/>
    <s v="4211"/>
    <s v="ÇUMRA FABRİKA"/>
    <s v="KONYA"/>
    <s v="ÇUMRA"/>
    <m/>
    <s v="Y06"/>
    <s v="ANKARA"/>
    <s v="ANKARA"/>
    <s v="ANKARA MERKEZ"/>
    <s v="BİM AKYURT - BİM GÜZELHİSAR - ŞOK AKYURT- A101 ESENBOĞA - TARIM KREDİ AKYURT @ "/>
    <n v="0"/>
    <n v="0"/>
    <n v="0"/>
    <n v="0"/>
    <n v="25000"/>
    <n v="0"/>
    <n v="28463.72"/>
    <n v="0"/>
    <n v="25000"/>
    <n v="28463.72"/>
    <n v="3463.72"/>
  </r>
  <r>
    <x v="2"/>
    <s v="Arif Aladağ"/>
    <m/>
    <s v="10-16 AĞUSTOS 2026 GÖNENLİ SÜT / AKHİSAR MUTABAKATI"/>
    <s v="TAMAMLANDI"/>
    <d v="2026-08-16T00:00:00"/>
    <s v="S-642024"/>
    <d v="2026-08-16T00:00:00"/>
    <s v="Y-576263"/>
    <x v="0"/>
    <m/>
    <s v=" "/>
    <m/>
    <m/>
    <m/>
    <x v="6"/>
    <s v="GÖNENLİ SÜT VE SÜT ÜRÜNLERİ GIDA SANAYİ VE TİCARET ANONİM ŞİRKETİ"/>
    <m/>
    <m/>
    <m/>
    <m/>
    <s v="45YT441"/>
    <s v="Tır Frigorifik"/>
    <s v="SİSTA LOJİSTİK GIDA TİC.LTD.ŞTİ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GEBZE BİM1+BİM2 @ "/>
    <n v="0"/>
    <n v="0"/>
    <n v="0"/>
    <n v="0"/>
    <n v="27000"/>
    <n v="0"/>
    <n v="30450.66"/>
    <n v="0"/>
    <n v="27000"/>
    <n v="30450.66"/>
    <n v="3450.66"/>
  </r>
  <r>
    <x v="2"/>
    <s v="Arif Aladağ"/>
    <m/>
    <s v="10-16 AĞUSTOS 2026 GÖNENLİ SÜT / AKHİSAR MUTABAKATI"/>
    <s v="TAMAMLANDI"/>
    <d v="2026-08-16T00:00:00"/>
    <s v="S-642021"/>
    <d v="2026-08-16T00:00:00"/>
    <s v="Y-576260"/>
    <x v="0"/>
    <m/>
    <s v=" "/>
    <m/>
    <m/>
    <m/>
    <x v="6"/>
    <s v="GÖNENLİ SÜT VE SÜT ÜRÜNLERİ GIDA SANAYİ VE TİCARET ANONİM ŞİRKETİ"/>
    <m/>
    <m/>
    <m/>
    <m/>
    <s v="45HH178"/>
    <s v="Tır Frigorifik"/>
    <s v="SAFİYE YAŞAR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ORHANLI BİM+ ÖMERLİ BİM @ "/>
    <n v="0"/>
    <n v="0"/>
    <n v="0"/>
    <n v="0"/>
    <n v="38500"/>
    <n v="0"/>
    <n v="40540.29"/>
    <n v="0"/>
    <n v="38500"/>
    <n v="40540.29"/>
    <n v="2040.29"/>
  </r>
  <r>
    <x v="2"/>
    <s v="Arif Aladağ"/>
    <s v="Arşiv kaydı var"/>
    <s v="10-16 AĞUSTOS 2026 GÖNENLİ SÜT / AKHİSAR MUTABAKATI"/>
    <s v="TAMAMLANDI"/>
    <d v="2026-08-16T00:00:00"/>
    <s v="S-642020"/>
    <d v="2026-08-16T00:00:00"/>
    <s v="Y-576259"/>
    <x v="0"/>
    <m/>
    <s v=" "/>
    <m/>
    <m/>
    <m/>
    <x v="6"/>
    <s v="GÖNENLİ SÜT VE SÜT ÜRÜNLERİ GIDA SANAYİ VE TİCARET ANONİM ŞİRKETİ"/>
    <m/>
    <m/>
    <m/>
    <m/>
    <s v="52AGH635"/>
    <s v="Tır Frigorifik"/>
    <s v="YALÇIN ÖZYÜREK"/>
    <x v="0"/>
    <s v="YALÇIN ÖZYÜREK"/>
    <s v="05358954450"/>
    <s v="ŞEHİRLERARASI"/>
    <n v="1"/>
    <s v="Y45"/>
    <s v="MANİSA"/>
    <s v="MANİSA"/>
    <s v="MANİSA MERKEZ"/>
    <m/>
    <s v="Y34"/>
    <s v="İSTANBUL"/>
    <s v="İSTANBUL"/>
    <s v="İSTANBUL MERKEZ"/>
    <s v="KIRAÇ POLAR XP+ ESENKENT BİM1 @ "/>
    <n v="0"/>
    <n v="0"/>
    <n v="0"/>
    <n v="0"/>
    <n v="34500"/>
    <n v="0"/>
    <n v="35174.67"/>
    <n v="0"/>
    <n v="34500"/>
    <n v="35174.67"/>
    <n v="674.67"/>
  </r>
  <r>
    <x v="2"/>
    <s v="Arif Aladağ"/>
    <m/>
    <s v="10-16 AĞUSTOS 2026 GÖNENLİ SÜT / AKHİSAR MUTABAKATI"/>
    <s v="TAMAMLANDI"/>
    <d v="2026-08-16T00:00:00"/>
    <s v="S-642019"/>
    <d v="2026-08-16T00:00:00"/>
    <s v="Y-576258"/>
    <x v="0"/>
    <m/>
    <s v=" "/>
    <m/>
    <m/>
    <m/>
    <x v="6"/>
    <s v="GÖNENLİ SÜT VE SÜT ÜRÜNLERİ GIDA SANAYİ VE TİCARET ANONİM ŞİRKETİ"/>
    <m/>
    <m/>
    <m/>
    <m/>
    <s v="73ABF106"/>
    <s v="Tır Frigorifik"/>
    <s v="MİR YAKUP LOJ.NAK.TAR.HAY.GIDA.PET.İNŞ.DIŞ.LTD.ŞTİ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ARNAVUTKÖY GETİR + ESENYURT BİM @ "/>
    <n v="0"/>
    <n v="0"/>
    <n v="0"/>
    <n v="0"/>
    <n v="33000"/>
    <n v="0"/>
    <n v="35174.67"/>
    <n v="0"/>
    <n v="33000"/>
    <n v="35174.67"/>
    <n v="2174.67"/>
  </r>
  <r>
    <x v="2"/>
    <s v="Arif Aladağ"/>
    <m/>
    <s v="10-16 AĞUSTOS 2026 GÖNENLİ SÜT / AKHİSAR MUTABAKATI"/>
    <s v="TAMAMLANDI"/>
    <d v="2026-08-16T00:00:00"/>
    <s v="S-642018"/>
    <d v="2026-08-16T00:00:00"/>
    <s v="Y-576257"/>
    <x v="0"/>
    <m/>
    <s v=" "/>
    <m/>
    <m/>
    <m/>
    <x v="6"/>
    <s v="GÖNENLİ SÜT VE SÜT ÜRÜNLERİ GIDA SANAYİ VE TİCARET ANONİM ŞİRKETİ"/>
    <m/>
    <m/>
    <m/>
    <m/>
    <s v="45BAD050"/>
    <s v="Tır Frigorifik"/>
    <s v="MUHAMMED ENES İMAMOĞLU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ESENYURT BİM2+BİM3 @ "/>
    <n v="0"/>
    <n v="0"/>
    <n v="0"/>
    <n v="0"/>
    <n v="48500"/>
    <n v="0"/>
    <n v="50429.56"/>
    <n v="0"/>
    <n v="48500"/>
    <n v="50429.56"/>
    <n v="1929.56"/>
  </r>
  <r>
    <x v="2"/>
    <s v="Arif Aladağ"/>
    <s v="Arşiv kaydı var"/>
    <s v="10-16 AĞUSTOS 2026 GÖNENLİ SÜT / AKHİSAR MUTABAKATI"/>
    <s v="TAMAMLANDI"/>
    <d v="2026-08-16T00:00:00"/>
    <s v="S-642017"/>
    <d v="2026-08-16T00:00:00"/>
    <s v="Y-576256"/>
    <x v="0"/>
    <m/>
    <s v=" "/>
    <m/>
    <m/>
    <m/>
    <x v="6"/>
    <s v="GÖNENLİ SÜT VE SÜT ÜRÜNLERİ GIDA SANAYİ VE TİCARET ANONİM ŞİRKETİ"/>
    <m/>
    <m/>
    <m/>
    <m/>
    <s v="06DFZ463"/>
    <s v="Tır Frigorifik"/>
    <s v="ÖMER ŞEN - ŞEN LOJİSTİ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ESENKENT BİM2 @ "/>
    <n v="0"/>
    <n v="0"/>
    <n v="0"/>
    <n v="0"/>
    <n v="34000"/>
    <n v="0"/>
    <n v="35174.67"/>
    <n v="0"/>
    <n v="34000"/>
    <n v="35174.67"/>
    <n v="1174.67"/>
  </r>
  <r>
    <x v="2"/>
    <s v="Arif Aladağ"/>
    <m/>
    <s v="10-16 AĞUSTOS 2026 GÖNENLİ SÜT / AKHİSAR MUTABAKATI"/>
    <s v="TAMAMLANDI"/>
    <d v="2026-08-16T00:00:00"/>
    <s v="S-642016"/>
    <d v="2026-08-16T00:00:00"/>
    <s v="Y-576255"/>
    <x v="0"/>
    <m/>
    <s v=" "/>
    <m/>
    <m/>
    <m/>
    <x v="6"/>
    <s v="GÖNENLİ SÜT VE SÜT ÜRÜNLERİ GIDA SANAYİ VE TİCARET ANONİM ŞİRKETİ"/>
    <m/>
    <m/>
    <m/>
    <m/>
    <s v="45BBY525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ARNAVUTKÖY BİM1+BİM2 @ "/>
    <n v="0"/>
    <n v="0"/>
    <n v="0"/>
    <n v="0"/>
    <n v="48500"/>
    <n v="0"/>
    <n v="50429.56"/>
    <n v="0"/>
    <n v="48500"/>
    <n v="50429.56"/>
    <n v="1929.56"/>
  </r>
  <r>
    <x v="2"/>
    <s v="Arif Aladağ"/>
    <m/>
    <s v="10-16 AĞUSTOS 2026 GÖNENLİ SÜT / AKHİSAR MUTABAKATI"/>
    <s v="TAMAMLANDI"/>
    <d v="2026-08-16T00:00:00"/>
    <s v="S-642014"/>
    <d v="2026-08-16T00:00:00"/>
    <s v="Y-576253"/>
    <x v="0"/>
    <m/>
    <s v=" "/>
    <m/>
    <m/>
    <m/>
    <x v="6"/>
    <s v="GÖNENLİ SÜT VE SÜT ÜRÜNLERİ GIDA SANAYİ VE TİCARET ANONİM ŞİRKETİ"/>
    <m/>
    <m/>
    <m/>
    <m/>
    <s v="31AOF718"/>
    <s v="Tır Frigorifik"/>
    <s v="DİVAN TRANS LOJİSTİK VE DIŞ TİCARET LİMİTED ŞİRKETİ"/>
    <x v="1"/>
    <s v=" "/>
    <m/>
    <s v="ŞEHİRLERARASI"/>
    <n v="1"/>
    <s v="Y45"/>
    <s v="MANİSA"/>
    <s v="MANİSA"/>
    <s v="MANİSA MERKEZ"/>
    <m/>
    <s v="Y48"/>
    <s v="MUĞLA"/>
    <s v="MUĞLA"/>
    <s v="MUĞLA MERKEZ"/>
    <s v="KEMALPAŞA BİM+ MUĞLA BİM @ "/>
    <n v="0"/>
    <n v="297"/>
    <n v="672"/>
    <n v="375"/>
    <n v="30186.66"/>
    <n v="0"/>
    <n v="17683.09"/>
    <n v="0"/>
    <n v="30186.66"/>
    <n v="17683.09"/>
    <n v="-12503.57"/>
  </r>
  <r>
    <x v="2"/>
    <s v="Arif Aladağ"/>
    <m/>
    <s v="10-16 AĞUSTOS 2026 GÖNENLİ SÜT / AKHİSAR MUTABAKATI"/>
    <s v="TAMAMLANDI"/>
    <d v="2026-08-16T00:00:00"/>
    <s v="S-642013"/>
    <d v="2026-08-16T00:00:00"/>
    <s v="Y-576252"/>
    <x v="0"/>
    <m/>
    <s v=" "/>
    <m/>
    <m/>
    <m/>
    <x v="6"/>
    <s v="GÖNENLİ SÜT VE SÜT ÜRÜNLERİ GIDA SANAYİ VE TİCARET ANONİM ŞİRKETİ"/>
    <m/>
    <m/>
    <m/>
    <m/>
    <s v="33CTN22"/>
    <s v="Tır Frigorifik"/>
    <s v="HASRET ULUS.NAK.İNŞ.GÜM.TEKSTİL KUY.GID.PET.ÜRÜN.SAN.VE TİC.LTD.ŞTİ."/>
    <x v="1"/>
    <s v=" "/>
    <m/>
    <s v="ŞEHİRLERARASI"/>
    <n v="1"/>
    <s v="Y45"/>
    <s v="MANİSA"/>
    <s v="MANİSA"/>
    <s v="MANİSA MERKEZ"/>
    <m/>
    <s v="Y09"/>
    <s v="AYDIN"/>
    <s v="AYDIN"/>
    <s v="AYDIN MERKEZ"/>
    <s v="GAZİEMRİ POLAR XP+ AYRANCILAR BİM+ AYDIN BİM @ "/>
    <n v="0"/>
    <n v="240"/>
    <n v="262"/>
    <n v="22"/>
    <n v="11211.22"/>
    <n v="0"/>
    <n v="13533.63"/>
    <n v="0"/>
    <n v="11211.22"/>
    <n v="13533.63"/>
    <n v="2322.41"/>
  </r>
  <r>
    <x v="2"/>
    <s v="Arif Aladağ"/>
    <s v="Arşiv kaydı var"/>
    <s v="10-16 AĞUSTOS 2026 GÖNENLİ SÜT / AKHİSAR MUTABAKATI"/>
    <s v="TAMAMLANDI"/>
    <d v="2026-08-16T00:00:00"/>
    <s v="S-642011"/>
    <d v="2026-08-16T00:00:00"/>
    <s v="Y-576251"/>
    <x v="0"/>
    <m/>
    <s v=" "/>
    <m/>
    <m/>
    <m/>
    <x v="6"/>
    <s v="GÖNENLİ SÜT VE SÜT ÜRÜNLERİ GIDA SANAYİ VE TİCARET ANONİM ŞİRKETİ"/>
    <m/>
    <m/>
    <m/>
    <m/>
    <s v="33RN436"/>
    <s v="Tır Frigorifik"/>
    <s v="SÜMER TRANS ULUS.TAŞ.İTH.İHR.SAN. VE TİC.LTD.ŞTİ."/>
    <x v="1"/>
    <s v="LATİF AKURAN"/>
    <m/>
    <s v="ŞEHİRİÇİ"/>
    <n v="1"/>
    <s v="Y45"/>
    <s v="MANİSA"/>
    <s v="MANİSA"/>
    <s v="MANİSA MERKEZ"/>
    <m/>
    <s v="Y45"/>
    <s v="MANİSA"/>
    <s v="MANİSA"/>
    <s v="MANİSA MERKEZ"/>
    <s v="TURGUTLU BİM+FİLE+ KEMALPAŞA B_x000a_İM @ "/>
    <n v="0"/>
    <n v="108"/>
    <n v="228"/>
    <n v="120"/>
    <n v="9826.83"/>
    <n v="0"/>
    <n v="6970.64"/>
    <n v="0"/>
    <n v="9826.83"/>
    <n v="6970.64"/>
    <n v="-2856.19"/>
  </r>
  <r>
    <x v="2"/>
    <s v="Arif Aladağ"/>
    <m/>
    <s v="10-16 AĞUSTOS 2026 GÖNENLİ SÜT / AKHİSAR MUTABAKATI"/>
    <s v="TAMAMLANDI"/>
    <d v="2026-08-16T00:00:00"/>
    <s v="S-642010"/>
    <d v="2026-08-16T00:00:00"/>
    <s v="Y-576249"/>
    <x v="0"/>
    <m/>
    <s v=" "/>
    <m/>
    <m/>
    <m/>
    <x v="6"/>
    <s v="GÖNENLİ SÜT VE SÜT ÜRÜNLERİ GIDA SANAYİ VE TİCARET ANONİM ŞİRKETİ"/>
    <m/>
    <m/>
    <m/>
    <m/>
    <s v="45YG500"/>
    <s v="Tır Frigorifik"/>
    <s v="İBRAHİM RAZLIK"/>
    <x v="0"/>
    <s v=" "/>
    <m/>
    <s v="ŞEHİRLERARASI"/>
    <n v="1"/>
    <s v="Y45"/>
    <s v="MANİSA"/>
    <s v="MANİSA"/>
    <s v="MANİSA MERKEZ"/>
    <m/>
    <s v="Y35"/>
    <s v="İZMİR"/>
    <s v="İZMİR"/>
    <s v="MERKEZ"/>
    <s v="AKHİSAR BİM+ ULUKENT BİM @ "/>
    <n v="0"/>
    <n v="0"/>
    <n v="0"/>
    <n v="0"/>
    <n v="8500"/>
    <n v="0"/>
    <n v="8713.2999999999993"/>
    <n v="0"/>
    <n v="8500"/>
    <n v="8713.2999999999993"/>
    <n v="213.3"/>
  </r>
  <r>
    <x v="2"/>
    <s v="Arif Aladağ"/>
    <m/>
    <s v="10-16 AĞUSTOS 2026 GÖNENLİ SÜT / AKHİSAR MUTABAKATI"/>
    <s v="TAMAMLANDI"/>
    <d v="2026-08-16T00:00:00"/>
    <s v="S-642009"/>
    <d v="2026-08-16T00:00:00"/>
    <s v="Y-576248"/>
    <x v="0"/>
    <m/>
    <s v=" "/>
    <m/>
    <m/>
    <m/>
    <x v="6"/>
    <s v="GÖNENLİ SÜT VE SÜT ÜRÜNLERİ GIDA SANAYİ VE TİCARET ANONİM ŞİRKETİ"/>
    <m/>
    <m/>
    <m/>
    <m/>
    <s v="45ACD017"/>
    <s v="Tır Frigorifik"/>
    <s v="MEHMET UZEL"/>
    <x v="0"/>
    <s v=" "/>
    <m/>
    <s v="ŞEHİRLERARASI"/>
    <n v="1"/>
    <s v="Y45"/>
    <s v="MANİSA"/>
    <s v="MANİSA"/>
    <s v="MANİSA MERKEZ"/>
    <m/>
    <s v="Y10"/>
    <s v="BALIKESİR"/>
    <s v="BALIKESİR"/>
    <s v="BALIKESİR MERKEZ"/>
    <s v="AKHİSAR BİM+ BALIKESİR BİM @ "/>
    <n v="0"/>
    <n v="0"/>
    <n v="0"/>
    <n v="0"/>
    <n v="9000"/>
    <n v="0"/>
    <n v="9294.19"/>
    <n v="0"/>
    <n v="9000"/>
    <n v="9294.19"/>
    <n v="294.19"/>
  </r>
  <r>
    <x v="2"/>
    <s v="Arif Aladağ"/>
    <m/>
    <s v="10-16 AĞUSTOS 2026 GÖNENLİ SÜT / AKHİSAR MUTABAKATI"/>
    <s v="TAMAMLANDI"/>
    <d v="2026-08-16T00:00:00"/>
    <s v="S-642008"/>
    <d v="2026-08-16T00:00:00"/>
    <s v="Y-576247"/>
    <x v="0"/>
    <m/>
    <s v=" "/>
    <m/>
    <m/>
    <m/>
    <x v="6"/>
    <s v="GÖNENLİ SÜT VE SÜT ÜRÜNLERİ GIDA SANAYİ VE TİCARET ANONİM ŞİRKETİ"/>
    <m/>
    <m/>
    <m/>
    <m/>
    <s v="35BAC345"/>
    <s v="Tır Frigorifik"/>
    <s v="KARACABEY GLOBAL LOJİSTİK LİMİTED ŞİRKETİ"/>
    <x v="0"/>
    <s v=" "/>
    <m/>
    <s v="ŞEHİRLERARASI"/>
    <n v="1"/>
    <s v="Y45"/>
    <s v="MANİSA"/>
    <s v="MANİSA"/>
    <s v="MANİSA MERKEZ"/>
    <m/>
    <s v="Y10"/>
    <s v="BALIKESİR"/>
    <s v="BALIKESİR"/>
    <s v="BALIKESİR MERKEZ"/>
    <s v="BALIKESİR BİM @ "/>
    <n v="0"/>
    <n v="0"/>
    <n v="0"/>
    <n v="0"/>
    <n v="12000"/>
    <n v="2000"/>
    <n v="7551.53"/>
    <n v="0"/>
    <n v="10000"/>
    <n v="7551.53"/>
    <n v="-2448.4699999999998"/>
  </r>
  <r>
    <x v="2"/>
    <s v="Arif Aladağ"/>
    <m/>
    <s v="10-16 AĞUSTOS 2026 GÖNENLİ SÜT / AKHİSAR MUTABAKATI"/>
    <s v="TAMAMLANDI"/>
    <d v="2026-08-16T00:00:00"/>
    <s v="S-642006"/>
    <d v="2026-08-16T00:00:00"/>
    <s v="Y-576245"/>
    <x v="0"/>
    <m/>
    <s v=" "/>
    <m/>
    <m/>
    <m/>
    <x v="6"/>
    <s v="GÖNENLİ SÜT VE SÜT ÜRÜNLERİ GIDA SANAYİ VE TİCARET ANONİM ŞİRKETİ"/>
    <m/>
    <m/>
    <m/>
    <m/>
    <s v="06GB2818"/>
    <s v="Tır Frigorifik"/>
    <s v="ERCANBERK NAKLİYAT OTOMOTİV TURİZM GIDA İNŞAAT SANAYİ TİCARET LİMİTED ŞİRKETİ"/>
    <x v="0"/>
    <s v=" "/>
    <m/>
    <s v="ŞEHİRİÇİ"/>
    <n v="1"/>
    <s v="Y45"/>
    <s v="MANİSA"/>
    <s v="MANİSA"/>
    <s v="MANİSA MERKEZ"/>
    <m/>
    <s v="Y45"/>
    <s v="MANİSA"/>
    <s v="MANİSA"/>
    <s v="MANİSA MERKEZ"/>
    <s v="TURGUTLU BİM @ "/>
    <n v="0"/>
    <n v="0"/>
    <n v="0"/>
    <n v="0"/>
    <n v="8500"/>
    <n v="0"/>
    <n v="6970.64"/>
    <n v="0"/>
    <n v="8500"/>
    <n v="6970.64"/>
    <n v="-1529.36"/>
  </r>
  <r>
    <x v="2"/>
    <s v="Arif Aladağ"/>
    <m/>
    <m/>
    <s v="TAMAMLANDI"/>
    <d v="2026-08-16T00:00:00"/>
    <s v="S-641988"/>
    <d v="2026-08-16T00:00:00"/>
    <s v="Y-576226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TURGUTLU FİLE @ "/>
    <n v="0"/>
    <n v="0"/>
    <n v="0"/>
    <n v="0"/>
    <n v="8750"/>
    <n v="0"/>
    <n v="9100"/>
    <n v="0"/>
    <n v="8750"/>
    <n v="9100"/>
    <n v="350"/>
  </r>
  <r>
    <x v="6"/>
    <s v="Ahmet Bursal"/>
    <m/>
    <s v="16-31 AĞUSTOS 2026 KARAMAN MUTABAKATI"/>
    <m/>
    <d v="2026-08-16T00:00:00"/>
    <s v="S-641945"/>
    <d v="2026-08-16T00:00:00"/>
    <s v="Y-576183"/>
    <x v="0"/>
    <m/>
    <s v=" "/>
    <m/>
    <m/>
    <m/>
    <x v="42"/>
    <s v="MEVSİM TAZE SEBZE MEYVE SAN.TİC. A.Ş."/>
    <m/>
    <m/>
    <m/>
    <m/>
    <s v="51AEJ846"/>
    <s v="Tır Frigorifik"/>
    <s v="UĞUR OGURLU"/>
    <x v="0"/>
    <s v=" "/>
    <m/>
    <s v="ŞEHİRLERARASI"/>
    <n v="1"/>
    <s v="Y70"/>
    <s v="KARAMAN"/>
    <s v="KARAMAN"/>
    <s v="KARAMAN MERKEZ"/>
    <m/>
    <s v="Y42"/>
    <s v="KONYA"/>
    <s v="KONYA"/>
    <s v="EREĞLİ"/>
    <s v="BOŞ BOX @"/>
    <n v="0"/>
    <n v="0"/>
    <n v="0"/>
    <n v="0"/>
    <n v="11000"/>
    <n v="0"/>
    <n v="13750"/>
    <n v="0"/>
    <n v="11000"/>
    <n v="13750"/>
    <n v="2750"/>
  </r>
  <r>
    <x v="6"/>
    <s v="Ahmet Bursal"/>
    <m/>
    <s v="16-31 AĞUSTOS 2026 KARAMAN MUTABAKATI"/>
    <m/>
    <d v="2026-08-16T00:00:00"/>
    <s v="S-641944"/>
    <d v="2026-08-16T00:00:00"/>
    <s v="Y-576182"/>
    <x v="0"/>
    <m/>
    <s v=" "/>
    <m/>
    <m/>
    <m/>
    <x v="42"/>
    <s v="MEVSİM TAZE SEBZE MEYVE SAN.TİC. A.Ş."/>
    <m/>
    <m/>
    <m/>
    <m/>
    <s v="42ABF640"/>
    <s v="Tır Açık"/>
    <s v="VEHBİ ALTUNDAĞ"/>
    <x v="0"/>
    <s v=" "/>
    <m/>
    <s v="ŞEHİRLERARASI"/>
    <n v="1"/>
    <s v="Y70"/>
    <s v="KARAMAN"/>
    <s v="KARAMAN"/>
    <s v="KARAMAN MERKEZ"/>
    <m/>
    <s v="Y42"/>
    <s v="KONYA"/>
    <s v="KONYA"/>
    <s v="EREĞLİ"/>
    <s v="BOŞ BOX @"/>
    <n v="0"/>
    <n v="0"/>
    <n v="0"/>
    <n v="0"/>
    <n v="11000"/>
    <n v="0"/>
    <n v="13750"/>
    <n v="0"/>
    <n v="11000"/>
    <n v="13750"/>
    <n v="2750"/>
  </r>
  <r>
    <x v="4"/>
    <s v="Necmettin ŞEN"/>
    <s v="Arşiv kaydı var"/>
    <s v="10-16 AĞUSTOS 2026 KAŞINHANI MUTABAKATI"/>
    <s v="TAMAMLANDI"/>
    <d v="2026-08-16T00:00:00"/>
    <s v="S-641855"/>
    <d v="2026-08-16T00:00:00"/>
    <s v="Y-576093"/>
    <x v="3"/>
    <m/>
    <s v=" "/>
    <m/>
    <m/>
    <m/>
    <x v="10"/>
    <s v="PANEK ZİRAAT ALETLERİ DAYANIKLI TÜKETİM MALZEMELERİ"/>
    <m/>
    <d v="2026-08-16T00:00:00"/>
    <s v="P-000172421"/>
    <m/>
    <s v="06FTL122"/>
    <s v="Tır Frigorifik"/>
    <s v="SÜLEYMAN BAHAR-BARAN NAKLİYAT"/>
    <x v="1"/>
    <s v=" "/>
    <m/>
    <s v="ŞEHİRLERARASI"/>
    <n v="1"/>
    <s v="4210"/>
    <s v="KAŞINHANI FABRİKA"/>
    <s v="KONYA"/>
    <s v="MERAM"/>
    <m/>
    <s v="Y19"/>
    <s v="ÇORUM"/>
    <s v="ÇORUM"/>
    <s v="ÇORUM MERKEZ"/>
    <s v="&quot;NET TOPTAN-DEPO (3 PLT) || NET TOPTAN GROSS İHTİYAÇ MADDE SAN. VE TİC. LİMİTED ŞİRKET (7 PLT) ||_x000a_ BİM - ÇORUM (3 PLT) || EFOR İHT. MAD.GIDA EĞT.TEKS.SA ŞTİ. (4 PLT)&quot; @ "/>
    <n v="0"/>
    <n v="470"/>
    <n v="1045"/>
    <n v="575"/>
    <n v="42104.53"/>
    <n v="660.36"/>
    <n v="27785.31"/>
    <n v="0"/>
    <n v="41444.17"/>
    <n v="27785.31"/>
    <n v="-13658.86"/>
  </r>
  <r>
    <x v="4"/>
    <s v="Necmettin ŞEN"/>
    <s v="Arşiv kaydı var"/>
    <s v="10-16 AĞUSTOS 2026 KAŞINHANI MUTABAKATI"/>
    <s v="TAMAMLANDI"/>
    <d v="2026-08-16T00:00:00"/>
    <s v="S-641854"/>
    <d v="2026-08-16T00:00:00"/>
    <s v="Y-576092"/>
    <x v="3"/>
    <m/>
    <s v=" "/>
    <m/>
    <m/>
    <m/>
    <x v="10"/>
    <s v="PANEK ZİRAAT ALETLERİ DAYANIKLI TÜKETİM MALZEMELERİ"/>
    <m/>
    <d v="2026-08-16T00:00:00"/>
    <s v="P-000172420"/>
    <m/>
    <s v="42AFV141"/>
    <s v="Tır Frigorifik"/>
    <s v="MUSTAFA URAL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&quot;MİGROS ANKARA ASO2 DAĞITIM MER (8 PLT) || BİM - SİNCAN (1 PLT) || GİMSA DEPO (4 PLT) || _x000a_BİM - YENİKENT (7 PLT) || YASEMİN GRUP LOJİSTİK VE GIDA ŞTİ. (ANKARA) (10 PLT)&quot; @ "/>
    <n v="0"/>
    <n v="750"/>
    <n v="750"/>
    <n v="0"/>
    <n v="27191.56"/>
    <n v="41.83"/>
    <n v="26924.46"/>
    <n v="0"/>
    <n v="27149.73"/>
    <n v="26924.46"/>
    <n v="-225.27"/>
  </r>
  <r>
    <x v="4"/>
    <s v="Necmettin ŞEN"/>
    <s v="Arşiv kaydı var"/>
    <s v="10-16 AĞUSTOS 2026 KAŞINHANI MUTABAKATI"/>
    <s v="TAMAMLANDI"/>
    <d v="2026-08-16T00:00:00"/>
    <s v="S-641853"/>
    <d v="2026-08-16T00:00:00"/>
    <s v="Y-576091"/>
    <x v="3"/>
    <m/>
    <s v=" "/>
    <m/>
    <m/>
    <m/>
    <x v="10"/>
    <s v="PANEK ZİRAAT ALETLERİ DAYANIKLI TÜKETİM MALZEMELERİ"/>
    <m/>
    <d v="2026-08-16T00:00:00"/>
    <s v="P-000172419"/>
    <m/>
    <s v="42E4309"/>
    <s v="Tır Frigorifik"/>
    <s v="KADİR YAVUZER"/>
    <x v="1"/>
    <s v=" "/>
    <m/>
    <s v="ŞEHİRLERARASI"/>
    <n v="1"/>
    <s v="4210"/>
    <s v="KAŞINHANI FABRİKA"/>
    <s v="KONYA"/>
    <s v="MERAM"/>
    <m/>
    <s v="Y07"/>
    <s v="ANTALYA"/>
    <s v="ANTALYA"/>
    <s v="MERKEZ"/>
    <s v="&quot;AYDIN GIDA-DEPO (8 PLT) || YENİ MAĞ. BURDUR BÖLGE (20 PLT) || _x000a_BİM - DÖŞEMEALTI DEPO (4 PLT) || BİM DÖŞEMEALTI 2 -ANTALYA (3 PLT)&quot; @ "/>
    <n v="0"/>
    <n v="805"/>
    <n v="805"/>
    <n v="0"/>
    <n v="30317.39"/>
    <n v="1203.3499999999999"/>
    <n v="27654.71"/>
    <n v="0"/>
    <n v="29114.04"/>
    <n v="27654.71"/>
    <n v="-1459.33"/>
  </r>
  <r>
    <x v="4"/>
    <s v="Necmettin ŞEN"/>
    <s v="Arşiv kaydı var"/>
    <s v="10-16 AĞUSTOS 2026 KAŞINHANI MUTABAKATI"/>
    <s v="TAMAMLANDI"/>
    <d v="2026-08-16T00:00:00"/>
    <s v="S-641852"/>
    <d v="2026-08-16T00:00:00"/>
    <s v="Y-576090"/>
    <x v="3"/>
    <m/>
    <s v=" "/>
    <m/>
    <m/>
    <m/>
    <x v="10"/>
    <s v="PANEK ZİRAAT ALETLERİ DAYANIKLI TÜKETİM MALZEMELERİ"/>
    <m/>
    <d v="2026-08-16T00:00:00"/>
    <s v="P-000172418"/>
    <m/>
    <s v="42SM634"/>
    <s v="Tır Frigorifik"/>
    <s v="YASİN BOZDAĞ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&quot;YENİ MAĞ. GÖLBAŞI DEPO (10 PLT) || BİM - GÜZELHİSAR (3 PLT) || BİM - AKYURT (3 PLT) ||_x000a_ YENİ MAĞ.ESENBOĞA DEPO (17 PLT)&quot; @ "/>
    <n v="0"/>
    <n v="737"/>
    <n v="737"/>
    <n v="0"/>
    <n v="27570.91"/>
    <n v="0"/>
    <n v="26469.98"/>
    <n v="0"/>
    <n v="27570.91"/>
    <n v="26469.98"/>
    <n v="-1100.93"/>
  </r>
  <r>
    <x v="4"/>
    <s v="Necmettin ŞEN"/>
    <s v="Arşiv kaydı var"/>
    <s v="10-16 AĞUSTOS 2026 KAŞINHANI MUTABAKATI"/>
    <s v="TAMAMLANDI"/>
    <d v="2026-08-16T00:00:00"/>
    <s v="S-641851"/>
    <d v="2026-08-16T00:00:00"/>
    <s v="Y-576089"/>
    <x v="3"/>
    <m/>
    <s v=" "/>
    <m/>
    <m/>
    <m/>
    <x v="10"/>
    <s v="PANEK ZİRAAT ALETLERİ DAYANIKLI TÜKETİM MALZEMELERİ"/>
    <m/>
    <d v="2026-08-16T00:00:00"/>
    <s v="P-000172417"/>
    <m/>
    <s v="33BYK46"/>
    <s v="Tır Frigorifik"/>
    <s v="HASRET ULUS.NAK.İNŞ.GÜM.TEKSTİL KUY.GID.PET.ÜRÜN.SAN.VE TİC.LTD.ŞTİ."/>
    <x v="1"/>
    <s v=" "/>
    <m/>
    <s v="ŞEHİRLERARASI"/>
    <n v="1"/>
    <s v="4210"/>
    <s v="KAŞINHANI FABRİKA"/>
    <s v="KONYA"/>
    <s v="MERAM"/>
    <m/>
    <s v="Y38"/>
    <s v="KAYSERİ"/>
    <s v="KAYSERİ"/>
    <s v="KAYSERİ MERKEZ"/>
    <s v="&quot;BİM KAYSERİ 2 (4 PLT) || HASAN RENKLİER CEREN GIDA (3 PLT) || _x000a_ÖZ RİZE GIDA TEM.TUR.İNŞ.VE.İH SAN.TİC.A.Ş (2 PLT) || YENİ MAĞ.-KAYSERİ (23 PLT)&quot; @ "/>
    <n v="0"/>
    <n v="385"/>
    <n v="385"/>
    <n v="0"/>
    <n v="16658.72"/>
    <n v="0"/>
    <n v="26540.11"/>
    <n v="0"/>
    <n v="16658.72"/>
    <n v="26540.11"/>
    <n v="9881.39"/>
  </r>
  <r>
    <x v="4"/>
    <s v="Necmettin ŞEN"/>
    <m/>
    <s v="10-16 AĞUSTOS 2026 KAŞINHANI MUTABAKATI"/>
    <s v="TAMAMLANDI"/>
    <d v="2026-08-16T00:00:00"/>
    <s v="S-641850"/>
    <d v="2026-08-16T00:00:00"/>
    <s v="Y-576088"/>
    <x v="3"/>
    <m/>
    <s v=" "/>
    <m/>
    <m/>
    <m/>
    <x v="10"/>
    <s v="PANEK ZİRAAT ALETLERİ DAYANIKLI TÜKETİM MALZEMELERİ"/>
    <m/>
    <d v="2026-08-16T00:00:00"/>
    <s v="P-000172416"/>
    <m/>
    <s v="31AAB242"/>
    <s v="Tır Frigorifik"/>
    <s v="YAHYAOĞULLARI ULUSLARARASI TAŞIMACILIK LOJİSTİK"/>
    <x v="1"/>
    <s v=" "/>
    <m/>
    <s v="ŞEHİRLERARASI"/>
    <n v="1"/>
    <s v="4210"/>
    <s v="KAŞINHANI FABRİKA"/>
    <s v="KONYA"/>
    <s v="MERAM"/>
    <m/>
    <s v="Y67"/>
    <s v="ZONGULDAK"/>
    <s v="ZONGULDAK"/>
    <s v="ZONGULDAK MERKEZ"/>
    <s v="&quot;BİM-KASTAMONU (12 PLT) || TÜRKOVA İHTİYAÇ MALZEMELERİ GI SANAYİ VE TİC. LTD.ŞTİ. (8 PLT) || _x000a_YENİ MAĞ.-ZONGULDAK DEPO (13 PLT) || BATI GIDA LTD.ŞTİ. (1 PLT)&quot; @ "/>
    <n v="0"/>
    <n v="790"/>
    <n v="1040"/>
    <n v="250"/>
    <n v="46873.37"/>
    <n v="4580.92"/>
    <n v="56734.6"/>
    <n v="0"/>
    <n v="42292.45"/>
    <n v="56734.6"/>
    <n v="14442.15"/>
  </r>
  <r>
    <x v="4"/>
    <s v="Necmettin ŞEN"/>
    <s v="Arşiv kaydı var"/>
    <s v="10-16 AĞUSTOS 2026 KAŞINHANI MUTABAKATI"/>
    <s v="TAMAMLANDI"/>
    <d v="2026-08-16T00:00:00"/>
    <s v="S-641849"/>
    <d v="2026-08-16T00:00:00"/>
    <s v="Y-576087"/>
    <x v="3"/>
    <m/>
    <s v=" "/>
    <m/>
    <m/>
    <m/>
    <x v="10"/>
    <s v="PANEK ZİRAAT ALETLERİ DAYANIKLI TÜKETİM MALZEMELERİ"/>
    <m/>
    <d v="2026-08-16T00:00:00"/>
    <s v="P-000172415"/>
    <m/>
    <s v="33SL026"/>
    <s v="Tır Frigorifik"/>
    <s v="ŞAHNALAR LOJİSTİK OTOMOTİV YEDEK PARÇA İNŞŞAT"/>
    <x v="0"/>
    <s v="ADEM TEK"/>
    <s v="0542 646 78 87"/>
    <s v="ŞEHİRLERARASI"/>
    <n v="1"/>
    <s v="4210"/>
    <s v="KAŞINHANI FABRİKA"/>
    <s v="KONYA"/>
    <s v="MERAM"/>
    <m/>
    <s v="Y33"/>
    <s v="MERSİN"/>
    <s v="MERSİN"/>
    <s v="MERSİN MERKEZ"/>
    <s v="&quot;MİGROS TARSUS DAĞITIM MERKEZİ (5 PLT) || YENİ MAĞ- TARSUS DEPO (13 PLT) ||_x000a_ BİM - MERSİN (8 PLT) || NYZ PAZARLAMA- ANAMUR DEPO (6 PLT)&quot; @ "/>
    <n v="0"/>
    <n v="0"/>
    <n v="0"/>
    <n v="0"/>
    <n v="37500"/>
    <n v="0"/>
    <n v="44648.6"/>
    <n v="0"/>
    <n v="37500"/>
    <n v="44648.6"/>
    <n v="7148.6"/>
  </r>
  <r>
    <x v="4"/>
    <s v="Necmettin ŞEN"/>
    <s v="Arşiv kaydı var"/>
    <s v="10-16 AĞUSTOS 2026 KAŞINHANI MUTABAKATI"/>
    <s v="TAMAMLANDI"/>
    <d v="2026-08-16T00:00:00"/>
    <s v="S-641848"/>
    <d v="2026-08-16T00:00:00"/>
    <s v="Y-576086"/>
    <x v="3"/>
    <m/>
    <s v=" "/>
    <m/>
    <m/>
    <m/>
    <x v="10"/>
    <s v="PANEK ZİRAAT ALETLERİ DAYANIKLI TÜKETİM MALZEMELERİ"/>
    <m/>
    <d v="2026-08-16T00:00:00"/>
    <s v="P-000172414"/>
    <m/>
    <s v="33BGD793"/>
    <s v="Tır Frigorifik"/>
    <s v="ULAŞ ULUSLARARASI NAKL.SAN.VE TİC. LTD.ŞTİ"/>
    <x v="1"/>
    <s v=" "/>
    <m/>
    <s v="ŞEHİRLERARASI"/>
    <n v="1"/>
    <s v="4210"/>
    <s v="KAŞINHANI FABRİKA"/>
    <s v="KONYA"/>
    <s v="MERAM"/>
    <m/>
    <s v="Y80"/>
    <s v="OSMANİYE"/>
    <s v="OSMANİYE"/>
    <s v="OSMANİYE MERKEZ"/>
    <s v="&quot;MİGROS ADANA (9 PLT) || BİM - ADANA 2 (2 PLT) || YENİ MAĞ.-ADANA (11 PLT) ||_x000a_ FATİH DONDURMA DEPO (7 PLT)&quot; @ "/>
    <n v="0"/>
    <n v="462"/>
    <n v="840"/>
    <n v="378"/>
    <n v="34795.410000000003"/>
    <n v="1115.8399999999999"/>
    <n v="29092.9"/>
    <n v="0"/>
    <n v="33679.57"/>
    <n v="29092.9"/>
    <n v="-4586.67"/>
  </r>
  <r>
    <x v="4"/>
    <s v="Necmettin ŞEN"/>
    <s v="Arşiv kaydı var"/>
    <s v="10-16 AĞUSTOS 2026 KAŞINHANI MUTABAKATI"/>
    <s v="TAMAMLANDI"/>
    <d v="2026-08-16T00:00:00"/>
    <s v="S-641847"/>
    <d v="2026-08-16T00:00:00"/>
    <s v="Y-576085"/>
    <x v="3"/>
    <m/>
    <s v=" "/>
    <m/>
    <m/>
    <m/>
    <x v="10"/>
    <s v="PANEK ZİRAAT ALETLERİ DAYANIKLI TÜKETİM MALZEMELERİ"/>
    <m/>
    <d v="2026-08-16T00:00:00"/>
    <s v="P-000172413"/>
    <m/>
    <s v="42FAN86"/>
    <s v="Tır Frigorifik"/>
    <s v="MURAT ŞEFLEK"/>
    <x v="1"/>
    <s v=" "/>
    <m/>
    <s v="ŞEHİRLERARASI"/>
    <n v="1"/>
    <s v="4210"/>
    <s v="KAŞINHANI FABRİKA"/>
    <s v="KONYA"/>
    <s v="MERAM"/>
    <m/>
    <s v="Y07"/>
    <s v="ANTALYA"/>
    <s v="ANTALYA"/>
    <s v="MERKEZ"/>
    <s v="&quot;MİGROS ANTAL. SERİK (7 PLT) || YENİ MAĞ.-SERİK- DOĞUDEPO (14 PLT) || _x000a_YENİ MAĞ-MURATPAŞA DEPO (11 PLT)&quot; @ "/>
    <n v="0"/>
    <n v="720"/>
    <n v="720"/>
    <n v="0"/>
    <n v="26437.26"/>
    <n v="0"/>
    <n v="20416.59"/>
    <n v="0"/>
    <n v="26437.26"/>
    <n v="20416.59"/>
    <n v="-6020.67"/>
  </r>
  <r>
    <x v="4"/>
    <s v="Necmettin ŞEN"/>
    <s v="Arşiv kaydı var"/>
    <s v="10-16 AĞUSTOS 2026 KAŞINHANI MUTABAKATI"/>
    <s v="TAMAMLANDI"/>
    <d v="2026-08-16T00:00:00"/>
    <s v="S-641846"/>
    <d v="2026-08-16T00:00:00"/>
    <s v="Y-576084"/>
    <x v="3"/>
    <m/>
    <s v=" "/>
    <m/>
    <m/>
    <m/>
    <x v="10"/>
    <s v="PANEK ZİRAAT ALETLERİ DAYANIKLI TÜKETİM MALZEMELERİ"/>
    <m/>
    <d v="2026-08-16T00:00:00"/>
    <s v="P-000172412"/>
    <m/>
    <s v="42M1989"/>
    <s v="Tır Tenteli"/>
    <s v="NAİL GÜÇLÜ"/>
    <x v="0"/>
    <s v=" "/>
    <m/>
    <s v="ŞEHİRLERARASI"/>
    <n v="1"/>
    <s v="4210"/>
    <s v="KAŞINHANI FABRİKA"/>
    <s v="KONYA"/>
    <s v="MERAM"/>
    <m/>
    <s v="Y55"/>
    <s v="SAMSUN"/>
    <s v="SAMSUN"/>
    <s v="SAMSUN MERKEZ"/>
    <s v="&quot;EFOR İHT. MAD.GIDA EĞT.TEKS.SA ŞTİ. (16 PLT) || EFOR- AMASYA DEPO (7 PLT) || _x000a_BİM - SAMSUN (8 PLT)&quot; @ "/>
    <n v="0"/>
    <n v="0"/>
    <n v="0"/>
    <n v="0"/>
    <n v="43000"/>
    <n v="0"/>
    <n v="51024.6"/>
    <n v="0"/>
    <n v="43000"/>
    <n v="51024.6"/>
    <n v="8024.6"/>
  </r>
  <r>
    <x v="4"/>
    <s v="Necmettin ŞEN"/>
    <s v="Arşiv kaydı var"/>
    <s v="10-16 AĞUSTOS 2026 KAŞINHANI MUTABAKATI"/>
    <s v="TAMAMLANDI"/>
    <d v="2026-08-16T00:00:00"/>
    <s v="S-641845"/>
    <d v="2026-08-16T00:00:00"/>
    <s v="Y-576083"/>
    <x v="3"/>
    <m/>
    <s v=" "/>
    <m/>
    <m/>
    <m/>
    <x v="10"/>
    <s v="PANEK ZİRAAT ALETLERİ DAYANIKLI TÜKETİM MALZEMELERİ"/>
    <m/>
    <d v="2026-08-16T00:00:00"/>
    <s v="P-000172411"/>
    <m/>
    <s v="42AVD334"/>
    <s v="Tır Frigorifik"/>
    <s v="KADİR YAVUZER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&quot;ACARLAR GIDA- ACARMAR GIDA DEP (6 PLT) || YENİ MAĞ.-AKINCI DEPO (15 PLT) || _x000a_YENİ MAĞ.ELMADAĞ DEPO (9 PLT)&quot; @ "/>
    <n v="0"/>
    <n v="733"/>
    <n v="733"/>
    <n v="0"/>
    <n v="27445.15"/>
    <n v="0"/>
    <n v="28399.919999999998"/>
    <n v="0"/>
    <n v="27445.15"/>
    <n v="28399.919999999998"/>
    <n v="954.77"/>
  </r>
  <r>
    <x v="4"/>
    <s v="Necmettin ŞEN"/>
    <s v="Arşiv kaydı var"/>
    <s v="10-16 AĞUSTOS 2026 KAŞINHANI MUTABAKATI"/>
    <s v="TAMAMLANDI"/>
    <d v="2026-08-16T00:00:00"/>
    <s v="S-641844"/>
    <d v="2026-08-16T00:00:00"/>
    <s v="Y-576082"/>
    <x v="3"/>
    <m/>
    <s v=" "/>
    <m/>
    <m/>
    <m/>
    <x v="10"/>
    <s v="PANEK ZİRAAT ALETLERİ DAYANIKLI TÜKETİM MALZEMELERİ"/>
    <m/>
    <d v="2026-08-16T00:00:00"/>
    <s v="P-000172410"/>
    <m/>
    <s v="42APJ745"/>
    <s v="Tır Frigorifik"/>
    <s v="RAMAZAN CERİT"/>
    <x v="1"/>
    <s v=" "/>
    <m/>
    <s v="ŞEHİRLERARASI"/>
    <n v="1"/>
    <s v="4210"/>
    <s v="KAŞINHANI FABRİKA"/>
    <s v="KONYA"/>
    <s v="MERAM"/>
    <m/>
    <s v="Y07"/>
    <s v="ANTALYA"/>
    <s v="ANTALYA"/>
    <s v="MERKEZ"/>
    <s v="&quot;STOKİS GIDA SANAYİ VE TİCARET (2 PLT) || YENİ MAĞ.DÖŞEMEALTI-BATI DEPO (29 PLT) || _x000a_ŞAFAK YILMAZ DEPO (2 PLT)&quot; @ "/>
    <n v="0"/>
    <n v="1010"/>
    <n v="1010"/>
    <n v="0"/>
    <n v="36386.83"/>
    <n v="0"/>
    <n v="27545.01"/>
    <n v="0"/>
    <n v="36386.83"/>
    <n v="27545.01"/>
    <n v="-8841.82"/>
  </r>
  <r>
    <x v="4"/>
    <s v="Necmettin ŞEN"/>
    <s v="Arşiv kaydı var"/>
    <s v="10-16 AĞUSTOS 2026 KAŞINHANI MUTABAKATI"/>
    <s v="TAMAMLANDI"/>
    <d v="2026-08-16T00:00:00"/>
    <s v="S-641843"/>
    <d v="2026-08-16T00:00:00"/>
    <s v="Y-576081"/>
    <x v="3"/>
    <m/>
    <s v=" "/>
    <m/>
    <m/>
    <m/>
    <x v="10"/>
    <s v="PANEK ZİRAAT ALETLERİ DAYANIKLI TÜKETİM MALZEMELERİ"/>
    <m/>
    <d v="2026-08-16T00:00:00"/>
    <s v="P-000172409"/>
    <m/>
    <s v="33CTC40"/>
    <s v="Tır Frigorifik"/>
    <s v="TEK NUR TRANS LOJ.SAN.VE TİC.LTD.ŞTİ."/>
    <x v="1"/>
    <s v=" "/>
    <m/>
    <s v="ŞEHİRLERARASI"/>
    <n v="1"/>
    <s v="4210"/>
    <s v="KAŞINHANI FABRİKA"/>
    <s v="KONYA"/>
    <s v="MERAM"/>
    <m/>
    <s v="Y23"/>
    <s v="ELAZIĞ"/>
    <s v="ELAZIĞ"/>
    <s v="ELAZIĞ MERKEZ"/>
    <s v="&quot;YENİ MAĞ.-KAYSERİ (13 PLT) || MALATYA DOĞANOĞULLARI-YEŞİLYUR (18 PLT) || _x000a_BAŞKAN GIDA NAKLİYE İNŞ. TURİZ LTD. ŞTİ (3 PLT)&quot; @ "/>
    <n v="0"/>
    <n v="901"/>
    <n v="2200"/>
    <n v="1299"/>
    <n v="100143.08"/>
    <n v="0"/>
    <n v="53652.9"/>
    <n v="0"/>
    <n v="100143.08"/>
    <n v="53652.9"/>
    <n v="-46490.18"/>
  </r>
  <r>
    <x v="4"/>
    <s v="Necmettin ŞEN"/>
    <s v="Arşiv kaydı var"/>
    <s v="10-16 AĞUSTOS 2026 KAŞINHANI MUTABAKATI"/>
    <s v="TAMAMLANDI"/>
    <d v="2026-08-16T00:00:00"/>
    <s v="S-641842"/>
    <d v="2026-08-16T00:00:00"/>
    <s v="Y-576080"/>
    <x v="3"/>
    <m/>
    <s v=" "/>
    <m/>
    <m/>
    <m/>
    <x v="10"/>
    <s v="PANEK ZİRAAT ALETLERİ DAYANIKLI TÜKETİM MALZEMELERİ"/>
    <m/>
    <d v="2026-08-16T00:00:00"/>
    <s v="P-000172408"/>
    <m/>
    <s v="42BCC684"/>
    <s v="Tır Frigorifik"/>
    <s v="EMİNE ÖZDEMİR"/>
    <x v="0"/>
    <s v=" "/>
    <m/>
    <s v="ŞEHİRLERARASI"/>
    <n v="1"/>
    <s v="4210"/>
    <s v="KAŞINHANI FABRİKA"/>
    <s v="KONYA"/>
    <s v="MERAM"/>
    <m/>
    <s v="Y44"/>
    <s v="MALATYA"/>
    <s v="MALATYA"/>
    <s v="MALATYA MERKEZ"/>
    <s v="YENİ MAĞ.-MALATYA DEPO (14 PLT) || ÖNALAN GIDA TEMİZLİK İNŞAAT VE SAN VE TİC. LTD.ŞTİ. (19 PLT) @ "/>
    <n v="0"/>
    <n v="0"/>
    <n v="0"/>
    <n v="0"/>
    <n v="43000"/>
    <n v="0"/>
    <n v="46140.9"/>
    <n v="0"/>
    <n v="43000"/>
    <n v="46140.9"/>
    <n v="3140.9"/>
  </r>
  <r>
    <x v="4"/>
    <s v="Necmettin ŞEN"/>
    <s v="Arşiv kaydı var"/>
    <s v="10-16 AĞUSTOS 2026 KAŞINHANI MUTABAKATI"/>
    <s v="TAMAMLANDI"/>
    <d v="2026-08-16T00:00:00"/>
    <s v="S-641841"/>
    <d v="2026-08-16T00:00:00"/>
    <s v="Y-576079"/>
    <x v="3"/>
    <m/>
    <s v=" "/>
    <m/>
    <m/>
    <m/>
    <x v="10"/>
    <s v="PANEK ZİRAAT ALETLERİ DAYANIKLI TÜKETİM MALZEMELERİ"/>
    <m/>
    <d v="2026-08-16T00:00:00"/>
    <s v="P-000172407"/>
    <m/>
    <s v="42DJ133"/>
    <s v="Tır Tenteli"/>
    <s v="İLYAS ÖZDEMİR NAKLİYAT OTO. SAN. VE TİC. LTD. ŞTİ."/>
    <x v="0"/>
    <s v=" "/>
    <m/>
    <s v="ŞEHİRLERARASI"/>
    <n v="1"/>
    <s v="4210"/>
    <s v="KAŞINHANI FABRİKA"/>
    <s v="KONYA"/>
    <s v="MERAM"/>
    <m/>
    <s v="Y06"/>
    <s v="ANKARA"/>
    <s v="ANKARA"/>
    <s v="ANKARA MERKEZ"/>
    <s v="MİGROS GÖLBAŞI (17 PLT) || ERDOĞAN TOPTAN DAĞITIM GIDA OT VE TİC. LTD. ŞTİ. (14 PLT) @ "/>
    <n v="0"/>
    <n v="0"/>
    <n v="0"/>
    <n v="0"/>
    <n v="20000"/>
    <n v="0"/>
    <n v="21353.22"/>
    <n v="0"/>
    <n v="20000"/>
    <n v="21353.22"/>
    <n v="1353.22"/>
  </r>
  <r>
    <x v="4"/>
    <s v="Necmettin ŞEN"/>
    <s v="Arşiv kaydı var"/>
    <s v="10-16 AĞUSTOS 2026 KAŞINHANI MUTABAKATI"/>
    <s v="TAMAMLANDI"/>
    <d v="2026-08-16T00:00:00"/>
    <s v="S-641840"/>
    <d v="2026-08-16T00:00:00"/>
    <s v="Y-576078"/>
    <x v="3"/>
    <m/>
    <s v=" "/>
    <m/>
    <m/>
    <m/>
    <x v="10"/>
    <s v="PANEK ZİRAAT ALETLERİ DAYANIKLI TÜKETİM MALZEMELERİ"/>
    <m/>
    <d v="2026-08-16T00:00:00"/>
    <s v="P-000172406"/>
    <m/>
    <s v="34HP4542"/>
    <s v="Tır Frigorifik"/>
    <s v="TEK NUR TRANS LOJ.SAN.VE TİC.LTD.ŞTİ.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YASEMİN GRUP LOJİSTİK VE GIDA ŞTİ. (ANKARA) (33 PLT) @ "/>
    <n v="0"/>
    <n v="314"/>
    <n v="842"/>
    <n v="528"/>
    <n v="32403.49"/>
    <n v="0"/>
    <n v="21319.52"/>
    <n v="0"/>
    <n v="32403.49"/>
    <n v="21319.52"/>
    <n v="-11083.97"/>
  </r>
  <r>
    <x v="0"/>
    <s v="Serap BURSAL"/>
    <s v="Arşiv kaydı var"/>
    <m/>
    <m/>
    <d v="2026-08-17T00:00:00"/>
    <s v="S-642533"/>
    <d v="2026-08-17T00:00:00"/>
    <s v="Y-576773"/>
    <x v="0"/>
    <m/>
    <s v=" "/>
    <m/>
    <s v="DKI2026000004976-4977-4978-4979"/>
    <m/>
    <x v="4"/>
    <s v="DETAY KAHVE SAN VE TİC A.Ş"/>
    <m/>
    <m/>
    <m/>
    <m/>
    <s v="10SS264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s v="Arşiv kaydı var"/>
    <m/>
    <m/>
    <d v="2026-08-17T00:00:00"/>
    <s v="S-642532"/>
    <d v="2026-08-17T00:00:00"/>
    <s v="Y-576772"/>
    <x v="0"/>
    <m/>
    <s v=" "/>
    <m/>
    <m/>
    <m/>
    <x v="0"/>
    <s v="BEYDA GIDA ÜRÜNLERİ SANAYİ VE TİC.A.Ş."/>
    <m/>
    <m/>
    <m/>
    <m/>
    <s v="16KJ421"/>
    <s v="10 Tkr Kamyon Frigorifik"/>
    <s v="NAİL ULUS"/>
    <x v="0"/>
    <s v=" "/>
    <m/>
    <s v="ŞEHİRİÇİ"/>
    <n v="1"/>
    <s v="1313"/>
    <s v="BEYDA KAVAKLI DEPO"/>
    <s v="İSTANBUL"/>
    <s v="BEYLİKDÜZÜ"/>
    <s v="KAVAKLI MAH. İSTANBUL CAD. NO:15"/>
    <s v="Y34"/>
    <s v="İSTANBUL"/>
    <s v="İSTANBUL"/>
    <s v="ESENYURT"/>
    <s v="ESENYURT 2 / ESENYURT 3_x000a_-KAMYON @"/>
    <n v="0"/>
    <n v="0"/>
    <n v="0"/>
    <n v="0"/>
    <n v="5500"/>
    <n v="0"/>
    <n v="6217"/>
    <n v="0"/>
    <n v="5500"/>
    <n v="6217"/>
    <n v="717"/>
  </r>
  <r>
    <x v="0"/>
    <s v="Serap BURSAL"/>
    <s v="Arşiv kaydı var"/>
    <m/>
    <m/>
    <d v="2026-08-17T00:00:00"/>
    <s v="S-642531"/>
    <d v="2026-08-17T00:00:00"/>
    <s v="Y-576771"/>
    <x v="0"/>
    <m/>
    <s v=" "/>
    <m/>
    <m/>
    <m/>
    <x v="0"/>
    <s v="BEYDA GIDA ÜRÜNLERİ SANAYİ VE TİC.A.Ş."/>
    <m/>
    <m/>
    <m/>
    <m/>
    <s v="16KJ421"/>
    <s v="10 Tkr Kamyon Frigorifik"/>
    <s v="NAİL ULUS"/>
    <x v="0"/>
    <s v=" "/>
    <m/>
    <s v="ŞEHİRİÇİ"/>
    <n v="1"/>
    <s v="1313"/>
    <s v="BEYDA KAVAKLI DEPO"/>
    <s v="İSTANBUL"/>
    <s v="BEYLİKDÜZÜ"/>
    <s v="KAVAKLI MAH. İSTANBUL CAD. NO:15"/>
    <s v="Y34"/>
    <s v="İSTANBUL"/>
    <s v="İSTANBUL"/>
    <s v="ESENYURT"/>
    <s v="ESENKENT 1 / ESENKENT 2 / HARAMİDERE_x000a_-KAMYON @ "/>
    <n v="0"/>
    <n v="0"/>
    <n v="0"/>
    <n v="0"/>
    <n v="6500"/>
    <n v="0"/>
    <n v="7203"/>
    <n v="0"/>
    <n v="6500"/>
    <n v="7203"/>
    <n v="703"/>
  </r>
  <r>
    <x v="0"/>
    <s v="Serap BURSAL"/>
    <s v="Arşiv kaydı var"/>
    <m/>
    <m/>
    <d v="2026-08-17T00:00:00"/>
    <s v="S-642530"/>
    <d v="2026-08-17T00:00:00"/>
    <s v="Y-576770"/>
    <x v="0"/>
    <m/>
    <s v=" "/>
    <m/>
    <m/>
    <m/>
    <x v="0"/>
    <s v="BEYDA GIDA ÜRÜNLERİ SANAYİ VE TİC.A.Ş."/>
    <m/>
    <m/>
    <m/>
    <m/>
    <s v="34KGC813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Y34"/>
    <s v="İSTANBUL"/>
    <s v="İSTANBUL"/>
    <s v="BAYRAMPAŞA"/>
    <s v="-TIR @"/>
    <n v="0"/>
    <n v="0"/>
    <n v="0"/>
    <n v="0"/>
    <n v="10000"/>
    <n v="0"/>
    <n v="10461"/>
    <n v="0"/>
    <n v="10000"/>
    <n v="10461"/>
    <n v="461"/>
  </r>
  <r>
    <x v="0"/>
    <s v="Serap BURSAL"/>
    <m/>
    <m/>
    <m/>
    <d v="2026-08-17T00:00:00"/>
    <s v="S-642528"/>
    <d v="2026-08-17T00:00:00"/>
    <s v="Y-576768"/>
    <x v="0"/>
    <m/>
    <s v=" "/>
    <m/>
    <m/>
    <m/>
    <x v="0"/>
    <s v="BEYDA GIDA ÜRÜNLERİ SANAYİ VE TİC.A.Ş."/>
    <m/>
    <m/>
    <m/>
    <m/>
    <s v="34MGZ304"/>
    <s v="Tır Frigorifik"/>
    <s v="MUSTAFA AKTAŞ."/>
    <x v="0"/>
    <s v=" "/>
    <m/>
    <s v="ŞEHİRLERARASI"/>
    <n v="1"/>
    <s v="GEBZE + PENDİK"/>
    <s v="GEBZE -- PENDİK"/>
    <s v="KOCAELİ"/>
    <s v="GEBZE"/>
    <s v="GEBZE + PENDİK"/>
    <s v="1313"/>
    <s v="BEYDA KAVAKLI DEPO"/>
    <s v="İSTANBUL"/>
    <s v="BEYLİKDÜZÜ"/>
    <s v="KAVAKLI MAH. İSTANBUL CAD. NO:15_x000a_-KAMYON @ "/>
    <n v="0"/>
    <n v="0"/>
    <n v="0"/>
    <n v="0"/>
    <n v="11000"/>
    <n v="0"/>
    <n v="11447"/>
    <n v="0"/>
    <n v="11000"/>
    <n v="11447"/>
    <n v="447"/>
  </r>
  <r>
    <x v="0"/>
    <s v="Serap BURSAL"/>
    <m/>
    <m/>
    <m/>
    <d v="2026-08-17T00:00:00"/>
    <s v="S-642527"/>
    <d v="2026-08-17T00:00:00"/>
    <s v="Y-576767"/>
    <x v="0"/>
    <m/>
    <s v=" "/>
    <m/>
    <s v="ALI2026000011645"/>
    <m/>
    <x v="13"/>
    <s v="ALTINMARKA GIDA SANAYİ VE TİCARET A.Ş"/>
    <m/>
    <d v="2026-08-17T00:00:00"/>
    <s v="P-000172646"/>
    <m/>
    <s v="10AKR33"/>
    <s v="8 Tkr Kamyon Frigorifik"/>
    <s v="FERUDUN ŞORA"/>
    <x v="0"/>
    <s v=" "/>
    <m/>
    <s v="ŞEHİRLERARASI"/>
    <n v="1"/>
    <s v="9902"/>
    <s v="ALTINMARKA KIRAÇ DEPO"/>
    <s v="İSTANBUL"/>
    <s v="BÜYÜKÇEKMECE"/>
    <s v="KIRAÇ KÖYÜ YOLU ATATÜRK CD.NO:2-2A"/>
    <s v="Y10"/>
    <s v="BALIKESİR"/>
    <s v="BALIKESİR"/>
    <s v="GÖNEN"/>
    <m/>
    <n v="0"/>
    <n v="0"/>
    <n v="0"/>
    <n v="0"/>
    <n v="19900"/>
    <n v="0"/>
    <n v="27517"/>
    <n v="0"/>
    <n v="19900"/>
    <n v="27517"/>
    <n v="7617"/>
  </r>
  <r>
    <x v="0"/>
    <s v="Ahmet Bursal"/>
    <s v="Arşiv kaydı var"/>
    <m/>
    <s v="TAMAMLANDI"/>
    <d v="2026-08-17T00:00:00"/>
    <s v="S-642511"/>
    <d v="2026-08-17T00:00:00"/>
    <s v="Y-576751"/>
    <x v="0"/>
    <m/>
    <s v=" "/>
    <m/>
    <m/>
    <m/>
    <x v="1"/>
    <s v="Ülker Bisküvi San. A.Ş. Topkapı- 3 Şubesi"/>
    <m/>
    <m/>
    <m/>
    <m/>
    <s v="34VSJ52"/>
    <s v="10 Tkr Kamyon Tenteli"/>
    <s v="HAMİT ÜÇÜNCÜ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3831-84091-84585-85031-85517-86048-86503-86993 @ "/>
    <n v="0"/>
    <n v="0"/>
    <n v="0"/>
    <n v="0"/>
    <n v="66400"/>
    <n v="0"/>
    <n v="80656.22"/>
    <n v="0"/>
    <n v="66400"/>
    <n v="80656.22"/>
    <n v="14256.22"/>
  </r>
  <r>
    <x v="0"/>
    <s v="Serap BURSAL"/>
    <s v="Arşiv kaydı var"/>
    <m/>
    <m/>
    <d v="2026-08-17T00:00:00"/>
    <s v="S-643916"/>
    <d v="2026-08-17T00:00:00"/>
    <s v="Y-578167"/>
    <x v="0"/>
    <m/>
    <s v=" "/>
    <m/>
    <m/>
    <m/>
    <x v="1"/>
    <s v="Ülker Bisküvi San. A.Ş. Topkapı- 3 Şubesi"/>
    <m/>
    <m/>
    <m/>
    <m/>
    <s v="34MGZ304"/>
    <s v="Tır Frigorifik"/>
    <s v="MUSTAFA AKTAŞ."/>
    <x v="0"/>
    <s v=" "/>
    <m/>
    <s v="ŞEHİRLERARASI"/>
    <n v="1"/>
    <s v="0108"/>
    <s v="ÖNEM GAMEDA DEPO"/>
    <s v="İSTANBUL"/>
    <s v="ZEYTİNBURNU"/>
    <s v="DAVUTPAŞA CAD. NO:18 TOPKAPI"/>
    <s v="Y41"/>
    <s v="KOCAELİ"/>
    <s v="KOCAELİ"/>
    <s v="GEBZE"/>
    <m/>
    <n v="0"/>
    <n v="0"/>
    <n v="0"/>
    <n v="0"/>
    <n v="19000"/>
    <n v="0"/>
    <n v="20156"/>
    <n v="0"/>
    <n v="19000"/>
    <n v="20156"/>
    <n v="1156"/>
  </r>
  <r>
    <x v="0"/>
    <s v="Serap BURSAL"/>
    <s v="Arşiv kaydı var"/>
    <m/>
    <m/>
    <d v="2026-08-17T00:00:00"/>
    <s v="S-643908"/>
    <d v="2026-08-17T00:00:00"/>
    <s v="Y-578159"/>
    <x v="0"/>
    <m/>
    <s v=" "/>
    <m/>
    <m/>
    <m/>
    <x v="1"/>
    <s v="Ülker Bisküvi San. A.Ş. Topkapı- 3 Şubesi"/>
    <m/>
    <m/>
    <m/>
    <m/>
    <s v="34KFH396"/>
    <s v="Tır Frigorifik"/>
    <s v="MUSTAFA AKTAŞ."/>
    <x v="0"/>
    <s v=" "/>
    <m/>
    <s v="ŞEHİRLERARASI"/>
    <n v="1"/>
    <s v="0108"/>
    <s v="ÖNEM GAMEDA DEPO"/>
    <s v="İSTANBUL"/>
    <s v="ZEYTİNBURNU"/>
    <s v="DAVUTPAŞA CAD. NO:18 TOPKAPI"/>
    <s v="Y41"/>
    <s v="KOCAELİ"/>
    <s v="KOCAELİ"/>
    <s v="GEBZE"/>
    <m/>
    <n v="0"/>
    <n v="0"/>
    <n v="0"/>
    <n v="0"/>
    <n v="19000"/>
    <n v="0"/>
    <n v="20156"/>
    <n v="0"/>
    <n v="19000"/>
    <n v="20156"/>
    <n v="1156"/>
  </r>
  <r>
    <x v="0"/>
    <s v="Ahmet Bursal"/>
    <s v="Arşiv kaydı var"/>
    <m/>
    <s v="TAMAMLANDI"/>
    <d v="2026-08-17T00:00:00"/>
    <s v="S-642473"/>
    <d v="2026-08-17T00:00:00"/>
    <s v="Y-576713"/>
    <x v="0"/>
    <m/>
    <s v=" "/>
    <m/>
    <m/>
    <m/>
    <x v="1"/>
    <s v="Ülker Bisküvi San. A.Ş. Topkapı- 3 Şubesi"/>
    <m/>
    <m/>
    <m/>
    <m/>
    <s v="34ZR2259"/>
    <s v="10 Tkr Kamyon Frigorifik"/>
    <s v="AKİF EMRE YAMAK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4293-84742-85220-85683-86620-87246 @ "/>
    <n v="0"/>
    <n v="0"/>
    <n v="0"/>
    <n v="0"/>
    <n v="49800"/>
    <n v="0"/>
    <n v="61599.89"/>
    <n v="0"/>
    <n v="49800"/>
    <n v="61599.89"/>
    <n v="11799.89"/>
  </r>
  <r>
    <x v="0"/>
    <s v="Serap BURSAL"/>
    <m/>
    <s v="1-31 AĞUSTOS PASİFİK MUTABAKATI / SAS NO : 7000194853"/>
    <m/>
    <d v="2026-08-17T00:00:00"/>
    <s v="S-643853"/>
    <d v="2026-08-17T00:00:00"/>
    <s v="Y-578104"/>
    <x v="0"/>
    <m/>
    <s v=" "/>
    <m/>
    <s v="5042705"/>
    <m/>
    <x v="2"/>
    <s v="HORİZON HIZLI TÜK. ÜRÜNL.ÜR.PAZ.SATIŞ VE TİC.A.Ş."/>
    <m/>
    <m/>
    <m/>
    <m/>
    <s v="07YON23"/>
    <s v="Tır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5500"/>
    <n v="0"/>
    <n v="16879"/>
    <n v="0"/>
    <n v="15500"/>
    <n v="16879"/>
    <n v="1379"/>
  </r>
  <r>
    <x v="0"/>
    <s v="Serap BURSAL"/>
    <s v="Arşiv kaydı var"/>
    <m/>
    <m/>
    <d v="2026-08-17T00:00:00"/>
    <s v="S-642534"/>
    <d v="2026-08-17T00:00:00"/>
    <s v="Y-576774"/>
    <x v="0"/>
    <m/>
    <s v=" "/>
    <m/>
    <m/>
    <m/>
    <x v="18"/>
    <s v="Ülker Bisküvi San. A.Ş. Topkapı - 2 Şubesi"/>
    <s v="Ülker Bisküvi San. A.Ş. Topkapı - 2 Şubesi"/>
    <m/>
    <m/>
    <m/>
    <s v="34UY0444"/>
    <s v="10 Tkr Kamyon Frigorifik"/>
    <s v="MUSTAFA AKTAŞ."/>
    <x v="0"/>
    <s v=" "/>
    <m/>
    <s v="ŞEHİRLERARASI"/>
    <n v="1"/>
    <s v="Y41"/>
    <s v="KOCAELİ"/>
    <s v="KOCAELİ"/>
    <s v="KOCAELİ(İZMİT) MERKEZ"/>
    <s v="GEBZE"/>
    <s v="TOPKAPI"/>
    <s v="TOPKAPI"/>
    <s v="İSTANBUL"/>
    <s v="ZEYTİNBURNU"/>
    <m/>
    <n v="0"/>
    <n v="0"/>
    <n v="0"/>
    <n v="0"/>
    <n v="22000"/>
    <n v="0"/>
    <n v="23062"/>
    <n v="0"/>
    <n v="22000"/>
    <n v="23062"/>
    <n v="1062"/>
  </r>
  <r>
    <x v="0"/>
    <s v="Serap BURSAL"/>
    <s v="Arşiv kaydı var"/>
    <m/>
    <m/>
    <d v="2026-08-17T00:00:00"/>
    <s v="S-644002"/>
    <d v="2026-08-17T00:00:00"/>
    <s v="Y-578255"/>
    <x v="0"/>
    <m/>
    <s v=" "/>
    <m/>
    <s v="20260817107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17T00:00:00"/>
    <s v="S-643968"/>
    <d v="2026-08-17T00:00:00"/>
    <s v="Y-578219"/>
    <x v="0"/>
    <m/>
    <s v=" "/>
    <m/>
    <s v="20260817080"/>
    <m/>
    <x v="0"/>
    <s v="BEYDA GIDA ÜRÜNLERİ SANAYİ VE TİC.A.Ş."/>
    <m/>
    <m/>
    <m/>
    <m/>
    <s v="07YON23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17T00:00:00"/>
    <s v="S-643962"/>
    <d v="2026-08-17T00:00:00"/>
    <s v="Y-578213"/>
    <x v="0"/>
    <m/>
    <s v=" "/>
    <m/>
    <s v="20260817022"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17T00:00:00"/>
    <s v="S-643961"/>
    <d v="2026-08-17T00:00:00"/>
    <s v="Y-578212"/>
    <x v="0"/>
    <m/>
    <s v=" "/>
    <m/>
    <s v="20260817003"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1"/>
    <s v="Erkan Kaya"/>
    <m/>
    <m/>
    <m/>
    <d v="2026-08-17T00:00:00"/>
    <s v="S-642334"/>
    <d v="2026-08-17T00:00:00"/>
    <s v="Y-576573"/>
    <x v="0"/>
    <m/>
    <s v=" "/>
    <m/>
    <m/>
    <m/>
    <x v="43"/>
    <s v="ALSUN DIŞ TİCARET ANONİM ŞİRKETİ"/>
    <s v="ALSUN DIŞ TİCARET ANONİM ŞİRKETİ"/>
    <d v="2026-08-17T00:00:00"/>
    <s v="P-000172523"/>
    <s v="CAAU2611008 - SENA GAYRETLİ"/>
    <s v="34LC7023"/>
    <s v="Tır Tenteli"/>
    <s v="GÖRSEL TAŞIMACILIK LOJİSTİK HİZMETLERİ TİC.LTD.ŞTİ."/>
    <x v="0"/>
    <s v=" "/>
    <m/>
    <s v="ŞEHİRLERARASI"/>
    <n v="1"/>
    <s v="DERİNCE"/>
    <s v="DERİNCE"/>
    <s v="İSTANBUL"/>
    <m/>
    <m/>
    <s v="SAFİPORT"/>
    <s v="SAFİPORT"/>
    <s v="KOCAELİ"/>
    <s v="DERİNCE"/>
    <s v="Deniz Mah. Liman Yolu Caddesi No:21_x000a_Derince - Kocaeli / TÜRKİYE @ "/>
    <n v="0"/>
    <n v="0"/>
    <n v="0"/>
    <n v="0"/>
    <n v="10000"/>
    <n v="0"/>
    <n v="12500"/>
    <n v="0"/>
    <n v="10000"/>
    <n v="12500"/>
    <n v="2500"/>
  </r>
  <r>
    <x v="1"/>
    <s v="Erkan Kaya"/>
    <m/>
    <m/>
    <m/>
    <d v="2026-08-17T00:00:00"/>
    <s v="S-642333"/>
    <d v="2026-08-17T00:00:00"/>
    <s v="Y-576572"/>
    <x v="0"/>
    <m/>
    <s v=" "/>
    <m/>
    <m/>
    <m/>
    <x v="44"/>
    <s v="MEDKON HAT İŞLETMECİLİĞİ DENİZCİLİK VE TİCARET ANONİM ŞİRKETİ"/>
    <s v="MEDKON HAT İŞLETMECİLİĞİ DENİZCİLİK VE TİCARET ANONİM ŞİRKETİ"/>
    <d v="2026-08-17T00:00:00"/>
    <s v="P-000172522"/>
    <s v="MKLU4038783 - MKLU4021950 - MCCU3110922 - MKLU4014441 - TGHU9470701 - YİĞİT ANLI"/>
    <s v="34KNB581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42212"/>
    <n v="0"/>
    <n v="58565"/>
    <n v="0"/>
    <n v="42212"/>
    <n v="58565"/>
    <n v="16353"/>
  </r>
  <r>
    <x v="1"/>
    <s v="Erkan Kaya"/>
    <m/>
    <m/>
    <m/>
    <d v="2026-08-17T00:00:00"/>
    <s v="S-642330"/>
    <d v="2026-08-17T00:00:00"/>
    <s v="Y-576569"/>
    <x v="0"/>
    <m/>
    <s v=" "/>
    <m/>
    <m/>
    <m/>
    <x v="23"/>
    <s v="İSTANBUL GIDA DIŞ TİCARET ANONİM ŞİRKETİ"/>
    <s v="İSTANBUL GIDA DIŞ TİCARET ANONİM ŞİRKETİ"/>
    <d v="2026-08-17T00:00:00"/>
    <s v="P-000172519"/>
    <s v="TRHU8115880 - S.ARABİSTAN S.K"/>
    <s v="34NOD040"/>
    <s v="Tır Tenteli"/>
    <s v="ELMİNA LOJİSTİK VE TAŞIMACILIK LTD.ŞTİ"/>
    <x v="0"/>
    <s v=" "/>
    <m/>
    <s v="ŞEHİRİÇİ"/>
    <n v="1"/>
    <s v="TOPKAPI"/>
    <s v="TOPKAPI"/>
    <s v="İSTANBUL"/>
    <s v="ZEYTİNBURNU"/>
    <m/>
    <s v="L3403"/>
    <s v="MARPORT"/>
    <s v="İSTANBUL"/>
    <s v="BEYLİKDÜZÜ"/>
    <s v="MARMARA MH. LİMANLAR YOLU CD. NO:53 @ "/>
    <n v="0"/>
    <n v="0"/>
    <n v="0"/>
    <n v="0"/>
    <n v="11429"/>
    <n v="0"/>
    <n v="12814"/>
    <n v="0"/>
    <n v="11429"/>
    <n v="12814"/>
    <n v="1385"/>
  </r>
  <r>
    <x v="1"/>
    <s v="Erkan Kaya"/>
    <s v="Arşiv kaydı var"/>
    <m/>
    <m/>
    <d v="2026-08-17T00:00:00"/>
    <s v="S-642327"/>
    <d v="2026-08-17T00:00:00"/>
    <s v="Y-576567"/>
    <x v="0"/>
    <m/>
    <s v=" "/>
    <m/>
    <m/>
    <m/>
    <x v="17"/>
    <s v="AK GIDA SAN. VE TİC. A.Ş."/>
    <s v="AK GIDA SAN. VE TİC. A.Ş."/>
    <d v="2026-08-17T00:00:00"/>
    <s v="P-000172516"/>
    <s v="20260368  - SENEM SUBAKAN"/>
    <s v="70ABY304"/>
    <s v="Tır Tenteli"/>
    <s v="ÖZKAN TÜLÜ"/>
    <x v="0"/>
    <s v=" "/>
    <m/>
    <s v="ŞEHİRLERARASI"/>
    <n v="1"/>
    <s v="DOĞRUER"/>
    <s v="DOĞRUER"/>
    <s v="İSTANBUL"/>
    <s v="KARTAL"/>
    <m/>
    <s v="KARAMAN"/>
    <s v="KARAMAN"/>
    <s v="KARAMAN"/>
    <s v="KARAMAN MERKEZ"/>
    <m/>
    <n v="0"/>
    <n v="0"/>
    <n v="0"/>
    <n v="0"/>
    <n v="20000"/>
    <n v="0"/>
    <n v="30005"/>
    <n v="0"/>
    <n v="20000"/>
    <n v="30005"/>
    <n v="10005"/>
  </r>
  <r>
    <x v="1"/>
    <s v="Erkan Kaya"/>
    <m/>
    <m/>
    <m/>
    <d v="2026-08-17T00:00:00"/>
    <s v="S-642326"/>
    <d v="2026-08-17T00:00:00"/>
    <s v="Y-576565"/>
    <x v="0"/>
    <m/>
    <s v=" "/>
    <m/>
    <m/>
    <m/>
    <x v="45"/>
    <s v="BEP HOLOGRAM A.Ş."/>
    <s v="BEP HOLOGRAM A.Ş."/>
    <d v="2026-08-17T00:00:00"/>
    <s v="P-000172515"/>
    <s v="26/283 - ASLI TALAN"/>
    <s v="34POU679"/>
    <s v="Tır Tenteli"/>
    <s v="ELMİNA LOJİSTİK VE TAŞIMACILIK LTD.ŞTİ"/>
    <x v="0"/>
    <s v=" "/>
    <m/>
    <s v="ŞEHİRLERARASI"/>
    <n v="1"/>
    <s v="HÜRSAN"/>
    <s v="HÜRSAN"/>
    <s v="İSTANBUL"/>
    <s v="BEYLİKDÜZÜ"/>
    <m/>
    <s v="Y45"/>
    <s v="MANİSA"/>
    <s v="MANİSA"/>
    <s v="MANİSA MERKEZ"/>
    <m/>
    <n v="0"/>
    <n v="0"/>
    <n v="0"/>
    <n v="0"/>
    <n v="28000"/>
    <n v="0"/>
    <n v="35000"/>
    <n v="0"/>
    <n v="28000"/>
    <n v="35000"/>
    <n v="7000"/>
  </r>
  <r>
    <x v="1"/>
    <s v="Erkan Kaya"/>
    <m/>
    <m/>
    <m/>
    <d v="2026-08-17T00:00:00"/>
    <s v="S-642324"/>
    <d v="2026-08-17T00:00:00"/>
    <s v="Y-576563"/>
    <x v="0"/>
    <m/>
    <s v=" "/>
    <m/>
    <m/>
    <m/>
    <x v="14"/>
    <s v="ÜLKER BİSKÜVİ SAN.A.Ş ( GEBZE ŞUBE )"/>
    <s v="ÜLKER BİSKÜVİ SAN.A.Ş ( GEBZE ŞUBE )"/>
    <d v="2026-08-17T00:00:00"/>
    <s v="P-000172513"/>
    <s v="20260562-3 /  20260833 / 20260846 - İBRAHİM SOLMAZ"/>
    <s v="34BLL924"/>
    <s v="Tır Tenteli"/>
    <s v="BÜLENT TEMEL-TEMEL NAKLİYAT"/>
    <x v="0"/>
    <s v=" "/>
    <m/>
    <s v="ŞEHİRLERARASI"/>
    <n v="1"/>
    <s v="DİZAYN ANTREPO"/>
    <s v="DİZAYN ANTREPO"/>
    <s v="İSTANBUL"/>
    <m/>
    <m/>
    <s v="GEBZE + HGD"/>
    <s v="GEBZE + HGD"/>
    <s v="KOCAELİ"/>
    <s v="GEBZE"/>
    <m/>
    <n v="0"/>
    <n v="0"/>
    <n v="0"/>
    <n v="0"/>
    <n v="10190"/>
    <n v="0"/>
    <n v="12331"/>
    <n v="0"/>
    <n v="10190"/>
    <n v="12331"/>
    <n v="2141"/>
  </r>
  <r>
    <x v="1"/>
    <s v="Erkan Kaya"/>
    <s v="Arşiv kaydı var"/>
    <m/>
    <m/>
    <d v="2026-08-17T00:00:00"/>
    <s v="S-642320"/>
    <d v="2026-08-17T00:00:00"/>
    <s v="Y-576559"/>
    <x v="0"/>
    <m/>
    <s v=" "/>
    <m/>
    <m/>
    <m/>
    <x v="16"/>
    <s v="ÜLKER BİSKÜVİ SANAYİ AŞ .(ANKARA ŞUBE)"/>
    <s v="ÜLKER BİSKÜVİ SANAYİ AŞ .(ANKARA ŞUBE)"/>
    <d v="2026-08-17T00:00:00"/>
    <s v="P-000172511"/>
    <s v="2020954 - GÜLSÜM KILIÇ"/>
    <s v="41ARK390"/>
    <s v="Tır Tenteli"/>
    <s v="OSMAN KÖŞKER"/>
    <x v="0"/>
    <s v=" "/>
    <m/>
    <s v="ŞEHİRLERARASI"/>
    <n v="1"/>
    <s v="DİZAYN ANTREPO"/>
    <s v="DİZAYN ANTREPO"/>
    <s v="İSTANBUL"/>
    <m/>
    <m/>
    <s v="Y06"/>
    <s v="ANKARA"/>
    <s v="ANKARA"/>
    <s v="ANKARA MERKEZ"/>
    <m/>
    <n v="0"/>
    <n v="0"/>
    <n v="0"/>
    <n v="0"/>
    <n v="18000"/>
    <n v="0"/>
    <n v="26374"/>
    <n v="0"/>
    <n v="18000"/>
    <n v="26374"/>
    <n v="8374"/>
  </r>
  <r>
    <x v="1"/>
    <s v="Erkan Kaya"/>
    <m/>
    <m/>
    <m/>
    <d v="2026-08-17T00:00:00"/>
    <s v="S-642318"/>
    <d v="2026-08-17T00:00:00"/>
    <s v="Y-576555"/>
    <x v="0"/>
    <m/>
    <s v=" "/>
    <m/>
    <m/>
    <m/>
    <x v="18"/>
    <s v="Ülker Bisküvi San. A.Ş. Topkapı - 2 Şubesi"/>
    <s v="Ülker Bisküvi San. A.Ş. Topkapı - 2 Şubesi"/>
    <d v="2026-08-17T00:00:00"/>
    <s v="P-000172510"/>
    <s v="20261191 - FRİGO - ESRA PARLAK"/>
    <s v="34KGC813"/>
    <s v="Tır Frigorifik"/>
    <s v="DURMUŞ MUSLUKCU"/>
    <x v="0"/>
    <s v=" "/>
    <m/>
    <s v="ŞEHİRİÇİ"/>
    <n v="1"/>
    <s v="MARS"/>
    <s v="MARS"/>
    <s v="İSTANBUL"/>
    <m/>
    <m/>
    <s v="BAYRAMPAŞA"/>
    <s v="BAYRAMPAŞA"/>
    <s v="İSTANBUL"/>
    <s v="BAYRAMPAŞA"/>
    <m/>
    <n v="0"/>
    <n v="0"/>
    <n v="0"/>
    <n v="0"/>
    <n v="12500"/>
    <n v="0"/>
    <n v="19165"/>
    <n v="0"/>
    <n v="12500"/>
    <n v="19165"/>
    <n v="6665"/>
  </r>
  <r>
    <x v="1"/>
    <s v="Erkan Kaya"/>
    <m/>
    <m/>
    <m/>
    <d v="2026-08-17T00:00:00"/>
    <s v="S-642393"/>
    <d v="2026-08-17T00:00:00"/>
    <s v="Y-576632"/>
    <x v="0"/>
    <m/>
    <s v=" "/>
    <m/>
    <m/>
    <m/>
    <x v="0"/>
    <s v="BEYDA GIDA ÜRÜNLERİ SANAYİ VE TİC.A.Ş."/>
    <s v="BEYDA GIDA ÜRÜNLERİ SANAYİ VE TİC.A.Ş."/>
    <d v="2026-08-17T00:00:00"/>
    <s v="P-000172553"/>
    <s v="MSMU8429209 - 26-07816 / RECEP AKYAZI"/>
    <s v="34EPE347"/>
    <s v="Tır Tenteli"/>
    <s v="EDLOG TAŞIMACILIK DEPOLAMA HİZ.LTD.ŞTİ."/>
    <x v="0"/>
    <s v=" "/>
    <m/>
    <s v="ŞEHİRİÇİ"/>
    <n v="1"/>
    <s v="L3403"/>
    <s v="MARPORT"/>
    <s v="İSTANBUL"/>
    <s v="BEYLİKDÜZÜ"/>
    <s v="MARMARA MH. LİMANLAR YOLU CD. NO:53"/>
    <s v="0009042930"/>
    <s v="BEYDA GIDA "/>
    <s v="İSTANBUL"/>
    <s v="BEYLİKDÜZÜ"/>
    <s v="İSTANBUL CD. NO:15 KAVAKLI @ "/>
    <n v="0"/>
    <n v="0"/>
    <n v="0"/>
    <n v="0"/>
    <n v="9200"/>
    <n v="0"/>
    <n v="10677"/>
    <n v="0"/>
    <n v="9200"/>
    <n v="10677"/>
    <n v="1477"/>
  </r>
  <r>
    <x v="1"/>
    <s v="Erkan Kaya"/>
    <s v="Arşiv kaydı var"/>
    <m/>
    <m/>
    <d v="2026-08-17T00:00:00"/>
    <s v="S-643063"/>
    <d v="2026-08-17T00:00:00"/>
    <s v="Y-577313"/>
    <x v="0"/>
    <m/>
    <s v=" "/>
    <m/>
    <m/>
    <m/>
    <x v="14"/>
    <s v="ÜLKER BİSKÜVİ SAN.A.Ş ( GEBZE ŞUBE )"/>
    <s v="ÜLKER BİSKÜVİ SAN.A.Ş ( GEBZE ŞUBE )"/>
    <d v="2026-08-17T00:00:00"/>
    <s v="P-000173004"/>
    <s v="20260989-20260988-20260465 - İBRAHİM SOLMAZ - GÜLSÜM KILIÇ"/>
    <s v="34TB8708"/>
    <s v="Kamyonet"/>
    <s v="NECATİ BAYRAM"/>
    <x v="0"/>
    <s v=" "/>
    <m/>
    <s v="ŞEHİRLERARASI"/>
    <n v="1"/>
    <s v="AKÇA+MARS"/>
    <s v="AKÇA LOJİSTİK"/>
    <s v="İSTANBUL"/>
    <s v="KARTAL"/>
    <m/>
    <s v="GEBZE DEPO"/>
    <s v="GEBZE DEPO"/>
    <s v="KOCAELİ"/>
    <s v="GEBZE"/>
    <m/>
    <n v="0"/>
    <n v="0"/>
    <n v="0"/>
    <n v="0"/>
    <n v="7098"/>
    <n v="0"/>
    <n v="9134"/>
    <n v="0"/>
    <n v="7098"/>
    <n v="9134"/>
    <n v="2036"/>
  </r>
  <r>
    <x v="1"/>
    <s v="Erkan Kaya"/>
    <m/>
    <m/>
    <m/>
    <d v="2026-08-17T00:00:00"/>
    <s v="S-642325"/>
    <d v="2026-08-17T00:00:00"/>
    <s v="Y-576564"/>
    <x v="0"/>
    <m/>
    <s v=" "/>
    <m/>
    <m/>
    <m/>
    <x v="14"/>
    <s v="ÜLKER BİSKÜVİ SAN.A.Ş ( GEBZE ŞUBE )"/>
    <s v="ÜLKER BİSKÜVİ SAN.A.Ş ( GEBZE ŞUBE )"/>
    <d v="2026-08-17T00:00:00"/>
    <s v="P-000172514"/>
    <s v="20260562-2 - İBRAHİM SOLMAZ"/>
    <s v="34KAD497"/>
    <s v="Tır Tenteli"/>
    <s v="BÜLENT TEMEL-TEMEL NAKLİYAT"/>
    <x v="0"/>
    <s v=" "/>
    <m/>
    <s v="ŞEHİRLERARASI"/>
    <n v="1"/>
    <s v="DİZAYN ANTREPO"/>
    <s v="DİZAYN ANTREPO"/>
    <s v="İSTANBUL"/>
    <m/>
    <m/>
    <s v="GEBZE DEPO"/>
    <s v="GEBZE DEPO"/>
    <s v="KOCAELİ"/>
    <s v="GEBZE"/>
    <m/>
    <n v="0"/>
    <n v="0"/>
    <n v="0"/>
    <n v="0"/>
    <n v="8190"/>
    <n v="0"/>
    <n v="10276"/>
    <n v="0"/>
    <n v="8190"/>
    <n v="10276"/>
    <n v="2086"/>
  </r>
  <r>
    <x v="5"/>
    <s v="Ahmet Bursal"/>
    <s v="Arşiv kaydı var"/>
    <m/>
    <m/>
    <d v="2026-08-17T00:00:00"/>
    <s v="S-642446"/>
    <d v="2026-08-17T00:00:00"/>
    <s v="Y-576685"/>
    <x v="0"/>
    <m/>
    <s v=" "/>
    <m/>
    <s v="87100"/>
    <m/>
    <x v="35"/>
    <s v="ÜLKER BİSKÜVİ SAN.A.Ş ( GEBZE ŞUBE )"/>
    <s v="Ülker Bisküvi San. A.Ş. Akyurt Şubesi"/>
    <m/>
    <m/>
    <m/>
    <s v="06DZZ670"/>
    <s v="Tır Kayar Perdeli"/>
    <s v="SAMİ KURUOĞLU"/>
    <x v="0"/>
    <s v=" "/>
    <m/>
    <s v="ŞEHİRLERARASI"/>
    <n v="1"/>
    <s v="0201"/>
    <s v="ÜLKER GEBZE DEPO"/>
    <s v="KOCAELİ"/>
    <s v="GEBZE"/>
    <s v="GEBZE FABRİKA"/>
    <s v="2163"/>
    <s v="BİGBAG DEPO"/>
    <s v="ANKARA"/>
    <s v="AKYURT"/>
    <s v="Saracalar Mahallesi Alparslan Türkeş Bulvarı Önem Gıda Blok No:4/1 Akyurt/Ankara @ 87100"/>
    <n v="0"/>
    <n v="0"/>
    <n v="0"/>
    <n v="0"/>
    <n v="21800"/>
    <n v="0"/>
    <n v="23898"/>
    <n v="0"/>
    <n v="21800"/>
    <n v="23898"/>
    <n v="2098"/>
  </r>
  <r>
    <x v="5"/>
    <s v="Hüseyin Çalışkan"/>
    <s v="Arşiv kaydı var"/>
    <m/>
    <m/>
    <d v="2026-08-17T00:00:00"/>
    <s v="S-641936"/>
    <d v="2026-08-17T00:00:00"/>
    <s v="Y-576174"/>
    <x v="0"/>
    <m/>
    <s v=" "/>
    <m/>
    <s v="87160"/>
    <m/>
    <x v="14"/>
    <s v="Ülker Bisküvi San. A.Ş. Akyurt Şubesi"/>
    <s v="ÜLKER BİSKÜVİ SAN.A.Ş ( GEBZE ŞUBE )"/>
    <d v="2026-08-17T00:00:00"/>
    <s v="P-000172452"/>
    <m/>
    <s v="06CRH572"/>
    <s v="Tır Kayar Perdeli"/>
    <s v="MAHMUT GÜRBÜZ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7160"/>
    <n v="27260"/>
    <n v="0"/>
    <n v="0"/>
    <n v="0"/>
    <n v="29876.959999999999"/>
    <n v="0"/>
    <n v="43842.26"/>
    <n v="0"/>
    <n v="29876.959999999999"/>
    <n v="43842.26"/>
    <n v="13965.3"/>
  </r>
  <r>
    <x v="5"/>
    <s v="Hüseyin Çalışkan"/>
    <s v="Arşiv kaydı var"/>
    <m/>
    <m/>
    <d v="2026-08-17T00:00:00"/>
    <s v="S-641935"/>
    <d v="2026-08-17T00:00:00"/>
    <s v="Y-576173"/>
    <x v="0"/>
    <m/>
    <s v=" "/>
    <m/>
    <s v="87093"/>
    <m/>
    <x v="14"/>
    <s v="Ülker Bisküvi San. A.Ş. Akyurt Şubesi"/>
    <s v="ÜLKER BİSKÜVİ SAN.A.Ş ( GEBZE ŞUBE )"/>
    <d v="2026-08-17T00:00:00"/>
    <s v="P-000172451"/>
    <m/>
    <s v="06UMM08"/>
    <s v="Tır Kayar Perdeli"/>
    <s v="ALAATTİN KÜÇÜK / ÖZKERVANOĞULLARI NAKLİYAT"/>
    <x v="0"/>
    <s v="HAMZA ALTINTAŞ"/>
    <s v="0530977524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7093"/>
    <n v="27280"/>
    <n v="0"/>
    <n v="0"/>
    <n v="0"/>
    <n v="29898.880000000001"/>
    <n v="0"/>
    <n v="43874.42"/>
    <n v="0"/>
    <n v="29898.880000000001"/>
    <n v="43874.42"/>
    <n v="13975.54"/>
  </r>
  <r>
    <x v="5"/>
    <s v="Hüseyin Çalışkan"/>
    <s v="Arşiv kaydı var"/>
    <m/>
    <m/>
    <d v="2026-08-17T00:00:00"/>
    <s v="S-641931"/>
    <d v="2026-08-17T00:00:00"/>
    <s v="Y-576169"/>
    <x v="0"/>
    <m/>
    <s v=" "/>
    <m/>
    <s v="87106"/>
    <m/>
    <x v="14"/>
    <s v="Ülker Bisküvi San. A.Ş. Akyurt Şubesi"/>
    <s v="ÜLKER BİSKÜVİ SAN.A.Ş ( GEBZE ŞUBE )"/>
    <d v="2026-08-17T00:00:00"/>
    <s v="P-000172450"/>
    <m/>
    <s v="06DMC855"/>
    <s v="Tır Tenteli"/>
    <s v="SATILMIŞ MUT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7106"/>
    <n v="27320"/>
    <n v="0"/>
    <n v="0"/>
    <n v="0"/>
    <n v="29942.720000000001"/>
    <n v="0"/>
    <n v="43938.76"/>
    <n v="0"/>
    <n v="29942.720000000001"/>
    <n v="43938.76"/>
    <n v="13996.04"/>
  </r>
  <r>
    <x v="5"/>
    <s v="Ahmet Bursal"/>
    <s v="Arşiv kaydı var"/>
    <m/>
    <m/>
    <d v="2026-08-17T00:00:00"/>
    <s v="S-642580"/>
    <d v="2026-08-17T00:00:00"/>
    <s v="Y-576820"/>
    <x v="0"/>
    <m/>
    <s v=" "/>
    <m/>
    <s v="87206"/>
    <m/>
    <x v="14"/>
    <s v="Ülker Bisküvi San. A.Ş. Akyurt Şubesi"/>
    <s v="ÜLKER BİSKÜVİ SAN.A.Ş ( GEBZE ŞUBE )"/>
    <m/>
    <m/>
    <m/>
    <s v="06ESE611"/>
    <s v="Tır Kayar Perdeli"/>
    <s v="HASAN HÜSEYİN ATA"/>
    <x v="0"/>
    <s v="HASAN ATA"/>
    <s v="538409989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7206"/>
    <n v="0"/>
    <n v="0"/>
    <n v="0"/>
    <n v="0"/>
    <n v="28500"/>
    <n v="0"/>
    <n v="43424"/>
    <n v="0"/>
    <n v="28500"/>
    <n v="43424"/>
    <n v="14924"/>
  </r>
  <r>
    <x v="5"/>
    <s v="Hüseyin Çalışkan"/>
    <s v="Arşiv kaydı var"/>
    <m/>
    <m/>
    <d v="2026-08-17T00:00:00"/>
    <s v="S-641898"/>
    <d v="2026-08-17T00:00:00"/>
    <s v="Y-576136"/>
    <x v="0"/>
    <m/>
    <s v=" "/>
    <m/>
    <s v="87065"/>
    <m/>
    <x v="14"/>
    <s v="Ülker Bisküvi San. A.Ş. Akyurt Şubesi"/>
    <s v="ÜLKER BİSKÜVİ SAN.A.Ş ( GEBZE ŞUBE )"/>
    <d v="2026-08-17T00:00:00"/>
    <s v="P-000172449"/>
    <m/>
    <s v="06GC5162"/>
    <s v="Tır Kayar Perdeli"/>
    <s v="SAVAŞ KÜÇÜ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7065"/>
    <n v="26540"/>
    <n v="0"/>
    <n v="0"/>
    <n v="0"/>
    <n v="29087.84"/>
    <n v="0"/>
    <n v="42684.28"/>
    <n v="0"/>
    <n v="29087.84"/>
    <n v="42684.28"/>
    <n v="13596.44"/>
  </r>
  <r>
    <x v="5"/>
    <s v="Hüseyin Çalışkan"/>
    <s v="Arşiv kaydı var"/>
    <m/>
    <m/>
    <d v="2026-08-17T00:00:00"/>
    <s v="S-641897"/>
    <d v="2026-08-17T00:00:00"/>
    <s v="Y-576135"/>
    <x v="0"/>
    <m/>
    <s v=" "/>
    <m/>
    <s v="87061"/>
    <m/>
    <x v="14"/>
    <s v="Ülker Bisküvi San. A.Ş. Akyurt Şubesi"/>
    <s v="ÜLKER BİSKÜVİ SAN.A.Ş ( GEBZE ŞUBE )"/>
    <d v="2026-08-17T00:00:00"/>
    <s v="P-000172448"/>
    <m/>
    <s v="06CKD016"/>
    <s v="Tır Kayar Perdeli"/>
    <s v="ORHAN SARIARSLAN"/>
    <x v="0"/>
    <s v="ORHAN SARIARSLAN"/>
    <s v="5372606357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7061"/>
    <n v="27280"/>
    <n v="0"/>
    <n v="0"/>
    <n v="0"/>
    <n v="29898.880000000001"/>
    <n v="0"/>
    <n v="43874.42"/>
    <n v="0"/>
    <n v="29898.880000000001"/>
    <n v="43874.42"/>
    <n v="13975.54"/>
  </r>
  <r>
    <x v="5"/>
    <s v="Ahmet Bursal"/>
    <s v="Arşiv kaydı var"/>
    <m/>
    <m/>
    <d v="2026-08-17T00:00:00"/>
    <s v="S-642761"/>
    <d v="2026-08-17T00:00:00"/>
    <s v="Y-577003"/>
    <x v="0"/>
    <m/>
    <s v=" "/>
    <m/>
    <s v="87127"/>
    <m/>
    <x v="18"/>
    <s v="Ülker Bisküvi San. A.Ş. Akyurt Şubesi"/>
    <s v="Ülker Bisküvi San. A.Ş. Topkapı - 2 Şubesi"/>
    <m/>
    <m/>
    <m/>
    <s v="06CCA998"/>
    <s v="Tır Kayar Perdeli"/>
    <s v="NEZAKET ÖZDEMİ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7127"/>
    <n v="0"/>
    <n v="0"/>
    <n v="0"/>
    <n v="0"/>
    <n v="18494.72"/>
    <n v="0"/>
    <n v="32887.78"/>
    <n v="0"/>
    <n v="18494.72"/>
    <n v="32887.78"/>
    <n v="14393.06"/>
  </r>
  <r>
    <x v="5"/>
    <s v="Hüseyin Çalışkan"/>
    <s v="Arşiv kaydı var"/>
    <m/>
    <m/>
    <d v="2026-08-17T00:00:00"/>
    <s v="S-641874"/>
    <d v="2026-08-17T00:00:00"/>
    <s v="Y-576112"/>
    <x v="0"/>
    <m/>
    <s v=" "/>
    <m/>
    <s v="87031"/>
    <m/>
    <x v="14"/>
    <s v="Ülker Bisküvi San. A.Ş. Akyurt Şubesi"/>
    <s v="ÜLKER BİSKÜVİ SAN.A.Ş ( GEBZE ŞUBE )"/>
    <d v="2026-08-17T00:00:00"/>
    <s v="P-000172425"/>
    <m/>
    <s v="06BON407"/>
    <s v="Tır Kayar Perdeli"/>
    <s v="MUAMMER AVAN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7031"/>
    <n v="27300"/>
    <n v="0"/>
    <n v="0"/>
    <n v="0"/>
    <n v="29920.799999999999"/>
    <n v="0"/>
    <n v="43906.59"/>
    <n v="0"/>
    <n v="29920.799999999999"/>
    <n v="43906.59"/>
    <n v="13985.79"/>
  </r>
  <r>
    <x v="5"/>
    <s v="Hüseyin Çalışkan"/>
    <s v="Arşiv kaydı var"/>
    <m/>
    <m/>
    <d v="2026-08-17T00:00:00"/>
    <s v="S-641873"/>
    <d v="2026-08-17T00:00:00"/>
    <s v="Y-576111"/>
    <x v="0"/>
    <m/>
    <s v=" "/>
    <m/>
    <s v="87025"/>
    <m/>
    <x v="14"/>
    <s v="Ülker Bisküvi San. A.Ş. Akyurt Şubesi"/>
    <s v="ÜLKER BİSKÜVİ SAN.A.Ş ( GEBZE ŞUBE )"/>
    <d v="2026-08-17T00:00:00"/>
    <s v="P-000172424"/>
    <m/>
    <s v="06CFZ48"/>
    <s v="Tır Kayar Perdeli"/>
    <s v="SÜLEYMAN MUT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7025"/>
    <n v="27320"/>
    <n v="0"/>
    <n v="0"/>
    <n v="0"/>
    <n v="29942.720000000001"/>
    <n v="0"/>
    <n v="43938.76"/>
    <n v="0"/>
    <n v="29942.720000000001"/>
    <n v="43938.76"/>
    <n v="13996.04"/>
  </r>
  <r>
    <x v="5"/>
    <s v="Hüseyin Çalışkan"/>
    <s v="Arşiv kaydı var"/>
    <m/>
    <m/>
    <d v="2026-08-17T00:00:00"/>
    <s v="S-641870"/>
    <d v="2026-08-17T00:00:00"/>
    <s v="Y-576107"/>
    <x v="0"/>
    <m/>
    <s v=" "/>
    <m/>
    <s v="87017"/>
    <m/>
    <x v="18"/>
    <s v="Ülker Bisküvi San. A.Ş. Akyurt Şubesi"/>
    <s v="Ülker Bisküvi San. A.Ş. Topkapı - 2 Şubesi"/>
    <d v="2026-08-17T00:00:00"/>
    <s v="P-000172423"/>
    <m/>
    <s v="06EUH122"/>
    <s v="Tır Kayar Perdeli"/>
    <s v="MURAT TİRYAKİ"/>
    <x v="0"/>
    <s v="MURAT TİRYAKİ"/>
    <s v="05343238017"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7017 @ 87017"/>
    <n v="27400"/>
    <n v="0"/>
    <n v="0"/>
    <n v="0"/>
    <n v="37757.199999999997"/>
    <n v="0"/>
    <n v="43659.16"/>
    <n v="0"/>
    <n v="37757.199999999997"/>
    <n v="43659.16"/>
    <n v="5901.96"/>
  </r>
  <r>
    <x v="5"/>
    <s v="Hüseyin Çalışkan"/>
    <s v="Arşiv kaydı var"/>
    <m/>
    <m/>
    <d v="2026-08-17T00:00:00"/>
    <s v="S-641862"/>
    <d v="2026-08-17T00:00:00"/>
    <s v="Y-576100"/>
    <x v="0"/>
    <m/>
    <s v=" "/>
    <m/>
    <s v="87014"/>
    <m/>
    <x v="14"/>
    <s v="Ülker Bisküvi San. A.Ş. Akyurt Şubesi"/>
    <s v="ÜLKER BİSKÜVİ SAN.A.Ş ( GEBZE ŞUBE )"/>
    <d v="2026-08-17T00:00:00"/>
    <s v="P-000172422"/>
    <m/>
    <s v="06CAY35"/>
    <s v="Tır Kayar Perdeli"/>
    <s v="MESUT DADA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7014"/>
    <n v="27260"/>
    <n v="0"/>
    <n v="0"/>
    <n v="0"/>
    <n v="29876.959999999999"/>
    <n v="0"/>
    <n v="43842.26"/>
    <n v="0"/>
    <n v="29876.959999999999"/>
    <n v="43842.26"/>
    <n v="13965.3"/>
  </r>
  <r>
    <x v="5"/>
    <s v="Ahmet Bursal"/>
    <s v="Arşiv kaydı var"/>
    <m/>
    <m/>
    <d v="2026-08-17T00:00:00"/>
    <s v="S-642761"/>
    <d v="2026-08-17T00:00:00"/>
    <s v="Y-577004"/>
    <x v="0"/>
    <m/>
    <s v=" "/>
    <m/>
    <m/>
    <m/>
    <x v="18"/>
    <s v="Ülker Bisküvi San. A.Ş. Akyurt Şubesi"/>
    <s v="Ülker Bisküvi San. A.Ş. Topkapı - 2 Şubesi"/>
    <m/>
    <m/>
    <m/>
    <s v="06CCA998"/>
    <s v="Tır Kayar Perdeli"/>
    <s v="NEZAKET ÖZDEMİ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"/>
    <n v="0"/>
    <n v="0"/>
    <n v="0"/>
    <n v="0"/>
    <n v="18494.72"/>
    <n v="0"/>
    <n v="11053.26"/>
    <n v="0"/>
    <n v="18494.72"/>
    <n v="11053.26"/>
    <n v="-7441.46"/>
  </r>
  <r>
    <x v="5"/>
    <s v="Ahmet Bursal"/>
    <s v="Arşiv kaydı var"/>
    <m/>
    <m/>
    <d v="2026-08-17T00:00:00"/>
    <s v="S-642753"/>
    <d v="2026-08-17T00:00:00"/>
    <s v="Y-576995"/>
    <x v="0"/>
    <m/>
    <s v=" "/>
    <m/>
    <s v="87070"/>
    <m/>
    <x v="14"/>
    <s v="Ülker Bisküvi San. A.Ş. Akyurt Şubesi"/>
    <s v="ÜLKER BİSKÜVİ SAN.A.Ş ( GEBZE ŞUBE )"/>
    <m/>
    <m/>
    <m/>
    <s v="06FS8903"/>
    <s v="Tır Kayar Perdeli"/>
    <s v="FERHAT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7070"/>
    <n v="0"/>
    <n v="0"/>
    <n v="0"/>
    <n v="0"/>
    <n v="28500"/>
    <n v="0"/>
    <n v="43424"/>
    <n v="0"/>
    <n v="28500"/>
    <n v="43424"/>
    <n v="14924"/>
  </r>
  <r>
    <x v="5"/>
    <s v="Ahmet Bursal"/>
    <s v="Arşiv kaydı var"/>
    <m/>
    <m/>
    <d v="2026-08-17T00:00:00"/>
    <s v="S-642592"/>
    <d v="2026-08-17T00:00:00"/>
    <s v="Y-576834"/>
    <x v="0"/>
    <m/>
    <s v=" "/>
    <m/>
    <s v="87223"/>
    <m/>
    <x v="14"/>
    <s v="Ülker Bisküvi San. A.Ş. Akyurt Şubesi"/>
    <s v="ÜLKER BİSKÜVİ SAN.A.Ş ( GEBZE ŞUBE )"/>
    <m/>
    <m/>
    <m/>
    <s v="06DN4677"/>
    <s v="Tır Kayar Perdeli"/>
    <s v="YUSUF KALAYCI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7223"/>
    <n v="0"/>
    <n v="0"/>
    <n v="0"/>
    <n v="0"/>
    <n v="15675"/>
    <n v="0"/>
    <n v="12466.21"/>
    <n v="0"/>
    <n v="15675"/>
    <n v="12466.21"/>
    <n v="-3208.79"/>
  </r>
  <r>
    <x v="5"/>
    <s v="Ahmet Bursal"/>
    <s v="Arşiv kaydı var"/>
    <m/>
    <m/>
    <d v="2026-08-17T00:00:00"/>
    <s v="S-642592"/>
    <d v="2026-08-17T00:00:00"/>
    <s v="Y-576832"/>
    <x v="0"/>
    <m/>
    <s v=" "/>
    <m/>
    <s v="87173"/>
    <m/>
    <x v="14"/>
    <s v="Ülker Bisküvi San. A.Ş. Akyurt Şubesi"/>
    <s v="ÜLKER BİSKÜVİ SAN.A.Ş ( GEBZE ŞUBE )"/>
    <m/>
    <m/>
    <m/>
    <s v="06DN4677"/>
    <s v="Tır Kayar Perdeli"/>
    <s v="YUSUF KALAYCI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7173"/>
    <n v="0"/>
    <n v="0"/>
    <n v="0"/>
    <n v="0"/>
    <n v="15675"/>
    <n v="0"/>
    <n v="33195.31"/>
    <n v="0"/>
    <n v="15675"/>
    <n v="33195.31"/>
    <n v="17520.310000000001"/>
  </r>
  <r>
    <x v="5"/>
    <s v="Ahmet Bursal"/>
    <s v="Arşiv kaydı var"/>
    <m/>
    <m/>
    <d v="2026-08-17T00:00:00"/>
    <s v="S-642455"/>
    <d v="2026-08-17T00:00:00"/>
    <s v="Y-576694"/>
    <x v="0"/>
    <m/>
    <s v=" "/>
    <m/>
    <s v="87275-87260"/>
    <m/>
    <x v="16"/>
    <s v="ÜLKER BİSKÜVİ SANAYİ AŞ .(ANKARA ŞUBE)"/>
    <s v="ÜLKER BİSKÜVİ SANAYİ AŞ .(ANKARA ŞUBE)"/>
    <m/>
    <m/>
    <m/>
    <s v="06CYA238"/>
    <s v="Tır Kayar Perdeli"/>
    <s v="ABDULVAHAP ÇİZMECİ-ÇİZMECİ NAKLİYE-SERVİS"/>
    <x v="0"/>
    <s v="GÖKHAN ÇİZMECİ"/>
    <s v="5514420598"/>
    <s v="ŞEHİRLERARASI"/>
    <n v="1"/>
    <s v="Y34"/>
    <s v="İSTANBUL"/>
    <s v="İSTANBUL"/>
    <s v="İSTANBUL MERKEZ"/>
    <s v="GEBZE FABRİKA"/>
    <s v="0699"/>
    <s v="ÜLKER ANKARA HAMMADDE DEPO"/>
    <s v="ANKARA"/>
    <s v="AKYURT"/>
    <s v="ESENBOĞA YOLU 21.KM AKYURT/ANKARA @ 87275-87260"/>
    <n v="0"/>
    <n v="0"/>
    <n v="0"/>
    <n v="0"/>
    <n v="26000"/>
    <n v="0"/>
    <n v="38131"/>
    <n v="0"/>
    <n v="26000"/>
    <n v="38131"/>
    <n v="12131"/>
  </r>
  <r>
    <x v="2"/>
    <s v="Arif Aladağ"/>
    <m/>
    <m/>
    <s v="TAMAMLANDI"/>
    <d v="2026-08-17T00:00:00"/>
    <s v="S-642376"/>
    <d v="2026-08-17T00:00:00"/>
    <s v="Y-576615"/>
    <x v="0"/>
    <m/>
    <s v=" "/>
    <m/>
    <m/>
    <m/>
    <x v="7"/>
    <s v="KESKİNOĞLU TAVUKÇULUK VE DAMIZLIK İŞLETMELERİ SANAYİ TİCARET ANONİM ŞİRKETİ"/>
    <m/>
    <m/>
    <m/>
    <m/>
    <s v="19RD501"/>
    <s v="Tır Frigorifik"/>
    <s v="USTAOĞLU TURİZM-NAKLİYAT VE SEYAHAT SAN. VE TİC. LTD.ŞTİ."/>
    <x v="0"/>
    <s v=" "/>
    <m/>
    <s v="ŞEHİRLERARASI"/>
    <n v="1"/>
    <s v="Y16"/>
    <s v="BURSA"/>
    <s v="BURSA"/>
    <s v="BURSA MERKEZ"/>
    <s v="SEBKUR"/>
    <s v="Y22"/>
    <s v="EDİRNE"/>
    <s v="EDİRNE"/>
    <s v="EDİRNE MERKEZ"/>
    <s v="HAVSA A101 @ "/>
    <n v="0"/>
    <n v="0"/>
    <n v="0"/>
    <n v="0"/>
    <n v="35500"/>
    <n v="0"/>
    <n v="36650"/>
    <n v="0"/>
    <n v="35500"/>
    <n v="36650"/>
    <n v="1150"/>
  </r>
  <r>
    <x v="2"/>
    <s v="Arif Aladağ"/>
    <m/>
    <m/>
    <s v="TAMAMLANDI"/>
    <d v="2026-08-17T00:00:00"/>
    <s v="S-642375"/>
    <d v="2026-08-17T00:00:00"/>
    <s v="Y-576614"/>
    <x v="0"/>
    <m/>
    <s v=" "/>
    <m/>
    <m/>
    <m/>
    <x v="7"/>
    <s v="KESKİNOĞLU TAVUKÇULUK VE DAMIZLIK İŞLETMELERİ SANAYİ TİCARET ANONİM ŞİRKETİ"/>
    <m/>
    <m/>
    <m/>
    <m/>
    <s v="19AHC814"/>
    <s v="Tır Frigorifik"/>
    <s v="USTAOĞLU TURİZM-NAKLİYAT VE SEYAHAT SAN. VE TİC. LTD.ŞTİ."/>
    <x v="0"/>
    <s v=" "/>
    <m/>
    <s v="ŞEHİRLERARASI"/>
    <n v="1"/>
    <s v="Y16"/>
    <s v="BURSA"/>
    <s v="BURSA"/>
    <s v="BURSA MERKEZ"/>
    <s v="SEBKUR"/>
    <s v="Y39"/>
    <s v="KIRKLARELİ"/>
    <s v="KIRKLARELİ"/>
    <s v="KIRKLARELİ MERKEZ"/>
    <s v="LÜLEBURGAZ MİGROS @"/>
    <n v="0"/>
    <n v="0"/>
    <n v="0"/>
    <n v="0"/>
    <n v="32500"/>
    <n v="0"/>
    <n v="32650"/>
    <n v="0"/>
    <n v="32500"/>
    <n v="32650"/>
    <n v="150"/>
  </r>
  <r>
    <x v="2"/>
    <s v="Arif Aladağ"/>
    <m/>
    <m/>
    <s v="TAMAMLANDI"/>
    <d v="2026-08-17T00:00:00"/>
    <s v="S-642374"/>
    <d v="2026-08-17T00:00:00"/>
    <s v="Y-576613"/>
    <x v="0"/>
    <m/>
    <s v=" "/>
    <m/>
    <m/>
    <m/>
    <x v="7"/>
    <s v="KESKİNOĞLU TAVUKÇULUK VE DAMIZLIK İŞLETMELERİ SANAYİ TİCARET ANONİM ŞİRKETİ"/>
    <m/>
    <m/>
    <m/>
    <m/>
    <s v="06DKH895"/>
    <s v="Tır Frigorifik"/>
    <s v="HALİS DANIŞAN"/>
    <x v="0"/>
    <s v=" "/>
    <m/>
    <s v="ŞEHİRLERARASI"/>
    <n v="1"/>
    <s v="Y16"/>
    <s v="BURSA"/>
    <s v="BURSA"/>
    <s v="BURSA MERKEZ"/>
    <s v="SEBKUR"/>
    <s v="Y06"/>
    <s v="ANKARA"/>
    <s v="ANKARA"/>
    <s v="ANKARA MERKEZ"/>
    <s v="ASO MİGROS @ "/>
    <n v="0"/>
    <n v="0"/>
    <n v="0"/>
    <n v="0"/>
    <n v="29000"/>
    <n v="0"/>
    <n v="30050"/>
    <n v="0"/>
    <n v="29000"/>
    <n v="30050"/>
    <n v="1050"/>
  </r>
  <r>
    <x v="2"/>
    <s v="Arif Aladağ"/>
    <m/>
    <m/>
    <s v="TAMAMLANDI"/>
    <d v="2026-08-17T00:00:00"/>
    <s v="S-642373"/>
    <d v="2026-08-17T00:00:00"/>
    <s v="Y-576612"/>
    <x v="0"/>
    <m/>
    <s v=" "/>
    <m/>
    <m/>
    <m/>
    <x v="7"/>
    <s v="KESKİNOĞLU TAVUKÇULUK VE DAMIZLIK İŞLETMELERİ SANAYİ TİCARET ANONİM ŞİRKETİ"/>
    <m/>
    <m/>
    <m/>
    <m/>
    <s v="31ALZ139"/>
    <s v="Tır Frigorifik"/>
    <s v="MAYA ULUSLARARASI TAŞIMACILIK İNŞAAT MADENCİLİK İTHALAT İHRACAT TİCARET VE SANAYİ LİMİTED ŞİRKETİ"/>
    <x v="0"/>
    <s v=" "/>
    <m/>
    <s v="ŞEHİRLERARASI"/>
    <n v="1"/>
    <s v="4598"/>
    <s v="MANİSA KESKİNOĞLU DEPO"/>
    <s v="MANİSA"/>
    <s v="AKHİSAR"/>
    <s v="KAYALIOĞLU KASABASI+ SEBKUR"/>
    <s v="Y54"/>
    <s v="SAKARYA"/>
    <s v="SAKARYA"/>
    <s v="SAKARYA MERKEZ"/>
    <s v="SAKARYA A101 @ "/>
    <n v="0"/>
    <n v="0"/>
    <n v="0"/>
    <n v="0"/>
    <n v="26000"/>
    <n v="0"/>
    <n v="28950"/>
    <n v="0"/>
    <n v="26000"/>
    <n v="28950"/>
    <n v="2950"/>
  </r>
  <r>
    <x v="2"/>
    <s v="Arif Aladağ"/>
    <m/>
    <m/>
    <s v="TAMAMLANDI"/>
    <d v="2026-08-17T00:00:00"/>
    <s v="S-642372"/>
    <d v="2026-08-17T00:00:00"/>
    <s v="Y-576611"/>
    <x v="0"/>
    <m/>
    <s v=" "/>
    <m/>
    <m/>
    <m/>
    <x v="7"/>
    <s v="KESKİNOĞLU TAVUKÇULUK VE DAMIZLIK İŞLETMELERİ SANAYİ TİCARET ANONİM ŞİRKETİ"/>
    <m/>
    <m/>
    <m/>
    <m/>
    <s v="07APT616"/>
    <s v="Tır Frigorifik"/>
    <s v="MEHMET ALİ ÖZCAN"/>
    <x v="0"/>
    <s v=" "/>
    <m/>
    <s v="ŞEHİRLERARASI"/>
    <n v="1"/>
    <s v="4598"/>
    <s v="MANİSA KESKİNOĞLU DEPO"/>
    <s v="MANİSA"/>
    <s v="AKHİSAR"/>
    <s v="KAYALIOĞLU KASABASI"/>
    <s v="Y07"/>
    <s v="ANTALYA"/>
    <s v="ANTALYA"/>
    <s v="MERKEZ"/>
    <s v="DÖŞEMEALTI9+MURATPAŞA A101 + SERİK CARREFOURSA @ "/>
    <n v="0"/>
    <n v="0"/>
    <n v="0"/>
    <n v="0"/>
    <n v="27000"/>
    <n v="0"/>
    <n v="28250"/>
    <n v="0"/>
    <n v="27000"/>
    <n v="28250"/>
    <n v="1250"/>
  </r>
  <r>
    <x v="2"/>
    <s v="Arif Aladağ"/>
    <m/>
    <m/>
    <s v="TAMAMLANDI"/>
    <d v="2026-08-17T00:00:00"/>
    <s v="S-642371"/>
    <d v="2026-08-17T00:00:00"/>
    <s v="Y-576610"/>
    <x v="0"/>
    <m/>
    <s v=" "/>
    <m/>
    <m/>
    <m/>
    <x v="7"/>
    <s v="KESKİNOĞLU TAVUKÇULUK VE DAMIZLIK İŞLETMELERİ SANAYİ TİCARET ANONİM ŞİRKETİ"/>
    <m/>
    <m/>
    <m/>
    <m/>
    <s v="31SB279"/>
    <s v="Tır Frigorifik"/>
    <s v="YÖNTEM LOJ.ULUS.TAŞ.İTH.İHR.SAN.VE TİC.LTD.ŞTİ"/>
    <x v="0"/>
    <s v=" "/>
    <m/>
    <s v="ŞEHİRLERARASI"/>
    <n v="1"/>
    <s v="4598"/>
    <s v="MANİSA KESKİNOĞLU DEPO"/>
    <s v="MANİSA"/>
    <s v="AKHİSAR"/>
    <s v="KAYALIOĞLU KASABASI"/>
    <s v="Y35"/>
    <s v="İZMİR"/>
    <s v="İZMİR"/>
    <s v="MERKEZ"/>
    <s v="AKHİSAR ŞOK+ CENK ZERE @ "/>
    <n v="0"/>
    <n v="0"/>
    <n v="0"/>
    <n v="0"/>
    <n v="12500"/>
    <n v="0"/>
    <n v="13000"/>
    <n v="0"/>
    <n v="12500"/>
    <n v="13000"/>
    <n v="500"/>
  </r>
  <r>
    <x v="2"/>
    <s v="Arif Aladağ"/>
    <m/>
    <m/>
    <s v="TAMAMLANDI"/>
    <d v="2026-08-17T00:00:00"/>
    <s v="S-642370"/>
    <d v="2026-08-17T00:00:00"/>
    <s v="Y-576609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MANİSA A101 @ "/>
    <n v="0"/>
    <n v="0"/>
    <n v="0"/>
    <n v="0"/>
    <n v="8000"/>
    <n v="0"/>
    <n v="8550"/>
    <n v="0"/>
    <n v="8000"/>
    <n v="8550"/>
    <n v="550"/>
  </r>
  <r>
    <x v="2"/>
    <s v="Arif Aladağ"/>
    <m/>
    <m/>
    <s v="TAMAMLANDI"/>
    <d v="2026-08-17T00:00:00"/>
    <s v="S-642369"/>
    <d v="2026-08-17T00:00:00"/>
    <s v="Y-576608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LERARASI"/>
    <n v="1"/>
    <s v="4598"/>
    <s v="MANİSA KESKİNOĞLU DEPO"/>
    <s v="MANİSA"/>
    <s v="AKHİSAR"/>
    <s v="KAYALIOĞLU KASABASI"/>
    <s v="Y35"/>
    <s v="İZMİR"/>
    <s v="İZMİR"/>
    <s v="MERKEZ"/>
    <s v="TORBALI MİGROS @"/>
    <n v="0"/>
    <n v="0"/>
    <n v="0"/>
    <n v="0"/>
    <n v="12500"/>
    <n v="0"/>
    <n v="12850"/>
    <n v="0"/>
    <n v="12500"/>
    <n v="12850"/>
    <n v="350"/>
  </r>
  <r>
    <x v="2"/>
    <s v="Arif Aladağ"/>
    <m/>
    <s v="17-23 AĞUSTOS 2026 GÖNENLİ SÜT / AKHİSAR MUTABAKATI"/>
    <s v="TAMAMLANDI"/>
    <d v="2026-08-17T00:00:00"/>
    <s v="S-642360"/>
    <d v="2026-08-17T00:00:00"/>
    <s v="Y-576599"/>
    <x v="0"/>
    <m/>
    <s v=" "/>
    <m/>
    <m/>
    <m/>
    <x v="6"/>
    <s v="GÖNENLİ SÜT VE SÜT ÜRÜNLERİ GIDA SANAYİ VE TİCARET ANONİM ŞİRKETİ"/>
    <m/>
    <m/>
    <m/>
    <m/>
    <s v="45YG500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ÖMERLİ BİM+ TUZLA BİM @ "/>
    <n v="0"/>
    <n v="0"/>
    <n v="0"/>
    <n v="0"/>
    <n v="38500"/>
    <n v="0"/>
    <n v="40540.29"/>
    <n v="0"/>
    <n v="38500"/>
    <n v="40540.29"/>
    <n v="2040.29"/>
  </r>
  <r>
    <x v="2"/>
    <s v="Arif Aladağ"/>
    <m/>
    <s v="17-23 AĞUSTOS 2026 GÖNENLİ SÜT / AKHİSAR MUTABAKATI"/>
    <s v="TAMAMLANDI"/>
    <d v="2026-08-17T00:00:00"/>
    <s v="S-642359"/>
    <d v="2026-08-17T00:00:00"/>
    <s v="Y-576598"/>
    <x v="0"/>
    <m/>
    <s v=" "/>
    <m/>
    <m/>
    <m/>
    <x v="6"/>
    <s v="GÖNENLİ SÜT VE SÜT ÜRÜNLERİ GIDA SANAYİ VE TİCARET ANONİM ŞİRKETİ"/>
    <m/>
    <m/>
    <m/>
    <m/>
    <s v="06GB2818"/>
    <s v="Tır Frigorifik"/>
    <s v="ERCANBERK NAKLİYAT OTOMOTİV TURİZM GIDA İNŞAAT SANAYİ TİCARET LİMİTED ŞİRKETİ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ORHANLI BİM @ "/>
    <n v="0"/>
    <n v="0"/>
    <n v="0"/>
    <n v="0"/>
    <n v="39500"/>
    <n v="0"/>
    <n v="40540.29"/>
    <n v="0"/>
    <n v="39500"/>
    <n v="40540.29"/>
    <n v="1040.29"/>
  </r>
  <r>
    <x v="2"/>
    <s v="Arif Aladağ"/>
    <m/>
    <s v="17-23 AĞUSTOS 2026 GÖNENLİ SÜT / AKHİSAR MUTABAKATI"/>
    <s v="TAMAMLANDI"/>
    <d v="2026-08-17T00:00:00"/>
    <s v="S-642357"/>
    <d v="2026-08-17T00:00:00"/>
    <s v="Y-576596"/>
    <x v="0"/>
    <m/>
    <s v=" "/>
    <m/>
    <m/>
    <m/>
    <x v="6"/>
    <s v="GÖNENLİ SÜT VE SÜT ÜRÜNLERİ GIDA SANAYİ VE TİCARET ANONİM ŞİRKETİ"/>
    <m/>
    <m/>
    <m/>
    <m/>
    <s v="45ABD540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ESENYURT BİM2+BİM3 @ "/>
    <n v="0"/>
    <n v="0"/>
    <n v="0"/>
    <n v="0"/>
    <n v="48500"/>
    <n v="0"/>
    <n v="50429.56"/>
    <n v="0"/>
    <n v="48500"/>
    <n v="50429.56"/>
    <n v="1929.56"/>
  </r>
  <r>
    <x v="2"/>
    <s v="Arif Aladağ"/>
    <m/>
    <s v="17-23 AĞUSTOS 2026 GÖNENLİ SÜT / AKHİSAR MUTABAKATI"/>
    <s v="TAMAMLANDI"/>
    <d v="2026-08-17T00:00:00"/>
    <s v="S-642356"/>
    <d v="2026-08-17T00:00:00"/>
    <s v="Y-576595"/>
    <x v="0"/>
    <m/>
    <s v=" "/>
    <m/>
    <m/>
    <m/>
    <x v="6"/>
    <s v="GÖNENLİ SÜT VE SÜT ÜRÜNLERİ GIDA SANAYİ VE TİCARET ANONİM ŞİRKETİ"/>
    <m/>
    <m/>
    <m/>
    <m/>
    <s v="45ACD017"/>
    <s v="Tır Frigorifik"/>
    <s v="MEHMET UZEL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ARNAVUTKÖY BİM1+BİM2 @ "/>
    <n v="0"/>
    <n v="0"/>
    <n v="0"/>
    <n v="0"/>
    <n v="48500"/>
    <n v="0"/>
    <n v="50429.56"/>
    <n v="0"/>
    <n v="48500"/>
    <n v="50429.56"/>
    <n v="1929.56"/>
  </r>
  <r>
    <x v="2"/>
    <s v="Arif Aladağ"/>
    <m/>
    <s v="17-23 AĞUSTOS 2026 GÖNENLİ SÜT / AKHİSAR MUTABAKATI"/>
    <s v="TAMAMLANDI"/>
    <d v="2026-08-17T00:00:00"/>
    <s v="S-642355"/>
    <d v="2026-08-17T00:00:00"/>
    <s v="Y-576594"/>
    <x v="0"/>
    <m/>
    <s v=" "/>
    <m/>
    <m/>
    <m/>
    <x v="6"/>
    <s v="GÖNENLİ SÜT VE SÜT ÜRÜNLERİ GIDA SANAYİ VE TİCARET ANONİM ŞİRKETİ"/>
    <m/>
    <m/>
    <m/>
    <m/>
    <s v="45HH178"/>
    <s v="Tır Frigorifik"/>
    <s v="SAFİYE YAŞAR"/>
    <x v="0"/>
    <s v=" "/>
    <m/>
    <s v="ŞEHİRLERARASI"/>
    <n v="1"/>
    <s v="Y45"/>
    <s v="MANİSA"/>
    <s v="MANİSA"/>
    <s v="MANİSA MERKEZ"/>
    <m/>
    <s v="Y26"/>
    <s v="ESKİŞEHİR"/>
    <s v="ESKİŞEHİR"/>
    <s v="ESKİŞEHİR MERKEZ"/>
    <s v="ESKİŞEHİR BİM @ "/>
    <n v="0"/>
    <n v="0"/>
    <n v="0"/>
    <n v="0"/>
    <n v="32000"/>
    <n v="0"/>
    <n v="33571.1"/>
    <n v="0"/>
    <n v="32000"/>
    <n v="33571.1"/>
    <n v="1571.1"/>
  </r>
  <r>
    <x v="2"/>
    <s v="Arif Aladağ"/>
    <m/>
    <m/>
    <s v="TAMAMLANDI"/>
    <d v="2026-08-17T00:00:00"/>
    <s v="S-642676"/>
    <d v="2026-08-17T00:00:00"/>
    <s v="Y-576917"/>
    <x v="0"/>
    <m/>
    <s v=" "/>
    <m/>
    <m/>
    <m/>
    <x v="31"/>
    <s v="AKBULAK GIDA DIŞ TİCARET LİMİTED ŞİRKETİ"/>
    <m/>
    <m/>
    <m/>
    <m/>
    <s v="45YT441"/>
    <s v="Tır Frigorifik"/>
    <s v="SİSTA LOJİSTİK GIDA TİC.LTD.ŞTİ"/>
    <x v="0"/>
    <s v=" "/>
    <m/>
    <s v="ŞEHİRLERARASI"/>
    <n v="1"/>
    <s v="Y41"/>
    <s v="KOCAELİ"/>
    <s v="KOCAELİ"/>
    <s v="KOCAELİ(İZMİT) MERKEZ"/>
    <s v="GEBZE AKÇA LOJ. DEPOSU"/>
    <s v="Y35"/>
    <s v="İZMİR"/>
    <s v="İZMİR"/>
    <s v="MERKEZ"/>
    <s v="MENEMEN EGE SERBEST BÖLGE İZBAŞ. @ "/>
    <n v="0"/>
    <n v="0"/>
    <n v="0"/>
    <n v="0"/>
    <n v="44000"/>
    <n v="0"/>
    <n v="47000"/>
    <n v="0"/>
    <n v="44000"/>
    <n v="47000"/>
    <n v="3000"/>
  </r>
  <r>
    <x v="3"/>
    <s v="Mehmet Koç"/>
    <s v="Arşiv kaydı var"/>
    <m/>
    <m/>
    <d v="2026-08-17T00:00:00"/>
    <s v="S-642510"/>
    <d v="2026-08-17T00:00:00"/>
    <s v="Y-576750"/>
    <x v="0"/>
    <m/>
    <s v=" "/>
    <m/>
    <m/>
    <m/>
    <x v="8"/>
    <s v="TURKUVAZ PLASTİK VE TEMİZLİK ÜRÜNLERİ SAN TİÇ A.Ş"/>
    <m/>
    <d v="2026-08-17T00:00:00"/>
    <s v="P-000172633"/>
    <m/>
    <s v="04AAT263"/>
    <s v="Tır Tenteli"/>
    <s v="MUSA POLAT"/>
    <x v="0"/>
    <s v=" "/>
    <m/>
    <s v="ŞEHİRLERARASI"/>
    <n v="1"/>
    <s v="HENDEK TURKUVAZ"/>
    <s v="HENDEK TURKUVAZ"/>
    <s v="SAKARYA"/>
    <s v="HENDEK"/>
    <m/>
    <s v="Y76"/>
    <s v="IĞDIR"/>
    <s v="IĞDIR"/>
    <s v="IĞDIR MERKEZ"/>
    <m/>
    <n v="0"/>
    <n v="0"/>
    <n v="0"/>
    <n v="0"/>
    <n v="71000"/>
    <n v="0"/>
    <n v="80584"/>
    <n v="0"/>
    <n v="71000"/>
    <n v="80584"/>
    <n v="9584"/>
  </r>
  <r>
    <x v="3"/>
    <s v="Mehmet Koç"/>
    <s v="Arşiv kaydı var"/>
    <m/>
    <m/>
    <d v="2026-08-17T00:00:00"/>
    <s v="S-642502"/>
    <d v="2026-08-17T00:00:00"/>
    <s v="Y-576742"/>
    <x v="0"/>
    <m/>
    <s v=" "/>
    <m/>
    <m/>
    <m/>
    <x v="19"/>
    <s v="VATAN PLASTİK SAN TİCARET A.Ş"/>
    <m/>
    <d v="2026-08-17T00:00:00"/>
    <s v="P-000172627"/>
    <m/>
    <s v="54ABG366"/>
    <s v="Tır Tenteli"/>
    <s v="PAMUKOVA ÖZKAR NAK.SAN.VE TİC.LTD.ŞTİ"/>
    <x v="0"/>
    <s v=" "/>
    <m/>
    <s v="ŞEHİRLERARASI"/>
    <n v="1"/>
    <s v="Y11"/>
    <s v="BİLECİK"/>
    <s v="BİLECİK"/>
    <s v="BİLECİK MERKEZ"/>
    <m/>
    <s v="Y35"/>
    <s v="İZMİR"/>
    <s v="İZMİR"/>
    <s v="MERKEZ"/>
    <s v="35977 @"/>
    <n v="0"/>
    <n v="0"/>
    <n v="0"/>
    <n v="0"/>
    <n v="34500"/>
    <n v="0"/>
    <n v="38283.599999999999"/>
    <n v="0"/>
    <n v="34500"/>
    <n v="38283.599999999999"/>
    <n v="3783.6"/>
  </r>
  <r>
    <x v="3"/>
    <s v="Kadir Öz"/>
    <m/>
    <m/>
    <s v="SAKARYA"/>
    <d v="2026-08-17T00:00:00"/>
    <s v="S-643550"/>
    <d v="2026-08-17T00:00:00"/>
    <s v="Y-577798"/>
    <x v="1"/>
    <m/>
    <s v=" "/>
    <d v="2026-08-17T00:00:00"/>
    <m/>
    <m/>
    <x v="8"/>
    <s v="TURKUVAZ PLASTİK VE TEMİZLİK ÜRÜNLERİ SAN TİÇ A.Ş"/>
    <m/>
    <m/>
    <m/>
    <m/>
    <s v="54APM613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ZK NONWOVEN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17T00:00:00"/>
    <s v="S-643549"/>
    <d v="2026-08-17T00:00:00"/>
    <s v="Y-577797"/>
    <x v="1"/>
    <m/>
    <s v=" "/>
    <d v="2026-08-17T00:00:00"/>
    <m/>
    <m/>
    <x v="8"/>
    <s v="TURKUVAZ PLASTİK VE TEMİZLİK ÜRÜNLERİ SAN TİÇ A.Ş"/>
    <m/>
    <m/>
    <m/>
    <m/>
    <s v="54ANL929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ZK NONWOVEN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17T00:00:00"/>
    <s v="S-643548"/>
    <d v="2026-08-17T00:00:00"/>
    <s v="Y-577796"/>
    <x v="1"/>
    <m/>
    <s v=" "/>
    <d v="2026-08-17T00:00:00"/>
    <m/>
    <m/>
    <x v="8"/>
    <s v="TURKUVAZ PLASTİK VE TEMİZLİK ÜRÜNLERİ SAN TİÇ A.Ş"/>
    <m/>
    <m/>
    <m/>
    <m/>
    <s v="63LA551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610"/>
    <n v="0"/>
    <n v="12659"/>
    <n v="0"/>
    <n v="10610"/>
    <n v="12659"/>
    <n v="2049"/>
  </r>
  <r>
    <x v="3"/>
    <s v="Kadir Öz"/>
    <m/>
    <m/>
    <s v="SAKARYA"/>
    <d v="2026-08-17T00:00:00"/>
    <s v="S-643547"/>
    <d v="2026-08-17T00:00:00"/>
    <s v="Y-577795"/>
    <x v="1"/>
    <m/>
    <s v=" "/>
    <d v="2026-08-17T00:00:00"/>
    <m/>
    <m/>
    <x v="8"/>
    <s v="TURKUVAZ PLASTİK VE TEMİZLİK ÜRÜNLERİ SAN TİÇ A.Ş"/>
    <m/>
    <m/>
    <m/>
    <m/>
    <s v="54TN296"/>
    <s v="Tır Tenteli"/>
    <s v="SERPİL BURNAZ"/>
    <x v="0"/>
    <s v=" "/>
    <m/>
    <s v="ŞEHİRLERARASI"/>
    <m/>
    <s v="5403"/>
    <s v="HENDEK TURKUVAZ"/>
    <s v="SAKARYA"/>
    <s v="HENDEK"/>
    <m/>
    <s v="Y16"/>
    <s v="BURSA"/>
    <s v="BURSA"/>
    <s v="BURSA MERKEZ"/>
    <s v="KESTEL @ "/>
    <n v="0"/>
    <n v="0"/>
    <n v="1"/>
    <m/>
    <n v="13621"/>
    <n v="0"/>
    <n v="14384"/>
    <n v="0"/>
    <n v="13621"/>
    <n v="14384"/>
    <n v="763"/>
  </r>
  <r>
    <x v="3"/>
    <s v="Kadir Öz"/>
    <m/>
    <m/>
    <s v="SAKARYA"/>
    <d v="2026-08-17T00:00:00"/>
    <s v="S-643546"/>
    <d v="2026-08-17T00:00:00"/>
    <s v="Y-577794"/>
    <x v="1"/>
    <m/>
    <s v=" "/>
    <d v="2026-08-17T00:00:00"/>
    <m/>
    <m/>
    <x v="8"/>
    <s v="TURKUVAZ PLASTİK VE TEMİZLİK ÜRÜNLERİ SAN TİÇ A.Ş"/>
    <m/>
    <m/>
    <m/>
    <m/>
    <s v="55AAC08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8"/>
    <s v="KAYSERİ"/>
    <s v="KAYSERİ"/>
    <s v="KAYSERİ MERKEZ"/>
    <s v="KAYSERİ-1+2 @ "/>
    <n v="0"/>
    <n v="0"/>
    <n v="1"/>
    <m/>
    <n v="28492"/>
    <n v="0"/>
    <n v="33042"/>
    <n v="0"/>
    <n v="28492"/>
    <n v="33042"/>
    <n v="4550"/>
  </r>
  <r>
    <x v="3"/>
    <s v="Kadir Öz"/>
    <m/>
    <m/>
    <s v="SAKARYA"/>
    <d v="2026-08-17T00:00:00"/>
    <s v="S-643545"/>
    <d v="2026-08-17T00:00:00"/>
    <s v="Y-577793"/>
    <x v="1"/>
    <m/>
    <s v=" "/>
    <d v="2026-08-17T00:00:00"/>
    <m/>
    <m/>
    <x v="8"/>
    <s v="TURKUVAZ PLASTİK VE TEMİZLİK ÜRÜNLERİ SAN TİÇ A.Ş"/>
    <m/>
    <m/>
    <m/>
    <m/>
    <s v="19AGU633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7"/>
    <s v="KASTAMONU"/>
    <s v="KASTAMONU"/>
    <s v="KASTAMONU MERKEZ"/>
    <s v="KASTAMONU @ "/>
    <n v="0"/>
    <n v="0"/>
    <n v="1"/>
    <m/>
    <n v="21794"/>
    <n v="0"/>
    <n v="23245"/>
    <n v="0"/>
    <n v="21794"/>
    <n v="23245"/>
    <n v="1451"/>
  </r>
  <r>
    <x v="3"/>
    <s v="Kadir Öz"/>
    <m/>
    <m/>
    <s v="SAKARYA"/>
    <d v="2026-08-17T00:00:00"/>
    <s v="S-643544"/>
    <d v="2026-08-17T00:00:00"/>
    <s v="Y-577792"/>
    <x v="1"/>
    <m/>
    <s v=" "/>
    <d v="2026-08-17T00:00:00"/>
    <m/>
    <m/>
    <x v="8"/>
    <s v="TURKUVAZ PLASTİK VE TEMİZLİK ÜRÜNLERİ SAN TİÇ A.Ş"/>
    <m/>
    <m/>
    <m/>
    <m/>
    <s v="54RL420"/>
    <s v="Tır Tenteli"/>
    <s v="ONUR CAN BARUT"/>
    <x v="0"/>
    <s v=" "/>
    <m/>
    <s v="ŞEHİRLERARASI"/>
    <m/>
    <s v="5403"/>
    <s v="HENDEK TURKUVAZ"/>
    <s v="SAKARYA"/>
    <s v="HENDEK"/>
    <m/>
    <s v="Y41"/>
    <s v="KOCAELİ"/>
    <s v="KOCAELİ"/>
    <s v="KOCAELİ(İZMİT) MERKEZ"/>
    <s v="İZMİT @ "/>
    <n v="0"/>
    <n v="0"/>
    <n v="1"/>
    <m/>
    <n v="8029"/>
    <n v="0"/>
    <n v="7373"/>
    <n v="0"/>
    <n v="8029"/>
    <n v="7373"/>
    <n v="-656"/>
  </r>
  <r>
    <x v="3"/>
    <s v="Kadir Öz"/>
    <m/>
    <m/>
    <s v="SAKARYA"/>
    <d v="2026-08-17T00:00:00"/>
    <s v="S-643543"/>
    <d v="2026-08-17T00:00:00"/>
    <s v="Y-577791"/>
    <x v="1"/>
    <m/>
    <s v=" "/>
    <d v="2026-08-17T00:00:00"/>
    <m/>
    <m/>
    <x v="8"/>
    <s v="TURKUVAZ PLASTİK VE TEMİZLİK ÜRÜNLERİ SAN TİÇ A.Ş"/>
    <m/>
    <m/>
    <m/>
    <m/>
    <s v="26B6463"/>
    <s v="Tır Tenteli"/>
    <s v="SONER ÖZÇİMEN"/>
    <x v="0"/>
    <s v=" "/>
    <m/>
    <s v="ŞEHİRLERARASI"/>
    <m/>
    <s v="5403"/>
    <s v="HENDEK TURKUVAZ"/>
    <s v="SAKARYA"/>
    <s v="HENDEK"/>
    <m/>
    <s v="Y26"/>
    <s v="ESKİŞEHİR"/>
    <s v="ESKİŞEHİR"/>
    <s v="ESKİŞEHİR MERKEZ"/>
    <s v="ESKİŞEHİR @ "/>
    <n v="0"/>
    <n v="0"/>
    <n v="1"/>
    <m/>
    <n v="13765"/>
    <n v="0"/>
    <n v="16002"/>
    <n v="0"/>
    <n v="13765"/>
    <n v="16002"/>
    <n v="2237"/>
  </r>
  <r>
    <x v="3"/>
    <s v="Kadir Öz"/>
    <m/>
    <m/>
    <s v="SAKARYA"/>
    <d v="2026-08-17T00:00:00"/>
    <s v="S-643542"/>
    <d v="2026-08-17T00:00:00"/>
    <s v="Y-577790"/>
    <x v="1"/>
    <m/>
    <s v=" "/>
    <d v="2026-08-17T00:00:00"/>
    <m/>
    <m/>
    <x v="8"/>
    <s v="TURKUVAZ PLASTİK VE TEMİZLİK ÜRÜNLERİ SAN TİÇ A.Ş"/>
    <m/>
    <m/>
    <m/>
    <m/>
    <s v="54AAK467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ESENKENT-1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17T00:00:00"/>
    <s v="S-643541"/>
    <d v="2026-08-17T00:00:00"/>
    <s v="Y-577789"/>
    <x v="1"/>
    <m/>
    <s v=" "/>
    <d v="2026-08-17T00:00:00"/>
    <m/>
    <m/>
    <x v="8"/>
    <s v="TURKUVAZ PLASTİK VE TEMİZLİK ÜRÜNLERİ SAN TİÇ A.Ş"/>
    <m/>
    <m/>
    <m/>
    <m/>
    <s v="54APS125"/>
    <s v="Tır Kayar Perdeli"/>
    <s v="İSMAİL MEKE"/>
    <x v="0"/>
    <s v=" "/>
    <m/>
    <s v="ŞEHİRLERARASI"/>
    <m/>
    <s v="5403"/>
    <s v="HENDEK TURKUVAZ"/>
    <s v="SAKARYA"/>
    <s v="HENDEK"/>
    <m/>
    <s v="Y07"/>
    <s v="ANTALYA"/>
    <s v="ANTALYA"/>
    <s v="MERKEZ"/>
    <s v="DÖŞEMEALTI-2 @ "/>
    <n v="0"/>
    <n v="0"/>
    <n v="1"/>
    <m/>
    <n v="30970"/>
    <n v="0"/>
    <n v="33372"/>
    <n v="0"/>
    <n v="30970"/>
    <n v="33372"/>
    <n v="2402"/>
  </r>
  <r>
    <x v="3"/>
    <s v="Mehmet Koç"/>
    <s v="Arşiv kaydı var"/>
    <m/>
    <m/>
    <d v="2026-08-17T00:00:00"/>
    <s v="S-642335"/>
    <d v="2026-08-17T00:00:00"/>
    <s v="Y-576574"/>
    <x v="0"/>
    <m/>
    <s v=" "/>
    <m/>
    <m/>
    <m/>
    <x v="19"/>
    <s v="VATAN PLASTİK SAN TİCARET A.Ş"/>
    <m/>
    <d v="2026-08-17T00:00:00"/>
    <s v="P-000172524"/>
    <m/>
    <s v="10AGF336"/>
    <s v="Tır Tenteli"/>
    <s v="HİDAYET MEZ"/>
    <x v="0"/>
    <s v=" "/>
    <m/>
    <s v="ŞEHİRLERARASI"/>
    <n v="1"/>
    <s v="Y10"/>
    <s v="BALIKESİR"/>
    <s v="BALIKESİR"/>
    <s v="BALIKESİR MERKEZ"/>
    <m/>
    <s v="TUZLA"/>
    <s v="TUZLA"/>
    <s v="İSTANBUL"/>
    <m/>
    <s v="IRB9128 @ "/>
    <n v="0"/>
    <n v="0"/>
    <n v="0"/>
    <n v="0"/>
    <n v="20000"/>
    <n v="0"/>
    <n v="22000"/>
    <n v="0"/>
    <n v="20000"/>
    <n v="22000"/>
    <n v="2000"/>
  </r>
  <r>
    <x v="3"/>
    <s v="Mehmet Koç"/>
    <s v="Arşiv kaydı var"/>
    <m/>
    <m/>
    <d v="2026-08-17T00:00:00"/>
    <s v="S-642331"/>
    <d v="2026-08-17T00:00:00"/>
    <s v="Y-576570"/>
    <x v="0"/>
    <m/>
    <s v=" "/>
    <m/>
    <m/>
    <m/>
    <x v="8"/>
    <s v="TURKUVAZ PLASTİK VE TEMİZLİK ÜRÜNLERİ SAN TİÇ A.Ş"/>
    <m/>
    <d v="2026-08-17T00:00:00"/>
    <s v="P-000172520"/>
    <m/>
    <s v="68AGK226"/>
    <s v="Tır Tenteli"/>
    <s v="SÜLEYMAN GÜL"/>
    <x v="0"/>
    <s v=" "/>
    <m/>
    <s v="ŞEHİRLERARASI"/>
    <n v="1"/>
    <s v="HENDEK TURKUVAZ"/>
    <s v="HENDEK TURKUVAZ"/>
    <s v="SAKARYA"/>
    <s v="HENDEK"/>
    <m/>
    <s v="Y34"/>
    <s v="İSTANBUL"/>
    <s v="İSTANBUL"/>
    <s v="İSTANBUL MERKEZ"/>
    <m/>
    <n v="0"/>
    <n v="0"/>
    <n v="0"/>
    <n v="0"/>
    <n v="18000"/>
    <n v="0"/>
    <n v="22627"/>
    <n v="0"/>
    <n v="18000"/>
    <n v="22627"/>
    <n v="4627"/>
  </r>
  <r>
    <x v="3"/>
    <s v="Mehmet Koç"/>
    <s v="Arşiv kaydı var"/>
    <m/>
    <m/>
    <d v="2026-08-17T00:00:00"/>
    <s v="S-642041"/>
    <d v="2026-08-17T00:00:00"/>
    <s v="Y-576280"/>
    <x v="0"/>
    <m/>
    <s v=" "/>
    <m/>
    <m/>
    <m/>
    <x v="27"/>
    <s v="ASKO SINAİ VE TEKNOLOJİ ÜRETİM SANAYİ TİCARET ANONİM ŞİRKETİ"/>
    <m/>
    <d v="2026-08-17T00:00:00"/>
    <s v="P-000172496"/>
    <m/>
    <s v="54RK894"/>
    <s v="Tır Tenteli"/>
    <s v="VEYSEL ÜN"/>
    <x v="0"/>
    <s v=" "/>
    <m/>
    <s v="ŞEHİRLERARASI"/>
    <n v="1"/>
    <s v="Y34"/>
    <s v="İSTANBUL"/>
    <s v="İSTANBUL"/>
    <s v="İSTANBUL MERKEZ"/>
    <m/>
    <s v="SAKARYA/FERİZLİ"/>
    <s v="SAKARYA/FERİZLİ"/>
    <s v="SAKARYA"/>
    <s v="FERİZLİ"/>
    <s v="AQUA KRAFT TAŞIMASI_x000a__x000a_HİDROLİK BORU @ "/>
    <n v="0"/>
    <n v="0"/>
    <n v="0"/>
    <n v="0"/>
    <n v="12000"/>
    <n v="0"/>
    <n v="16585"/>
    <n v="0"/>
    <n v="12000"/>
    <n v="16585"/>
    <n v="4585"/>
  </r>
  <r>
    <x v="3"/>
    <s v="Mehmet Koç"/>
    <s v="Arşiv kaydı var"/>
    <m/>
    <m/>
    <d v="2026-08-17T00:00:00"/>
    <s v="S-642039"/>
    <d v="2026-08-17T00:00:00"/>
    <s v="Y-576278"/>
    <x v="0"/>
    <m/>
    <s v=" "/>
    <m/>
    <m/>
    <m/>
    <x v="19"/>
    <s v="VATAN PLASTİK SAN TİCARET A.Ş"/>
    <m/>
    <d v="2026-08-17T00:00:00"/>
    <s v="P-000172494"/>
    <m/>
    <s v="26SS232"/>
    <s v="Tır Tenteli"/>
    <s v="ALİ SİVRİ"/>
    <x v="0"/>
    <s v=" "/>
    <m/>
    <s v="ŞEHİRLERARASI"/>
    <n v="1"/>
    <s v="Y11"/>
    <s v="BİLECİK"/>
    <s v="BİLECİK"/>
    <s v="BİLECİK MERKEZ"/>
    <m/>
    <s v="Y26"/>
    <s v="ESKİŞEHİR"/>
    <s v="ESKİŞEHİR"/>
    <s v="ESKİŞEHİR MERKEZ"/>
    <s v="35973 @ "/>
    <n v="0"/>
    <n v="0"/>
    <n v="0"/>
    <n v="0"/>
    <n v="12000"/>
    <n v="0"/>
    <n v="14963"/>
    <n v="0"/>
    <n v="12000"/>
    <n v="14963"/>
    <n v="2963"/>
  </r>
  <r>
    <x v="3"/>
    <s v="Mehmet Koç"/>
    <s v="Arşiv kaydı var"/>
    <m/>
    <m/>
    <d v="2026-08-17T00:00:00"/>
    <s v="S-642038"/>
    <d v="2026-08-17T00:00:00"/>
    <s v="Y-576277"/>
    <x v="0"/>
    <m/>
    <s v=" "/>
    <m/>
    <m/>
    <m/>
    <x v="19"/>
    <s v="VATAN PLASTİK SAN TİCARET A.Ş"/>
    <m/>
    <d v="2026-08-17T00:00:00"/>
    <s v="P-000172493"/>
    <m/>
    <s v="42LF774"/>
    <s v="Tır Tenteli"/>
    <s v="GAMZE ERTOK"/>
    <x v="0"/>
    <s v=" "/>
    <m/>
    <s v="ŞEHİRLERARASI"/>
    <n v="1"/>
    <s v="ÖMERLİ"/>
    <s v="ÖMERLİ"/>
    <s v="İSTANBUL"/>
    <m/>
    <m/>
    <s v="Y42"/>
    <s v="KONYA"/>
    <s v="KONYA"/>
    <s v="KONYA MERKEZ"/>
    <s v="35975 @ "/>
    <n v="0"/>
    <n v="0"/>
    <n v="0"/>
    <n v="0"/>
    <n v="26000"/>
    <n v="0"/>
    <n v="33472"/>
    <n v="0"/>
    <n v="26000"/>
    <n v="33472"/>
    <n v="7472"/>
  </r>
  <r>
    <x v="3"/>
    <s v="Mehmet Koç"/>
    <s v="Arşiv kaydı var"/>
    <m/>
    <m/>
    <d v="2026-08-17T00:00:00"/>
    <s v="S-642037"/>
    <d v="2026-08-17T00:00:00"/>
    <s v="Y-576276"/>
    <x v="0"/>
    <m/>
    <s v=" "/>
    <m/>
    <m/>
    <m/>
    <x v="19"/>
    <s v="VATAN PLASTİK SAN TİCARET A.Ş"/>
    <m/>
    <d v="2026-08-17T00:00:00"/>
    <s v="P-000172492"/>
    <m/>
    <s v="34PJ5515"/>
    <s v="Tır Tenteli"/>
    <s v="SALİH KARTAL"/>
    <x v="0"/>
    <s v=" "/>
    <m/>
    <s v="ŞEHİRLERARASI"/>
    <n v="1"/>
    <s v="KARTAL"/>
    <s v="KARTAL"/>
    <s v="İSTANBUL"/>
    <s v="KARTAL"/>
    <m/>
    <s v="Y59"/>
    <s v="TEKİRDAĞ"/>
    <s v="TEKİRDAĞ"/>
    <s v="TEKİRDAĞ MERKEZ"/>
    <s v="35916 @ "/>
    <n v="0"/>
    <n v="0"/>
    <n v="0"/>
    <n v="0"/>
    <n v="24000"/>
    <n v="0"/>
    <n v="28836.6"/>
    <n v="0"/>
    <n v="24000"/>
    <n v="28836.6"/>
    <n v="4836.6000000000004"/>
  </r>
  <r>
    <x v="3"/>
    <s v="Mehmet Koç"/>
    <s v="Arşiv kaydı var"/>
    <m/>
    <m/>
    <d v="2026-08-17T00:00:00"/>
    <s v="S-642425"/>
    <d v="2026-08-17T00:00:00"/>
    <s v="Y-576664"/>
    <x v="0"/>
    <m/>
    <s v=" "/>
    <m/>
    <m/>
    <m/>
    <x v="8"/>
    <s v="TURKUVAZ PLASTİK VE TEMİZLİK ÜRÜNLERİ SAN TİÇ A.Ş"/>
    <m/>
    <d v="2026-08-17T00:00:00"/>
    <s v="P-000172583"/>
    <m/>
    <s v="55GV602"/>
    <s v="Tır Tenteli"/>
    <s v="CEMİL KIRMEMİŞ"/>
    <x v="0"/>
    <s v=" "/>
    <m/>
    <s v="ŞEHİRLERARASI"/>
    <n v="1"/>
    <s v="HENDEK TURKUVAZ"/>
    <s v="HENDEK TURKUVAZ"/>
    <s v="SAKARYA"/>
    <s v="HENDEK"/>
    <m/>
    <s v="Y28"/>
    <s v="GİRESUN"/>
    <s v="GİRESUN"/>
    <s v="GİRESUN MERKEZ"/>
    <m/>
    <n v="0"/>
    <n v="0"/>
    <n v="0"/>
    <n v="0"/>
    <n v="35000"/>
    <n v="0"/>
    <n v="40277"/>
    <n v="0"/>
    <n v="35000"/>
    <n v="40277"/>
    <n v="5277"/>
  </r>
  <r>
    <x v="3"/>
    <s v="Kadir Öz"/>
    <m/>
    <m/>
    <s v="SAKARYA"/>
    <d v="2026-08-17T00:00:00"/>
    <s v="S-643540"/>
    <d v="2026-08-17T00:00:00"/>
    <s v="Y-577788"/>
    <x v="1"/>
    <m/>
    <s v=" "/>
    <d v="2026-08-17T00:00:00"/>
    <m/>
    <m/>
    <x v="8"/>
    <s v="TURKUVAZ PLASTİK VE TEMİZLİK ÜRÜNLERİ SAN TİÇ A.Ş"/>
    <m/>
    <m/>
    <m/>
    <m/>
    <s v="54LB973"/>
    <s v="Tır Tenteli"/>
    <s v="ALİ ATMACA HÜR NAKLİYAT"/>
    <x v="0"/>
    <s v=" "/>
    <m/>
    <s v="ŞEHİRLERARASI"/>
    <m/>
    <s v="5403"/>
    <s v="HENDEK TURKUVAZ"/>
    <s v="SAKARYA"/>
    <s v="HENDEK"/>
    <m/>
    <s v="Y35"/>
    <s v="İZMİR"/>
    <s v="İZMİR"/>
    <s v="MERKEZ"/>
    <s v="AYRANCILAR @ "/>
    <n v="0"/>
    <n v="0"/>
    <n v="1"/>
    <m/>
    <n v="26525"/>
    <n v="0"/>
    <n v="30460"/>
    <n v="0"/>
    <n v="26525"/>
    <n v="30460"/>
    <n v="3935"/>
  </r>
  <r>
    <x v="3"/>
    <s v="Kadir Öz"/>
    <m/>
    <m/>
    <s v="SAKARYA"/>
    <d v="2026-08-17T00:00:00"/>
    <s v="S-643539"/>
    <d v="2026-08-17T00:00:00"/>
    <s v="Y-577787"/>
    <x v="1"/>
    <m/>
    <s v=" "/>
    <d v="2026-08-17T00:00:00"/>
    <m/>
    <m/>
    <x v="8"/>
    <s v="TURKUVAZ PLASTİK VE TEMİZLİK ÜRÜNLERİ SAN TİÇ A.Ş"/>
    <m/>
    <m/>
    <m/>
    <m/>
    <s v="06FOK187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ARNAVUTKÖY-1+2 @ "/>
    <n v="0"/>
    <n v="0"/>
    <n v="1"/>
    <m/>
    <n v="23780"/>
    <n v="0"/>
    <n v="24021"/>
    <n v="0"/>
    <n v="23780"/>
    <n v="24021"/>
    <n v="241"/>
  </r>
  <r>
    <x v="3"/>
    <s v="Kadir Öz"/>
    <m/>
    <m/>
    <s v="SAKARYA"/>
    <d v="2026-08-17T00:00:00"/>
    <s v="S-643538"/>
    <d v="2026-08-17T00:00:00"/>
    <s v="Y-577786"/>
    <x v="1"/>
    <m/>
    <s v=" "/>
    <d v="2026-08-17T00:00:00"/>
    <m/>
    <m/>
    <x v="8"/>
    <s v="TURKUVAZ PLASTİK VE TEMİZLİK ÜRÜNLERİ SAN TİÇ A.Ş"/>
    <m/>
    <m/>
    <m/>
    <m/>
    <s v="03ACP500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64"/>
    <s v="UŞAK"/>
    <s v="UŞAK"/>
    <s v="UŞAK MERKEZ"/>
    <s v="AFYON+UŞAK E BEBEK @ "/>
    <n v="0"/>
    <n v="0"/>
    <n v="1"/>
    <m/>
    <n v="25543"/>
    <n v="0"/>
    <n v="32813"/>
    <n v="0"/>
    <n v="25543"/>
    <n v="32813"/>
    <n v="7270"/>
  </r>
  <r>
    <x v="3"/>
    <s v="Kadir Öz"/>
    <m/>
    <m/>
    <s v="SAKARYA"/>
    <d v="2026-08-17T00:00:00"/>
    <s v="S-643537"/>
    <d v="2026-08-17T00:00:00"/>
    <s v="Y-577785"/>
    <x v="1"/>
    <m/>
    <s v=" "/>
    <d v="2026-08-17T00:00:00"/>
    <m/>
    <m/>
    <x v="8"/>
    <s v="TURKUVAZ PLASTİK VE TEMİZLİK ÜRÜNLERİ SAN TİÇ A.Ş"/>
    <m/>
    <m/>
    <m/>
    <m/>
    <s v="55AVG223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1"/>
    <s v="ADANA"/>
    <s v="ADANA"/>
    <s v="ADANA MERKEZ"/>
    <s v="ADANA-2 @ "/>
    <n v="0"/>
    <n v="0"/>
    <n v="1"/>
    <m/>
    <n v="34411"/>
    <n v="0"/>
    <n v="40766"/>
    <n v="0"/>
    <n v="34411"/>
    <n v="40766"/>
    <n v="6355"/>
  </r>
  <r>
    <x v="3"/>
    <s v="Mehmet Koç"/>
    <s v="Arşiv kaydı var"/>
    <m/>
    <m/>
    <d v="2026-08-17T00:00:00"/>
    <s v="S-642407"/>
    <d v="2026-08-17T00:00:00"/>
    <s v="Y-576646"/>
    <x v="0"/>
    <m/>
    <s v=" "/>
    <m/>
    <m/>
    <m/>
    <x v="8"/>
    <s v="TURKUVAZ PLASTİK VE TEMİZLİK ÜRÜNLERİ SAN TİÇ A.Ş"/>
    <m/>
    <d v="2026-08-17T00:00:00"/>
    <s v="P-000172567"/>
    <m/>
    <s v="54AJA444"/>
    <s v="Tır Tenteli"/>
    <s v="MERVE ACAR"/>
    <x v="0"/>
    <s v=" "/>
    <m/>
    <s v="ŞEHİRLERARASI"/>
    <n v="1"/>
    <s v="HENDEK TURKUVAZ"/>
    <s v="HENDEK TURKUVAZ"/>
    <s v="SAKARYA"/>
    <s v="HENDEK"/>
    <m/>
    <s v="Y16"/>
    <s v="BURSA"/>
    <s v="BURSA"/>
    <s v="BURSA MERKEZ"/>
    <m/>
    <n v="0"/>
    <n v="0"/>
    <n v="0"/>
    <n v="0"/>
    <n v="16500"/>
    <n v="0"/>
    <n v="16595"/>
    <n v="0"/>
    <n v="16500"/>
    <n v="16595"/>
    <n v="95"/>
  </r>
  <r>
    <x v="3"/>
    <s v="Mehmet Koç"/>
    <s v="Arşiv kaydı var"/>
    <m/>
    <m/>
    <d v="2026-08-17T00:00:00"/>
    <s v="S-642404"/>
    <d v="2026-08-17T00:00:00"/>
    <s v="Y-576643"/>
    <x v="0"/>
    <m/>
    <s v=" "/>
    <m/>
    <m/>
    <m/>
    <x v="8"/>
    <s v="TURKUVAZ PLASTİK VE TEMİZLİK ÜRÜNLERİ SAN TİÇ A.Ş"/>
    <m/>
    <d v="2026-08-17T00:00:00"/>
    <s v="P-000172564"/>
    <m/>
    <s v="81ACR334"/>
    <s v="Tır Frigorifik"/>
    <s v="SÜLEYMANOĞULLARI ULUSLARARASI NAKLİYAT VE İNŞAAT TİCARET LİMİTED ŞİRKETİ"/>
    <x v="0"/>
    <s v=" "/>
    <m/>
    <s v="ŞEHİRLERARASI"/>
    <n v="1"/>
    <s v="HENDEK TURKUVAZ"/>
    <s v="HENDEK TURKUVAZ"/>
    <s v="SAKARYA"/>
    <s v="HENDEK"/>
    <m/>
    <s v="Y81"/>
    <s v="DÜZCE"/>
    <s v="DÜZCE"/>
    <s v="DÜZCE MERKEZ"/>
    <m/>
    <n v="0"/>
    <n v="0"/>
    <n v="0"/>
    <n v="0"/>
    <n v="5000"/>
    <n v="0"/>
    <n v="50163"/>
    <n v="0"/>
    <n v="5000"/>
    <n v="50163"/>
    <n v="45163"/>
  </r>
  <r>
    <x v="3"/>
    <s v="Mehmet Koç"/>
    <s v="Arşiv kaydı var"/>
    <m/>
    <m/>
    <d v="2026-08-17T00:00:00"/>
    <s v="S-642401"/>
    <d v="2026-08-17T00:00:00"/>
    <s v="Y-576639"/>
    <x v="0"/>
    <m/>
    <s v=" "/>
    <m/>
    <m/>
    <m/>
    <x v="8"/>
    <s v="TURKUVAZ PLASTİK VE TEMİZLİK ÜRÜNLERİ SAN TİÇ A.Ş"/>
    <m/>
    <d v="2026-08-17T00:00:00"/>
    <s v="P-000172561"/>
    <m/>
    <s v="33AJJ102"/>
    <s v="Tır Tenteli"/>
    <s v="MEVLÜT YAĞ"/>
    <x v="0"/>
    <s v=" "/>
    <m/>
    <s v="ŞEHİRLERARASI"/>
    <n v="1"/>
    <s v="HENDEK TURKUVAZ"/>
    <s v="HENDEK TURKUVAZ"/>
    <s v="SAKARYA"/>
    <s v="HENDEK"/>
    <m/>
    <s v="ARNAVUTKÖY"/>
    <s v="ARNAVUTKÖY"/>
    <s v="İSTANBUL"/>
    <s v="ARNAVUTKÖY"/>
    <m/>
    <n v="0"/>
    <n v="0"/>
    <n v="0"/>
    <n v="0"/>
    <n v="19000"/>
    <n v="0"/>
    <n v="22627"/>
    <n v="0"/>
    <n v="19000"/>
    <n v="22627"/>
    <n v="3627"/>
  </r>
  <r>
    <x v="3"/>
    <s v="Mehmet Koç"/>
    <s v="Arşiv kaydı var"/>
    <m/>
    <m/>
    <d v="2026-08-17T00:00:00"/>
    <s v="S-642348"/>
    <d v="2026-08-17T00:00:00"/>
    <s v="Y-576587"/>
    <x v="0"/>
    <m/>
    <s v=" "/>
    <m/>
    <m/>
    <m/>
    <x v="19"/>
    <s v="VATAN PLASTİK SAN TİCARET A.Ş"/>
    <m/>
    <d v="2026-08-17T00:00:00"/>
    <s v="P-000172537"/>
    <m/>
    <s v="16CCD784"/>
    <s v="Tır Tenteli"/>
    <s v="RAFET ŞAMLI"/>
    <x v="0"/>
    <s v=" "/>
    <m/>
    <s v="ŞEHİRLERARASI"/>
    <n v="1"/>
    <s v="KARTAL"/>
    <s v="KARTAL"/>
    <s v="İSTANBUL"/>
    <s v="KARTAL"/>
    <m/>
    <s v="Y16"/>
    <s v="BURSA"/>
    <s v="BURSA"/>
    <s v="BURSA MERKEZ"/>
    <s v="35914 @"/>
    <n v="0"/>
    <n v="0"/>
    <n v="0"/>
    <n v="0"/>
    <n v="12000"/>
    <n v="0"/>
    <n v="14963"/>
    <n v="0"/>
    <n v="12000"/>
    <n v="14963"/>
    <n v="2963"/>
  </r>
  <r>
    <x v="3"/>
    <s v="Mehmet Koç"/>
    <s v="Arşiv kaydı var"/>
    <m/>
    <m/>
    <d v="2026-08-17T00:00:00"/>
    <s v="S-642338"/>
    <d v="2026-08-17T00:00:00"/>
    <s v="Y-576577"/>
    <x v="0"/>
    <m/>
    <s v=" "/>
    <m/>
    <m/>
    <m/>
    <x v="8"/>
    <s v="TURKUVAZ PLASTİK VE TEMİZLİK ÜRÜNLERİ SAN TİÇ A.Ş"/>
    <m/>
    <d v="2026-08-17T00:00:00"/>
    <s v="P-000172527"/>
    <m/>
    <s v="34EUE695"/>
    <s v="Tır Tenteli"/>
    <s v="MERYEM DURMUŞ"/>
    <x v="0"/>
    <s v=" "/>
    <m/>
    <s v="ŞEHİRLERARASI"/>
    <n v="1"/>
    <s v="HENDEK TURKUVAZ"/>
    <s v="HENDEK TURKUVAZ"/>
    <s v="SAKARYA"/>
    <s v="HENDEK"/>
    <m/>
    <s v="ÖMERLİ TURKUVAZ"/>
    <s v="ÖMERLİ TURKUVAZ"/>
    <s v="İSTANBUL"/>
    <s v="ÇEKMEKÖY"/>
    <m/>
    <n v="0"/>
    <n v="0"/>
    <n v="0"/>
    <n v="0"/>
    <n v="12000"/>
    <n v="0"/>
    <n v="12659"/>
    <n v="0"/>
    <n v="12000"/>
    <n v="12659"/>
    <n v="659"/>
  </r>
  <r>
    <x v="6"/>
    <s v="Serap BURSAL"/>
    <m/>
    <m/>
    <m/>
    <d v="2026-08-17T00:00:00"/>
    <s v="S-642641"/>
    <d v="2026-08-17T00:00:00"/>
    <s v="Y-576885"/>
    <x v="0"/>
    <m/>
    <s v=" "/>
    <m/>
    <m/>
    <m/>
    <x v="0"/>
    <s v="BEYDA GIDA ÜRÜNLERİ SANAYİ VE TİC.A.Ş."/>
    <m/>
    <m/>
    <m/>
    <m/>
    <s v="27ANL181"/>
    <s v="Tır Frigorifik"/>
    <s v="AHMET DEMİR"/>
    <x v="0"/>
    <s v=" "/>
    <m/>
    <s v="ŞEHİRLERARASI"/>
    <n v="1"/>
    <s v="2700"/>
    <s v="İSLAHİYE FABRİKA"/>
    <s v="GAZİANTEP"/>
    <s v="İSLAHİYE"/>
    <s v="Güllühüyük Mah. OSB 4.Nolu Cadde A Blok No:20A"/>
    <s v="Y06"/>
    <s v="ANKARA"/>
    <s v="ANKARA"/>
    <s v="ANKARA MERKEZ"/>
    <s v="-TIR @ "/>
    <n v="0"/>
    <n v="0"/>
    <n v="0"/>
    <n v="0"/>
    <n v="34000"/>
    <n v="0"/>
    <n v="37037"/>
    <n v="0"/>
    <n v="34000"/>
    <n v="37037"/>
    <n v="3037"/>
  </r>
  <r>
    <x v="4"/>
    <s v="Necmettin ŞEN"/>
    <s v="Arşiv kaydı var"/>
    <s v="17-31 AĞUSTOS 2026 İADE / BOŞ KASA MUTABAKATI"/>
    <s v="TAMAMLANDI"/>
    <d v="2026-08-18T00:00:00"/>
    <s v="S-641966"/>
    <d v="2026-08-17T00:00:00"/>
    <s v="Y-576204"/>
    <x v="4"/>
    <m/>
    <s v=" "/>
    <m/>
    <m/>
    <m/>
    <x v="10"/>
    <s v="PANEK ZİRAAT ALETLERİ DAYANIKLI TÜKETİM MALZEMELERİ"/>
    <m/>
    <d v="2026-08-17T00:00:00"/>
    <s v="P-000172476"/>
    <m/>
    <s v="33BYK46"/>
    <s v="Tır Frigorifik"/>
    <s v="HASRET ULUS.NAK.İNŞ.GÜM.TEKSTİL KUY.GID.PET.ÜRÜN.SAN.VE TİC.LTD.ŞTİ."/>
    <x v="1"/>
    <s v=" "/>
    <m/>
    <s v="ŞEHİRLERARASI"/>
    <n v="1"/>
    <s v="Y38"/>
    <s v="KAYSERİ"/>
    <s v="KAYSERİ"/>
    <s v="KAYSERİ MERKEZ"/>
    <s v="A101"/>
    <s v="4210"/>
    <s v="KAŞINHANI FABRİKA"/>
    <s v="KONYA"/>
    <s v="MERAM"/>
    <s v="PANAGRO ET SÜT ENTEGRE FABRİKASI TORKU @"/>
    <n v="0"/>
    <n v="391"/>
    <n v="391"/>
    <n v="0"/>
    <n v="16918.330000000002"/>
    <n v="0"/>
    <n v="14558.99"/>
    <n v="0"/>
    <n v="16918.330000000002"/>
    <n v="14558.99"/>
    <n v="-2359.34"/>
  </r>
  <r>
    <x v="4"/>
    <s v="Necmettin ŞEN"/>
    <s v="Arşiv kaydı var"/>
    <s v="17-23 AĞUSTOS 2026 ÇUMRA MUTABAKATI"/>
    <s v="TAMAMLANDI"/>
    <d v="2026-08-18T00:00:00"/>
    <s v="S-641961"/>
    <d v="2026-08-17T00:00:00"/>
    <s v="Y-576199"/>
    <x v="2"/>
    <m/>
    <s v=" "/>
    <m/>
    <m/>
    <m/>
    <x v="10"/>
    <s v="PANEK ZİRAAT ALETLERİ DAYANIKLI TÜKETİM MALZEMELERİ"/>
    <m/>
    <d v="2026-08-17T00:00:00"/>
    <s v="P-000172473"/>
    <m/>
    <s v="42FAN86"/>
    <s v="Tır Frigorifik"/>
    <s v="MURAT ŞEFLEK"/>
    <x v="1"/>
    <s v=" "/>
    <m/>
    <s v="ŞEHİRLERARASI"/>
    <n v="1"/>
    <s v="4211"/>
    <s v="ÇUMRA FABRİKA"/>
    <s v="KONYA"/>
    <s v="ÇUMRA"/>
    <m/>
    <s v="Y67"/>
    <s v="ZONGULDAK"/>
    <s v="ZONGULDAK"/>
    <s v="ZONGULDAK MERKEZ"/>
    <s v="A101 - ŞOK @ "/>
    <n v="0"/>
    <n v="1140"/>
    <n v="1140"/>
    <n v="0"/>
    <n v="41859"/>
    <n v="0"/>
    <n v="39137.230000000003"/>
    <n v="0"/>
    <n v="41859"/>
    <n v="39137.230000000003"/>
    <n v="-2721.77"/>
  </r>
  <r>
    <x v="4"/>
    <s v="Necmettin ŞEN"/>
    <s v="Arşiv kaydı var"/>
    <s v="17-23 AĞUSTOS 2026 ÇUMRA MUTABAKATI"/>
    <s v="TAMAMLANDI"/>
    <d v="2026-08-18T00:00:00"/>
    <s v="S-641958"/>
    <d v="2026-08-17T00:00:00"/>
    <s v="Y-576196"/>
    <x v="2"/>
    <m/>
    <s v=" "/>
    <m/>
    <m/>
    <m/>
    <x v="10"/>
    <s v="PANEK ZİRAAT ALETLERİ DAYANIKLI TÜKETİM MALZEMELERİ"/>
    <m/>
    <d v="2026-08-17T00:00:00"/>
    <s v="P-000172471"/>
    <m/>
    <s v="42TC127"/>
    <s v="Tır Tenteli"/>
    <s v="HALİL TAŞLITEPE"/>
    <x v="0"/>
    <s v=" "/>
    <m/>
    <s v="ŞEHİRLERARASI"/>
    <n v="1"/>
    <s v="4211"/>
    <s v="ÇUMRA FABRİKA"/>
    <s v="KONYA"/>
    <s v="ÇUMRA"/>
    <m/>
    <s v="Y23"/>
    <s v="ELAZIĞ"/>
    <s v="ELAZIĞ"/>
    <s v="ELAZIĞ MERKEZ"/>
    <s v="BİM - BAŞKAN TİCARET - BİM @ "/>
    <n v="0"/>
    <n v="0"/>
    <n v="0"/>
    <n v="0"/>
    <n v="50000"/>
    <n v="0"/>
    <n v="56304.02"/>
    <n v="0"/>
    <n v="50000"/>
    <n v="56304.02"/>
    <n v="6304.02"/>
  </r>
  <r>
    <x v="4"/>
    <s v="Necmettin ŞEN"/>
    <s v="Arşiv kaydı var"/>
    <s v="17-23 AĞUSTOS 2026 ÇUMRA MUTABAKATI"/>
    <s v="TAMAMLANDI"/>
    <d v="2026-08-18T00:00:00"/>
    <s v="S-641956"/>
    <d v="2026-08-17T00:00:00"/>
    <s v="Y-576194"/>
    <x v="2"/>
    <m/>
    <s v=" "/>
    <m/>
    <m/>
    <m/>
    <x v="10"/>
    <s v="PANEK ZİRAAT ALETLERİ DAYANIKLI TÜKETİM MALZEMELERİ"/>
    <m/>
    <d v="2026-08-17T00:00:00"/>
    <s v="P-000172470"/>
    <m/>
    <s v="70EZ735"/>
    <s v="10 Tkr Kamyon Tenteli"/>
    <s v="MEHMET ŞAYAK"/>
    <x v="0"/>
    <s v=" "/>
    <m/>
    <s v="ŞEHİRLERARASI"/>
    <n v="1"/>
    <s v="4211"/>
    <s v="ÇUMRA FABRİKA"/>
    <s v="KONYA"/>
    <s v="ÇUMRA"/>
    <m/>
    <s v="Y06"/>
    <s v="ANKARA"/>
    <s v="ANKARA"/>
    <s v="ANKARA MERKEZ"/>
    <s v="NET TOPTAN - A101 ELMADAĞ - BİM HASANOĞLAN 1 - BİM HASANOĞLAN 2 @ "/>
    <n v="0"/>
    <n v="0"/>
    <n v="0"/>
    <n v="0"/>
    <n v="23000"/>
    <n v="0"/>
    <n v="26618.48"/>
    <n v="0"/>
    <n v="23000"/>
    <n v="26618.48"/>
    <n v="3618.48"/>
  </r>
  <r>
    <x v="4"/>
    <s v="Necmettin ŞEN"/>
    <s v="Arşiv kaydı var"/>
    <s v="17-23 AĞUSTOS 2026 ÇUMRA MUTABAKATI"/>
    <s v="TAMAMLANDI"/>
    <d v="2026-08-18T00:00:00"/>
    <s v="S-641955"/>
    <d v="2026-08-17T00:00:00"/>
    <s v="Y-576193"/>
    <x v="2"/>
    <m/>
    <s v=" "/>
    <m/>
    <m/>
    <m/>
    <x v="10"/>
    <s v="PANEK ZİRAAT ALETLERİ DAYANIKLI TÜKETİM MALZEMELERİ"/>
    <m/>
    <d v="2026-08-17T00:00:00"/>
    <s v="P-000172469"/>
    <m/>
    <s v="06HE4105"/>
    <s v="Tır Frigorifik"/>
    <s v="MEHMET ALİ KOÇ"/>
    <x v="0"/>
    <s v="MUSTAFA ÖZBAKIR"/>
    <s v="0 545 210 57 98"/>
    <s v="ŞEHİRLERARASI"/>
    <n v="1"/>
    <s v="4211"/>
    <s v="ÇUMRA FABRİKA"/>
    <s v="KONYA"/>
    <s v="ÇUMRA"/>
    <m/>
    <s v="Y32"/>
    <s v="ISPARTA"/>
    <s v="ISPARTA"/>
    <s v="ISPARTA MERKEZ"/>
    <s v="AYDIN GIDA - BİM @ "/>
    <n v="0"/>
    <n v="0"/>
    <n v="0"/>
    <n v="0"/>
    <n v="19000"/>
    <n v="0"/>
    <n v="20744.599999999999"/>
    <n v="0"/>
    <n v="19000"/>
    <n v="20744.599999999999"/>
    <n v="1744.6"/>
  </r>
  <r>
    <x v="4"/>
    <s v="Necmettin ŞEN"/>
    <s v="Arşiv kaydı var"/>
    <s v="17-23 AĞUSTOS 2026 ÇUMRA MUTABAKATI"/>
    <s v="TAMAMLANDI"/>
    <d v="2026-08-18T00:00:00"/>
    <s v="S-641953"/>
    <d v="2026-08-17T00:00:00"/>
    <s v="Y-576191"/>
    <x v="2"/>
    <m/>
    <s v=" "/>
    <m/>
    <m/>
    <m/>
    <x v="10"/>
    <s v="PANEK ZİRAAT ALETLERİ DAYANIKLI TÜKETİM MALZEMELERİ"/>
    <m/>
    <d v="2026-08-17T00:00:00"/>
    <s v="P-000172467"/>
    <m/>
    <s v="42BBA339"/>
    <s v="Tır Frigorifik"/>
    <s v="ERGÜN ARI"/>
    <x v="0"/>
    <s v=" "/>
    <m/>
    <s v="ŞEHİRLERARASI"/>
    <n v="1"/>
    <s v="4211"/>
    <s v="ÇUMRA FABRİKA"/>
    <s v="KONYA"/>
    <s v="ÇUMRA"/>
    <m/>
    <s v="Y60"/>
    <s v="TOKAT"/>
    <s v="TOKAT"/>
    <s v="TOKAT MERKEZ"/>
    <s v="A101 - TOKTAR @ "/>
    <n v="0"/>
    <n v="0"/>
    <n v="0"/>
    <n v="0"/>
    <n v="37000"/>
    <n v="0"/>
    <n v="42752.36"/>
    <n v="0"/>
    <n v="37000"/>
    <n v="42752.36"/>
    <n v="5752.36"/>
  </r>
  <r>
    <x v="4"/>
    <s v="Necmettin ŞEN"/>
    <m/>
    <s v="17-23 AĞUSTOS 2026 ÇUMRA MUTABAKATI"/>
    <s v="TAMAMLANDI"/>
    <d v="2026-08-18T00:00:00"/>
    <s v="S-641952"/>
    <d v="2026-08-17T00:00:00"/>
    <s v="Y-576190"/>
    <x v="2"/>
    <m/>
    <s v=" "/>
    <m/>
    <m/>
    <m/>
    <x v="10"/>
    <s v="PANEK ZİRAAT ALETLERİ DAYANIKLI TÜKETİM MALZEMELERİ"/>
    <m/>
    <d v="2026-08-17T00:00:00"/>
    <s v="P-000172466"/>
    <m/>
    <s v="31EG501"/>
    <s v="Tır Frigorifik"/>
    <s v="KAPITRANS ULUS.TAŞ.TİC.LTD.ŞTİ."/>
    <x v="1"/>
    <s v=" "/>
    <m/>
    <s v="ŞEHİRLERARASI"/>
    <n v="1"/>
    <s v="4211"/>
    <s v="ÇUMRA FABRİKA"/>
    <s v="KONYA"/>
    <s v="ÇUMRA"/>
    <m/>
    <s v="Y31"/>
    <s v="HATAY"/>
    <s v="HATAY"/>
    <s v="MERKEZ"/>
    <s v="BİM DÖRTYOL - A101 - BAKLACI GIDA @ "/>
    <n v="0"/>
    <n v="535"/>
    <n v="535"/>
    <n v="0"/>
    <n v="25993.62"/>
    <n v="2090.7600000000002"/>
    <n v="33047.65"/>
    <n v="0"/>
    <n v="23902.86"/>
    <n v="33047.65"/>
    <n v="9144.7900000000009"/>
  </r>
  <r>
    <x v="4"/>
    <s v="Ahmet Bursal"/>
    <m/>
    <m/>
    <m/>
    <d v="2026-08-17T00:00:00"/>
    <s v="S-642647"/>
    <d v="2026-08-17T00:00:00"/>
    <s v="Y-576889"/>
    <x v="3"/>
    <m/>
    <s v=" "/>
    <m/>
    <m/>
    <m/>
    <x v="11"/>
    <m/>
    <m/>
    <d v="2026-08-17T00:00:00"/>
    <s v="P-000173089"/>
    <m/>
    <s v="51AEB648"/>
    <s v="Tır Frigorifik"/>
    <s v="HİKMET ERÇATIM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NADOLU @"/>
    <n v="0"/>
    <n v="0"/>
    <n v="0"/>
    <n v="0"/>
    <n v="42000"/>
    <n v="0"/>
    <n v="53245"/>
    <n v="0"/>
    <n v="42000"/>
    <n v="53245"/>
    <n v="11245"/>
  </r>
  <r>
    <x v="4"/>
    <s v="Necmettin ŞEN"/>
    <s v="Arşiv kaydı var"/>
    <s v="17-23 AĞUSTOS 2026 ÇUMRA MUTABAKATI"/>
    <s v="TAMAMLANDI"/>
    <d v="2026-08-18T00:00:00"/>
    <s v="S-641951"/>
    <d v="2026-08-17T00:00:00"/>
    <s v="Y-576189"/>
    <x v="2"/>
    <m/>
    <s v=" "/>
    <m/>
    <m/>
    <m/>
    <x v="10"/>
    <s v="PANEK ZİRAAT ALETLERİ DAYANIKLI TÜKETİM MALZEMELERİ"/>
    <m/>
    <d v="2026-08-17T00:00:00"/>
    <s v="P-000172465"/>
    <m/>
    <s v="42APJ745"/>
    <s v="Tır Frigorifik"/>
    <s v="RAMAZAN CERİT"/>
    <x v="1"/>
    <s v=" "/>
    <m/>
    <s v="ŞEHİRLERARASI"/>
    <n v="1"/>
    <s v="4211"/>
    <s v="ÇUMRA FABRİKA"/>
    <s v="KONYA"/>
    <s v="ÇUMRA"/>
    <m/>
    <s v="Y19"/>
    <s v="ÇORUM"/>
    <s v="ÇORUM"/>
    <s v="ÇORUM MERKEZ"/>
    <s v="BİM - EFOR @ "/>
    <n v="0"/>
    <n v="988"/>
    <n v="988"/>
    <n v="0"/>
    <n v="35594.25"/>
    <n v="0"/>
    <n v="32998.33"/>
    <n v="0"/>
    <n v="35594.25"/>
    <n v="32998.33"/>
    <n v="-2595.92"/>
  </r>
  <r>
    <x v="4"/>
    <s v="Necmettin ŞEN"/>
    <s v="Arşiv kaydı var"/>
    <s v="17-23 AĞUSTOS 2026 ÇUMRA MUTABAKATI"/>
    <s v="TAMAMLANDI"/>
    <d v="2026-08-18T00:00:00"/>
    <s v="S-641949"/>
    <d v="2026-08-17T00:00:00"/>
    <s v="Y-576187"/>
    <x v="2"/>
    <m/>
    <s v=" "/>
    <m/>
    <m/>
    <m/>
    <x v="10"/>
    <s v="PANEK ZİRAAT ALETLERİ DAYANIKLI TÜKETİM MALZEMELERİ"/>
    <m/>
    <d v="2026-08-17T00:00:00"/>
    <s v="P-000172463"/>
    <m/>
    <s v="33CTT18"/>
    <s v="Tır Frigorifik"/>
    <s v="AHAD LOJİSTİK ULUSLARARASI TAŞIMACILIK TEKSTİL GIDA TARIM OTOMOTİV KUYUMCULUK İNŞAAT PETROL EMLAK"/>
    <x v="1"/>
    <s v=" "/>
    <m/>
    <s v="ŞEHİRLERARASI"/>
    <n v="1"/>
    <s v="4211"/>
    <s v="ÇUMRA FABRİKA"/>
    <s v="KONYA"/>
    <s v="ÇUMRA"/>
    <m/>
    <s v="Y33"/>
    <s v="MERSİN"/>
    <s v="MERSİN"/>
    <s v="MERSİN MERKEZ"/>
    <s v="A101 TARSUS - BİM TARSUS - TARIM KREDİ - BİM @ "/>
    <n v="0"/>
    <n v="354"/>
    <n v="533"/>
    <n v="179"/>
    <n v="22113.72"/>
    <n v="0"/>
    <n v="22436.07"/>
    <n v="0"/>
    <n v="22113.72"/>
    <n v="22436.07"/>
    <n v="322.35000000000002"/>
  </r>
  <r>
    <x v="4"/>
    <s v="Necmettin ŞEN"/>
    <s v="Arşiv kaydı var"/>
    <s v="17-23 AĞUSTOS 2026 ÇUMRA MUTABAKATI"/>
    <s v="TAMAMLANDI"/>
    <d v="2026-08-18T00:00:00"/>
    <s v="S-641948"/>
    <d v="2026-08-17T00:00:00"/>
    <s v="Y-576186"/>
    <x v="2"/>
    <m/>
    <s v=" "/>
    <m/>
    <m/>
    <m/>
    <x v="10"/>
    <s v="PANEK ZİRAAT ALETLERİ DAYANIKLI TÜKETİM MALZEMELERİ"/>
    <m/>
    <d v="2026-08-17T00:00:00"/>
    <s v="P-000172462"/>
    <m/>
    <s v="42AID027"/>
    <s v="Tır Frigorifik"/>
    <s v="NİYAZİ ESĞİ"/>
    <x v="0"/>
    <s v="NİYAZİ ESĞİ"/>
    <s v="0544 325 68 42"/>
    <s v="ŞEHİRLERARASI"/>
    <n v="1"/>
    <s v="4211"/>
    <s v="ÇUMRA FABRİKA"/>
    <s v="KONYA"/>
    <s v="ÇUMRA"/>
    <m/>
    <s v="Y61"/>
    <s v="TRABZON"/>
    <s v="TRABZON"/>
    <s v="TRABZON MERKEZ"/>
    <s v="BİM PİRAZİZ - A101 - BİM - TARIM KREDİ - A101 @ "/>
    <n v="0"/>
    <n v="0"/>
    <n v="0"/>
    <n v="0"/>
    <n v="64210"/>
    <n v="0"/>
    <n v="72863.62"/>
    <n v="0"/>
    <n v="64210"/>
    <n v="72863.62"/>
    <n v="8653.6200000000008"/>
  </r>
  <r>
    <x v="4"/>
    <s v="Necmettin ŞEN"/>
    <s v="Arşiv kaydı var"/>
    <s v="17-23 AĞUSTOS 2026 ÇUMRA MUTABAKATI"/>
    <s v="TAMAMLANDI"/>
    <d v="2026-08-18T00:00:00"/>
    <s v="S-641947"/>
    <d v="2026-08-17T00:00:00"/>
    <s v="Y-576185"/>
    <x v="2"/>
    <m/>
    <s v=" "/>
    <m/>
    <m/>
    <m/>
    <x v="10"/>
    <s v="PANEK ZİRAAT ALETLERİ DAYANIKLI TÜKETİM MALZEMELERİ"/>
    <m/>
    <d v="2026-08-17T00:00:00"/>
    <s v="P-000172461"/>
    <m/>
    <s v="42NM684"/>
    <s v="Tır Frigorifik"/>
    <s v="MEHMET YILMAZ"/>
    <x v="0"/>
    <s v=" "/>
    <m/>
    <s v="ŞEHİRLERARASI"/>
    <n v="1"/>
    <s v="4211"/>
    <s v="ÇUMRA FABRİKA"/>
    <s v="KONYA"/>
    <s v="ÇUMRA"/>
    <m/>
    <s v="Y58"/>
    <s v="SİVAS"/>
    <s v="SİVAS"/>
    <s v="SİVAS MERKEZ"/>
    <s v="BİM - GÜRÜN GÖLPINAR GIDA - TARIM KREDİ - BİM @ "/>
    <n v="0"/>
    <n v="0"/>
    <n v="0"/>
    <n v="0"/>
    <n v="35000"/>
    <n v="0"/>
    <n v="40246.68"/>
    <n v="0"/>
    <n v="35000"/>
    <n v="40246.68"/>
    <n v="5246.68"/>
  </r>
  <r>
    <x v="4"/>
    <s v="Necmettin ŞEN"/>
    <s v="Arşiv kaydı var"/>
    <s v="17-23 AĞUSTOS 2026 ÇUMRA MUTABAKATI"/>
    <s v="TAMAMLANDI"/>
    <d v="2026-08-18T00:00:00"/>
    <s v="S-641946"/>
    <d v="2026-08-17T00:00:00"/>
    <s v="Y-576184"/>
    <x v="2"/>
    <m/>
    <s v=" "/>
    <m/>
    <m/>
    <m/>
    <x v="10"/>
    <s v="PANEK ZİRAAT ALETLERİ DAYANIKLI TÜKETİM MALZEMELERİ"/>
    <m/>
    <d v="2026-08-17T00:00:00"/>
    <s v="P-000172460"/>
    <m/>
    <s v="42ADS921"/>
    <s v="Tır Frigorifik"/>
    <s v="DURMUŞ ÇELİK"/>
    <x v="0"/>
    <s v=" "/>
    <m/>
    <s v="ŞEHİRLERARASI"/>
    <n v="1"/>
    <s v="4211"/>
    <s v="ÇUMRA FABRİKA"/>
    <s v="KONYA"/>
    <s v="ÇUMRA"/>
    <m/>
    <s v="Y52"/>
    <s v="ORDU"/>
    <s v="ORDU"/>
    <s v="ORDU MERKEZ"/>
    <s v="BİM - TARIM KREDİ - A101 - MAKRO GIDA @ "/>
    <n v="0"/>
    <n v="0"/>
    <n v="0"/>
    <n v="0"/>
    <n v="52280"/>
    <n v="0"/>
    <n v="61201.1"/>
    <n v="0"/>
    <n v="52280"/>
    <n v="61201.1"/>
    <n v="8921.1"/>
  </r>
  <r>
    <x v="4"/>
    <s v="Necmettin ŞEN"/>
    <s v="Arşiv kaydı var"/>
    <s v="17-23 AĞUSTOS 2026 ÇUMRA MUTABAKATI"/>
    <s v="TAMAMLANDI"/>
    <d v="2026-08-18T00:00:00"/>
    <s v="S-641960"/>
    <d v="2026-08-17T00:00:00"/>
    <s v="Y-576198"/>
    <x v="2"/>
    <m/>
    <s v=" "/>
    <m/>
    <m/>
    <m/>
    <x v="10"/>
    <s v="PANEK ZİRAAT ALETLERİ DAYANIKLI TÜKETİM MALZEMELERİ"/>
    <m/>
    <d v="2026-08-17T00:00:00"/>
    <s v="P-000172472"/>
    <m/>
    <s v="42SM634"/>
    <s v="Tır Frigorifik"/>
    <s v="YASİN BOZDAĞ"/>
    <x v="1"/>
    <s v=" "/>
    <m/>
    <s v="ŞEHİRLERARASI"/>
    <n v="1"/>
    <s v="4211"/>
    <s v="ÇUMRA FABRİKA"/>
    <s v="KONYA"/>
    <s v="ÇUMRA"/>
    <m/>
    <s v="Y37"/>
    <s v="KASTAMONU"/>
    <s v="KASTAMONU"/>
    <s v="KASTAMONU MERKEZ"/>
    <s v="ACARLAR GIDA - A101 TOSYA - TABİATSAL GIDA - BİM @ "/>
    <n v="0"/>
    <n v="1208"/>
    <n v="1208"/>
    <n v="0"/>
    <n v="45190.85"/>
    <n v="0"/>
    <n v="43062.79"/>
    <n v="0"/>
    <n v="45190.85"/>
    <n v="43062.79"/>
    <n v="-2128.06"/>
  </r>
  <r>
    <x v="4"/>
    <s v="Necmettin ŞEN"/>
    <s v="Arşiv kaydı var"/>
    <s v="17-23 AĞUSTOS 2026 ÇUMRA MUTABAKATI"/>
    <s v="TAMAMLANDI"/>
    <d v="2026-08-18T00:00:00"/>
    <s v="S-641950"/>
    <d v="2026-08-17T00:00:00"/>
    <s v="Y-576188"/>
    <x v="2"/>
    <m/>
    <s v=" "/>
    <m/>
    <m/>
    <m/>
    <x v="10"/>
    <s v="PANEK ZİRAAT ALETLERİ DAYANIKLI TÜKETİM MALZEMELERİ"/>
    <m/>
    <d v="2026-08-17T00:00:00"/>
    <s v="P-000172464"/>
    <m/>
    <s v="42AKF040"/>
    <s v="Tır Frigorifik"/>
    <s v="KENAN YILMAZ"/>
    <x v="0"/>
    <s v=" "/>
    <m/>
    <s v="ŞEHİRLERARASI"/>
    <n v="1"/>
    <s v="4211"/>
    <s v="ÇUMRA FABRİKA"/>
    <s v="KONYA"/>
    <s v="ÇUMRA"/>
    <m/>
    <s v="Y76"/>
    <s v="IĞDIR"/>
    <s v="IĞDIR"/>
    <s v="IĞDIR MERKEZ"/>
    <s v="TOKGÖZ TİCARET - BİM - TARIM KREDİ - BİM @ "/>
    <n v="0"/>
    <n v="0"/>
    <n v="0"/>
    <n v="0"/>
    <n v="85000"/>
    <n v="0"/>
    <n v="96840.76"/>
    <n v="0"/>
    <n v="85000"/>
    <n v="96840.76"/>
    <n v="11840.76"/>
  </r>
  <r>
    <x v="4"/>
    <s v="Ahmet Bursal"/>
    <m/>
    <m/>
    <m/>
    <d v="2026-08-17T00:00:00"/>
    <s v="S-642654"/>
    <d v="2026-08-17T00:00:00"/>
    <s v="Y-576896"/>
    <x v="3"/>
    <m/>
    <s v=" "/>
    <m/>
    <m/>
    <m/>
    <x v="11"/>
    <m/>
    <m/>
    <d v="2026-08-17T00:00:00"/>
    <s v="P-000173096"/>
    <m/>
    <s v="33BVP99"/>
    <s v="Tır Frigorifik"/>
    <s v="ALSO FRESH TARIM PETROL İTHALAT İHRACAT TİCARET VE SANAYİ LİMİTED ŞİRKETİ"/>
    <x v="0"/>
    <s v=" "/>
    <m/>
    <s v="ŞEHİRLERARASI"/>
    <n v="1"/>
    <s v="Y51"/>
    <s v="NİĞDE"/>
    <s v="NİĞDE"/>
    <s v="NİĞDE MERKEZ"/>
    <m/>
    <s v="Y07"/>
    <s v="ANTALYA"/>
    <s v="ANTALYA"/>
    <s v="MERKEZ"/>
    <m/>
    <n v="0"/>
    <n v="0"/>
    <n v="0"/>
    <n v="0"/>
    <n v="32000"/>
    <n v="0"/>
    <n v="39364"/>
    <n v="0"/>
    <n v="32000"/>
    <n v="39364"/>
    <n v="7364"/>
  </r>
  <r>
    <x v="4"/>
    <s v="Ahmet Bursal"/>
    <m/>
    <m/>
    <m/>
    <d v="2026-08-17T00:00:00"/>
    <s v="S-642653"/>
    <d v="2026-08-17T00:00:00"/>
    <s v="Y-576895"/>
    <x v="3"/>
    <m/>
    <s v=" "/>
    <m/>
    <m/>
    <m/>
    <x v="11"/>
    <m/>
    <m/>
    <d v="2026-08-17T00:00:00"/>
    <s v="P-000173095"/>
    <m/>
    <s v="51ADS045"/>
    <s v="Tır Frigorifik"/>
    <s v="MURAT DURAK"/>
    <x v="0"/>
    <s v=" "/>
    <m/>
    <s v="ŞEHİRLERARASI"/>
    <n v="1"/>
    <s v="Y51"/>
    <s v="NİĞDE"/>
    <s v="NİĞDE"/>
    <s v="NİĞDE MERKEZ"/>
    <m/>
    <s v="Y68"/>
    <s v="AKSARAY"/>
    <s v="AKSARAY"/>
    <s v="AKSARAY MERKEZ"/>
    <m/>
    <n v="0"/>
    <n v="0"/>
    <n v="0"/>
    <n v="0"/>
    <n v="11000"/>
    <n v="0"/>
    <n v="15539"/>
    <n v="0"/>
    <n v="11000"/>
    <n v="15539"/>
    <n v="4539"/>
  </r>
  <r>
    <x v="4"/>
    <s v="Ahmet Bursal"/>
    <m/>
    <m/>
    <m/>
    <d v="2026-08-17T00:00:00"/>
    <s v="S-642652"/>
    <d v="2026-08-17T00:00:00"/>
    <s v="Y-576894"/>
    <x v="3"/>
    <m/>
    <s v=" "/>
    <m/>
    <m/>
    <m/>
    <x v="11"/>
    <m/>
    <m/>
    <d v="2026-08-17T00:00:00"/>
    <s v="P-000173094"/>
    <m/>
    <s v="51ADS818"/>
    <s v="Tır Frigorifik"/>
    <s v="CUMALİ ERTAN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NADOLU + AVRUPA 2 NOKTA @"/>
    <n v="0"/>
    <n v="0"/>
    <n v="0"/>
    <n v="0"/>
    <n v="55000"/>
    <n v="0"/>
    <n v="67689"/>
    <n v="0"/>
    <n v="55000"/>
    <n v="67689"/>
    <n v="12689"/>
  </r>
  <r>
    <x v="4"/>
    <s v="Ahmet Bursal"/>
    <m/>
    <m/>
    <m/>
    <d v="2026-08-17T00:00:00"/>
    <s v="S-642651"/>
    <d v="2026-08-17T00:00:00"/>
    <s v="Y-576893"/>
    <x v="3"/>
    <m/>
    <s v=" "/>
    <m/>
    <m/>
    <m/>
    <x v="11"/>
    <m/>
    <m/>
    <d v="2026-08-17T00:00:00"/>
    <s v="P-000173093"/>
    <m/>
    <s v="51ADB960"/>
    <s v="Tır Frigorifik"/>
    <s v="DURAN DEMİRALP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NADOLU + AVRUPA @"/>
    <n v="0"/>
    <n v="0"/>
    <n v="0"/>
    <n v="0"/>
    <n v="58000"/>
    <n v="0"/>
    <n v="65564"/>
    <n v="0"/>
    <n v="58000"/>
    <n v="65564"/>
    <n v="7564"/>
  </r>
  <r>
    <x v="4"/>
    <s v="Ahmet Bursal"/>
    <m/>
    <m/>
    <m/>
    <d v="2026-08-17T00:00:00"/>
    <s v="S-642650"/>
    <d v="2026-08-17T00:00:00"/>
    <s v="Y-576892"/>
    <x v="3"/>
    <m/>
    <s v=" "/>
    <m/>
    <m/>
    <m/>
    <x v="11"/>
    <m/>
    <m/>
    <d v="2026-08-17T00:00:00"/>
    <s v="P-000173092"/>
    <m/>
    <s v="34ESZ444"/>
    <s v="Tır Frigorifik"/>
    <s v="MUSTAFA EŞSİZ"/>
    <x v="0"/>
    <s v=" "/>
    <m/>
    <s v="ŞEHİRLERARASI"/>
    <n v="1"/>
    <s v="Y51"/>
    <s v="NİĞDE"/>
    <s v="NİĞDE"/>
    <s v="NİĞDE MERKEZ"/>
    <m/>
    <s v="Y10"/>
    <s v="BALIKESİR"/>
    <s v="BALIKESİR"/>
    <s v="BALIKESİR MERKEZ"/>
    <s v="BURSA + BALIKESİR @"/>
    <n v="0"/>
    <n v="0"/>
    <n v="0"/>
    <n v="0"/>
    <n v="50000"/>
    <n v="0"/>
    <n v="60600"/>
    <n v="0"/>
    <n v="50000"/>
    <n v="60600"/>
    <n v="10600"/>
  </r>
  <r>
    <x v="4"/>
    <s v="Ahmet Bursal"/>
    <m/>
    <m/>
    <m/>
    <d v="2026-08-17T00:00:00"/>
    <s v="S-642649"/>
    <d v="2026-08-17T00:00:00"/>
    <s v="Y-576891"/>
    <x v="3"/>
    <m/>
    <s v=" "/>
    <m/>
    <m/>
    <m/>
    <x v="11"/>
    <m/>
    <m/>
    <d v="2026-08-17T00:00:00"/>
    <s v="P-000173091"/>
    <m/>
    <s v="51ADB860"/>
    <s v="Tır Frigorifik"/>
    <s v="CUMALİ ERÇATIM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VRUPA @"/>
    <n v="0"/>
    <n v="0"/>
    <n v="0"/>
    <n v="0"/>
    <n v="49000"/>
    <n v="0"/>
    <n v="59564"/>
    <n v="0"/>
    <n v="49000"/>
    <n v="59564"/>
    <n v="10564"/>
  </r>
  <r>
    <x v="4"/>
    <s v="Ahmet Bursal"/>
    <m/>
    <m/>
    <m/>
    <d v="2026-08-17T00:00:00"/>
    <s v="S-642648"/>
    <d v="2026-08-17T00:00:00"/>
    <s v="Y-576890"/>
    <x v="3"/>
    <m/>
    <s v=" "/>
    <m/>
    <m/>
    <m/>
    <x v="11"/>
    <m/>
    <m/>
    <d v="2026-08-17T00:00:00"/>
    <s v="P-000173090"/>
    <m/>
    <s v="51AEJ486"/>
    <s v="Tır Frigorifik"/>
    <s v="YUSUF BOZKUŞ"/>
    <x v="0"/>
    <s v=" "/>
    <m/>
    <s v="ŞEHİRLERARASI"/>
    <n v="1"/>
    <s v="Y51"/>
    <s v="NİĞDE"/>
    <s v="NİĞDE"/>
    <s v="NİĞDE MERKEZ"/>
    <m/>
    <s v="Y59"/>
    <s v="TEKİRDAĞ"/>
    <s v="TEKİRDAĞ"/>
    <s v="TEKİRDAĞ MERKEZ"/>
    <s v="ÇANAKKALE + ÇORLU 2 NOKTA @"/>
    <n v="0"/>
    <n v="0"/>
    <n v="0"/>
    <n v="0"/>
    <n v="73000"/>
    <n v="0"/>
    <n v="82305"/>
    <n v="0"/>
    <n v="73000"/>
    <n v="82305"/>
    <n v="9305"/>
  </r>
  <r>
    <x v="4"/>
    <s v="Serhat Kuzey"/>
    <m/>
    <m/>
    <m/>
    <d v="2026-08-17T00:00:00"/>
    <s v="S-642588"/>
    <d v="2026-08-17T00:00:00"/>
    <s v="Y-576829"/>
    <x v="3"/>
    <m/>
    <s v=" "/>
    <m/>
    <m/>
    <m/>
    <x v="28"/>
    <m/>
    <m/>
    <m/>
    <m/>
    <m/>
    <s v="33CTN22"/>
    <s v="Tır Frigorifik"/>
    <s v="HASRET ULUS.NAK.İNŞ.GÜM.TEKSTİL KUY.GID.PET.ÜRÜN.SAN.VE TİC.LTD.ŞTİ."/>
    <x v="1"/>
    <s v=" "/>
    <m/>
    <s v="ŞEHİRLERARASI"/>
    <n v="1"/>
    <s v="Y09"/>
    <s v="AYDIN"/>
    <s v="AYDIN"/>
    <s v="AYDIN MERKEZ"/>
    <m/>
    <s v="Y41"/>
    <s v="KOCAELİ"/>
    <s v="KOCAELİ"/>
    <s v="KOCAELİ(İZMİT) MERKEZ"/>
    <m/>
    <n v="0"/>
    <n v="548"/>
    <n v="653"/>
    <n v="105"/>
    <n v="27942.46"/>
    <n v="0"/>
    <n v="37000"/>
    <n v="0"/>
    <n v="27942.46"/>
    <n v="37000"/>
    <n v="9057.5400000000009"/>
  </r>
  <r>
    <x v="4"/>
    <s v="Serhat Kuzey"/>
    <s v="Arşiv kaydı var"/>
    <m/>
    <m/>
    <d v="2026-08-17T00:00:00"/>
    <s v="S-643168"/>
    <d v="2026-08-17T00:00:00"/>
    <s v="Y-577416"/>
    <x v="3"/>
    <m/>
    <s v=" "/>
    <m/>
    <m/>
    <m/>
    <x v="11"/>
    <m/>
    <m/>
    <d v="2026-08-17T00:00:00"/>
    <s v="P-000173107"/>
    <m/>
    <s v="33BYD96"/>
    <s v="Tır Frigorifik"/>
    <s v="NAZDAR LOJİSTİK NAKLİYAT İTHALAT İHRACAT VE SANAYİ TİCARET LİMİTED ŞİRKETİ"/>
    <x v="1"/>
    <s v=" "/>
    <m/>
    <s v="ŞEHİRLERARASI"/>
    <n v="1"/>
    <s v="Y51"/>
    <s v="NİĞDE"/>
    <s v="NİĞDE"/>
    <s v="NİĞDE MERKEZ"/>
    <m/>
    <s v="Y34"/>
    <s v="İSTANBUL"/>
    <s v="İSTANBUL"/>
    <s v="İSTANBUL MERKEZ"/>
    <s v="KOCAELİ 2 YER+İSTANBUL ANADOLU 2 YER @"/>
    <n v="0"/>
    <n v="795"/>
    <n v="948"/>
    <n v="153"/>
    <n v="41260.83"/>
    <n v="0"/>
    <n v="57745"/>
    <n v="0"/>
    <n v="41260.83"/>
    <n v="57745"/>
    <n v="16484.169999999998"/>
  </r>
  <r>
    <x v="4"/>
    <s v="Serhat Kuzey"/>
    <m/>
    <m/>
    <m/>
    <d v="2026-08-17T00:00:00"/>
    <s v="S-643167"/>
    <d v="2026-08-17T00:00:00"/>
    <s v="Y-577415"/>
    <x v="3"/>
    <m/>
    <s v=" "/>
    <m/>
    <m/>
    <m/>
    <x v="11"/>
    <m/>
    <m/>
    <d v="2026-08-17T00:00:00"/>
    <s v="P-000173106"/>
    <m/>
    <s v="47AAG542"/>
    <s v="Tır Frigorifik"/>
    <s v="YAĞMUR TRANSPORT ULUSLARARASI TAŞIMACILIK GIDA PETROL TEKSTİL OTOMOTİV İNŞAAT KUYUMCULUK İTHALAT İHR"/>
    <x v="1"/>
    <s v=" "/>
    <m/>
    <s v="ŞEHİRLERARASI"/>
    <n v="1"/>
    <s v="Y51"/>
    <s v="NİĞDE"/>
    <s v="NİĞDE"/>
    <s v="NİĞDE MERKEZ"/>
    <m/>
    <s v="Y65"/>
    <s v="VAN"/>
    <s v="VAN"/>
    <s v="VAN MERKEZ"/>
    <s v="2 YER @"/>
    <n v="0"/>
    <n v="1164"/>
    <n v="2500"/>
    <n v="1336"/>
    <n v="105201.25"/>
    <n v="0"/>
    <n v="72927"/>
    <n v="0"/>
    <n v="105201.25"/>
    <n v="72927"/>
    <n v="-32274.25"/>
  </r>
  <r>
    <x v="4"/>
    <s v="Serhat Kuzey"/>
    <m/>
    <m/>
    <m/>
    <d v="2026-08-17T00:00:00"/>
    <s v="S-643166"/>
    <d v="2026-08-17T00:00:00"/>
    <s v="Y-577414"/>
    <x v="3"/>
    <m/>
    <s v=" "/>
    <m/>
    <m/>
    <m/>
    <x v="11"/>
    <m/>
    <m/>
    <d v="2026-08-17T00:00:00"/>
    <s v="P-000173105"/>
    <m/>
    <s v="33CET01"/>
    <s v="Tır Frigorifik"/>
    <s v="FEZA TRANS ULUSLARARASI NAKLİYAT PETROL SANAYİ VE TİCARET LİMİTED ŞİRKETİ"/>
    <x v="1"/>
    <s v=" "/>
    <m/>
    <s v="ŞEHİRLERARASI"/>
    <n v="1"/>
    <s v="Y51"/>
    <s v="NİĞDE"/>
    <s v="NİĞDE"/>
    <s v="NİĞDE MERKEZ"/>
    <m/>
    <s v="Y27"/>
    <s v="GAZİANTEP"/>
    <s v="GAZİANTEP"/>
    <s v="GAZİANTEP MERKEZ"/>
    <s v="2 YER @"/>
    <n v="0"/>
    <n v="465"/>
    <n v="465"/>
    <n v="0"/>
    <n v="24960.62"/>
    <n v="3290.06"/>
    <n v="31699"/>
    <n v="0"/>
    <n v="21670.560000000001"/>
    <n v="31699"/>
    <n v="10028.44"/>
  </r>
  <r>
    <x v="4"/>
    <s v="Serhat Kuzey"/>
    <s v="Arşiv kaydı var"/>
    <m/>
    <m/>
    <d v="2026-08-17T00:00:00"/>
    <s v="S-643165"/>
    <d v="2026-08-17T00:00:00"/>
    <s v="Y-577413"/>
    <x v="3"/>
    <m/>
    <s v=" "/>
    <m/>
    <m/>
    <m/>
    <x v="11"/>
    <m/>
    <m/>
    <d v="2026-08-17T00:00:00"/>
    <s v="P-000173103"/>
    <m/>
    <s v="47AEZ035"/>
    <s v="Tır Frigorifik"/>
    <s v="MİR LOJİSTİK ULUS.TAŞ.İTH.İNŞ.NAK.KUY.GIDA SAN. VE TİC.LTD.ŞTİ"/>
    <x v="1"/>
    <s v="AHMET YALMAN"/>
    <s v="0541 602 56 24"/>
    <s v="ŞEHİRLERARASI"/>
    <n v="1"/>
    <s v="Y51"/>
    <s v="NİĞDE"/>
    <s v="NİĞDE"/>
    <s v="NİĞDE MERKEZ"/>
    <m/>
    <s v="Y38"/>
    <s v="KAYSERİ"/>
    <s v="KAYSERİ"/>
    <s v="KAYSERİ MERKEZ"/>
    <s v="2 YER @"/>
    <n v="0"/>
    <n v="204"/>
    <n v="382"/>
    <n v="178"/>
    <n v="15139.41"/>
    <n v="0"/>
    <n v="25790"/>
    <n v="0"/>
    <n v="15139.41"/>
    <n v="25790"/>
    <n v="10650.59"/>
  </r>
  <r>
    <x v="4"/>
    <s v="Serhat Kuzey"/>
    <s v="Arşiv kaydı var"/>
    <m/>
    <m/>
    <d v="2026-08-17T00:00:00"/>
    <s v="S-643164"/>
    <d v="2026-08-17T00:00:00"/>
    <s v="Y-577412"/>
    <x v="3"/>
    <m/>
    <s v=" "/>
    <m/>
    <m/>
    <m/>
    <x v="11"/>
    <m/>
    <m/>
    <d v="2026-08-17T00:00:00"/>
    <s v="P-000173102"/>
    <m/>
    <s v="42AOS764"/>
    <s v="Tır Frigorifik"/>
    <s v="SÜLEYMAN GÜMÜŞKAYA"/>
    <x v="1"/>
    <s v=" "/>
    <m/>
    <s v="ŞEHİRLERARASI"/>
    <n v="1"/>
    <s v="Y51"/>
    <s v="NİĞDE"/>
    <s v="NİĞDE"/>
    <s v="NİĞDE MERKEZ"/>
    <m/>
    <s v="Y34"/>
    <s v="İSTANBUL"/>
    <s v="İSTANBUL"/>
    <s v="İSTANBUL MERKEZ"/>
    <s v="DÜZCE 2 YER+ İSTANBUL ANADOLU @"/>
    <n v="0"/>
    <n v="866"/>
    <n v="991"/>
    <n v="125"/>
    <n v="39868.26"/>
    <n v="0"/>
    <n v="56995"/>
    <n v="0"/>
    <n v="39868.26"/>
    <n v="56995"/>
    <n v="17126.740000000002"/>
  </r>
  <r>
    <x v="4"/>
    <s v="Serhat Kuzey"/>
    <m/>
    <m/>
    <m/>
    <d v="2026-08-17T00:00:00"/>
    <s v="S-643163"/>
    <d v="2026-08-17T00:00:00"/>
    <s v="Y-577411"/>
    <x v="3"/>
    <m/>
    <s v=" "/>
    <m/>
    <m/>
    <m/>
    <x v="11"/>
    <m/>
    <m/>
    <d v="2026-08-17T00:00:00"/>
    <s v="P-000173100"/>
    <m/>
    <s v="33CSA30"/>
    <s v="Tır Frigorifik"/>
    <s v="REYSAN LOJİSTİK ULUSLARARASI NAKLİYAT SANAYİ VE TİCARET LİMİTED ŞİRKETİ"/>
    <x v="1"/>
    <s v=" "/>
    <m/>
    <s v="ŞEHİRLERARASI"/>
    <n v="1"/>
    <s v="Y51"/>
    <s v="NİĞDE"/>
    <s v="NİĞDE"/>
    <s v="NİĞDE MERKEZ"/>
    <m/>
    <s v="Y34"/>
    <s v="İSTANBUL"/>
    <s v="İSTANBUL"/>
    <s v="İSTANBUL MERKEZ"/>
    <s v="ANADOLU YAKASI @"/>
    <n v="0"/>
    <n v="850"/>
    <n v="1000"/>
    <n v="150"/>
    <n v="40597.120000000003"/>
    <n v="478.57"/>
    <n v="56245"/>
    <n v="0"/>
    <n v="40118.550000000003"/>
    <n v="56245"/>
    <n v="16126.45"/>
  </r>
  <r>
    <x v="4"/>
    <s v="Serhat Kuzey"/>
    <s v="Arşiv kaydı var"/>
    <m/>
    <m/>
    <d v="2026-08-17T00:00:00"/>
    <s v="S-643162"/>
    <d v="2026-08-17T00:00:00"/>
    <s v="Y-577410"/>
    <x v="3"/>
    <m/>
    <s v=" "/>
    <m/>
    <m/>
    <m/>
    <x v="11"/>
    <m/>
    <m/>
    <d v="2026-08-17T00:00:00"/>
    <s v="P-000173099"/>
    <m/>
    <s v="01ACP719"/>
    <s v="Tır Frigorifik"/>
    <s v="MYS TRANS ULUSLARARASI TAŞIMACILIK İNŞAAT SANAYİ VE TİCARET LİMİTED ŞİRKETİ"/>
    <x v="1"/>
    <s v=" "/>
    <m/>
    <s v="ŞEHİRLERARASI"/>
    <n v="1"/>
    <s v="Y51"/>
    <s v="NİĞDE"/>
    <s v="NİĞDE"/>
    <s v="NİĞDE MERKEZ"/>
    <m/>
    <s v="Y38"/>
    <s v="KAYSERİ"/>
    <s v="KAYSERİ"/>
    <s v="KAYSERİ MERKEZ"/>
    <s v="NEVŞEHİR+KAYSERİ @"/>
    <n v="0"/>
    <n v="217"/>
    <n v="373"/>
    <n v="156"/>
    <n v="15864.12"/>
    <n v="291.02"/>
    <n v="25790"/>
    <n v="0"/>
    <n v="15573.1"/>
    <n v="25790"/>
    <n v="10216.9"/>
  </r>
  <r>
    <x v="4"/>
    <s v="Serhat Kuzey"/>
    <m/>
    <m/>
    <m/>
    <d v="2026-08-17T00:00:00"/>
    <s v="S-643161"/>
    <d v="2026-08-17T00:00:00"/>
    <s v="Y-577409"/>
    <x v="3"/>
    <m/>
    <s v=" "/>
    <m/>
    <m/>
    <m/>
    <x v="11"/>
    <m/>
    <m/>
    <d v="2026-08-17T00:00:00"/>
    <s v="P-000173088"/>
    <m/>
    <s v="31AJA224"/>
    <s v="Tır Frigorifik"/>
    <s v="KAPITRANS ULUS.TAŞ.TİC.LTD.ŞTİ."/>
    <x v="1"/>
    <s v=" "/>
    <m/>
    <s v="ŞEHİRLERARASI"/>
    <n v="1"/>
    <s v="Y45"/>
    <s v="MANİSA"/>
    <s v="MANİSA"/>
    <s v="MANİSA MERKEZ"/>
    <s v="AKHİSAR"/>
    <s v="Y35"/>
    <s v="İZMİR"/>
    <s v="İZMİR"/>
    <s v="MERKEZ"/>
    <m/>
    <n v="0"/>
    <n v="115"/>
    <n v="225"/>
    <n v="110"/>
    <n v="10602.99"/>
    <n v="192.91"/>
    <n v="13500"/>
    <n v="0"/>
    <n v="10410.08"/>
    <n v="13500"/>
    <n v="3089.92"/>
  </r>
  <r>
    <x v="4"/>
    <s v="Serhat Kuzey"/>
    <s v="Arşiv kaydı var"/>
    <m/>
    <m/>
    <d v="2026-08-17T00:00:00"/>
    <s v="S-643160"/>
    <d v="2026-08-17T00:00:00"/>
    <s v="Y-577408"/>
    <x v="3"/>
    <m/>
    <s v=" "/>
    <m/>
    <m/>
    <m/>
    <x v="11"/>
    <m/>
    <m/>
    <d v="2026-08-17T00:00:00"/>
    <s v="P-000173087"/>
    <m/>
    <s v="33RN436"/>
    <s v="Tır Frigorifik"/>
    <s v="SÜMER TRANS ULUS.TAŞ.İTH.İHR.SAN. VE TİC.LTD.ŞTİ."/>
    <x v="1"/>
    <s v="LATİF AKURAN"/>
    <m/>
    <s v="ŞEHİRLERARASI"/>
    <n v="1"/>
    <s v="Y45"/>
    <s v="MANİSA"/>
    <s v="MANİSA"/>
    <s v="MANİSA MERKEZ"/>
    <s v="AKHİSAR"/>
    <s v="Y48"/>
    <s v="MUĞLA"/>
    <s v="MUĞLA"/>
    <s v="MUĞLA MERKEZ"/>
    <m/>
    <n v="0"/>
    <n v="440"/>
    <n v="572"/>
    <n v="132"/>
    <n v="24653.25"/>
    <n v="0"/>
    <n v="31620"/>
    <n v="0"/>
    <n v="24653.25"/>
    <n v="31620"/>
    <n v="6966.75"/>
  </r>
  <r>
    <x v="0"/>
    <s v="Serap BURSAL"/>
    <m/>
    <m/>
    <m/>
    <d v="2026-08-18T00:00:00"/>
    <s v="S-642547"/>
    <d v="2026-08-18T00:00:00"/>
    <s v="Y-576787"/>
    <x v="0"/>
    <m/>
    <s v=" "/>
    <m/>
    <s v="DKI2026000005013-5014-5015"/>
    <m/>
    <x v="4"/>
    <s v="DETAY KAHVE SAN VE TİC A.Ş"/>
    <m/>
    <m/>
    <m/>
    <m/>
    <s v="10AGL411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s v="Arşiv kaydı var"/>
    <m/>
    <m/>
    <d v="2026-08-18T00:00:00"/>
    <s v="S-642546"/>
    <d v="2026-08-18T00:00:00"/>
    <s v="Y-576786"/>
    <x v="0"/>
    <m/>
    <s v=" "/>
    <m/>
    <s v="DKI2026000005008-5009-5010"/>
    <m/>
    <x v="4"/>
    <s v="DETAY KAHVE SAN VE TİC A.Ş"/>
    <m/>
    <m/>
    <m/>
    <m/>
    <s v="10SR470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m/>
    <m/>
    <m/>
    <d v="2026-08-18T00:00:00"/>
    <s v="S-642543"/>
    <d v="2026-08-18T00:00:00"/>
    <s v="Y-576783"/>
    <x v="0"/>
    <m/>
    <s v=" "/>
    <m/>
    <m/>
    <m/>
    <x v="12"/>
    <s v="DETAY GIDA SAN. VE TİC.A.Ş."/>
    <m/>
    <m/>
    <m/>
    <m/>
    <s v="10ARD417"/>
    <s v="Tır Frigorifik"/>
    <s v="FERUDUN ŞORA"/>
    <x v="0"/>
    <s v=" "/>
    <m/>
    <s v="ŞEHİRLERARASI"/>
    <n v="1"/>
    <s v="9950"/>
    <s v="DETAY ÇATALCA FABRİKA"/>
    <s v="İSTANBUL"/>
    <s v="ÇATALCA"/>
    <s v="FABRİKALAR CAD.KARATOPRAK MEVKİİ NO:30 MURATBEY KÖYÜ"/>
    <s v="Y16"/>
    <s v="BURSA"/>
    <s v="BURSA"/>
    <s v="MUSTAFAKEMALPAŞA"/>
    <m/>
    <n v="0"/>
    <n v="0"/>
    <n v="0"/>
    <n v="0"/>
    <n v="23000"/>
    <n v="0"/>
    <n v="32799"/>
    <n v="0"/>
    <n v="23000"/>
    <n v="32799"/>
    <n v="9799"/>
  </r>
  <r>
    <x v="0"/>
    <s v="Serap BURSAL"/>
    <m/>
    <m/>
    <m/>
    <d v="2026-08-18T00:00:00"/>
    <s v="S-642542"/>
    <d v="2026-08-18T00:00:00"/>
    <s v="Y-576782"/>
    <x v="0"/>
    <m/>
    <s v=" "/>
    <m/>
    <m/>
    <m/>
    <x v="12"/>
    <s v="DETAY GIDA SAN. VE TİC.A.Ş."/>
    <m/>
    <m/>
    <m/>
    <m/>
    <s v="10ARD405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s v="Arşiv kaydı var"/>
    <m/>
    <m/>
    <d v="2026-08-18T00:00:00"/>
    <s v="S-642541"/>
    <d v="2026-08-18T00:00:00"/>
    <s v="Y-576781"/>
    <x v="0"/>
    <m/>
    <s v=" "/>
    <m/>
    <m/>
    <m/>
    <x v="12"/>
    <s v="DETAY GIDA SAN. VE TİC.A.Ş."/>
    <m/>
    <m/>
    <m/>
    <m/>
    <s v="34BRZ028"/>
    <s v="Tır Frigorifik"/>
    <s v="İRFAN AKSU"/>
    <x v="1"/>
    <s v=" "/>
    <m/>
    <s v="ŞEHİRLERARASI"/>
    <n v="1"/>
    <s v="9950"/>
    <s v="DETAY ÇATALCA FABRİKA"/>
    <s v="İSTANBUL"/>
    <s v="ÇATALCA"/>
    <s v="FABRİKALAR CAD.KARATOPRAK MEVKİİ NO:30 MURATBEY KÖYÜ"/>
    <s v="Y63"/>
    <s v="ŞANLIURFA"/>
    <s v="ŞANLIURFA"/>
    <s v="ŞANLIURFA MERKEZ"/>
    <s v="GAZİANTEP / URFA @"/>
    <n v="0"/>
    <n v="1350"/>
    <n v="2100"/>
    <n v="750"/>
    <n v="97141.759999999995"/>
    <n v="1284.31"/>
    <n v="65068"/>
    <n v="0"/>
    <n v="95857.45"/>
    <n v="65068"/>
    <n v="-30789.45"/>
  </r>
  <r>
    <x v="0"/>
    <s v="Serap BURSAL"/>
    <s v="Arşiv kaydı var"/>
    <m/>
    <m/>
    <d v="2026-08-18T00:00:00"/>
    <s v="S-642540"/>
    <d v="2026-08-18T00:00:00"/>
    <s v="Y-576780"/>
    <x v="0"/>
    <m/>
    <s v=" "/>
    <m/>
    <m/>
    <m/>
    <x v="12"/>
    <s v="DETAY GIDA SAN. VE TİC.A.Ş."/>
    <m/>
    <m/>
    <m/>
    <m/>
    <s v="54AIA228"/>
    <s v="Tır Tenteli"/>
    <s v="ADEM ÖZUÇAR"/>
    <x v="0"/>
    <s v=" "/>
    <m/>
    <s v="ŞEHİRLERARASI"/>
    <n v="1"/>
    <s v="9950"/>
    <s v="DETAY ÇATALCA FABRİKA"/>
    <s v="İSTANBUL"/>
    <s v="ÇATALCA"/>
    <s v="FABRİKALAR CAD.KARATOPRAK MEVKİİ NO:30 MURATBEY KÖYÜ"/>
    <s v="Y54"/>
    <s v="SAKARYA"/>
    <s v="SAKARYA"/>
    <s v="SAKARYA MERKEZ"/>
    <m/>
    <n v="0"/>
    <n v="0"/>
    <n v="0"/>
    <n v="0"/>
    <n v="17000"/>
    <n v="0"/>
    <n v="17100"/>
    <n v="0"/>
    <n v="17000"/>
    <n v="17100"/>
    <n v="100"/>
  </r>
  <r>
    <x v="0"/>
    <s v="Serap BURSAL"/>
    <s v="Arşiv kaydı var"/>
    <m/>
    <m/>
    <d v="2026-08-18T00:00:00"/>
    <s v="S-642539"/>
    <d v="2026-08-18T00:00:00"/>
    <s v="Y-576779"/>
    <x v="0"/>
    <m/>
    <s v=" "/>
    <m/>
    <m/>
    <m/>
    <x v="0"/>
    <s v="BEYDA GIDA ÜRÜNLERİ SANAYİ VE TİC.A.Ş."/>
    <m/>
    <m/>
    <m/>
    <m/>
    <s v="06DOC615"/>
    <s v="Tır Tenteli"/>
    <s v="HATİCE YURTALAN"/>
    <x v="0"/>
    <s v=" "/>
    <m/>
    <s v="ŞEHİRLERARASI"/>
    <n v="1"/>
    <s v="1313"/>
    <s v="BEYDA KAVAKLI DEPO"/>
    <s v="İSTANBUL"/>
    <s v="BEYLİKDÜZÜ"/>
    <s v="KAVAKLI MAH. İSTANBUL CAD. NO:15"/>
    <s v="Y06"/>
    <s v="ANKARA"/>
    <s v="ANKARA"/>
    <s v="AKYURT"/>
    <s v="KAZAN / AKYURT_x000a_-TIR @"/>
    <n v="0"/>
    <n v="0"/>
    <n v="0"/>
    <n v="0"/>
    <n v="28500"/>
    <n v="0"/>
    <n v="31469"/>
    <n v="0"/>
    <n v="28500"/>
    <n v="31469"/>
    <n v="2969"/>
  </r>
  <r>
    <x v="0"/>
    <s v="Serap BURSAL"/>
    <s v="Arşiv kaydı var"/>
    <m/>
    <m/>
    <d v="2026-08-18T00:00:00"/>
    <s v="S-642538"/>
    <d v="2026-08-18T00:00:00"/>
    <s v="Y-576778"/>
    <x v="0"/>
    <m/>
    <s v=" "/>
    <m/>
    <m/>
    <m/>
    <x v="0"/>
    <s v="BEYDA GIDA ÜRÜNLERİ SANAYİ VE TİC.A.Ş."/>
    <m/>
    <m/>
    <m/>
    <m/>
    <s v="35CJN21"/>
    <s v="10 Tkr Kamyon Frigorifik"/>
    <s v="TARIK YILDIZ"/>
    <x v="0"/>
    <s v=" "/>
    <m/>
    <s v="ŞEHİRLERARASI"/>
    <n v="1"/>
    <s v="1313"/>
    <s v="BEYDA KAVAKLI DEPO"/>
    <s v="İSTANBUL"/>
    <s v="BEYLİKDÜZÜ"/>
    <s v="KAVAKLI MAH. İSTANBUL CAD. NO:15"/>
    <s v="Y35"/>
    <s v="İZMİR"/>
    <s v="İZMİR"/>
    <s v="KEMALPAŞA"/>
    <s v="KEMALPAŞA 1-2_x000a_-KAMYON @"/>
    <n v="0"/>
    <n v="0"/>
    <n v="0"/>
    <n v="0"/>
    <n v="23000"/>
    <n v="0"/>
    <n v="26442"/>
    <n v="0"/>
    <n v="23000"/>
    <n v="26442"/>
    <n v="3442"/>
  </r>
  <r>
    <x v="0"/>
    <s v="Serap BURSAL"/>
    <m/>
    <m/>
    <m/>
    <d v="2026-08-18T00:00:00"/>
    <s v="S-642537"/>
    <d v="2026-08-18T00:00:00"/>
    <s v="Y-576777"/>
    <x v="0"/>
    <m/>
    <s v=" "/>
    <m/>
    <s v="ALI2026000011704"/>
    <m/>
    <x v="13"/>
    <s v="ALTINMARKA GIDA SANAYİ VE TİCARET A.Ş"/>
    <m/>
    <d v="2026-08-18T00:00:00"/>
    <s v="P-000172649"/>
    <m/>
    <s v="51BN838"/>
    <s v="Tır Frigorifik"/>
    <s v="CUMA DEMİR"/>
    <x v="0"/>
    <s v=" "/>
    <m/>
    <s v="ŞEHİRLERARASI"/>
    <n v="1"/>
    <s v="9902"/>
    <s v="ALTINMARKA KIRAÇ DEPO"/>
    <s v="İSTANBUL"/>
    <s v="BÜYÜKÇEKMECE"/>
    <s v="KIRAÇ KÖYÜ YOLU ATATÜRK CD.NO:2-2A"/>
    <s v="Y79"/>
    <s v="KİLİS"/>
    <s v="KİLİS"/>
    <s v="KİLİS MERKEZ"/>
    <m/>
    <n v="0"/>
    <n v="0"/>
    <n v="0"/>
    <n v="0"/>
    <n v="65000"/>
    <n v="0"/>
    <n v="74319"/>
    <n v="0"/>
    <n v="65000"/>
    <n v="74319"/>
    <n v="9319"/>
  </r>
  <r>
    <x v="0"/>
    <s v="Serap BURSAL"/>
    <m/>
    <m/>
    <m/>
    <d v="2026-08-18T00:00:00"/>
    <s v="S-642535"/>
    <d v="2026-08-18T00:00:00"/>
    <s v="Y-576775"/>
    <x v="0"/>
    <m/>
    <s v=" "/>
    <m/>
    <s v="ALI2026000011700-11701"/>
    <m/>
    <x v="13"/>
    <s v="ALTINMARKA GIDA SANAYİ VE TİCARET A.Ş"/>
    <m/>
    <d v="2026-08-18T00:00:00"/>
    <s v="P-000172647"/>
    <m/>
    <s v="68DF007"/>
    <s v="Tır Frigorifik"/>
    <s v="ANTLOG LOJİSTİK HİZMETLERİ TİCARET LİMİTED ŞİRKETİ"/>
    <x v="0"/>
    <s v=" "/>
    <m/>
    <s v="ŞEHİRLERARASI"/>
    <n v="1"/>
    <s v="9902"/>
    <s v="ALTINMARKA KIRAÇ DEPO"/>
    <s v="İSTANBUL"/>
    <s v="BÜYÜKÇEKMECE"/>
    <s v="KIRAÇ KÖYÜ YOLU ATATÜRK CD.NO:2-2A"/>
    <s v="Y07"/>
    <s v="ANTALYA"/>
    <s v="ANTALYA"/>
    <s v="MERKEZ"/>
    <m/>
    <n v="0"/>
    <n v="0"/>
    <n v="0"/>
    <n v="0"/>
    <n v="36000"/>
    <n v="0"/>
    <n v="49976"/>
    <n v="0"/>
    <n v="36000"/>
    <n v="49976"/>
    <n v="13976"/>
  </r>
  <r>
    <x v="0"/>
    <s v="Serap BURSAL"/>
    <m/>
    <s v="1-31 AĞUSTOS PASİFİK MUTABAKATI / SAS NO : 7000194853~1-31 AĞUSTOS HORİZON MUTABAKATI / SAS NO : 7000194854"/>
    <m/>
    <d v="2026-08-18T00:00:00"/>
    <s v="S-642968"/>
    <d v="2026-08-18T00:00:00"/>
    <s v="Y-577214"/>
    <x v="0"/>
    <m/>
    <s v=" "/>
    <m/>
    <s v="5043491"/>
    <m/>
    <x v="2"/>
    <s v="HORİZON HIZLI TÜK. ÜRÜNL.ÜR.PAZ.SATIŞ VE TİC.A.Ş."/>
    <m/>
    <m/>
    <m/>
    <m/>
    <s v="07YON23"/>
    <s v="Tır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6500"/>
    <n v="0"/>
    <n v="17793"/>
    <n v="0"/>
    <n v="16500"/>
    <n v="17793"/>
    <n v="1293"/>
  </r>
  <r>
    <x v="0"/>
    <s v="Ahmet Bursal"/>
    <s v="Arşiv kaydı var"/>
    <m/>
    <s v="TAMAMLANDI"/>
    <d v="2026-08-18T00:00:00"/>
    <s v="S-642880"/>
    <d v="2026-08-18T00:00:00"/>
    <s v="Y-577124"/>
    <x v="0"/>
    <m/>
    <s v=" "/>
    <m/>
    <m/>
    <m/>
    <x v="1"/>
    <s v="Ülker Bisküvi San. A.Ş. Topkapı- 3 Şubesi"/>
    <m/>
    <m/>
    <m/>
    <m/>
    <s v="34AH1124"/>
    <s v="10 Tkr Kamyon Tenteli"/>
    <s v="HAMİT ÜÇÜNCÜ"/>
    <x v="0"/>
    <s v=" "/>
    <m/>
    <s v="ŞEHİRİÇİ"/>
    <n v="1"/>
    <s v="TOPKAPI"/>
    <s v="TOPKAPI"/>
    <s v="İSTANBUL"/>
    <s v="ZEYTİNBURNU"/>
    <m/>
    <s v="Y34"/>
    <s v="İSTANBUL"/>
    <s v="İSTANBUL"/>
    <s v="İSTANBUL MERKEZ"/>
    <s v="ELVAN GIDA _x000a__x000a_İRS NO:87600 @ "/>
    <n v="0"/>
    <n v="0"/>
    <n v="0"/>
    <n v="0"/>
    <n v="5000"/>
    <n v="0"/>
    <n v="6999"/>
    <n v="0"/>
    <n v="5000"/>
    <n v="6999"/>
    <n v="1999"/>
  </r>
  <r>
    <x v="0"/>
    <s v="Ahmet Bursal"/>
    <s v="Arşiv kaydı var"/>
    <m/>
    <s v="TAMAMLANDI"/>
    <d v="2026-08-18T00:00:00"/>
    <s v="S-642868"/>
    <d v="2026-08-18T00:00:00"/>
    <s v="Y-577112"/>
    <x v="0"/>
    <m/>
    <s v=" "/>
    <m/>
    <m/>
    <m/>
    <x v="1"/>
    <s v="Ülker Bisküvi San. A.Ş. Topkapı- 3 Şubesi"/>
    <m/>
    <m/>
    <m/>
    <m/>
    <s v="34FAL726"/>
    <s v="10 Tkr Kamyon Tenteli"/>
    <s v="MEHMET ŞİRİN"/>
    <x v="0"/>
    <s v=" "/>
    <m/>
    <s v="ŞEHİRİÇİ"/>
    <n v="1"/>
    <s v="0108"/>
    <s v="ÖNEM GAMEDA DEPO"/>
    <s v="İSTANBUL"/>
    <s v="ZEYTİNBURNU"/>
    <s v="DAVUTPAŞA CAD. NO:18 TOPKAPI"/>
    <s v="2121"/>
    <s v="YAPKİM ANTREPO-SİLİVRİ"/>
    <s v="İSTANBUL"/>
    <s v="SİLİVRİ"/>
    <s v="YAPKİM ANTREPO-SİLİVRİ_x000a__x000a_İRS NO:87336-87639 @ "/>
    <n v="0"/>
    <n v="0"/>
    <n v="0"/>
    <n v="0"/>
    <n v="11000"/>
    <n v="0"/>
    <n v="15318"/>
    <n v="0"/>
    <n v="11000"/>
    <n v="15318"/>
    <n v="4318"/>
  </r>
  <r>
    <x v="0"/>
    <s v="Serap BURSAL"/>
    <s v="Arşiv kaydı var"/>
    <m/>
    <m/>
    <d v="2026-08-18T00:00:00"/>
    <s v="S-642536"/>
    <d v="2026-08-18T00:00:00"/>
    <s v="Y-576776"/>
    <x v="0"/>
    <m/>
    <s v=" "/>
    <m/>
    <s v="ALI2026000011674-11675"/>
    <m/>
    <x v="13"/>
    <s v="ALTINMARKA GIDA SANAYİ VE TİCARET A.Ş"/>
    <m/>
    <d v="2026-08-18T00:00:00"/>
    <s v="P-000172648"/>
    <m/>
    <s v="10AKY20"/>
    <s v="Tır Frigorifik"/>
    <s v="DURU GLOBAL TAŞIMACILIK VE LOJİSTİK LİMİTED ŞİRKETİ"/>
    <x v="0"/>
    <s v=" "/>
    <m/>
    <s v="ŞEHİRLERARASI"/>
    <n v="1"/>
    <s v="9902"/>
    <s v="ALTINMARKA KIRAÇ DEPO"/>
    <s v="İSTANBUL"/>
    <s v="BÜYÜKÇEKMECE"/>
    <s v="KIRAÇ KÖYÜ YOLU ATATÜRK CD.NO:2-2A"/>
    <s v="Y35"/>
    <s v="İZMİR"/>
    <s v="İZMİR"/>
    <s v="MERKEZ"/>
    <m/>
    <n v="0"/>
    <n v="0"/>
    <n v="0"/>
    <n v="0"/>
    <n v="33000"/>
    <n v="0"/>
    <n v="42013"/>
    <n v="0"/>
    <n v="33000"/>
    <n v="42013"/>
    <n v="9013"/>
  </r>
  <r>
    <x v="0"/>
    <s v="Serap BURSAL"/>
    <s v="Arşiv kaydı var"/>
    <m/>
    <m/>
    <d v="2026-08-18T00:00:00"/>
    <s v="S-644030"/>
    <d v="2026-08-18T00:00:00"/>
    <s v="Y-578284"/>
    <x v="0"/>
    <m/>
    <s v=" "/>
    <m/>
    <s v="20260818064"/>
    <m/>
    <x v="0"/>
    <s v="BEYDA GIDA ÜRÜNLERİ SANAYİ VE TİC.A.Ş."/>
    <m/>
    <m/>
    <m/>
    <m/>
    <s v="07YON23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18T00:00:00"/>
    <s v="S-644008"/>
    <d v="2026-08-18T00:00:00"/>
    <s v="Y-578261"/>
    <x v="0"/>
    <m/>
    <s v=" "/>
    <m/>
    <s v="20260818044"/>
    <m/>
    <x v="0"/>
    <s v="BEYDA GIDA ÜRÜNLERİ SANAYİ VE TİC.A.Ş."/>
    <m/>
    <m/>
    <m/>
    <m/>
    <s v="34KGC813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18T00:00:00"/>
    <s v="S-643980"/>
    <d v="2026-08-18T00:00:00"/>
    <s v="Y-578231"/>
    <x v="0"/>
    <m/>
    <s v=" "/>
    <m/>
    <s v="20260818045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18T00:00:00"/>
    <s v="S-643973"/>
    <d v="2026-08-18T00:00:00"/>
    <s v="Y-578224"/>
    <x v="0"/>
    <m/>
    <s v=" "/>
    <m/>
    <s v="20260818022-20260818024"/>
    <m/>
    <x v="0"/>
    <s v="BEYDA GIDA ÜRÜNLERİ SANAYİ VE TİC.A.Ş."/>
    <m/>
    <m/>
    <m/>
    <m/>
    <s v="07YON23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18T00:00:00"/>
    <s v="S-643960"/>
    <d v="2026-08-18T00:00:00"/>
    <s v="Y-578211"/>
    <x v="0"/>
    <m/>
    <s v=" "/>
    <m/>
    <s v="20260818003"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1"/>
    <s v="Erkan Kaya"/>
    <m/>
    <m/>
    <m/>
    <d v="2026-08-18T00:00:00"/>
    <s v="S-642513"/>
    <d v="2026-08-18T00:00:00"/>
    <s v="Y-576754"/>
    <x v="0"/>
    <m/>
    <s v=" "/>
    <m/>
    <m/>
    <m/>
    <x v="15"/>
    <s v="DELLA GIDA SAN.VE.TİC.A.Ş"/>
    <s v="DELLA GIDA SAN.VE.TİC.A.Ş"/>
    <d v="2026-08-18T00:00:00"/>
    <s v="P-000172636"/>
    <s v="MSMU5946208 - TGBU9920622 - MSDU6109679 - MSBU8039104 - TIIU4131111 - MEHMET ALTAY"/>
    <s v="41DP104"/>
    <s v="Tır Tenteli"/>
    <s v="TURAN GROUP LOJİSTİK ANONİM ŞİRKETİ"/>
    <x v="0"/>
    <s v=" "/>
    <m/>
    <s v="ŞEHİRLERARASI"/>
    <n v="1"/>
    <s v="HENDEK"/>
    <s v="HENDEK"/>
    <s v="SAKARYA"/>
    <s v="HENDEK"/>
    <m/>
    <s v="L4104"/>
    <s v="YILPORT"/>
    <s v="KOCAELİ"/>
    <s v="DİLOVASI"/>
    <s v="DİLOVASI OSB. 1.KISIM GÖKSU CD. NO:18 @"/>
    <n v="0"/>
    <n v="0"/>
    <n v="0"/>
    <n v="0"/>
    <n v="439776"/>
    <n v="0"/>
    <n v="481356"/>
    <n v="0"/>
    <n v="439776"/>
    <n v="481356"/>
    <n v="41580"/>
  </r>
  <r>
    <x v="1"/>
    <s v="Erkan Kaya"/>
    <s v="Arşiv kaydı var"/>
    <m/>
    <m/>
    <d v="2026-08-14T00:00:00"/>
    <s v="S-642308"/>
    <d v="2026-08-18T00:00:00"/>
    <s v="Y-576549"/>
    <x v="0"/>
    <m/>
    <s v=" "/>
    <m/>
    <m/>
    <m/>
    <x v="17"/>
    <s v="AK GIDA SAN. VE TİC. A.Ş."/>
    <s v="AK GIDA SAN. VE TİC. A.Ş."/>
    <d v="2026-08-14T00:00:00"/>
    <s v="P-000172504"/>
    <s v="20260351  - SENEM SUBAKAN"/>
    <s v="54AE354"/>
    <s v="Tır Tenteli"/>
    <s v="ELVAN KARCI"/>
    <x v="0"/>
    <s v=" "/>
    <m/>
    <s v="ŞEHİRLERARASI"/>
    <n v="1"/>
    <s v="DOĞRUER"/>
    <s v="DOĞRUER"/>
    <s v="İSTANBUL"/>
    <s v="KARTAL"/>
    <m/>
    <s v="1208"/>
    <s v="PAMUKOVA DEPO"/>
    <s v="SAKARYA"/>
    <s v="PAMUKOVA"/>
    <s v="GÖKGÖZ KÖYÜ AKGIDA FABRİKASI @"/>
    <n v="0"/>
    <n v="0"/>
    <n v="0"/>
    <n v="0"/>
    <n v="2250"/>
    <n v="0"/>
    <n v="2553"/>
    <n v="0"/>
    <n v="2250"/>
    <n v="2553"/>
    <n v="303"/>
  </r>
  <r>
    <x v="1"/>
    <s v="Erkan Kaya"/>
    <s v="Arşiv kaydı var"/>
    <m/>
    <m/>
    <d v="2026-08-18T00:00:00"/>
    <s v="S-642451"/>
    <d v="2026-08-18T00:00:00"/>
    <s v="Y-576690"/>
    <x v="0"/>
    <m/>
    <s v=" "/>
    <m/>
    <m/>
    <m/>
    <x v="16"/>
    <s v="ÜLKER BİSKÜVİ SANAYİ AŞ .(ANKARA ŞUBE)"/>
    <s v="ÜLKER BİSKÜVİ SANAYİ AŞ .(ANKARA ŞUBE)"/>
    <d v="2026-08-18T00:00:00"/>
    <s v="P-000172592"/>
    <s v="20260707 - ESRA PARLAK"/>
    <s v="06GAC041"/>
    <s v="Tır Tenteli"/>
    <s v="OSMAN KÖŞKER"/>
    <x v="0"/>
    <s v=" "/>
    <m/>
    <s v="ŞEHİRLERARASI"/>
    <n v="1"/>
    <s v="DİZAYN ANTREPO"/>
    <s v="DİZAYN ANTREPO"/>
    <s v="İSTANBUL"/>
    <m/>
    <m/>
    <s v="Y06"/>
    <s v="ANKARA"/>
    <s v="ANKARA"/>
    <s v="ANKARA MERKEZ"/>
    <m/>
    <n v="0"/>
    <n v="0"/>
    <n v="0"/>
    <n v="0"/>
    <n v="25700"/>
    <n v="0"/>
    <n v="35454"/>
    <n v="0"/>
    <n v="25700"/>
    <n v="35454"/>
    <n v="9754"/>
  </r>
  <r>
    <x v="1"/>
    <s v="Erkan Kaya"/>
    <m/>
    <m/>
    <m/>
    <d v="2026-08-18T00:00:00"/>
    <s v="S-642421"/>
    <d v="2026-08-18T00:00:00"/>
    <s v="Y-576660"/>
    <x v="0"/>
    <m/>
    <s v=" "/>
    <m/>
    <m/>
    <m/>
    <x v="23"/>
    <s v="İSTANBUL GIDA DIŞ TİCARET ANONİM ŞİRKETİ"/>
    <s v="İSTANBUL GIDA DIŞ TİCARET ANONİM ŞİRKETİ"/>
    <d v="2026-08-18T00:00:00"/>
    <s v="P-000172581"/>
    <s v="MSNU7748340  - ALMANYA E.Y"/>
    <s v="34DC0665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7618"/>
    <n v="0"/>
    <n v="8701"/>
    <n v="0"/>
    <n v="7618"/>
    <n v="8701"/>
    <n v="1083"/>
  </r>
  <r>
    <x v="1"/>
    <s v="Erkan Kaya"/>
    <m/>
    <m/>
    <m/>
    <d v="2026-08-18T00:00:00"/>
    <s v="S-642420"/>
    <d v="2026-08-18T00:00:00"/>
    <s v="Y-576659"/>
    <x v="0"/>
    <m/>
    <s v=" "/>
    <m/>
    <m/>
    <m/>
    <x v="23"/>
    <s v="İSTANBUL GIDA DIŞ TİCARET ANONİM ŞİRKETİ"/>
    <s v="İSTANBUL GIDA DIŞ TİCARET ANONİM ŞİRKETİ"/>
    <d v="2026-08-18T00:00:00"/>
    <s v="P-000172580"/>
    <s v="MSNU5113226 - ALMANYA E.Y"/>
    <s v="34PY3404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11740"/>
    <n v="0"/>
    <n v="14267"/>
    <n v="0"/>
    <n v="11740"/>
    <n v="14267"/>
    <n v="2527"/>
  </r>
  <r>
    <x v="1"/>
    <s v="Erkan Kaya"/>
    <m/>
    <m/>
    <m/>
    <d v="2026-08-18T00:00:00"/>
    <s v="S-642419"/>
    <d v="2026-08-18T00:00:00"/>
    <s v="Y-576658"/>
    <x v="0"/>
    <m/>
    <s v=" "/>
    <m/>
    <m/>
    <m/>
    <x v="23"/>
    <s v="İSTANBUL GIDA DIŞ TİCARET ANONİM ŞİRKETİ"/>
    <s v="İSTANBUL GIDA DIŞ TİCARET ANONİM ŞİRKETİ"/>
    <d v="2026-08-18T00:00:00"/>
    <s v="P-000172579"/>
    <s v="MSDU6841231 - ALMANYA E.Y"/>
    <s v="34MBD313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9679"/>
    <n v="0"/>
    <n v="11484"/>
    <n v="0"/>
    <n v="9679"/>
    <n v="11484"/>
    <n v="1805"/>
  </r>
  <r>
    <x v="1"/>
    <s v="Erkan Kaya"/>
    <m/>
    <m/>
    <m/>
    <d v="2026-08-18T00:00:00"/>
    <s v="S-642418"/>
    <d v="2026-08-18T00:00:00"/>
    <s v="Y-576657"/>
    <x v="0"/>
    <m/>
    <s v=" "/>
    <m/>
    <m/>
    <m/>
    <x v="23"/>
    <s v="İSTANBUL GIDA DIŞ TİCARET ANONİM ŞİRKETİ"/>
    <s v="İSTANBUL GIDA DIŞ TİCARET ANONİM ŞİRKETİ"/>
    <d v="2026-08-18T00:00:00"/>
    <s v="P-000172578"/>
    <s v="MSNU5131195- ALMANYA E.Y"/>
    <s v="34HEK248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7618"/>
    <n v="0"/>
    <n v="8701"/>
    <n v="0"/>
    <n v="7618"/>
    <n v="8701"/>
    <n v="1083"/>
  </r>
  <r>
    <x v="1"/>
    <s v="Erkan Kaya"/>
    <m/>
    <m/>
    <m/>
    <d v="2026-08-18T00:00:00"/>
    <s v="S-642416"/>
    <d v="2026-08-18T00:00:00"/>
    <s v="Y-576655"/>
    <x v="0"/>
    <m/>
    <s v=" "/>
    <m/>
    <m/>
    <m/>
    <x v="23"/>
    <s v="İSTANBUL GIDA DIŞ TİCARET ANONİM ŞİRKETİ"/>
    <s v="İSTANBUL GIDA DIŞ TİCARET ANONİM ŞİRKETİ"/>
    <d v="2026-08-18T00:00:00"/>
    <s v="P-000172576"/>
    <s v="MSMU5508536 - ALMANYA E.Y"/>
    <s v="34KM5576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7618"/>
    <n v="0"/>
    <n v="8701"/>
    <n v="0"/>
    <n v="7618"/>
    <n v="8701"/>
    <n v="1083"/>
  </r>
  <r>
    <x v="1"/>
    <s v="Erkan Kaya"/>
    <m/>
    <m/>
    <m/>
    <d v="2026-08-18T00:00:00"/>
    <s v="S-642415"/>
    <d v="2026-08-18T00:00:00"/>
    <s v="Y-576654"/>
    <x v="0"/>
    <m/>
    <s v=" "/>
    <m/>
    <m/>
    <m/>
    <x v="23"/>
    <s v="İSTANBUL GIDA DIŞ TİCARET ANONİM ŞİRKETİ"/>
    <s v="İSTANBUL GIDA DIŞ TİCARET ANONİM ŞİRKETİ"/>
    <d v="2026-08-18T00:00:00"/>
    <s v="P-000172575"/>
    <s v="MSNU5299682 - ALMANYA E.Y"/>
    <s v="34HRM486"/>
    <s v="Tır Tenteli"/>
    <s v="GÖRSEL TAŞIMACILIK LOJİSTİK HİZMETLERİ TİC.LTD.ŞTİ."/>
    <x v="0"/>
    <s v=" "/>
    <m/>
    <s v="ŞEHİRLERARASI"/>
    <n v="1"/>
    <s v="Y06"/>
    <s v="ANKARA"/>
    <s v="ANKARA"/>
    <s v="ANKARA MERKEZ"/>
    <m/>
    <s v="L4104"/>
    <s v="YILPORT"/>
    <s v="KOCAELİ"/>
    <s v="DİLOVASI"/>
    <s v="DİLOVASI OSB. 1.KISIM GÖKSU CD. NO:18 @ "/>
    <n v="0"/>
    <n v="0"/>
    <n v="0"/>
    <n v="0"/>
    <n v="29752"/>
    <n v="0"/>
    <n v="31639"/>
    <n v="0"/>
    <n v="29752"/>
    <n v="31639"/>
    <n v="1887"/>
  </r>
  <r>
    <x v="1"/>
    <s v="Erkan Kaya"/>
    <m/>
    <m/>
    <m/>
    <d v="2026-08-18T00:00:00"/>
    <s v="S-642410"/>
    <d v="2026-08-18T00:00:00"/>
    <s v="Y-576649"/>
    <x v="0"/>
    <m/>
    <s v=" "/>
    <m/>
    <m/>
    <m/>
    <x v="14"/>
    <s v="ÜLKER BİSKÜVİ SAN.A.Ş ( GEBZE ŞUBE )"/>
    <s v="ÜLKER BİSKÜVİ SAN.A.Ş ( GEBZE ŞUBE )"/>
    <d v="2026-08-18T00:00:00"/>
    <s v="P-000172570"/>
    <s v="20260708 - ESRA PARLAK"/>
    <s v="34KAD497"/>
    <s v="Tır Tenteli"/>
    <s v="BÜLENT TEMEL-TEMEL NAKLİYAT"/>
    <x v="0"/>
    <s v=" "/>
    <m/>
    <s v="ŞEHİRLERARASI"/>
    <n v="1"/>
    <s v="DİZAYN ANTREPO"/>
    <s v="DİZAYN ANTREPO"/>
    <s v="İSTANBUL"/>
    <m/>
    <m/>
    <s v="GEBZE DEPO"/>
    <s v="GEBZE DEPO"/>
    <s v="KOCAELİ"/>
    <s v="GEBZE"/>
    <m/>
    <n v="0"/>
    <n v="0"/>
    <n v="0"/>
    <n v="0"/>
    <n v="24570"/>
    <n v="0"/>
    <n v="30828"/>
    <n v="0"/>
    <n v="24570"/>
    <n v="30828"/>
    <n v="6258"/>
  </r>
  <r>
    <x v="1"/>
    <s v="Erkan Kaya"/>
    <m/>
    <m/>
    <m/>
    <d v="2026-08-18T00:00:00"/>
    <s v="S-642409"/>
    <d v="2026-08-18T00:00:00"/>
    <s v="Y-576648"/>
    <x v="0"/>
    <m/>
    <s v=" "/>
    <m/>
    <m/>
    <m/>
    <x v="14"/>
    <s v="ÜLKER BİSKÜVİ SAN.A.Ş ( GEBZE ŞUBE )"/>
    <s v="ÜLKER BİSKÜVİ SAN.A.Ş ( GEBZE ŞUBE )"/>
    <d v="2026-08-18T00:00:00"/>
    <s v="P-000172569"/>
    <s v="Bitter Etiket Hk. - YASİN ATEŞ"/>
    <s v="34FYB401"/>
    <s v="Tır Tenteli"/>
    <s v="BÜLENT TEMEL-TEMEL NAKLİYAT"/>
    <x v="0"/>
    <s v=" "/>
    <m/>
    <s v="ŞEHİRLERARASI"/>
    <n v="1"/>
    <s v="GEBZE DEPO"/>
    <s v="GEBZE DEPO"/>
    <s v="KOCAELİ"/>
    <s v="GEBZE"/>
    <m/>
    <s v="KARTAL ANTREPO"/>
    <s v="KARTAL ANTREPO"/>
    <s v="İSTANBUL"/>
    <m/>
    <m/>
    <n v="0"/>
    <n v="0"/>
    <n v="0"/>
    <n v="0"/>
    <n v="12500"/>
    <n v="0"/>
    <n v="17014"/>
    <n v="0"/>
    <n v="12500"/>
    <n v="17014"/>
    <n v="4514"/>
  </r>
  <r>
    <x v="1"/>
    <s v="Erkan Kaya"/>
    <m/>
    <m/>
    <m/>
    <d v="2026-08-18T00:00:00"/>
    <s v="S-642408"/>
    <d v="2026-08-18T00:00:00"/>
    <s v="Y-576647"/>
    <x v="0"/>
    <m/>
    <s v=" "/>
    <m/>
    <m/>
    <m/>
    <x v="22"/>
    <s v="BESLER GIDA VE KIMYA SANAYI VE TICARET ANONIM SIRKET"/>
    <s v="BESLER GIDA VE KIMYA SANAYI VE TICARET ANONIM SIRKET"/>
    <d v="2026-08-18T00:00:00"/>
    <s v="P-000172568"/>
    <s v="20267281 - FRIGO - MUSTAFA DOĞAN"/>
    <s v="16PJ530"/>
    <s v="Tır Frigorifik"/>
    <s v="ŞENLOG LOJ. HİZ. SAN. TİC. LTD. ŞTİ."/>
    <x v="0"/>
    <s v=" "/>
    <m/>
    <s v="ŞEHİRLERARASI"/>
    <n v="1"/>
    <s v="EMD SOĞUK DEPOCULUK A.Ş."/>
    <s v="EMD SOĞUK DEPOCULUK A.Ş."/>
    <s v="İSTANBUL"/>
    <s v="BEYLİKDÜZÜ"/>
    <s v="KAVAKLI MAH. RIFAT ILGAZ SOK.NO:32 BEYLİKDÜZÜ"/>
    <s v="Y16"/>
    <s v="BURSA"/>
    <s v="BURSA"/>
    <s v="BURSA MERKEZ"/>
    <m/>
    <n v="0"/>
    <n v="0"/>
    <n v="0"/>
    <n v="0"/>
    <n v="27000"/>
    <n v="0"/>
    <n v="30000"/>
    <n v="0"/>
    <n v="27000"/>
    <n v="30000"/>
    <n v="3000"/>
  </r>
  <r>
    <x v="1"/>
    <s v="Erkan Kaya"/>
    <s v="Arşiv kaydı var"/>
    <m/>
    <m/>
    <d v="2026-08-18T00:00:00"/>
    <s v="S-642406"/>
    <d v="2026-08-18T00:00:00"/>
    <s v="Y-576645"/>
    <x v="0"/>
    <m/>
    <s v=" "/>
    <m/>
    <m/>
    <m/>
    <x v="0"/>
    <s v="BEYDA GIDA ÜRÜNLERİ SANAYİ VE TİC.A.Ş."/>
    <s v="BEYDA GIDA ÜRÜNLERİ SANAYİ VE TİC.A.Ş."/>
    <d v="2026-08-18T00:00:00"/>
    <s v="P-000172566"/>
    <s v="KAHVE KREMASI S3 - RECEP AKYAZI"/>
    <s v="34LT2420"/>
    <s v="Tır Kayar Perdeli"/>
    <s v="ÖMER TOPATAN-MTT LOJİSTİK"/>
    <x v="0"/>
    <s v=" "/>
    <m/>
    <s v="ŞEHİRİÇİ"/>
    <n v="1"/>
    <s v="FATİNOĞLU"/>
    <s v="FATİNOĞLU"/>
    <s v="İSTANBUL"/>
    <s v="BEYLİKDÜZÜ"/>
    <s v="KAVAKLI MH. İSTANBUL CD. NO:15"/>
    <s v="BEYLİKDÜZÜ"/>
    <s v="BEYLİKDÜZÜ"/>
    <s v="İSTANBUL"/>
    <s v="BEYLİKDÜZÜ"/>
    <m/>
    <n v="0"/>
    <n v="0"/>
    <n v="0"/>
    <n v="0"/>
    <n v="5000"/>
    <n v="0"/>
    <n v="5559"/>
    <n v="0"/>
    <n v="5000"/>
    <n v="5559"/>
    <n v="559"/>
  </r>
  <r>
    <x v="1"/>
    <s v="Erkan Kaya"/>
    <m/>
    <m/>
    <m/>
    <d v="2026-08-18T00:00:00"/>
    <s v="S-642398"/>
    <d v="2026-08-18T00:00:00"/>
    <s v="Y-576637"/>
    <x v="0"/>
    <m/>
    <s v=" "/>
    <m/>
    <m/>
    <m/>
    <x v="21"/>
    <s v="Ülker Bisküvi San. A.Ş./ Karaman Şubesi"/>
    <s v="Ülker Bisküvi San. A.Ş./ Karaman Şubesi"/>
    <d v="2026-08-18T00:00:00"/>
    <s v="P-000172558"/>
    <s v="MSKU5550556 - 20260468 - İDRİS ALBAYRAK / BOŞ KONT. MERSİN ARDEP DEPO"/>
    <s v="33BNE63"/>
    <s v="Tır Tenteli"/>
    <s v="OSMANOĞLU NAKLİYAT TEKS. İNŞ.GIDA SAN.TİC.LTD.ŞTİ"/>
    <x v="0"/>
    <s v=" "/>
    <m/>
    <s v="ŞEHİRİÇİ"/>
    <n v="1"/>
    <s v="Y33"/>
    <s v="MERSİN"/>
    <s v="MERSİN"/>
    <s v="MERSİN MERKEZ"/>
    <m/>
    <s v="TATLOG"/>
    <s v="TATLOG"/>
    <s v="MERSİN"/>
    <s v="MERSİN MERKEZ"/>
    <m/>
    <n v="0"/>
    <n v="0"/>
    <n v="0"/>
    <n v="0"/>
    <n v="9000"/>
    <n v="0"/>
    <n v="13623"/>
    <n v="0"/>
    <n v="9000"/>
    <n v="13623"/>
    <n v="4623"/>
  </r>
  <r>
    <x v="1"/>
    <s v="Erkan Kaya"/>
    <m/>
    <m/>
    <m/>
    <d v="2026-08-18T00:00:00"/>
    <s v="S-642397"/>
    <d v="2026-08-18T00:00:00"/>
    <s v="Y-576636"/>
    <x v="0"/>
    <m/>
    <s v=" "/>
    <m/>
    <m/>
    <m/>
    <x v="18"/>
    <s v="Ülker Bisküvi San. A.Ş. Topkapı - 2 Şubesi"/>
    <s v="Ülker Bisküvi San. A.Ş. Topkapı - 2 Şubesi"/>
    <d v="2026-08-18T00:00:00"/>
    <s v="P-000172557"/>
    <s v="FFAU7006024 - YMMU6553823 - YMMU6564366 - YMMU6604900 - YMMU6796058 - 20260273-1 / SÜHEYL ÖRÜCÜ"/>
    <s v="34MIJ503"/>
    <s v="Tır Tenteli"/>
    <s v="İSTLOG LOJİSTİK HİZMETLERİ SANAYİ TİCARET LİMİTED ŞİRKETİ"/>
    <x v="0"/>
    <s v=" "/>
    <m/>
    <s v="ŞEHİRİÇİ"/>
    <n v="1"/>
    <s v="L3403"/>
    <s v="MARPORT"/>
    <s v="İSTANBUL"/>
    <s v="BEYLİKDÜZÜ"/>
    <s v="MARMARA MH. LİMANLAR YOLU CD. NO:53"/>
    <s v="CWT ANTREPO"/>
    <s v="CWT ANTREPO"/>
    <s v="İSTANBUL"/>
    <s v="AVCILAR"/>
    <m/>
    <n v="0"/>
    <n v="0"/>
    <n v="0"/>
    <n v="0"/>
    <n v="50000"/>
    <n v="0"/>
    <n v="74795"/>
    <n v="0"/>
    <n v="50000"/>
    <n v="74795"/>
    <n v="24795"/>
  </r>
  <r>
    <x v="1"/>
    <s v="Erkan Kaya"/>
    <m/>
    <m/>
    <m/>
    <d v="2026-08-18T00:00:00"/>
    <s v="S-642396"/>
    <d v="2026-08-18T00:00:00"/>
    <s v="Y-576635"/>
    <x v="0"/>
    <m/>
    <s v=" "/>
    <m/>
    <m/>
    <m/>
    <x v="24"/>
    <s v="PENTA TEKNOLOJİ ÜRÜNLERİ DAĞITIM TİCARET ANONİM ŞİRKETİ"/>
    <s v="PENTA TEKNOLOJİ ÜRÜNLERİ DAĞITIM TİCARET ANONİM ŞİRKETİ"/>
    <d v="2026-08-18T00:00:00"/>
    <s v="P-000172556"/>
    <s v="TCNU3792524 - YMMU7364022 - 26-27797 / OKAN AYDIN"/>
    <s v="41TG421"/>
    <s v="Tır Tenteli"/>
    <s v="TURAN GROUP LOJİSTİK ANONİM ŞİRKETİ"/>
    <x v="0"/>
    <s v=" "/>
    <m/>
    <s v="ŞEHİRLERARASI"/>
    <n v="1"/>
    <s v="EVYAPPORT"/>
    <s v="EVYAPPORT"/>
    <s v="KOCAELİ"/>
    <s v="KÖRFEZ"/>
    <s v="KİRAZLIYALI MH. 1 MAYIS CD. NO:1"/>
    <s v="AKÇA LOJİSTİK DEPO"/>
    <s v="AKÇA LOJİSTİK DEPO"/>
    <s v="İSTANBUL"/>
    <s v="SANCAKTEPE"/>
    <m/>
    <n v="0"/>
    <n v="0"/>
    <n v="0"/>
    <n v="0"/>
    <n v="22492"/>
    <n v="0"/>
    <n v="37950"/>
    <n v="0"/>
    <n v="22492"/>
    <n v="37950"/>
    <n v="15458"/>
  </r>
  <r>
    <x v="1"/>
    <s v="Erkan Kaya"/>
    <m/>
    <m/>
    <m/>
    <d v="2026-08-18T00:00:00"/>
    <s v="S-642395"/>
    <d v="2026-08-18T00:00:00"/>
    <s v="Y-576634"/>
    <x v="0"/>
    <m/>
    <s v=" "/>
    <m/>
    <m/>
    <m/>
    <x v="1"/>
    <s v="Ülker Bisküvi San. A.Ş. Topkapı- 3 Şubesi"/>
    <s v="Ülker Bisküvi San. A.Ş. Topkapı- 3 Şubesi"/>
    <d v="2026-08-18T00:00:00"/>
    <s v="P-000172555"/>
    <s v="TCKU1074415 - TEMU1363433 - 20261036 / İDRİS ALBAYRAK"/>
    <s v="34MJA062"/>
    <s v="Tır Tenteli"/>
    <s v="ELMİNA LOJİSTİK VE TAŞIMACILIK LTD.ŞTİ"/>
    <x v="0"/>
    <s v=" "/>
    <m/>
    <s v="ŞEHİRİÇİ"/>
    <n v="1"/>
    <s v="L3401"/>
    <s v="KUMPORT LİMANI"/>
    <s v="İSTANBUL"/>
    <s v="BEYLİKDÜZÜ"/>
    <s v="MARMARA MH. LİMAN CD. NO:43"/>
    <s v="ERMANGÜL ANTREPO"/>
    <s v="ERMANGÜL ANTREPO"/>
    <s v="İSTANBUL"/>
    <m/>
    <m/>
    <n v="0"/>
    <n v="0"/>
    <n v="0"/>
    <n v="0"/>
    <n v="24000"/>
    <n v="0"/>
    <n v="29684"/>
    <n v="0"/>
    <n v="24000"/>
    <n v="29684"/>
    <n v="5684"/>
  </r>
  <r>
    <x v="1"/>
    <s v="Erkan Kaya"/>
    <m/>
    <m/>
    <m/>
    <d v="2026-08-18T00:00:00"/>
    <s v="S-642394"/>
    <d v="2026-08-18T00:00:00"/>
    <s v="Y-576633"/>
    <x v="0"/>
    <m/>
    <s v=" "/>
    <m/>
    <m/>
    <m/>
    <x v="0"/>
    <s v="BEYDA GIDA ÜRÜNLERİ SANAYİ VE TİC.A.Ş."/>
    <s v="BEYDA GIDA ÜRÜNLERİ SANAYİ VE TİC.A.Ş."/>
    <d v="2026-08-18T00:00:00"/>
    <s v="P-000172554"/>
    <s v="MRSU2023146 - 26-01286 / RECEP AKYAZI"/>
    <s v="34MVU045"/>
    <s v="Tır Tenteli"/>
    <s v="İSTLOG LOJİSTİK HİZMETLERİ SANAYİ TİCARET LİMİTED ŞİRKETİ"/>
    <x v="0"/>
    <s v=" "/>
    <m/>
    <s v="ŞEHİRİÇİ"/>
    <n v="1"/>
    <s v="L3403"/>
    <s v="MARPORT"/>
    <s v="İSTANBUL"/>
    <s v="BEYLİKDÜZÜ"/>
    <s v="MARMARA MH. LİMANLAR YOLU CD. NO:53"/>
    <s v="0009042930"/>
    <s v="BEYDA GIDA "/>
    <s v="İSTANBUL"/>
    <s v="BEYLİKDÜZÜ"/>
    <s v="İSTANBUL CD. NO:15 KAVAKLI @"/>
    <n v="0"/>
    <n v="0"/>
    <n v="0"/>
    <n v="0"/>
    <n v="7586"/>
    <n v="0"/>
    <n v="8457"/>
    <n v="0"/>
    <n v="7586"/>
    <n v="8457"/>
    <n v="871"/>
  </r>
  <r>
    <x v="1"/>
    <s v="Erkan Kaya"/>
    <s v="Arşiv kaydı var"/>
    <m/>
    <m/>
    <d v="2026-08-18T00:00:00"/>
    <s v="S-643062"/>
    <d v="2026-08-18T00:00:00"/>
    <s v="Y-577312"/>
    <x v="0"/>
    <m/>
    <s v=" "/>
    <m/>
    <m/>
    <m/>
    <x v="5"/>
    <s v="BESLER GIDA VE KIMYA SANAYI VE TICARET ANONIM SIRKET(KURTKÖY ŞUBESİ)"/>
    <s v="BESLER GIDA VE KIMYA SANAYI VE TICARET ANONIM SIRKET(KURTKÖY ŞUBESİ)"/>
    <d v="2026-08-18T00:00:00"/>
    <s v="P-000173003"/>
    <s v="20267276-20267237 - SÜHEYL ÖRÜCÜ"/>
    <s v="34TB8708"/>
    <s v="Kamyonet"/>
    <s v="NECATİ BAYRAM"/>
    <x v="0"/>
    <s v=" "/>
    <m/>
    <s v="ŞEHİRİÇİ"/>
    <n v="1"/>
    <s v="DİZAYN ANTREPO"/>
    <s v="DİZAYN ANTREPO"/>
    <s v="İSTANBUL"/>
    <m/>
    <m/>
    <s v="PENDİK"/>
    <s v="PENDİK"/>
    <s v="İSTANBUL"/>
    <s v="PENDİK"/>
    <m/>
    <n v="0"/>
    <n v="0"/>
    <n v="0"/>
    <n v="0"/>
    <n v="5080"/>
    <n v="0"/>
    <n v="6850"/>
    <n v="0"/>
    <n v="5080"/>
    <n v="6850"/>
    <n v="1770"/>
  </r>
  <r>
    <x v="1"/>
    <s v="Erkan Kaya"/>
    <m/>
    <m/>
    <m/>
    <d v="2026-08-18T00:00:00"/>
    <s v="S-642414"/>
    <d v="2026-08-18T00:00:00"/>
    <s v="Y-576653"/>
    <x v="0"/>
    <m/>
    <s v=" "/>
    <m/>
    <m/>
    <m/>
    <x v="15"/>
    <s v="DELLA GIDA SAN.VE.TİC.A.Ş"/>
    <s v="DELLA GIDA SAN.VE.TİC.A.Ş"/>
    <d v="2026-08-18T00:00:00"/>
    <s v="P-000172574"/>
    <s v="MSNU5878093 - NURAY SELİN ŞEN"/>
    <s v="41AJM793"/>
    <s v="Tır Tenteli"/>
    <s v="LOGİNAK LOJİSTİK İNŞAAT SANAYİ TİCARET LİMİTED ŞİRKETİ"/>
    <x v="0"/>
    <s v=" "/>
    <m/>
    <s v="ŞEHİRLERARASI"/>
    <n v="1"/>
    <s v="HENDEK"/>
    <s v="HENDEK"/>
    <s v="SAKARYA"/>
    <s v="HENDEK"/>
    <m/>
    <s v="L4104"/>
    <s v="YILPORT"/>
    <s v="KOCAELİ"/>
    <s v="DİLOVASI"/>
    <s v="DİLOVASI OSB. 1.KISIM GÖKSU CD. NO:18 @ "/>
    <n v="0"/>
    <n v="0"/>
    <n v="0"/>
    <n v="0"/>
    <n v="12216"/>
    <n v="0"/>
    <n v="13371"/>
    <n v="0"/>
    <n v="12216"/>
    <n v="13371"/>
    <n v="1155"/>
  </r>
  <r>
    <x v="5"/>
    <s v="Hüseyin Çalışkan"/>
    <s v="Arşiv kaydı var"/>
    <m/>
    <m/>
    <d v="2026-08-18T00:00:00"/>
    <s v="S-642332"/>
    <d v="2026-08-18T00:00:00"/>
    <s v="Y-576571"/>
    <x v="0"/>
    <m/>
    <s v=" "/>
    <m/>
    <s v="87740"/>
    <m/>
    <x v="14"/>
    <s v="Ülker Bisküvi San. A.Ş. Akyurt Şubesi"/>
    <s v="ÜLKER BİSKÜVİ SAN.A.Ş ( GEBZE ŞUBE )"/>
    <d v="2026-08-18T00:00:00"/>
    <s v="P-000172521"/>
    <m/>
    <s v="06EDU928"/>
    <s v="Tır Kayar Perdeli"/>
    <s v="SÜLEYMAN MUT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7740"/>
    <n v="27260"/>
    <n v="0"/>
    <n v="0"/>
    <n v="0"/>
    <n v="29876.959999999999"/>
    <n v="0"/>
    <n v="43842.26"/>
    <n v="0"/>
    <n v="29876.959999999999"/>
    <n v="43842.26"/>
    <n v="13965.3"/>
  </r>
  <r>
    <x v="5"/>
    <s v="Hüseyin Çalışkan"/>
    <s v="Arşiv kaydı var"/>
    <m/>
    <m/>
    <d v="2026-08-18T00:00:00"/>
    <s v="S-642046"/>
    <d v="2026-08-18T00:00:00"/>
    <s v="Y-576504"/>
    <x v="0"/>
    <m/>
    <s v=" "/>
    <m/>
    <s v="87704"/>
    <m/>
    <x v="14"/>
    <s v="Ülker Bisküvi San. A.Ş. Akyurt Şubesi"/>
    <s v="ÜLKER BİSKÜVİ SAN.A.Ş ( GEBZE ŞUBE )"/>
    <d v="2026-08-18T00:00:00"/>
    <s v="P-000172500"/>
    <m/>
    <s v="06FUY574"/>
    <s v="Tır Kayar Perdeli"/>
    <s v="HASAN HÜSEYİN ATA"/>
    <x v="0"/>
    <s v="HASAN ATA"/>
    <s v="538409989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7704"/>
    <n v="14200"/>
    <n v="0"/>
    <n v="0"/>
    <n v="0"/>
    <n v="28500"/>
    <n v="0"/>
    <n v="43424"/>
    <n v="0"/>
    <n v="28500"/>
    <n v="43424"/>
    <n v="14924"/>
  </r>
  <r>
    <x v="5"/>
    <s v="Hüseyin Çalışkan"/>
    <s v="Arşiv kaydı var"/>
    <m/>
    <m/>
    <d v="2026-08-18T00:00:00"/>
    <s v="S-642035"/>
    <d v="2026-08-18T00:00:00"/>
    <s v="Y-576274"/>
    <x v="0"/>
    <m/>
    <s v=" "/>
    <m/>
    <s v="87654"/>
    <m/>
    <x v="14"/>
    <s v="Ülker Bisküvi San. A.Ş. Akyurt Şubesi"/>
    <s v="ÜLKER BİSKÜVİ SAN.A.Ş ( GEBZE ŞUBE )"/>
    <d v="2026-08-18T00:00:00"/>
    <s v="P-000172491"/>
    <m/>
    <s v="06FLL880"/>
    <s v="Tır Kayar Perdeli"/>
    <s v="HASAN HÜSEYİN ATA"/>
    <x v="0"/>
    <s v="HASAN ATA"/>
    <s v="538409989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7654"/>
    <n v="27360"/>
    <n v="0"/>
    <n v="0"/>
    <n v="0"/>
    <n v="29986.560000000001"/>
    <n v="0"/>
    <n v="44003.09"/>
    <n v="0"/>
    <n v="29986.560000000001"/>
    <n v="44003.09"/>
    <n v="14016.53"/>
  </r>
  <r>
    <x v="5"/>
    <s v="Hüseyin Çalışkan"/>
    <s v="Arşiv kaydı var"/>
    <m/>
    <m/>
    <d v="2026-08-18T00:00:00"/>
    <s v="S-641986"/>
    <d v="2026-08-18T00:00:00"/>
    <s v="Y-576225"/>
    <x v="0"/>
    <m/>
    <s v=" "/>
    <m/>
    <s v="87613"/>
    <m/>
    <x v="14"/>
    <s v="Ülker Bisküvi San. A.Ş. Akyurt Şubesi"/>
    <s v="ÜLKER BİSKÜVİ SAN.A.Ş ( GEBZE ŞUBE )"/>
    <d v="2026-08-18T00:00:00"/>
    <s v="P-000172483"/>
    <m/>
    <s v="06FE0014"/>
    <s v="Tır Kayar Perdeli"/>
    <s v="ALİ AKBAŞ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7613"/>
    <n v="27260"/>
    <n v="0"/>
    <n v="0"/>
    <n v="0"/>
    <n v="29876.959999999999"/>
    <n v="0"/>
    <n v="43842.26"/>
    <n v="0"/>
    <n v="29876.959999999999"/>
    <n v="43842.26"/>
    <n v="13965.3"/>
  </r>
  <r>
    <x v="5"/>
    <s v="Hüseyin Çalışkan"/>
    <s v="Arşiv kaydı var"/>
    <m/>
    <m/>
    <d v="2026-08-18T00:00:00"/>
    <s v="S-641985"/>
    <d v="2026-08-18T00:00:00"/>
    <s v="Y-576223"/>
    <x v="0"/>
    <m/>
    <s v=" "/>
    <m/>
    <s v="87608"/>
    <m/>
    <x v="14"/>
    <s v="Ülker Bisküvi San. A.Ş. Akyurt Şubesi"/>
    <s v="ÜLKER BİSKÜVİ SAN.A.Ş ( GEBZE ŞUBE )"/>
    <d v="2026-08-18T00:00:00"/>
    <s v="P-000172482"/>
    <m/>
    <s v="06CBC31"/>
    <s v="Tır Kayar Perdeli"/>
    <s v="İSMAİL AKBAŞ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7608"/>
    <n v="4580"/>
    <n v="0"/>
    <n v="0"/>
    <n v="0"/>
    <n v="15175"/>
    <n v="0"/>
    <n v="19094.02"/>
    <n v="0"/>
    <n v="15175"/>
    <n v="19094.02"/>
    <n v="3919.02"/>
  </r>
  <r>
    <x v="5"/>
    <s v="Hüseyin Çalışkan"/>
    <s v="Arşiv kaydı var"/>
    <m/>
    <m/>
    <d v="2026-08-18T00:00:00"/>
    <s v="S-641985"/>
    <d v="2026-08-18T00:00:00"/>
    <s v="Y-576222"/>
    <x v="0"/>
    <m/>
    <s v=" "/>
    <m/>
    <s v="87608"/>
    <m/>
    <x v="14"/>
    <s v="Ülker Bisküvi San. A.Ş. Akyurt Şubesi"/>
    <s v="ÜLKER BİSKÜVİ SAN.A.Ş ( GEBZE ŞUBE )"/>
    <d v="2026-08-18T00:00:00"/>
    <s v="P-000172482"/>
    <m/>
    <s v="06CBC31"/>
    <s v="Tır Kayar Perdeli"/>
    <s v="İSMAİL AKBAŞ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7608"/>
    <n v="16500"/>
    <n v="0"/>
    <n v="0"/>
    <n v="0"/>
    <n v="15175"/>
    <n v="0"/>
    <n v="26536.95"/>
    <n v="0"/>
    <n v="15175"/>
    <n v="26536.95"/>
    <n v="11361.95"/>
  </r>
  <r>
    <x v="5"/>
    <s v="Hüseyin Çalışkan"/>
    <s v="Arşiv kaydı var"/>
    <m/>
    <m/>
    <d v="2026-08-18T00:00:00"/>
    <s v="S-641976"/>
    <d v="2026-08-18T00:00:00"/>
    <s v="Y-576214"/>
    <x v="0"/>
    <m/>
    <s v=" "/>
    <m/>
    <s v="87598"/>
    <m/>
    <x v="14"/>
    <s v="Ülker Bisküvi San. A.Ş. Akyurt Şubesi"/>
    <s v="ÜLKER BİSKÜVİ SAN.A.Ş ( GEBZE ŞUBE )"/>
    <d v="2026-08-18T00:00:00"/>
    <s v="P-000172481"/>
    <m/>
    <s v="06DIM95"/>
    <s v="Tır Kayar Perdeli"/>
    <s v="ZEYNEP DEMİREL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7598"/>
    <n v="27280"/>
    <n v="0"/>
    <n v="0"/>
    <n v="0"/>
    <n v="29898.880000000001"/>
    <n v="0"/>
    <n v="43874.42"/>
    <n v="0"/>
    <n v="29898.880000000001"/>
    <n v="43874.42"/>
    <n v="13975.54"/>
  </r>
  <r>
    <x v="5"/>
    <s v="Hüseyin Çalışkan"/>
    <s v="Arşiv kaydı var"/>
    <m/>
    <m/>
    <d v="2026-08-18T00:00:00"/>
    <s v="S-641969"/>
    <d v="2026-08-18T00:00:00"/>
    <s v="Y-576207"/>
    <x v="0"/>
    <m/>
    <s v=" "/>
    <m/>
    <s v="87587"/>
    <m/>
    <x v="14"/>
    <s v="Ülker Bisküvi San. A.Ş. Akyurt Şubesi"/>
    <s v="ÜLKER BİSKÜVİ SAN.A.Ş ( GEBZE ŞUBE )"/>
    <d v="2026-08-18T00:00:00"/>
    <s v="P-000172477"/>
    <m/>
    <s v="06DVK116"/>
    <s v="Tır Kayar Perdeli"/>
    <s v="MEHMET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7587"/>
    <n v="27280"/>
    <n v="0"/>
    <n v="0"/>
    <n v="0"/>
    <n v="29898.880000000001"/>
    <n v="0"/>
    <n v="43874.42"/>
    <n v="0"/>
    <n v="29898.880000000001"/>
    <n v="43874.42"/>
    <n v="13975.54"/>
  </r>
  <r>
    <x v="5"/>
    <s v="Hüseyin Çalışkan"/>
    <s v="Arşiv kaydı var"/>
    <m/>
    <m/>
    <d v="2026-08-18T00:00:00"/>
    <s v="S-641965"/>
    <d v="2026-08-18T00:00:00"/>
    <s v="Y-576203"/>
    <x v="0"/>
    <m/>
    <s v=" "/>
    <m/>
    <s v="87566"/>
    <m/>
    <x v="14"/>
    <s v="Ülker Bisküvi San. A.Ş. Akyurt Şubesi"/>
    <s v="ÜLKER BİSKÜVİ SAN.A.Ş ( GEBZE ŞUBE )"/>
    <d v="2026-08-18T00:00:00"/>
    <s v="P-000172475"/>
    <m/>
    <s v="06H8509"/>
    <s v="Tır Kayar Perdeli"/>
    <s v="NEZAKET ÖZDEMİ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7566"/>
    <n v="26460"/>
    <n v="0"/>
    <n v="0"/>
    <n v="0"/>
    <n v="29000.16"/>
    <n v="0"/>
    <n v="42555.62"/>
    <n v="0"/>
    <n v="29000.16"/>
    <n v="42555.62"/>
    <n v="13555.46"/>
  </r>
  <r>
    <x v="5"/>
    <s v="Hüseyin Çalışkan"/>
    <s v="Arşiv kaydı var"/>
    <m/>
    <m/>
    <d v="2026-08-18T00:00:00"/>
    <s v="S-641954"/>
    <d v="2026-08-18T00:00:00"/>
    <s v="Y-576192"/>
    <x v="0"/>
    <m/>
    <s v=" "/>
    <m/>
    <s v="87558"/>
    <m/>
    <x v="14"/>
    <s v="Ülker Bisküvi San. A.Ş. Akyurt Şubesi"/>
    <s v="ÜLKER BİSKÜVİ SAN.A.Ş ( GEBZE ŞUBE )"/>
    <d v="2026-08-18T00:00:00"/>
    <s v="P-000172468"/>
    <m/>
    <s v="06BC8182"/>
    <s v="Tır Kayar Perdeli"/>
    <s v="SAVAŞ KÜÇÜ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7558"/>
    <n v="26500"/>
    <n v="0"/>
    <n v="0"/>
    <n v="0"/>
    <n v="29044"/>
    <n v="0"/>
    <n v="42619.95"/>
    <n v="0"/>
    <n v="29044"/>
    <n v="42619.95"/>
    <n v="13575.95"/>
  </r>
  <r>
    <x v="5"/>
    <s v="Ahmet Bursal"/>
    <s v="Arşiv kaydı var"/>
    <m/>
    <m/>
    <d v="2026-08-18T00:00:00"/>
    <s v="S-642582"/>
    <d v="2026-08-18T00:00:00"/>
    <s v="Y-576822"/>
    <x v="0"/>
    <m/>
    <s v=" "/>
    <m/>
    <s v="87642"/>
    <m/>
    <x v="14"/>
    <s v="Ülker Bisküvi San. A.Ş. Akyurt Şubesi"/>
    <s v="ÜLKER BİSKÜVİ SAN.A.Ş ( GEBZE ŞUBE )"/>
    <m/>
    <m/>
    <m/>
    <s v="06EPY514"/>
    <s v="Tır Kayar Perdeli"/>
    <s v="HAKAN EROL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7642"/>
    <n v="0"/>
    <n v="0"/>
    <n v="0"/>
    <n v="0"/>
    <n v="29022.080000000002"/>
    <n v="0"/>
    <n v="42587.78"/>
    <n v="0"/>
    <n v="29022.080000000002"/>
    <n v="42587.78"/>
    <n v="13565.7"/>
  </r>
  <r>
    <x v="2"/>
    <s v="Arif Aladağ"/>
    <m/>
    <m/>
    <s v="TAMAMLANDI"/>
    <d v="2026-08-18T00:00:00"/>
    <s v="S-642383"/>
    <d v="2026-08-18T00:00:00"/>
    <s v="Y-576622"/>
    <x v="0"/>
    <m/>
    <s v=" "/>
    <m/>
    <m/>
    <m/>
    <x v="7"/>
    <s v="KESKİNOĞLU TAVUKÇULUK VE DAMIZLIK İŞLETMELERİ SANAYİ TİCARET ANONİM ŞİRKETİ"/>
    <m/>
    <m/>
    <m/>
    <m/>
    <s v="01ARK963"/>
    <s v="Tır Frigorifik"/>
    <s v="ERHAN MUMOĞULLARINDA"/>
    <x v="0"/>
    <s v=" "/>
    <m/>
    <s v="ŞEHİRİÇİ"/>
    <n v="1"/>
    <s v="Y16"/>
    <s v="BURSA"/>
    <s v="BURSA"/>
    <s v="BURSA MERKEZ"/>
    <s v="SEBKUR"/>
    <s v="Y16"/>
    <s v="BURSA"/>
    <s v="BURSA"/>
    <s v="BURSA MERKEZ"/>
    <s v="YENİŞEHİR MİGROS @ "/>
    <n v="0"/>
    <n v="0"/>
    <n v="0"/>
    <n v="0"/>
    <n v="18500"/>
    <n v="0"/>
    <n v="20800"/>
    <n v="0"/>
    <n v="18500"/>
    <n v="20800"/>
    <n v="2300"/>
  </r>
  <r>
    <x v="2"/>
    <s v="Arif Aladağ"/>
    <m/>
    <m/>
    <s v="TAMAMLANDI"/>
    <d v="2026-08-18T00:00:00"/>
    <s v="S-642382"/>
    <d v="2026-08-18T00:00:00"/>
    <s v="Y-576621"/>
    <x v="0"/>
    <m/>
    <s v=" "/>
    <m/>
    <m/>
    <m/>
    <x v="7"/>
    <s v="KESKİNOĞLU TAVUKÇULUK VE DAMIZLIK İŞLETMELERİ SANAYİ TİCARET ANONİM ŞİRKETİ"/>
    <m/>
    <m/>
    <m/>
    <m/>
    <s v="06CYU125"/>
    <s v="Tır Frigorifik"/>
    <s v="HÜSEYİN TİRYAKİ"/>
    <x v="0"/>
    <s v=" "/>
    <m/>
    <s v="ŞEHİRLERARASI"/>
    <n v="1"/>
    <s v="Y16"/>
    <s v="BURSA"/>
    <s v="BURSA"/>
    <s v="BURSA MERKEZ"/>
    <s v="SEBKUR"/>
    <s v="Y06"/>
    <s v="ANKARA"/>
    <s v="ANKARA"/>
    <s v="ANKARA MERKEZ"/>
    <s v="GÖLBAŞI MİGROS @ "/>
    <n v="0"/>
    <n v="0"/>
    <n v="0"/>
    <n v="0"/>
    <n v="29000"/>
    <n v="0"/>
    <n v="30050"/>
    <n v="0"/>
    <n v="29000"/>
    <n v="30050"/>
    <n v="1050"/>
  </r>
  <r>
    <x v="2"/>
    <s v="Arif Aladağ"/>
    <m/>
    <m/>
    <s v="TAMAMLANDI"/>
    <d v="2026-08-18T00:00:00"/>
    <s v="S-642381"/>
    <d v="2026-08-18T00:00:00"/>
    <s v="Y-576620"/>
    <x v="0"/>
    <m/>
    <s v=" "/>
    <m/>
    <m/>
    <m/>
    <x v="7"/>
    <s v="KESKİNOĞLU TAVUKÇULUK VE DAMIZLIK İŞLETMELERİ SANAYİ TİCARET ANONİM ŞİRKETİ"/>
    <m/>
    <m/>
    <m/>
    <m/>
    <s v="07AYT505"/>
    <s v="Tır Frigorifik"/>
    <s v="CEMAL AKIŞ"/>
    <x v="0"/>
    <s v=" "/>
    <m/>
    <s v="ŞEHİRLERARASI"/>
    <n v="1"/>
    <s v="4598"/>
    <s v="MANİSA KESKİNOĞLU DEPO"/>
    <s v="MANİSA"/>
    <s v="AKHİSAR"/>
    <s v="KAYALIOĞLU KASABASI"/>
    <s v="Y07"/>
    <s v="ANTALYA"/>
    <s v="ANTALYA"/>
    <s v="MERKEZ"/>
    <s v="SERİK A101 @ "/>
    <n v="0"/>
    <n v="0"/>
    <n v="0"/>
    <n v="0"/>
    <n v="27000"/>
    <n v="0"/>
    <n v="27950"/>
    <n v="0"/>
    <n v="27000"/>
    <n v="27950"/>
    <n v="950"/>
  </r>
  <r>
    <x v="2"/>
    <s v="Arif Aladağ"/>
    <m/>
    <m/>
    <s v="TAMAMLANDI"/>
    <d v="2026-08-18T00:00:00"/>
    <s v="S-642380"/>
    <d v="2026-08-18T00:00:00"/>
    <s v="Y-576619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TURGUTLU FİLE @ "/>
    <n v="0"/>
    <n v="0"/>
    <n v="0"/>
    <n v="0"/>
    <n v="8750"/>
    <n v="0"/>
    <n v="9100"/>
    <n v="0"/>
    <n v="8750"/>
    <n v="9100"/>
    <n v="350"/>
  </r>
  <r>
    <x v="2"/>
    <s v="Arif Aladağ"/>
    <m/>
    <m/>
    <s v="TAMAMLANDI"/>
    <d v="2026-08-18T00:00:00"/>
    <s v="S-642379"/>
    <d v="2026-08-18T00:00:00"/>
    <s v="Y-576618"/>
    <x v="0"/>
    <m/>
    <s v=" "/>
    <m/>
    <m/>
    <m/>
    <x v="7"/>
    <s v="KESKİNOĞLU TAVUKÇULUK VE DAMIZLIK İŞLETMELERİ SANAYİ TİCARET ANONİM ŞİRKETİ"/>
    <m/>
    <m/>
    <m/>
    <m/>
    <s v="07CGV352"/>
    <s v="Tır Frigorifik"/>
    <s v="HÜSEYİN KINAOĞLU"/>
    <x v="0"/>
    <s v=" "/>
    <m/>
    <s v="ŞEHİRLERARASI"/>
    <n v="1"/>
    <s v="4598"/>
    <s v="MANİSA KESKİNOĞLU DEPO"/>
    <s v="MANİSA"/>
    <s v="AKHİSAR"/>
    <s v="KAYALIOĞLU KASABASI"/>
    <s v="Y59"/>
    <s v="TEKİRDAĞ"/>
    <s v="TEKİRDAĞ"/>
    <s v="TEKİRDAĞ MERKEZ"/>
    <s v="ÇORLU A101 @ "/>
    <n v="0"/>
    <n v="0"/>
    <n v="0"/>
    <n v="0"/>
    <n v="32000"/>
    <n v="0"/>
    <n v="33650"/>
    <n v="0"/>
    <n v="32000"/>
    <n v="33650"/>
    <n v="1650"/>
  </r>
  <r>
    <x v="2"/>
    <s v="Arif Aladağ"/>
    <m/>
    <m/>
    <s v="TAMAMLANDI"/>
    <d v="2026-08-18T00:00:00"/>
    <s v="S-642378"/>
    <d v="2026-08-18T00:00:00"/>
    <s v="Y-576617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LERARASI"/>
    <n v="1"/>
    <s v="4598"/>
    <s v="MANİSA KESKİNOĞLU DEPO"/>
    <s v="MANİSA"/>
    <s v="AKHİSAR"/>
    <s v="KAYALIOĞLU KASABASI"/>
    <s v="Y35"/>
    <s v="İZMİR"/>
    <s v="İZMİR"/>
    <s v="MERKEZ"/>
    <s v="TORBALI SUBAŞI CARREFOURSA @ "/>
    <n v="0"/>
    <n v="0"/>
    <n v="0"/>
    <n v="0"/>
    <n v="13500"/>
    <n v="0"/>
    <n v="13850"/>
    <n v="0"/>
    <n v="13500"/>
    <n v="13850"/>
    <n v="350"/>
  </r>
  <r>
    <x v="2"/>
    <s v="Arif Aladağ"/>
    <m/>
    <m/>
    <s v="TAMAMLANDI"/>
    <d v="2026-08-18T00:00:00"/>
    <s v="S-642377"/>
    <d v="2026-08-18T00:00:00"/>
    <s v="Y-576616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LERARASI"/>
    <n v="1"/>
    <s v="4598"/>
    <s v="MANİSA KESKİNOĞLU DEPO"/>
    <s v="MANİSA"/>
    <s v="AKHİSAR"/>
    <s v="KAYALIOĞLU KASABASI"/>
    <s v="Y35"/>
    <s v="İZMİR"/>
    <s v="İZMİR"/>
    <s v="MERKEZ"/>
    <s v="TORBALI MİGROS @ "/>
    <n v="0"/>
    <n v="0"/>
    <n v="0"/>
    <n v="0"/>
    <n v="12500"/>
    <n v="0"/>
    <n v="12850"/>
    <n v="0"/>
    <n v="12500"/>
    <n v="12850"/>
    <n v="350"/>
  </r>
  <r>
    <x v="2"/>
    <s v="Arif Aladağ"/>
    <m/>
    <s v="17-23 AĞUSTOS 2026 GÖNENLİ SÜT / AKHİSAR MUTABAKATI"/>
    <s v="TAMAMLANDI"/>
    <d v="2026-08-18T00:00:00"/>
    <s v="S-642368"/>
    <d v="2026-08-18T00:00:00"/>
    <s v="Y-576607"/>
    <x v="0"/>
    <m/>
    <s v=" "/>
    <m/>
    <m/>
    <m/>
    <x v="6"/>
    <s v="GÖNENLİ SÜT VE SÜT ÜRÜNLERİ GIDA SANAYİ VE TİCARET ANONİM ŞİRKETİ"/>
    <m/>
    <m/>
    <m/>
    <m/>
    <s v="31SB279"/>
    <s v="Tır Frigorifik"/>
    <s v="YÖNTEM LOJ.ULUS.TAŞ.İTH.İHR.SAN.VE TİC.LTD.ŞTİ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ESENYURT BİM3+ HARAMİDERE BİM @ "/>
    <n v="0"/>
    <n v="0"/>
    <n v="0"/>
    <n v="0"/>
    <n v="48500"/>
    <n v="0"/>
    <n v="50429.56"/>
    <n v="0"/>
    <n v="48500"/>
    <n v="50429.56"/>
    <n v="1929.56"/>
  </r>
  <r>
    <x v="2"/>
    <s v="Arif Aladağ"/>
    <m/>
    <s v="17-23 AĞUSTOS 2026 GÖNENLİ SÜT / AKHİSAR MUTABAKATI"/>
    <s v="TAMAMLANDI"/>
    <d v="2026-08-18T00:00:00"/>
    <s v="S-642367"/>
    <d v="2026-08-18T00:00:00"/>
    <s v="Y-576606"/>
    <x v="0"/>
    <m/>
    <s v=" "/>
    <m/>
    <m/>
    <m/>
    <x v="6"/>
    <s v="GÖNENLİ SÜT VE SÜT ÜRÜNLERİ GIDA SANAYİ VE TİCARET ANONİM ŞİRKETİ"/>
    <m/>
    <m/>
    <m/>
    <m/>
    <s v="45BAD050"/>
    <s v="Tır Frigorifik"/>
    <s v="MUHAMMED ENES İMAMOĞLU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ARNAVUTKÖY BİM1+BİM2 @ "/>
    <n v="0"/>
    <n v="0"/>
    <n v="0"/>
    <n v="0"/>
    <n v="48500"/>
    <n v="0"/>
    <n v="50429.56"/>
    <n v="0"/>
    <n v="48500"/>
    <n v="50429.56"/>
    <n v="1929.56"/>
  </r>
  <r>
    <x v="2"/>
    <s v="Arif Aladağ"/>
    <m/>
    <s v="17-23 AĞUSTOS 2026 GÖNENLİ SÜT / AKHİSAR MUTABAKATI"/>
    <s v="TAMAMLANDI"/>
    <d v="2026-08-18T00:00:00"/>
    <s v="S-642366"/>
    <d v="2026-08-18T00:00:00"/>
    <s v="Y-576605"/>
    <x v="0"/>
    <m/>
    <s v=" "/>
    <m/>
    <m/>
    <m/>
    <x v="6"/>
    <s v="GÖNENLİ SÜT VE SÜT ÜRÜNLERİ GIDA SANAYİ VE TİCARET ANONİM ŞİRKETİ"/>
    <m/>
    <m/>
    <m/>
    <m/>
    <s v="45BBY525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ESENYURT BİM2+BİM3 @ "/>
    <n v="0"/>
    <n v="0"/>
    <n v="0"/>
    <n v="0"/>
    <n v="48500"/>
    <n v="0"/>
    <n v="50429.56"/>
    <n v="0"/>
    <n v="48500"/>
    <n v="50429.56"/>
    <n v="1929.56"/>
  </r>
  <r>
    <x v="2"/>
    <s v="Arif Aladağ"/>
    <s v="Arşiv kaydı var"/>
    <s v="17-23 AĞUSTOS 2026 GÖNENLİ SÜT / AKHİSAR MUTABAKATI"/>
    <s v="TAMAMLANDI"/>
    <d v="2026-08-18T00:00:00"/>
    <s v="S-642365"/>
    <d v="2026-08-18T00:00:00"/>
    <s v="Y-576604"/>
    <x v="0"/>
    <m/>
    <s v=" "/>
    <m/>
    <m/>
    <m/>
    <x v="6"/>
    <s v="GÖNENLİ SÜT VE SÜT ÜRÜNLERİ GIDA SANAYİ VE TİCARET ANONİM ŞİRKETİ"/>
    <m/>
    <m/>
    <m/>
    <m/>
    <s v="33BGK517"/>
    <s v="Tır Frigorifik"/>
    <s v="ERKAL LOJ. PET. OTO. İN. GID. İT. İH. SAN. VE TİC. LTD.ŞTİ."/>
    <x v="1"/>
    <s v=" "/>
    <m/>
    <s v="ŞEHİRİÇİ"/>
    <n v="1"/>
    <s v="Y45"/>
    <s v="MANİSA"/>
    <s v="MANİSA"/>
    <s v="MANİSA MERKEZ"/>
    <m/>
    <s v="Y45"/>
    <s v="MANİSA"/>
    <s v="MANİSA"/>
    <s v="MANİSA MERKEZ"/>
    <s v="TURGUTLU BİM @ "/>
    <n v="0"/>
    <n v="68"/>
    <n v="136"/>
    <n v="68"/>
    <n v="6405.42"/>
    <n v="0"/>
    <n v="6970.64"/>
    <n v="0"/>
    <n v="6405.42"/>
    <n v="6970.64"/>
    <n v="565.22"/>
  </r>
  <r>
    <x v="2"/>
    <s v="Arif Aladağ"/>
    <m/>
    <s v="17-23 AĞUSTOS 2026 GÖNENLİ SÜT / AKHİSAR MUTABAKATI"/>
    <s v="TAMAMLANDI"/>
    <d v="2026-08-18T00:00:00"/>
    <s v="S-642364"/>
    <d v="2026-08-18T00:00:00"/>
    <s v="Y-576603"/>
    <x v="0"/>
    <m/>
    <s v=" "/>
    <m/>
    <m/>
    <m/>
    <x v="6"/>
    <s v="GÖNENLİ SÜT VE SÜT ÜRÜNLERİ GIDA SANAYİ VE TİCARET ANONİM ŞİRKETİ"/>
    <m/>
    <m/>
    <m/>
    <m/>
    <s v="45ACD017"/>
    <s v="Tır Frigorifik"/>
    <s v="MEHMET UZEL"/>
    <x v="0"/>
    <s v=" "/>
    <m/>
    <s v="ŞEHİRİÇİ"/>
    <n v="1"/>
    <s v="Y45"/>
    <s v="MANİSA"/>
    <s v="MANİSA"/>
    <s v="MANİSA MERKEZ"/>
    <m/>
    <s v="Y45"/>
    <s v="MANİSA"/>
    <s v="MANİSA"/>
    <s v="MANİSA MERKEZ"/>
    <s v="AKHİSAR BİM @ "/>
    <n v="0"/>
    <n v="0"/>
    <n v="0"/>
    <n v="0"/>
    <n v="4000"/>
    <n v="0"/>
    <n v="2323.5500000000002"/>
    <n v="0"/>
    <n v="4000"/>
    <n v="2323.5500000000002"/>
    <n v="-1676.45"/>
  </r>
  <r>
    <x v="2"/>
    <s v="Arif Aladağ"/>
    <m/>
    <s v="17-23 AĞUSTOS 2026 GÖNENLİ SÜT / AKHİSAR MUTABAKATI"/>
    <s v="TAMAMLANDI"/>
    <d v="2026-08-18T00:00:00"/>
    <s v="S-642363"/>
    <d v="2026-08-18T00:00:00"/>
    <s v="Y-576602"/>
    <x v="0"/>
    <m/>
    <s v=" "/>
    <m/>
    <m/>
    <m/>
    <x v="6"/>
    <s v="GÖNENLİ SÜT VE SÜT ÜRÜNLERİ GIDA SANAYİ VE TİCARET ANONİM ŞİRKETİ"/>
    <m/>
    <m/>
    <m/>
    <m/>
    <s v="31AJA224"/>
    <s v="Tır Frigorifik"/>
    <s v="KAPITRANS ULUS.TAŞ.TİC.LTD.ŞTİ."/>
    <x v="1"/>
    <s v=" "/>
    <m/>
    <s v="ŞEHİRLERARASI"/>
    <n v="1"/>
    <s v="Y45"/>
    <s v="MANİSA"/>
    <s v="MANİSA"/>
    <s v="MANİSA MERKEZ"/>
    <m/>
    <s v="Y35"/>
    <s v="İZMİR"/>
    <s v="İZMİR"/>
    <s v="MERKEZ"/>
    <s v="GAZİEMİR POLAR XP+ ULUKENT BİM @ "/>
    <n v="0"/>
    <n v="180"/>
    <n v="300"/>
    <n v="120"/>
    <n v="14137.34"/>
    <n v="257.22000000000003"/>
    <n v="12198.62"/>
    <n v="0"/>
    <n v="13880.12"/>
    <n v="12198.62"/>
    <n v="-1681.5"/>
  </r>
  <r>
    <x v="2"/>
    <s v="Arif Aladağ"/>
    <m/>
    <s v="17-23 AĞUSTOS 2026 GÖNENLİ SÜT / AKHİSAR MUTABAKATI"/>
    <s v="TAMAMLANDI"/>
    <d v="2026-08-18T00:00:00"/>
    <s v="S-642361"/>
    <d v="2026-08-18T00:00:00"/>
    <s v="Y-576600"/>
    <x v="0"/>
    <m/>
    <s v=" "/>
    <m/>
    <m/>
    <m/>
    <x v="6"/>
    <s v="GÖNENLİ SÜT VE SÜT ÜRÜNLERİ GIDA SANAYİ VE TİCARET ANONİM ŞİRKETİ"/>
    <m/>
    <m/>
    <m/>
    <m/>
    <s v="06GB2818"/>
    <s v="Tır Frigorifik"/>
    <s v="ERCANBERK NAKLİYAT OTOMOTİV TURİZM GIDA İNŞAAT SANAYİ TİCARET LİMİTED ŞİRKETİ"/>
    <x v="0"/>
    <s v=" "/>
    <m/>
    <s v="ŞEHİRLERARASI"/>
    <n v="1"/>
    <s v="Y45"/>
    <s v="MANİSA"/>
    <s v="MANİSA"/>
    <s v="MANİSA MERKEZ"/>
    <m/>
    <s v="Y10"/>
    <s v="BALIKESİR"/>
    <s v="BALIKESİR"/>
    <s v="BALIKESİR MERKEZ"/>
    <s v="AKHİSAR BİM+ BALIKESİR BİM @ "/>
    <n v="0"/>
    <n v="0"/>
    <n v="0"/>
    <n v="0"/>
    <n v="9500"/>
    <n v="0"/>
    <n v="9294.19"/>
    <n v="0"/>
    <n v="9500"/>
    <n v="9294.19"/>
    <n v="-205.81"/>
  </r>
  <r>
    <x v="2"/>
    <s v="Arif Aladağ"/>
    <m/>
    <m/>
    <s v="TAMAMLANDI"/>
    <d v="2026-08-18T00:00:00"/>
    <s v="S-642683"/>
    <d v="2026-08-18T00:00:00"/>
    <s v="Y-576924"/>
    <x v="0"/>
    <m/>
    <s v=" "/>
    <m/>
    <m/>
    <m/>
    <x v="31"/>
    <s v="AKBULAK GIDA DIŞ TİCARET LİMİTED ŞİRKETİ"/>
    <m/>
    <m/>
    <m/>
    <m/>
    <s v="54ADJ203"/>
    <s v="Tır Tenteli"/>
    <s v="HASAN KOYUNCU"/>
    <x v="0"/>
    <s v=" "/>
    <m/>
    <s v="ŞEHİRLERARASI"/>
    <n v="1"/>
    <s v="Y34"/>
    <s v="İSTANBUL"/>
    <s v="İSTANBUL"/>
    <s v="İSTANBUL MERKEZ"/>
    <s v="SAMANDIRSA SİBEL LOJ. ANTREPO"/>
    <s v="Y35"/>
    <s v="İZMİR"/>
    <s v="İZMİR"/>
    <s v="MERKEZ"/>
    <s v="MENEMEN SERBSET BÖLGE İZBAŞ. @ "/>
    <n v="0"/>
    <n v="0"/>
    <n v="0"/>
    <n v="0"/>
    <n v="44000"/>
    <n v="0"/>
    <n v="47000"/>
    <n v="0"/>
    <n v="44000"/>
    <n v="47000"/>
    <n v="3000"/>
  </r>
  <r>
    <x v="3"/>
    <s v="Mehmet Koç"/>
    <s v="Arşiv kaydı var"/>
    <m/>
    <m/>
    <d v="2026-08-18T00:00:00"/>
    <s v="S-642519"/>
    <d v="2026-08-18T00:00:00"/>
    <s v="Y-576759"/>
    <x v="0"/>
    <m/>
    <s v=" "/>
    <m/>
    <m/>
    <m/>
    <x v="9"/>
    <s v="POLİPROPİLEN ELYAF SANAYİ VE DIŞ TİCARET ANONİM ŞİRKETİ"/>
    <m/>
    <d v="2026-08-18T00:00:00"/>
    <s v="P-000172641"/>
    <m/>
    <s v="20ANR805"/>
    <s v="Tır Tenteli"/>
    <s v="ALTINÇAĞ LOJİSTİK İNŞAAT ORMAN ÜRÜNLERİ PETROL TURİZM SANAYİ TİCARET LİMİTED ŞİRKETİ"/>
    <x v="0"/>
    <s v=" "/>
    <m/>
    <s v="ŞEHİRLERARASI"/>
    <n v="1"/>
    <s v="Y11"/>
    <s v="BİLECİK"/>
    <s v="BİLECİK"/>
    <s v="BİLECİK MERKEZ"/>
    <m/>
    <s v="Y48"/>
    <s v="MUĞLA"/>
    <s v="MUĞLA"/>
    <s v="MUĞLA MERKEZ"/>
    <s v="D536 @"/>
    <n v="0"/>
    <n v="0"/>
    <n v="0"/>
    <n v="0"/>
    <n v="38000"/>
    <n v="0"/>
    <n v="42000"/>
    <n v="0"/>
    <n v="38000"/>
    <n v="42000"/>
    <n v="4000"/>
  </r>
  <r>
    <x v="3"/>
    <s v="Mehmet Koç"/>
    <s v="Arşiv kaydı var"/>
    <m/>
    <m/>
    <d v="2026-08-18T00:00:00"/>
    <s v="S-642518"/>
    <d v="2026-08-18T00:00:00"/>
    <s v="Y-576758"/>
    <x v="0"/>
    <m/>
    <s v=" "/>
    <m/>
    <m/>
    <m/>
    <x v="20"/>
    <s v="BİLLAS LASTİK VE KAUÇUK SANAYİ TİCARET ANONİM ŞİRKETİ"/>
    <m/>
    <d v="2026-08-18T00:00:00"/>
    <s v="P-000172640"/>
    <m/>
    <s v="45SB1842"/>
    <s v="Tır Tenteli"/>
    <s v="ŞERİFE IŞIK"/>
    <x v="0"/>
    <s v=" "/>
    <m/>
    <s v="ŞEHİRLERARASI"/>
    <n v="1"/>
    <s v="Y11"/>
    <s v="BİLECİK"/>
    <s v="BİLECİK"/>
    <s v="BİLECİK MERKEZ"/>
    <m/>
    <s v="Y07"/>
    <s v="ANTALYA"/>
    <s v="ANTALYA"/>
    <s v="MERKEZ"/>
    <m/>
    <n v="0"/>
    <n v="0"/>
    <n v="0"/>
    <n v="0"/>
    <n v="10000"/>
    <n v="0"/>
    <n v="12000"/>
    <n v="0"/>
    <n v="10000"/>
    <n v="12000"/>
    <n v="2000"/>
  </r>
  <r>
    <x v="3"/>
    <s v="Mehmet Koç"/>
    <s v="Arşiv kaydı var"/>
    <m/>
    <m/>
    <d v="2026-08-18T00:00:00"/>
    <s v="S-642515"/>
    <d v="2026-08-18T00:00:00"/>
    <s v="Y-576755"/>
    <x v="0"/>
    <m/>
    <s v=" "/>
    <m/>
    <m/>
    <m/>
    <x v="20"/>
    <s v="BİLLAS LASTİK VE KAUÇUK SANAYİ TİCARET ANONİM ŞİRKETİ"/>
    <m/>
    <d v="2026-08-18T00:00:00"/>
    <s v="P-000172637"/>
    <m/>
    <s v="07BET488"/>
    <s v="Tır Tenteli"/>
    <s v="DAVUT YILMAZ"/>
    <x v="0"/>
    <s v=" "/>
    <m/>
    <s v="ŞEHİRLERARASI"/>
    <n v="1"/>
    <s v="Y11"/>
    <s v="BİLECİK"/>
    <s v="BİLECİK"/>
    <s v="BİLECİK MERKEZ"/>
    <m/>
    <s v="Y27"/>
    <s v="GAZİANTEP"/>
    <s v="GAZİANTEP"/>
    <s v="GAZİANTEP MERKEZ"/>
    <s v="EL3597 @"/>
    <n v="0"/>
    <n v="0"/>
    <n v="0"/>
    <n v="0"/>
    <n v="17000"/>
    <n v="0"/>
    <n v="20000"/>
    <n v="0"/>
    <n v="17000"/>
    <n v="20000"/>
    <n v="3000"/>
  </r>
  <r>
    <x v="3"/>
    <s v="Mehmet Koç"/>
    <s v="Arşiv kaydı var"/>
    <m/>
    <m/>
    <d v="2026-08-18T00:00:00"/>
    <s v="S-642508"/>
    <d v="2026-08-18T00:00:00"/>
    <s v="Y-576748"/>
    <x v="0"/>
    <m/>
    <s v=" "/>
    <m/>
    <m/>
    <m/>
    <x v="19"/>
    <s v="VATAN PLASTİK SAN TİCARET A.Ş"/>
    <m/>
    <d v="2026-08-18T00:00:00"/>
    <s v="P-000172632"/>
    <m/>
    <s v="54RB650"/>
    <s v="Tır Tenteli"/>
    <s v="ZEKERİYA ÜNAL"/>
    <x v="0"/>
    <s v=" "/>
    <m/>
    <s v="ŞEHİRLERARASI"/>
    <n v="1"/>
    <s v="Y11"/>
    <s v="BİLECİK"/>
    <s v="BİLECİK"/>
    <s v="BİLECİK MERKEZ"/>
    <m/>
    <s v="Y16"/>
    <s v="BURSA"/>
    <s v="BURSA"/>
    <s v="BURSA MERKEZ"/>
    <s v="35974 @ "/>
    <n v="0"/>
    <n v="0"/>
    <n v="0"/>
    <n v="0"/>
    <n v="12000"/>
    <n v="0"/>
    <n v="14963"/>
    <n v="0"/>
    <n v="12000"/>
    <n v="14963"/>
    <n v="2963"/>
  </r>
  <r>
    <x v="3"/>
    <s v="Mehmet Koç"/>
    <s v="Arşiv kaydı var"/>
    <m/>
    <m/>
    <d v="2026-08-18T00:00:00"/>
    <s v="S-642504"/>
    <d v="2026-08-18T00:00:00"/>
    <s v="Y-576743"/>
    <x v="0"/>
    <m/>
    <s v=" "/>
    <m/>
    <m/>
    <m/>
    <x v="8"/>
    <s v="TURKUVAZ PLASTİK VE TEMİZLİK ÜRÜNLERİ SAN TİÇ A.Ş"/>
    <m/>
    <d v="2026-08-18T00:00:00"/>
    <s v="P-000172628"/>
    <m/>
    <s v="54AOT008"/>
    <s v="Tır Tenteli"/>
    <s v="PAMUKOVA ÖZKAR NAK.SAN.VE TİC.LTD.ŞTİ"/>
    <x v="0"/>
    <s v=" "/>
    <m/>
    <s v="ŞEHİRLERARASI"/>
    <n v="1"/>
    <s v="HENDEK TURKUVAZ"/>
    <s v="HENDEK TURKUVAZ"/>
    <s v="SAKARYA"/>
    <s v="HENDEK"/>
    <m/>
    <s v="Y48"/>
    <s v="MUĞLA"/>
    <s v="MUĞLA"/>
    <s v="MUĞLA MERKEZ"/>
    <m/>
    <n v="0"/>
    <n v="0"/>
    <n v="0"/>
    <n v="0"/>
    <n v="44000"/>
    <n v="0"/>
    <n v="45020"/>
    <n v="0"/>
    <n v="44000"/>
    <n v="45020"/>
    <n v="1020"/>
  </r>
  <r>
    <x v="3"/>
    <s v="Kadir Öz"/>
    <m/>
    <m/>
    <s v="SAKARYA"/>
    <d v="2026-08-18T00:00:00"/>
    <s v="S-643567"/>
    <d v="2026-08-18T00:00:00"/>
    <s v="Y-577815"/>
    <x v="1"/>
    <m/>
    <s v=" "/>
    <d v="2026-08-18T00:00:00"/>
    <m/>
    <m/>
    <x v="8"/>
    <s v="TURKUVAZ PLASTİK VE TEMİZLİK ÜRÜNLERİ SAN TİÇ A.Ş"/>
    <m/>
    <m/>
    <m/>
    <m/>
    <s v="14AN529"/>
    <s v="Tır Tenteli"/>
    <s v="CEVDET SÜZGEN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ZK NONWOVEN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18T00:00:00"/>
    <s v="S-643566"/>
    <d v="2026-08-18T00:00:00"/>
    <s v="Y-577814"/>
    <x v="1"/>
    <m/>
    <s v=" "/>
    <d v="2026-08-18T00:00:00"/>
    <m/>
    <m/>
    <x v="8"/>
    <s v="TURKUVAZ PLASTİK VE TEMİZLİK ÜRÜNLERİ SAN TİÇ A.Ş"/>
    <m/>
    <m/>
    <m/>
    <m/>
    <s v="54AAK467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ZK NONWOVEN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18T00:00:00"/>
    <s v="S-643565"/>
    <d v="2026-08-18T00:00:00"/>
    <s v="Y-577813"/>
    <x v="1"/>
    <m/>
    <s v=" "/>
    <d v="2026-08-18T00:00:00"/>
    <m/>
    <m/>
    <x v="8"/>
    <s v="TURKUVAZ PLASTİK VE TEMİZLİK ÜRÜNLERİ SAN TİÇ A.Ş"/>
    <m/>
    <m/>
    <m/>
    <m/>
    <s v="54APT663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ZK NONWOVEN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18T00:00:00"/>
    <s v="S-643564"/>
    <d v="2026-08-18T00:00:00"/>
    <s v="Y-577812"/>
    <x v="1"/>
    <m/>
    <s v=" "/>
    <d v="2026-08-18T00:00:00"/>
    <m/>
    <m/>
    <x v="8"/>
    <s v="TURKUVAZ PLASTİK VE TEMİZLİK ÜRÜNLERİ SAN TİÇ A.Ş"/>
    <m/>
    <m/>
    <m/>
    <m/>
    <s v="63LA551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63"/>
    <s v="ŞANLIURFA"/>
    <s v="ŞANLIURFA"/>
    <s v="ŞANLIURFA MERKEZ"/>
    <s v="ŞANLIURFA @ "/>
    <n v="0"/>
    <n v="0"/>
    <n v="1"/>
    <m/>
    <n v="47602"/>
    <n v="0"/>
    <n v="63373"/>
    <n v="0"/>
    <n v="47602"/>
    <n v="63373"/>
    <n v="15771"/>
  </r>
  <r>
    <x v="3"/>
    <s v="Kadir Öz"/>
    <m/>
    <m/>
    <s v="SAKARYA"/>
    <d v="2026-08-18T00:00:00"/>
    <s v="S-643563"/>
    <d v="2026-08-18T00:00:00"/>
    <s v="Y-577811"/>
    <x v="1"/>
    <m/>
    <s v=" "/>
    <d v="2026-08-18T00:00:00"/>
    <m/>
    <m/>
    <x v="8"/>
    <s v="TURKUVAZ PLASTİK VE TEMİZLİK ÜRÜNLERİ SAN TİÇ A.Ş"/>
    <m/>
    <m/>
    <m/>
    <m/>
    <s v="54AER860"/>
    <s v="Tır Tenteli"/>
    <s v="SINIRLI SORUMLU HENDEK NÜSHETİYE TAŞIMA VE İŞLETME KOOPERATİFİ"/>
    <x v="0"/>
    <s v=" "/>
    <m/>
    <s v="ŞEHİRİÇİ"/>
    <m/>
    <s v="5403"/>
    <s v="HENDEK TURKUVAZ"/>
    <s v="SAKARYA"/>
    <s v="HENDEK"/>
    <m/>
    <s v="Y54"/>
    <s v="SAKARYA"/>
    <s v="SAKARYA"/>
    <s v="SAKARYA MERKEZ"/>
    <s v="SAKARYA @ "/>
    <n v="0"/>
    <n v="0"/>
    <n v="1"/>
    <m/>
    <n v="5735"/>
    <n v="0"/>
    <n v="4917"/>
    <n v="0"/>
    <n v="5735"/>
    <n v="4917"/>
    <n v="-818"/>
  </r>
  <r>
    <x v="3"/>
    <s v="Kadir Öz"/>
    <m/>
    <m/>
    <s v="SAKARYA"/>
    <d v="2026-08-18T00:00:00"/>
    <s v="S-643562"/>
    <d v="2026-08-18T00:00:00"/>
    <s v="Y-577810"/>
    <x v="1"/>
    <m/>
    <s v=" "/>
    <d v="2026-08-18T00:00:00"/>
    <m/>
    <m/>
    <x v="8"/>
    <s v="TURKUVAZ PLASTİK VE TEMİZLİK ÜRÜNLERİ SAN TİÇ A.Ş"/>
    <m/>
    <m/>
    <m/>
    <m/>
    <s v="28TR791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28"/>
    <s v="GİRESUN"/>
    <s v="GİRESUN"/>
    <s v="GİRESUN MERKEZ"/>
    <s v="PİRAZİZ @ "/>
    <n v="0"/>
    <n v="0"/>
    <n v="1"/>
    <m/>
    <n v="38713"/>
    <n v="0"/>
    <n v="40277"/>
    <n v="0"/>
    <n v="38713"/>
    <n v="40277"/>
    <n v="1564"/>
  </r>
  <r>
    <x v="3"/>
    <s v="Kadir Öz"/>
    <m/>
    <m/>
    <s v="SAKARYA"/>
    <d v="2026-08-18T00:00:00"/>
    <s v="S-643561"/>
    <d v="2026-08-18T00:00:00"/>
    <s v="Y-577809"/>
    <x v="1"/>
    <m/>
    <s v=" "/>
    <d v="2026-08-18T00:00:00"/>
    <m/>
    <m/>
    <x v="8"/>
    <s v="TURKUVAZ PLASTİK VE TEMİZLİK ÜRÜNLERİ SAN TİÇ A.Ş"/>
    <m/>
    <m/>
    <m/>
    <m/>
    <s v="29AAN362"/>
    <s v="Tır Tenteli"/>
    <s v="SINIRLI SORUMLU HENDEK NÜSHETİYE TAŞIMA VE İŞLETME KOOPERATİFİ -02 YAKIT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610"/>
    <n v="0"/>
    <n v="12659"/>
    <n v="0"/>
    <n v="10610"/>
    <n v="12659"/>
    <n v="2049"/>
  </r>
  <r>
    <x v="3"/>
    <s v="Kadir Öz"/>
    <m/>
    <m/>
    <s v="SAKARYA"/>
    <d v="2026-08-18T00:00:00"/>
    <s v="S-643560"/>
    <d v="2026-08-18T00:00:00"/>
    <s v="Y-577808"/>
    <x v="1"/>
    <m/>
    <s v=" "/>
    <d v="2026-08-18T00:00:00"/>
    <m/>
    <m/>
    <x v="8"/>
    <s v="TURKUVAZ PLASTİK VE TEMİZLİK ÜRÜNLERİ SAN TİÇ A.Ş"/>
    <m/>
    <m/>
    <m/>
    <m/>
    <s v="63ALN915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ORHANLI @ "/>
    <n v="0"/>
    <n v="0"/>
    <n v="1"/>
    <m/>
    <n v="10611"/>
    <n v="0"/>
    <n v="11506"/>
    <n v="0"/>
    <n v="10611"/>
    <n v="11506"/>
    <n v="895"/>
  </r>
  <r>
    <x v="3"/>
    <s v="Kadir Öz"/>
    <m/>
    <m/>
    <s v="SAKARYA"/>
    <d v="2026-08-18T00:00:00"/>
    <s v="S-643559"/>
    <d v="2026-08-18T00:00:00"/>
    <s v="Y-577807"/>
    <x v="1"/>
    <m/>
    <s v=" "/>
    <d v="2026-08-18T00:00:00"/>
    <m/>
    <m/>
    <x v="8"/>
    <s v="TURKUVAZ PLASTİK VE TEMİZLİK ÜRÜNLERİ SAN TİÇ A.Ş"/>
    <m/>
    <m/>
    <m/>
    <m/>
    <s v="06AS1948"/>
    <s v="Tır Tenteli"/>
    <s v="S.S. PAMUKOVA KARAYOLU YÜK TAŞIMA KOOPERATİFİ"/>
    <x v="0"/>
    <s v=" "/>
    <m/>
    <s v="ŞEHİRLERARASI"/>
    <m/>
    <s v="5403"/>
    <s v="HENDEK TURKUVAZ"/>
    <s v="SAKARYA"/>
    <s v="HENDEK"/>
    <m/>
    <s v="Y35"/>
    <s v="İZMİR"/>
    <s v="İZMİR"/>
    <s v="MERKEZ"/>
    <s v="KEMALPAŞA-1 @ "/>
    <n v="0"/>
    <n v="0"/>
    <n v="1"/>
    <m/>
    <n v="26956"/>
    <n v="0"/>
    <n v="30460"/>
    <n v="0"/>
    <n v="26956"/>
    <n v="30460"/>
    <n v="3504"/>
  </r>
  <r>
    <x v="3"/>
    <s v="Kadir Öz"/>
    <m/>
    <m/>
    <s v="SAKARYA"/>
    <d v="2026-08-18T00:00:00"/>
    <s v="S-643558"/>
    <d v="2026-08-18T00:00:00"/>
    <s v="Y-577806"/>
    <x v="1"/>
    <m/>
    <s v=" "/>
    <d v="2026-08-18T00:00:00"/>
    <m/>
    <m/>
    <x v="8"/>
    <s v="TURKUVAZ PLASTİK VE TEMİZLİK ÜRÜNLERİ SAN TİÇ A.Ş"/>
    <m/>
    <m/>
    <m/>
    <m/>
    <s v="14ACR697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6"/>
    <s v="ANKARA"/>
    <s v="ANKARA"/>
    <s v="ANKARA MERKEZ"/>
    <s v="HASANOĞLAN-1+2 @ "/>
    <n v="0"/>
    <n v="0"/>
    <n v="1"/>
    <m/>
    <n v="21323"/>
    <n v="0"/>
    <n v="23291"/>
    <n v="0"/>
    <n v="21323"/>
    <n v="23291"/>
    <n v="1968"/>
  </r>
  <r>
    <x v="3"/>
    <s v="Kadir Öz"/>
    <m/>
    <m/>
    <s v="SAKARYA"/>
    <d v="2026-08-18T00:00:00"/>
    <s v="S-643557"/>
    <d v="2026-08-18T00:00:00"/>
    <s v="Y-577805"/>
    <x v="1"/>
    <m/>
    <s v=" "/>
    <d v="2026-08-18T00:00:00"/>
    <m/>
    <m/>
    <x v="8"/>
    <s v="TURKUVAZ PLASTİK VE TEMİZLİK ÜRÜNLERİ SAN TİÇ A.Ş"/>
    <m/>
    <m/>
    <m/>
    <m/>
    <s v="54AEG727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ESENYURT-2+3 @ "/>
    <n v="0"/>
    <n v="0"/>
    <n v="1"/>
    <m/>
    <n v="23780"/>
    <n v="0"/>
    <n v="24021"/>
    <n v="0"/>
    <n v="23780"/>
    <n v="24021"/>
    <n v="241"/>
  </r>
  <r>
    <x v="3"/>
    <s v="Kadir Öz"/>
    <m/>
    <m/>
    <s v="SAKARYA"/>
    <d v="2026-08-18T00:00:00"/>
    <s v="S-643556"/>
    <d v="2026-08-18T00:00:00"/>
    <s v="Y-577804"/>
    <x v="1"/>
    <m/>
    <s v=" "/>
    <d v="2026-08-18T00:00:00"/>
    <m/>
    <m/>
    <x v="8"/>
    <s v="TURKUVAZ PLASTİK VE TEMİZLİK ÜRÜNLERİ SAN TİÇ A.Ş"/>
    <m/>
    <m/>
    <m/>
    <m/>
    <s v="63L1316"/>
    <s v="Tır Tenteli"/>
    <s v="LÜTFİ ALPARSLAN"/>
    <x v="0"/>
    <s v=" "/>
    <m/>
    <s v="ŞEHİRLERARASI"/>
    <m/>
    <s v="5403"/>
    <s v="HENDEK TURKUVAZ"/>
    <s v="SAKARYA"/>
    <s v="HENDEK"/>
    <m/>
    <s v="Y21"/>
    <s v="DİYARBAKIR"/>
    <s v="DİYARBAKIR"/>
    <s v="DİYARBAKIR MERKEZ"/>
    <s v="DİYARBAKIR @ "/>
    <n v="0"/>
    <n v="0"/>
    <n v="1"/>
    <m/>
    <n v="57352"/>
    <n v="0"/>
    <n v="72741"/>
    <n v="0"/>
    <n v="57352"/>
    <n v="72741"/>
    <n v="15389"/>
  </r>
  <r>
    <x v="3"/>
    <s v="Kadir Öz"/>
    <m/>
    <m/>
    <s v="SAKARYA"/>
    <d v="2026-08-18T00:00:00"/>
    <s v="S-643555"/>
    <d v="2026-08-18T00:00:00"/>
    <s v="Y-577803"/>
    <x v="1"/>
    <m/>
    <s v=" "/>
    <d v="2026-08-18T00:00:00"/>
    <m/>
    <m/>
    <x v="8"/>
    <s v="TURKUVAZ PLASTİK VE TEMİZLİK ÜRÜNLERİ SAN TİÇ A.Ş"/>
    <m/>
    <m/>
    <m/>
    <m/>
    <s v="07AJK998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42"/>
    <s v="KONYA"/>
    <s v="KONYA"/>
    <s v="KONYA MERKEZ"/>
    <s v="ÇUMRA+2 GÜN BEKLEME @ "/>
    <n v="0"/>
    <n v="0"/>
    <n v="1"/>
    <m/>
    <n v="32042"/>
    <n v="0"/>
    <n v="37194"/>
    <n v="0"/>
    <n v="32042"/>
    <n v="37194"/>
    <n v="5152"/>
  </r>
  <r>
    <x v="3"/>
    <s v="Kadir Öz"/>
    <m/>
    <m/>
    <s v="SAKARYA"/>
    <d v="2026-08-18T00:00:00"/>
    <s v="S-643554"/>
    <d v="2026-08-18T00:00:00"/>
    <s v="Y-577802"/>
    <x v="1"/>
    <m/>
    <s v=" "/>
    <d v="2026-08-18T00:00:00"/>
    <m/>
    <m/>
    <x v="8"/>
    <s v="TURKUVAZ PLASTİK VE TEMİZLİK ÜRÜNLERİ SAN TİÇ A.Ş"/>
    <m/>
    <m/>
    <m/>
    <m/>
    <s v="34DED848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17"/>
    <s v="ÇANAKKALE"/>
    <s v="ÇANAKKALE"/>
    <s v="ÇANAKKALE MERKEZ"/>
    <s v="ÇANAKKALE @ "/>
    <n v="0"/>
    <n v="0"/>
    <n v="1"/>
    <m/>
    <n v="24858"/>
    <n v="0"/>
    <n v="30465"/>
    <n v="0"/>
    <n v="24858"/>
    <n v="30465"/>
    <n v="5607"/>
  </r>
  <r>
    <x v="3"/>
    <s v="Kadir Öz"/>
    <m/>
    <m/>
    <s v="SAKARYA"/>
    <d v="2026-08-18T00:00:00"/>
    <s v="S-643553"/>
    <d v="2026-08-18T00:00:00"/>
    <s v="Y-577801"/>
    <x v="1"/>
    <m/>
    <s v=" "/>
    <d v="2026-08-18T00:00:00"/>
    <m/>
    <m/>
    <x v="8"/>
    <s v="TURKUVAZ PLASTİK VE TEMİZLİK ÜRÜNLERİ SAN TİÇ A.Ş"/>
    <m/>
    <m/>
    <m/>
    <m/>
    <s v="54AKG049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10"/>
    <s v="BALIKESİR"/>
    <s v="BALIKESİR"/>
    <s v="BALIKESİR MERKEZ"/>
    <s v="BALIKESİR @ "/>
    <n v="0"/>
    <n v="0"/>
    <n v="1"/>
    <m/>
    <n v="20073"/>
    <n v="0"/>
    <n v="23621"/>
    <n v="0"/>
    <n v="20073"/>
    <n v="23621"/>
    <n v="3548"/>
  </r>
  <r>
    <x v="3"/>
    <s v="Kadir Öz"/>
    <m/>
    <m/>
    <s v="SAKARYA"/>
    <d v="2026-08-18T00:00:00"/>
    <s v="S-643552"/>
    <d v="2026-08-18T00:00:00"/>
    <s v="Y-577800"/>
    <x v="1"/>
    <m/>
    <s v=" "/>
    <d v="2026-08-18T00:00:00"/>
    <m/>
    <m/>
    <x v="8"/>
    <s v="TURKUVAZ PLASTİK VE TEMİZLİK ÜRÜNLERİ SAN TİÇ A.Ş"/>
    <m/>
    <m/>
    <m/>
    <m/>
    <s v="42P710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68"/>
    <s v="AKSARAY"/>
    <s v="AKSARAY"/>
    <s v="AKSARAY MERKEZ"/>
    <s v="AKSARAY @ "/>
    <n v="0"/>
    <n v="0"/>
    <n v="1"/>
    <m/>
    <n v="25808"/>
    <n v="0"/>
    <n v="28771"/>
    <n v="0"/>
    <n v="25808"/>
    <n v="28771"/>
    <n v="2963"/>
  </r>
  <r>
    <x v="3"/>
    <s v="Kadir Öz"/>
    <m/>
    <m/>
    <s v="SAKARYA"/>
    <d v="2026-08-18T00:00:00"/>
    <s v="S-643551"/>
    <d v="2026-08-18T00:00:00"/>
    <s v="Y-577799"/>
    <x v="1"/>
    <m/>
    <s v=" "/>
    <d v="2026-08-18T00:00:00"/>
    <m/>
    <m/>
    <x v="8"/>
    <s v="TURKUVAZ PLASTİK VE TEMİZLİK ÜRÜNLERİ SAN TİÇ A.Ş"/>
    <m/>
    <m/>
    <m/>
    <m/>
    <s v="09AUF366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45"/>
    <s v="MANİSA"/>
    <s v="MANİSA"/>
    <s v="MANİSA MERKEZ"/>
    <s v="AKHİSAR+TURGUTLU @ "/>
    <n v="0"/>
    <n v="0"/>
    <n v="1"/>
    <m/>
    <n v="26448"/>
    <n v="0"/>
    <n v="30804"/>
    <n v="0"/>
    <n v="26448"/>
    <n v="30804"/>
    <n v="4356"/>
  </r>
  <r>
    <x v="3"/>
    <s v="Mehmet Koç"/>
    <s v="Arşiv kaydı var"/>
    <m/>
    <m/>
    <d v="2026-08-18T00:00:00"/>
    <s v="S-642430"/>
    <d v="2026-08-18T00:00:00"/>
    <s v="Y-576669"/>
    <x v="0"/>
    <m/>
    <s v=" "/>
    <m/>
    <m/>
    <m/>
    <x v="19"/>
    <s v="VATAN PLASTİK SAN TİCARET A.Ş"/>
    <m/>
    <d v="2026-08-18T00:00:00"/>
    <s v="P-000172586"/>
    <m/>
    <s v="54FB532"/>
    <s v="Tır Tenteli"/>
    <s v="BİROL AKTÜRK"/>
    <x v="0"/>
    <s v=" "/>
    <m/>
    <s v="ŞEHİRLERARASI"/>
    <n v="1"/>
    <s v="Y11"/>
    <s v="BİLECİK"/>
    <s v="BİLECİK"/>
    <s v="BİLECİK MERKEZ"/>
    <m/>
    <s v="Y59"/>
    <s v="TEKİRDAĞ"/>
    <s v="TEKİRDAĞ"/>
    <s v="TEKİRDAĞ MERKEZ"/>
    <s v="35980 @ "/>
    <n v="0"/>
    <n v="0"/>
    <n v="0"/>
    <n v="0"/>
    <n v="34000"/>
    <n v="0"/>
    <n v="36263"/>
    <n v="0"/>
    <n v="34000"/>
    <n v="36263"/>
    <n v="2263"/>
  </r>
  <r>
    <x v="3"/>
    <s v="Mehmet Koç"/>
    <s v="Arşiv kaydı var"/>
    <m/>
    <m/>
    <d v="2026-08-18T00:00:00"/>
    <s v="S-642403"/>
    <d v="2026-08-18T00:00:00"/>
    <s v="Y-576642"/>
    <x v="0"/>
    <m/>
    <s v=" "/>
    <m/>
    <m/>
    <m/>
    <x v="19"/>
    <s v="VATAN PLASTİK SAN TİCARET A.Ş"/>
    <m/>
    <d v="2026-08-18T00:00:00"/>
    <s v="P-000172563"/>
    <m/>
    <s v="10AEM591"/>
    <s v="Tır Tenteli"/>
    <s v="MEHMET ÖZÇELİK"/>
    <x v="0"/>
    <s v=" "/>
    <m/>
    <s v="ŞEHİRLERARASI"/>
    <n v="1"/>
    <s v="Y10"/>
    <s v="BALIKESİR"/>
    <s v="BALIKESİR"/>
    <s v="BALIKESİR MERKEZ"/>
    <m/>
    <s v="TUZLA"/>
    <s v="TUZLA"/>
    <s v="İSTANBUL"/>
    <m/>
    <s v="HAMMADDE @"/>
    <n v="0"/>
    <n v="0"/>
    <n v="0"/>
    <n v="0"/>
    <n v="20000"/>
    <n v="0"/>
    <n v="22000"/>
    <n v="0"/>
    <n v="20000"/>
    <n v="22000"/>
    <n v="2000"/>
  </r>
  <r>
    <x v="3"/>
    <s v="Mehmet Koç"/>
    <s v="Arşiv kaydı var"/>
    <m/>
    <m/>
    <d v="2026-08-18T00:00:00"/>
    <s v="S-642402"/>
    <d v="2026-08-18T00:00:00"/>
    <s v="Y-576641"/>
    <x v="0"/>
    <m/>
    <s v=" "/>
    <m/>
    <m/>
    <m/>
    <x v="19"/>
    <s v="VATAN PLASTİK SAN TİCARET A.Ş"/>
    <m/>
    <d v="2026-08-18T00:00:00"/>
    <s v="P-000172562"/>
    <m/>
    <s v="43PN955"/>
    <s v="Tır Tenteli"/>
    <s v="HALİL DAŞDEMİR"/>
    <x v="0"/>
    <s v=" "/>
    <m/>
    <s v="ŞEHİRLERARASI"/>
    <n v="1"/>
    <s v="Y10"/>
    <s v="BALIKESİR"/>
    <s v="BALIKESİR"/>
    <s v="BALIKESİR MERKEZ"/>
    <m/>
    <s v="TUZLA"/>
    <s v="TUZLA"/>
    <s v="İSTANBUL"/>
    <m/>
    <s v="IRB141_x000a__x000a_HAMMADDE @"/>
    <n v="0"/>
    <n v="0"/>
    <n v="0"/>
    <n v="0"/>
    <n v="19000"/>
    <n v="0"/>
    <n v="22000"/>
    <n v="0"/>
    <n v="19000"/>
    <n v="22000"/>
    <n v="3000"/>
  </r>
  <r>
    <x v="3"/>
    <s v="Mehmet Koç"/>
    <s v="Arşiv kaydı var"/>
    <m/>
    <m/>
    <d v="2026-08-18T00:00:00"/>
    <s v="S-642597"/>
    <d v="2026-08-18T00:00:00"/>
    <s v="Y-576839"/>
    <x v="0"/>
    <m/>
    <s v=" "/>
    <m/>
    <m/>
    <m/>
    <x v="19"/>
    <s v="VATAN PLASTİK SAN TİCARET A.Ş"/>
    <m/>
    <d v="2026-08-18T00:00:00"/>
    <s v="P-000172780"/>
    <m/>
    <s v="34EUE695"/>
    <s v="Tır Tenteli"/>
    <s v="MERYEM DURMUŞ"/>
    <x v="0"/>
    <s v=" "/>
    <m/>
    <s v="ŞEHİRLERARASI"/>
    <n v="1"/>
    <s v="KARTAL"/>
    <s v="KARTAL"/>
    <s v="İSTANBUL"/>
    <s v="KARTAL"/>
    <m/>
    <s v="Y35"/>
    <s v="İZMİR"/>
    <s v="İZMİR"/>
    <s v="MERKEZ"/>
    <s v="35972 @ "/>
    <n v="0"/>
    <n v="0"/>
    <n v="0"/>
    <n v="0"/>
    <n v="38000"/>
    <n v="0"/>
    <n v="41682.1"/>
    <n v="0"/>
    <n v="38000"/>
    <n v="41682.1"/>
    <n v="3682.1"/>
  </r>
  <r>
    <x v="3"/>
    <s v="Mehmet Koç"/>
    <s v="Arşiv kaydı var"/>
    <m/>
    <m/>
    <d v="2026-08-18T00:00:00"/>
    <s v="S-642596"/>
    <d v="2026-08-18T00:00:00"/>
    <s v="Y-576838"/>
    <x v="0"/>
    <m/>
    <s v=" "/>
    <m/>
    <m/>
    <m/>
    <x v="19"/>
    <s v="VATAN PLASTİK SAN TİCARET A.Ş"/>
    <m/>
    <d v="2026-08-18T00:00:00"/>
    <s v="P-000172779"/>
    <m/>
    <s v="64AEZ674"/>
    <s v="Tır Tenteli"/>
    <s v="UŞAK GOLD NAKLİYAT OTOMOTİV OYUNCAK SANAYİ TİCARET LİMİTED ŞİRKETİ"/>
    <x v="0"/>
    <s v=" "/>
    <m/>
    <s v="ŞEHİRLERARASI"/>
    <n v="1"/>
    <s v="Y11"/>
    <s v="BİLECİK"/>
    <s v="BİLECİK"/>
    <s v="BİLECİK MERKEZ"/>
    <m/>
    <s v="Y25"/>
    <s v="ERZURUM"/>
    <s v="ERZURUM"/>
    <s v="ERZURUM MERKEZ"/>
    <s v="35978 @ "/>
    <n v="0"/>
    <n v="0"/>
    <n v="0"/>
    <n v="0"/>
    <n v="30000"/>
    <n v="0"/>
    <n v="35000"/>
    <n v="0"/>
    <n v="30000"/>
    <n v="35000"/>
    <n v="5000"/>
  </r>
  <r>
    <x v="3"/>
    <s v="Mehmet Koç"/>
    <m/>
    <m/>
    <m/>
    <d v="2026-08-18T00:00:00"/>
    <s v="S-643223"/>
    <d v="2026-08-18T00:00:00"/>
    <s v="Y-577471"/>
    <x v="0"/>
    <m/>
    <s v=" "/>
    <m/>
    <m/>
    <m/>
    <x v="8"/>
    <s v="TURKUVAZ PLASTİK VE TEMİZLİK ÜRÜNLERİ SAN TİÇ A.Ş"/>
    <m/>
    <d v="2026-08-18T00:00:00"/>
    <s v="P-000173174"/>
    <m/>
    <s v="31AAB242"/>
    <s v="Tır Frigorifik"/>
    <s v="YAHYAOĞULLARI ULUSLARARASI TAŞIMACILIK LOJİSTİK"/>
    <x v="1"/>
    <s v=" "/>
    <m/>
    <s v="ŞEHİRLERARASI"/>
    <n v="1"/>
    <s v="HENDEK TURKUVAZ"/>
    <s v="HENDEK TURKUVAZ"/>
    <s v="SAKARYA"/>
    <s v="HENDEK"/>
    <m/>
    <s v="Y31"/>
    <s v="HATAY"/>
    <s v="HATAY"/>
    <s v="MERKEZ"/>
    <m/>
    <n v="0"/>
    <n v="895"/>
    <n v="1190"/>
    <n v="295"/>
    <n v="53633.96"/>
    <n v="5241.63"/>
    <n v="45149"/>
    <n v="0"/>
    <n v="48392.33"/>
    <n v="45149"/>
    <n v="-3243.33"/>
  </r>
  <r>
    <x v="6"/>
    <s v="Serap BURSAL"/>
    <m/>
    <m/>
    <m/>
    <d v="2026-08-18T00:00:00"/>
    <s v="S-642640"/>
    <d v="2026-08-18T00:00:00"/>
    <s v="Y-576884"/>
    <x v="0"/>
    <m/>
    <s v=" "/>
    <m/>
    <m/>
    <m/>
    <x v="0"/>
    <s v="BEYDA GIDA ÜRÜNLERİ SANAYİ VE TİC.A.Ş."/>
    <m/>
    <m/>
    <m/>
    <m/>
    <s v="27GH816"/>
    <s v="Tır Frigorifik"/>
    <s v="TAHİR YAHŞİ"/>
    <x v="0"/>
    <s v=" "/>
    <m/>
    <s v="ŞEHİRLERARASI"/>
    <n v="1"/>
    <s v="Y43"/>
    <s v="KÜTAHYA"/>
    <s v="KÜTAHYA"/>
    <s v="KÜTAHYA MERKEZ"/>
    <m/>
    <s v="2700"/>
    <s v="İSLAHİYE FABRİKA"/>
    <s v="GAZİANTEP"/>
    <s v="İSLAHİYE"/>
    <s v="Güllühüyük Mah. OSB 4.Nolu Cadde A Blok No:20A_x000a_-TIR @"/>
    <n v="0"/>
    <n v="0"/>
    <n v="0"/>
    <n v="0"/>
    <n v="47000"/>
    <n v="0"/>
    <n v="52166"/>
    <n v="0"/>
    <n v="47000"/>
    <n v="52166"/>
    <n v="5166"/>
  </r>
  <r>
    <x v="4"/>
    <s v="Necmettin ŞEN"/>
    <s v="Arşiv kaydı var"/>
    <s v="17-23 AĞUSTOS 2026 KAŞINHANI MUTABAKATI"/>
    <s v="TAMAMLANDI"/>
    <d v="2026-08-18T00:00:00"/>
    <s v="S-642047"/>
    <d v="2026-08-18T00:00:00"/>
    <s v="Y-576505"/>
    <x v="3"/>
    <m/>
    <s v=" "/>
    <m/>
    <m/>
    <m/>
    <x v="10"/>
    <s v="PANEK ZİRAAT ALETLERİ DAYANIKLI TÜKETİM MALZEMELERİ"/>
    <m/>
    <d v="2026-08-18T00:00:00"/>
    <s v="P-000172501"/>
    <m/>
    <s v="42AVD334"/>
    <s v="Tır Frigorifik"/>
    <s v="KADİR YAVUZER"/>
    <x v="1"/>
    <s v=" "/>
    <m/>
    <s v="ŞEHİRLERARASI"/>
    <n v="1"/>
    <s v="4210"/>
    <s v="KAŞINHANI FABRİKA"/>
    <s v="KONYA"/>
    <s v="MERAM"/>
    <m/>
    <s v="Y33"/>
    <s v="MERSİN"/>
    <s v="MERSİN"/>
    <s v="MERSİN MERKEZ"/>
    <s v="MİGROS TARSUS DAĞITIM MERKEZİ (3 PLT) || - ADNAN TİCARET 9 PL YENİ MAĞ- TARSUS DEPO (1 PLT) || BİM - MERSİN (9 PLT) || YENİ MAĞ.-MERSİN DEPO (8 PLT) @ "/>
    <n v="0"/>
    <n v="769"/>
    <n v="769"/>
    <n v="0"/>
    <n v="28793.07"/>
    <n v="0"/>
    <n v="28577.3"/>
    <n v="0"/>
    <n v="28793.07"/>
    <n v="28577.3"/>
    <n v="-215.77"/>
  </r>
  <r>
    <x v="4"/>
    <s v="Necmettin ŞEN"/>
    <s v="Arşiv kaydı var"/>
    <s v="17-23 AĞUSTOS 2026 ÇUMRA MUTABAKATI"/>
    <s v="TAMAMLANDI"/>
    <d v="2026-08-18T00:00:00"/>
    <s v="S-642042"/>
    <d v="2026-08-18T00:00:00"/>
    <s v="Y-576281"/>
    <x v="2"/>
    <m/>
    <s v=" "/>
    <m/>
    <m/>
    <m/>
    <x v="10"/>
    <s v="PANEK ZİRAAT ALETLERİ DAYANIKLI TÜKETİM MALZEMELERİ"/>
    <m/>
    <d v="2026-08-18T00:00:00"/>
    <s v="P-000172497"/>
    <m/>
    <s v="33AHP128"/>
    <s v="Tır Frigorifik"/>
    <s v="SÜMER TRANS ULUS.TAŞ.İTH.İHR.SAN. VE TİC.LTD.ŞTİ."/>
    <x v="1"/>
    <s v="LATİF AKURAN"/>
    <m/>
    <s v="ŞEHİRLERARASI"/>
    <n v="1"/>
    <s v="4211"/>
    <s v="ÇUMRA FABRİKA"/>
    <s v="KONYA"/>
    <s v="ÇUMRA"/>
    <m/>
    <s v="Y57"/>
    <s v="SİNOP"/>
    <s v="SİNOP"/>
    <s v="SİNOP MERKEZ"/>
    <s v="A101 ATAKUM- BİM BAFRA- YILDIZ TÜKETİM @ "/>
    <n v="0"/>
    <n v="822"/>
    <n v="1547"/>
    <n v="725"/>
    <n v="63595.38"/>
    <n v="0"/>
    <n v="55355.9"/>
    <n v="0"/>
    <n v="63595.38"/>
    <n v="55355.9"/>
    <n v="-8239.48"/>
  </r>
  <r>
    <x v="4"/>
    <s v="Necmettin ŞEN"/>
    <s v="Arşiv kaydı var"/>
    <s v="17-23 AĞUSTOS 2026 ÇUMRA MUTABAKATI"/>
    <s v="TAMAMLANDI"/>
    <d v="2026-08-18T00:00:00"/>
    <s v="S-641963"/>
    <d v="2026-08-18T00:00:00"/>
    <s v="Y-576201"/>
    <x v="2"/>
    <m/>
    <s v=" "/>
    <m/>
    <m/>
    <m/>
    <x v="10"/>
    <s v="PANEK ZİRAAT ALETLERİ DAYANIKLI TÜKETİM MALZEMELERİ"/>
    <m/>
    <d v="2026-08-18T00:00:00"/>
    <s v="P-000172474"/>
    <m/>
    <s v="42ACE599"/>
    <s v="Tır Frigorifik"/>
    <s v="YASİN BOZDAĞ"/>
    <x v="0"/>
    <s v=" "/>
    <m/>
    <s v="ŞEHİRLERARASI"/>
    <n v="1"/>
    <s v="4211"/>
    <s v="ÇUMRA FABRİKA"/>
    <s v="KONYA"/>
    <s v="ÇUMRA"/>
    <m/>
    <s v="Y38"/>
    <s v="KAYSERİ"/>
    <s v="KAYSERİ"/>
    <s v="KAYSERİ MERKEZ"/>
    <s v="A101- BİM- BİM 2- ARSEN İHTİYAÇ @ "/>
    <n v="0"/>
    <n v="0"/>
    <n v="0"/>
    <n v="0"/>
    <n v="25000"/>
    <n v="0"/>
    <n v="28831.599999999999"/>
    <n v="0"/>
    <n v="25000"/>
    <n v="28831.599999999999"/>
    <n v="3831.6"/>
  </r>
  <r>
    <x v="4"/>
    <s v="Ahmet Bursal"/>
    <m/>
    <m/>
    <m/>
    <d v="2026-08-18T00:00:00"/>
    <s v="S-642682"/>
    <d v="2026-08-18T00:00:00"/>
    <s v="Y-576925"/>
    <x v="3"/>
    <m/>
    <s v=" "/>
    <m/>
    <m/>
    <m/>
    <x v="11"/>
    <m/>
    <m/>
    <d v="2026-08-18T00:00:00"/>
    <s v="P-000173123"/>
    <m/>
    <s v="16BEE465"/>
    <s v="Tır Frigorifik"/>
    <s v="SRD LOG LOJİSTİK ULUSLARARASI TAŞIMACILIK SANAYİ TİCARET LİMİTED ŞİRKETİ"/>
    <x v="0"/>
    <s v=" "/>
    <m/>
    <s v="ŞEHİRLERARASI"/>
    <n v="1"/>
    <s v="Y51"/>
    <s v="NİĞDE"/>
    <s v="NİĞDE"/>
    <s v="NİĞDE MERKEZ"/>
    <m/>
    <s v="Y16"/>
    <s v="BURSA"/>
    <s v="BURSA"/>
    <s v="BURSA MERKEZ"/>
    <m/>
    <n v="0"/>
    <n v="0"/>
    <n v="0"/>
    <n v="0"/>
    <n v="38000"/>
    <n v="0"/>
    <n v="51070"/>
    <n v="0"/>
    <n v="38000"/>
    <n v="51070"/>
    <n v="13070"/>
  </r>
  <r>
    <x v="4"/>
    <s v="Necmettin ŞEN"/>
    <s v="Arşiv kaydı var"/>
    <s v="17-23 AĞUSTOS 2026 KAŞINHANI MUTABAKATI"/>
    <s v="TAMAMLANDI"/>
    <d v="2026-08-18T00:00:00"/>
    <s v="S-642044"/>
    <d v="2026-08-18T00:00:00"/>
    <s v="Y-576494"/>
    <x v="3"/>
    <m/>
    <s v=" "/>
    <m/>
    <m/>
    <m/>
    <x v="10"/>
    <s v="PANEK ZİRAAT ALETLERİ DAYANIKLI TÜKETİM MALZEMELERİ"/>
    <m/>
    <d v="2026-08-18T00:00:00"/>
    <s v="P-000172499"/>
    <m/>
    <s v="42E4309"/>
    <s v="Tır Frigorifik"/>
    <s v="KADİR YAVUZER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&quot;MİGROS GÖLBAŞI (4 PLT) || YENİ MAĞ. GÖLBAŞI DEPO (7 PLT) || YASEMİN GRUP LOJİSTİK VE GIDA ŞTİ. (ANKARA) (6 PLT) ||_x000a_ YENİ MAĞ.-AKINCI DEPO (5 PLT) || YENİ MAĞ.ESENBOĞA DEPO (10 PLT)&quot; @ "/>
    <n v="0"/>
    <n v="702"/>
    <n v="702"/>
    <n v="0"/>
    <n v="26438.26"/>
    <n v="1049.3800000000001"/>
    <n v="28817.97"/>
    <n v="0"/>
    <n v="25388.880000000001"/>
    <n v="28817.97"/>
    <n v="3429.09"/>
  </r>
  <r>
    <x v="4"/>
    <s v="Necmettin ŞEN"/>
    <s v="Arşiv kaydı var"/>
    <s v="17-23 AĞUSTOS 2026 KAŞINHANI MUTABAKATI"/>
    <s v="TAMAMLANDI"/>
    <d v="2026-08-18T00:00:00"/>
    <s v="S-642043"/>
    <d v="2026-08-18T00:00:00"/>
    <s v="Y-576357"/>
    <x v="3"/>
    <m/>
    <s v=" "/>
    <m/>
    <m/>
    <m/>
    <x v="10"/>
    <s v="PANEK ZİRAAT ALETLERİ DAYANIKLI TÜKETİM MALZEMELERİ"/>
    <m/>
    <d v="2026-08-18T00:00:00"/>
    <s v="P-000172498"/>
    <m/>
    <s v="42AFV141"/>
    <s v="Tır Frigorifik"/>
    <s v="MUSTAFA URAL"/>
    <x v="1"/>
    <s v=" "/>
    <m/>
    <s v="ŞEHİRLERARASI"/>
    <n v="1"/>
    <s v="4210"/>
    <s v="KAŞINHANI FABRİKA"/>
    <s v="KONYA"/>
    <s v="MERAM"/>
    <m/>
    <s v="Y31"/>
    <s v="HATAY"/>
    <s v="HATAY"/>
    <s v="MERKEZ"/>
    <s v="&quot;MİGROS ADANA (2 PLT) || YENİ MAĞ.-ADANA (7 PLT) || _x000a_YENİ MAĞ. HATAY DEPO (10 PLT) || BAKLACI GIDA DEPO (10 PLT)&quot; @ "/>
    <n v="0"/>
    <n v="1078"/>
    <n v="1078"/>
    <n v="0"/>
    <n v="39083.33"/>
    <n v="60.12"/>
    <n v="35158.31"/>
    <n v="0"/>
    <n v="39023.21"/>
    <n v="35158.31"/>
    <n v="-3864.9"/>
  </r>
  <r>
    <x v="4"/>
    <s v="Ahmet Bursal"/>
    <m/>
    <m/>
    <m/>
    <d v="2026-08-18T00:00:00"/>
    <s v="S-642675"/>
    <d v="2026-08-18T00:00:00"/>
    <s v="Y-576918"/>
    <x v="3"/>
    <m/>
    <s v=" "/>
    <m/>
    <m/>
    <m/>
    <x v="11"/>
    <m/>
    <m/>
    <d v="2026-08-18T00:00:00"/>
    <s v="P-000173116"/>
    <m/>
    <s v="51ADY137"/>
    <s v="Tır Frigorifik"/>
    <s v="ZEKİ BOZKUŞ"/>
    <x v="0"/>
    <s v=" "/>
    <m/>
    <s v="ŞEHİRLERARASI"/>
    <n v="1"/>
    <s v="Y51"/>
    <s v="NİĞDE"/>
    <s v="NİĞDE"/>
    <s v="NİĞDE MERKEZ"/>
    <m/>
    <s v="Y16"/>
    <s v="BURSA"/>
    <s v="BURSA"/>
    <s v="BURSA MERKEZ"/>
    <m/>
    <n v="0"/>
    <n v="0"/>
    <n v="0"/>
    <n v="0"/>
    <n v="45000"/>
    <n v="0"/>
    <n v="51070"/>
    <n v="0"/>
    <n v="45000"/>
    <n v="51070"/>
    <n v="6070"/>
  </r>
  <r>
    <x v="4"/>
    <s v="Ahmet Bursal"/>
    <m/>
    <m/>
    <m/>
    <d v="2026-08-18T00:00:00"/>
    <s v="S-642686"/>
    <d v="2026-08-18T00:00:00"/>
    <s v="Y-576928"/>
    <x v="3"/>
    <m/>
    <s v=" "/>
    <m/>
    <m/>
    <m/>
    <x v="11"/>
    <m/>
    <m/>
    <d v="2026-08-18T00:00:00"/>
    <s v="P-000173125"/>
    <m/>
    <s v="06ED113"/>
    <s v="Tır Frigorifik"/>
    <s v="SABUNCULAR AMB.TÜK.PETR.ÜRN.TAR.GIDA SAN.VE TİC.LTD.ŞTİ."/>
    <x v="0"/>
    <s v=" "/>
    <m/>
    <s v="ŞEHİRLERARASI"/>
    <n v="1"/>
    <s v="Y51"/>
    <s v="NİĞDE"/>
    <s v="NİĞDE"/>
    <s v="NİĞDE MERKEZ"/>
    <m/>
    <s v="Y07"/>
    <s v="ANTALYA"/>
    <s v="ANTALYA"/>
    <s v="MERKEZ"/>
    <m/>
    <n v="0"/>
    <n v="0"/>
    <n v="0"/>
    <n v="0"/>
    <n v="40000"/>
    <n v="0"/>
    <n v="39364"/>
    <n v="0"/>
    <n v="40000"/>
    <n v="39364"/>
    <n v="-636"/>
  </r>
  <r>
    <x v="4"/>
    <s v="Ahmet Bursal"/>
    <m/>
    <m/>
    <m/>
    <d v="2026-08-18T00:00:00"/>
    <s v="S-642685"/>
    <d v="2026-08-18T00:00:00"/>
    <s v="Y-576927"/>
    <x v="3"/>
    <m/>
    <s v=" "/>
    <m/>
    <m/>
    <m/>
    <x v="11"/>
    <m/>
    <m/>
    <d v="2026-08-18T00:00:00"/>
    <s v="P-000173131"/>
    <m/>
    <s v="59AOP072"/>
    <s v="Tır Frigorifik"/>
    <s v="DENİZ ÖZDEMİR"/>
    <x v="0"/>
    <s v=" "/>
    <m/>
    <s v="ŞEHİRLERARASI"/>
    <n v="1"/>
    <s v="Y51"/>
    <s v="NİĞDE"/>
    <s v="NİĞDE"/>
    <s v="NİĞDE MERKEZ"/>
    <m/>
    <s v="Y78"/>
    <s v="KARABÜK"/>
    <s v="KARABÜK"/>
    <s v="KARABÜK MERKEZ"/>
    <m/>
    <n v="0"/>
    <n v="0"/>
    <n v="0"/>
    <n v="0"/>
    <n v="37000"/>
    <n v="0"/>
    <n v="43611"/>
    <n v="0"/>
    <n v="37000"/>
    <n v="43611"/>
    <n v="6611"/>
  </r>
  <r>
    <x v="4"/>
    <s v="Ahmet Bursal"/>
    <m/>
    <m/>
    <m/>
    <d v="2026-08-18T00:00:00"/>
    <s v="S-642684"/>
    <d v="2026-08-18T00:00:00"/>
    <s v="Y-576926"/>
    <x v="3"/>
    <m/>
    <s v=" "/>
    <m/>
    <m/>
    <m/>
    <x v="11"/>
    <m/>
    <m/>
    <d v="2026-08-18T00:00:00"/>
    <s v="P-000173124"/>
    <m/>
    <s v="68ADZ086"/>
    <s v="Tır Frigorifik"/>
    <s v="FY ÇİFTÇİOĞLU NAKLİYE LOJİSTİK SANAYİ VE TİCARET LİMİTED ŞİRKETİ"/>
    <x v="0"/>
    <s v=" "/>
    <m/>
    <s v="ŞEHİRLERARASI"/>
    <n v="1"/>
    <s v="Y51"/>
    <s v="NİĞDE"/>
    <s v="NİĞDE"/>
    <s v="NİĞDE MERKEZ"/>
    <m/>
    <s v="Y06"/>
    <s v="ANKARA"/>
    <s v="ANKARA"/>
    <s v="ANKARA MERKEZ"/>
    <m/>
    <n v="0"/>
    <n v="0"/>
    <n v="0"/>
    <n v="0"/>
    <n v="24000"/>
    <n v="0"/>
    <n v="30041"/>
    <n v="0"/>
    <n v="24000"/>
    <n v="30041"/>
    <n v="6041"/>
  </r>
  <r>
    <x v="4"/>
    <s v="Ahmet Bursal"/>
    <m/>
    <m/>
    <m/>
    <d v="2026-08-18T00:00:00"/>
    <s v="S-642681"/>
    <d v="2026-08-18T00:00:00"/>
    <s v="Y-576923"/>
    <x v="3"/>
    <m/>
    <s v=" "/>
    <m/>
    <m/>
    <m/>
    <x v="11"/>
    <m/>
    <m/>
    <d v="2026-08-18T00:00:00"/>
    <s v="P-000173122"/>
    <m/>
    <s v="51ACP619"/>
    <s v="Tır Tenteli"/>
    <s v="AŞIR DAYSAL"/>
    <x v="0"/>
    <s v=" "/>
    <m/>
    <s v="ŞEHİRLERARASI"/>
    <n v="1"/>
    <s v="Y51"/>
    <s v="NİĞDE"/>
    <s v="NİĞDE"/>
    <s v="NİĞDE MERKEZ"/>
    <m/>
    <s v="Y16"/>
    <s v="BURSA"/>
    <s v="BURSA"/>
    <s v="BURSA MERKEZ"/>
    <m/>
    <n v="0"/>
    <n v="0"/>
    <n v="0"/>
    <n v="0"/>
    <n v="40000"/>
    <n v="0"/>
    <n v="51070"/>
    <n v="0"/>
    <n v="40000"/>
    <n v="51070"/>
    <n v="11070"/>
  </r>
  <r>
    <x v="4"/>
    <s v="Ahmet Bursal"/>
    <m/>
    <m/>
    <m/>
    <d v="2026-08-18T00:00:00"/>
    <s v="S-642680"/>
    <d v="2026-08-18T00:00:00"/>
    <s v="Y-576922"/>
    <x v="3"/>
    <m/>
    <s v=" "/>
    <m/>
    <m/>
    <m/>
    <x v="11"/>
    <m/>
    <m/>
    <d v="2026-08-18T00:00:00"/>
    <s v="P-000173121"/>
    <m/>
    <s v="51ACJ114"/>
    <s v="Tır Frigorifik"/>
    <s v="İMDAT ERTAN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NADOLU @"/>
    <n v="0"/>
    <n v="0"/>
    <n v="0"/>
    <n v="0"/>
    <n v="42000"/>
    <n v="0"/>
    <n v="53245"/>
    <n v="0"/>
    <n v="42000"/>
    <n v="53245"/>
    <n v="11245"/>
  </r>
  <r>
    <x v="4"/>
    <s v="Ahmet Bursal"/>
    <m/>
    <m/>
    <m/>
    <d v="2026-08-18T00:00:00"/>
    <s v="S-642679"/>
    <d v="2026-08-18T00:00:00"/>
    <s v="Y-576921"/>
    <x v="3"/>
    <m/>
    <s v=" "/>
    <m/>
    <m/>
    <m/>
    <x v="11"/>
    <m/>
    <m/>
    <d v="2026-08-18T00:00:00"/>
    <s v="P-000173120"/>
    <m/>
    <s v="51ADC629"/>
    <s v="Tır Tenteli"/>
    <s v="HACI EMİN DURAK"/>
    <x v="0"/>
    <s v=" "/>
    <m/>
    <s v="ŞEHİRLERARASI"/>
    <n v="1"/>
    <s v="Y51"/>
    <s v="NİĞDE"/>
    <s v="NİĞDE"/>
    <s v="NİĞDE MERKEZ"/>
    <m/>
    <s v="Y06"/>
    <s v="ANKARA"/>
    <s v="ANKARA"/>
    <s v="ANKARA MERKEZ"/>
    <m/>
    <n v="0"/>
    <n v="0"/>
    <n v="0"/>
    <n v="0"/>
    <n v="28000"/>
    <n v="0"/>
    <n v="30041"/>
    <n v="0"/>
    <n v="28000"/>
    <n v="30041"/>
    <n v="2041"/>
  </r>
  <r>
    <x v="4"/>
    <s v="Ahmet Bursal"/>
    <m/>
    <m/>
    <m/>
    <d v="2026-08-18T00:00:00"/>
    <s v="S-642678"/>
    <d v="2026-08-18T00:00:00"/>
    <s v="Y-576920"/>
    <x v="3"/>
    <m/>
    <s v=" "/>
    <m/>
    <m/>
    <m/>
    <x v="11"/>
    <m/>
    <m/>
    <d v="2026-08-18T00:00:00"/>
    <s v="P-000173118"/>
    <m/>
    <s v="51AEV851"/>
    <s v="Tır Frigorifik"/>
    <s v="EŞREF BOZKUŞ"/>
    <x v="0"/>
    <s v="EŞREF BOZKUŞ"/>
    <s v="5468080524"/>
    <s v="ŞEHİRLERARASI"/>
    <n v="1"/>
    <s v="Y51"/>
    <s v="NİĞDE"/>
    <s v="NİĞDE"/>
    <s v="NİĞDE MERKEZ"/>
    <m/>
    <s v="Y06"/>
    <s v="ANKARA"/>
    <s v="ANKARA"/>
    <s v="ANKARA MERKEZ"/>
    <m/>
    <n v="0"/>
    <n v="0"/>
    <n v="0"/>
    <n v="0"/>
    <n v="27000"/>
    <n v="0"/>
    <n v="30041"/>
    <n v="0"/>
    <n v="27000"/>
    <n v="30041"/>
    <n v="3041"/>
  </r>
  <r>
    <x v="4"/>
    <s v="Ahmet Bursal"/>
    <m/>
    <m/>
    <m/>
    <d v="2026-08-18T00:00:00"/>
    <s v="S-642677"/>
    <d v="2026-08-18T00:00:00"/>
    <s v="Y-576919"/>
    <x v="3"/>
    <m/>
    <s v=" "/>
    <m/>
    <m/>
    <m/>
    <x v="11"/>
    <m/>
    <m/>
    <d v="2026-08-18T00:00:00"/>
    <s v="P-000173117"/>
    <m/>
    <s v="51BN051"/>
    <s v="Tır Frigorifik"/>
    <s v="HÜSEYİN İMİR"/>
    <x v="0"/>
    <s v=" "/>
    <m/>
    <s v="ŞEHİRLERARASI"/>
    <n v="1"/>
    <s v="Y51"/>
    <s v="NİĞDE"/>
    <s v="NİĞDE"/>
    <s v="NİĞDE MERKEZ"/>
    <m/>
    <s v="Y43"/>
    <s v="KÜTAHYA"/>
    <s v="KÜTAHYA"/>
    <s v="KÜTAHYA MERKEZ"/>
    <s v="AFYON 2 NOKTA + KÜTAHYA @"/>
    <n v="0"/>
    <n v="0"/>
    <n v="0"/>
    <n v="0"/>
    <n v="40000"/>
    <n v="0"/>
    <n v="43947"/>
    <n v="0"/>
    <n v="40000"/>
    <n v="43947"/>
    <n v="3947"/>
  </r>
  <r>
    <x v="4"/>
    <s v="Ahmet Bursal"/>
    <m/>
    <m/>
    <m/>
    <d v="2026-08-18T00:00:00"/>
    <s v="S-642674"/>
    <d v="2026-08-18T00:00:00"/>
    <s v="Y-576916"/>
    <x v="3"/>
    <m/>
    <s v=" "/>
    <m/>
    <m/>
    <m/>
    <x v="11"/>
    <m/>
    <m/>
    <d v="2026-08-18T00:00:00"/>
    <s v="P-000173115"/>
    <m/>
    <s v="51ADD602"/>
    <s v="Tır Frigorifik"/>
    <s v="HABİP DEMİRALP"/>
    <x v="0"/>
    <s v=" "/>
    <m/>
    <s v="ŞEHİRLERARASI"/>
    <n v="1"/>
    <s v="Y51"/>
    <s v="NİĞDE"/>
    <s v="NİĞDE"/>
    <s v="NİĞDE MERKEZ"/>
    <m/>
    <s v="Y41"/>
    <s v="KOCAELİ"/>
    <s v="KOCAELİ"/>
    <s v="KOCAELİ(İZMİT) MERKEZ"/>
    <m/>
    <n v="0"/>
    <n v="0"/>
    <n v="0"/>
    <n v="0"/>
    <n v="43000"/>
    <n v="0"/>
    <n v="46201"/>
    <n v="0"/>
    <n v="43000"/>
    <n v="46201"/>
    <n v="3201"/>
  </r>
  <r>
    <x v="4"/>
    <s v="Ahmet Bursal"/>
    <m/>
    <m/>
    <m/>
    <d v="2026-08-18T00:00:00"/>
    <s v="S-642672"/>
    <d v="2026-08-18T00:00:00"/>
    <s v="Y-576915"/>
    <x v="3"/>
    <m/>
    <s v=" "/>
    <m/>
    <m/>
    <m/>
    <x v="11"/>
    <m/>
    <m/>
    <d v="2026-08-18T00:00:00"/>
    <s v="P-000173114"/>
    <m/>
    <s v="51ACA390"/>
    <s v="Tır Frigorifik"/>
    <s v="MEHMET ERÇATIM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NADOLU @"/>
    <n v="0"/>
    <n v="0"/>
    <n v="0"/>
    <n v="0"/>
    <n v="42000"/>
    <n v="0"/>
    <n v="53245"/>
    <n v="0"/>
    <n v="42000"/>
    <n v="53245"/>
    <n v="11245"/>
  </r>
  <r>
    <x v="4"/>
    <s v="Serhat Kuzey"/>
    <s v="Arşiv kaydı var"/>
    <m/>
    <m/>
    <d v="2026-08-18T00:00:00"/>
    <s v="S-643178"/>
    <d v="2026-08-18T00:00:00"/>
    <s v="Y-577426"/>
    <x v="3"/>
    <m/>
    <s v=" "/>
    <m/>
    <m/>
    <m/>
    <x v="11"/>
    <m/>
    <m/>
    <d v="2026-08-18T00:00:00"/>
    <s v="P-000173130"/>
    <m/>
    <s v="06FTL122"/>
    <s v="Tır Frigorifik"/>
    <s v="SÜLEYMAN BAHAR-BARAN NAKLİYAT"/>
    <x v="1"/>
    <s v=" "/>
    <m/>
    <s v="ŞEHİRLERARASI"/>
    <n v="1"/>
    <s v="Y51"/>
    <s v="NİĞDE"/>
    <s v="NİĞDE"/>
    <s v="NİĞDE MERKEZ"/>
    <m/>
    <s v="Y07"/>
    <s v="ANTALYA"/>
    <s v="ANTALYA"/>
    <s v="MERKEZ"/>
    <m/>
    <n v="0"/>
    <n v="504"/>
    <n v="728"/>
    <n v="224"/>
    <n v="29332.15"/>
    <n v="460.04"/>
    <n v="40400"/>
    <n v="0"/>
    <n v="28872.11"/>
    <n v="40400"/>
    <n v="11527.89"/>
  </r>
  <r>
    <x v="4"/>
    <s v="Serhat Kuzey"/>
    <m/>
    <m/>
    <m/>
    <d v="2026-08-18T00:00:00"/>
    <s v="S-643177"/>
    <d v="2026-08-18T00:00:00"/>
    <s v="Y-577425"/>
    <x v="3"/>
    <m/>
    <s v=" "/>
    <m/>
    <m/>
    <m/>
    <x v="11"/>
    <m/>
    <m/>
    <d v="2026-08-18T00:00:00"/>
    <s v="P-000173128"/>
    <m/>
    <s v="34HP4542"/>
    <s v="Tır Frigorifik"/>
    <s v="TEK NUR TRANS LOJ.SAN.VE TİC.LTD.ŞTİ."/>
    <x v="1"/>
    <s v=" "/>
    <m/>
    <s v="ŞEHİRLERARASI"/>
    <n v="1"/>
    <s v="Y51"/>
    <s v="NİĞDE"/>
    <s v="NİĞDE"/>
    <s v="NİĞDE MERKEZ"/>
    <m/>
    <s v="Y01"/>
    <s v="ADANA"/>
    <s v="ADANA"/>
    <s v="ADANA MERKEZ"/>
    <m/>
    <n v="0"/>
    <n v="209"/>
    <n v="530"/>
    <n v="321"/>
    <n v="20396.5"/>
    <n v="0"/>
    <n v="24862"/>
    <n v="0"/>
    <n v="20396.5"/>
    <n v="24862"/>
    <n v="4465.5"/>
  </r>
  <r>
    <x v="4"/>
    <s v="Serhat Kuzey"/>
    <s v="Arşiv kaydı var"/>
    <m/>
    <m/>
    <d v="2026-08-18T00:00:00"/>
    <s v="S-643175"/>
    <d v="2026-08-18T00:00:00"/>
    <s v="Y-577424"/>
    <x v="3"/>
    <m/>
    <s v=" "/>
    <m/>
    <m/>
    <m/>
    <x v="11"/>
    <m/>
    <m/>
    <d v="2026-08-18T00:00:00"/>
    <s v="P-000173127"/>
    <m/>
    <s v="33CRB01"/>
    <s v="Tır Frigorifik"/>
    <s v="BUDAKLAR NAKLİYAT GIDA PETROL İNŞAAT OTOMOTİV SANAYİ VE TİCARET LİMİTED ŞİRKETİ"/>
    <x v="1"/>
    <s v=" "/>
    <m/>
    <s v="ŞEHİRLERARASI"/>
    <n v="1"/>
    <s v="Y51"/>
    <s v="NİĞDE"/>
    <s v="NİĞDE"/>
    <s v="NİĞDE MERKEZ"/>
    <m/>
    <s v="Y74"/>
    <s v="BARTIN"/>
    <s v="BARTIN"/>
    <s v="BARTIN MERKEZ"/>
    <s v="ANKARA+BARTIN @"/>
    <n v="0"/>
    <n v="604"/>
    <n v="869"/>
    <n v="265"/>
    <n v="33779.730000000003"/>
    <n v="0"/>
    <n v="42679"/>
    <n v="0"/>
    <n v="33779.730000000003"/>
    <n v="42679"/>
    <n v="8899.27"/>
  </r>
  <r>
    <x v="4"/>
    <s v="Serhat Kuzey"/>
    <m/>
    <m/>
    <m/>
    <d v="2026-08-18T00:00:00"/>
    <s v="S-643174"/>
    <d v="2026-08-18T00:00:00"/>
    <s v="Y-577423"/>
    <x v="3"/>
    <m/>
    <s v=" "/>
    <m/>
    <m/>
    <m/>
    <x v="11"/>
    <m/>
    <m/>
    <d v="2026-08-18T00:00:00"/>
    <s v="P-000173126"/>
    <m/>
    <s v="33AHL784"/>
    <s v="Tır Frigorifik"/>
    <s v="ULAŞ ULUSLARARASI NAKL.SAN.VE TİC. LTD.ŞTİ"/>
    <x v="1"/>
    <s v=" "/>
    <m/>
    <s v="ŞEHİRLERARASI"/>
    <n v="1"/>
    <s v="Y51"/>
    <s v="NİĞDE"/>
    <s v="NİĞDE"/>
    <s v="NİĞDE MERKEZ"/>
    <m/>
    <s v="Y16"/>
    <s v="BURSA"/>
    <s v="BURSA"/>
    <s v="BURSA MERKEZ"/>
    <s v="İZMİT+BURSA 2 YER @"/>
    <n v="0"/>
    <n v="970"/>
    <n v="1168"/>
    <n v="198"/>
    <n v="53141.43"/>
    <n v="493.18"/>
    <n v="51820"/>
    <n v="0"/>
    <n v="52648.25"/>
    <n v="51820"/>
    <n v="-828.25"/>
  </r>
  <r>
    <x v="4"/>
    <s v="Serhat Kuzey"/>
    <m/>
    <m/>
    <m/>
    <d v="2026-08-18T00:00:00"/>
    <s v="S-643173"/>
    <d v="2026-08-18T00:00:00"/>
    <s v="Y-577421"/>
    <x v="3"/>
    <m/>
    <s v=" "/>
    <m/>
    <m/>
    <m/>
    <x v="11"/>
    <m/>
    <m/>
    <d v="2026-08-18T00:00:00"/>
    <s v="P-000173109"/>
    <m/>
    <s v="31AOF718"/>
    <s v="Tır Frigorifik"/>
    <s v="DİVAN TRANS LOJİSTİK VE DIŞ TİCARET LİMİTED ŞİRKETİ"/>
    <x v="1"/>
    <s v=" "/>
    <m/>
    <s v="ŞEHİRLERARASI"/>
    <n v="1"/>
    <s v="Y45"/>
    <s v="MANİSA"/>
    <s v="MANİSA"/>
    <s v="MANİSA MERKEZ"/>
    <s v="AKHİSAR"/>
    <s v="Y35"/>
    <s v="İZMİR"/>
    <s v="İZMİR"/>
    <s v="MERKEZ"/>
    <s v="3 YER @"/>
    <n v="0"/>
    <n v="225"/>
    <n v="225"/>
    <n v="0"/>
    <n v="10107.14"/>
    <n v="0"/>
    <n v="15250"/>
    <n v="0"/>
    <n v="10107.14"/>
    <n v="15250"/>
    <n v="5142.8599999999997"/>
  </r>
  <r>
    <x v="4"/>
    <s v="Serhat Kuzey"/>
    <s v="Arşiv kaydı var"/>
    <m/>
    <m/>
    <d v="2026-08-18T00:00:00"/>
    <s v="S-643171"/>
    <d v="2026-08-18T00:00:00"/>
    <s v="Y-577420"/>
    <x v="3"/>
    <m/>
    <s v=" "/>
    <m/>
    <m/>
    <m/>
    <x v="11"/>
    <m/>
    <m/>
    <d v="2026-08-18T00:00:00"/>
    <s v="P-000173112"/>
    <m/>
    <s v="33BGK517"/>
    <s v="Tır Frigorifik"/>
    <s v="ERKAL LOJ. PET. OTO. İN. GID. İT. İH. SAN. VE TİC. LTD.ŞTİ."/>
    <x v="1"/>
    <s v=" "/>
    <m/>
    <s v="ŞEHİRLERARASI"/>
    <n v="1"/>
    <s v="Y45"/>
    <s v="MANİSA"/>
    <s v="MANİSA"/>
    <s v="MANİSA MERKEZ"/>
    <s v="AKHİSAR"/>
    <s v="Y35"/>
    <s v="İZMİR"/>
    <s v="İZMİR"/>
    <s v="MERKEZ"/>
    <m/>
    <n v="0"/>
    <n v="118"/>
    <n v="217"/>
    <n v="99"/>
    <n v="10220.43"/>
    <n v="0"/>
    <n v="13500"/>
    <n v="0"/>
    <n v="10220.43"/>
    <n v="13500"/>
    <n v="3279.57"/>
  </r>
  <r>
    <x v="4"/>
    <s v="Serhat Kuzey"/>
    <m/>
    <m/>
    <m/>
    <d v="2026-08-18T00:00:00"/>
    <s v="S-643169"/>
    <d v="2026-08-18T00:00:00"/>
    <s v="Y-577417"/>
    <x v="3"/>
    <m/>
    <s v=" "/>
    <m/>
    <m/>
    <m/>
    <x v="11"/>
    <m/>
    <m/>
    <d v="2026-08-18T00:00:00"/>
    <s v="P-000173108"/>
    <m/>
    <s v="31AOF718"/>
    <s v="Tır Frigorifik"/>
    <s v="DİVAN TRANS LOJİSTİK VE DIŞ TİCARET LİMİTED ŞİRKETİ"/>
    <x v="1"/>
    <s v=" "/>
    <m/>
    <s v="ŞEHİRİÇİ"/>
    <n v="1"/>
    <s v="Y45"/>
    <s v="MANİSA"/>
    <s v="MANİSA"/>
    <s v="MANİSA MERKEZ"/>
    <s v="AKHİSAR"/>
    <s v="Y45"/>
    <s v="MANİSA"/>
    <s v="MANİSA"/>
    <s v="MANİSA MERKEZ"/>
    <m/>
    <n v="0"/>
    <n v="104"/>
    <n v="104"/>
    <n v="0"/>
    <n v="4671.74"/>
    <n v="0"/>
    <n v="13500"/>
    <n v="0"/>
    <n v="4671.74"/>
    <n v="13500"/>
    <n v="8828.26"/>
  </r>
  <r>
    <x v="0"/>
    <s v="Serap BURSAL"/>
    <s v="Arşiv kaydı var"/>
    <m/>
    <m/>
    <d v="2026-08-19T00:00:00"/>
    <s v="S-642556"/>
    <d v="2026-08-19T00:00:00"/>
    <s v="Y-576796"/>
    <x v="0"/>
    <m/>
    <s v=" "/>
    <m/>
    <m/>
    <m/>
    <x v="18"/>
    <s v="Ülker Bisküvi San. A.Ş. Topkapı - 2 Şubesi"/>
    <s v="Ülker Bisküvi San. A.Ş. Topkapı - 2 Şubesi"/>
    <m/>
    <m/>
    <m/>
    <s v="07YON23"/>
    <s v="Tır Frigorifik"/>
    <s v="DURMUŞ MUSLUKCU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"/>
    <n v="0"/>
    <n v="0"/>
    <n v="0"/>
    <n v="0"/>
    <n v="14500"/>
    <n v="0"/>
    <n v="16118"/>
    <n v="0"/>
    <n v="14500"/>
    <n v="16118"/>
    <n v="1618"/>
  </r>
  <r>
    <x v="0"/>
    <s v="Serap BURSAL"/>
    <m/>
    <m/>
    <m/>
    <d v="2026-08-19T00:00:00"/>
    <s v="S-642555"/>
    <d v="2026-08-19T00:00:00"/>
    <s v="Y-576795"/>
    <x v="0"/>
    <m/>
    <s v=" "/>
    <m/>
    <s v="DKI2026000005064-5065"/>
    <m/>
    <x v="4"/>
    <s v="DETAY KAHVE SAN VE TİC A.Ş"/>
    <m/>
    <m/>
    <m/>
    <m/>
    <s v="06DFK256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m/>
    <m/>
    <m/>
    <d v="2026-08-19T00:00:00"/>
    <s v="S-642554"/>
    <d v="2026-08-19T00:00:00"/>
    <s v="Y-576794"/>
    <x v="0"/>
    <m/>
    <s v=" "/>
    <m/>
    <s v="DKI2026000005059-5060"/>
    <m/>
    <x v="4"/>
    <s v="DETAY KAHVE SAN VE TİC A.Ş"/>
    <m/>
    <m/>
    <m/>
    <m/>
    <s v="10ARD402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s v="Arşiv kaydı var"/>
    <m/>
    <m/>
    <d v="2026-08-19T00:00:00"/>
    <s v="S-642553"/>
    <d v="2026-08-19T00:00:00"/>
    <s v="Y-576793"/>
    <x v="0"/>
    <m/>
    <s v=" "/>
    <m/>
    <m/>
    <m/>
    <x v="12"/>
    <s v="DETAY GIDA SAN. VE TİC.A.Ş."/>
    <m/>
    <m/>
    <m/>
    <m/>
    <s v="10SS264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s v="Arşiv kaydı var"/>
    <m/>
    <m/>
    <d v="2026-08-19T00:00:00"/>
    <s v="S-642552"/>
    <d v="2026-08-19T00:00:00"/>
    <s v="Y-576792"/>
    <x v="0"/>
    <m/>
    <s v=" "/>
    <m/>
    <m/>
    <m/>
    <x v="12"/>
    <s v="DETAY GIDA SAN. VE TİC.A.Ş."/>
    <m/>
    <m/>
    <m/>
    <m/>
    <s v="33KHY99"/>
    <s v="Tır Frigorifik"/>
    <s v="İSAF TAR.HAY.BAK.OTOM.TUR.TİC. VE SAN. LTD. ŞTİ"/>
    <x v="0"/>
    <s v=" "/>
    <m/>
    <s v="ŞEHİRLERARASI"/>
    <n v="1"/>
    <s v="9950"/>
    <s v="DETAY ÇATALCA FABRİKA"/>
    <s v="İSTANBUL"/>
    <s v="ÇATALCA"/>
    <s v="FABRİKALAR CAD.KARATOPRAK MEVKİİ NO:30 MURATBEY KÖYÜ"/>
    <s v="Y33"/>
    <s v="MERSİN"/>
    <s v="MERSİN"/>
    <s v="TARSUS"/>
    <m/>
    <n v="0"/>
    <n v="0"/>
    <n v="0"/>
    <n v="0"/>
    <n v="43000"/>
    <n v="0"/>
    <n v="40500"/>
    <n v="0"/>
    <n v="43000"/>
    <n v="40500"/>
    <n v="-2500"/>
  </r>
  <r>
    <x v="0"/>
    <s v="Serap BURSAL"/>
    <s v="Arşiv kaydı var"/>
    <m/>
    <m/>
    <d v="2026-08-19T00:00:00"/>
    <s v="S-642551"/>
    <d v="2026-08-19T00:00:00"/>
    <s v="Y-576791"/>
    <x v="0"/>
    <m/>
    <s v=" "/>
    <m/>
    <m/>
    <m/>
    <x v="0"/>
    <s v="BEYDA GIDA ÜRÜNLERİ SANAYİ VE TİC.A.Ş."/>
    <m/>
    <m/>
    <m/>
    <m/>
    <s v="16KJ421"/>
    <s v="10 Tkr Kamyon Frigorifik"/>
    <s v="NAİL ULUS"/>
    <x v="0"/>
    <s v=" "/>
    <m/>
    <s v="ŞEHİRİÇİ"/>
    <n v="1"/>
    <s v="1313"/>
    <s v="BEYDA KAVAKLI DEPO"/>
    <s v="İSTANBUL"/>
    <s v="BEYLİKDÜZÜ"/>
    <s v="KAVAKLI MAH. İSTANBUL CAD. NO:15"/>
    <s v="Y34"/>
    <s v="İSTANBUL"/>
    <s v="İSTANBUL"/>
    <s v="ESENYURT"/>
    <s v="ESENYURT 1 - ESENYURT 3  _x000a_-KAMYON @ "/>
    <n v="0"/>
    <n v="0"/>
    <n v="0"/>
    <n v="0"/>
    <n v="5500"/>
    <n v="0"/>
    <n v="6217"/>
    <n v="0"/>
    <n v="5500"/>
    <n v="6217"/>
    <n v="717"/>
  </r>
  <r>
    <x v="0"/>
    <s v="Serap BURSAL"/>
    <s v="Arşiv kaydı var"/>
    <m/>
    <m/>
    <d v="2026-08-19T00:00:00"/>
    <s v="S-642550"/>
    <d v="2026-08-19T00:00:00"/>
    <s v="Y-576790"/>
    <x v="0"/>
    <m/>
    <s v=" "/>
    <m/>
    <m/>
    <m/>
    <x v="13"/>
    <s v="ALTINMARKA GIDA SANAYİ VE TİCARET A.Ş"/>
    <m/>
    <d v="2026-08-19T00:00:00"/>
    <s v="P-000172650"/>
    <m/>
    <s v="54FB532"/>
    <s v="Tır Tenteli"/>
    <s v="BİROL AKTÜRK"/>
    <x v="0"/>
    <s v=" "/>
    <m/>
    <s v="ŞEHİRLERARASI"/>
    <n v="1"/>
    <s v="9902"/>
    <s v="ALTINMARKA KIRAÇ DEPO"/>
    <s v="İSTANBUL"/>
    <s v="BÜYÜKÇEKMECE"/>
    <s v="ESENYURT - KIRAÇ"/>
    <s v="Y09"/>
    <s v="AYDIN"/>
    <s v="AYDIN"/>
    <s v="AYDIN MERKEZ"/>
    <m/>
    <n v="0"/>
    <n v="0"/>
    <n v="0"/>
    <n v="0"/>
    <n v="40000"/>
    <n v="0"/>
    <n v="49333"/>
    <n v="0"/>
    <n v="40000"/>
    <n v="49333"/>
    <n v="9333"/>
  </r>
  <r>
    <x v="0"/>
    <s v="Serap BURSAL"/>
    <s v="Arşiv kaydı var"/>
    <m/>
    <m/>
    <d v="2026-08-19T00:00:00"/>
    <s v="S-642549"/>
    <d v="2026-08-19T00:00:00"/>
    <s v="Y-576789"/>
    <x v="0"/>
    <m/>
    <s v=" "/>
    <m/>
    <m/>
    <m/>
    <x v="18"/>
    <s v="Ülker Bisküvi San. A.Ş. Topkapı - 2 Şubesi"/>
    <s v="Ülker Bisküvi San. A.Ş. Topkapı - 2 Şubesi"/>
    <m/>
    <m/>
    <m/>
    <s v="34KGC813"/>
    <s v="Tır Frigorifik"/>
    <s v="DURMUŞ MUSLUKCU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"/>
    <n v="0"/>
    <n v="0"/>
    <n v="0"/>
    <n v="0"/>
    <n v="14500"/>
    <n v="0"/>
    <n v="16118"/>
    <n v="0"/>
    <n v="14500"/>
    <n v="16118"/>
    <n v="1618"/>
  </r>
  <r>
    <x v="0"/>
    <s v="Serap BURSAL"/>
    <s v="Arşiv kaydı var"/>
    <m/>
    <m/>
    <d v="2026-08-19T00:00:00"/>
    <s v="S-643909"/>
    <d v="2026-08-19T00:00:00"/>
    <s v="Y-578160"/>
    <x v="0"/>
    <m/>
    <s v=" "/>
    <m/>
    <m/>
    <m/>
    <x v="1"/>
    <s v="Ülker Bisküvi San. A.Ş. Topkapı- 3 Şubesi"/>
    <m/>
    <m/>
    <m/>
    <m/>
    <s v="34KFH396"/>
    <s v="Tır Frigorifik"/>
    <s v="MUSTAFA AKTAŞ."/>
    <x v="0"/>
    <s v=" "/>
    <m/>
    <s v="ŞEHİRLERARASI"/>
    <n v="1"/>
    <s v="0108"/>
    <s v="ÖNEM GAMEDA DEPO"/>
    <s v="İSTANBUL"/>
    <s v="ZEYTİNBURNU"/>
    <s v="DAVUTPAŞA CAD. NO:18 TOPKAPI"/>
    <s v="Y41"/>
    <s v="KOCAELİ"/>
    <s v="KOCAELİ"/>
    <s v="GEBZE"/>
    <m/>
    <n v="0"/>
    <n v="0"/>
    <n v="0"/>
    <n v="0"/>
    <n v="19000"/>
    <n v="0"/>
    <n v="20156"/>
    <n v="0"/>
    <n v="19000"/>
    <n v="20156"/>
    <n v="1156"/>
  </r>
  <r>
    <x v="0"/>
    <s v="Serap BURSAL"/>
    <s v="Arşiv kaydı var"/>
    <m/>
    <m/>
    <d v="2026-08-19T00:00:00"/>
    <s v="S-643967"/>
    <d v="2026-08-19T00:00:00"/>
    <s v="Y-578218"/>
    <x v="0"/>
    <m/>
    <s v=" "/>
    <m/>
    <s v="20260819043"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Ahmet Bursal"/>
    <s v="Arşiv kaydı var"/>
    <m/>
    <s v="TAMAMLANDI"/>
    <d v="2026-08-19T00:00:00"/>
    <s v="S-642878"/>
    <d v="2026-08-19T00:00:00"/>
    <s v="Y-577123"/>
    <x v="0"/>
    <m/>
    <s v=" "/>
    <m/>
    <m/>
    <m/>
    <x v="1"/>
    <s v="Ülker Bisküvi San. A.Ş. Topkapı- 3 Şubesi"/>
    <m/>
    <m/>
    <m/>
    <m/>
    <s v="34AH1124"/>
    <s v="10 Tkr Kamyon Tenteli"/>
    <s v="HAMİT ÜÇÜNCÜ"/>
    <x v="0"/>
    <s v=" "/>
    <m/>
    <s v="ŞEHİRİÇİ"/>
    <n v="1"/>
    <s v="0108"/>
    <s v="ÖNEM GAMEDA DEPO"/>
    <s v="İSTANBUL"/>
    <s v="ZEYTİNBURNU"/>
    <s v="DAVUTPAŞA CAD. NO:18 TOPKAPI"/>
    <s v="2121"/>
    <s v="YAPKİM ANTREPO-SİLİVRİ"/>
    <s v="İSTANBUL"/>
    <s v="SİLİVRİ"/>
    <s v="YAPKİM ANTREPO-SİLİVRİ_x000a__x000a_İRS NO:88002 @ "/>
    <n v="0"/>
    <n v="0"/>
    <n v="0"/>
    <n v="0"/>
    <n v="5500"/>
    <n v="0"/>
    <n v="7659"/>
    <n v="0"/>
    <n v="5500"/>
    <n v="7659"/>
    <n v="2159"/>
  </r>
  <r>
    <x v="0"/>
    <s v="Ahmet Bursal"/>
    <s v="Arşiv kaydı var"/>
    <m/>
    <s v="TAMAMLANDI"/>
    <d v="2026-08-19T00:00:00"/>
    <s v="S-642872"/>
    <d v="2026-08-19T00:00:00"/>
    <s v="Y-577116"/>
    <x v="0"/>
    <m/>
    <s v=" "/>
    <m/>
    <m/>
    <m/>
    <x v="1"/>
    <s v="Ülker Bisküvi San. A.Ş. Topkapı- 3 Şubesi"/>
    <m/>
    <m/>
    <m/>
    <m/>
    <s v="34VEC52"/>
    <s v="Tır Tenteli"/>
    <s v="UĞUR ELİBÜYÜK"/>
    <x v="0"/>
    <s v=" "/>
    <m/>
    <s v="ŞEHİRİÇİ"/>
    <n v="1"/>
    <s v="0108"/>
    <s v="ÖNEM GAMEDA DEPO"/>
    <s v="İSTANBUL"/>
    <s v="ZEYTİNBURNU"/>
    <s v="DAVUTPAŞA CAD. NO:18 TOPKAPI"/>
    <s v="2121"/>
    <s v="YAPKİM ANTREPO-SİLİVRİ"/>
    <s v="İSTANBUL"/>
    <s v="SİLİVRİ"/>
    <s v="YAPKİM ANTREPO-SİLİVRİ_x000a__x000a_İRS NO:88297 @ "/>
    <n v="0"/>
    <n v="0"/>
    <n v="0"/>
    <n v="0"/>
    <n v="5500"/>
    <n v="0"/>
    <n v="7659"/>
    <n v="0"/>
    <n v="5500"/>
    <n v="7659"/>
    <n v="2159"/>
  </r>
  <r>
    <x v="0"/>
    <s v="Serap BURSAL"/>
    <s v="Arşiv kaydı var"/>
    <m/>
    <m/>
    <d v="2026-08-19T00:00:00"/>
    <s v="S-644475"/>
    <d v="2026-08-19T00:00:00"/>
    <s v="Y-578732"/>
    <x v="0"/>
    <m/>
    <s v=" "/>
    <m/>
    <m/>
    <m/>
    <x v="12"/>
    <s v="DETAY GIDA SAN. VE TİC.A.Ş."/>
    <m/>
    <m/>
    <m/>
    <m/>
    <s v="33CSA30"/>
    <s v="Tır Frigorifik"/>
    <s v="REYSAN LOJİSTİK ULUSLARARASI NAKLİYAT SANAYİ VE TİCARET LİMİTED ŞİRKETİ"/>
    <x v="1"/>
    <s v=" "/>
    <m/>
    <s v="ŞEHİRLERARASI"/>
    <n v="1"/>
    <s v="9950"/>
    <s v="DETAY ÇATALCA FABRİKA"/>
    <s v="İSTANBUL"/>
    <s v="ÇATALCA"/>
    <s v="FABRİKALAR CAD.KARATOPRAK MEVKİİ NO:30 MURATBEY KÖYÜ"/>
    <s v="Y65"/>
    <s v="VAN"/>
    <s v="VAN"/>
    <s v="VAN MERKEZ"/>
    <s v="ERZURUM / VAN @"/>
    <n v="0"/>
    <n v="1735"/>
    <n v="3050"/>
    <n v="1315"/>
    <n v="123821.22"/>
    <n v="1459.65"/>
    <n v="89293"/>
    <n v="0"/>
    <n v="122361.57"/>
    <n v="89293"/>
    <n v="-33068.57"/>
  </r>
  <r>
    <x v="0"/>
    <s v="Serap BURSAL"/>
    <s v="Arşiv kaydı var"/>
    <m/>
    <m/>
    <d v="2026-08-19T00:00:00"/>
    <s v="S-643983"/>
    <d v="2026-08-19T00:00:00"/>
    <s v="Y-578234"/>
    <x v="0"/>
    <m/>
    <s v=" "/>
    <m/>
    <s v="20260819105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19T00:00:00"/>
    <s v="S-643982"/>
    <d v="2026-08-19T00:00:00"/>
    <s v="Y-578233"/>
    <x v="0"/>
    <m/>
    <s v=" "/>
    <m/>
    <s v="20260819066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19T00:00:00"/>
    <s v="S-643981"/>
    <d v="2026-08-19T00:00:00"/>
    <s v="Y-578232"/>
    <x v="0"/>
    <m/>
    <s v=" "/>
    <m/>
    <s v="20260819027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19T00:00:00"/>
    <s v="S-643965"/>
    <d v="2026-08-19T00:00:00"/>
    <s v="Y-578216"/>
    <x v="0"/>
    <m/>
    <s v=" "/>
    <m/>
    <s v="20260819023-20260819025"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1"/>
    <s v="Erkan Kaya"/>
    <m/>
    <m/>
    <m/>
    <d v="2026-08-19T00:00:00"/>
    <s v="S-642472"/>
    <d v="2026-08-19T00:00:00"/>
    <s v="Y-576712"/>
    <x v="0"/>
    <m/>
    <s v=" "/>
    <m/>
    <m/>
    <m/>
    <x v="5"/>
    <s v="BESLER GIDA VE KIMYA SANAYI VE TICARET ANONIM SIRKET(KURTKÖY ŞUBESİ)"/>
    <s v="BESLER GIDA VE KIMYA SANAYI VE TICARET ANONIM SIRKET(KURTKÖY ŞUBESİ)"/>
    <d v="2026-08-19T00:00:00"/>
    <s v="P-000172610"/>
    <s v="SUDU8167462 - MİHRAÇ DİLMAÇ"/>
    <s v="34HEK248"/>
    <s v="Tır Tenteli"/>
    <s v="GÖRSEL TAŞIMACILIK LOJİSTİK HİZMETLERİ TİC.LTD.ŞTİ."/>
    <x v="0"/>
    <s v=" "/>
    <m/>
    <s v="ŞEHİRLERARASI"/>
    <n v="1"/>
    <s v="PENDİK"/>
    <s v="PENDİK"/>
    <s v="İSTANBUL"/>
    <s v="PENDİK"/>
    <m/>
    <s v="DP WORLD PORT YARIMCA"/>
    <s v="DP WORLD PORT YARIMCA"/>
    <s v="KOCAELİ"/>
    <s v="KÖRFEZ"/>
    <m/>
    <n v="0"/>
    <n v="0"/>
    <n v="0"/>
    <n v="0"/>
    <n v="16591"/>
    <n v="0"/>
    <n v="24404"/>
    <n v="0"/>
    <n v="16591"/>
    <n v="24404"/>
    <n v="7813"/>
  </r>
  <r>
    <x v="1"/>
    <s v="Erkan Kaya"/>
    <m/>
    <m/>
    <m/>
    <d v="2026-08-19T00:00:00"/>
    <s v="S-642471"/>
    <d v="2026-08-19T00:00:00"/>
    <s v="Y-576711"/>
    <x v="0"/>
    <m/>
    <s v=" "/>
    <m/>
    <m/>
    <m/>
    <x v="5"/>
    <s v="BESLER GIDA VE KIMYA SANAYI VE TICARET ANONIM SIRKET(KURTKÖY ŞUBESİ)"/>
    <s v="BESLER GIDA VE KIMYA SANAYI VE TICARET ANONIM SIRKET(KURTKÖY ŞUBESİ)"/>
    <d v="2026-08-19T00:00:00"/>
    <s v="P-000172609"/>
    <s v="MNBU3772059 - MİHRAÇ DİLMAÇ"/>
    <s v="34TY8797"/>
    <s v="Tır Tenteli"/>
    <s v="GÖRSEL TAŞIMACILIK LOJİSTİK HİZMETLERİ TİC.LTD.ŞTİ."/>
    <x v="0"/>
    <s v=" "/>
    <m/>
    <s v="ŞEHİRLERARASI"/>
    <n v="1"/>
    <s v="PENDİK"/>
    <s v="PENDİK"/>
    <s v="İSTANBUL"/>
    <s v="PENDİK"/>
    <m/>
    <s v="DP WORLD PORT YARIMCA"/>
    <s v="DP WORLD PORT YARIMCA"/>
    <s v="KOCAELİ"/>
    <s v="KÖRFEZ"/>
    <m/>
    <n v="0"/>
    <n v="0"/>
    <n v="0"/>
    <n v="0"/>
    <n v="18652"/>
    <n v="0"/>
    <n v="24404"/>
    <n v="0"/>
    <n v="18652"/>
    <n v="24404"/>
    <n v="5752"/>
  </r>
  <r>
    <x v="1"/>
    <s v="Erkan Kaya"/>
    <m/>
    <m/>
    <m/>
    <d v="2026-08-19T00:00:00"/>
    <s v="S-642469"/>
    <d v="2026-08-19T00:00:00"/>
    <s v="Y-576709"/>
    <x v="0"/>
    <m/>
    <s v=" "/>
    <m/>
    <m/>
    <m/>
    <x v="23"/>
    <s v="İSTANBUL GIDA DIŞ TİCARET ANONİM ŞİRKETİ"/>
    <s v="İSTANBUL GIDA DIŞ TİCARET ANONİM ŞİRKETİ"/>
    <d v="2026-08-19T00:00:00"/>
    <s v="P-000172607"/>
    <s v="MSNU7799563 - ALMANYA E.Y"/>
    <s v="34DFR902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9679"/>
    <n v="0"/>
    <n v="11484"/>
    <n v="0"/>
    <n v="9679"/>
    <n v="11484"/>
    <n v="1805"/>
  </r>
  <r>
    <x v="1"/>
    <s v="Erkan Kaya"/>
    <m/>
    <m/>
    <m/>
    <d v="2026-08-19T00:00:00"/>
    <s v="S-642468"/>
    <d v="2026-08-19T00:00:00"/>
    <s v="Y-576708"/>
    <x v="0"/>
    <m/>
    <s v=" "/>
    <m/>
    <m/>
    <m/>
    <x v="23"/>
    <s v="İSTANBUL GIDA DIŞ TİCARET ANONİM ŞİRKETİ"/>
    <s v="İSTANBUL GIDA DIŞ TİCARET ANONİM ŞİRKETİ"/>
    <d v="2026-08-19T00:00:00"/>
    <s v="P-000172606"/>
    <s v="MSNU9221759 - ALMANYA E.Y"/>
    <s v="34DTH055"/>
    <s v="Panelvan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7618"/>
    <n v="0"/>
    <n v="8701"/>
    <n v="0"/>
    <n v="7618"/>
    <n v="8701"/>
    <n v="1083"/>
  </r>
  <r>
    <x v="1"/>
    <s v="Erkan Kaya"/>
    <m/>
    <m/>
    <m/>
    <d v="2026-08-19T00:00:00"/>
    <s v="S-642467"/>
    <d v="2026-08-19T00:00:00"/>
    <s v="Y-576707"/>
    <x v="0"/>
    <m/>
    <s v=" "/>
    <m/>
    <m/>
    <m/>
    <x v="23"/>
    <s v="İSTANBUL GIDA DIŞ TİCARET ANONİM ŞİRKETİ"/>
    <s v="İSTANBUL GIDA DIŞ TİCARET ANONİM ŞİRKETİ"/>
    <d v="2026-08-19T00:00:00"/>
    <s v="P-000172605"/>
    <s v="MSCU5418237 - ALMANYA E.Y"/>
    <s v="34JC8817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9679"/>
    <n v="0"/>
    <n v="11484"/>
    <n v="0"/>
    <n v="9679"/>
    <n v="11484"/>
    <n v="1805"/>
  </r>
  <r>
    <x v="1"/>
    <s v="Erkan Kaya"/>
    <m/>
    <m/>
    <m/>
    <d v="2026-08-19T00:00:00"/>
    <s v="S-642466"/>
    <d v="2026-08-19T00:00:00"/>
    <s v="Y-576706"/>
    <x v="0"/>
    <m/>
    <s v=" "/>
    <m/>
    <m/>
    <m/>
    <x v="23"/>
    <s v="İSTANBUL GIDA DIŞ TİCARET ANONİM ŞİRKETİ"/>
    <s v="İSTANBUL GIDA DIŞ TİCARET ANONİM ŞİRKETİ"/>
    <d v="2026-08-19T00:00:00"/>
    <s v="P-000172604"/>
    <s v="MSBU8326418 - ALMANYA E.Y"/>
    <s v="34HMC493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9679"/>
    <n v="0"/>
    <n v="11484"/>
    <n v="0"/>
    <n v="9679"/>
    <n v="11484"/>
    <n v="1805"/>
  </r>
  <r>
    <x v="1"/>
    <s v="Erkan Kaya"/>
    <s v="Arşiv kaydı var"/>
    <m/>
    <m/>
    <d v="2026-08-19T00:00:00"/>
    <s v="S-642465"/>
    <d v="2026-08-19T00:00:00"/>
    <s v="Y-576704"/>
    <x v="0"/>
    <m/>
    <s v=" "/>
    <m/>
    <m/>
    <m/>
    <x v="22"/>
    <s v="BESLER GIDA VE KIMYA SANAYI VE TICARET ANONIM SIRKET"/>
    <s v="BESLER GIDA VE KIMYA SANAYI VE TICARET ANONIM SIRKET"/>
    <d v="2026-08-19T00:00:00"/>
    <s v="P-000172603"/>
    <s v="20267318 - FRIGO - MUSTAFA DOĞAN"/>
    <s v="16TL320"/>
    <s v="Tır Frigorifik"/>
    <s v="FERUDUN ŞORA"/>
    <x v="0"/>
    <s v=" "/>
    <m/>
    <s v="ŞEHİRLERARASI"/>
    <n v="1"/>
    <s v="1209"/>
    <s v="CAS ANTREPO"/>
    <s v="BURSA"/>
    <s v="GEMLİK"/>
    <s v="Sarı Cd. No:16, 16140 Organize Sanayi Bölgesi/Nilüfer/BURSA"/>
    <s v="Y10"/>
    <s v="BALIKESİR"/>
    <s v="BALIKESİR"/>
    <s v="BALIKESİR MERKEZ"/>
    <m/>
    <n v="0"/>
    <n v="0"/>
    <n v="0"/>
    <n v="0"/>
    <n v="12000"/>
    <n v="0"/>
    <n v="13488"/>
    <n v="0"/>
    <n v="12000"/>
    <n v="13488"/>
    <n v="1488"/>
  </r>
  <r>
    <x v="1"/>
    <s v="Erkan Kaya"/>
    <s v="Arşiv kaydı var"/>
    <m/>
    <m/>
    <d v="2026-08-19T00:00:00"/>
    <s v="S-642464"/>
    <d v="2026-08-19T00:00:00"/>
    <s v="Y-576703"/>
    <x v="0"/>
    <m/>
    <s v=" "/>
    <m/>
    <m/>
    <m/>
    <x v="15"/>
    <s v="DELLA GIDA SAN.VE.TİC.A.Ş"/>
    <s v="DELLA GIDA SAN.VE.TİC.A.Ş"/>
    <d v="2026-08-19T00:00:00"/>
    <s v="P-000172602"/>
    <s v="2026000041  - MUSTAFA DOĞAN"/>
    <s v="61OF1254"/>
    <s v="Tır Tenteli"/>
    <s v="SULTAN MEHMET YÜKSEL"/>
    <x v="0"/>
    <s v=" "/>
    <m/>
    <s v="ŞEHİRLERARASI"/>
    <n v="1"/>
    <s v="DİZAYN ANTREPO"/>
    <s v="DİZAYN ANTREPO"/>
    <s v="İSTANBUL"/>
    <m/>
    <m/>
    <s v="0701"/>
    <s v="AKYAZI DEPO"/>
    <s v="SAKARYA"/>
    <s v="AKYAZI"/>
    <s v="BEDİL KARABEY KÖYÜ ŞERTBAŞI MEVKİİ @"/>
    <n v="0"/>
    <n v="0"/>
    <n v="0"/>
    <n v="0"/>
    <n v="9400"/>
    <n v="0"/>
    <n v="15588"/>
    <n v="0"/>
    <n v="9400"/>
    <n v="15588"/>
    <n v="6188"/>
  </r>
  <r>
    <x v="1"/>
    <s v="Erkan Kaya"/>
    <s v="Arşiv kaydı var"/>
    <m/>
    <m/>
    <d v="2026-08-19T00:00:00"/>
    <s v="S-642462"/>
    <d v="2026-08-19T00:00:00"/>
    <s v="Y-576701"/>
    <x v="0"/>
    <m/>
    <s v=" "/>
    <m/>
    <m/>
    <m/>
    <x v="15"/>
    <s v="DELLA GIDA SAN.VE.TİC.A.Ş"/>
    <s v="DELLA GIDA SAN.VE.TİC.A.Ş"/>
    <d v="2026-08-19T00:00:00"/>
    <s v="P-000172601"/>
    <s v="2026000051 - MUSTAFA DOĞAN"/>
    <s v="54HA522"/>
    <s v="Tır Tenteli"/>
    <m/>
    <x v="0"/>
    <s v=" "/>
    <m/>
    <s v="ŞEHİRLERARASI"/>
    <n v="1"/>
    <s v="DİZAYN ANTREPO"/>
    <s v="DİZAYN ANTREPO"/>
    <s v="İSTANBUL"/>
    <m/>
    <m/>
    <s v="0701"/>
    <s v="AKYAZI DEPO"/>
    <s v="SAKARYA"/>
    <s v="AKYAZI"/>
    <s v="BEDİL KARABEY KÖYÜ ŞERTBAŞI MEVKİİ @ "/>
    <n v="0"/>
    <n v="0"/>
    <n v="0"/>
    <n v="0"/>
    <n v="9400"/>
    <n v="0"/>
    <n v="15588"/>
    <n v="0"/>
    <n v="9400"/>
    <n v="15588"/>
    <n v="6188"/>
  </r>
  <r>
    <x v="1"/>
    <s v="Erkan Kaya"/>
    <m/>
    <m/>
    <m/>
    <d v="2026-08-19T00:00:00"/>
    <s v="S-642461"/>
    <d v="2026-08-19T00:00:00"/>
    <s v="Y-576700"/>
    <x v="0"/>
    <m/>
    <s v=" "/>
    <m/>
    <m/>
    <m/>
    <x v="18"/>
    <s v="Ülker Bisküvi San. A.Ş. Topkapı - 2 Şubesi"/>
    <s v="Ülker Bisküvi San. A.Ş. Topkapı - 2 Şubesi"/>
    <d v="2026-08-19T00:00:00"/>
    <s v="P-000172600"/>
    <s v="20261149 - FRIGO - ESRA PARLAK"/>
    <s v="34KGC813"/>
    <s v="Tır Frigorifik"/>
    <s v="DURMUŞ MUSLUKCU"/>
    <x v="0"/>
    <s v=" "/>
    <m/>
    <s v="ŞEHİRİÇİ"/>
    <n v="1"/>
    <s v="MARS"/>
    <s v="MARS"/>
    <s v="İSTANBUL"/>
    <m/>
    <m/>
    <s v="BAYRAMPAŞA"/>
    <s v="BAYRAMPAŞA"/>
    <s v="İSTANBUL"/>
    <s v="BAYRAMPAŞA"/>
    <m/>
    <n v="0"/>
    <n v="0"/>
    <n v="0"/>
    <n v="0"/>
    <n v="12500"/>
    <n v="0"/>
    <n v="19165"/>
    <n v="0"/>
    <n v="12500"/>
    <n v="19165"/>
    <n v="6665"/>
  </r>
  <r>
    <x v="1"/>
    <s v="Erkan Kaya"/>
    <m/>
    <m/>
    <m/>
    <d v="2026-08-19T00:00:00"/>
    <s v="S-642458"/>
    <d v="2026-08-19T00:00:00"/>
    <s v="Y-576697"/>
    <x v="0"/>
    <m/>
    <s v=" "/>
    <m/>
    <m/>
    <m/>
    <x v="14"/>
    <s v="ÜLKER BİSKÜVİ SAN.A.Ş ( GEBZE ŞUBE )"/>
    <s v="ÜLKER BİSKÜVİ SAN.A.Ş ( GEBZE ŞUBE )"/>
    <d v="2026-08-19T00:00:00"/>
    <s v="P-000172598"/>
    <s v="20260641 - ESRA PARLAK"/>
    <s v="34HJN053"/>
    <s v="Tır Tenteli"/>
    <s v="BÜLENT TEMEL-TEMEL NAKLİYAT"/>
    <x v="0"/>
    <s v=" "/>
    <m/>
    <s v="ŞEHİRLERARASI"/>
    <n v="1"/>
    <s v="DİZAYN ANTREPO"/>
    <s v="DİZAYN ANTREPO"/>
    <s v="İSTANBUL"/>
    <m/>
    <m/>
    <s v="GEBZE DEPO"/>
    <s v="GEBZE DEPO"/>
    <s v="KOCAELİ"/>
    <s v="GEBZE"/>
    <m/>
    <n v="0"/>
    <n v="0"/>
    <n v="0"/>
    <n v="0"/>
    <n v="16380"/>
    <n v="0"/>
    <n v="20552"/>
    <n v="0"/>
    <n v="16380"/>
    <n v="20552"/>
    <n v="4172"/>
  </r>
  <r>
    <x v="1"/>
    <s v="Erkan Kaya"/>
    <m/>
    <m/>
    <m/>
    <d v="2026-08-19T00:00:00"/>
    <s v="S-642456"/>
    <d v="2026-08-19T00:00:00"/>
    <s v="Y-576695"/>
    <x v="0"/>
    <m/>
    <s v=" "/>
    <m/>
    <m/>
    <m/>
    <x v="14"/>
    <s v="ÜLKER BİSKÜVİ SAN.A.Ş ( GEBZE ŞUBE )"/>
    <s v="ÜLKER BİSKÜVİ SAN.A.Ş ( GEBZE ŞUBE )"/>
    <d v="2026-08-19T00:00:00"/>
    <s v="P-000172596"/>
    <s v="20260502 - ESRA PARLAK"/>
    <s v="34HJN053"/>
    <s v="Tır Tenteli"/>
    <s v="BÜLENT TEMEL-TEMEL NAKLİYAT"/>
    <x v="0"/>
    <s v=" "/>
    <m/>
    <s v="ŞEHİRLERARASI"/>
    <n v="1"/>
    <s v="DİZAYN ANTREPO"/>
    <s v="DİZAYN ANTREPO"/>
    <s v="İSTANBUL"/>
    <m/>
    <m/>
    <s v="GEBZE DEPO"/>
    <s v="GEBZE DEPO"/>
    <s v="KOCAELİ"/>
    <s v="GEBZE"/>
    <m/>
    <n v="0"/>
    <n v="0"/>
    <n v="0"/>
    <n v="0"/>
    <n v="16380"/>
    <n v="0"/>
    <n v="20552"/>
    <n v="0"/>
    <n v="16380"/>
    <n v="20552"/>
    <n v="4172"/>
  </r>
  <r>
    <x v="1"/>
    <s v="Erkan Kaya"/>
    <m/>
    <m/>
    <m/>
    <d v="2026-08-19T00:00:00"/>
    <s v="S-642454"/>
    <d v="2026-08-19T00:00:00"/>
    <s v="Y-576693"/>
    <x v="0"/>
    <m/>
    <s v=" "/>
    <m/>
    <m/>
    <m/>
    <x v="14"/>
    <s v="ÜLKER BİSKÜVİ SAN.A.Ş ( GEBZE ŞUBE )"/>
    <s v="ÜLKER BİSKÜVİ SAN.A.Ş ( GEBZE ŞUBE )"/>
    <d v="2026-08-19T00:00:00"/>
    <s v="P-000172595"/>
    <s v="20260591 - ESRA PARLAK"/>
    <s v="34BT9798"/>
    <s v="Tır Tenteli"/>
    <s v="BÜLENT TEMEL-TEMEL NAKLİYAT"/>
    <x v="0"/>
    <s v=" "/>
    <m/>
    <s v="ŞEHİRLERARASI"/>
    <n v="1"/>
    <s v="DİZAYN ANTREPO"/>
    <s v="DİZAYN ANTREPO"/>
    <s v="İSTANBUL"/>
    <m/>
    <m/>
    <s v="GEBZE DEPO"/>
    <s v="GEBZE DEPO"/>
    <s v="KOCAELİ"/>
    <s v="GEBZE"/>
    <m/>
    <n v="0"/>
    <n v="0"/>
    <n v="0"/>
    <n v="0"/>
    <n v="8190"/>
    <n v="0"/>
    <n v="10276"/>
    <n v="0"/>
    <n v="8190"/>
    <n v="10276"/>
    <n v="2086"/>
  </r>
  <r>
    <x v="1"/>
    <s v="Erkan Kaya"/>
    <m/>
    <m/>
    <m/>
    <d v="2026-08-19T00:00:00"/>
    <s v="S-642453"/>
    <d v="2026-08-19T00:00:00"/>
    <s v="Y-576692"/>
    <x v="0"/>
    <m/>
    <s v=" "/>
    <m/>
    <m/>
    <m/>
    <x v="14"/>
    <s v="ÜLKER BİSKÜVİ SAN.A.Ş ( GEBZE ŞUBE )"/>
    <s v="ÜLKER BİSKÜVİ SAN.A.Ş ( GEBZE ŞUBE )"/>
    <d v="2026-08-19T00:00:00"/>
    <s v="P-000172594"/>
    <s v="20260360 - ESRA PARLAK"/>
    <s v="34BT9798"/>
    <s v="Tır Tenteli"/>
    <s v="BÜLENT TEMEL-TEMEL NAKLİYAT"/>
    <x v="0"/>
    <s v=" "/>
    <m/>
    <s v="ŞEHİRLERARASI"/>
    <n v="1"/>
    <s v="COBİN LOJİSTİK GEBZE"/>
    <s v="COBİN LOJİSTİK GEBZE"/>
    <s v="İSTANBUL"/>
    <m/>
    <s v="PELİTLİ MH. 4415 SK. NO:10"/>
    <s v="GEBZE DEPO"/>
    <s v="GEBZE DEPO"/>
    <s v="KOCAELİ"/>
    <s v="GEBZE"/>
    <m/>
    <n v="0"/>
    <n v="0"/>
    <n v="0"/>
    <n v="0"/>
    <n v="16380"/>
    <n v="0"/>
    <n v="20552"/>
    <n v="0"/>
    <n v="16380"/>
    <n v="20552"/>
    <n v="4172"/>
  </r>
  <r>
    <x v="1"/>
    <s v="Erkan Kaya"/>
    <s v="Arşiv kaydı var"/>
    <m/>
    <m/>
    <d v="2026-08-19T00:00:00"/>
    <s v="S-642452"/>
    <d v="2026-08-19T00:00:00"/>
    <s v="Y-576691"/>
    <x v="0"/>
    <m/>
    <s v=" "/>
    <m/>
    <m/>
    <m/>
    <x v="16"/>
    <s v="ÜLKER BİSKÜVİ SANAYİ AŞ .(ANKARA ŞUBE)"/>
    <s v="ÜLKER BİSKÜVİ SANAYİ AŞ .(ANKARA ŞUBE)"/>
    <d v="2026-08-19T00:00:00"/>
    <s v="P-000172593"/>
    <s v="20260707 - ESRA PARLAK"/>
    <s v="06DZB96"/>
    <s v="Tır Tenteli"/>
    <s v="OSMAN KÖŞKER"/>
    <x v="0"/>
    <s v=" "/>
    <m/>
    <s v="ŞEHİRLERARASI"/>
    <n v="1"/>
    <s v="DİZAYN ANTREPO"/>
    <s v="DİZAYN ANTREPO"/>
    <s v="İSTANBUL"/>
    <m/>
    <m/>
    <s v="Y06"/>
    <s v="ANKARA"/>
    <s v="ANKARA"/>
    <s v="ANKARA MERKEZ"/>
    <m/>
    <n v="0"/>
    <n v="0"/>
    <n v="0"/>
    <n v="0"/>
    <n v="27000"/>
    <n v="0"/>
    <n v="35454"/>
    <n v="0"/>
    <n v="27000"/>
    <n v="35454"/>
    <n v="8454"/>
  </r>
  <r>
    <x v="1"/>
    <s v="Erkan Kaya"/>
    <s v="Arşiv kaydı var"/>
    <m/>
    <m/>
    <d v="2026-08-19T00:00:00"/>
    <s v="S-643061"/>
    <d v="2026-08-19T00:00:00"/>
    <s v="Y-577311"/>
    <x v="0"/>
    <m/>
    <s v=" "/>
    <m/>
    <m/>
    <m/>
    <x v="22"/>
    <s v="BESLER GIDA VE KIMYA SANAYI VE TICARET ANONIM SIRKET"/>
    <s v="BESLER GIDA VE KIMYA SANAYI VE TICARET ANONIM SIRKET"/>
    <d v="2026-08-19T00:00:00"/>
    <s v="P-000173002"/>
    <s v="20267260 - MUSTAFA DOĞAN"/>
    <s v="34TB8708"/>
    <s v="Kamyonet"/>
    <s v="NECATİ BAYRAM"/>
    <x v="0"/>
    <s v=" "/>
    <m/>
    <s v="ŞEHİRLERARASI"/>
    <n v="1"/>
    <s v="MARS"/>
    <s v="MARS"/>
    <s v="İSTANBUL"/>
    <m/>
    <m/>
    <s v="Y16"/>
    <s v="BURSA"/>
    <s v="BURSA"/>
    <s v="BURSA MERKEZ"/>
    <m/>
    <n v="0"/>
    <n v="0"/>
    <n v="0"/>
    <n v="0"/>
    <n v="10800"/>
    <n v="0"/>
    <n v="13320"/>
    <n v="0"/>
    <n v="10800"/>
    <n v="13320"/>
    <n v="2520"/>
  </r>
  <r>
    <x v="1"/>
    <s v="Erkan Kaya"/>
    <m/>
    <m/>
    <m/>
    <d v="2026-08-19T00:00:00"/>
    <s v="S-642576"/>
    <d v="2026-08-19T00:00:00"/>
    <s v="Y-576816"/>
    <x v="0"/>
    <m/>
    <s v=" "/>
    <m/>
    <m/>
    <m/>
    <x v="14"/>
    <s v="ÜLKER BİSKÜVİ SAN.A.Ş ( GEBZE ŞUBE )"/>
    <s v="ÜLKER BİSKÜVİ SAN.A.Ş ( GEBZE ŞUBE )"/>
    <d v="2026-08-19T00:00:00"/>
    <s v="P-000172670"/>
    <s v="MSMU3651656 - MSDU2005974 -  20260562-4 / İBRAHİM SOLMAZ"/>
    <s v="34BD6110"/>
    <s v="Tır Tenteli"/>
    <s v="GÖRSEL TAŞIMACILIK LOJİSTİK HİZMETLERİ TİC.LTD.ŞTİ."/>
    <x v="0"/>
    <s v=" "/>
    <m/>
    <s v="ŞEHİRLERARASI"/>
    <n v="1"/>
    <s v="L4104"/>
    <s v="YILPORT"/>
    <s v="KOCAELİ"/>
    <s v="DİLOVASI"/>
    <s v="DİLOVASI OSB. 1.KISIM GÖKSU CD. NO:18"/>
    <s v="DİZAYN ANTREPO"/>
    <s v="DİZAYN ANTREPO"/>
    <s v="İSTANBUL"/>
    <m/>
    <m/>
    <n v="0"/>
    <n v="0"/>
    <n v="0"/>
    <n v="0"/>
    <n v="17624"/>
    <n v="0"/>
    <n v="21008"/>
    <n v="0"/>
    <n v="17624"/>
    <n v="21008"/>
    <n v="3384"/>
  </r>
  <r>
    <x v="1"/>
    <s v="Erkan Kaya"/>
    <m/>
    <m/>
    <m/>
    <d v="2026-08-19T00:00:00"/>
    <s v="S-642575"/>
    <d v="2026-08-19T00:00:00"/>
    <s v="Y-576815"/>
    <x v="0"/>
    <m/>
    <s v=" "/>
    <m/>
    <m/>
    <m/>
    <x v="16"/>
    <s v="ÜLKER BİSKÜVİ SANAYİ AŞ .(ANKARA ŞUBE)"/>
    <s v="ÜLKER BİSKÜVİ SANAYİ AŞ .(ANKARA ŞUBE)"/>
    <d v="2026-08-19T00:00:00"/>
    <s v="P-000172669"/>
    <s v="TGHU1727687 - 20260642-1 / ESRA PARLAK"/>
    <s v="34DFR902"/>
    <s v="Tır Tenteli"/>
    <s v="GÖRSEL TAŞIMACILIK LOJİSTİK HİZMETLERİ TİC.LTD.ŞTİ."/>
    <x v="0"/>
    <s v=" "/>
    <m/>
    <s v="ŞEHİRLERARASI"/>
    <n v="1"/>
    <s v="L4104"/>
    <s v="YILPORT"/>
    <s v="KOCAELİ"/>
    <s v="DİLOVASI"/>
    <s v="DİLOVASI OSB. 1.KISIM GÖKSU CD. NO:18"/>
    <s v="DİZAYN ANTREPO"/>
    <s v="DİZAYN ANTREPO"/>
    <s v="İSTANBUL"/>
    <m/>
    <m/>
    <n v="0"/>
    <n v="0"/>
    <n v="0"/>
    <n v="0"/>
    <n v="8812"/>
    <n v="0"/>
    <n v="10504"/>
    <n v="0"/>
    <n v="8812"/>
    <n v="10504"/>
    <n v="1692"/>
  </r>
  <r>
    <x v="1"/>
    <s v="Erkan Kaya"/>
    <m/>
    <m/>
    <m/>
    <d v="2026-08-19T00:00:00"/>
    <s v="S-642574"/>
    <d v="2026-08-19T00:00:00"/>
    <s v="Y-576814"/>
    <x v="0"/>
    <m/>
    <s v=" "/>
    <m/>
    <m/>
    <m/>
    <x v="18"/>
    <s v="Ülker Bisküvi San. A.Ş. Topkapı - 2 Şubesi"/>
    <s v="Ülker Bisküvi San. A.Ş. Topkapı - 2 Şubesi"/>
    <d v="2026-08-19T00:00:00"/>
    <s v="P-000172668"/>
    <s v="MEDU5221049 - 20260592 / SÜHEYL ÖRÜCÜ"/>
    <s v="34HEK421"/>
    <s v="Tır Tenteli"/>
    <s v="GÖRSEL TAŞIMACILIK LOJİSTİK HİZMETLERİ TİC.LTD.ŞTİ."/>
    <x v="0"/>
    <s v=" "/>
    <m/>
    <s v="ŞEHİRLERARASI"/>
    <n v="1"/>
    <s v="L4104"/>
    <s v="YILPORT"/>
    <s v="KOCAELİ"/>
    <s v="DİLOVASI"/>
    <s v="DİLOVASI OSB. 1.KISIM GÖKSU CD. NO:18"/>
    <s v="DİZAYN ANTREPO"/>
    <s v="DİZAYN ANTREPO"/>
    <s v="İSTANBUL"/>
    <m/>
    <m/>
    <n v="0"/>
    <n v="0"/>
    <n v="0"/>
    <n v="0"/>
    <n v="8812"/>
    <n v="0"/>
    <n v="10504"/>
    <n v="0"/>
    <n v="8812"/>
    <n v="10504"/>
    <n v="1692"/>
  </r>
  <r>
    <x v="1"/>
    <s v="Erkan Kaya"/>
    <s v="Arşiv kaydı var"/>
    <m/>
    <m/>
    <d v="2026-08-19T00:00:00"/>
    <s v="S-642563"/>
    <d v="2026-08-19T00:00:00"/>
    <s v="Y-576803"/>
    <x v="0"/>
    <m/>
    <s v=" "/>
    <m/>
    <m/>
    <m/>
    <x v="16"/>
    <s v="ÜLKER BİSKÜVİ SANAYİ AŞ .(ANKARA ŞUBE)"/>
    <s v="ÜLKER BİSKÜVİ SANAYİ AŞ .(ANKARA ŞUBE)"/>
    <d v="2026-08-19T00:00:00"/>
    <s v="P-000172657"/>
    <s v="20260557 - ESRA PARLAK"/>
    <s v="06GAL062"/>
    <s v="Tır Tenteli"/>
    <s v="OSMAN KÖŞKER"/>
    <x v="0"/>
    <s v=" "/>
    <m/>
    <s v="ŞEHİRLERARASI"/>
    <n v="1"/>
    <s v="DİZAYN ANTREPO"/>
    <s v="DİZAYN ANTREPO"/>
    <s v="İSTANBUL"/>
    <m/>
    <m/>
    <s v="Y06"/>
    <s v="ANKARA"/>
    <s v="ANKARA"/>
    <s v="ANKARA MERKEZ"/>
    <m/>
    <n v="0"/>
    <n v="0"/>
    <n v="0"/>
    <n v="0"/>
    <n v="27000"/>
    <n v="0"/>
    <n v="35454"/>
    <n v="0"/>
    <n v="27000"/>
    <n v="35454"/>
    <n v="8454"/>
  </r>
  <r>
    <x v="1"/>
    <s v="Erkan Kaya"/>
    <s v="Arşiv kaydı var"/>
    <m/>
    <m/>
    <d v="2026-08-19T00:00:00"/>
    <s v="S-642460"/>
    <d v="2026-08-19T00:00:00"/>
    <s v="Y-576699"/>
    <x v="0"/>
    <m/>
    <s v=" "/>
    <m/>
    <m/>
    <m/>
    <x v="16"/>
    <s v="ÜLKER BİSKÜVİ SANAYİ AŞ .(ANKARA ŞUBE)"/>
    <s v="ÜLKER BİSKÜVİ SANAYİ AŞ .(ANKARA ŞUBE)"/>
    <d v="2026-08-19T00:00:00"/>
    <s v="P-000172599"/>
    <s v="20260591 - ESRA PARLAK"/>
    <s v="06FPG503"/>
    <s v="Tır Tenteli"/>
    <s v="OSMAN KÖŞKER"/>
    <x v="0"/>
    <s v=" "/>
    <m/>
    <s v="ŞEHİRLERARASI"/>
    <n v="1"/>
    <s v="DİZAYN ANTREPO"/>
    <s v="DİZAYN ANTREPO"/>
    <s v="İSTANBUL"/>
    <m/>
    <m/>
    <s v="Y06"/>
    <s v="ANKARA"/>
    <s v="ANKARA"/>
    <s v="ANKARA MERKEZ"/>
    <m/>
    <n v="0"/>
    <n v="0"/>
    <n v="0"/>
    <n v="0"/>
    <n v="27000"/>
    <n v="0"/>
    <n v="35454"/>
    <n v="0"/>
    <n v="27000"/>
    <n v="35454"/>
    <n v="8454"/>
  </r>
  <r>
    <x v="1"/>
    <s v="Erkan Kaya"/>
    <m/>
    <m/>
    <m/>
    <d v="2026-08-19T00:00:00"/>
    <s v="S-642457"/>
    <d v="2026-08-19T00:00:00"/>
    <s v="Y-576696"/>
    <x v="0"/>
    <m/>
    <s v=" "/>
    <m/>
    <m/>
    <m/>
    <x v="14"/>
    <s v="ÜLKER BİSKÜVİ SAN.A.Ş ( GEBZE ŞUBE )"/>
    <s v="ÜLKER BİSKÜVİ SAN.A.Ş ( GEBZE ŞUBE )"/>
    <d v="2026-08-19T00:00:00"/>
    <s v="P-000172597"/>
    <s v="20260640 - ESRA PARLAK"/>
    <s v="34BT9989"/>
    <s v="Tır Tenteli"/>
    <s v="BÜLENT TEMEL-TEMEL NAKLİYAT"/>
    <x v="0"/>
    <s v=" "/>
    <m/>
    <s v="ŞEHİRLERARASI"/>
    <n v="1"/>
    <s v="DİZAYN ANTREPO"/>
    <s v="DİZAYN ANTREPO"/>
    <s v="İSTANBUL"/>
    <m/>
    <m/>
    <s v="GEBZE DEPO"/>
    <s v="GEBZE DEPO"/>
    <s v="KOCAELİ"/>
    <s v="GEBZE"/>
    <m/>
    <n v="0"/>
    <n v="0"/>
    <n v="0"/>
    <n v="0"/>
    <n v="16380"/>
    <n v="0"/>
    <n v="20552"/>
    <n v="0"/>
    <n v="16380"/>
    <n v="20552"/>
    <n v="4172"/>
  </r>
  <r>
    <x v="5"/>
    <s v="Hüseyin Çalışkan"/>
    <s v="Arşiv kaydı var"/>
    <m/>
    <m/>
    <d v="2026-08-19T00:00:00"/>
    <s v="S-642422"/>
    <d v="2026-08-19T00:00:00"/>
    <s v="Y-576661"/>
    <x v="0"/>
    <m/>
    <s v=" "/>
    <m/>
    <s v="88231"/>
    <m/>
    <x v="14"/>
    <s v="Ülker Bisküvi San. A.Ş. Akyurt Şubesi"/>
    <s v="ÜLKER BİSKÜVİ SAN.A.Ş ( GEBZE ŞUBE )"/>
    <d v="2026-08-19T00:00:00"/>
    <s v="P-000172582"/>
    <m/>
    <s v="06CFZ48"/>
    <s v="Tır Kayar Perdeli"/>
    <s v="SÜLEYMAN MUT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8231"/>
    <n v="27280"/>
    <n v="0"/>
    <n v="0"/>
    <n v="0"/>
    <n v="29898.880000000001"/>
    <n v="0"/>
    <n v="43874.42"/>
    <n v="0"/>
    <n v="29898.880000000001"/>
    <n v="43874.42"/>
    <n v="13975.54"/>
  </r>
  <r>
    <x v="5"/>
    <s v="Hüseyin Çalışkan"/>
    <s v="Arşiv kaydı var"/>
    <m/>
    <m/>
    <d v="2026-08-19T00:00:00"/>
    <s v="S-642417"/>
    <d v="2026-08-19T00:00:00"/>
    <s v="Y-576656"/>
    <x v="0"/>
    <m/>
    <s v=" "/>
    <m/>
    <s v="88229"/>
    <m/>
    <x v="14"/>
    <s v="Ülker Bisküvi San. A.Ş. Akyurt Şubesi"/>
    <s v="ÜLKER BİSKÜVİ SAN.A.Ş ( GEBZE ŞUBE )"/>
    <d v="2026-08-19T00:00:00"/>
    <s v="P-000172577"/>
    <m/>
    <s v="06FNH009"/>
    <s v="Tır Kayar Perdeli"/>
    <s v="ALİ COŞKUN"/>
    <x v="0"/>
    <s v="ALİ ÇOŞKUN"/>
    <s v="(546) 961-0366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8229"/>
    <n v="27400"/>
    <n v="0"/>
    <n v="0"/>
    <n v="0"/>
    <n v="30030.400000000001"/>
    <n v="0"/>
    <n v="44067.42"/>
    <n v="0"/>
    <n v="30030.400000000001"/>
    <n v="44067.42"/>
    <n v="14037.02"/>
  </r>
  <r>
    <x v="5"/>
    <s v="Hüseyin Çalışkan"/>
    <s v="Arşiv kaydı var"/>
    <m/>
    <m/>
    <d v="2026-08-19T00:00:00"/>
    <s v="S-642405"/>
    <d v="2026-08-19T00:00:00"/>
    <s v="Y-576644"/>
    <x v="0"/>
    <m/>
    <s v=" "/>
    <m/>
    <s v="88205"/>
    <m/>
    <x v="14"/>
    <s v="Ülker Bisküvi San. A.Ş. Akyurt Şubesi"/>
    <s v="ÜLKER BİSKÜVİ SAN.A.Ş ( GEBZE ŞUBE )"/>
    <d v="2026-08-19T00:00:00"/>
    <s v="P-000172565"/>
    <m/>
    <s v="06CYA238"/>
    <s v="Tır Kayar Perdeli"/>
    <s v="ABDULVAHAP ÇİZMECİ-ÇİZMECİ NAKLİYE-SERVİS"/>
    <x v="0"/>
    <s v="GÖKHAN ÇİZMECİ"/>
    <s v="5514420598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8205"/>
    <n v="27340"/>
    <n v="0"/>
    <n v="0"/>
    <n v="0"/>
    <n v="29964.639999999999"/>
    <n v="0"/>
    <n v="43970.92"/>
    <n v="0"/>
    <n v="29964.639999999999"/>
    <n v="43970.92"/>
    <n v="14006.28"/>
  </r>
  <r>
    <x v="5"/>
    <s v="Hüseyin Çalışkan"/>
    <s v="Arşiv kaydı var"/>
    <m/>
    <m/>
    <d v="2026-08-19T00:00:00"/>
    <s v="S-642400"/>
    <d v="2026-08-19T00:00:00"/>
    <s v="Y-576640"/>
    <x v="0"/>
    <m/>
    <s v=" "/>
    <m/>
    <s v="88197"/>
    <m/>
    <x v="14"/>
    <s v="Ülker Bisküvi San. A.Ş. Akyurt Şubesi"/>
    <s v="ÜLKER BİSKÜVİ SAN.A.Ş ( GEBZE ŞUBE )"/>
    <d v="2026-08-19T00:00:00"/>
    <s v="P-000172560"/>
    <m/>
    <s v="14BR613"/>
    <s v="Tır Tenteli"/>
    <s v="DURAHMET COŞKUN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8197"/>
    <n v="26400"/>
    <n v="0"/>
    <n v="0"/>
    <n v="0"/>
    <n v="28934.400000000001"/>
    <n v="0"/>
    <n v="42459.12"/>
    <n v="0"/>
    <n v="28934.400000000001"/>
    <n v="42459.12"/>
    <n v="13524.72"/>
  </r>
  <r>
    <x v="5"/>
    <s v="Hüseyin Çalışkan"/>
    <s v="Arşiv kaydı var"/>
    <m/>
    <m/>
    <d v="2026-08-19T00:00:00"/>
    <s v="S-642399"/>
    <d v="2026-08-19T00:00:00"/>
    <s v="Y-576638"/>
    <x v="0"/>
    <m/>
    <s v=" "/>
    <m/>
    <s v="88190"/>
    <m/>
    <x v="18"/>
    <s v="Ülker Bisküvi San. A.Ş. Akyurt Şubesi"/>
    <s v="Ülker Bisküvi San. A.Ş. Topkapı - 2 Şubesi"/>
    <d v="2026-08-19T00:00:00"/>
    <s v="P-000172559"/>
    <m/>
    <s v="06BOP781"/>
    <s v="Tır Kayar Perdeli"/>
    <s v="ERCAN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8190"/>
    <n v="27240"/>
    <n v="0"/>
    <n v="0"/>
    <n v="0"/>
    <n v="37536.720000000001"/>
    <n v="0"/>
    <n v="43404.22"/>
    <n v="0"/>
    <n v="37536.720000000001"/>
    <n v="43404.22"/>
    <n v="5867.5"/>
  </r>
  <r>
    <x v="5"/>
    <s v="Hüseyin Çalışkan"/>
    <s v="Arşiv kaydı var"/>
    <m/>
    <m/>
    <d v="2026-08-19T00:00:00"/>
    <s v="S-642362"/>
    <d v="2026-08-19T00:00:00"/>
    <s v="Y-576601"/>
    <x v="0"/>
    <m/>
    <s v=" "/>
    <m/>
    <s v="88140"/>
    <m/>
    <x v="14"/>
    <s v="Ülker Bisküvi San. A.Ş. Akyurt Şubesi"/>
    <s v="ÜLKER BİSKÜVİ SAN.A.Ş ( GEBZE ŞUBE )"/>
    <d v="2026-08-19T00:00:00"/>
    <s v="P-000172543"/>
    <m/>
    <s v="06JPB14"/>
    <s v="Tır Kayar Perdeli"/>
    <s v="MEHMET AKTAN"/>
    <x v="0"/>
    <s v="MEHMET AKTAN"/>
    <s v="05334219173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8140"/>
    <n v="18520"/>
    <n v="0"/>
    <n v="0"/>
    <n v="0"/>
    <n v="28500"/>
    <n v="0"/>
    <n v="43424"/>
    <n v="0"/>
    <n v="28500"/>
    <n v="43424"/>
    <n v="14924"/>
  </r>
  <r>
    <x v="5"/>
    <s v="Hüseyin Çalışkan"/>
    <s v="Arşiv kaydı var"/>
    <m/>
    <m/>
    <d v="2026-08-19T00:00:00"/>
    <s v="S-642358"/>
    <d v="2026-08-19T00:00:00"/>
    <s v="Y-576597"/>
    <x v="0"/>
    <m/>
    <s v=" "/>
    <m/>
    <s v="88137"/>
    <m/>
    <x v="14"/>
    <s v="Ülker Bisküvi San. A.Ş. Akyurt Şubesi"/>
    <s v="ÜLKER BİSKÜVİ SAN.A.Ş ( GEBZE ŞUBE )"/>
    <d v="2026-08-19T00:00:00"/>
    <s v="P-000172542"/>
    <m/>
    <s v="06DGJ354"/>
    <s v="Tır Kayar Perdeli"/>
    <s v="ENVER SEZE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8137"/>
    <n v="27280"/>
    <n v="0"/>
    <n v="0"/>
    <n v="0"/>
    <n v="29898.880000000001"/>
    <n v="0"/>
    <n v="43874.42"/>
    <n v="0"/>
    <n v="29898.880000000001"/>
    <n v="43874.42"/>
    <n v="13975.54"/>
  </r>
  <r>
    <x v="5"/>
    <s v="Hüseyin Çalışkan"/>
    <s v="Arşiv kaydı var"/>
    <m/>
    <m/>
    <d v="2026-08-19T00:00:00"/>
    <s v="S-642354"/>
    <d v="2026-08-19T00:00:00"/>
    <s v="Y-576593"/>
    <x v="0"/>
    <m/>
    <s v=" "/>
    <m/>
    <s v="88120"/>
    <m/>
    <x v="14"/>
    <s v="Ülker Bisküvi San. A.Ş. Akyurt Şubesi"/>
    <s v="ÜLKER BİSKÜVİ SAN.A.Ş ( GEBZE ŞUBE )"/>
    <d v="2026-08-19T00:00:00"/>
    <s v="P-000172541"/>
    <m/>
    <s v="06DLD977"/>
    <s v="Tır Kayar Perdeli"/>
    <s v="HASAN HÜSEYİN YİĞİNE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8120"/>
    <n v="27240"/>
    <n v="0"/>
    <n v="0"/>
    <n v="0"/>
    <n v="29855.040000000001"/>
    <n v="0"/>
    <n v="43810.09"/>
    <n v="0"/>
    <n v="29855.040000000001"/>
    <n v="43810.09"/>
    <n v="13955.05"/>
  </r>
  <r>
    <x v="5"/>
    <s v="Hüseyin Çalışkan"/>
    <s v="Arşiv kaydı var"/>
    <m/>
    <m/>
    <d v="2026-08-19T00:00:00"/>
    <s v="S-642353"/>
    <d v="2026-08-19T00:00:00"/>
    <s v="Y-576592"/>
    <x v="0"/>
    <m/>
    <s v=" "/>
    <m/>
    <s v="88116"/>
    <m/>
    <x v="14"/>
    <s v="Ülker Bisküvi San. A.Ş. Akyurt Şubesi"/>
    <s v="ÜLKER BİSKÜVİ SAN.A.Ş ( GEBZE ŞUBE )"/>
    <d v="2026-08-19T00:00:00"/>
    <s v="P-000172540"/>
    <m/>
    <s v="06EMS633"/>
    <s v="Tır Kayar Perdeli"/>
    <s v="HAŞİM AYYILDIZ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8116"/>
    <n v="26420"/>
    <n v="0"/>
    <n v="0"/>
    <n v="0"/>
    <n v="28956.32"/>
    <n v="0"/>
    <n v="42491.29"/>
    <n v="0"/>
    <n v="28956.32"/>
    <n v="42491.29"/>
    <n v="13534.97"/>
  </r>
  <r>
    <x v="5"/>
    <s v="Hüseyin Çalışkan"/>
    <s v="Arşiv kaydı var"/>
    <m/>
    <m/>
    <d v="2026-08-19T00:00:00"/>
    <s v="S-642352"/>
    <d v="2026-08-19T00:00:00"/>
    <s v="Y-576591"/>
    <x v="0"/>
    <m/>
    <s v=" "/>
    <m/>
    <s v="88088"/>
    <m/>
    <x v="14"/>
    <s v="Ülker Bisküvi San. A.Ş. Akyurt Şubesi"/>
    <s v="ÜLKER BİSKÜVİ SAN.A.Ş ( GEBZE ŞUBE )"/>
    <d v="2026-08-19T00:00:00"/>
    <s v="P-000172539"/>
    <m/>
    <s v="06FAM290"/>
    <s v="Tır Kayar Perdeli"/>
    <s v="ALAATTİN KÜÇÜK / ÖZKERVANOĞULLARI NAKLİYAT"/>
    <x v="0"/>
    <s v="HAMZA ALTINTAŞ"/>
    <s v="0530977524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8088"/>
    <n v="27260"/>
    <n v="0"/>
    <n v="0"/>
    <n v="0"/>
    <n v="29876.959999999999"/>
    <n v="0"/>
    <n v="43842.26"/>
    <n v="0"/>
    <n v="29876.959999999999"/>
    <n v="43842.26"/>
    <n v="13965.3"/>
  </r>
  <r>
    <x v="5"/>
    <s v="Hüseyin Çalışkan"/>
    <s v="Arşiv kaydı var"/>
    <m/>
    <m/>
    <d v="2026-08-19T00:00:00"/>
    <s v="S-642351"/>
    <d v="2026-08-19T00:00:00"/>
    <s v="Y-576590"/>
    <x v="0"/>
    <m/>
    <s v=" "/>
    <m/>
    <s v="88073"/>
    <m/>
    <x v="18"/>
    <s v="Ülker Bisküvi San. A.Ş. Akyurt Şubesi"/>
    <s v="Ülker Bisküvi San. A.Ş. Topkapı - 2 Şubesi"/>
    <d v="2026-08-19T00:00:00"/>
    <s v="P-000172538"/>
    <m/>
    <s v="06DZZ670"/>
    <s v="Tır Kayar Perdeli"/>
    <s v="SAMİ KURUOĞ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8073"/>
    <n v="26440"/>
    <n v="0"/>
    <n v="0"/>
    <n v="0"/>
    <n v="36434.32"/>
    <n v="0"/>
    <n v="42129.5"/>
    <n v="0"/>
    <n v="36434.32"/>
    <n v="42129.5"/>
    <n v="5695.18"/>
  </r>
  <r>
    <x v="5"/>
    <s v="Ahmet Bursal"/>
    <s v="Arşiv kaydı var"/>
    <m/>
    <m/>
    <d v="2026-08-19T00:00:00"/>
    <s v="S-642765"/>
    <d v="2026-08-19T00:00:00"/>
    <s v="Y-577008"/>
    <x v="0"/>
    <m/>
    <s v=" "/>
    <m/>
    <s v="88150"/>
    <m/>
    <x v="14"/>
    <s v="Ülker Bisküvi San. A.Ş. Akyurt Şubesi"/>
    <s v="ÜLKER BİSKÜVİ SAN.A.Ş ( GEBZE ŞUBE )"/>
    <m/>
    <m/>
    <m/>
    <s v="06DYN532"/>
    <s v="Tır Kayar Perdeli"/>
    <s v="MURAT YASİN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8150"/>
    <n v="0"/>
    <n v="0"/>
    <n v="0"/>
    <n v="0"/>
    <n v="14522"/>
    <n v="0"/>
    <n v="39853.67"/>
    <n v="0"/>
    <n v="14522"/>
    <n v="39853.67"/>
    <n v="25331.67"/>
  </r>
  <r>
    <x v="5"/>
    <s v="Ahmet Bursal"/>
    <s v="Arşiv kaydı var"/>
    <m/>
    <m/>
    <d v="2026-08-19T00:00:00"/>
    <s v="S-642765"/>
    <d v="2026-08-19T00:00:00"/>
    <s v="Y-577011"/>
    <x v="0"/>
    <m/>
    <s v=" "/>
    <m/>
    <m/>
    <m/>
    <x v="14"/>
    <s v="Ülker Bisküvi San. A.Ş. Akyurt Şubesi"/>
    <s v="ÜLKER BİSKÜVİ SAN.A.Ş ( GEBZE ŞUBE )"/>
    <m/>
    <m/>
    <m/>
    <s v="06DYN532"/>
    <s v="Tır Kayar Perdeli"/>
    <s v="MURAT YASİN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"/>
    <n v="0"/>
    <n v="0"/>
    <n v="0"/>
    <n v="0"/>
    <n v="14522"/>
    <n v="0"/>
    <n v="4501.91"/>
    <n v="0"/>
    <n v="14522"/>
    <n v="4501.91"/>
    <n v="-10020.09"/>
  </r>
  <r>
    <x v="2"/>
    <s v="Arif Aladağ"/>
    <m/>
    <s v="17-23 AĞUSTOS 2026 GÖNENLİ SÜT / AKHİSAR MUTABAKATI"/>
    <s v="TAMAMLANDI"/>
    <d v="2026-08-19T00:00:00"/>
    <s v="S-642787"/>
    <d v="2026-08-19T00:00:00"/>
    <s v="Y-577031"/>
    <x v="0"/>
    <m/>
    <s v=" "/>
    <m/>
    <m/>
    <m/>
    <x v="6"/>
    <s v="GÖNENLİ SÜT VE SÜT ÜRÜNLERİ GIDA SANAYİ VE TİCARET ANONİM ŞİRKETİ"/>
    <m/>
    <m/>
    <m/>
    <m/>
    <s v="45ARD107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TUZLA BİM+ ÖMERLİ BİM @ "/>
    <n v="0"/>
    <n v="0"/>
    <n v="0"/>
    <n v="0"/>
    <n v="38500"/>
    <n v="0"/>
    <n v="40540.29"/>
    <n v="0"/>
    <n v="38500"/>
    <n v="40540.29"/>
    <n v="2040.29"/>
  </r>
  <r>
    <x v="2"/>
    <s v="Arif Aladağ"/>
    <m/>
    <s v="17-23 AĞUSTOS 2026 GÖNENLİ SÜT / AKHİSAR MUTABAKATI"/>
    <s v="TAMAMLANDI"/>
    <d v="2026-08-19T00:00:00"/>
    <s v="S-642785"/>
    <d v="2026-08-19T00:00:00"/>
    <s v="Y-577030"/>
    <x v="0"/>
    <m/>
    <s v=" "/>
    <m/>
    <m/>
    <m/>
    <x v="6"/>
    <s v="GÖNENLİ SÜT VE SÜT ÜRÜNLERİ GIDA SANAYİ VE TİCARET ANONİM ŞİRKETİ"/>
    <m/>
    <m/>
    <m/>
    <m/>
    <s v="45ABD540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ORHANLI BİM @ "/>
    <n v="0"/>
    <n v="0"/>
    <n v="0"/>
    <n v="0"/>
    <n v="38500"/>
    <n v="0"/>
    <n v="40540.29"/>
    <n v="0"/>
    <n v="38500"/>
    <n v="40540.29"/>
    <n v="2040.29"/>
  </r>
  <r>
    <x v="2"/>
    <s v="Arif Aladağ"/>
    <m/>
    <s v="17-23 AĞUSTOS 2026 GÖNENLİ SÜT / AKHİSAR MUTABAKATI"/>
    <s v="TAMAMLANDI"/>
    <d v="2026-08-19T00:00:00"/>
    <s v="S-642786"/>
    <d v="2026-08-19T00:00:00"/>
    <s v="Y-577029"/>
    <x v="0"/>
    <m/>
    <s v=" "/>
    <m/>
    <m/>
    <m/>
    <x v="6"/>
    <s v="GÖNENLİ SÜT VE SÜT ÜRÜNLERİ GIDA SANAYİ VE TİCARET ANONİM ŞİRKETİ"/>
    <m/>
    <m/>
    <m/>
    <m/>
    <s v="45HH178"/>
    <s v="Tır Frigorifik"/>
    <s v="SAFİYE YAŞAR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ESENYURT BİM1+BİM2 @"/>
    <n v="0"/>
    <n v="0"/>
    <n v="0"/>
    <n v="0"/>
    <n v="48500"/>
    <n v="0"/>
    <n v="50429.56"/>
    <n v="0"/>
    <n v="48500"/>
    <n v="50429.56"/>
    <n v="1929.56"/>
  </r>
  <r>
    <x v="2"/>
    <s v="Arif Aladağ"/>
    <m/>
    <s v="17-23 AĞUSTOS 2026 GÖNENLİ SÜT / AKHİSAR MUTABAKATI"/>
    <s v="TAMAMLANDI"/>
    <d v="2026-08-19T00:00:00"/>
    <s v="S-642784"/>
    <d v="2026-08-19T00:00:00"/>
    <s v="Y-577028"/>
    <x v="0"/>
    <m/>
    <s v=" "/>
    <m/>
    <m/>
    <m/>
    <x v="6"/>
    <s v="GÖNENLİ SÜT VE SÜT ÜRÜNLERİ GIDA SANAYİ VE TİCARET ANONİM ŞİRKETİ"/>
    <m/>
    <m/>
    <m/>
    <m/>
    <s v="45YG500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ESENYURT BİM3 + HARAMİDERE BİM @ "/>
    <n v="0"/>
    <n v="0"/>
    <n v="0"/>
    <n v="0"/>
    <n v="48500"/>
    <n v="0"/>
    <n v="50429.56"/>
    <n v="0"/>
    <n v="48500"/>
    <n v="50429.56"/>
    <n v="1929.56"/>
  </r>
  <r>
    <x v="2"/>
    <s v="Arif Aladağ"/>
    <m/>
    <s v="17-23 AĞUSTOS 2026 GÖNENLİ SÜT / AKHİSAR MUTABAKATI"/>
    <s v="TAMAMLANDI"/>
    <d v="2026-08-19T00:00:00"/>
    <s v="S-642783"/>
    <d v="2026-08-19T00:00:00"/>
    <s v="Y-577027"/>
    <x v="0"/>
    <m/>
    <s v=" "/>
    <m/>
    <m/>
    <m/>
    <x v="6"/>
    <s v="GÖNENLİ SÜT VE SÜT ÜRÜNLERİ GIDA SANAYİ VE TİCARET ANONİM ŞİRKETİ"/>
    <m/>
    <m/>
    <m/>
    <m/>
    <s v="06GB2818"/>
    <s v="Tır Frigorifik"/>
    <s v="ERCANBERK NAKLİYAT OTOMOTİV TURİZM GIDA İNŞAAT SANAYİ TİCARET LİMİTED ŞİRKETİ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ARNAVUTKÖY BİM1+ BİM2 @ "/>
    <n v="0"/>
    <n v="0"/>
    <n v="0"/>
    <n v="0"/>
    <n v="49500"/>
    <n v="0"/>
    <n v="50429.56"/>
    <n v="0"/>
    <n v="49500"/>
    <n v="50429.56"/>
    <n v="929.56"/>
  </r>
  <r>
    <x v="2"/>
    <s v="Arif Aladağ"/>
    <m/>
    <s v="17-23 AĞUSTOS 2026 GÖNENLİ SÜT / AKHİSAR MUTABAKATI"/>
    <s v="TAMAMLANDI"/>
    <d v="2026-08-19T00:00:00"/>
    <s v="S-642782"/>
    <d v="2026-08-19T00:00:00"/>
    <s v="Y-577026"/>
    <x v="0"/>
    <m/>
    <s v=" "/>
    <m/>
    <m/>
    <m/>
    <x v="6"/>
    <s v="GÖNENLİ SÜT VE SÜT ÜRÜNLERİ GIDA SANAYİ VE TİCARET ANONİM ŞİRKETİ"/>
    <m/>
    <m/>
    <m/>
    <m/>
    <s v="45ACD017"/>
    <s v="Tır Frigorifik"/>
    <s v="MEHMET UZEL"/>
    <x v="0"/>
    <s v=" "/>
    <m/>
    <s v="ŞEHİRİÇİ"/>
    <n v="1"/>
    <s v="Y45"/>
    <s v="MANİSA"/>
    <s v="MANİSA"/>
    <s v="MANİSA MERKEZ"/>
    <m/>
    <s v="Y45"/>
    <s v="MANİSA"/>
    <s v="MANİSA"/>
    <s v="MANİSA MERKEZ"/>
    <s v="TURGUTLU BİM @ "/>
    <n v="0"/>
    <n v="0"/>
    <n v="0"/>
    <n v="0"/>
    <n v="8500"/>
    <n v="0"/>
    <n v="8713.2999999999993"/>
    <n v="0"/>
    <n v="8500"/>
    <n v="8713.2999999999993"/>
    <n v="213.3"/>
  </r>
  <r>
    <x v="2"/>
    <s v="Arif Aladağ"/>
    <m/>
    <m/>
    <s v="TAMAMLANDI"/>
    <d v="2026-08-19T00:00:00"/>
    <s v="S-642587"/>
    <d v="2026-08-19T00:00:00"/>
    <s v="Y-576828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MANİSA A101 @ "/>
    <n v="0"/>
    <n v="0"/>
    <n v="0"/>
    <n v="0"/>
    <n v="8000"/>
    <n v="0"/>
    <n v="8550"/>
    <n v="0"/>
    <n v="8000"/>
    <n v="8550"/>
    <n v="550"/>
  </r>
  <r>
    <x v="2"/>
    <s v="Arif Aladağ"/>
    <m/>
    <m/>
    <s v="TAMAMLANDI"/>
    <d v="2026-08-19T00:00:00"/>
    <s v="S-642586"/>
    <d v="2026-08-19T00:00:00"/>
    <s v="Y-576827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LERARASI"/>
    <n v="1"/>
    <s v="Y45"/>
    <s v="MANİSA"/>
    <s v="MANİSA"/>
    <s v="MANİSA MERKEZ"/>
    <m/>
    <s v="Y35"/>
    <s v="İZMİR"/>
    <s v="İZMİR"/>
    <s v="MERKEZ"/>
    <s v="KEMALAPAŞA+ TORBALI MİGROS @ "/>
    <n v="0"/>
    <n v="0"/>
    <n v="0"/>
    <n v="0"/>
    <n v="13000"/>
    <n v="0"/>
    <n v="13000"/>
    <n v="0"/>
    <n v="13000"/>
    <n v="13000"/>
    <n v="0"/>
  </r>
  <r>
    <x v="2"/>
    <s v="Arif Aladağ"/>
    <m/>
    <m/>
    <s v="TAMAMLANDI"/>
    <d v="2026-08-19T00:00:00"/>
    <s v="S-642585"/>
    <d v="2026-08-19T00:00:00"/>
    <s v="Y-576826"/>
    <x v="0"/>
    <m/>
    <s v=" "/>
    <m/>
    <m/>
    <m/>
    <x v="7"/>
    <s v="KESKİNOĞLU TAVUKÇULUK VE DAMIZLIK İŞLETMELERİ SANAYİ TİCARET ANONİM ŞİRKETİ"/>
    <m/>
    <m/>
    <m/>
    <m/>
    <s v="45AYD761"/>
    <s v="Tır Frigorifik"/>
    <s v="RECEP YAŞAR"/>
    <x v="0"/>
    <s v=" "/>
    <m/>
    <s v="ŞEHİRLERARASI"/>
    <n v="1"/>
    <s v="4598"/>
    <s v="MANİSA KESKİNOĞLU DEPO"/>
    <s v="MANİSA"/>
    <s v="AKHİSAR"/>
    <s v="KAYALIOĞLU KASABASI"/>
    <s v="Y54"/>
    <s v="SAKARYA"/>
    <s v="SAKARYA"/>
    <s v="SAKARYA MERKEZ"/>
    <s v="SAKARYA A101 @ "/>
    <n v="0"/>
    <n v="0"/>
    <n v="0"/>
    <n v="0"/>
    <n v="26000"/>
    <n v="0"/>
    <n v="28450"/>
    <n v="0"/>
    <n v="26000"/>
    <n v="28450"/>
    <n v="2450"/>
  </r>
  <r>
    <x v="3"/>
    <s v="Mehmet Koç"/>
    <s v="Arşiv kaydı var"/>
    <m/>
    <m/>
    <d v="2026-08-19T00:00:00"/>
    <s v="S-642516"/>
    <d v="2026-08-19T00:00:00"/>
    <s v="Y-576756"/>
    <x v="0"/>
    <m/>
    <s v=" "/>
    <m/>
    <m/>
    <m/>
    <x v="19"/>
    <s v="VATAN PLASTİK SAN TİCARET A.Ş"/>
    <m/>
    <d v="2026-08-19T00:00:00"/>
    <s v="P-000172638"/>
    <m/>
    <s v="26B7465"/>
    <s v="Tır Tenteli"/>
    <s v="MUSTAFA SİVRİ"/>
    <x v="0"/>
    <s v=" "/>
    <m/>
    <s v="ŞEHİRLERARASI"/>
    <n v="1"/>
    <s v="Y11"/>
    <s v="BİLECİK"/>
    <s v="BİLECİK"/>
    <s v="BİLECİK MERKEZ"/>
    <m/>
    <s v="Y26"/>
    <s v="ESKİŞEHİR"/>
    <s v="ESKİŞEHİR"/>
    <s v="ESKİŞEHİR MERKEZ"/>
    <s v="35982 @ "/>
    <n v="0"/>
    <n v="0"/>
    <n v="0"/>
    <n v="0"/>
    <n v="13000"/>
    <n v="0"/>
    <n v="14963"/>
    <n v="0"/>
    <n v="13000"/>
    <n v="14963"/>
    <n v="1963"/>
  </r>
  <r>
    <x v="3"/>
    <s v="Mehmet Koç"/>
    <s v="Arşiv kaydı var"/>
    <m/>
    <m/>
    <d v="2026-08-19T00:00:00"/>
    <s v="S-642514"/>
    <d v="2026-08-19T00:00:00"/>
    <s v="Y-576753"/>
    <x v="0"/>
    <m/>
    <s v=" "/>
    <m/>
    <m/>
    <m/>
    <x v="8"/>
    <s v="TURKUVAZ PLASTİK VE TEMİZLİK ÜRÜNLERİ SAN TİÇ A.Ş"/>
    <m/>
    <d v="2026-08-19T00:00:00"/>
    <s v="P-000172635"/>
    <m/>
    <s v="14AAB480"/>
    <s v="Tır Tenteli"/>
    <s v="ŞENOL YILMAZ"/>
    <x v="0"/>
    <s v=" "/>
    <m/>
    <s v="ŞEHİRLERARASI"/>
    <n v="1"/>
    <s v="HENDEK TURKUVAZ"/>
    <s v="HENDEK TURKUVAZ"/>
    <s v="SAKARYA"/>
    <s v="HENDEK"/>
    <m/>
    <s v="Y41"/>
    <s v="KOCAELİ"/>
    <s v="KOCAELİ"/>
    <s v="KOCAELİ(İZMİT) MERKEZ"/>
    <m/>
    <n v="0"/>
    <n v="0"/>
    <n v="0"/>
    <n v="0"/>
    <n v="8000"/>
    <n v="0"/>
    <n v="8767"/>
    <n v="0"/>
    <n v="8000"/>
    <n v="8767"/>
    <n v="767"/>
  </r>
  <r>
    <x v="3"/>
    <s v="Mehmet Koç"/>
    <s v="Arşiv kaydı var"/>
    <m/>
    <m/>
    <d v="2026-08-19T00:00:00"/>
    <s v="S-642507"/>
    <d v="2026-08-19T00:00:00"/>
    <s v="Y-576747"/>
    <x v="0"/>
    <m/>
    <s v=" "/>
    <m/>
    <m/>
    <m/>
    <x v="19"/>
    <s v="VATAN PLASTİK SAN TİCARET A.Ş"/>
    <m/>
    <d v="2026-08-19T00:00:00"/>
    <s v="P-000172631"/>
    <m/>
    <s v="54ABG366"/>
    <s v="Tır Tenteli"/>
    <s v="PAMUKOVA ÖZKAR NAK.SAN.VE TİC.LTD.ŞTİ"/>
    <x v="0"/>
    <s v=" "/>
    <m/>
    <s v="ŞEHİRLERARASI"/>
    <n v="1"/>
    <s v="Y35"/>
    <s v="İZMİR"/>
    <s v="İZMİR"/>
    <s v="MERKEZ"/>
    <m/>
    <s v="Y11"/>
    <s v="BİLECİK"/>
    <s v="BİLECİK"/>
    <s v="BİLECİK MERKEZ"/>
    <s v="35992 @ "/>
    <n v="0"/>
    <n v="0"/>
    <n v="0"/>
    <n v="0"/>
    <n v="17000"/>
    <n v="0"/>
    <n v="18000"/>
    <n v="0"/>
    <n v="17000"/>
    <n v="18000"/>
    <n v="1000"/>
  </r>
  <r>
    <x v="3"/>
    <s v="Kadir Öz"/>
    <m/>
    <m/>
    <s v="SAKARYA"/>
    <d v="2026-08-19T00:00:00"/>
    <s v="S-643581"/>
    <d v="2026-08-19T00:00:00"/>
    <s v="Y-577829"/>
    <x v="1"/>
    <m/>
    <s v=" "/>
    <d v="2026-08-19T00:00:00"/>
    <m/>
    <m/>
    <x v="8"/>
    <s v="TURKUVAZ PLASTİK VE TEMİZLİK ÜRÜNLERİ SAN TİÇ A.Ş"/>
    <m/>
    <m/>
    <m/>
    <m/>
    <s v="66AH88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ZK NONWOVEN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19T00:00:00"/>
    <s v="S-643580"/>
    <d v="2026-08-19T00:00:00"/>
    <s v="Y-577828"/>
    <x v="1"/>
    <m/>
    <s v=" "/>
    <d v="2026-08-19T00:00:00"/>
    <m/>
    <m/>
    <x v="8"/>
    <s v="TURKUVAZ PLASTİK VE TEMİZLİK ÜRÜNLERİ SAN TİÇ A.Ş"/>
    <m/>
    <m/>
    <m/>
    <m/>
    <s v="61K21645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ZK NONWOVEN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19T00:00:00"/>
    <s v="S-643579"/>
    <d v="2026-08-19T00:00:00"/>
    <s v="Y-577827"/>
    <x v="1"/>
    <m/>
    <s v=" "/>
    <d v="2026-08-19T00:00:00"/>
    <m/>
    <m/>
    <x v="8"/>
    <s v="TURKUVAZ PLASTİK VE TEMİZLİK ÜRÜNLERİ SAN TİÇ A.Ş"/>
    <m/>
    <m/>
    <m/>
    <m/>
    <s v="54AER86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610"/>
    <n v="0"/>
    <n v="12659"/>
    <n v="0"/>
    <n v="10610"/>
    <n v="12659"/>
    <n v="2049"/>
  </r>
  <r>
    <x v="3"/>
    <s v="Kadir Öz"/>
    <m/>
    <m/>
    <s v="SAKARYA"/>
    <d v="2026-08-19T00:00:00"/>
    <s v="S-643578"/>
    <d v="2026-08-19T00:00:00"/>
    <s v="Y-577826"/>
    <x v="1"/>
    <m/>
    <s v=" "/>
    <d v="2026-08-19T00:00:00"/>
    <m/>
    <m/>
    <x v="8"/>
    <s v="TURKUVAZ PLASTİK VE TEMİZLİK ÜRÜNLERİ SAN TİÇ A.Ş"/>
    <m/>
    <m/>
    <m/>
    <m/>
    <s v="33PE525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3"/>
    <s v="MERSİN"/>
    <s v="MERSİN"/>
    <s v="MERSİN MERKEZ"/>
    <s v="MERSİN @ "/>
    <n v="0"/>
    <n v="0"/>
    <n v="1"/>
    <m/>
    <n v="34411"/>
    <n v="0"/>
    <n v="37720"/>
    <n v="0"/>
    <n v="34411"/>
    <n v="37720"/>
    <n v="3309"/>
  </r>
  <r>
    <x v="3"/>
    <s v="Kadir Öz"/>
    <m/>
    <m/>
    <s v="SAKARYA"/>
    <d v="2026-08-19T00:00:00"/>
    <s v="S-643577"/>
    <d v="2026-08-19T00:00:00"/>
    <s v="Y-577825"/>
    <x v="1"/>
    <m/>
    <s v=" "/>
    <d v="2026-08-19T00:00:00"/>
    <m/>
    <m/>
    <x v="8"/>
    <s v="TURKUVAZ PLASTİK VE TEMİZLİK ÜRÜNLERİ SAN TİÇ A.Ş"/>
    <m/>
    <m/>
    <m/>
    <m/>
    <s v="54TN296"/>
    <s v="Tır Tenteli"/>
    <s v="SERPİL BURNAZ"/>
    <x v="0"/>
    <s v=" "/>
    <m/>
    <s v="ŞEHİRLERARASI"/>
    <m/>
    <s v="5403"/>
    <s v="HENDEK TURKUVAZ"/>
    <s v="SAKARYA"/>
    <s v="HENDEK"/>
    <m/>
    <s v="Y16"/>
    <s v="BURSA"/>
    <s v="BURSA"/>
    <s v="BURSA MERKEZ"/>
    <s v="KESTEL @ "/>
    <n v="0"/>
    <n v="0"/>
    <n v="1"/>
    <m/>
    <n v="13621"/>
    <n v="0"/>
    <n v="14384"/>
    <n v="0"/>
    <n v="13621"/>
    <n v="14384"/>
    <n v="763"/>
  </r>
  <r>
    <x v="3"/>
    <s v="Kadir Öz"/>
    <m/>
    <m/>
    <s v="SAKARYA"/>
    <d v="2026-08-19T00:00:00"/>
    <s v="S-643576"/>
    <d v="2026-08-19T00:00:00"/>
    <s v="Y-577824"/>
    <x v="1"/>
    <m/>
    <s v=" "/>
    <d v="2026-08-19T00:00:00"/>
    <m/>
    <m/>
    <x v="8"/>
    <s v="TURKUVAZ PLASTİK VE TEMİZLİK ÜRÜNLERİ SAN TİÇ A.Ş"/>
    <m/>
    <m/>
    <m/>
    <m/>
    <s v="54LB973"/>
    <s v="Tır Tenteli"/>
    <s v="ALİ ATMACA HÜR NAKLİYAT"/>
    <x v="0"/>
    <s v=" "/>
    <m/>
    <s v="ŞEHİRLERARASI"/>
    <m/>
    <s v="5403"/>
    <s v="HENDEK TURKUVAZ"/>
    <s v="SAKARYA"/>
    <s v="HENDEK"/>
    <m/>
    <s v="Y35"/>
    <s v="İZMİR"/>
    <s v="İZMİR"/>
    <s v="MERKEZ"/>
    <s v="KEMALPAŞA-2 @ "/>
    <n v="0"/>
    <n v="0"/>
    <n v="1"/>
    <m/>
    <n v="26956"/>
    <n v="0"/>
    <n v="30460"/>
    <n v="0"/>
    <n v="26956"/>
    <n v="30460"/>
    <n v="3504"/>
  </r>
  <r>
    <x v="3"/>
    <s v="Kadir Öz"/>
    <m/>
    <m/>
    <s v="SAKARYA"/>
    <d v="2026-08-19T00:00:00"/>
    <s v="S-643575"/>
    <d v="2026-08-19T00:00:00"/>
    <s v="Y-577823"/>
    <x v="1"/>
    <m/>
    <s v=" "/>
    <d v="2026-08-19T00:00:00"/>
    <m/>
    <m/>
    <x v="8"/>
    <s v="TURKUVAZ PLASTİK VE TEMİZLİK ÜRÜNLERİ SAN TİÇ A.Ş"/>
    <m/>
    <m/>
    <m/>
    <m/>
    <s v="42AIN501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8"/>
    <s v="KAYSERİ"/>
    <s v="KAYSERİ"/>
    <s v="KAYSERİ MERKEZ"/>
    <s v="KAYSERİ-1+2 @ "/>
    <n v="0"/>
    <n v="0"/>
    <n v="1"/>
    <m/>
    <n v="28492"/>
    <n v="0"/>
    <n v="33042"/>
    <n v="0"/>
    <n v="28492"/>
    <n v="33042"/>
    <n v="4550"/>
  </r>
  <r>
    <x v="3"/>
    <s v="Kadir Öz"/>
    <m/>
    <m/>
    <s v="SAKARYA"/>
    <d v="2026-08-19T00:00:00"/>
    <s v="S-643574"/>
    <d v="2026-08-19T00:00:00"/>
    <s v="Y-577822"/>
    <x v="1"/>
    <m/>
    <s v=" "/>
    <d v="2026-08-19T00:00:00"/>
    <m/>
    <m/>
    <x v="8"/>
    <s v="TURKUVAZ PLASTİK VE TEMİZLİK ÜRÜNLERİ SAN TİÇ A.Ş"/>
    <m/>
    <m/>
    <m/>
    <m/>
    <s v="37DA444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7"/>
    <s v="KASTAMONU"/>
    <s v="KASTAMONU"/>
    <s v="KASTAMONU MERKEZ"/>
    <s v="KASTAMONU @ "/>
    <n v="0"/>
    <n v="0"/>
    <n v="1"/>
    <m/>
    <n v="21794"/>
    <n v="0"/>
    <n v="23245"/>
    <n v="0"/>
    <n v="21794"/>
    <n v="23245"/>
    <n v="1451"/>
  </r>
  <r>
    <x v="3"/>
    <s v="Kadir Öz"/>
    <m/>
    <m/>
    <s v="SAKARYA"/>
    <d v="2026-08-19T00:00:00"/>
    <s v="S-643573"/>
    <d v="2026-08-19T00:00:00"/>
    <s v="Y-577821"/>
    <x v="1"/>
    <m/>
    <s v=" "/>
    <d v="2026-08-19T00:00:00"/>
    <m/>
    <m/>
    <x v="8"/>
    <s v="TURKUVAZ PLASTİK VE TEMİZLİK ÜRÜNLERİ SAN TİÇ A.Ş"/>
    <m/>
    <m/>
    <m/>
    <m/>
    <s v="04ABF782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76"/>
    <s v="IĞDIR"/>
    <s v="IĞDIR"/>
    <s v="IĞDIR MERKEZ"/>
    <s v="IĞDIR @ "/>
    <n v="0"/>
    <n v="0"/>
    <n v="1"/>
    <m/>
    <n v="71690"/>
    <n v="0"/>
    <n v="80584"/>
    <n v="0"/>
    <n v="71690"/>
    <n v="80584"/>
    <n v="8894"/>
  </r>
  <r>
    <x v="3"/>
    <s v="Kadir Öz"/>
    <m/>
    <m/>
    <s v="SAKARYA"/>
    <d v="2026-08-19T00:00:00"/>
    <s v="S-643572"/>
    <d v="2026-08-19T00:00:00"/>
    <s v="Y-577820"/>
    <x v="1"/>
    <m/>
    <s v=" "/>
    <d v="2026-08-19T00:00:00"/>
    <m/>
    <m/>
    <x v="8"/>
    <s v="TURKUVAZ PLASTİK VE TEMİZLİK ÜRÜNLERİ SAN TİÇ A.Ş"/>
    <m/>
    <m/>
    <m/>
    <m/>
    <s v="27AZY731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27"/>
    <s v="GAZİANTEP"/>
    <s v="GAZİANTEP"/>
    <s v="GAZİANTEP MERKEZ"/>
    <s v="GAZİANTEP-1+2 @ "/>
    <n v="0"/>
    <n v="0"/>
    <n v="1"/>
    <m/>
    <n v="45985"/>
    <n v="0"/>
    <n v="56997"/>
    <n v="0"/>
    <n v="45985"/>
    <n v="56997"/>
    <n v="11012"/>
  </r>
  <r>
    <x v="3"/>
    <s v="Kadir Öz"/>
    <m/>
    <m/>
    <s v="SAKARYA"/>
    <d v="2026-08-19T00:00:00"/>
    <s v="S-643571"/>
    <d v="2026-08-19T00:00:00"/>
    <s v="Y-577819"/>
    <x v="1"/>
    <m/>
    <s v=" "/>
    <d v="2026-08-19T00:00:00"/>
    <m/>
    <m/>
    <x v="8"/>
    <s v="TURKUVAZ PLASTİK VE TEMİZLİK ÜRÜNLERİ SAN TİÇ A.Ş"/>
    <m/>
    <m/>
    <m/>
    <m/>
    <s v="54AJJ36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26"/>
    <s v="ESKİŞEHİR"/>
    <s v="ESKİŞEHİR"/>
    <s v="ESKİŞEHİR MERKEZ"/>
    <s v="ESKİŞEHİR @ "/>
    <n v="0"/>
    <n v="0"/>
    <n v="1"/>
    <m/>
    <n v="13765"/>
    <n v="0"/>
    <n v="16002"/>
    <n v="0"/>
    <n v="13765"/>
    <n v="16002"/>
    <n v="2237"/>
  </r>
  <r>
    <x v="3"/>
    <s v="Kadir Öz"/>
    <m/>
    <m/>
    <s v="SAKARYA"/>
    <d v="2026-08-19T00:00:00"/>
    <s v="S-643570"/>
    <d v="2026-08-19T00:00:00"/>
    <s v="Y-577818"/>
    <x v="1"/>
    <m/>
    <s v=" "/>
    <d v="2026-08-19T00:00:00"/>
    <m/>
    <m/>
    <x v="8"/>
    <s v="TURKUVAZ PLASTİK VE TEMİZLİK ÜRÜNLERİ SAN TİÇ A.Ş"/>
    <m/>
    <m/>
    <m/>
    <m/>
    <s v="60NA54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25"/>
    <s v="ERZURUM"/>
    <s v="ERZURUM"/>
    <s v="ERZURUM MERKEZ"/>
    <s v="ERZURUM @ "/>
    <n v="0"/>
    <n v="0"/>
    <n v="1"/>
    <m/>
    <n v="56205"/>
    <n v="0"/>
    <n v="61507"/>
    <n v="0"/>
    <n v="56205"/>
    <n v="61507"/>
    <n v="5302"/>
  </r>
  <r>
    <x v="3"/>
    <s v="Kadir Öz"/>
    <m/>
    <m/>
    <s v="SAKARYA"/>
    <d v="2026-08-19T00:00:00"/>
    <s v="S-643569"/>
    <d v="2026-08-19T00:00:00"/>
    <s v="Y-577817"/>
    <x v="1"/>
    <m/>
    <s v=" "/>
    <d v="2026-08-19T00:00:00"/>
    <m/>
    <m/>
    <x v="8"/>
    <s v="TURKUVAZ PLASTİK VE TEMİZLİK ÜRÜNLERİ SAN TİÇ A.Ş"/>
    <m/>
    <m/>
    <m/>
    <m/>
    <s v="14BS993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81"/>
    <s v="DÜZCE"/>
    <s v="DÜZCE"/>
    <s v="DÜZCE MERKEZ"/>
    <s v="DÜZCE @ "/>
    <n v="0"/>
    <n v="0"/>
    <n v="1"/>
    <m/>
    <n v="6022"/>
    <n v="0"/>
    <n v="5163"/>
    <n v="0"/>
    <n v="6022"/>
    <n v="5163"/>
    <n v="-859"/>
  </r>
  <r>
    <x v="3"/>
    <s v="Kadir Öz"/>
    <m/>
    <m/>
    <s v="SAKARYA"/>
    <d v="2026-08-19T00:00:00"/>
    <s v="S-643568"/>
    <d v="2026-08-19T00:00:00"/>
    <s v="Y-577816"/>
    <x v="1"/>
    <m/>
    <s v=" "/>
    <d v="2026-08-19T00:00:00"/>
    <m/>
    <m/>
    <x v="8"/>
    <s v="TURKUVAZ PLASTİK VE TEMİZLİK ÜRÜNLERİ SAN TİÇ A.Ş"/>
    <m/>
    <m/>
    <m/>
    <m/>
    <s v="54ARE265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7"/>
    <s v="ANTALYA"/>
    <s v="ANTALYA"/>
    <s v="MERKEZ"/>
    <s v="DÖŞEMEALTI-1+2 @ "/>
    <n v="0"/>
    <n v="0"/>
    <n v="1"/>
    <m/>
    <n v="32220"/>
    <n v="0"/>
    <n v="34766"/>
    <n v="0"/>
    <n v="32220"/>
    <n v="34766"/>
    <n v="2546"/>
  </r>
  <r>
    <x v="3"/>
    <s v="Mehmet Koç"/>
    <s v="Arşiv kaydı var"/>
    <m/>
    <m/>
    <d v="2026-08-19T00:00:00"/>
    <s v="S-642614"/>
    <d v="2026-08-19T00:00:00"/>
    <s v="Y-576856"/>
    <x v="0"/>
    <m/>
    <s v=" "/>
    <m/>
    <m/>
    <m/>
    <x v="19"/>
    <s v="VATAN PLASTİK SAN TİCARET A.Ş"/>
    <m/>
    <d v="2026-08-19T00:00:00"/>
    <s v="P-000172797"/>
    <m/>
    <s v="06FSD519"/>
    <s v="Tır Tenteli"/>
    <s v="BATI BİMS İNŞAAT ANONİM ŞİRKETİ"/>
    <x v="0"/>
    <s v=" "/>
    <m/>
    <s v="ŞEHİRLERARASI"/>
    <n v="1"/>
    <s v="Y11"/>
    <s v="BİLECİK"/>
    <s v="BİLECİK"/>
    <s v="BİLECİK MERKEZ"/>
    <m/>
    <s v="Y71"/>
    <s v="KIRIKKALE"/>
    <s v="KIRIKKALE"/>
    <s v="KIRIKKALE MERKEZ"/>
    <s v="35979 @ "/>
    <n v="0"/>
    <n v="0"/>
    <n v="0"/>
    <n v="0"/>
    <n v="29000"/>
    <n v="0"/>
    <n v="33883"/>
    <n v="0"/>
    <n v="29000"/>
    <n v="33883"/>
    <n v="4883"/>
  </r>
  <r>
    <x v="3"/>
    <s v="Mehmet Koç"/>
    <s v="Arşiv kaydı var"/>
    <m/>
    <m/>
    <d v="2026-08-19T00:00:00"/>
    <s v="S-642594"/>
    <d v="2026-08-19T00:00:00"/>
    <s v="Y-576836"/>
    <x v="0"/>
    <m/>
    <s v=" "/>
    <m/>
    <m/>
    <m/>
    <x v="8"/>
    <s v="TURKUVAZ PLASTİK VE TEMİZLİK ÜRÜNLERİ SAN TİÇ A.Ş"/>
    <m/>
    <d v="2026-08-19T00:00:00"/>
    <s v="P-000172777"/>
    <m/>
    <s v="55AEB777"/>
    <s v="Tır Tenteli"/>
    <s v="GÜNDEM HAFRİYAT İNŞAAT PROJE DEKOR OTO NAK SAN LTD STİ"/>
    <x v="0"/>
    <s v=" "/>
    <m/>
    <s v="ŞEHİRLERARASI"/>
    <n v="1"/>
    <s v="HENDEK TURKUVAZ"/>
    <s v="HENDEK TURKUVAZ"/>
    <s v="SAKARYA"/>
    <s v="HENDEK"/>
    <m/>
    <s v="Y28"/>
    <s v="GİRESUN"/>
    <s v="GİRESUN"/>
    <s v="GİRESUN MERKEZ"/>
    <m/>
    <n v="0"/>
    <n v="0"/>
    <n v="0"/>
    <n v="0"/>
    <n v="37000"/>
    <n v="0"/>
    <n v="40277"/>
    <n v="0"/>
    <n v="37000"/>
    <n v="40277"/>
    <n v="3277"/>
  </r>
  <r>
    <x v="3"/>
    <s v="Mehmet Koç"/>
    <s v="Arşiv kaydı var"/>
    <m/>
    <m/>
    <d v="2026-08-19T00:00:00"/>
    <s v="S-642773"/>
    <d v="2026-08-19T00:00:00"/>
    <s v="Y-577017"/>
    <x v="0"/>
    <m/>
    <s v=" "/>
    <m/>
    <m/>
    <m/>
    <x v="20"/>
    <s v="BİLLAS LASTİK VE KAUÇUK SANAYİ TİCARET ANONİM ŞİRKETİ"/>
    <m/>
    <d v="2026-08-19T00:00:00"/>
    <s v="P-000172875"/>
    <m/>
    <s v="10NU344"/>
    <s v="Tır Tenteli"/>
    <s v="SEZGİN BEŞOK"/>
    <x v="0"/>
    <s v=" "/>
    <m/>
    <s v="ŞEHİRLERARASI"/>
    <n v="1"/>
    <s v="Y11"/>
    <s v="BİLECİK"/>
    <s v="BİLECİK"/>
    <s v="BİLECİK MERKEZ"/>
    <m/>
    <s v="Y07"/>
    <s v="ANTALYA"/>
    <s v="ANTALYA"/>
    <s v="MERKEZ"/>
    <s v="EL3626-3672 @ "/>
    <n v="0"/>
    <n v="0"/>
    <n v="0"/>
    <n v="0"/>
    <n v="23000"/>
    <n v="0"/>
    <n v="27000"/>
    <n v="0"/>
    <n v="23000"/>
    <n v="27000"/>
    <n v="4000"/>
  </r>
  <r>
    <x v="3"/>
    <s v="Mehmet Koç"/>
    <s v="Arşiv kaydı var"/>
    <m/>
    <m/>
    <d v="2026-08-19T00:00:00"/>
    <s v="S-642763"/>
    <d v="2026-08-19T00:00:00"/>
    <s v="Y-577006"/>
    <x v="0"/>
    <m/>
    <s v=" "/>
    <m/>
    <m/>
    <m/>
    <x v="8"/>
    <s v="TURKUVAZ PLASTİK VE TEMİZLİK ÜRÜNLERİ SAN TİÇ A.Ş"/>
    <m/>
    <d v="2026-08-19T00:00:00"/>
    <s v="P-000172867"/>
    <m/>
    <s v="06FSD584"/>
    <s v="Tır Tenteli"/>
    <s v="BATI BİMS İNŞAAT ANONİM ŞİRKETİ"/>
    <x v="0"/>
    <s v=" "/>
    <m/>
    <s v="ŞEHİRLERARASI"/>
    <n v="1"/>
    <s v="HENDEK TURKUVAZ"/>
    <s v="HENDEK TURKUVAZ"/>
    <s v="SAKARYA"/>
    <s v="HENDEK"/>
    <m/>
    <s v="Y58"/>
    <s v="SİVAS"/>
    <s v="SİVAS"/>
    <s v="SİVAS MERKEZ"/>
    <m/>
    <n v="0"/>
    <n v="0"/>
    <n v="0"/>
    <n v="0"/>
    <n v="35000"/>
    <n v="0"/>
    <n v="38873"/>
    <n v="0"/>
    <n v="35000"/>
    <n v="38873"/>
    <n v="3873"/>
  </r>
  <r>
    <x v="3"/>
    <s v="Mehmet Koç"/>
    <s v="Arşiv kaydı var"/>
    <m/>
    <m/>
    <d v="2026-08-19T00:00:00"/>
    <s v="S-642600"/>
    <d v="2026-08-19T00:00:00"/>
    <s v="Y-576842"/>
    <x v="0"/>
    <m/>
    <s v=" "/>
    <m/>
    <m/>
    <m/>
    <x v="19"/>
    <s v="VATAN PLASTİK SAN TİCARET A.Ş"/>
    <m/>
    <d v="2026-08-19T00:00:00"/>
    <s v="P-000172783"/>
    <m/>
    <s v="54AJZ097"/>
    <s v="Tır Tenteli"/>
    <s v="HÜSEYİN BOZBAY"/>
    <x v="0"/>
    <s v=" "/>
    <m/>
    <s v="ŞEHİRLERARASI"/>
    <n v="1"/>
    <s v="Y11"/>
    <s v="BİLECİK"/>
    <s v="BİLECİK"/>
    <s v="BİLECİK MERKEZ"/>
    <m/>
    <s v="Y35"/>
    <s v="İZMİR"/>
    <s v="İZMİR"/>
    <s v="MERKEZ"/>
    <s v="35993 @ "/>
    <n v="0"/>
    <n v="0"/>
    <n v="0"/>
    <n v="0"/>
    <n v="24500"/>
    <n v="0"/>
    <n v="26820"/>
    <n v="0"/>
    <n v="24500"/>
    <n v="26820"/>
    <n v="2320"/>
  </r>
  <r>
    <x v="3"/>
    <s v="Mehmet Koç"/>
    <s v="Arşiv kaydı var"/>
    <m/>
    <m/>
    <d v="2026-08-19T00:00:00"/>
    <s v="S-642598"/>
    <d v="2026-08-19T00:00:00"/>
    <s v="Y-576840"/>
    <x v="0"/>
    <m/>
    <s v=" "/>
    <m/>
    <m/>
    <m/>
    <x v="19"/>
    <s v="VATAN PLASTİK SAN TİCARET A.Ş"/>
    <m/>
    <d v="2026-08-19T00:00:00"/>
    <s v="P-000172781"/>
    <m/>
    <s v="06SY5175"/>
    <s v="Tır Tenteli"/>
    <s v="SEYİTALİ GRUP ULUSLAR TAŞI İNŞ GIDA TURİZM OTO EMLAK SAN VE TİC LİMİTED ŞİRKETİ"/>
    <x v="0"/>
    <s v=" "/>
    <m/>
    <s v="ŞEHİRLERARASI"/>
    <n v="1"/>
    <s v="Y11"/>
    <s v="BİLECİK"/>
    <s v="BİLECİK"/>
    <s v="BİLECİK MERKEZ"/>
    <m/>
    <s v="Y26"/>
    <s v="ESKİŞEHİR"/>
    <s v="ESKİŞEHİR"/>
    <s v="ESKİŞEHİR MERKEZ"/>
    <s v="35975 @ "/>
    <n v="0"/>
    <n v="0"/>
    <n v="0"/>
    <n v="0"/>
    <n v="12000"/>
    <n v="0"/>
    <n v="16796"/>
    <n v="0"/>
    <n v="12000"/>
    <n v="16796"/>
    <n v="4796"/>
  </r>
  <r>
    <x v="3"/>
    <s v="Mehmet Koç"/>
    <s v="Arşiv kaydı var"/>
    <m/>
    <m/>
    <d v="2026-08-19T00:00:00"/>
    <s v="S-642595"/>
    <d v="2026-08-19T00:00:00"/>
    <s v="Y-576837"/>
    <x v="0"/>
    <m/>
    <s v=" "/>
    <m/>
    <m/>
    <m/>
    <x v="8"/>
    <s v="TURKUVAZ PLASTİK VE TEMİZLİK ÜRÜNLERİ SAN TİÇ A.Ş"/>
    <m/>
    <d v="2026-08-19T00:00:00"/>
    <s v="P-000172778"/>
    <m/>
    <s v="55KS477"/>
    <s v="Tır Tenteli"/>
    <s v="GÜNDEM HAFRİYAT İNŞAAT PROJE DEKOR OTO NAK SAN LTD STİ"/>
    <x v="0"/>
    <s v=" "/>
    <m/>
    <s v="ŞEHİRLERARASI"/>
    <n v="1"/>
    <s v="HENDEK TURKUVAZ"/>
    <s v="HENDEK TURKUVAZ"/>
    <s v="SAKARYA"/>
    <s v="HENDEK"/>
    <m/>
    <s v="Y61"/>
    <s v="TRABZON"/>
    <s v="TRABZON"/>
    <s v="TRABZON MERKEZ"/>
    <m/>
    <n v="0"/>
    <n v="0"/>
    <n v="0"/>
    <n v="0"/>
    <n v="48000"/>
    <n v="0"/>
    <n v="56580"/>
    <n v="0"/>
    <n v="48000"/>
    <n v="56580"/>
    <n v="8580"/>
  </r>
  <r>
    <x v="6"/>
    <s v="Ahmet Bursal"/>
    <m/>
    <s v="16-31 AĞUSTOS 2026 KARAMAN MUTABAKATI"/>
    <m/>
    <d v="2026-08-19T00:00:00"/>
    <s v="S-642955"/>
    <d v="2026-08-19T00:00:00"/>
    <s v="Y-577202"/>
    <x v="0"/>
    <m/>
    <s v=" "/>
    <m/>
    <m/>
    <m/>
    <x v="42"/>
    <s v="MEVSİM TAZE SEBZE MEYVE SAN.TİC. A.Ş."/>
    <m/>
    <m/>
    <m/>
    <m/>
    <s v="70BG119"/>
    <s v="Tır Tenteli"/>
    <s v="İSA KILINÇVUR"/>
    <x v="1"/>
    <s v=" "/>
    <m/>
    <s v="ŞEHİRLERARASI"/>
    <n v="1"/>
    <s v="Y70"/>
    <s v="KARAMAN"/>
    <s v="KARAMAN"/>
    <s v="KARAMAN MERKEZ"/>
    <m/>
    <s v="Y42"/>
    <s v="KONYA"/>
    <s v="KONYA"/>
    <s v="EREĞLİ"/>
    <s v="DOLU-BOŞ @ "/>
    <n v="0"/>
    <n v="294"/>
    <n v="294"/>
    <n v="0"/>
    <n v="25653.439999999999"/>
    <n v="0"/>
    <n v="23000"/>
    <n v="0"/>
    <n v="25653.439999999999"/>
    <n v="23000"/>
    <n v="-2653.44"/>
  </r>
  <r>
    <x v="6"/>
    <s v="Ahmet Bursal"/>
    <m/>
    <s v="16-31 AĞUSTOS 2026 KARAMAN MUTABAKATI"/>
    <m/>
    <d v="2026-08-19T00:00:00"/>
    <s v="S-642953"/>
    <d v="2026-08-19T00:00:00"/>
    <s v="Y-577199"/>
    <x v="0"/>
    <m/>
    <s v=" "/>
    <m/>
    <m/>
    <m/>
    <x v="42"/>
    <s v="MEVSİM TAZE SEBZE MEYVE SAN.TİC. A.Ş."/>
    <m/>
    <m/>
    <m/>
    <m/>
    <s v="42ARB913"/>
    <s v="Tır Tenteli"/>
    <s v="MUZAFFER KAYA"/>
    <x v="0"/>
    <s v=" "/>
    <m/>
    <s v="ŞEHİRİÇİ"/>
    <n v="1"/>
    <s v="Y70"/>
    <s v="KARAMAN"/>
    <s v="KARAMAN"/>
    <s v="KARAMAN MERKEZ"/>
    <m/>
    <s v="Y70"/>
    <s v="KARAMAN"/>
    <s v="KARAMAN"/>
    <s v="KARAMAN MERKEZ"/>
    <s v="BOŞ BOX @"/>
    <n v="0"/>
    <n v="0"/>
    <n v="0"/>
    <n v="0"/>
    <n v="6500"/>
    <n v="0"/>
    <n v="8000"/>
    <n v="0"/>
    <n v="6500"/>
    <n v="8000"/>
    <n v="1500"/>
  </r>
  <r>
    <x v="6"/>
    <s v="Ahmet Bursal"/>
    <m/>
    <s v="16-31 AĞUSTOS 2026 KARAMAN MUTABAKATI"/>
    <m/>
    <d v="2026-08-19T00:00:00"/>
    <s v="S-642951"/>
    <d v="2026-08-19T00:00:00"/>
    <s v="Y-577195"/>
    <x v="0"/>
    <m/>
    <s v=" "/>
    <m/>
    <m/>
    <m/>
    <x v="42"/>
    <s v="MEVSİM TAZE SEBZE MEYVE SAN.TİC. A.Ş."/>
    <m/>
    <m/>
    <m/>
    <m/>
    <s v="42ARB913"/>
    <s v="Tır Tenteli"/>
    <s v="MUZAFFER KAYA"/>
    <x v="0"/>
    <s v=" "/>
    <m/>
    <s v="ŞEHİRİÇİ"/>
    <n v="1"/>
    <s v="Y70"/>
    <s v="KARAMAN"/>
    <s v="KARAMAN"/>
    <s v="KARAMAN MERKEZ"/>
    <m/>
    <s v="Y70"/>
    <s v="KARAMAN"/>
    <s v="KARAMAN"/>
    <s v="KARAMAN MERKEZ"/>
    <s v="BOŞ BOX @ "/>
    <n v="0"/>
    <n v="0"/>
    <n v="0"/>
    <n v="0"/>
    <n v="6500"/>
    <n v="0"/>
    <n v="8000"/>
    <n v="0"/>
    <n v="6500"/>
    <n v="8000"/>
    <n v="1500"/>
  </r>
  <r>
    <x v="4"/>
    <s v="Muhammed GÖKMEN"/>
    <s v="Arşiv kaydı var"/>
    <s v="17-23 AĞUSTOS 2026 ÇUMRA MUTABAKATI"/>
    <s v="TAMAMLANDI"/>
    <d v="2026-08-19T00:00:00"/>
    <s v="S-642493"/>
    <d v="2026-08-19T00:00:00"/>
    <s v="Y-576733"/>
    <x v="2"/>
    <m/>
    <s v=" "/>
    <m/>
    <m/>
    <m/>
    <x v="10"/>
    <s v="PANEK ZİRAAT ALETLERİ DAYANIKLI TÜKETİM MALZEMELERİ"/>
    <m/>
    <d v="2026-08-20T00:00:00"/>
    <s v="P-000172620"/>
    <m/>
    <s v="42NK911"/>
    <s v="Tır Tenteli"/>
    <s v="KÜÇÜKBEY GIDA TARIM ÜRÜNLERİ SANAYİ VE TİCARET LİMİTED ŞİRKETİ"/>
    <x v="0"/>
    <s v=" "/>
    <m/>
    <s v="ŞEHİRLERARASI"/>
    <n v="1"/>
    <s v="4211"/>
    <s v="ÇUMRA FABRİKA"/>
    <s v="KONYA"/>
    <s v="ÇUMRA"/>
    <m/>
    <s v="Y46"/>
    <s v="KAHRAMANMARAŞ"/>
    <s v="KAHRAMANMARAŞ"/>
    <s v="KAHRAMANMARAŞ MERKEZ"/>
    <s v="DERTLİ PLASTİK - A101 @ "/>
    <n v="0"/>
    <n v="0"/>
    <n v="0"/>
    <n v="0"/>
    <n v="31000"/>
    <n v="0"/>
    <n v="33000.480000000003"/>
    <n v="0"/>
    <n v="31000"/>
    <n v="33000.480000000003"/>
    <n v="2000.48"/>
  </r>
  <r>
    <x v="4"/>
    <s v="Necmettin ŞEN"/>
    <s v="Arşiv kaydı var"/>
    <s v="17-23 AĞUSTOS 2026 KAŞINHANI MUTABAKATI"/>
    <s v="TAMAMLANDI"/>
    <d v="2026-08-20T00:00:00"/>
    <s v="S-642484"/>
    <d v="2026-08-19T00:00:00"/>
    <s v="Y-576724"/>
    <x v="3"/>
    <m/>
    <s v=" "/>
    <m/>
    <m/>
    <m/>
    <x v="10"/>
    <s v="PANEK ZİRAAT ALETLERİ DAYANIKLI TÜKETİM MALZEMELERİ"/>
    <m/>
    <d v="2026-08-19T00:00:00"/>
    <s v="P-000172614"/>
    <m/>
    <s v="14AAP098"/>
    <s v="Tır Frigorifik"/>
    <s v="ERDAL İŞCAN"/>
    <x v="0"/>
    <s v="ERDAL İŞCAN"/>
    <s v="0544 360 23 50"/>
    <s v="ŞEHİRLERARASI"/>
    <n v="1"/>
    <s v="4210"/>
    <s v="KAŞINHANI FABRİKA"/>
    <s v="KONYA"/>
    <s v="MERAM"/>
    <m/>
    <s v="Y67"/>
    <s v="ZONGULDAK"/>
    <s v="ZONGULDAK"/>
    <s v="ZONGULDAK MERKEZ"/>
    <s v="&quot;AYHANLAR 5 PL - TÜRKOVA 2 PL - YENİ MAĞ.-ZONGULDAK DEPO (10 PLT) -_x000a_ BATI GIDA 16 PL&quot; @ "/>
    <n v="0"/>
    <n v="0"/>
    <n v="0"/>
    <n v="0"/>
    <n v="42000"/>
    <n v="0"/>
    <n v="49053.4"/>
    <n v="0"/>
    <n v="42000"/>
    <n v="49053.4"/>
    <n v="7053.4"/>
  </r>
  <r>
    <x v="4"/>
    <s v="Necmettin ŞEN"/>
    <s v="Arşiv kaydı var"/>
    <s v="17-23 AĞUSTOS 2026 KAŞINHANI MUTABAKATI"/>
    <s v="TAMAMLANDI"/>
    <d v="2026-08-19T00:00:00"/>
    <s v="S-642392"/>
    <d v="2026-08-19T00:00:00"/>
    <s v="Y-576631"/>
    <x v="3"/>
    <m/>
    <s v=" "/>
    <m/>
    <m/>
    <m/>
    <x v="10"/>
    <s v="PANEK ZİRAAT ALETLERİ DAYANIKLI TÜKETİM MALZEMELERİ"/>
    <m/>
    <d v="2026-08-19T00:00:00"/>
    <s v="P-000172552"/>
    <m/>
    <s v="06FTL122"/>
    <s v="Tır Frigorifik"/>
    <s v="SÜLEYMAN BAHAR-BARAN NAKLİYAT"/>
    <x v="1"/>
    <s v=" "/>
    <m/>
    <s v="ŞEHİRLERARASI"/>
    <n v="1"/>
    <s v="4210"/>
    <s v="KAŞINHANI FABRİKA"/>
    <s v="KONYA"/>
    <s v="MERAM"/>
    <m/>
    <s v="Y58"/>
    <s v="SİVAS"/>
    <s v="SİVAS"/>
    <s v="SİVAS MERKEZ"/>
    <s v="ARSEN İHTİYAÇ DEPO (10 PLT) || BİM - SİVAS (4 PLT) - GÖLPINAR 3 PL @ "/>
    <n v="0"/>
    <n v="620"/>
    <n v="1215"/>
    <n v="595"/>
    <n v="48954.06"/>
    <n v="767.79"/>
    <n v="34372.14"/>
    <n v="0"/>
    <n v="48186.27"/>
    <n v="34372.14"/>
    <n v="-13814.13"/>
  </r>
  <r>
    <x v="4"/>
    <s v="Necmettin ŞEN"/>
    <s v="Arşiv kaydı var"/>
    <s v="17-23 AĞUSTOS 2026 KAŞINHANI MUTABAKATI"/>
    <s v="TAMAMLANDI"/>
    <d v="2026-08-19T00:00:00"/>
    <s v="S-642391"/>
    <d v="2026-08-19T00:00:00"/>
    <s v="Y-576630"/>
    <x v="3"/>
    <m/>
    <s v=" "/>
    <m/>
    <m/>
    <m/>
    <x v="10"/>
    <s v="PANEK ZİRAAT ALETLERİ DAYANIKLI TÜKETİM MALZEMELERİ"/>
    <m/>
    <d v="2026-08-19T00:00:00"/>
    <s v="P-000172551"/>
    <m/>
    <s v="42ASF429"/>
    <s v="Tır Frigorifik"/>
    <s v="FATMA GÖK"/>
    <x v="0"/>
    <s v=" "/>
    <m/>
    <s v="ŞEHİRLERARASI"/>
    <n v="1"/>
    <s v="4210"/>
    <s v="KAŞINHANI FABRİKA"/>
    <s v="KONYA"/>
    <s v="MERAM"/>
    <m/>
    <s v="Y44"/>
    <s v="MALATYA"/>
    <s v="MALATYA"/>
    <s v="MALATYA MERKEZ"/>
    <s v="A101 KAYSERİ 15PLT-ÖZRİZE GIDA 2PLT - A101 MALATYA 11PLT - PINAR HEYPER ASKERİYE 3PLT- BİM MALATYA 1PLT-ÖNALAN GIDA 4PLT @ "/>
    <n v="0"/>
    <n v="0"/>
    <n v="0"/>
    <n v="0"/>
    <n v="46500"/>
    <n v="0"/>
    <n v="50910.69"/>
    <n v="0"/>
    <n v="46500"/>
    <n v="50910.69"/>
    <n v="4410.6899999999996"/>
  </r>
  <r>
    <x v="4"/>
    <s v="Necmettin ŞEN"/>
    <s v="Arşiv kaydı var"/>
    <s v="17-23 AĞUSTOS 2026 KAŞINHANI MUTABAKATI"/>
    <s v="TAMAMLANDI"/>
    <d v="2026-08-19T00:00:00"/>
    <s v="S-642390"/>
    <d v="2026-08-19T00:00:00"/>
    <s v="Y-576629"/>
    <x v="3"/>
    <m/>
    <s v=" "/>
    <m/>
    <m/>
    <m/>
    <x v="10"/>
    <s v="PANEK ZİRAAT ALETLERİ DAYANIKLI TÜKETİM MALZEMELERİ"/>
    <m/>
    <d v="2026-08-19T00:00:00"/>
    <s v="P-000172550"/>
    <m/>
    <s v="42S2920"/>
    <s v="Tır Frigorifik"/>
    <s v="ESİN PETROLLERİ LOJİSTİK ANONİM ŞİRKETİ"/>
    <x v="0"/>
    <s v="MEHMET KÜÇÜKCÖMMEN"/>
    <s v="0539 446 92 42"/>
    <s v="ŞEHİRLERARASI"/>
    <n v="1"/>
    <s v="4210"/>
    <s v="KAŞINHANI FABRİKA"/>
    <s v="KONYA"/>
    <s v="MERAM"/>
    <m/>
    <s v="Y38"/>
    <s v="KAYSERİ"/>
    <s v="KAYSERİ"/>
    <s v="KAYSERİ MERKEZ"/>
    <s v="&quot;DUYKAN GIDA İNŞAAT ENERJİ PAZA SAN. VE TİC. LİMİTED ŞİRKET (5 PLT) || YENİ MAĞ.AKSARAY (17 PLT) ||_x000a_ İSMAİL GÜLEZ-GÜLEZLER DEPO (5 PLT) || BİM - KAYSERİ (1 PLT) || BİM KAYSERİ 2 (2 PLT)&quot; @ "/>
    <n v="0"/>
    <n v="0"/>
    <n v="0"/>
    <n v="0"/>
    <n v="27000"/>
    <n v="0"/>
    <n v="31623.17"/>
    <n v="0"/>
    <n v="27000"/>
    <n v="31623.17"/>
    <n v="4623.17"/>
  </r>
  <r>
    <x v="4"/>
    <s v="Necmettin ŞEN"/>
    <s v="Arşiv kaydı var"/>
    <s v="17-23 AĞUSTOS 2026 KAŞINHANI MUTABAKATI"/>
    <s v="TAMAMLANDI"/>
    <d v="2026-08-19T00:00:00"/>
    <s v="S-642389"/>
    <d v="2026-08-19T00:00:00"/>
    <s v="Y-576628"/>
    <x v="3"/>
    <m/>
    <s v=" "/>
    <m/>
    <m/>
    <m/>
    <x v="10"/>
    <s v="PANEK ZİRAAT ALETLERİ DAYANIKLI TÜKETİM MALZEMELERİ"/>
    <m/>
    <d v="2026-08-19T00:00:00"/>
    <s v="P-000172549"/>
    <m/>
    <s v="33BYK46"/>
    <s v="Tır Frigorifik"/>
    <s v="HASRET ULUS.NAK.İNŞ.GÜM.TEKSTİL KUY.GID.PET.ÜRÜN.SAN.VE TİC.LTD.ŞTİ."/>
    <x v="1"/>
    <s v=" "/>
    <m/>
    <s v="ŞEHİRLERARASI"/>
    <n v="1"/>
    <s v="4210"/>
    <s v="KAŞINHANI FABRİKA"/>
    <s v="KONYA"/>
    <s v="MERAM"/>
    <m/>
    <s v="Y65"/>
    <s v="VAN"/>
    <s v="VAN"/>
    <s v="VAN MERKEZ"/>
    <s v="&quot;MİGROS-DİYARBAKIR ANA DAĞITIM (10 PLT) || BİM - DİYARBAKIR (4 PLT) ||_x000a_ YENİ MAĞ.-DİYARBAKIR (4 PLT) || YENİ MAĞ.-VAN DEPO (17 PLT)&quot; @ "/>
    <n v="0"/>
    <n v="1504"/>
    <n v="2954"/>
    <n v="1450"/>
    <n v="127817.78"/>
    <n v="0"/>
    <n v="85697.64"/>
    <n v="0"/>
    <n v="127817.78"/>
    <n v="85697.64"/>
    <n v="-42120.14"/>
  </r>
  <r>
    <x v="4"/>
    <s v="Necmettin ŞEN"/>
    <s v="Arşiv kaydı var"/>
    <s v="17-23 AĞUSTOS 2026 KAŞINHANI MUTABAKATI"/>
    <s v="TAMAMLANDI"/>
    <d v="2026-08-19T00:00:00"/>
    <s v="S-642387"/>
    <d v="2026-08-19T00:00:00"/>
    <s v="Y-576626"/>
    <x v="3"/>
    <m/>
    <s v=" "/>
    <m/>
    <m/>
    <m/>
    <x v="10"/>
    <s v="PANEK ZİRAAT ALETLERİ DAYANIKLI TÜKETİM MALZEMELERİ"/>
    <m/>
    <d v="2026-08-19T00:00:00"/>
    <s v="P-000172547"/>
    <m/>
    <s v="19AFY350"/>
    <s v="Tır Frigorifik"/>
    <s v="ÇETİNTAŞ GAYRİMENKUL İNŞAAT LOJİSTİK TİC.LTD.ŞTİ."/>
    <x v="0"/>
    <s v="NOĞMAN KELEŞ"/>
    <s v=" 0546 542 70 05"/>
    <s v="ŞEHİRLERARASI"/>
    <n v="1"/>
    <s v="4210"/>
    <s v="KAŞINHANI FABRİKA"/>
    <s v="KONYA"/>
    <s v="MERAM"/>
    <m/>
    <s v="Y78"/>
    <s v="KARABÜK"/>
    <s v="KARABÜK"/>
    <s v="KARABÜK MERKEZ"/>
    <s v="&quot;MİGROS GÖLBAŞI (14 PLT) || YASEMİN GRUP LOJİSTİK VE GIDA ŞTİ. (ANKARA) (10 PLT) ||_x000a_ AYHANLAR GIDA VE İHTİYAÇ MAD.T (12 PLT)&quot; @ "/>
    <n v="0"/>
    <n v="0"/>
    <n v="0"/>
    <n v="0"/>
    <n v="30000"/>
    <n v="0"/>
    <n v="36277.599999999999"/>
    <n v="0"/>
    <n v="30000"/>
    <n v="36277.599999999999"/>
    <n v="6277.6"/>
  </r>
  <r>
    <x v="4"/>
    <s v="Necmettin ŞEN"/>
    <s v="Arşiv kaydı var"/>
    <s v="17-23 AĞUSTOS 2026 ÇUMRA MUTABAKATI"/>
    <s v="TAMAMLANDI"/>
    <d v="2026-08-19T00:00:00"/>
    <s v="S-642386"/>
    <d v="2026-08-19T00:00:00"/>
    <s v="Y-576625"/>
    <x v="2"/>
    <m/>
    <s v=" "/>
    <m/>
    <m/>
    <m/>
    <x v="10"/>
    <s v="PANEK ZİRAAT ALETLERİ DAYANIKLI TÜKETİM MALZEMELERİ"/>
    <m/>
    <d v="2026-08-19T00:00:00"/>
    <s v="P-000172546"/>
    <m/>
    <s v="42ATR696"/>
    <s v="Tır Tenteli"/>
    <s v="İLYAS ÖZDEMİR NAKLİYAT OTO. SAN. VE TİC. LTD. ŞTİ."/>
    <x v="0"/>
    <s v=" "/>
    <m/>
    <s v="ŞEHİRLERARASI"/>
    <n v="1"/>
    <s v="4211"/>
    <s v="ÇUMRA FABRİKA"/>
    <s v="KONYA"/>
    <s v="ÇUMRA"/>
    <m/>
    <s v="Y06"/>
    <s v="ANKARA"/>
    <s v="ANKARA"/>
    <s v="ANKARA MERKEZ"/>
    <s v="BİM SİNCAN- FİLE SİNCA- GNT DEPO SİNCAN @ "/>
    <n v="0"/>
    <n v="0"/>
    <n v="0"/>
    <n v="0"/>
    <n v="24000"/>
    <n v="0"/>
    <n v="27405"/>
    <n v="0"/>
    <n v="24000"/>
    <n v="27405"/>
    <n v="3405"/>
  </r>
  <r>
    <x v="4"/>
    <s v="Necmettin ŞEN"/>
    <s v="Arşiv kaydı var"/>
    <s v="17-23 AĞUSTOS 2026 ÇUMRA MUTABAKATI"/>
    <s v="TAMAMLANDI"/>
    <d v="2026-08-19T00:00:00"/>
    <s v="S-642385"/>
    <d v="2026-08-19T00:00:00"/>
    <s v="Y-576624"/>
    <x v="2"/>
    <m/>
    <s v=" "/>
    <m/>
    <m/>
    <m/>
    <x v="10"/>
    <s v="PANEK ZİRAAT ALETLERİ DAYANIKLI TÜKETİM MALZEMELERİ"/>
    <m/>
    <d v="2026-08-19T00:00:00"/>
    <s v="P-000172545"/>
    <m/>
    <s v="01BEH07"/>
    <s v="Tır Tenteli"/>
    <s v="İBRAHİM OĞUZHAN ÇELİK"/>
    <x v="0"/>
    <s v=" "/>
    <m/>
    <s v="ŞEHİRLERARASI"/>
    <n v="1"/>
    <s v="4211"/>
    <s v="ÇUMRA FABRİKA"/>
    <s v="KONYA"/>
    <s v="ÇUMRA"/>
    <m/>
    <s v="Y65"/>
    <s v="VAN"/>
    <s v="VAN"/>
    <s v="VAN MERKEZ"/>
    <s v="BİM- A101 @ "/>
    <n v="0"/>
    <n v="0"/>
    <n v="0"/>
    <n v="0"/>
    <n v="75000"/>
    <n v="0"/>
    <n v="83426.600000000006"/>
    <n v="0"/>
    <n v="75000"/>
    <n v="83426.600000000006"/>
    <n v="8426.6"/>
  </r>
  <r>
    <x v="4"/>
    <s v="Necmettin ŞEN"/>
    <s v="Arşiv kaydı var"/>
    <s v="17-23 AĞUSTOS 2026 ÇUMRA MUTABAKATI"/>
    <s v="TAMAMLANDI"/>
    <d v="2026-08-19T00:00:00"/>
    <s v="S-642384"/>
    <d v="2026-08-19T00:00:00"/>
    <s v="Y-576623"/>
    <x v="2"/>
    <m/>
    <s v=" "/>
    <m/>
    <m/>
    <m/>
    <x v="10"/>
    <s v="PANEK ZİRAAT ALETLERİ DAYANIKLI TÜKETİM MALZEMELERİ"/>
    <m/>
    <d v="2026-08-19T00:00:00"/>
    <s v="P-000172544"/>
    <m/>
    <s v="42AGL175"/>
    <s v="Tır Frigorifik"/>
    <s v="AKSÖZLER TURİZM SANAYİ VE TİCARET LİMİTED ŞİRKETİ"/>
    <x v="0"/>
    <s v=" "/>
    <m/>
    <s v="ŞEHİRLERARASI"/>
    <n v="1"/>
    <s v="4211"/>
    <s v="ÇUMRA FABRİKA"/>
    <s v="KONYA"/>
    <s v="ÇUMRA"/>
    <m/>
    <s v="Y33"/>
    <s v="MERSİN"/>
    <s v="MERSİN"/>
    <s v="MERSİN MERKEZ"/>
    <s v="ADNAN TİCARET- ŞOK- A101 @ "/>
    <n v="0"/>
    <n v="0"/>
    <n v="0"/>
    <n v="0"/>
    <n v="20000"/>
    <n v="0"/>
    <n v="22417.55"/>
    <n v="0"/>
    <n v="20000"/>
    <n v="22417.55"/>
    <n v="2417.5500000000002"/>
  </r>
  <r>
    <x v="4"/>
    <s v="Serhat Kuzey"/>
    <s v="Arşiv kaydı var"/>
    <m/>
    <m/>
    <d v="2026-08-19T00:00:00"/>
    <s v="S-642590"/>
    <d v="2026-08-19T00:00:00"/>
    <s v="Y-576831"/>
    <x v="3"/>
    <m/>
    <s v=" "/>
    <m/>
    <m/>
    <m/>
    <x v="28"/>
    <m/>
    <m/>
    <m/>
    <m/>
    <m/>
    <s v="33RN436"/>
    <s v="Tır Frigorifik"/>
    <s v="SÜMER TRANS ULUS.TAŞ.İTH.İHR.SAN. VE TİC.LTD.ŞTİ."/>
    <x v="1"/>
    <s v="LATİF AKURAN"/>
    <m/>
    <s v="ŞEHİRLERARASI"/>
    <n v="1"/>
    <s v="Y09"/>
    <s v="AYDIN"/>
    <s v="AYDIN"/>
    <s v="AYDIN MERKEZ"/>
    <m/>
    <s v="Y41"/>
    <s v="KOCAELİ"/>
    <s v="KOCAELİ"/>
    <s v="KOCAELİ(İZMİT) MERKEZ"/>
    <s v="ŞEKERPINAR @"/>
    <n v="0"/>
    <n v="560"/>
    <n v="560"/>
    <n v="0"/>
    <n v="24136.05"/>
    <n v="0"/>
    <n v="37000"/>
    <n v="0"/>
    <n v="24136.05"/>
    <n v="37000"/>
    <n v="12863.95"/>
  </r>
  <r>
    <x v="4"/>
    <s v="Serhat Kuzey"/>
    <m/>
    <m/>
    <m/>
    <d v="2026-08-19T00:00:00"/>
    <s v="S-642589"/>
    <d v="2026-08-19T00:00:00"/>
    <s v="Y-576830"/>
    <x v="3"/>
    <m/>
    <s v=" "/>
    <m/>
    <m/>
    <m/>
    <x v="33"/>
    <m/>
    <m/>
    <m/>
    <m/>
    <m/>
    <s v="33CTN22"/>
    <s v="Tır Frigorifik"/>
    <s v="HASRET ULUS.NAK.İNŞ.GÜM.TEKSTİL KUY.GID.PET.ÜRÜN.SAN.VE TİC.LTD.ŞTİ."/>
    <x v="1"/>
    <s v=" "/>
    <m/>
    <s v="ŞEHİRLERARASI"/>
    <n v="1"/>
    <s v="Y16"/>
    <s v="BURSA"/>
    <s v="BURSA"/>
    <s v="BURSA MERKEZ"/>
    <s v="YENİŞEHİR"/>
    <s v="Y09"/>
    <s v="AYDIN"/>
    <s v="AYDIN"/>
    <s v="AYDIN MERKEZ"/>
    <m/>
    <n v="0"/>
    <n v="530"/>
    <n v="590"/>
    <n v="60"/>
    <n v="25246.63"/>
    <n v="0"/>
    <n v="20000"/>
    <n v="0"/>
    <n v="25246.63"/>
    <n v="20000"/>
    <n v="-5246.63"/>
  </r>
  <r>
    <x v="4"/>
    <s v="Ahmet Bursal"/>
    <m/>
    <m/>
    <m/>
    <d v="2026-08-19T00:00:00"/>
    <s v="S-642689"/>
    <d v="2026-08-19T00:00:00"/>
    <s v="Y-576931"/>
    <x v="3"/>
    <m/>
    <s v=" "/>
    <m/>
    <m/>
    <m/>
    <x v="11"/>
    <m/>
    <m/>
    <d v="2026-08-19T00:00:00"/>
    <s v="P-000173134"/>
    <m/>
    <s v="15ABK109"/>
    <s v="Tır Frigorifik"/>
    <s v="GÜNAY TRANSPORT NAKLİYE SANAYİ VE TİCARET LİMİTED ŞİRKETİ"/>
    <x v="0"/>
    <s v=" "/>
    <m/>
    <s v="ŞEHİRLERARASI"/>
    <n v="1"/>
    <s v="Y51"/>
    <s v="NİĞDE"/>
    <s v="NİĞDE"/>
    <s v="NİĞDE MERKEZ"/>
    <m/>
    <s v="Y07"/>
    <s v="ANTALYA"/>
    <s v="ANTALYA"/>
    <s v="MERKEZ"/>
    <m/>
    <n v="0"/>
    <n v="0"/>
    <n v="0"/>
    <n v="0"/>
    <n v="33000"/>
    <n v="0"/>
    <n v="39364"/>
    <n v="0"/>
    <n v="33000"/>
    <n v="39364"/>
    <n v="6364"/>
  </r>
  <r>
    <x v="4"/>
    <s v="Ahmet Bursal"/>
    <m/>
    <m/>
    <m/>
    <d v="2026-08-19T00:00:00"/>
    <s v="S-642688"/>
    <d v="2026-08-19T00:00:00"/>
    <s v="Y-576930"/>
    <x v="3"/>
    <m/>
    <s v=" "/>
    <m/>
    <m/>
    <m/>
    <x v="11"/>
    <m/>
    <m/>
    <d v="2026-08-19T00:00:00"/>
    <s v="P-000173133"/>
    <m/>
    <s v="16ER463"/>
    <s v="Tır Frigorifik"/>
    <s v="ÖZDE LOJ. ÖZDE OTO GIDA TUR. ORG.SAN. VE TİC. LTD. ŞTİ."/>
    <x v="0"/>
    <s v=" "/>
    <m/>
    <s v="ŞEHİRLERARASI"/>
    <n v="1"/>
    <s v="Y51"/>
    <s v="NİĞDE"/>
    <s v="NİĞDE"/>
    <s v="NİĞDE MERKEZ"/>
    <m/>
    <s v="Y16"/>
    <s v="BURSA"/>
    <s v="BURSA"/>
    <s v="BURSA MERKEZ"/>
    <m/>
    <n v="0"/>
    <n v="0"/>
    <n v="0"/>
    <n v="0"/>
    <n v="38000"/>
    <n v="0"/>
    <n v="51070"/>
    <n v="0"/>
    <n v="38000"/>
    <n v="51070"/>
    <n v="13070"/>
  </r>
  <r>
    <x v="4"/>
    <s v="Ahmet Bursal"/>
    <m/>
    <m/>
    <m/>
    <d v="2026-08-19T00:00:00"/>
    <s v="S-642687"/>
    <d v="2026-08-19T00:00:00"/>
    <s v="Y-576929"/>
    <x v="3"/>
    <m/>
    <s v=" "/>
    <m/>
    <m/>
    <m/>
    <x v="11"/>
    <m/>
    <m/>
    <d v="2026-08-19T00:00:00"/>
    <s v="P-000173132"/>
    <m/>
    <s v="33AEL540"/>
    <s v="Tır Frigorifik"/>
    <s v="AYNUR TOS"/>
    <x v="0"/>
    <s v=" "/>
    <m/>
    <s v="ŞEHİRLERARASI"/>
    <n v="1"/>
    <s v="Y51"/>
    <s v="NİĞDE"/>
    <s v="NİĞDE"/>
    <s v="NİĞDE MERKEZ"/>
    <m/>
    <s v="Y07"/>
    <s v="ANTALYA"/>
    <s v="ANTALYA"/>
    <s v="MERKEZ"/>
    <m/>
    <n v="0"/>
    <n v="0"/>
    <n v="0"/>
    <n v="0"/>
    <n v="37000"/>
    <n v="0"/>
    <n v="39364"/>
    <n v="0"/>
    <n v="37000"/>
    <n v="39364"/>
    <n v="2364"/>
  </r>
  <r>
    <x v="4"/>
    <s v="Serhat Kuzey"/>
    <m/>
    <m/>
    <m/>
    <d v="2026-08-19T00:00:00"/>
    <s v="S-642593"/>
    <d v="2026-08-19T00:00:00"/>
    <s v="Y-576835"/>
    <x v="3"/>
    <m/>
    <s v=" "/>
    <m/>
    <m/>
    <m/>
    <x v="7"/>
    <m/>
    <m/>
    <m/>
    <m/>
    <m/>
    <s v="31AJA224"/>
    <s v="Tır Frigorifik"/>
    <s v="KAPITRANS ULUS.TAŞ.TİC.LTD.ŞTİ."/>
    <x v="1"/>
    <s v=" "/>
    <m/>
    <s v="ŞEHİRLERARASI"/>
    <n v="1"/>
    <s v="Y45"/>
    <s v="MANİSA"/>
    <s v="MANİSA"/>
    <s v="MANİSA MERKEZ"/>
    <m/>
    <s v="Y34"/>
    <s v="İSTANBUL"/>
    <s v="İSTANBUL"/>
    <s v="İSTANBUL MERKEZ"/>
    <s v="ESENYURT @ "/>
    <n v="0"/>
    <n v="480"/>
    <n v="500"/>
    <n v="20"/>
    <n v="23562.22"/>
    <n v="428.69"/>
    <n v="34400"/>
    <n v="0"/>
    <n v="23133.53"/>
    <n v="34400"/>
    <n v="11266.47"/>
  </r>
  <r>
    <x v="4"/>
    <s v="Serhat Kuzey"/>
    <s v="Arşiv kaydı var"/>
    <m/>
    <m/>
    <d v="2026-08-19T00:00:00"/>
    <s v="S-643186"/>
    <d v="2026-08-19T00:00:00"/>
    <s v="Y-577435"/>
    <x v="3"/>
    <m/>
    <s v=" "/>
    <m/>
    <m/>
    <m/>
    <x v="11"/>
    <m/>
    <m/>
    <d v="2026-08-19T00:00:00"/>
    <s v="P-000173113"/>
    <m/>
    <s v="33BGK517"/>
    <s v="Tır Frigorifik"/>
    <s v="ERKAL LOJ. PET. OTO. İN. GID. İT. İH. SAN. VE TİC. LTD.ŞTİ."/>
    <x v="1"/>
    <s v=" "/>
    <m/>
    <s v="ŞEHİRLERARASI"/>
    <n v="1"/>
    <s v="Y35"/>
    <s v="İZMİR"/>
    <s v="İZMİR"/>
    <s v="MERKEZ"/>
    <s v="TORBALI"/>
    <s v="Y41"/>
    <s v="KOCAELİ"/>
    <s v="KOCAELİ"/>
    <s v="KOCAELİ(İZMİT) MERKEZ"/>
    <s v="GEBZE @"/>
    <n v="0"/>
    <n v="431"/>
    <n v="576"/>
    <n v="145"/>
    <n v="27128.87"/>
    <n v="0"/>
    <n v="40500"/>
    <n v="0"/>
    <n v="27128.87"/>
    <n v="40500"/>
    <n v="13371.13"/>
  </r>
  <r>
    <x v="4"/>
    <s v="Serhat Kuzey"/>
    <m/>
    <m/>
    <m/>
    <d v="2026-08-19T00:00:00"/>
    <s v="S-643185"/>
    <d v="2026-08-19T00:00:00"/>
    <s v="Y-577433"/>
    <x v="3"/>
    <m/>
    <s v=" "/>
    <m/>
    <m/>
    <m/>
    <x v="11"/>
    <m/>
    <m/>
    <d v="2026-08-19T00:00:00"/>
    <s v="P-000173110"/>
    <m/>
    <s v="31AOF718"/>
    <s v="Tır Frigorifik"/>
    <s v="DİVAN TRANS LOJİSTİK VE DIŞ TİCARET LİMİTED ŞİRKETİ"/>
    <x v="1"/>
    <s v=" "/>
    <m/>
    <s v="ŞEHİRİÇİ"/>
    <n v="1"/>
    <s v="Y35"/>
    <s v="İZMİR"/>
    <s v="İZMİR"/>
    <s v="MERKEZ"/>
    <s v="TORBALI"/>
    <s v="Y35"/>
    <s v="İZMİR"/>
    <s v="İZMİR"/>
    <s v="MERKEZ"/>
    <m/>
    <n v="0"/>
    <n v="264"/>
    <n v="264"/>
    <n v="0"/>
    <n v="11859.04"/>
    <n v="0"/>
    <n v="13500"/>
    <n v="0"/>
    <n v="11859.04"/>
    <n v="13500"/>
    <n v="1640.96"/>
  </r>
  <r>
    <x v="4"/>
    <s v="Serhat Kuzey"/>
    <m/>
    <m/>
    <m/>
    <d v="2026-08-19T00:00:00"/>
    <s v="S-643184"/>
    <d v="2026-08-19T00:00:00"/>
    <s v="Y-577432"/>
    <x v="3"/>
    <m/>
    <s v=" "/>
    <m/>
    <m/>
    <m/>
    <x v="11"/>
    <m/>
    <m/>
    <d v="2026-08-19T00:00:00"/>
    <s v="P-000173139"/>
    <m/>
    <s v="33BGD793"/>
    <s v="Tır Frigorifik"/>
    <s v="ULAŞ ULUSLARARASI NAKL.SAN.VE TİC. LTD.ŞTİ"/>
    <x v="1"/>
    <s v=" "/>
    <m/>
    <s v="ŞEHİRLERARASI"/>
    <n v="1"/>
    <s v="Y51"/>
    <s v="NİĞDE"/>
    <s v="NİĞDE"/>
    <s v="NİĞDE MERKEZ"/>
    <m/>
    <s v="Y61"/>
    <s v="TRABZON"/>
    <s v="TRABZON"/>
    <s v="TRABZON MERKEZ"/>
    <s v="ORDU+TRABZON @"/>
    <n v="0"/>
    <n v="917"/>
    <n v="1904"/>
    <n v="987"/>
    <n v="78869.600000000006"/>
    <n v="2529.23"/>
    <n v="62361"/>
    <n v="0"/>
    <n v="76340.37"/>
    <n v="62361"/>
    <n v="-13979.37"/>
  </r>
  <r>
    <x v="4"/>
    <s v="Serhat Kuzey"/>
    <s v="Arşiv kaydı var"/>
    <m/>
    <m/>
    <d v="2026-08-19T00:00:00"/>
    <s v="S-643182"/>
    <d v="2026-08-19T00:00:00"/>
    <s v="Y-577430"/>
    <x v="3"/>
    <m/>
    <s v=" "/>
    <m/>
    <m/>
    <m/>
    <x v="11"/>
    <m/>
    <m/>
    <d v="2026-08-19T00:00:00"/>
    <s v="P-000173138"/>
    <m/>
    <s v="33CUH62"/>
    <s v="Tır Frigorifik"/>
    <s v="REYSAN LOJİSTİK ULUSLARARASI NAKLİYAT SANAYİ VE TİCARET LİMİTED ŞİRKETİ"/>
    <x v="1"/>
    <s v=" "/>
    <m/>
    <s v="ŞEHİRLERARASI"/>
    <n v="1"/>
    <s v="Y51"/>
    <s v="NİĞDE"/>
    <s v="NİĞDE"/>
    <s v="NİĞDE MERKEZ"/>
    <m/>
    <s v="Y55"/>
    <s v="SAMSUN"/>
    <s v="SAMSUN"/>
    <s v="SAMSUN MERKEZ"/>
    <s v="YOZGAT+ÇORUM2 YER+SAMSUN 2 YER @"/>
    <n v="0"/>
    <n v="643"/>
    <n v="1269"/>
    <n v="626"/>
    <n v="50735.9"/>
    <n v="0"/>
    <n v="50548"/>
    <n v="0"/>
    <n v="50735.9"/>
    <n v="50548"/>
    <n v="-187.9"/>
  </r>
  <r>
    <x v="4"/>
    <s v="Serhat Kuzey"/>
    <s v="Arşiv kaydı var"/>
    <m/>
    <m/>
    <d v="2026-08-19T00:00:00"/>
    <s v="S-643180"/>
    <d v="2026-08-19T00:00:00"/>
    <s v="Y-577428"/>
    <x v="3"/>
    <m/>
    <s v=" "/>
    <m/>
    <m/>
    <m/>
    <x v="11"/>
    <m/>
    <m/>
    <d v="2026-08-19T00:00:00"/>
    <s v="P-000173137"/>
    <m/>
    <s v="01ACP719"/>
    <s v="Tır Frigorifik"/>
    <s v="MYS TRANS ULUSLARARASI TAŞIMACILIK İNŞAAT SANAYİ VE TİCARET LİMİTED ŞİRKETİ"/>
    <x v="1"/>
    <s v=" "/>
    <m/>
    <s v="ŞEHİRLERARASI"/>
    <n v="1"/>
    <s v="Y51"/>
    <s v="NİĞDE"/>
    <s v="NİĞDE"/>
    <s v="NİĞDE MERKEZ"/>
    <m/>
    <s v="Y07"/>
    <s v="ANTALYA"/>
    <s v="ANTALYA"/>
    <s v="MERKEZ"/>
    <s v="2 YER @"/>
    <n v="0"/>
    <n v="560"/>
    <n v="821"/>
    <n v="261"/>
    <n v="34918.07"/>
    <n v="640.54999999999995"/>
    <n v="46400"/>
    <n v="0"/>
    <n v="34277.519999999997"/>
    <n v="46400"/>
    <n v="12122.48"/>
  </r>
  <r>
    <x v="4"/>
    <s v="Serhat Kuzey"/>
    <s v="Arşiv kaydı var"/>
    <m/>
    <m/>
    <d v="2026-08-19T00:00:00"/>
    <s v="S-643179"/>
    <d v="2026-08-19T00:00:00"/>
    <s v="Y-577427"/>
    <x v="3"/>
    <m/>
    <s v=" "/>
    <m/>
    <m/>
    <m/>
    <x v="11"/>
    <m/>
    <m/>
    <d v="2026-08-19T00:00:00"/>
    <s v="P-000173135"/>
    <m/>
    <s v="47AEZ035"/>
    <s v="Tır Frigorifik"/>
    <s v="MİR LOJİSTİK ULUS.TAŞ.İTH.İNŞ.NAK.KUY.GIDA SAN. VE TİC.LTD.ŞTİ"/>
    <x v="1"/>
    <s v="AHMET YALMAN"/>
    <s v="0541 602 56 24"/>
    <s v="ŞEHİRLERARASI"/>
    <n v="1"/>
    <s v="Y51"/>
    <s v="NİĞDE"/>
    <s v="NİĞDE"/>
    <s v="NİĞDE MERKEZ"/>
    <m/>
    <s v="Y07"/>
    <s v="ANTALYA"/>
    <s v="ANTALYA"/>
    <s v="MERKEZ"/>
    <s v="2 YER @"/>
    <n v="0"/>
    <n v="526"/>
    <n v="1001"/>
    <n v="475"/>
    <n v="39671.599999999999"/>
    <n v="0"/>
    <n v="45364"/>
    <n v="0"/>
    <n v="39671.599999999999"/>
    <n v="45364"/>
    <n v="5692.4"/>
  </r>
  <r>
    <x v="0"/>
    <s v="Serap BURSAL"/>
    <s v="Arşiv kaydı var"/>
    <m/>
    <m/>
    <d v="2026-08-20T00:00:00"/>
    <s v="S-642529"/>
    <d v="2026-08-20T00:00:00"/>
    <s v="Y-576769"/>
    <x v="0"/>
    <m/>
    <s v=" "/>
    <m/>
    <m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Y34"/>
    <s v="İSTANBUL"/>
    <s v="İSTANBUL"/>
    <s v="BAYRAMPAŞA"/>
    <s v="-TIR @"/>
    <n v="0"/>
    <n v="0"/>
    <n v="0"/>
    <n v="0"/>
    <n v="10000"/>
    <n v="0"/>
    <n v="10461"/>
    <n v="0"/>
    <n v="10000"/>
    <n v="10461"/>
    <n v="461"/>
  </r>
  <r>
    <x v="0"/>
    <s v="Serap BURSAL"/>
    <s v="Arşiv kaydı var"/>
    <m/>
    <m/>
    <d v="2026-08-20T00:00:00"/>
    <s v="S-643955"/>
    <d v="2026-08-20T00:00:00"/>
    <s v="Y-578206"/>
    <x v="0"/>
    <m/>
    <s v=" "/>
    <m/>
    <s v="20260820057"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20T00:00:00"/>
    <s v="S-643954"/>
    <d v="2026-08-20T00:00:00"/>
    <s v="Y-578205"/>
    <x v="0"/>
    <m/>
    <s v=" "/>
    <m/>
    <s v="20260820008"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20T00:00:00"/>
    <s v="S-643936"/>
    <d v="2026-08-20T00:00:00"/>
    <s v="Y-578187"/>
    <x v="0"/>
    <m/>
    <s v=" "/>
    <m/>
    <s v="20260820071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20T00:00:00"/>
    <s v="S-642802"/>
    <d v="2026-08-20T00:00:00"/>
    <s v="Y-577046"/>
    <x v="0"/>
    <m/>
    <s v=" "/>
    <m/>
    <m/>
    <m/>
    <x v="18"/>
    <s v="Ülker Bisküvi San. A.Ş. Topkapı - 2 Şubesi"/>
    <s v="Ülker Bisküvi San. A.Ş. Topkapı - 2 Şubesi"/>
    <m/>
    <m/>
    <m/>
    <s v="34KGC813"/>
    <s v="Tır Frigorifik"/>
    <s v="DURMUŞ MUSLUKCU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"/>
    <n v="0"/>
    <n v="0"/>
    <n v="0"/>
    <n v="0"/>
    <n v="14500"/>
    <n v="0"/>
    <n v="16118"/>
    <n v="0"/>
    <n v="14500"/>
    <n v="16118"/>
    <n v="1618"/>
  </r>
  <r>
    <x v="0"/>
    <s v="Serap BURSAL"/>
    <s v="Arşiv kaydı var"/>
    <m/>
    <m/>
    <d v="2026-08-20T00:00:00"/>
    <s v="S-642725"/>
    <d v="2026-08-20T00:00:00"/>
    <s v="Y-576967"/>
    <x v="0"/>
    <m/>
    <s v=" "/>
    <m/>
    <m/>
    <m/>
    <x v="0"/>
    <s v="BEYDA GIDA ÜRÜNLERİ SANAYİ VE TİC.A.Ş."/>
    <m/>
    <m/>
    <m/>
    <m/>
    <s v="16KJ421"/>
    <s v="10 Tkr Kamyon Frigorifik"/>
    <s v="NAİL ULUS"/>
    <x v="0"/>
    <s v=" "/>
    <m/>
    <s v="ŞEHİRİÇİ"/>
    <n v="1"/>
    <s v="1313"/>
    <s v="BEYDA KAVAKLI DEPO"/>
    <s v="İSTANBUL"/>
    <s v="BEYLİKDÜZÜ"/>
    <s v="KAVAKLI MAH. İSTANBUL CAD. NO:15"/>
    <s v="Y34"/>
    <s v="İSTANBUL"/>
    <s v="İSTANBUL"/>
    <s v="ESENYURT"/>
    <s v="HARAMİDERE - ESENYURT _x000a_-KAMYON @ "/>
    <n v="0"/>
    <n v="0"/>
    <n v="0"/>
    <n v="0"/>
    <n v="5500"/>
    <n v="0"/>
    <n v="6217"/>
    <n v="0"/>
    <n v="5500"/>
    <n v="6217"/>
    <n v="717"/>
  </r>
  <r>
    <x v="0"/>
    <s v="Serap BURSAL"/>
    <m/>
    <m/>
    <m/>
    <d v="2026-08-20T00:00:00"/>
    <s v="S-642734"/>
    <d v="2026-08-20T00:00:00"/>
    <s v="Y-576976"/>
    <x v="0"/>
    <m/>
    <s v=" "/>
    <m/>
    <s v="DKI2026000005087-5088-5089"/>
    <m/>
    <x v="4"/>
    <s v="DETAY KAHVE SAN VE TİC A.Ş"/>
    <m/>
    <m/>
    <m/>
    <m/>
    <s v="06DFK256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m/>
    <m/>
    <m/>
    <d v="2026-08-20T00:00:00"/>
    <s v="S-642733"/>
    <d v="2026-08-20T00:00:00"/>
    <s v="Y-576975"/>
    <x v="0"/>
    <m/>
    <s v=" "/>
    <m/>
    <s v="DKI2026000005079-5080"/>
    <m/>
    <x v="4"/>
    <s v="DETAY KAHVE SAN VE TİC A.Ş"/>
    <m/>
    <m/>
    <m/>
    <m/>
    <s v="10AGL411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s v="Arşiv kaydı var"/>
    <m/>
    <m/>
    <d v="2026-08-20T00:00:00"/>
    <s v="S-642732"/>
    <d v="2026-08-20T00:00:00"/>
    <s v="Y-576974"/>
    <x v="0"/>
    <m/>
    <s v=" "/>
    <m/>
    <m/>
    <m/>
    <x v="12"/>
    <s v="DETAY GIDA SAN. VE TİC.A.Ş."/>
    <m/>
    <m/>
    <m/>
    <m/>
    <s v="10AEJ20"/>
    <s v="Tır Frigorifik"/>
    <s v="DURU GLOBAL TAŞIMACILIK VE LOJİSTİK LİMİTED ŞİRKETİ"/>
    <x v="0"/>
    <s v=" "/>
    <m/>
    <s v="ŞEHİRLERARASI"/>
    <n v="1"/>
    <s v="9901"/>
    <s v="DETAY KIRAÇ DEPO"/>
    <s v="İSTANBUL"/>
    <s v="BÜYÜKÇEKMECE"/>
    <s v="KIRAÇ NAMIK KEMAL MH.184.CD.422.SK.NO:8"/>
    <s v="Y45"/>
    <s v="MANİSA"/>
    <s v="MANİSA"/>
    <s v="MANİSA MERKEZ"/>
    <m/>
    <n v="0"/>
    <n v="0"/>
    <n v="0"/>
    <n v="0"/>
    <n v="34000"/>
    <n v="0"/>
    <n v="33002"/>
    <n v="0"/>
    <n v="34000"/>
    <n v="33002"/>
    <n v="-998"/>
  </r>
  <r>
    <x v="0"/>
    <s v="Serap BURSAL"/>
    <s v="Arşiv kaydı var"/>
    <m/>
    <m/>
    <d v="2026-08-20T00:00:00"/>
    <s v="S-642731"/>
    <d v="2026-08-20T00:00:00"/>
    <s v="Y-576973"/>
    <x v="0"/>
    <m/>
    <s v=" "/>
    <m/>
    <m/>
    <m/>
    <x v="12"/>
    <s v="DETAY GIDA SAN. VE TİC.A.Ş."/>
    <m/>
    <m/>
    <m/>
    <m/>
    <s v="33BYD96"/>
    <s v="Tır Frigorifik"/>
    <s v="NAZDAR LOJİSTİK NAKLİYAT İTHALAT İHRACAT VE SANAYİ TİCARET LİMİTED ŞİRKETİ"/>
    <x v="1"/>
    <s v=" "/>
    <m/>
    <s v="ŞEHİRLERARASI"/>
    <n v="1"/>
    <s v="9901"/>
    <s v="DETAY KIRAÇ DEPO"/>
    <s v="İSTANBUL"/>
    <s v="BÜYÜKÇEKMECE"/>
    <s v="KIRAÇ NAMIK KEMAL MH.184.CD.422.SK.NO:8"/>
    <s v="Y07"/>
    <s v="ANTALYA"/>
    <s v="ANTALYA"/>
    <s v="DÖŞEMEALTI"/>
    <m/>
    <n v="0"/>
    <n v="830"/>
    <n v="1123"/>
    <n v="293"/>
    <n v="48877.55"/>
    <n v="0"/>
    <n v="34182"/>
    <n v="0"/>
    <n v="48877.55"/>
    <n v="34182"/>
    <n v="-14695.55"/>
  </r>
  <r>
    <x v="0"/>
    <s v="Serap BURSAL"/>
    <s v="Arşiv kaydı var"/>
    <m/>
    <m/>
    <d v="2026-08-20T00:00:00"/>
    <s v="S-642730"/>
    <d v="2026-08-20T00:00:00"/>
    <s v="Y-576972"/>
    <x v="0"/>
    <m/>
    <s v=" "/>
    <m/>
    <m/>
    <m/>
    <x v="12"/>
    <s v="DETAY GIDA SAN. VE TİC.A.Ş."/>
    <m/>
    <m/>
    <m/>
    <m/>
    <s v="42AOS764"/>
    <s v="Tır Frigorifik"/>
    <s v="SÜLEYMAN GÜMÜŞKAYA"/>
    <x v="1"/>
    <s v=" "/>
    <m/>
    <s v="ŞEHİRLERARASI"/>
    <n v="1"/>
    <s v="9901"/>
    <s v="DETAY KIRAÇ DEPO"/>
    <s v="İSTANBUL"/>
    <s v="BÜYÜKÇEKMECE"/>
    <s v="KIRAÇ NAMIK KEMAL MH.184.CD.422.SK.NO:8"/>
    <s v="Y33"/>
    <s v="MERSİN"/>
    <s v="MERSİN"/>
    <s v="TARSUS"/>
    <s v="MERSİN /TARSUS @ "/>
    <n v="0"/>
    <n v="1146"/>
    <n v="1534"/>
    <n v="388"/>
    <n v="61713.34"/>
    <n v="0"/>
    <n v="42682"/>
    <n v="0"/>
    <n v="61713.34"/>
    <n v="42682"/>
    <n v="-19031.34"/>
  </r>
  <r>
    <x v="0"/>
    <s v="Serap BURSAL"/>
    <s v="Arşiv kaydı var"/>
    <m/>
    <m/>
    <d v="2026-08-20T00:00:00"/>
    <s v="S-642726"/>
    <d v="2026-08-20T00:00:00"/>
    <s v="Y-576968"/>
    <x v="0"/>
    <m/>
    <s v=" "/>
    <m/>
    <m/>
    <m/>
    <x v="0"/>
    <s v="BEYDA GIDA ÜRÜNLERİ SANAYİ VE TİC.A.Ş."/>
    <m/>
    <m/>
    <m/>
    <m/>
    <s v="34TK4082"/>
    <s v="8 Tkr Kamyon Frigorifik"/>
    <s v="DURMUŞ MUSLUKCU"/>
    <x v="0"/>
    <s v=" "/>
    <m/>
    <s v="ŞEHİRLERARASI"/>
    <n v="1"/>
    <s v="1313"/>
    <s v="BEYDA KAVAKLI DEPO"/>
    <s v="İSTANBUL"/>
    <s v="BEYLİKDÜZÜ"/>
    <s v="KAVAKLI MAH. İSTANBUL CAD. NO:15"/>
    <s v="LÜLEBURGAZ"/>
    <s v="LÜLEBURGAZ"/>
    <s v="KIRKLARELİ"/>
    <s v="LÜLEBURGAZ"/>
    <s v="ÇORLU - LÜLEBURGAZ @"/>
    <n v="0"/>
    <n v="0"/>
    <n v="0"/>
    <n v="0"/>
    <n v="10000"/>
    <n v="0"/>
    <n v="12639"/>
    <n v="0"/>
    <n v="10000"/>
    <n v="12639"/>
    <n v="2639"/>
  </r>
  <r>
    <x v="0"/>
    <s v="Serap BURSAL"/>
    <m/>
    <m/>
    <m/>
    <d v="2026-08-20T00:00:00"/>
    <s v="S-642724"/>
    <d v="2026-08-20T00:00:00"/>
    <s v="Y-576966"/>
    <x v="0"/>
    <m/>
    <s v=" "/>
    <m/>
    <m/>
    <m/>
    <x v="0"/>
    <s v="BEYDA GIDA ÜRÜNLERİ SANAYİ VE TİC.A.Ş."/>
    <m/>
    <m/>
    <m/>
    <m/>
    <s v="34UMJ98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Y34"/>
    <s v="İSTANBUL"/>
    <s v="İSTANBUL"/>
    <s v="ESENYURT"/>
    <s v="ESENKENT 1 - ESENKENT 2_x000a_-TIR @ "/>
    <n v="0"/>
    <n v="0"/>
    <n v="0"/>
    <n v="0"/>
    <n v="9250"/>
    <n v="0"/>
    <n v="8175"/>
    <n v="0"/>
    <n v="9250"/>
    <n v="8175"/>
    <n v="-1075"/>
  </r>
  <r>
    <x v="0"/>
    <s v="Serap BURSAL"/>
    <s v="Arşiv kaydı var"/>
    <m/>
    <m/>
    <d v="2026-08-20T00:00:00"/>
    <s v="S-642722"/>
    <d v="2026-08-20T00:00:00"/>
    <s v="Y-576964"/>
    <x v="0"/>
    <m/>
    <s v=" "/>
    <m/>
    <s v="ALI2026000011787-11788-11789"/>
    <m/>
    <x v="13"/>
    <s v="ALTINMARKA GIDA SANAYİ VE TİCARET A.Ş"/>
    <m/>
    <d v="2026-08-20T00:00:00"/>
    <s v="P-000172849"/>
    <m/>
    <s v="34KFH396"/>
    <s v="Tır Frigorifik"/>
    <s v="MUSTAFA AKTAŞ."/>
    <x v="0"/>
    <s v=" "/>
    <m/>
    <s v="ŞEHİRLERARASI"/>
    <n v="1"/>
    <s v="9902"/>
    <s v="ALTINMARKA KIRAÇ DEPO"/>
    <s v="İSTANBUL"/>
    <s v="BÜYÜKÇEKMECE"/>
    <s v="KIRAÇ KÖYÜ YOLU ATATÜRK CD.NO:2-2A"/>
    <s v="Y54"/>
    <s v="SAKARYA"/>
    <s v="SAKARYA"/>
    <s v="SAKARYA MERKEZ"/>
    <m/>
    <n v="0"/>
    <n v="0"/>
    <n v="0"/>
    <n v="0"/>
    <n v="23500"/>
    <n v="0"/>
    <n v="24662"/>
    <n v="0"/>
    <n v="23500"/>
    <n v="24662"/>
    <n v="1162"/>
  </r>
  <r>
    <x v="0"/>
    <s v="Serap BURSAL"/>
    <s v="Arşiv kaydı var"/>
    <m/>
    <m/>
    <d v="2026-08-20T00:00:00"/>
    <s v="S-642801"/>
    <d v="2026-08-20T00:00:00"/>
    <s v="Y-577045"/>
    <x v="0"/>
    <m/>
    <s v=" "/>
    <m/>
    <m/>
    <m/>
    <x v="18"/>
    <s v="Ülker Bisküvi San. A.Ş. Topkapı - 2 Şubesi"/>
    <s v="Ülker Bisküvi San. A.Ş. Topkapı - 2 Şubesi"/>
    <m/>
    <m/>
    <m/>
    <s v="42AFU328"/>
    <s v="Tır Katlı Frigorifik"/>
    <s v="DURMUŞ MUSLUKCU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"/>
    <n v="0"/>
    <n v="0"/>
    <n v="0"/>
    <n v="0"/>
    <n v="14500"/>
    <n v="0"/>
    <n v="16118"/>
    <n v="0"/>
    <n v="14500"/>
    <n v="16118"/>
    <n v="1618"/>
  </r>
  <r>
    <x v="1"/>
    <s v="Erkan Kaya"/>
    <m/>
    <m/>
    <m/>
    <d v="2026-08-20T00:00:00"/>
    <s v="S-642662"/>
    <d v="2026-08-20T00:00:00"/>
    <s v="Y-576904"/>
    <x v="0"/>
    <m/>
    <s v=" "/>
    <m/>
    <m/>
    <m/>
    <x v="5"/>
    <s v="BESLER GIDA VE KIMYA SANAYI VE TICARET ANONIM SIRKET(KURTKÖY ŞUBESİ)"/>
    <s v="BESLER GIDA VE KIMYA SANAYI VE TICARET ANONIM SIRKET(KURTKÖY ŞUBESİ)"/>
    <d v="2026-08-20T00:00:00"/>
    <s v="P-000172830"/>
    <s v="CXRU1358740 - MİHRAÇ DİLMAÇ"/>
    <s v="34HEK311"/>
    <s v="Tır Tenteli"/>
    <s v="GÖRSEL TAŞIMACILIK LOJİSTİK HİZMETLERİ TİC.LTD.ŞTİ."/>
    <x v="0"/>
    <s v=" "/>
    <m/>
    <s v="ŞEHİRLERARASI"/>
    <n v="1"/>
    <s v="PENDİK"/>
    <s v="PENDİK"/>
    <s v="İSTANBUL"/>
    <s v="PENDİK"/>
    <m/>
    <s v="DP WORLD PORT YARIMCA"/>
    <s v="DP WORLD PORT YARIMCA"/>
    <s v="KOCAELİ"/>
    <s v="KÖRFEZ"/>
    <m/>
    <n v="0"/>
    <n v="0"/>
    <n v="0"/>
    <n v="0"/>
    <n v="14530"/>
    <n v="0"/>
    <n v="15888"/>
    <n v="0"/>
    <n v="14530"/>
    <n v="15888"/>
    <n v="1358"/>
  </r>
  <r>
    <x v="1"/>
    <s v="Erkan Kaya"/>
    <s v="Arşiv kaydı var"/>
    <m/>
    <m/>
    <d v="2026-08-20T00:00:00"/>
    <s v="S-643065"/>
    <d v="2026-08-20T00:00:00"/>
    <s v="Y-577315"/>
    <x v="0"/>
    <m/>
    <s v=" "/>
    <m/>
    <m/>
    <m/>
    <x v="14"/>
    <s v="ÜLKER BİSKÜVİ SAN.A.Ş ( GEBZE ŞUBE )"/>
    <s v="ÜLKER BİSKÜVİ SAN.A.Ş ( GEBZE ŞUBE )"/>
    <d v="2026-08-20T00:00:00"/>
    <s v="P-000173006"/>
    <s v="20260973 - İBRAHİM SOLMAZ"/>
    <s v="34TB8708"/>
    <s v="Kamyonet"/>
    <s v="NECATİ BAYRAM"/>
    <x v="0"/>
    <s v=" "/>
    <m/>
    <s v="ŞEHİRLERARASI"/>
    <n v="1"/>
    <s v="DİZAYN ANTREPO"/>
    <s v="DİZAYN ANTREPO"/>
    <s v="İSTANBUL"/>
    <m/>
    <m/>
    <s v="GEBZE DEPO"/>
    <s v="GEBZE DEPO"/>
    <s v="KOCAELİ"/>
    <s v="GEBZE"/>
    <m/>
    <n v="0"/>
    <n v="0"/>
    <n v="0"/>
    <n v="0"/>
    <n v="5915"/>
    <n v="0"/>
    <n v="7612"/>
    <n v="0"/>
    <n v="5915"/>
    <n v="7612"/>
    <n v="1697"/>
  </r>
  <r>
    <x v="1"/>
    <s v="Erkan Kaya"/>
    <s v="Arşiv kaydı var"/>
    <m/>
    <m/>
    <d v="2026-08-20T00:00:00"/>
    <s v="S-643064"/>
    <d v="2026-08-20T00:00:00"/>
    <s v="Y-577314"/>
    <x v="0"/>
    <m/>
    <s v=" "/>
    <m/>
    <m/>
    <m/>
    <x v="21"/>
    <s v="Ülker Bisküvi San. A.Ş./ Karaman Şubesi"/>
    <s v="Ülker Bisküvi San. A.Ş./ Karaman Şubesi"/>
    <d v="2026-08-20T00:00:00"/>
    <s v="P-000173005"/>
    <s v="20261018 - İDRİS ALBAYRAK"/>
    <s v="34TB8708"/>
    <s v="Kamyonet"/>
    <s v="NECATİ BAYRAM"/>
    <x v="0"/>
    <s v=" "/>
    <m/>
    <s v="ŞEHİRLERARASI"/>
    <n v="1"/>
    <s v="DİZAYN ANTREPO"/>
    <s v="DİZAYN ANTREPO"/>
    <s v="İSTANBUL"/>
    <m/>
    <m/>
    <s v="GEBZE DEPO"/>
    <s v="GEBZE DEPO"/>
    <s v="KOCAELİ"/>
    <s v="GEBZE"/>
    <m/>
    <n v="0"/>
    <n v="0"/>
    <n v="0"/>
    <n v="0"/>
    <n v="5915"/>
    <n v="0"/>
    <n v="7612"/>
    <n v="0"/>
    <n v="5915"/>
    <n v="7612"/>
    <n v="1697"/>
  </r>
  <r>
    <x v="1"/>
    <s v="Erkan Kaya"/>
    <s v="Arşiv kaydı var"/>
    <m/>
    <m/>
    <d v="2026-08-20T00:00:00"/>
    <s v="S-643060"/>
    <d v="2026-08-20T00:00:00"/>
    <s v="Y-577310"/>
    <x v="0"/>
    <m/>
    <s v=" "/>
    <m/>
    <m/>
    <m/>
    <x v="21"/>
    <s v="Ülker Bisküvi San. A.Ş./ Karaman Şubesi"/>
    <s v="Ülker Bisküvi San. A.Ş./ Karaman Şubesi"/>
    <d v="2026-08-20T00:00:00"/>
    <s v="P-000173001"/>
    <s v="20261019 - 20260676  - İDRİS ALBAYRAK"/>
    <s v="34TB8708"/>
    <s v="Kamyonet"/>
    <s v="NECATİ BAYRAM"/>
    <x v="0"/>
    <s v=" "/>
    <m/>
    <s v="ŞEHİRİÇİ"/>
    <n v="1"/>
    <s v="DİZAYN ANTREPO"/>
    <s v="DİZAYN ANTREPO"/>
    <s v="İSTANBUL"/>
    <m/>
    <m/>
    <s v="TOPKAPI"/>
    <s v="TOPKAPI"/>
    <s v="İSTANBUL"/>
    <s v="ZEYTİNBURNU"/>
    <m/>
    <n v="0"/>
    <n v="0"/>
    <n v="0"/>
    <n v="0"/>
    <n v="11845"/>
    <n v="0"/>
    <n v="17014"/>
    <n v="0"/>
    <n v="11845"/>
    <n v="17014"/>
    <n v="5169"/>
  </r>
  <r>
    <x v="1"/>
    <s v="Erkan Kaya"/>
    <m/>
    <m/>
    <m/>
    <d v="2026-08-20T00:00:00"/>
    <s v="S-642579"/>
    <d v="2026-08-20T00:00:00"/>
    <s v="Y-576819"/>
    <x v="0"/>
    <m/>
    <s v=" "/>
    <m/>
    <m/>
    <m/>
    <x v="17"/>
    <s v="AK GIDA SAN. VE TİC. A.Ş."/>
    <s v="AK GIDA SAN. VE TİC. A.Ş."/>
    <d v="2026-08-20T00:00:00"/>
    <s v="P-000172673"/>
    <s v="TGBU7980704 - TGBU4858694 - MSMU4863813 - 20260277 / SENEM SUBAKAN"/>
    <s v="34HN6415"/>
    <s v="Tır Tenteli"/>
    <s v="GÖRSEL TAŞIMACILIK LOJİSTİK HİZMETLERİ TİC.LTD.ŞTİ."/>
    <x v="0"/>
    <s v=" "/>
    <m/>
    <s v="ŞEHİRLERARASI"/>
    <n v="1"/>
    <s v="L4104"/>
    <s v="YILPORT"/>
    <s v="KOCAELİ"/>
    <s v="DİLOVASI"/>
    <s v="DİLOVASI OSB. 1.KISIM GÖKSU CD. NO:18"/>
    <s v="ÇOBANTUR"/>
    <s v="ÇOBANTUR"/>
    <s v="İSTANBUL"/>
    <s v="KARTAL"/>
    <m/>
    <n v="0"/>
    <n v="0"/>
    <n v="0"/>
    <n v="0"/>
    <n v="26058"/>
    <n v="0"/>
    <n v="29652"/>
    <n v="0"/>
    <n v="26058"/>
    <n v="29652"/>
    <n v="3594"/>
  </r>
  <r>
    <x v="1"/>
    <s v="Erkan Kaya"/>
    <m/>
    <m/>
    <m/>
    <d v="2026-08-20T00:00:00"/>
    <s v="S-642578"/>
    <d v="2026-08-20T00:00:00"/>
    <s v="Y-576818"/>
    <x v="0"/>
    <m/>
    <s v=" "/>
    <m/>
    <m/>
    <m/>
    <x v="0"/>
    <s v="BEYDA GIDA ÜRÜNLERİ SANAYİ VE TİC.A.Ş."/>
    <s v="BEYDA GIDA ÜRÜNLERİ SANAYİ VE TİC.A.Ş."/>
    <d v="2026-08-20T00:00:00"/>
    <s v="P-000172672"/>
    <s v="FANU3518324 - HAMU2052477 - FANU3249668 - 26-06428 / RECEP AKYAZI"/>
    <s v="34ELM408"/>
    <s v="Tır Tenteli"/>
    <s v="ELMİNA LOJİSTİK VE TAŞIMACILIK LTD.ŞTİ"/>
    <x v="0"/>
    <s v=" "/>
    <m/>
    <s v="ŞEHİRİÇİ"/>
    <n v="1"/>
    <s v="L3401"/>
    <s v="KUMPORT LİMANI"/>
    <s v="İSTANBUL"/>
    <s v="BEYLİKDÜZÜ"/>
    <s v="MARMARA MH. LİMAN CD. NO:43"/>
    <s v="0009042930"/>
    <s v="BEYDA GIDA "/>
    <s v="İSTANBUL"/>
    <s v="BEYLİKDÜZÜ"/>
    <s v="İSTANBUL CD. NO:15 KAVAKLI @ "/>
    <n v="0"/>
    <n v="0"/>
    <n v="0"/>
    <n v="0"/>
    <n v="22800"/>
    <n v="0"/>
    <n v="25371"/>
    <n v="0"/>
    <n v="22800"/>
    <n v="25371"/>
    <n v="2571"/>
  </r>
  <r>
    <x v="1"/>
    <s v="Erkan Kaya"/>
    <m/>
    <m/>
    <m/>
    <d v="2026-08-20T00:00:00"/>
    <s v="S-642577"/>
    <d v="2026-08-20T00:00:00"/>
    <s v="Y-576817"/>
    <x v="0"/>
    <m/>
    <s v=" "/>
    <m/>
    <m/>
    <m/>
    <x v="16"/>
    <s v="ÜLKER BİSKÜVİ SANAYİ AŞ .(ANKARA ŞUBE)"/>
    <s v="ÜLKER BİSKÜVİ SANAYİ AŞ .(ANKARA ŞUBE)"/>
    <d v="2026-08-20T00:00:00"/>
    <s v="P-000172671"/>
    <s v="OOLU0167274 - 20260490 / ESRA PARLAK"/>
    <s v="41TG835"/>
    <s v="Tır Tenteli"/>
    <s v="TURAN GROUP LOJİSTİK ANONİM ŞİRKETİ"/>
    <x v="0"/>
    <s v=" "/>
    <m/>
    <s v="ŞEHİRLERARASI"/>
    <n v="1"/>
    <s v="DP WORLD PORT YARIMCA"/>
    <s v="DP WORLD PORT YARIMCA"/>
    <s v="KOCAELİ"/>
    <s v="KÖRFEZ"/>
    <m/>
    <s v="COBİN LOJİSTİK GEBZE"/>
    <s v="COBİN LOJİSTİK GEBZE"/>
    <s v="İSTANBUL"/>
    <m/>
    <s v="PELİTLİ MH. 4415 SK. NO:10 @ "/>
    <n v="0"/>
    <n v="0"/>
    <n v="0"/>
    <n v="0"/>
    <n v="8140"/>
    <n v="0"/>
    <n v="10504"/>
    <n v="0"/>
    <n v="8140"/>
    <n v="10504"/>
    <n v="2364"/>
  </r>
  <r>
    <x v="1"/>
    <s v="Erkan Kaya"/>
    <s v="Arşiv kaydı var"/>
    <m/>
    <m/>
    <d v="2026-08-20T00:00:00"/>
    <s v="S-642572"/>
    <d v="2026-08-20T00:00:00"/>
    <s v="Y-576812"/>
    <x v="0"/>
    <m/>
    <s v=" "/>
    <m/>
    <m/>
    <m/>
    <x v="17"/>
    <s v="AK GIDA SAN. VE TİC. A.Ş."/>
    <s v="AK GIDA SAN. VE TİC. A.Ş."/>
    <d v="2026-08-20T00:00:00"/>
    <s v="P-000172666"/>
    <s v="20260373  - SENEM SUBAKAN"/>
    <s v="41ABS102"/>
    <s v="Tır Tenteli"/>
    <s v="ÖZKAN TÜLÜ"/>
    <x v="0"/>
    <s v=" "/>
    <m/>
    <s v="ŞEHİRLERARASI"/>
    <n v="1"/>
    <s v="ÇOBANTUR"/>
    <s v="ÇOBANTUR"/>
    <s v="İSTANBUL"/>
    <s v="KARTAL"/>
    <m/>
    <s v="KARAMAN"/>
    <s v="KARAMAN"/>
    <s v="KARAMAN"/>
    <s v="KARAMAN MERKEZ"/>
    <m/>
    <n v="0"/>
    <n v="0"/>
    <n v="0"/>
    <n v="0"/>
    <n v="20000"/>
    <n v="0"/>
    <n v="30005"/>
    <n v="0"/>
    <n v="20000"/>
    <n v="30005"/>
    <n v="10005"/>
  </r>
  <r>
    <x v="1"/>
    <s v="Erkan Kaya"/>
    <m/>
    <m/>
    <m/>
    <d v="2026-08-20T00:00:00"/>
    <s v="S-642570"/>
    <d v="2026-08-20T00:00:00"/>
    <s v="Y-576810"/>
    <x v="0"/>
    <m/>
    <s v=" "/>
    <m/>
    <m/>
    <m/>
    <x v="14"/>
    <s v="ÜLKER BİSKÜVİ SAN.A.Ş ( GEBZE ŞUBE )"/>
    <s v="ÜLKER BİSKÜVİ SAN.A.Ş ( GEBZE ŞUBE )"/>
    <d v="2026-08-20T00:00:00"/>
    <s v="P-000172664"/>
    <s v="20260469 - İBRAHİM SOLMAZ"/>
    <s v="34HJN053"/>
    <s v="Tır Tenteli"/>
    <s v="BÜLENT TEMEL-TEMEL NAKLİYAT"/>
    <x v="0"/>
    <s v=" "/>
    <m/>
    <s v="ŞEHİRLERARASI"/>
    <n v="1"/>
    <s v="COBİN LOJİSTİK GEBZE"/>
    <s v="COBİN LOJİSTİK GEBZE"/>
    <s v="İSTANBUL"/>
    <m/>
    <s v="PELİTLİ MH. 4415 SK. NO:10"/>
    <s v="GEBZE DEPO"/>
    <s v="GEBZE DEPO"/>
    <s v="KOCAELİ"/>
    <s v="GEBZE"/>
    <m/>
    <n v="0"/>
    <n v="0"/>
    <n v="0"/>
    <n v="0"/>
    <n v="8190"/>
    <n v="0"/>
    <n v="10276"/>
    <n v="0"/>
    <n v="8190"/>
    <n v="10276"/>
    <n v="2086"/>
  </r>
  <r>
    <x v="1"/>
    <s v="Erkan Kaya"/>
    <s v="Arşiv kaydı var"/>
    <m/>
    <m/>
    <d v="2026-08-20T00:00:00"/>
    <s v="S-642569"/>
    <d v="2026-08-20T00:00:00"/>
    <s v="Y-576809"/>
    <x v="0"/>
    <m/>
    <s v=" "/>
    <m/>
    <m/>
    <m/>
    <x v="21"/>
    <s v="Ülker Bisküvi San. A.Ş./ Karaman Şubesi"/>
    <s v="Ülker Bisküvi San. A.Ş./ Karaman Şubesi"/>
    <d v="2026-08-20T00:00:00"/>
    <s v="P-000172663"/>
    <s v="20260468  - İDRİS ALBAYRAK"/>
    <s v="42AFJ419"/>
    <s v="Tır Tenteli"/>
    <s v="ÖZKAN TÜLÜ"/>
    <x v="0"/>
    <s v=" "/>
    <m/>
    <s v="ŞEHİRLERARASI"/>
    <n v="1"/>
    <s v="Y33"/>
    <s v="MERSİN"/>
    <s v="MERSİN"/>
    <s v="MERSİN MERKEZ"/>
    <m/>
    <s v="KARAMAN"/>
    <s v="KARAMAN"/>
    <s v="KARAMAN"/>
    <s v="KARAMAN MERKEZ"/>
    <m/>
    <n v="0"/>
    <n v="0"/>
    <n v="0"/>
    <n v="0"/>
    <n v="20600"/>
    <n v="0"/>
    <n v="26085"/>
    <n v="0"/>
    <n v="20600"/>
    <n v="26085"/>
    <n v="5485"/>
  </r>
  <r>
    <x v="1"/>
    <s v="Erkan Kaya"/>
    <s v="Arşiv kaydı var"/>
    <m/>
    <m/>
    <d v="2026-08-20T00:00:00"/>
    <s v="S-642568"/>
    <d v="2026-08-20T00:00:00"/>
    <s v="Y-576808"/>
    <x v="0"/>
    <m/>
    <s v=" "/>
    <m/>
    <m/>
    <m/>
    <x v="21"/>
    <s v="Ülker Bisküvi San. A.Ş./ Karaman Şubesi"/>
    <s v="Ülker Bisküvi San. A.Ş./ Karaman Şubesi"/>
    <d v="2026-08-20T00:00:00"/>
    <s v="P-000172662"/>
    <s v="20260352 - İDRİS ALBAYRAK"/>
    <s v="42BYJ69"/>
    <s v="Tır Tenteli"/>
    <s v="ÖZKAN TÜLÜ"/>
    <x v="0"/>
    <s v=" "/>
    <m/>
    <s v="ŞEHİRLERARASI"/>
    <n v="1"/>
    <s v="Y33"/>
    <s v="MERSİN"/>
    <s v="MERSİN"/>
    <s v="MERSİN MERKEZ"/>
    <m/>
    <s v="KARAMAN"/>
    <s v="KARAMAN"/>
    <s v="KARAMAN"/>
    <s v="KARAMAN MERKEZ"/>
    <m/>
    <n v="0"/>
    <n v="0"/>
    <n v="0"/>
    <n v="0"/>
    <n v="20600"/>
    <n v="0"/>
    <n v="26085"/>
    <n v="0"/>
    <n v="20600"/>
    <n v="26085"/>
    <n v="5485"/>
  </r>
  <r>
    <x v="1"/>
    <s v="Erkan Kaya"/>
    <s v="Arşiv kaydı var"/>
    <m/>
    <m/>
    <d v="2026-08-20T00:00:00"/>
    <s v="S-642567"/>
    <d v="2026-08-20T00:00:00"/>
    <s v="Y-576807"/>
    <x v="0"/>
    <m/>
    <s v=" "/>
    <m/>
    <m/>
    <m/>
    <x v="21"/>
    <s v="Ülker Bisküvi San. A.Ş./ Karaman Şubesi"/>
    <s v="Ülker Bisküvi San. A.Ş./ Karaman Şubesi"/>
    <d v="2026-08-20T00:00:00"/>
    <s v="P-000172661"/>
    <s v="20260352 - İDRİS ALBAYRAK"/>
    <s v="42ADT742"/>
    <s v="Tır Frigorifik"/>
    <s v="ÖZKAN TÜLÜ"/>
    <x v="0"/>
    <s v=" "/>
    <m/>
    <s v="ŞEHİRLERARASI"/>
    <n v="1"/>
    <s v="Y33"/>
    <s v="MERSİN"/>
    <s v="MERSİN"/>
    <s v="MERSİN MERKEZ"/>
    <m/>
    <s v="KARAMAN"/>
    <s v="KARAMAN"/>
    <s v="KARAMAN"/>
    <s v="KARAMAN MERKEZ"/>
    <m/>
    <n v="0"/>
    <n v="0"/>
    <n v="0"/>
    <n v="0"/>
    <n v="20600"/>
    <n v="0"/>
    <n v="26085"/>
    <n v="0"/>
    <n v="20600"/>
    <n v="26085"/>
    <n v="5485"/>
  </r>
  <r>
    <x v="1"/>
    <s v="Erkan Kaya"/>
    <s v="Arşiv kaydı var"/>
    <m/>
    <m/>
    <d v="2026-08-20T00:00:00"/>
    <s v="S-642566"/>
    <d v="2026-08-20T00:00:00"/>
    <s v="Y-576806"/>
    <x v="0"/>
    <m/>
    <s v=" "/>
    <m/>
    <m/>
    <m/>
    <x v="17"/>
    <s v="AK GIDA SAN. VE TİC. A.Ş."/>
    <s v="AK GIDA SAN. VE TİC. A.Ş."/>
    <d v="2026-08-20T00:00:00"/>
    <s v="P-000172660"/>
    <s v="20260460 - SENEM SUBAKAN"/>
    <s v="54RH939"/>
    <s v="Tır Tenteli"/>
    <s v="EYÜP ARAZ"/>
    <x v="0"/>
    <s v=" "/>
    <m/>
    <s v="ŞEHİRLERARASI"/>
    <n v="1"/>
    <s v="ÇOBANTUR"/>
    <s v="ÇOBANTUR"/>
    <s v="İSTANBUL"/>
    <s v="KARTAL"/>
    <m/>
    <s v="1208"/>
    <s v="PAMUKOVA DEPO"/>
    <s v="SAKARYA"/>
    <s v="PAMUKOVA"/>
    <s v="GÖKGÖZ KÖYÜ AKGIDA FABRİKASI @"/>
    <n v="0"/>
    <n v="0"/>
    <n v="0"/>
    <n v="0"/>
    <n v="9400"/>
    <n v="0"/>
    <n v="10598"/>
    <n v="0"/>
    <n v="9400"/>
    <n v="10598"/>
    <n v="1198"/>
  </r>
  <r>
    <x v="1"/>
    <s v="Erkan Kaya"/>
    <s v="Arşiv kaydı var"/>
    <m/>
    <m/>
    <d v="2026-08-20T00:00:00"/>
    <s v="S-642565"/>
    <d v="2026-08-20T00:00:00"/>
    <s v="Y-576805"/>
    <x v="0"/>
    <m/>
    <s v=" "/>
    <m/>
    <m/>
    <m/>
    <x v="17"/>
    <s v="AK GIDA SAN. VE TİC. A.Ş."/>
    <s v="AK GIDA SAN. VE TİC. A.Ş."/>
    <d v="2026-08-20T00:00:00"/>
    <s v="P-000172659"/>
    <s v="20260460 - SENEM SUBAKAN"/>
    <s v="54AE354"/>
    <s v="Tır Tenteli"/>
    <s v="ELVAN KARCI"/>
    <x v="0"/>
    <s v=" "/>
    <m/>
    <s v="ŞEHİRLERARASI"/>
    <n v="1"/>
    <s v="ÇOBANTUR"/>
    <s v="ÇOBANTUR"/>
    <s v="İSTANBUL"/>
    <s v="KARTAL"/>
    <m/>
    <s v="1208"/>
    <s v="PAMUKOVA DEPO"/>
    <s v="SAKARYA"/>
    <s v="PAMUKOVA"/>
    <s v="GÖKGÖZ KÖYÜ AKGIDA FABRİKASI @ "/>
    <n v="0"/>
    <n v="0"/>
    <n v="0"/>
    <n v="0"/>
    <n v="9400"/>
    <n v="0"/>
    <n v="10598"/>
    <n v="0"/>
    <n v="9400"/>
    <n v="10598"/>
    <n v="1198"/>
  </r>
  <r>
    <x v="1"/>
    <s v="Erkan Kaya"/>
    <s v="Arşiv kaydı var"/>
    <m/>
    <m/>
    <d v="2026-08-20T00:00:00"/>
    <s v="S-642564"/>
    <d v="2026-08-20T00:00:00"/>
    <s v="Y-576804"/>
    <x v="0"/>
    <m/>
    <s v=" "/>
    <m/>
    <m/>
    <m/>
    <x v="16"/>
    <s v="ÜLKER BİSKÜVİ SANAYİ AŞ .(ANKARA ŞUBE)"/>
    <s v="ÜLKER BİSKÜVİ SANAYİ AŞ .(ANKARA ŞUBE)"/>
    <d v="2026-08-20T00:00:00"/>
    <s v="P-000172658"/>
    <s v="20260557 - ESRA PARLAK"/>
    <s v="06EKL649"/>
    <s v="Tır Tenteli"/>
    <s v="OSMAN KÖŞKER"/>
    <x v="0"/>
    <s v=" "/>
    <m/>
    <s v="ŞEHİRLERARASI"/>
    <n v="1"/>
    <s v="DİZAYN ANTREPO"/>
    <s v="DİZAYN ANTREPO"/>
    <s v="İSTANBUL"/>
    <m/>
    <m/>
    <s v="Y06"/>
    <s v="ANKARA"/>
    <s v="ANKARA"/>
    <s v="ANKARA MERKEZ"/>
    <m/>
    <n v="0"/>
    <n v="0"/>
    <n v="0"/>
    <n v="0"/>
    <n v="27000"/>
    <n v="0"/>
    <n v="35454"/>
    <n v="0"/>
    <n v="27000"/>
    <n v="35454"/>
    <n v="8454"/>
  </r>
  <r>
    <x v="1"/>
    <s v="Erkan Kaya"/>
    <m/>
    <m/>
    <m/>
    <d v="2026-08-20T00:00:00"/>
    <s v="S-642557"/>
    <d v="2026-08-20T00:00:00"/>
    <s v="Y-576797"/>
    <x v="0"/>
    <m/>
    <s v=" "/>
    <m/>
    <m/>
    <m/>
    <x v="15"/>
    <s v="DELLA GIDA SAN.VE.TİC.A.Ş"/>
    <s v="DELLA GIDA SAN.VE.TİC.A.Ş"/>
    <d v="2026-08-20T00:00:00"/>
    <s v="P-000172651"/>
    <s v="FFAU1944965 - NURAY SELİN ŞEN"/>
    <s v="41AJN355"/>
    <s v="Tır Tenteli"/>
    <s v="LOGİNAK LOJİSTİK İNŞAAT SANAYİ TİCARET LİMİTED ŞİRKETİ"/>
    <x v="0"/>
    <s v=" "/>
    <m/>
    <s v="ŞEHİRLERARASI"/>
    <n v="1"/>
    <s v="HENDEK"/>
    <s v="HENDEK"/>
    <s v="SAKARYA"/>
    <s v="HENDEK"/>
    <m/>
    <s v="L4104"/>
    <s v="YILPORT"/>
    <s v="KOCAELİ"/>
    <s v="DİLOVASI"/>
    <s v="DİLOVASI OSB. 1.KISIM GÖKSU CD. NO:18 @ "/>
    <n v="0"/>
    <n v="0"/>
    <n v="0"/>
    <n v="0"/>
    <n v="12216"/>
    <n v="0"/>
    <n v="13371"/>
    <n v="0"/>
    <n v="12216"/>
    <n v="13371"/>
    <n v="1155"/>
  </r>
  <r>
    <x v="1"/>
    <s v="Erkan Kaya"/>
    <m/>
    <m/>
    <m/>
    <d v="2026-08-20T00:00:00"/>
    <s v="S-642571"/>
    <d v="2026-08-20T00:00:00"/>
    <s v="Y-576811"/>
    <x v="0"/>
    <m/>
    <s v=" "/>
    <m/>
    <m/>
    <m/>
    <x v="18"/>
    <s v="Ülker Bisküvi San. A.Ş. Topkapı - 2 Şubesi"/>
    <s v="Ülker Bisküvi San. A.Ş. Topkapı - 2 Şubesi"/>
    <d v="2026-08-20T00:00:00"/>
    <s v="P-000172665"/>
    <s v="20261190 - FRIGO - ESRA PARLAK"/>
    <s v="34KGC813"/>
    <s v="Tır Frigorifik"/>
    <s v="DURMUŞ MUSLUKCU"/>
    <x v="0"/>
    <s v=" "/>
    <m/>
    <s v="ŞEHİRİÇİ"/>
    <n v="1"/>
    <s v="MARS"/>
    <s v="MARS"/>
    <s v="İSTANBUL"/>
    <m/>
    <m/>
    <s v="BAYRAMPAŞA"/>
    <s v="BAYRAMPAŞA"/>
    <s v="İSTANBUL"/>
    <s v="BAYRAMPAŞA"/>
    <m/>
    <n v="0"/>
    <n v="0"/>
    <n v="0"/>
    <n v="0"/>
    <n v="12500"/>
    <n v="0"/>
    <n v="19165"/>
    <n v="0"/>
    <n v="12500"/>
    <n v="19165"/>
    <n v="6665"/>
  </r>
  <r>
    <x v="1"/>
    <s v="Erkan Kaya"/>
    <m/>
    <m/>
    <m/>
    <d v="2026-08-20T00:00:00"/>
    <s v="S-642661"/>
    <d v="2026-08-20T00:00:00"/>
    <s v="Y-576903"/>
    <x v="0"/>
    <m/>
    <s v=" "/>
    <m/>
    <m/>
    <m/>
    <x v="23"/>
    <s v="İSTANBUL GIDA DIŞ TİCARET ANONİM ŞİRKETİ"/>
    <s v="İSTANBUL GIDA DIŞ TİCARET ANONİM ŞİRKETİ"/>
    <d v="2026-08-20T00:00:00"/>
    <s v="P-000172829"/>
    <s v="MNBU4420725 - TANZANYA S.K"/>
    <s v="34CAM393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DP WORLD PORT YARIMCA"/>
    <s v="DP WORLD PORT YARIMCA"/>
    <s v="KOCAELİ"/>
    <s v="KÖRFEZ"/>
    <m/>
    <n v="0"/>
    <n v="0"/>
    <n v="0"/>
    <n v="0"/>
    <n v="11621"/>
    <n v="0"/>
    <n v="13307"/>
    <n v="0"/>
    <n v="11621"/>
    <n v="13307"/>
    <n v="1686"/>
  </r>
  <r>
    <x v="1"/>
    <s v="Erkan Kaya"/>
    <m/>
    <m/>
    <m/>
    <d v="2026-08-20T00:00:00"/>
    <s v="S-642660"/>
    <d v="2026-08-20T00:00:00"/>
    <s v="Y-576902"/>
    <x v="0"/>
    <m/>
    <s v=" "/>
    <m/>
    <m/>
    <m/>
    <x v="23"/>
    <s v="İSTANBUL GIDA DIŞ TİCARET ANONİM ŞİRKETİ"/>
    <s v="İSTANBUL GIDA DIŞ TİCARET ANONİM ŞİRKETİ"/>
    <d v="2026-08-20T00:00:00"/>
    <s v="P-000172828"/>
    <s v="SEGU9113434  - S.ARABİSTAN S.K"/>
    <s v="34HRM486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DP WORLD PORT YARIMCA"/>
    <s v="DP WORLD PORT YARIMCA"/>
    <s v="KOCAELİ"/>
    <s v="KÖRFEZ"/>
    <m/>
    <n v="0"/>
    <n v="0"/>
    <n v="0"/>
    <n v="0"/>
    <n v="13682"/>
    <n v="0"/>
    <n v="16090"/>
    <n v="0"/>
    <n v="13682"/>
    <n v="16090"/>
    <n v="2408"/>
  </r>
  <r>
    <x v="1"/>
    <s v="Erkan Kaya"/>
    <m/>
    <m/>
    <m/>
    <d v="2026-08-20T00:00:00"/>
    <s v="S-642659"/>
    <d v="2026-08-20T00:00:00"/>
    <s v="Y-576901"/>
    <x v="0"/>
    <m/>
    <s v=" "/>
    <m/>
    <m/>
    <m/>
    <x v="23"/>
    <s v="İSTANBUL GIDA DIŞ TİCARET ANONİM ŞİRKETİ"/>
    <s v="İSTANBUL GIDA DIŞ TİCARET ANONİM ŞİRKETİ"/>
    <d v="2026-08-20T00:00:00"/>
    <s v="P-000172827"/>
    <s v="BEAU9730007 - S.ARABİSTAN S.K"/>
    <s v="34HEK248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DP WORLD PORT YARIMCA"/>
    <s v="DP WORLD PORT YARIMCA"/>
    <s v="KOCAELİ"/>
    <s v="KÖRFEZ"/>
    <m/>
    <n v="0"/>
    <n v="0"/>
    <n v="0"/>
    <n v="0"/>
    <n v="13682"/>
    <n v="0"/>
    <n v="18873"/>
    <n v="0"/>
    <n v="13682"/>
    <n v="18873"/>
    <n v="5191"/>
  </r>
  <r>
    <x v="1"/>
    <s v="Erkan Kaya"/>
    <m/>
    <m/>
    <m/>
    <d v="2026-08-20T00:00:00"/>
    <s v="S-642658"/>
    <d v="2026-08-20T00:00:00"/>
    <s v="Y-576900"/>
    <x v="0"/>
    <m/>
    <s v=" "/>
    <m/>
    <m/>
    <m/>
    <x v="23"/>
    <s v="İSTANBUL GIDA DIŞ TİCARET ANONİM ŞİRKETİ"/>
    <s v="İSTANBUL GIDA DIŞ TİCARET ANONİM ŞİRKETİ"/>
    <d v="2026-08-20T00:00:00"/>
    <s v="P-000172826"/>
    <s v="MRSU4075494  - TANZANYA M.H"/>
    <s v="34HN6415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DP WORLD PORT YARIMCA"/>
    <s v="DP WORLD PORT YARIMCA"/>
    <s v="KOCAELİ"/>
    <s v="KÖRFEZ"/>
    <m/>
    <n v="0"/>
    <n v="0"/>
    <n v="0"/>
    <n v="0"/>
    <n v="7618"/>
    <n v="0"/>
    <n v="8610"/>
    <n v="0"/>
    <n v="7618"/>
    <n v="8610"/>
    <n v="992"/>
  </r>
  <r>
    <x v="1"/>
    <s v="Erkan Kaya"/>
    <s v="Arşiv kaydı var"/>
    <m/>
    <m/>
    <d v="2026-08-20T00:00:00"/>
    <s v="S-642883"/>
    <d v="2026-08-20T00:00:00"/>
    <s v="Y-577127"/>
    <x v="0"/>
    <m/>
    <s v=" "/>
    <m/>
    <m/>
    <m/>
    <x v="1"/>
    <s v="Ülker Bisküvi San. A.Ş. Topkapı- 3 Şubesi"/>
    <s v="Ülker Bisküvi San. A.Ş. Topkapı- 3 Şubesi"/>
    <d v="2026-08-20T00:00:00"/>
    <s v="P-000172922"/>
    <s v="20260442  - İDRİS ALBAYRAK"/>
    <s v="34DP1890"/>
    <s v="10 Tkr Kamyon Açık"/>
    <s v="TAFİK ÖNAL"/>
    <x v="0"/>
    <s v=" "/>
    <m/>
    <s v="ŞEHİRİÇİ"/>
    <n v="1"/>
    <s v="CWT ANTREPO"/>
    <s v="CWT ANTREPO"/>
    <s v="İSTANBUL"/>
    <s v="AVCILAR"/>
    <m/>
    <s v="TOPKAPI"/>
    <s v="TOPKAPI"/>
    <s v="İSTANBUL"/>
    <s v="ZEYTİNBURNU"/>
    <m/>
    <n v="0"/>
    <n v="0"/>
    <n v="0"/>
    <n v="0"/>
    <n v="5750"/>
    <n v="0"/>
    <n v="7612"/>
    <n v="0"/>
    <n v="5750"/>
    <n v="7612"/>
    <n v="1862"/>
  </r>
  <r>
    <x v="1"/>
    <s v="Erkan Kaya"/>
    <s v="Arşiv kaydı var"/>
    <m/>
    <m/>
    <d v="2026-08-20T00:00:00"/>
    <s v="S-642882"/>
    <d v="2026-08-20T00:00:00"/>
    <s v="Y-577126"/>
    <x v="0"/>
    <m/>
    <s v=" "/>
    <m/>
    <m/>
    <m/>
    <x v="1"/>
    <s v="Ülker Bisküvi San. A.Ş. Topkapı- 3 Şubesi"/>
    <s v="Ülker Bisküvi San. A.Ş. Topkapı- 3 Şubesi"/>
    <d v="2026-08-20T00:00:00"/>
    <s v="P-000172921"/>
    <s v="20260442 - İDRİS ALBAYRAK"/>
    <s v="34DPJ306"/>
    <s v="Tır Frigorifik"/>
    <s v="NECDET SIRÇA"/>
    <x v="0"/>
    <s v=" "/>
    <m/>
    <s v="ŞEHİRİÇİ"/>
    <n v="1"/>
    <s v="CWT ANTREPO"/>
    <s v="CWT ANTREPO"/>
    <s v="İSTANBUL"/>
    <s v="AVCILAR"/>
    <m/>
    <s v="TOPKAPI"/>
    <s v="TOPKAPI"/>
    <s v="İSTANBUL"/>
    <s v="ZEYTİNBURNU"/>
    <m/>
    <n v="0"/>
    <n v="0"/>
    <n v="0"/>
    <n v="0"/>
    <n v="5700"/>
    <n v="0"/>
    <n v="7612"/>
    <n v="0"/>
    <n v="5700"/>
    <n v="7612"/>
    <n v="1912"/>
  </r>
  <r>
    <x v="5"/>
    <s v="Hüseyin Çalışkan"/>
    <s v="Arşiv kaydı var"/>
    <m/>
    <m/>
    <d v="2026-08-20T00:00:00"/>
    <s v="S-642526"/>
    <d v="2026-08-20T00:00:00"/>
    <s v="Y-576766"/>
    <x v="0"/>
    <m/>
    <s v=" "/>
    <m/>
    <s v="88765"/>
    <m/>
    <x v="14"/>
    <s v="Ülker Bisküvi San. A.Ş. Akyurt Şubesi"/>
    <s v="ÜLKER BİSKÜVİ SAN.A.Ş ( GEBZE ŞUBE )"/>
    <d v="2026-08-20T00:00:00"/>
    <s v="P-000172645"/>
    <m/>
    <s v="06DVK116"/>
    <s v="Tır Kayar Perdeli"/>
    <s v="MEHMET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8765"/>
    <n v="27280"/>
    <n v="0"/>
    <n v="0"/>
    <n v="0"/>
    <n v="29898.880000000001"/>
    <n v="0"/>
    <n v="43874.42"/>
    <n v="0"/>
    <n v="29898.880000000001"/>
    <n v="43874.42"/>
    <n v="13975.54"/>
  </r>
  <r>
    <x v="5"/>
    <s v="Hüseyin Çalışkan"/>
    <s v="Arşiv kaydı var"/>
    <m/>
    <m/>
    <d v="2026-08-20T00:00:00"/>
    <s v="S-642525"/>
    <d v="2026-08-20T00:00:00"/>
    <s v="Y-576765"/>
    <x v="0"/>
    <m/>
    <s v=" "/>
    <m/>
    <s v="88755"/>
    <m/>
    <x v="14"/>
    <s v="Ülker Bisküvi San. A.Ş. Akyurt Şubesi"/>
    <s v="ÜLKER BİSKÜVİ SAN.A.Ş ( GEBZE ŞUBE )"/>
    <d v="2026-08-20T00:00:00"/>
    <s v="P-000172644"/>
    <m/>
    <s v="06UMM08"/>
    <s v="Tır Kayar Perdeli"/>
    <s v="ALAATTİN KÜÇÜK / ÖZKERVANOĞULLARI NAKLİYAT"/>
    <x v="0"/>
    <s v="HAMZA ALTINTAŞ"/>
    <s v="0530977524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8755"/>
    <n v="27280"/>
    <n v="0"/>
    <n v="0"/>
    <n v="0"/>
    <n v="29898.880000000001"/>
    <n v="0"/>
    <n v="43874.42"/>
    <n v="0"/>
    <n v="29898.880000000001"/>
    <n v="43874.42"/>
    <n v="13975.54"/>
  </r>
  <r>
    <x v="5"/>
    <s v="Hüseyin Çalışkan"/>
    <s v="Arşiv kaydı var"/>
    <m/>
    <m/>
    <d v="2026-08-20T00:00:00"/>
    <s v="S-642524"/>
    <d v="2026-08-20T00:00:00"/>
    <s v="Y-576764"/>
    <x v="0"/>
    <m/>
    <s v=" "/>
    <m/>
    <s v="88740"/>
    <m/>
    <x v="14"/>
    <s v="Ülker Bisküvi San. A.Ş. Akyurt Şubesi"/>
    <s v="ÜLKER BİSKÜVİ SAN.A.Ş ( GEBZE ŞUBE )"/>
    <d v="2026-08-20T00:00:00"/>
    <s v="P-000172643"/>
    <m/>
    <s v="06H8509"/>
    <s v="Tır Kayar Perdeli"/>
    <s v="NEZAKET ÖZDEMİ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8740"/>
    <n v="26400"/>
    <n v="0"/>
    <n v="0"/>
    <n v="0"/>
    <n v="28934.400000000001"/>
    <n v="0"/>
    <n v="42459.12"/>
    <n v="0"/>
    <n v="28934.400000000001"/>
    <n v="42459.12"/>
    <n v="13524.72"/>
  </r>
  <r>
    <x v="5"/>
    <s v="Hüseyin Çalışkan"/>
    <s v="Arşiv kaydı var"/>
    <m/>
    <m/>
    <d v="2026-08-20T00:00:00"/>
    <s v="S-642520"/>
    <d v="2026-08-20T00:00:00"/>
    <s v="Y-576760"/>
    <x v="0"/>
    <m/>
    <s v=" "/>
    <m/>
    <s v="88727"/>
    <m/>
    <x v="14"/>
    <s v="Ülker Bisküvi San. A.Ş. Akyurt Şubesi"/>
    <s v="ÜLKER BİSKÜVİ SAN.A.Ş ( GEBZE ŞUBE )"/>
    <d v="2026-08-20T00:00:00"/>
    <s v="P-000172642"/>
    <m/>
    <s v="06CRH572"/>
    <s v="Tır Kayar Perdeli"/>
    <s v="MAHMUT GÜRBÜZ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8727"/>
    <n v="27320"/>
    <n v="0"/>
    <n v="0"/>
    <n v="0"/>
    <n v="29942.720000000001"/>
    <n v="0"/>
    <n v="43938.76"/>
    <n v="0"/>
    <n v="29942.720000000001"/>
    <n v="43938.76"/>
    <n v="13996.04"/>
  </r>
  <r>
    <x v="5"/>
    <s v="Hüseyin Çalışkan"/>
    <s v="Arşiv kaydı var"/>
    <m/>
    <m/>
    <d v="2026-08-20T00:00:00"/>
    <s v="S-642517"/>
    <d v="2026-08-20T00:00:00"/>
    <s v="Y-576757"/>
    <x v="0"/>
    <m/>
    <s v=" "/>
    <m/>
    <s v="88710"/>
    <m/>
    <x v="14"/>
    <s v="Ülker Bisküvi San. A.Ş. Akyurt Şubesi"/>
    <s v="ÜLKER BİSKÜVİ SAN.A.Ş ( GEBZE ŞUBE )"/>
    <d v="2026-08-20T00:00:00"/>
    <s v="P-000172639"/>
    <m/>
    <s v="06DOC615"/>
    <s v="Tır Tenteli"/>
    <s v="HATİCE YURTALAN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8710"/>
    <n v="28100"/>
    <n v="0"/>
    <n v="0"/>
    <n v="0"/>
    <n v="30797.599999999999"/>
    <n v="0"/>
    <n v="45193.23"/>
    <n v="0"/>
    <n v="30797.599999999999"/>
    <n v="45193.23"/>
    <n v="14395.63"/>
  </r>
  <r>
    <x v="5"/>
    <s v="Hüseyin Çalışkan"/>
    <s v="Arşiv kaydı var"/>
    <m/>
    <m/>
    <d v="2026-08-20T00:00:00"/>
    <s v="S-642506"/>
    <d v="2026-08-20T00:00:00"/>
    <s v="Y-576746"/>
    <x v="0"/>
    <m/>
    <s v=" "/>
    <m/>
    <s v="88681"/>
    <m/>
    <x v="14"/>
    <s v="Ülker Bisküvi San. A.Ş. Akyurt Şubesi"/>
    <s v="ÜLKER BİSKÜVİ SAN.A.Ş ( GEBZE ŞUBE )"/>
    <d v="2026-08-20T00:00:00"/>
    <s v="P-000172630"/>
    <m/>
    <s v="06BON407"/>
    <s v="Tır Kayar Perdeli"/>
    <s v="MUAMMER AVAN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8681"/>
    <n v="27280"/>
    <n v="0"/>
    <n v="0"/>
    <n v="0"/>
    <n v="29898.880000000001"/>
    <n v="0"/>
    <n v="43874.42"/>
    <n v="0"/>
    <n v="29898.880000000001"/>
    <n v="43874.42"/>
    <n v="13975.54"/>
  </r>
  <r>
    <x v="5"/>
    <s v="Hüseyin Çalışkan"/>
    <s v="Arşiv kaydı var"/>
    <m/>
    <m/>
    <d v="2026-08-20T00:00:00"/>
    <s v="S-642505"/>
    <d v="2026-08-20T00:00:00"/>
    <s v="Y-576745"/>
    <x v="0"/>
    <m/>
    <s v=" "/>
    <m/>
    <s v="88682"/>
    <m/>
    <x v="18"/>
    <s v="Ülker Bisküvi San. A.Ş. Akyurt Şubesi"/>
    <s v="Ülker Bisküvi San. A.Ş. Topkapı - 2 Şubesi"/>
    <d v="2026-08-20T00:00:00"/>
    <s v="P-000172629"/>
    <m/>
    <s v="06CFH65"/>
    <s v="10 Tkr Kamyon Tenteli"/>
    <s v="NİYAZİ ILI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8682"/>
    <n v="15720"/>
    <n v="0"/>
    <n v="0"/>
    <n v="0"/>
    <n v="22573.919999999998"/>
    <n v="0"/>
    <n v="25048.25"/>
    <n v="0"/>
    <n v="22573.919999999998"/>
    <n v="25048.25"/>
    <n v="2474.33"/>
  </r>
  <r>
    <x v="5"/>
    <s v="Hüseyin Çalışkan"/>
    <s v="Arşiv kaydı var"/>
    <m/>
    <m/>
    <d v="2026-08-20T00:00:00"/>
    <s v="S-642488"/>
    <d v="2026-08-20T00:00:00"/>
    <s v="Y-576729"/>
    <x v="0"/>
    <m/>
    <s v=" "/>
    <m/>
    <s v="88665"/>
    <m/>
    <x v="14"/>
    <s v="Ülker Bisküvi San. A.Ş. Akyurt Şubesi"/>
    <s v="ÜLKER BİSKÜVİ SAN.A.Ş ( GEBZE ŞUBE )"/>
    <d v="2026-08-20T00:00:00"/>
    <s v="P-000172618"/>
    <m/>
    <s v="06ESE611"/>
    <s v="Tır Kayar Perdeli"/>
    <s v="HASAN HÜSEYİN ATA"/>
    <x v="0"/>
    <s v="HASAN ATA"/>
    <s v="538409989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8665"/>
    <n v="26440"/>
    <n v="0"/>
    <n v="0"/>
    <n v="0"/>
    <n v="28978.240000000002"/>
    <n v="0"/>
    <n v="42523.45"/>
    <n v="0"/>
    <n v="28978.240000000002"/>
    <n v="42523.45"/>
    <n v="13545.21"/>
  </r>
  <r>
    <x v="5"/>
    <s v="Hüseyin Çalışkan"/>
    <s v="Arşiv kaydı var"/>
    <m/>
    <m/>
    <d v="2026-08-20T00:00:00"/>
    <s v="S-642480"/>
    <d v="2026-08-20T00:00:00"/>
    <s v="Y-576720"/>
    <x v="0"/>
    <m/>
    <s v=" "/>
    <m/>
    <s v="88657"/>
    <m/>
    <x v="14"/>
    <s v="Ülker Bisküvi San. A.Ş. Akyurt Şubesi"/>
    <s v="ÜLKER BİSKÜVİ SAN.A.Ş ( GEBZE ŞUBE )"/>
    <d v="2026-08-20T00:00:00"/>
    <s v="P-000172613"/>
    <m/>
    <s v="06CAY35"/>
    <s v="Tır Kayar Perdeli"/>
    <s v="MESUT DADA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8657"/>
    <n v="18560"/>
    <n v="0"/>
    <n v="0"/>
    <n v="0"/>
    <n v="28500"/>
    <n v="0"/>
    <n v="43424"/>
    <n v="0"/>
    <n v="28500"/>
    <n v="43424"/>
    <n v="14924"/>
  </r>
  <r>
    <x v="5"/>
    <s v="Hüseyin Çalışkan"/>
    <s v="Arşiv kaydı var"/>
    <m/>
    <m/>
    <d v="2026-08-20T00:00:00"/>
    <s v="S-642479"/>
    <d v="2026-08-20T00:00:00"/>
    <s v="Y-576719"/>
    <x v="0"/>
    <m/>
    <s v=" "/>
    <m/>
    <s v="88656"/>
    <m/>
    <x v="14"/>
    <s v="Ülker Bisküvi San. A.Ş. Akyurt Şubesi"/>
    <s v="ÜLKER BİSKÜVİ SAN.A.Ş ( GEBZE ŞUBE )"/>
    <d v="2026-08-20T00:00:00"/>
    <s v="P-000172612"/>
    <m/>
    <s v="06FUY574"/>
    <s v="Tır Kayar Perdeli"/>
    <s v="HASAN HÜSEYİN ATA"/>
    <x v="0"/>
    <s v="HASAN ATA"/>
    <s v="538409989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8656"/>
    <n v="27460"/>
    <n v="0"/>
    <n v="0"/>
    <n v="0"/>
    <n v="30096.16"/>
    <n v="0"/>
    <n v="44163.92"/>
    <n v="0"/>
    <n v="30096.16"/>
    <n v="44163.92"/>
    <n v="14067.76"/>
  </r>
  <r>
    <x v="5"/>
    <s v="Hüseyin Çalışkan"/>
    <s v="Arşiv kaydı var"/>
    <m/>
    <m/>
    <d v="2026-08-20T00:00:00"/>
    <s v="S-642470"/>
    <d v="2026-08-20T00:00:00"/>
    <s v="Y-576710"/>
    <x v="0"/>
    <m/>
    <s v=" "/>
    <m/>
    <s v="88630"/>
    <m/>
    <x v="14"/>
    <s v="Ülker Bisküvi San. A.Ş. Akyurt Şubesi"/>
    <s v="ÜLKER BİSKÜVİ SAN.A.Ş ( GEBZE ŞUBE )"/>
    <d v="2026-08-20T00:00:00"/>
    <s v="P-000172608"/>
    <m/>
    <s v="06GC5162"/>
    <s v="Tır Kayar Perdeli"/>
    <s v="SAVAŞ KÜÇÜ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8630"/>
    <n v="26480"/>
    <n v="0"/>
    <n v="0"/>
    <n v="0"/>
    <n v="29022.080000000002"/>
    <n v="0"/>
    <n v="42587.78"/>
    <n v="0"/>
    <n v="29022.080000000002"/>
    <n v="42587.78"/>
    <n v="13565.7"/>
  </r>
  <r>
    <x v="5"/>
    <s v="Hüseyin Çalışkan"/>
    <s v="Arşiv kaydı var"/>
    <m/>
    <m/>
    <d v="2026-08-20T00:00:00"/>
    <s v="S-642448"/>
    <d v="2026-08-20T00:00:00"/>
    <s v="Y-576688"/>
    <x v="0"/>
    <m/>
    <s v=" "/>
    <m/>
    <s v="88605"/>
    <m/>
    <x v="14"/>
    <s v="Ülker Bisküvi San. A.Ş. Akyurt Şubesi"/>
    <s v="ÜLKER BİSKÜVİ SAN.A.Ş ( GEBZE ŞUBE )"/>
    <d v="2026-08-20T00:00:00"/>
    <s v="P-000172591"/>
    <m/>
    <s v="06FS8903"/>
    <s v="Tır Kayar Perdeli"/>
    <s v="FERHAT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8605"/>
    <n v="27280"/>
    <n v="0"/>
    <n v="0"/>
    <n v="0"/>
    <n v="29080.48"/>
    <n v="0"/>
    <n v="43874.42"/>
    <n v="0"/>
    <n v="29080.48"/>
    <n v="43874.42"/>
    <n v="14793.94"/>
  </r>
  <r>
    <x v="5"/>
    <s v="Hüseyin Çalışkan"/>
    <s v="Arşiv kaydı var"/>
    <m/>
    <m/>
    <d v="2026-08-20T00:00:00"/>
    <s v="S-642447"/>
    <d v="2026-08-20T00:00:00"/>
    <s v="Y-576686"/>
    <x v="0"/>
    <m/>
    <s v=" "/>
    <m/>
    <s v="88608"/>
    <m/>
    <x v="14"/>
    <s v="Ülker Bisküvi San. A.Ş. Akyurt Şubesi"/>
    <s v="ÜLKER BİSKÜVİ SAN.A.Ş ( GEBZE ŞUBE )"/>
    <d v="2026-08-20T00:00:00"/>
    <s v="P-000172590"/>
    <m/>
    <s v="06DN4677"/>
    <s v="Tır Kayar Perdeli"/>
    <s v="YUSUF KALAYCI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8608"/>
    <n v="27320"/>
    <n v="0"/>
    <n v="0"/>
    <n v="0"/>
    <n v="29942.720000000001"/>
    <n v="0"/>
    <n v="43938.76"/>
    <n v="0"/>
    <n v="29942.720000000001"/>
    <n v="43938.76"/>
    <n v="13996.04"/>
  </r>
  <r>
    <x v="5"/>
    <s v="Hüseyin Çalışkan"/>
    <s v="Arşiv kaydı var"/>
    <m/>
    <m/>
    <d v="2026-08-20T00:00:00"/>
    <s v="S-642444"/>
    <d v="2026-08-20T00:00:00"/>
    <s v="Y-576683"/>
    <x v="0"/>
    <m/>
    <s v=" "/>
    <m/>
    <s v="88594"/>
    <m/>
    <x v="14"/>
    <s v="Ülker Bisküvi San. A.Ş. Akyurt Şubesi"/>
    <s v="ÜLKER BİSKÜVİ SAN.A.Ş ( GEBZE ŞUBE )"/>
    <d v="2026-08-20T00:00:00"/>
    <s v="P-000172589"/>
    <m/>
    <s v="06CBG28"/>
    <s v="Tır Kayar Perdeli"/>
    <s v="AZİME GÜRSES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8594"/>
    <n v="28100"/>
    <n v="0"/>
    <n v="0"/>
    <n v="0"/>
    <n v="30797.599999999999"/>
    <n v="0"/>
    <n v="45193.23"/>
    <n v="0"/>
    <n v="30797.599999999999"/>
    <n v="45193.23"/>
    <n v="14395.63"/>
  </r>
  <r>
    <x v="5"/>
    <s v="Hüseyin Çalışkan"/>
    <s v="Arşiv kaydı var"/>
    <m/>
    <m/>
    <d v="2026-08-20T00:00:00"/>
    <s v="S-642431"/>
    <d v="2026-08-20T00:00:00"/>
    <s v="Y-576670"/>
    <x v="0"/>
    <m/>
    <s v=" "/>
    <m/>
    <s v="88565"/>
    <m/>
    <x v="14"/>
    <s v="Ülker Bisküvi San. A.Ş. Akyurt Şubesi"/>
    <s v="ÜLKER BİSKÜVİ SAN.A.Ş ( GEBZE ŞUBE )"/>
    <d v="2026-08-20T00:00:00"/>
    <s v="P-000172587"/>
    <m/>
    <s v="06CCA998"/>
    <s v="Tır Kayar Perdeli"/>
    <s v="NEZAKET ÖZDEMİ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8565"/>
    <n v="26460"/>
    <n v="0"/>
    <n v="0"/>
    <n v="0"/>
    <n v="29000.16"/>
    <n v="0"/>
    <n v="42555.62"/>
    <n v="0"/>
    <n v="29000.16"/>
    <n v="42555.62"/>
    <n v="13555.46"/>
  </r>
  <r>
    <x v="5"/>
    <s v="Ahmet Bursal"/>
    <s v="Arşiv kaydı var"/>
    <m/>
    <m/>
    <d v="2026-08-20T00:00:00"/>
    <s v="S-642895"/>
    <d v="2026-08-20T00:00:00"/>
    <s v="Y-577140"/>
    <x v="0"/>
    <m/>
    <s v=" "/>
    <m/>
    <s v="88799"/>
    <m/>
    <x v="14"/>
    <s v="Ülker Bisküvi San. A.Ş. Akyurt Şubesi"/>
    <s v="ÜLKER BİSKÜVİ SAN.A.Ş ( GEBZE ŞUBE )"/>
    <m/>
    <m/>
    <m/>
    <s v="06FE0014"/>
    <s v="Tır Kayar Perdeli"/>
    <s v="ALİ AKBAŞ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8799"/>
    <n v="0"/>
    <n v="0"/>
    <n v="0"/>
    <n v="0"/>
    <n v="29876.959999999999"/>
    <n v="0"/>
    <n v="43842.26"/>
    <n v="0"/>
    <n v="29876.959999999999"/>
    <n v="43842.26"/>
    <n v="13965.3"/>
  </r>
  <r>
    <x v="5"/>
    <s v="Hüseyin Çalışkan"/>
    <s v="Arşiv kaydı var"/>
    <m/>
    <m/>
    <d v="2026-08-20T00:00:00"/>
    <s v="S-642441"/>
    <d v="2026-08-20T00:00:00"/>
    <s v="Y-576680"/>
    <x v="0"/>
    <m/>
    <s v=" "/>
    <m/>
    <s v="88590"/>
    <m/>
    <x v="18"/>
    <s v="Ülker Bisküvi San. A.Ş. Akyurt Şubesi"/>
    <s v="Ülker Bisküvi San. A.Ş. Topkapı - 2 Şubesi"/>
    <d v="2026-08-20T00:00:00"/>
    <s v="P-000172588"/>
    <m/>
    <s v="06EUH122"/>
    <s v="Tır Kayar Perdeli"/>
    <s v="MURAT TİRYAKİ"/>
    <x v="0"/>
    <s v="MURAT TİRYAKİ"/>
    <s v="05343238017"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8590"/>
    <n v="27320"/>
    <n v="0"/>
    <n v="0"/>
    <n v="0"/>
    <n v="37646.959999999999"/>
    <n v="0"/>
    <n v="43531.69"/>
    <n v="0"/>
    <n v="37646.959999999999"/>
    <n v="43531.69"/>
    <n v="5884.73"/>
  </r>
  <r>
    <x v="5"/>
    <s v="Hüseyin Çalışkan"/>
    <s v="Arşiv kaydı var"/>
    <m/>
    <m/>
    <d v="2026-08-20T00:00:00"/>
    <s v="S-642512"/>
    <d v="2026-08-20T00:00:00"/>
    <s v="Y-576752"/>
    <x v="0"/>
    <m/>
    <s v=" "/>
    <m/>
    <s v="88703"/>
    <m/>
    <x v="18"/>
    <s v="Ülker Bisküvi San. A.Ş. Akyurt Şubesi"/>
    <s v="Ülker Bisküvi San. A.Ş. Topkapı - 2 Şubesi"/>
    <d v="2026-08-20T00:00:00"/>
    <s v="P-000172634"/>
    <m/>
    <s v="06EPY514"/>
    <s v="Tır Kayar Perdeli"/>
    <s v="HAKAN EROL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8703"/>
    <n v="27320"/>
    <n v="0"/>
    <n v="0"/>
    <n v="0"/>
    <n v="37646.959999999999"/>
    <n v="0"/>
    <n v="43531.69"/>
    <n v="0"/>
    <n v="37646.959999999999"/>
    <n v="43531.69"/>
    <n v="5884.73"/>
  </r>
  <r>
    <x v="5"/>
    <s v="Hüseyin Çalışkan"/>
    <s v="Arşiv kaydı var"/>
    <m/>
    <m/>
    <d v="2026-08-20T00:00:00"/>
    <s v="S-642476"/>
    <d v="2026-08-20T00:00:00"/>
    <s v="Y-576716"/>
    <x v="0"/>
    <m/>
    <s v=" "/>
    <m/>
    <s v="88645"/>
    <m/>
    <x v="14"/>
    <s v="Ülker Bisküvi San. A.Ş. Akyurt Şubesi"/>
    <s v="ÜLKER BİSKÜVİ SAN.A.Ş ( GEBZE ŞUBE )"/>
    <d v="2026-08-20T00:00:00"/>
    <s v="P-000172611"/>
    <m/>
    <s v="06DMC855"/>
    <s v="Tır Tenteli"/>
    <s v="SATILMIŞ MUT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8645"/>
    <n v="28140"/>
    <n v="0"/>
    <n v="0"/>
    <n v="0"/>
    <n v="30841.439999999999"/>
    <n v="0"/>
    <n v="45257.56"/>
    <n v="0"/>
    <n v="30841.439999999999"/>
    <n v="45257.56"/>
    <n v="14416.12"/>
  </r>
  <r>
    <x v="2"/>
    <s v="Arif Aladağ"/>
    <m/>
    <s v="17-23 AĞUSTOS 2026 GÖNENLİ SÜT / AKHİSAR MUTABAKATI"/>
    <s v="TAMAMLANDI"/>
    <d v="2026-08-20T00:00:00"/>
    <s v="S-642814"/>
    <d v="2026-08-20T00:00:00"/>
    <s v="Y-577057"/>
    <x v="0"/>
    <m/>
    <s v=" "/>
    <m/>
    <m/>
    <m/>
    <x v="6"/>
    <s v="GÖNENLİ SÜT VE SÜT ÜRÜNLERİ GIDA SANAYİ VE TİCARET ANONİM ŞİRKETİ"/>
    <m/>
    <m/>
    <m/>
    <m/>
    <s v="07BFD300"/>
    <s v="Tır Frigorifik"/>
    <s v="FATİH BALCAK"/>
    <x v="0"/>
    <s v=" "/>
    <m/>
    <s v="ŞEHİRLERARASI"/>
    <n v="1"/>
    <s v="Y45"/>
    <s v="MANİSA"/>
    <s v="MANİSA"/>
    <s v="MANİSA MERKEZ"/>
    <m/>
    <s v="Y03"/>
    <s v="AFYON"/>
    <s v="AFYONKARAHİSAR"/>
    <s v="AFYON MERKEZ"/>
    <s v="AFYON BİM @ "/>
    <n v="0"/>
    <n v="0"/>
    <n v="0"/>
    <n v="0"/>
    <n v="17500"/>
    <n v="0"/>
    <n v="19151.36"/>
    <n v="0"/>
    <n v="17500"/>
    <n v="19151.36"/>
    <n v="1651.36"/>
  </r>
  <r>
    <x v="2"/>
    <s v="Arif Aladağ"/>
    <m/>
    <s v="17-23 AĞUSTOS 2026 GÖNENLİ SÜT / AKHİSAR MUTABAKATI"/>
    <s v="TAMAMLANDI"/>
    <d v="2026-08-20T00:00:00"/>
    <s v="S-642799"/>
    <d v="2026-08-20T00:00:00"/>
    <s v="Y-577043"/>
    <x v="0"/>
    <m/>
    <s v=" "/>
    <m/>
    <m/>
    <m/>
    <x v="6"/>
    <s v="GÖNENLİ SÜT VE SÜT ÜRÜNLERİ GIDA SANAYİ VE TİCARET ANONİM ŞİRKETİ"/>
    <m/>
    <m/>
    <m/>
    <m/>
    <s v="31SB279"/>
    <s v="Tır Frigorifik"/>
    <s v="YÖNTEM LOJ.ULUS.TAŞ.İTH.İHR.SAN.VE TİC.LTD.ŞTİ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SANCAKTEPE BİM+ GEBZE BİM1 @ "/>
    <n v="0"/>
    <n v="0"/>
    <n v="0"/>
    <n v="0"/>
    <n v="38500"/>
    <n v="0"/>
    <n v="40540.29"/>
    <n v="0"/>
    <n v="38500"/>
    <n v="40540.29"/>
    <n v="2040.29"/>
  </r>
  <r>
    <x v="2"/>
    <s v="Arif Aladağ"/>
    <m/>
    <s v="17-23 AĞUSTOS 2026 GÖNENLİ SÜT / AKHİSAR MUTABAKATI"/>
    <s v="TAMAMLANDI"/>
    <d v="2026-08-20T00:00:00"/>
    <s v="S-642798"/>
    <d v="2026-08-20T00:00:00"/>
    <s v="Y-577042"/>
    <x v="0"/>
    <m/>
    <s v=" "/>
    <m/>
    <m/>
    <m/>
    <x v="6"/>
    <s v="GÖNENLİ SÜT VE SÜT ÜRÜNLERİ GIDA SANAYİ VE TİCARET ANONİM ŞİRKETİ"/>
    <m/>
    <m/>
    <m/>
    <m/>
    <s v="45ACD017"/>
    <s v="Tır Frigorifik"/>
    <s v="MEHMET UZEL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ESENYURT BİM1+BİM3 @ "/>
    <n v="0"/>
    <n v="0"/>
    <n v="0"/>
    <n v="0"/>
    <n v="48500"/>
    <n v="0"/>
    <n v="50429.56"/>
    <n v="0"/>
    <n v="48500"/>
    <n v="50429.56"/>
    <n v="1929.56"/>
  </r>
  <r>
    <x v="2"/>
    <s v="Arif Aladağ"/>
    <m/>
    <s v="17-23 AĞUSTOS 2026 GÖNENLİ SÜT / AKHİSAR MUTABAKATI"/>
    <s v="TAMAMLANDI"/>
    <d v="2026-08-20T00:00:00"/>
    <s v="S-642792"/>
    <d v="2026-08-20T00:00:00"/>
    <s v="Y-577036"/>
    <x v="0"/>
    <m/>
    <s v=" "/>
    <m/>
    <m/>
    <m/>
    <x v="6"/>
    <s v="GÖNENLİ SÜT VE SÜT ÜRÜNLERİ GIDA SANAYİ VE TİCARET ANONİM ŞİRKETİ"/>
    <m/>
    <m/>
    <m/>
    <m/>
    <s v="33AHL784"/>
    <s v="Tır Frigorifik"/>
    <s v="ULAŞ ULUSLARARASI NAKL.SAN.VE TİC. LTD.ŞTİ"/>
    <x v="1"/>
    <s v=" "/>
    <m/>
    <s v="ŞEHİRLERARASI"/>
    <n v="1"/>
    <s v="Y45"/>
    <s v="MANİSA"/>
    <s v="MANİSA"/>
    <s v="MANİSA MERKEZ"/>
    <m/>
    <s v="Y34"/>
    <s v="İSTANBUL"/>
    <s v="İSTANBUL"/>
    <s v="İSTANBUL MERKEZ"/>
    <s v="ARNAVUTKÖY BİM2 @ "/>
    <n v="0"/>
    <n v="440"/>
    <n v="440"/>
    <n v="0"/>
    <n v="20019.03"/>
    <n v="185.79"/>
    <n v="35174.67"/>
    <n v="0"/>
    <n v="19833.240000000002"/>
    <n v="35174.67"/>
    <n v="15341.43"/>
  </r>
  <r>
    <x v="2"/>
    <s v="Arif Aladağ"/>
    <m/>
    <s v="17-23 AĞUSTOS 2026 GÖNENLİ SÜT / AKHİSAR MUTABAKATI"/>
    <s v="TAMAMLANDI"/>
    <d v="2026-08-20T00:00:00"/>
    <s v="S-642791"/>
    <d v="2026-08-20T00:00:00"/>
    <s v="Y-577035"/>
    <x v="0"/>
    <m/>
    <s v=" "/>
    <m/>
    <m/>
    <m/>
    <x v="6"/>
    <s v="GÖNENLİ SÜT VE SÜT ÜRÜNLERİ GIDA SANAYİ VE TİCARET ANONİM ŞİRKETİ"/>
    <m/>
    <m/>
    <m/>
    <m/>
    <s v="45BAD050"/>
    <s v="Tır Frigorifik"/>
    <s v="MUHAMMED ENES İMAMOĞLU"/>
    <x v="0"/>
    <s v=" "/>
    <m/>
    <s v="ŞEHİRİÇİ"/>
    <n v="1"/>
    <s v="Y45"/>
    <s v="MANİSA"/>
    <s v="MANİSA"/>
    <s v="MANİSA MERKEZ"/>
    <m/>
    <s v="Y45"/>
    <s v="MANİSA"/>
    <s v="MANİSA"/>
    <s v="MANİSA MERKEZ"/>
    <s v="TURGUTLU BİM @ "/>
    <n v="0"/>
    <n v="0"/>
    <n v="0"/>
    <n v="0"/>
    <n v="12000"/>
    <n v="0"/>
    <n v="12213.3"/>
    <n v="0"/>
    <n v="12000"/>
    <n v="12213.3"/>
    <n v="213.3"/>
  </r>
  <r>
    <x v="2"/>
    <s v="Arif Aladağ"/>
    <m/>
    <s v="17-23 AĞUSTOS 2026 GÖNENLİ SÜT / AKHİSAR MUTABAKATI"/>
    <s v="TAMAMLANDI"/>
    <d v="2026-08-20T00:00:00"/>
    <s v="S-642790"/>
    <d v="2026-08-20T00:00:00"/>
    <s v="Y-577034"/>
    <x v="0"/>
    <m/>
    <s v=" "/>
    <m/>
    <m/>
    <m/>
    <x v="6"/>
    <s v="GÖNENLİ SÜT VE SÜT ÜRÜNLERİ GIDA SANAYİ VE TİCARET ANONİM ŞİRKETİ"/>
    <m/>
    <m/>
    <m/>
    <m/>
    <s v="45HH178"/>
    <s v="Tır Frigorifik"/>
    <s v="SAFİYE YAŞAR"/>
    <x v="0"/>
    <s v=" "/>
    <m/>
    <s v="ŞEHİRLERARASI"/>
    <n v="1"/>
    <s v="Y45"/>
    <s v="MANİSA"/>
    <s v="MANİSA"/>
    <s v="MANİSA MERKEZ"/>
    <m/>
    <s v="Y35"/>
    <s v="İZMİR"/>
    <s v="İZMİR"/>
    <s v="MERKEZ"/>
    <s v="ULUKENT BİM @ "/>
    <n v="0"/>
    <n v="0"/>
    <n v="0"/>
    <n v="0"/>
    <n v="8500"/>
    <n v="0"/>
    <n v="8713.2999999999993"/>
    <n v="0"/>
    <n v="8500"/>
    <n v="8713.2999999999993"/>
    <n v="213.3"/>
  </r>
  <r>
    <x v="2"/>
    <s v="Arif Aladağ"/>
    <m/>
    <s v="17-23 AĞUSTOS 2026 GÖNENLİ SÜT / AKHİSAR MUTABAKATI"/>
    <s v="TAMAMLANDI"/>
    <d v="2026-08-20T00:00:00"/>
    <s v="S-642788"/>
    <d v="2026-08-20T00:00:00"/>
    <s v="Y-577032"/>
    <x v="0"/>
    <m/>
    <s v=" "/>
    <m/>
    <m/>
    <m/>
    <x v="6"/>
    <s v="GÖNENLİ SÜT VE SÜT ÜRÜNLERİ GIDA SANAYİ VE TİCARET ANONİM ŞİRKETİ"/>
    <m/>
    <m/>
    <m/>
    <m/>
    <s v="42CAN36"/>
    <s v="Tır Frigorifik"/>
    <s v="YAYLADÜZÜ SÜT VE SÜT ÜRÜNLERİ TARIM HAYVANCILIK SANAYİ VE TİCARET LİMİTED ŞİRKETİ"/>
    <x v="0"/>
    <s v=" "/>
    <m/>
    <s v="ŞEHİRLERARASI"/>
    <n v="1"/>
    <s v="Y45"/>
    <s v="MANİSA"/>
    <s v="MANİSA"/>
    <s v="MANİSA MERKEZ"/>
    <m/>
    <s v="Y06"/>
    <s v="ANKARA"/>
    <s v="ANKARA"/>
    <s v="ANKARA MERKEZ"/>
    <s v="YENİKENT BİM+ HASANOĞLAN BİM1 @ "/>
    <n v="0"/>
    <n v="0"/>
    <n v="0"/>
    <n v="0"/>
    <n v="37000"/>
    <n v="0"/>
    <n v="37919.69"/>
    <n v="0"/>
    <n v="37000"/>
    <n v="37919.69"/>
    <n v="919.69"/>
  </r>
  <r>
    <x v="2"/>
    <s v="Arif Aladağ"/>
    <m/>
    <m/>
    <s v="TAMAMLANDI"/>
    <d v="2026-08-20T00:00:00"/>
    <s v="S-642705"/>
    <d v="2026-08-20T00:00:00"/>
    <s v="Y-576947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LERARASI"/>
    <n v="1"/>
    <s v="4598"/>
    <s v="MANİSA KESKİNOĞLU DEPO"/>
    <s v="MANİSA"/>
    <s v="AKHİSAR"/>
    <s v="KAYALIOĞLU KASABASI"/>
    <s v="Y35"/>
    <s v="İZMİR"/>
    <s v="İZMİR"/>
    <s v="MERKEZ"/>
    <s v="MANİSA A101+ CENK ZERE @ "/>
    <n v="0"/>
    <n v="0"/>
    <n v="0"/>
    <n v="0"/>
    <n v="13000"/>
    <n v="0"/>
    <n v="13000"/>
    <n v="0"/>
    <n v="13000"/>
    <n v="13000"/>
    <n v="0"/>
  </r>
  <r>
    <x v="2"/>
    <s v="Arif Aladağ"/>
    <m/>
    <m/>
    <s v="TAMAMLANDI"/>
    <d v="2026-08-20T00:00:00"/>
    <s v="S-642710"/>
    <d v="2026-08-20T00:00:00"/>
    <s v="Y-576952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TURGUTLU FİLE @ "/>
    <n v="0"/>
    <n v="0"/>
    <n v="0"/>
    <n v="0"/>
    <n v="8750"/>
    <n v="0"/>
    <n v="9100"/>
    <n v="0"/>
    <n v="8750"/>
    <n v="9100"/>
    <n v="350"/>
  </r>
  <r>
    <x v="2"/>
    <s v="Arif Aladağ"/>
    <m/>
    <m/>
    <s v="TAMAMLANDI"/>
    <d v="2026-08-20T00:00:00"/>
    <s v="S-642709"/>
    <d v="2026-08-20T00:00:00"/>
    <s v="Y-576951"/>
    <x v="0"/>
    <m/>
    <s v=" "/>
    <m/>
    <m/>
    <m/>
    <x v="7"/>
    <s v="KESKİNOĞLU TAVUKÇULUK VE DAMIZLIK İŞLETMELERİ SANAYİ TİCARET ANONİM ŞİRKETİ"/>
    <m/>
    <m/>
    <m/>
    <m/>
    <s v="45YT441"/>
    <s v="Tır Frigorifik"/>
    <s v="SİSTA LOJİSTİK GIDA TİC.LTD.ŞTİ"/>
    <x v="0"/>
    <s v=" "/>
    <m/>
    <s v="ŞEHİRLERARASI"/>
    <n v="1"/>
    <s v="4598"/>
    <s v="MANİSA KESKİNOĞLU DEPO"/>
    <s v="MANİSA"/>
    <s v="AKHİSAR"/>
    <s v="KAYALIOĞLU KASABASI"/>
    <s v="Y35"/>
    <s v="İZMİR"/>
    <s v="İZMİR"/>
    <s v="MERKEZ"/>
    <s v="MENEMEN TARIM KREDİ @ "/>
    <n v="0"/>
    <n v="0"/>
    <n v="0"/>
    <n v="0"/>
    <n v="8750"/>
    <n v="0"/>
    <n v="9100"/>
    <n v="0"/>
    <n v="8750"/>
    <n v="9100"/>
    <n v="350"/>
  </r>
  <r>
    <x v="2"/>
    <s v="Arif Aladağ"/>
    <m/>
    <m/>
    <s v="TAMAMLANDI"/>
    <d v="2026-08-20T00:00:00"/>
    <s v="S-642708"/>
    <d v="2026-08-20T00:00:00"/>
    <s v="Y-576950"/>
    <x v="0"/>
    <m/>
    <s v=" "/>
    <m/>
    <m/>
    <m/>
    <x v="7"/>
    <s v="KESKİNOĞLU TAVUKÇULUK VE DAMIZLIK İŞLETMELERİ SANAYİ TİCARET ANONİM ŞİRKETİ"/>
    <m/>
    <m/>
    <m/>
    <m/>
    <s v="07ZAT86"/>
    <s v="Tır Frigorifik"/>
    <s v="HAKAN ÜSTÜN"/>
    <x v="0"/>
    <s v=" "/>
    <m/>
    <s v="ŞEHİRLERARASI"/>
    <n v="1"/>
    <s v="4598"/>
    <s v="MANİSA KESKİNOĞLU DEPO"/>
    <s v="MANİSA"/>
    <s v="AKHİSAR"/>
    <s v="KAYALIOĞLU KASABASI"/>
    <s v="Y07"/>
    <s v="ANTALYA"/>
    <s v="ANTALYA"/>
    <s v="MERKEZ"/>
    <s v="MURATPAŞA A101 + SERİK A101 @ "/>
    <n v="0"/>
    <n v="0"/>
    <n v="0"/>
    <n v="0"/>
    <n v="27000"/>
    <n v="0"/>
    <n v="28100"/>
    <n v="0"/>
    <n v="27000"/>
    <n v="28100"/>
    <n v="1100"/>
  </r>
  <r>
    <x v="2"/>
    <s v="Arif Aladağ"/>
    <m/>
    <m/>
    <s v="TAMAMLANDI"/>
    <d v="2026-08-20T00:00:00"/>
    <s v="S-642707"/>
    <d v="2026-08-20T00:00:00"/>
    <s v="Y-576949"/>
    <x v="0"/>
    <m/>
    <s v=" "/>
    <m/>
    <m/>
    <m/>
    <x v="7"/>
    <s v="KESKİNOĞLU TAVUKÇULUK VE DAMIZLIK İŞLETMELERİ SANAYİ TİCARET ANONİM ŞİRKETİ"/>
    <m/>
    <m/>
    <m/>
    <m/>
    <s v="42BBG899"/>
    <s v="Tır Frigorifik"/>
    <s v="MEHMET ALİ KARAZOR"/>
    <x v="0"/>
    <s v=" "/>
    <m/>
    <s v="ŞEHİRLERARASI"/>
    <n v="1"/>
    <s v="4598"/>
    <s v="MANİSA KESKİNOĞLU DEPO"/>
    <s v="MANİSA"/>
    <s v="AKHİSAR"/>
    <s v="KAYALIOĞLU KASABASI"/>
    <s v="Y06"/>
    <s v="ANKARA"/>
    <s v="ANKARA"/>
    <s v="ANKARA MERKEZ"/>
    <s v="GÖLBAŞI MİGROS @ "/>
    <n v="0"/>
    <n v="0"/>
    <n v="0"/>
    <n v="0"/>
    <n v="29000"/>
    <n v="0"/>
    <n v="30050"/>
    <n v="0"/>
    <n v="29000"/>
    <n v="30050"/>
    <n v="1050"/>
  </r>
  <r>
    <x v="2"/>
    <s v="Arif Aladağ"/>
    <m/>
    <m/>
    <s v="TAMAMLANDI"/>
    <d v="2026-08-20T00:00:00"/>
    <s v="S-642706"/>
    <d v="2026-08-20T00:00:00"/>
    <s v="Y-576948"/>
    <x v="0"/>
    <m/>
    <s v=" "/>
    <m/>
    <m/>
    <m/>
    <x v="7"/>
    <s v="KESKİNOĞLU TAVUKÇULUK VE DAMIZLIK İŞLETMELERİ SANAYİ TİCARET ANONİM ŞİRKETİ"/>
    <m/>
    <m/>
    <m/>
    <m/>
    <s v="06DCP528"/>
    <s v="Tır Frigorifik"/>
    <s v="YAMANLAR GRUP LOJİSTİK NAKLİYAT İTHALAT İHRACAT LİMİTED ŞİRKETİ"/>
    <x v="0"/>
    <s v=" "/>
    <m/>
    <s v="ŞEHİRLERARASI"/>
    <n v="1"/>
    <s v="4598"/>
    <s v="MANİSA KESKİNOĞLU DEPO"/>
    <s v="MANİSA"/>
    <s v="AKHİSAR"/>
    <s v="KAYALIOĞLU KASABASI"/>
    <s v="Y06"/>
    <s v="ANKARA"/>
    <s v="ANKARA"/>
    <s v="ANKARA MERKEZ"/>
    <s v="ASO MİGROS @ "/>
    <n v="0"/>
    <n v="0"/>
    <n v="0"/>
    <n v="0"/>
    <n v="28000"/>
    <n v="0"/>
    <n v="30050"/>
    <n v="0"/>
    <n v="28000"/>
    <n v="30050"/>
    <n v="2050"/>
  </r>
  <r>
    <x v="2"/>
    <s v="Arif Aladağ"/>
    <m/>
    <s v="17-23 AĞUSTOS 2026 GÖNENLİ SÜT / AKHİSAR MUTABAKATI"/>
    <s v="TAMAMLANDI"/>
    <d v="2026-08-20T00:00:00"/>
    <s v="S-642789"/>
    <d v="2026-08-20T00:00:00"/>
    <s v="Y-577033"/>
    <x v="0"/>
    <m/>
    <s v=" "/>
    <m/>
    <m/>
    <m/>
    <x v="6"/>
    <s v="GÖNENLİ SÜT VE SÜT ÜRÜNLERİ GIDA SANAYİ VE TİCARET ANONİM ŞİRKETİ"/>
    <m/>
    <m/>
    <m/>
    <m/>
    <s v="45BBY525"/>
    <s v="Tır Frigorifik"/>
    <s v="İBRAHİM RAZLIK"/>
    <x v="0"/>
    <s v=" "/>
    <m/>
    <s v="ŞEHİRİÇİ"/>
    <n v="1"/>
    <s v="Y45"/>
    <s v="MANİSA"/>
    <s v="MANİSA"/>
    <s v="MANİSA MERKEZ"/>
    <m/>
    <s v="Y45"/>
    <s v="MANİSA"/>
    <s v="MANİSA"/>
    <s v="MANİSA MERKEZ"/>
    <s v="AKHİSAR BİM @ "/>
    <n v="0"/>
    <n v="0"/>
    <n v="0"/>
    <n v="0"/>
    <n v="4000"/>
    <n v="0"/>
    <n v="2323.5500000000002"/>
    <n v="0"/>
    <n v="4000"/>
    <n v="2323.5500000000002"/>
    <n v="-1676.45"/>
  </r>
  <r>
    <x v="3"/>
    <s v="Kadir Öz"/>
    <m/>
    <m/>
    <s v="SAKARYA"/>
    <d v="2026-08-20T00:00:00"/>
    <s v="S-643596"/>
    <d v="2026-08-20T00:00:00"/>
    <s v="Y-577844"/>
    <x v="1"/>
    <m/>
    <s v=" "/>
    <d v="2026-08-20T00:00:00"/>
    <m/>
    <m/>
    <x v="8"/>
    <s v="TURKUVAZ PLASTİK VE TEMİZLİK ÜRÜNLERİ SAN TİÇ A.Ş"/>
    <m/>
    <m/>
    <m/>
    <m/>
    <s v="54APT663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6"/>
    <s v="ANKARA"/>
    <s v="ANKARA"/>
    <s v="ANKARA MERKEZ"/>
    <s v="YENİKENT+GÜZELHİSAR @ "/>
    <n v="0"/>
    <n v="0"/>
    <n v="1"/>
    <m/>
    <n v="20893"/>
    <n v="0"/>
    <n v="24072"/>
    <n v="0"/>
    <n v="20893"/>
    <n v="24072"/>
    <n v="3179"/>
  </r>
  <r>
    <x v="3"/>
    <s v="Kadir Öz"/>
    <m/>
    <m/>
    <s v="SAKARYA"/>
    <d v="2026-08-20T00:00:00"/>
    <s v="S-643595"/>
    <d v="2026-08-20T00:00:00"/>
    <s v="Y-577843"/>
    <x v="1"/>
    <m/>
    <s v=" "/>
    <d v="2026-08-20T00:00:00"/>
    <m/>
    <m/>
    <x v="8"/>
    <s v="TURKUVAZ PLASTİK VE TEMİZLİK ÜRÜNLERİ SAN TİÇ A.Ş"/>
    <m/>
    <m/>
    <m/>
    <m/>
    <s v="04AAY633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65"/>
    <s v="VAN"/>
    <s v="VAN"/>
    <s v="VAN MERKEZ"/>
    <s v="VAN @ "/>
    <n v="0"/>
    <n v="0"/>
    <n v="1"/>
    <m/>
    <n v="71690"/>
    <n v="0"/>
    <n v="80584"/>
    <n v="0"/>
    <n v="71690"/>
    <n v="80584"/>
    <n v="8894"/>
  </r>
  <r>
    <x v="3"/>
    <s v="Kadir Öz"/>
    <m/>
    <m/>
    <s v="SAKARYA"/>
    <d v="2026-08-20T00:00:00"/>
    <s v="S-643594"/>
    <d v="2026-08-20T00:00:00"/>
    <s v="Y-577842"/>
    <x v="1"/>
    <m/>
    <s v=" "/>
    <d v="2026-08-20T00:00:00"/>
    <m/>
    <m/>
    <x v="8"/>
    <s v="TURKUVAZ PLASTİK VE TEMİZLİK ÜRÜNLERİ SAN TİÇ A.Ş"/>
    <m/>
    <m/>
    <m/>
    <m/>
    <s v="33AJV475"/>
    <s v="Tır Tenteli"/>
    <s v="ALİ KARA"/>
    <x v="0"/>
    <s v=" "/>
    <m/>
    <s v="ŞEHİRLERARASI"/>
    <m/>
    <s v="5403"/>
    <s v="HENDEK TURKUVAZ"/>
    <s v="SAKARYA"/>
    <s v="HENDEK"/>
    <m/>
    <s v="Y33"/>
    <s v="MERSİN"/>
    <s v="MERSİN"/>
    <s v="MERSİN MERKEZ"/>
    <s v="TARSUS @ "/>
    <n v="0"/>
    <n v="0"/>
    <n v="1"/>
    <m/>
    <n v="32426"/>
    <n v="0"/>
    <n v="37720"/>
    <n v="0"/>
    <n v="32426"/>
    <n v="37720"/>
    <n v="5294"/>
  </r>
  <r>
    <x v="3"/>
    <s v="Kadir Öz"/>
    <m/>
    <m/>
    <s v="SAKARYA"/>
    <d v="2026-08-20T00:00:00"/>
    <s v="S-643593"/>
    <d v="2026-08-20T00:00:00"/>
    <s v="Y-577841"/>
    <x v="1"/>
    <m/>
    <s v=" "/>
    <d v="2026-08-20T00:00:00"/>
    <m/>
    <m/>
    <x v="8"/>
    <s v="TURKUVAZ PLASTİK VE TEMİZLİK ÜRÜNLERİ SAN TİÇ A.Ş"/>
    <m/>
    <m/>
    <m/>
    <m/>
    <s v="29AAN362"/>
    <s v="Tır Tenteli"/>
    <s v="SINIRLI SORUMLU HENDEK NÜSHETİYE TAŞIMA VE İŞLETME KOOPERATİFİ -02 YAKIT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610"/>
    <n v="0"/>
    <n v="12659"/>
    <n v="0"/>
    <n v="10610"/>
    <n v="12659"/>
    <n v="2049"/>
  </r>
  <r>
    <x v="3"/>
    <s v="Kadir Öz"/>
    <m/>
    <m/>
    <s v="SAKARYA"/>
    <d v="2026-08-20T00:00:00"/>
    <s v="S-643592"/>
    <d v="2026-08-20T00:00:00"/>
    <s v="Y-577840"/>
    <x v="1"/>
    <m/>
    <s v=" "/>
    <d v="2026-08-20T00:00:00"/>
    <m/>
    <m/>
    <x v="8"/>
    <s v="TURKUVAZ PLASTİK VE TEMİZLİK ÜRÜNLERİ SAN TİÇ A.Ş"/>
    <m/>
    <m/>
    <m/>
    <m/>
    <s v="55GS841"/>
    <s v="Tır Kayar Perdeli"/>
    <s v="MEHMET MARANGOZ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610"/>
    <n v="0"/>
    <n v="12659"/>
    <n v="0"/>
    <n v="10610"/>
    <n v="12659"/>
    <n v="2049"/>
  </r>
  <r>
    <x v="3"/>
    <s v="Kadir Öz"/>
    <m/>
    <m/>
    <s v="SAKARYA"/>
    <d v="2026-08-20T00:00:00"/>
    <s v="S-643591"/>
    <d v="2026-08-20T00:00:00"/>
    <s v="Y-577839"/>
    <x v="1"/>
    <m/>
    <s v=" "/>
    <d v="2026-08-20T00:00:00"/>
    <m/>
    <m/>
    <x v="8"/>
    <s v="TURKUVAZ PLASTİK VE TEMİZLİK ÜRÜNLERİ SAN TİÇ A.Ş"/>
    <m/>
    <m/>
    <m/>
    <m/>
    <s v="50AFV741"/>
    <s v="Tır Kayar Perdeli"/>
    <s v="MURAT SEZER"/>
    <x v="0"/>
    <s v=" "/>
    <m/>
    <s v="ŞEHİRLERARASI"/>
    <m/>
    <s v="5403"/>
    <s v="HENDEK TURKUVAZ"/>
    <s v="SAKARYA"/>
    <s v="HENDEK"/>
    <m/>
    <s v="Y44"/>
    <s v="MALATYA"/>
    <s v="MALATYA"/>
    <s v="MALATYA MERKEZ"/>
    <s v="MALATYA @ "/>
    <n v="0"/>
    <n v="0"/>
    <n v="1"/>
    <m/>
    <n v="49238"/>
    <n v="0"/>
    <n v="56773"/>
    <n v="0"/>
    <n v="49238"/>
    <n v="56773"/>
    <n v="7535"/>
  </r>
  <r>
    <x v="3"/>
    <s v="Kadir Öz"/>
    <m/>
    <m/>
    <s v="SAKARYA"/>
    <d v="2026-08-20T00:00:00"/>
    <s v="S-643590"/>
    <d v="2026-08-20T00:00:00"/>
    <s v="Y-577838"/>
    <x v="1"/>
    <m/>
    <s v=" "/>
    <d v="2026-08-20T00:00:00"/>
    <m/>
    <m/>
    <x v="8"/>
    <s v="TURKUVAZ PLASTİK VE TEMİZLİK ÜRÜNLERİ SAN TİÇ A.Ş"/>
    <m/>
    <m/>
    <m/>
    <m/>
    <s v="42P440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42"/>
    <s v="KONYA"/>
    <s v="KONYA"/>
    <s v="KONYA MERKEZ"/>
    <s v="KONYA @ "/>
    <n v="0"/>
    <n v="0"/>
    <n v="1"/>
    <m/>
    <n v="26382"/>
    <n v="0"/>
    <n v="28771"/>
    <n v="0"/>
    <n v="26382"/>
    <n v="28771"/>
    <n v="2389"/>
  </r>
  <r>
    <x v="3"/>
    <s v="Kadir Öz"/>
    <m/>
    <m/>
    <s v="SAKARYA"/>
    <d v="2026-08-20T00:00:00"/>
    <s v="S-643589"/>
    <d v="2026-08-20T00:00:00"/>
    <s v="Y-577837"/>
    <x v="1"/>
    <m/>
    <s v=" "/>
    <d v="2026-08-20T00:00:00"/>
    <m/>
    <m/>
    <x v="8"/>
    <s v="TURKUVAZ PLASTİK VE TEMİZLİK ÜRÜNLERİ SAN TİÇ A.Ş"/>
    <m/>
    <m/>
    <m/>
    <m/>
    <s v="54HL183"/>
    <s v="Tır Tenteli"/>
    <s v="ÖMER KAR"/>
    <x v="0"/>
    <s v=" "/>
    <m/>
    <s v="ŞEHİRLERARASI"/>
    <m/>
    <s v="5403"/>
    <s v="HENDEK TURKUVAZ"/>
    <s v="SAKARYA"/>
    <s v="HENDEK"/>
    <m/>
    <s v="Y35"/>
    <s v="İZMİR"/>
    <s v="İZMİR"/>
    <s v="MERKEZ"/>
    <s v="KEMALPAŞA-2+ULUKENT @ "/>
    <n v="0"/>
    <n v="0"/>
    <n v="1"/>
    <m/>
    <n v="28206"/>
    <n v="0"/>
    <n v="31854"/>
    <n v="0"/>
    <n v="28206"/>
    <n v="31854"/>
    <n v="3648"/>
  </r>
  <r>
    <x v="3"/>
    <s v="Kadir Öz"/>
    <m/>
    <m/>
    <s v="SAKARYA"/>
    <d v="2026-08-20T00:00:00"/>
    <s v="S-643588"/>
    <d v="2026-08-20T00:00:00"/>
    <s v="Y-577836"/>
    <x v="1"/>
    <m/>
    <s v=" "/>
    <d v="2026-08-20T00:00:00"/>
    <m/>
    <m/>
    <x v="8"/>
    <s v="TURKUVAZ PLASTİK VE TEMİZLİK ÜRÜNLERİ SAN TİÇ A.Ş"/>
    <m/>
    <m/>
    <m/>
    <m/>
    <s v="06FGK560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5"/>
    <s v="İZMİR"/>
    <s v="İZMİR"/>
    <s v="MERKEZ"/>
    <s v="KEMALPAŞA-1 @ "/>
    <n v="0"/>
    <n v="0"/>
    <n v="1"/>
    <m/>
    <n v="26956"/>
    <n v="0"/>
    <n v="30460"/>
    <n v="0"/>
    <n v="26956"/>
    <n v="30460"/>
    <n v="3504"/>
  </r>
  <r>
    <x v="3"/>
    <s v="Kadir Öz"/>
    <m/>
    <m/>
    <s v="SAKARYA"/>
    <d v="2026-08-20T00:00:00"/>
    <s v="S-643587"/>
    <d v="2026-08-20T00:00:00"/>
    <s v="Y-577835"/>
    <x v="1"/>
    <m/>
    <s v=" "/>
    <d v="2026-08-20T00:00:00"/>
    <m/>
    <m/>
    <x v="8"/>
    <s v="TURKUVAZ PLASTİK VE TEMİZLİK ÜRÜNLERİ SAN TİÇ A.Ş"/>
    <m/>
    <m/>
    <m/>
    <m/>
    <s v="26LA232"/>
    <s v="Tır Tenteli"/>
    <s v="BELİRSİZ"/>
    <x v="0"/>
    <s v=" "/>
    <m/>
    <s v="ŞEHİRLERARASI"/>
    <m/>
    <s v="5403"/>
    <s v="HENDEK TURKUVAZ"/>
    <s v="SAKARYA"/>
    <s v="HENDEK"/>
    <m/>
    <s v="Y16"/>
    <s v="BURSA"/>
    <s v="BURSA"/>
    <s v="BURSA MERKEZ"/>
    <s v="İNEGÖL+NİLÜFER @ "/>
    <n v="0"/>
    <n v="0"/>
    <n v="1"/>
    <m/>
    <n v="15015"/>
    <n v="0"/>
    <n v="16595"/>
    <n v="0"/>
    <n v="15015"/>
    <n v="16595"/>
    <n v="1580"/>
  </r>
  <r>
    <x v="3"/>
    <s v="Kadir Öz"/>
    <m/>
    <m/>
    <s v="SAKARYA"/>
    <d v="2026-08-20T00:00:00"/>
    <s v="S-643586"/>
    <d v="2026-08-20T00:00:00"/>
    <s v="Y-577834"/>
    <x v="1"/>
    <m/>
    <s v=" "/>
    <d v="2026-08-20T00:00:00"/>
    <m/>
    <m/>
    <x v="8"/>
    <s v="TURKUVAZ PLASTİK VE TEMİZLİK ÜRÜNLERİ SAN TİÇ A.Ş"/>
    <m/>
    <m/>
    <m/>
    <m/>
    <s v="19BJ22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19"/>
    <s v="ÇORUM"/>
    <s v="ÇORUM"/>
    <s v="ÇORUM MERKEZ"/>
    <s v="ÇORUM @ "/>
    <n v="0"/>
    <n v="0"/>
    <n v="1"/>
    <m/>
    <n v="25522"/>
    <n v="0"/>
    <n v="30093"/>
    <n v="0"/>
    <n v="25522"/>
    <n v="30093"/>
    <n v="4571"/>
  </r>
  <r>
    <x v="3"/>
    <s v="Kadir Öz"/>
    <m/>
    <m/>
    <s v="SAKARYA"/>
    <d v="2026-08-20T00:00:00"/>
    <s v="S-643585"/>
    <d v="2026-08-20T00:00:00"/>
    <s v="Y-577833"/>
    <x v="1"/>
    <m/>
    <s v=" "/>
    <d v="2026-08-20T00:00:00"/>
    <m/>
    <m/>
    <x v="8"/>
    <s v="TURKUVAZ PLASTİK VE TEMİZLİK ÜRÜNLERİ SAN TİÇ A.Ş"/>
    <m/>
    <m/>
    <m/>
    <m/>
    <s v="54AJ35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59"/>
    <s v="TEKİRDAĞ"/>
    <s v="TEKİRDAĞ"/>
    <s v="TEKİRDAĞ MERKEZ"/>
    <s v="ÇORLU @ "/>
    <n v="0"/>
    <n v="0"/>
    <n v="1"/>
    <m/>
    <n v="22224"/>
    <n v="0"/>
    <n v="23722"/>
    <n v="0"/>
    <n v="22224"/>
    <n v="23722"/>
    <n v="1498"/>
  </r>
  <r>
    <x v="3"/>
    <s v="Kadir Öz"/>
    <m/>
    <m/>
    <s v="SAKARYA"/>
    <d v="2026-08-20T00:00:00"/>
    <s v="S-643584"/>
    <d v="2026-08-20T00:00:00"/>
    <s v="Y-577832"/>
    <x v="1"/>
    <m/>
    <s v=" "/>
    <d v="2026-08-20T00:00:00"/>
    <m/>
    <m/>
    <x v="8"/>
    <s v="TURKUVAZ PLASTİK VE TEMİZLİK ÜRÜNLERİ SAN TİÇ A.Ş"/>
    <m/>
    <m/>
    <m/>
    <m/>
    <s v="06DR6049"/>
    <s v="Tır Frigorifik"/>
    <s v="OSMANLI MADENİ YAĞ ULŞ.PET.ÜRN.NAK."/>
    <x v="0"/>
    <s v=" "/>
    <m/>
    <s v="ŞEHİRLERARASI"/>
    <m/>
    <s v="5403"/>
    <s v="HENDEK TURKUVAZ"/>
    <s v="SAKARYA"/>
    <s v="HENDEK"/>
    <m/>
    <s v="Y72"/>
    <s v="BATMAN"/>
    <s v="BATMAN"/>
    <s v="BATMAN MERKEZ"/>
    <s v="BATMAN @ "/>
    <n v="0"/>
    <n v="0"/>
    <n v="1"/>
    <m/>
    <n v="57352"/>
    <n v="0"/>
    <n v="79118"/>
    <n v="0"/>
    <n v="57352"/>
    <n v="79118"/>
    <n v="21766"/>
  </r>
  <r>
    <x v="3"/>
    <s v="Kadir Öz"/>
    <m/>
    <m/>
    <s v="SAKARYA"/>
    <d v="2026-08-20T00:00:00"/>
    <s v="S-643583"/>
    <d v="2026-08-20T00:00:00"/>
    <s v="Y-577831"/>
    <x v="1"/>
    <m/>
    <s v=" "/>
    <d v="2026-08-20T00:00:00"/>
    <m/>
    <m/>
    <x v="8"/>
    <s v="TURKUVAZ PLASTİK VE TEMİZLİK ÜRÜNLERİ SAN TİÇ A.Ş"/>
    <m/>
    <m/>
    <m/>
    <m/>
    <s v="55JZ701"/>
    <s v="Tır Tenteli"/>
    <s v="MURAT HANCI"/>
    <x v="0"/>
    <s v=" "/>
    <m/>
    <s v="ŞEHİRLERARASI"/>
    <m/>
    <s v="5403"/>
    <s v="HENDEK TURKUVAZ"/>
    <s v="SAKARYA"/>
    <s v="HENDEK"/>
    <m/>
    <s v="Y55"/>
    <s v="SAMSUN"/>
    <s v="SAMSUN"/>
    <s v="SAMSUN MERKEZ"/>
    <s v="BAFRA @ "/>
    <n v="0"/>
    <n v="0"/>
    <n v="1"/>
    <m/>
    <n v="29536"/>
    <n v="0"/>
    <n v="35051"/>
    <n v="0"/>
    <n v="29536"/>
    <n v="35051"/>
    <n v="5515"/>
  </r>
  <r>
    <x v="3"/>
    <s v="Kadir Öz"/>
    <m/>
    <m/>
    <s v="SAKARYA"/>
    <d v="2026-08-20T00:00:00"/>
    <s v="S-643582"/>
    <d v="2026-08-20T00:00:00"/>
    <s v="Y-577830"/>
    <x v="1"/>
    <m/>
    <s v=" "/>
    <d v="2026-08-20T00:00:00"/>
    <m/>
    <m/>
    <x v="8"/>
    <s v="TURKUVAZ PLASTİK VE TEMİZLİK ÜRÜNLERİ SAN TİÇ A.Ş"/>
    <m/>
    <m/>
    <m/>
    <m/>
    <s v="33NG440"/>
    <s v="Tır Tenteli"/>
    <s v="MUSTAFA GÜLAL"/>
    <x v="0"/>
    <s v=" "/>
    <m/>
    <s v="ŞEHİRLERARASI"/>
    <m/>
    <s v="5403"/>
    <s v="HENDEK TURKUVAZ"/>
    <s v="SAKARYA"/>
    <s v="HENDEK"/>
    <m/>
    <s v="Y01"/>
    <s v="ADANA"/>
    <s v="ADANA"/>
    <s v="ADANA MERKEZ"/>
    <s v="ADANA-2 @ "/>
    <n v="0"/>
    <n v="0"/>
    <n v="1"/>
    <m/>
    <n v="34411"/>
    <n v="0"/>
    <n v="40766"/>
    <n v="0"/>
    <n v="34411"/>
    <n v="40766"/>
    <n v="6355"/>
  </r>
  <r>
    <x v="3"/>
    <s v="Mehmet Koç"/>
    <s v="Arşiv kaydı var"/>
    <m/>
    <m/>
    <d v="2026-08-20T00:00:00"/>
    <s v="S-643118"/>
    <d v="2026-08-20T00:00:00"/>
    <s v="Y-577365"/>
    <x v="0"/>
    <m/>
    <s v=" "/>
    <m/>
    <m/>
    <m/>
    <x v="8"/>
    <s v="TURKUVAZ PLASTİK VE TEMİZLİK ÜRÜNLERİ SAN TİÇ A.Ş"/>
    <m/>
    <d v="2026-08-20T00:00:00"/>
    <s v="P-000173042"/>
    <m/>
    <s v="54ABG366"/>
    <s v="Tır Tenteli"/>
    <s v="PAMUKOVA ÖZKAR NAK.SAN.VE TİC.LTD.ŞTİ"/>
    <x v="0"/>
    <s v=" "/>
    <m/>
    <s v="ŞEHİRLERARASI"/>
    <n v="1"/>
    <s v="HENDEK TURKUVAZ"/>
    <s v="HENDEK TURKUVAZ"/>
    <s v="SAKARYA"/>
    <s v="HENDEK"/>
    <m/>
    <s v="Y09"/>
    <s v="AYDIN"/>
    <s v="AYDIN"/>
    <s v="AYDIN MERKEZ"/>
    <m/>
    <n v="0"/>
    <n v="0"/>
    <n v="0"/>
    <n v="0"/>
    <n v="35700"/>
    <n v="0"/>
    <n v="35960"/>
    <n v="0"/>
    <n v="35700"/>
    <n v="35960"/>
    <n v="260"/>
  </r>
  <r>
    <x v="3"/>
    <s v="Mehmet Koç"/>
    <s v="Arşiv kaydı var"/>
    <m/>
    <m/>
    <d v="2026-08-20T00:00:00"/>
    <s v="S-642613"/>
    <d v="2026-08-20T00:00:00"/>
    <s v="Y-576855"/>
    <x v="0"/>
    <m/>
    <s v=" "/>
    <m/>
    <m/>
    <m/>
    <x v="19"/>
    <s v="VATAN PLASTİK SAN TİCARET A.Ş"/>
    <m/>
    <d v="2026-08-20T00:00:00"/>
    <s v="P-000172796"/>
    <m/>
    <s v="33ATE897"/>
    <s v="Tır Tenteli"/>
    <s v="MUSTAFA GÜR"/>
    <x v="0"/>
    <s v=" "/>
    <m/>
    <s v="ŞEHİRLERARASI"/>
    <n v="1"/>
    <s v="Y11"/>
    <s v="BİLECİK"/>
    <s v="BİLECİK"/>
    <s v="BİLECİK MERKEZ"/>
    <m/>
    <s v="Y21"/>
    <s v="DİYARBAKIR"/>
    <s v="DİYARBAKIR"/>
    <s v="DİYARBAKIR MERKEZ"/>
    <s v="35981 @ "/>
    <n v="0"/>
    <n v="0"/>
    <n v="0"/>
    <n v="0"/>
    <n v="80000"/>
    <n v="0"/>
    <n v="82464.100000000006"/>
    <n v="0"/>
    <n v="80000"/>
    <n v="82464.100000000006"/>
    <n v="2464.1"/>
  </r>
  <r>
    <x v="3"/>
    <s v="Mehmet Koç"/>
    <s v="Arşiv kaydı var"/>
    <m/>
    <m/>
    <d v="2026-08-20T00:00:00"/>
    <s v="S-642608"/>
    <d v="2026-08-20T00:00:00"/>
    <s v="Y-576850"/>
    <x v="0"/>
    <m/>
    <s v=" "/>
    <m/>
    <m/>
    <m/>
    <x v="19"/>
    <s v="VATAN PLASTİK SAN TİCARET A.Ş"/>
    <m/>
    <d v="2026-08-20T00:00:00"/>
    <s v="P-000172791"/>
    <m/>
    <s v="42AYP438"/>
    <s v="Tır Tenteli"/>
    <s v="MUSTAFA ASIM ŞEFLEK NAK.TUR.TİC.LTD.ŞTİ"/>
    <x v="0"/>
    <s v=" "/>
    <m/>
    <s v="ŞEHİRLERARASI"/>
    <n v="1"/>
    <s v="ÖMERLİ"/>
    <s v="ÖMERLİ"/>
    <s v="İSTANBUL"/>
    <m/>
    <m/>
    <s v="Y42"/>
    <s v="KONYA"/>
    <s v="KONYA"/>
    <s v="KONYA MERKEZ"/>
    <s v="VIR10058-59 @ "/>
    <n v="0"/>
    <n v="0"/>
    <n v="0"/>
    <n v="0"/>
    <n v="23000"/>
    <n v="0"/>
    <n v="28708"/>
    <n v="0"/>
    <n v="23000"/>
    <n v="28708"/>
    <n v="5708"/>
  </r>
  <r>
    <x v="3"/>
    <s v="Mehmet Koç"/>
    <s v="Arşiv kaydı var"/>
    <m/>
    <m/>
    <d v="2026-08-20T00:00:00"/>
    <s v="S-642754"/>
    <d v="2026-08-20T00:00:00"/>
    <s v="Y-576996"/>
    <x v="0"/>
    <m/>
    <s v=" "/>
    <m/>
    <m/>
    <m/>
    <x v="8"/>
    <s v="TURKUVAZ PLASTİK VE TEMİZLİK ÜRÜNLERİ SAN TİÇ A.Ş"/>
    <m/>
    <d v="2026-08-20T00:00:00"/>
    <s v="P-000172860"/>
    <m/>
    <s v="41ACD580"/>
    <s v="Tır Tenteli"/>
    <s v="SERKAN KAYA"/>
    <x v="0"/>
    <s v=" "/>
    <m/>
    <s v="ŞEHİRLERARASI"/>
    <n v="1"/>
    <s v="HENDEK TURKUVAZ"/>
    <s v="HENDEK TURKUVAZ"/>
    <s v="SAKARYA"/>
    <s v="HENDEK"/>
    <m/>
    <s v="Y25"/>
    <s v="ERZURUM"/>
    <s v="ERZURUM"/>
    <s v="ERZURUM MERKEZ"/>
    <m/>
    <n v="0"/>
    <n v="0"/>
    <n v="0"/>
    <n v="0"/>
    <n v="55000"/>
    <n v="0"/>
    <n v="61507"/>
    <n v="0"/>
    <n v="55000"/>
    <n v="61507"/>
    <n v="6507"/>
  </r>
  <r>
    <x v="3"/>
    <s v="Mehmet Koç"/>
    <s v="Arşiv kaydı var"/>
    <m/>
    <m/>
    <d v="2026-08-20T00:00:00"/>
    <s v="S-642603"/>
    <d v="2026-08-20T00:00:00"/>
    <s v="Y-576845"/>
    <x v="0"/>
    <m/>
    <s v=" "/>
    <m/>
    <m/>
    <m/>
    <x v="19"/>
    <s v="VATAN PLASTİK SAN TİCARET A.Ş"/>
    <m/>
    <d v="2026-08-20T00:00:00"/>
    <s v="P-000172786"/>
    <m/>
    <s v="16ARB017"/>
    <s v="Tır Tenteli"/>
    <s v="FARUK BOZBAY"/>
    <x v="0"/>
    <s v=" "/>
    <m/>
    <s v="ŞEHİRLERARASI"/>
    <n v="1"/>
    <s v="Y11"/>
    <s v="BİLECİK"/>
    <s v="BİLECİK"/>
    <s v="BİLECİK MERKEZ"/>
    <m/>
    <s v="Y14"/>
    <s v="BOLU"/>
    <s v="BOLU"/>
    <s v="BOLU MERKEZ"/>
    <s v="VIR10009-25-27-26 @ "/>
    <n v="0"/>
    <n v="0"/>
    <n v="0"/>
    <n v="0"/>
    <n v="15000"/>
    <n v="0"/>
    <n v="18748"/>
    <n v="0"/>
    <n v="15000"/>
    <n v="18748"/>
    <n v="3748"/>
  </r>
  <r>
    <x v="3"/>
    <s v="Mehmet Koç"/>
    <s v="Arşiv kaydı var"/>
    <m/>
    <m/>
    <d v="2026-08-20T00:00:00"/>
    <s v="S-642602"/>
    <d v="2026-08-20T00:00:00"/>
    <s v="Y-576844"/>
    <x v="0"/>
    <m/>
    <s v=" "/>
    <m/>
    <m/>
    <m/>
    <x v="19"/>
    <s v="VATAN PLASTİK SAN TİCARET A.Ş"/>
    <m/>
    <d v="2026-08-20T00:00:00"/>
    <s v="P-000172785"/>
    <m/>
    <s v="74ABS902"/>
    <s v="Tır Tenteli"/>
    <s v="CELTAŞ LOJİSTİK SANAYİ VE TİCARET ANONİM ŞİRKETİ"/>
    <x v="0"/>
    <s v=" "/>
    <m/>
    <s v="ŞEHİRLERARASI"/>
    <n v="1"/>
    <s v="Y11"/>
    <s v="BİLECİK"/>
    <s v="BİLECİK"/>
    <s v="BİLECİK MERKEZ"/>
    <m/>
    <s v="Y67"/>
    <s v="ZONGULDAK"/>
    <s v="ZONGULDAK"/>
    <s v="ZONGULDAK MERKEZ"/>
    <s v="VIR10066 @ "/>
    <n v="0"/>
    <n v="0"/>
    <n v="0"/>
    <n v="0"/>
    <n v="21000"/>
    <n v="0"/>
    <n v="26407"/>
    <n v="0"/>
    <n v="21000"/>
    <n v="26407"/>
    <n v="5407"/>
  </r>
  <r>
    <x v="3"/>
    <s v="Mehmet Koç"/>
    <s v="Arşiv kaydı var"/>
    <m/>
    <m/>
    <d v="2026-08-20T00:00:00"/>
    <s v="S-642601"/>
    <d v="2026-08-20T00:00:00"/>
    <s v="Y-576843"/>
    <x v="0"/>
    <m/>
    <s v=" "/>
    <m/>
    <m/>
    <m/>
    <x v="19"/>
    <s v="VATAN PLASTİK SAN TİCARET A.Ş"/>
    <m/>
    <d v="2026-08-20T00:00:00"/>
    <s v="P-000172784"/>
    <m/>
    <s v="54AJZ097"/>
    <s v="Tır Tenteli"/>
    <s v="HÜSEYİN BOZBAY"/>
    <x v="0"/>
    <s v=" "/>
    <m/>
    <s v="ŞEHİRLERARASI"/>
    <n v="1"/>
    <s v="Y35"/>
    <s v="İZMİR"/>
    <s v="İZMİR"/>
    <s v="MERKEZ"/>
    <m/>
    <s v="Y11"/>
    <s v="BİLECİK"/>
    <s v="BİLECİK"/>
    <s v="BİLECİK MERKEZ"/>
    <s v="EGE SERAMİK İADESİ @ "/>
    <n v="0"/>
    <n v="0"/>
    <n v="0"/>
    <n v="0"/>
    <n v="23500"/>
    <n v="0"/>
    <n v="25353"/>
    <n v="0"/>
    <n v="23500"/>
    <n v="25353"/>
    <n v="1853"/>
  </r>
  <r>
    <x v="3"/>
    <s v="Mehmet Koç"/>
    <s v="Arşiv kaydı var"/>
    <m/>
    <m/>
    <d v="2026-08-20T00:00:00"/>
    <s v="S-642599"/>
    <d v="2026-08-20T00:00:00"/>
    <s v="Y-576841"/>
    <x v="0"/>
    <m/>
    <s v=" "/>
    <m/>
    <m/>
    <m/>
    <x v="27"/>
    <s v="ASKO SINAİ VE TEKNOLOJİ ÜRETİM SANAYİ TİCARET ANONİM ŞİRKETİ"/>
    <m/>
    <d v="2026-08-20T00:00:00"/>
    <s v="P-000172782"/>
    <m/>
    <s v="34NMD68"/>
    <s v="Tır Tenteli"/>
    <s v="MURAT SARIKÜLÇE"/>
    <x v="0"/>
    <s v=" "/>
    <m/>
    <s v="ŞEHİRİÇİ"/>
    <n v="1"/>
    <s v="Y54"/>
    <s v="SAKARYA"/>
    <s v="SAKARYA"/>
    <s v="SAKARYA MERKEZ"/>
    <m/>
    <s v="SAKARYA/FERİZLİ"/>
    <s v="SAKARYA/FERİZLİ"/>
    <s v="SAKARYA"/>
    <s v="FERİZLİ"/>
    <s v="AQUA KRAFT TAŞIMASI @ "/>
    <n v="0"/>
    <n v="0"/>
    <n v="0"/>
    <n v="0"/>
    <n v="5000"/>
    <n v="0"/>
    <n v="7187"/>
    <n v="0"/>
    <n v="5000"/>
    <n v="7187"/>
    <n v="2187"/>
  </r>
  <r>
    <x v="3"/>
    <s v="Mehmet Koç"/>
    <s v="Arşiv kaydı var"/>
    <m/>
    <m/>
    <d v="2026-08-20T00:00:00"/>
    <s v="S-643224"/>
    <d v="2026-08-20T00:00:00"/>
    <s v="Y-577472"/>
    <x v="0"/>
    <m/>
    <s v=" "/>
    <m/>
    <m/>
    <m/>
    <x v="8"/>
    <s v="TURKUVAZ PLASTİK VE TEMİZLİK ÜRÜNLERİ SAN TİÇ A.Ş"/>
    <m/>
    <d v="2026-08-20T00:00:00"/>
    <s v="P-000173175"/>
    <m/>
    <s v="33CRB01"/>
    <s v="Tır Frigorifik"/>
    <s v="BUDAKLAR NAKLİYAT GIDA PETROL İNŞAAT OTOMOTİV SANAYİ VE TİCARET LİMİTED ŞİRKETİ"/>
    <x v="1"/>
    <s v=" "/>
    <m/>
    <s v="ŞEHİRLERARASI"/>
    <n v="1"/>
    <s v="HENDEK TURKUVAZ"/>
    <s v="HENDEK TURKUVAZ"/>
    <s v="SAKARYA"/>
    <s v="HENDEK"/>
    <m/>
    <s v="Y07"/>
    <s v="ANTALYA"/>
    <s v="ANTALYA"/>
    <s v="MERKEZ"/>
    <m/>
    <n v="0"/>
    <n v="628"/>
    <n v="893"/>
    <n v="265"/>
    <n v="34712.660000000003"/>
    <n v="0"/>
    <n v="33372"/>
    <n v="0"/>
    <n v="34712.660000000003"/>
    <n v="33372"/>
    <n v="-1340.66"/>
  </r>
  <r>
    <x v="3"/>
    <s v="Mehmet Koç"/>
    <s v="Arşiv kaydı var"/>
    <m/>
    <m/>
    <d v="2026-08-20T00:00:00"/>
    <s v="S-644151"/>
    <d v="2026-08-20T00:00:00"/>
    <s v="Y-578408"/>
    <x v="0"/>
    <m/>
    <s v=" "/>
    <m/>
    <m/>
    <m/>
    <x v="20"/>
    <s v="BİLLAS LASTİK VE KAUÇUK SANAYİ TİCARET ANONİM ŞİRKETİ"/>
    <m/>
    <d v="2026-08-20T00:00:00"/>
    <s v="P-000173576"/>
    <m/>
    <s v="42SC064"/>
    <s v="Tır Frigorifik"/>
    <s v="SÜLEYMAN ÇINAR"/>
    <x v="0"/>
    <s v=" "/>
    <m/>
    <s v="ŞEHİRLERARASI"/>
    <n v="1"/>
    <s v="Y11"/>
    <s v="BİLECİK"/>
    <s v="BİLECİK"/>
    <s v="BİLECİK MERKEZ"/>
    <m/>
    <s v="Y42"/>
    <s v="KONYA"/>
    <s v="KONYA"/>
    <s v="KONYA MERKEZ"/>
    <m/>
    <n v="0"/>
    <n v="0"/>
    <n v="0"/>
    <n v="0"/>
    <n v="27000"/>
    <n v="0"/>
    <n v="32500"/>
    <n v="0"/>
    <n v="27000"/>
    <n v="32500"/>
    <n v="5500"/>
  </r>
  <r>
    <x v="6"/>
    <s v="Ahmet Bursal"/>
    <m/>
    <s v="16-31 AĞUSTOS 2026 KARAMAN MUTABAKATI"/>
    <m/>
    <d v="2026-08-20T00:00:00"/>
    <s v="S-642962"/>
    <d v="2026-08-20T00:00:00"/>
    <s v="Y-577208"/>
    <x v="0"/>
    <m/>
    <s v=" "/>
    <m/>
    <m/>
    <m/>
    <x v="42"/>
    <s v="MEVSİM TAZE SEBZE MEYVE SAN.TİC. A.Ş."/>
    <m/>
    <m/>
    <m/>
    <m/>
    <s v="70BG119"/>
    <s v="Tır Tenteli"/>
    <s v="İSA KILINÇVUR"/>
    <x v="1"/>
    <s v=" "/>
    <m/>
    <s v="ŞEHİRLERARASI"/>
    <n v="1"/>
    <s v="Y70"/>
    <s v="KARAMAN"/>
    <s v="KARAMAN"/>
    <s v="KARAMAN MERKEZ"/>
    <m/>
    <s v="Y42"/>
    <s v="KONYA"/>
    <s v="KONYA"/>
    <s v="EREĞLİ"/>
    <s v="DOLU @ "/>
    <n v="0"/>
    <n v="294"/>
    <n v="294"/>
    <n v="0"/>
    <n v="25653.439999999999"/>
    <n v="0"/>
    <n v="17500"/>
    <n v="0"/>
    <n v="25653.439999999999"/>
    <n v="17500"/>
    <n v="-8153.44"/>
  </r>
  <r>
    <x v="6"/>
    <s v="Ahmet Bursal"/>
    <m/>
    <s v="16-31 AĞUSTOS 2026 KARAMAN MUTABAKATI"/>
    <m/>
    <d v="2026-08-20T00:00:00"/>
    <s v="S-642960"/>
    <d v="2026-08-20T00:00:00"/>
    <s v="Y-577203"/>
    <x v="0"/>
    <m/>
    <s v=" "/>
    <m/>
    <m/>
    <m/>
    <x v="42"/>
    <s v="MEVSİM TAZE SEBZE MEYVE SAN.TİC. A.Ş."/>
    <m/>
    <m/>
    <m/>
    <m/>
    <s v="42AAL790"/>
    <s v="Tır Açık"/>
    <s v="KENAN SAPA"/>
    <x v="0"/>
    <s v=" "/>
    <m/>
    <s v="ŞEHİRLERARASI"/>
    <n v="1"/>
    <s v="Y70"/>
    <s v="KARAMAN"/>
    <s v="KARAMAN"/>
    <s v="KARAMAN MERKEZ"/>
    <m/>
    <s v="Y42"/>
    <s v="KONYA"/>
    <s v="KONYA"/>
    <s v="EREĞLİ"/>
    <s v="DOLU-BOŞ @"/>
    <n v="0"/>
    <n v="0"/>
    <n v="0"/>
    <n v="0"/>
    <n v="20000"/>
    <n v="0"/>
    <n v="23000"/>
    <n v="0"/>
    <n v="20000"/>
    <n v="23000"/>
    <n v="3000"/>
  </r>
  <r>
    <x v="6"/>
    <s v="Serap BURSAL"/>
    <s v="Arşiv kaydı var"/>
    <m/>
    <m/>
    <d v="2026-08-20T00:00:00"/>
    <s v="S-642642"/>
    <d v="2026-08-20T00:00:00"/>
    <s v="Y-576886"/>
    <x v="0"/>
    <m/>
    <s v=" "/>
    <m/>
    <m/>
    <m/>
    <x v="0"/>
    <s v="BEYDA GIDA ÜRÜNLERİ SANAYİ VE TİC.A.Ş."/>
    <m/>
    <m/>
    <m/>
    <m/>
    <s v="33BJA87"/>
    <s v="Tır Frigorifik"/>
    <s v="ULAŞ ULUSLARARASI NAKL.SAN.VE TİC. LTD.ŞTİ"/>
    <x v="1"/>
    <s v=" "/>
    <m/>
    <s v="ŞEHİRLERARASI"/>
    <n v="1"/>
    <s v="2700"/>
    <s v="İSLAHİYE FABRİKA"/>
    <s v="GAZİANTEP"/>
    <s v="İSLAHİYE"/>
    <s v="Güllühüyük Mah. OSB 4.Nolu Cadde A Blok No:20A"/>
    <s v="Y41"/>
    <s v="KOCAELİ"/>
    <s v="KOCAELİ"/>
    <s v="GEBZE"/>
    <s v="-FRİGO TIR @ "/>
    <n v="0"/>
    <n v="1112"/>
    <n v="1258"/>
    <n v="146"/>
    <n v="56075.040000000001"/>
    <n v="409.65"/>
    <n v="49049"/>
    <n v="0"/>
    <n v="55665.39"/>
    <n v="49049"/>
    <n v="-6616.39"/>
  </r>
  <r>
    <x v="4"/>
    <s v="Muhammed GÖKMEN"/>
    <s v="Arşiv kaydı var"/>
    <s v="17-23 AĞUSTOS 2026 ÇUMRA MUTABAKATI"/>
    <s v="TAMAMLANDI"/>
    <d v="2026-08-20T00:00:00"/>
    <s v="S-642501"/>
    <d v="2026-08-20T00:00:00"/>
    <s v="Y-576741"/>
    <x v="2"/>
    <m/>
    <s v=" "/>
    <m/>
    <m/>
    <m/>
    <x v="10"/>
    <s v="PANEK ZİRAAT ALETLERİ DAYANIKLI TÜKETİM MALZEMELERİ"/>
    <m/>
    <d v="2026-08-20T00:00:00"/>
    <s v="P-000172626"/>
    <m/>
    <s v="42E4309"/>
    <s v="Tır Frigorifik"/>
    <s v="KADİR YAVUZER"/>
    <x v="1"/>
    <s v=" "/>
    <m/>
    <s v="ŞEHİRLERARASI"/>
    <n v="1"/>
    <s v="4211"/>
    <s v="ÇUMRA FABRİKA"/>
    <s v="KONYA"/>
    <s v="ÇUMRA"/>
    <m/>
    <s v="Y07"/>
    <s v="ANTALYA"/>
    <s v="ANTALYA"/>
    <s v="MERKEZ"/>
    <s v="MİGROS SERİK @ "/>
    <n v="0"/>
    <n v="344"/>
    <n v="344"/>
    <n v="0"/>
    <n v="12955.51"/>
    <n v="514.23"/>
    <n v="13803.3"/>
    <n v="0"/>
    <n v="12441.28"/>
    <n v="13803.3"/>
    <n v="1362.02"/>
  </r>
  <r>
    <x v="4"/>
    <s v="Muhammed GÖKMEN"/>
    <s v="Arşiv kaydı var"/>
    <s v="17-23 AĞUSTOS 2026 ÇUMRA MUTABAKATI"/>
    <s v="TAMAMLANDI"/>
    <d v="2026-08-20T00:00:00"/>
    <s v="S-642500"/>
    <d v="2026-08-20T00:00:00"/>
    <s v="Y-576740"/>
    <x v="2"/>
    <m/>
    <s v=" "/>
    <m/>
    <m/>
    <m/>
    <x v="10"/>
    <s v="PANEK ZİRAAT ALETLERİ DAYANIKLI TÜKETİM MALZEMELERİ"/>
    <m/>
    <d v="2026-08-20T00:00:00"/>
    <s v="P-000172625"/>
    <m/>
    <s v="42AUE848"/>
    <s v="Tır Frigorifik"/>
    <s v="DURMUŞ ÇELİK"/>
    <x v="0"/>
    <s v=" "/>
    <m/>
    <s v="ŞEHİRLERARASI"/>
    <n v="1"/>
    <s v="4211"/>
    <s v="ÇUMRA FABRİKA"/>
    <s v="KONYA"/>
    <s v="ÇUMRA"/>
    <m/>
    <s v="Y06"/>
    <s v="ANKARA"/>
    <s v="ANKARA"/>
    <s v="ANKARA MERKEZ"/>
    <s v="YASEMİN PASTA @ "/>
    <n v="0"/>
    <n v="0"/>
    <n v="0"/>
    <n v="0"/>
    <n v="20000"/>
    <n v="0"/>
    <n v="23376.080000000002"/>
    <n v="0"/>
    <n v="20000"/>
    <n v="23376.080000000002"/>
    <n v="3376.08"/>
  </r>
  <r>
    <x v="4"/>
    <s v="Muhammed GÖKMEN"/>
    <s v="Arşiv kaydı var"/>
    <s v="17-23 AĞUSTOS 2026 ÇUMRA MUTABAKATI"/>
    <s v="TAMAMLANDI"/>
    <d v="2026-08-20T00:00:00"/>
    <s v="S-642499"/>
    <d v="2026-08-20T00:00:00"/>
    <s v="Y-576739"/>
    <x v="2"/>
    <m/>
    <s v=" "/>
    <m/>
    <m/>
    <m/>
    <x v="10"/>
    <s v="PANEK ZİRAAT ALETLERİ DAYANIKLI TÜKETİM MALZEMELERİ"/>
    <m/>
    <d v="2026-08-20T00:00:00"/>
    <s v="P-000172624"/>
    <m/>
    <s v="42ACE599"/>
    <s v="Tır Frigorifik"/>
    <s v="YASİN BOZDAĞ"/>
    <x v="0"/>
    <s v=" "/>
    <m/>
    <s v="ŞEHİRLERARASI"/>
    <n v="1"/>
    <s v="4211"/>
    <s v="ÇUMRA FABRİKA"/>
    <s v="KONYA"/>
    <s v="ÇUMRA"/>
    <m/>
    <s v="Y51"/>
    <s v="NİĞDE"/>
    <s v="NİĞDE"/>
    <s v="NİĞDE MERKEZ"/>
    <s v="DUYKAN GIDA- BİM- GÜLEZLER @ "/>
    <n v="0"/>
    <n v="0"/>
    <n v="0"/>
    <n v="0"/>
    <n v="18000"/>
    <n v="0"/>
    <n v="20350.68"/>
    <n v="0"/>
    <n v="18000"/>
    <n v="20350.68"/>
    <n v="2350.6799999999998"/>
  </r>
  <r>
    <x v="4"/>
    <s v="Muhammed GÖKMEN"/>
    <s v="Arşiv kaydı var"/>
    <s v="17-23 AĞUSTOS 2026 ÇUMRA MUTABAKATI"/>
    <s v="TAMAMLANDI"/>
    <d v="2026-08-20T00:00:00"/>
    <s v="S-642498"/>
    <d v="2026-08-20T00:00:00"/>
    <s v="Y-576738"/>
    <x v="2"/>
    <m/>
    <s v=" "/>
    <m/>
    <m/>
    <m/>
    <x v="10"/>
    <s v="PANEK ZİRAAT ALETLERİ DAYANIKLI TÜKETİM MALZEMELERİ"/>
    <m/>
    <d v="2026-08-20T00:00:00"/>
    <s v="P-000172623"/>
    <m/>
    <s v="42APJ745"/>
    <s v="Tır Frigorifik"/>
    <s v="RAMAZAN CERİT"/>
    <x v="1"/>
    <s v=" "/>
    <m/>
    <s v="ŞEHİRLERARASI"/>
    <n v="1"/>
    <s v="4211"/>
    <s v="ÇUMRA FABRİKA"/>
    <s v="KONYA"/>
    <s v="ÇUMRA"/>
    <m/>
    <s v="Y46"/>
    <s v="KAHRAMANMARAŞ"/>
    <s v="KAHRAMANMARAŞ"/>
    <s v="KAHRAMANMARAŞ MERKEZ"/>
    <s v="DERTLİ PLASTİK @ "/>
    <n v="0"/>
    <n v="1070"/>
    <n v="1070"/>
    <n v="0"/>
    <n v="38548.42"/>
    <n v="0"/>
    <n v="31577.65"/>
    <n v="0"/>
    <n v="38548.42"/>
    <n v="31577.65"/>
    <n v="-6970.77"/>
  </r>
  <r>
    <x v="4"/>
    <s v="Muhammed GÖKMEN"/>
    <s v="Arşiv kaydı var"/>
    <s v="17-23 AĞUSTOS 2026 ÇUMRA MUTABAKATI"/>
    <s v="TAMAMLANDI"/>
    <d v="2026-08-20T00:00:00"/>
    <s v="S-642497"/>
    <d v="2026-08-20T00:00:00"/>
    <s v="Y-576737"/>
    <x v="2"/>
    <m/>
    <s v=" "/>
    <m/>
    <m/>
    <m/>
    <x v="10"/>
    <s v="PANEK ZİRAAT ALETLERİ DAYANIKLI TÜKETİM MALZEMELERİ"/>
    <m/>
    <d v="2026-08-20T00:00:00"/>
    <s v="P-000172622"/>
    <m/>
    <s v="42APA261"/>
    <s v="Tır Tenteli"/>
    <s v="MEHMET USLU"/>
    <x v="0"/>
    <s v=" "/>
    <m/>
    <s v="ŞEHİRLERARASI"/>
    <n v="1"/>
    <s v="4211"/>
    <s v="ÇUMRA FABRİKA"/>
    <s v="KONYA"/>
    <s v="ÇUMRA"/>
    <m/>
    <s v="Y44"/>
    <s v="MALATYA"/>
    <s v="MALATYA"/>
    <s v="MALATYA MERKEZ"/>
    <s v="ŞOK- A101- ÖNALAN GIDA @ "/>
    <n v="0"/>
    <n v="0"/>
    <n v="0"/>
    <n v="0"/>
    <n v="44000"/>
    <n v="0"/>
    <n v="48577.1"/>
    <n v="0"/>
    <n v="44000"/>
    <n v="48577.1"/>
    <n v="4577.1000000000004"/>
  </r>
  <r>
    <x v="4"/>
    <s v="Necmettin ŞEN"/>
    <s v="Arşiv kaydı var"/>
    <s v="17-23 AĞUSTOS 2026 KAŞINHANI MUTABAKATI"/>
    <s v="TAMAMLANDI"/>
    <d v="2026-08-20T00:00:00"/>
    <s v="S-642494"/>
    <d v="2026-08-20T00:00:00"/>
    <s v="Y-576734"/>
    <x v="3"/>
    <m/>
    <s v=" "/>
    <m/>
    <m/>
    <m/>
    <x v="10"/>
    <s v="PANEK ZİRAAT ALETLERİ DAYANIKLI TÜKETİM MALZEMELERİ"/>
    <m/>
    <d v="2026-08-20T00:00:00"/>
    <s v="P-000172621"/>
    <m/>
    <s v="42AVD334"/>
    <s v="Tır Frigorifik"/>
    <s v="KADİR YAVUZER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&quot;YENİ MAĞ. GÖLBAŞI DEPO (9 PLT) || YENİ MAĞ.ELMADAĞ DEPO (4 PLT) || YENİ MAĞ.ESENBOĞA DEPO (9 PLT) ||_x000a_ YENİ MAĞ.-AKINCI DEPO (6 PLT) || BİM - YENİKENT (4 PLT)&quot; @ "/>
    <n v="0"/>
    <n v="795"/>
    <n v="795"/>
    <n v="0"/>
    <n v="29766.560000000001"/>
    <n v="0"/>
    <n v="32604.99"/>
    <n v="0"/>
    <n v="29766.560000000001"/>
    <n v="32604.99"/>
    <n v="2838.43"/>
  </r>
  <r>
    <x v="4"/>
    <s v="Necmettin ŞEN"/>
    <s v="Arşiv kaydı var"/>
    <s v="17-23 AĞUSTOS 2026 KAŞINHANI MUTABAKATI"/>
    <s v="TAMAMLANDI"/>
    <d v="2026-08-20T00:00:00"/>
    <s v="S-642491"/>
    <d v="2026-08-20T00:00:00"/>
    <s v="Y-576728"/>
    <x v="3"/>
    <m/>
    <s v=" "/>
    <m/>
    <m/>
    <m/>
    <x v="10"/>
    <s v="PANEK ZİRAAT ALETLERİ DAYANIKLI TÜKETİM MALZEMELERİ"/>
    <m/>
    <d v="2026-08-20T00:00:00"/>
    <s v="P-000172619"/>
    <m/>
    <s v="33BCH592"/>
    <s v="Tır Frigorifik"/>
    <s v="REYSAN LOJİSTİK ULUSLARARASI NAKLİYAT SANAYİ VE TİCARET LİMİTED ŞİRKETİ"/>
    <x v="0"/>
    <s v="ABDÜLKADİR SAĞ"/>
    <s v="0 538 313 81 23"/>
    <s v="ŞEHİRLERARASI"/>
    <n v="1"/>
    <s v="4210"/>
    <s v="KAŞINHANI FABRİKA"/>
    <s v="KONYA"/>
    <s v="MERAM"/>
    <m/>
    <s v="Y33"/>
    <s v="MERSİN"/>
    <s v="MERSİN"/>
    <s v="MERSİN MERKEZ"/>
    <s v="&quot;MİGROS ADANA (11 PLT) || YENİ MAĞ.-ADANA (11 PLT) || YENİ MAĞ- TARSUS DEPO (3 PLT) ||_x000a_ YENİ MAĞ.-MERSİN DEPO (5 PLT)&quot; @ "/>
    <n v="0"/>
    <n v="0"/>
    <n v="0"/>
    <n v="0"/>
    <n v="30000"/>
    <n v="2000"/>
    <n v="31594.1"/>
    <n v="0"/>
    <n v="28000"/>
    <n v="31594.1"/>
    <n v="3594.1"/>
  </r>
  <r>
    <x v="4"/>
    <s v="Necmettin ŞEN"/>
    <s v="Arşiv kaydı var"/>
    <s v="17-23 AĞUSTOS 2026 KAŞINHANI MUTABAKATI"/>
    <s v="TAMAMLANDI"/>
    <d v="2026-08-20T00:00:00"/>
    <s v="S-642487"/>
    <d v="2026-08-20T00:00:00"/>
    <s v="Y-576727"/>
    <x v="3"/>
    <m/>
    <s v=" "/>
    <m/>
    <m/>
    <m/>
    <x v="10"/>
    <s v="PANEK ZİRAAT ALETLERİ DAYANIKLI TÜKETİM MALZEMELERİ"/>
    <m/>
    <d v="2026-08-20T00:00:00"/>
    <s v="P-000172617"/>
    <m/>
    <s v="42AFV141"/>
    <s v="Tır Frigorifik"/>
    <s v="MUSTAFA URAL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&quot;MİGROS GÖLBAŞI (14 PLT) || ERDOĞAN TOPTAN DAĞITIM GIDA OT VE TİC. LTD. ŞTİ. (3 PLT) || _x000a_YASEMİN GRUP LOJİSTİK VE GIDA ŞTİ. (ANKARA) (18 PLT)&quot; @ "/>
    <n v="0"/>
    <n v="640"/>
    <n v="640"/>
    <n v="0"/>
    <n v="23203.47"/>
    <n v="35.69"/>
    <n v="22859.65"/>
    <n v="0"/>
    <n v="23167.78"/>
    <n v="22859.65"/>
    <n v="-308.13"/>
  </r>
  <r>
    <x v="4"/>
    <s v="Necmettin ŞEN"/>
    <s v="Arşiv kaydı var"/>
    <s v="17-23 AĞUSTOS 2026 KAŞINHANI MUTABAKATI"/>
    <s v="TAMAMLANDI"/>
    <d v="2026-08-20T00:00:00"/>
    <s v="S-642486"/>
    <d v="2026-08-20T00:00:00"/>
    <s v="Y-576726"/>
    <x v="3"/>
    <m/>
    <s v=" "/>
    <m/>
    <m/>
    <m/>
    <x v="10"/>
    <s v="PANEK ZİRAAT ALETLERİ DAYANIKLI TÜKETİM MALZEMELERİ"/>
    <m/>
    <d v="2026-08-20T00:00:00"/>
    <s v="P-000172616"/>
    <m/>
    <s v="42SM634"/>
    <s v="Tır Frigorifik"/>
    <s v="YASİN BOZDAĞ"/>
    <x v="1"/>
    <s v=" "/>
    <m/>
    <s v="ŞEHİRLERARASI"/>
    <n v="1"/>
    <s v="4210"/>
    <s v="KAŞINHANI FABRİKA"/>
    <s v="KONYA"/>
    <s v="MERAM"/>
    <m/>
    <s v="Y46"/>
    <s v="KAHRAMANMARAŞ"/>
    <s v="KAHRAMANMARAŞ"/>
    <s v="KAHRAMANMARAŞ MERKEZ"/>
    <s v="&quot;MARPİ TAR.GIDA PAZ.SAN.VE TİC. (14 PLT) || YENİ MAĞ.KAHRAMANMARAŞ DEPO (3 PLT) || _x000a_DERTLİ PLASTİK AMBALAJ GIDA İN TİC.LTD.ŞTİ. (12 PLT)&quot; @ "/>
    <n v="0"/>
    <n v="1198"/>
    <n v="1198"/>
    <n v="0"/>
    <n v="44816.76"/>
    <n v="0"/>
    <n v="36361.74"/>
    <n v="0"/>
    <n v="44816.76"/>
    <n v="36361.74"/>
    <n v="-8455.02"/>
  </r>
  <r>
    <x v="4"/>
    <s v="Necmettin ŞEN"/>
    <s v="Arşiv kaydı var"/>
    <s v="17-23 AĞUSTOS 2026 KAŞINHANI MUTABAKATI"/>
    <s v="TAMAMLANDI"/>
    <d v="2026-08-20T00:00:00"/>
    <s v="S-642485"/>
    <d v="2026-08-20T00:00:00"/>
    <s v="Y-576725"/>
    <x v="3"/>
    <m/>
    <s v=" "/>
    <m/>
    <m/>
    <m/>
    <x v="10"/>
    <s v="PANEK ZİRAAT ALETLERİ DAYANIKLI TÜKETİM MALZEMELERİ"/>
    <m/>
    <d v="2026-08-20T00:00:00"/>
    <s v="P-000172615"/>
    <m/>
    <s v="01ACP719"/>
    <s v="Tır Frigorifik"/>
    <s v="MYS TRANS ULUSLARARASI TAŞIMACILIK İNŞAAT SANAYİ VE TİCARET LİMİTED ŞİRKETİ"/>
    <x v="1"/>
    <s v=" "/>
    <m/>
    <s v="ŞEHİRLERARASI"/>
    <n v="1"/>
    <s v="4210"/>
    <s v="KAŞINHANI FABRİKA"/>
    <s v="KONYA"/>
    <s v="MERAM"/>
    <m/>
    <s v="Y33"/>
    <s v="MERSİN"/>
    <s v="MERSİN"/>
    <s v="MERSİN MERKEZ"/>
    <s v="MİGROS TARSUS DAĞITIM MERKEZİ (12 PLT) || ADNAN TİCARET-MERSİN DEPO (22 PLT) @ "/>
    <n v="0"/>
    <n v="330"/>
    <n v="797"/>
    <n v="467"/>
    <n v="33897.32"/>
    <n v="621.82000000000005"/>
    <n v="21369.9"/>
    <n v="0"/>
    <n v="33275.5"/>
    <n v="21369.9"/>
    <n v="-11905.6"/>
  </r>
  <r>
    <x v="4"/>
    <s v="Ahmet Bursal"/>
    <m/>
    <m/>
    <m/>
    <d v="2026-08-20T00:00:00"/>
    <s v="S-642694"/>
    <d v="2026-08-20T00:00:00"/>
    <s v="Y-576936"/>
    <x v="3"/>
    <m/>
    <s v=" "/>
    <m/>
    <m/>
    <m/>
    <x v="11"/>
    <m/>
    <m/>
    <d v="2026-08-20T00:00:00"/>
    <s v="P-000173215"/>
    <m/>
    <s v="51ADS045"/>
    <s v="Tır Frigorifik"/>
    <s v="MURAT DURAK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VRUPA 2 NOKTA @"/>
    <n v="0"/>
    <n v="0"/>
    <n v="0"/>
    <n v="0"/>
    <n v="58000"/>
    <n v="0"/>
    <n v="65564"/>
    <n v="0"/>
    <n v="58000"/>
    <n v="65564"/>
    <n v="7564"/>
  </r>
  <r>
    <x v="4"/>
    <s v="Ahmet Bursal"/>
    <m/>
    <m/>
    <m/>
    <d v="2026-08-20T00:00:00"/>
    <s v="S-642700"/>
    <d v="2026-08-20T00:00:00"/>
    <s v="Y-576942"/>
    <x v="3"/>
    <m/>
    <s v=" "/>
    <m/>
    <m/>
    <m/>
    <x v="11"/>
    <m/>
    <m/>
    <d v="2026-08-20T00:00:00"/>
    <s v="P-000173148"/>
    <m/>
    <s v="51ADB860"/>
    <s v="Tır Frigorifik"/>
    <s v="CUMALİ ERÇATIM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VRUPA @"/>
    <n v="0"/>
    <n v="0"/>
    <n v="0"/>
    <n v="0"/>
    <n v="50000"/>
    <n v="0"/>
    <n v="59564"/>
    <n v="0"/>
    <n v="50000"/>
    <n v="59564"/>
    <n v="9564"/>
  </r>
  <r>
    <x v="4"/>
    <s v="Ahmet Bursal"/>
    <m/>
    <m/>
    <m/>
    <d v="2026-08-20T00:00:00"/>
    <s v="S-642699"/>
    <d v="2026-08-20T00:00:00"/>
    <s v="Y-576941"/>
    <x v="3"/>
    <m/>
    <s v=" "/>
    <m/>
    <m/>
    <m/>
    <x v="11"/>
    <m/>
    <m/>
    <d v="2026-08-20T00:00:00"/>
    <s v="P-000173147"/>
    <m/>
    <s v="34KJ6652"/>
    <s v="Tır Frigorifik"/>
    <s v="AKİF GÜMÜŞ"/>
    <x v="0"/>
    <s v=" "/>
    <m/>
    <s v="ŞEHİRLERARASI"/>
    <n v="1"/>
    <s v="Y51"/>
    <s v="NİĞDE"/>
    <s v="NİĞDE"/>
    <s v="NİĞDE MERKEZ"/>
    <m/>
    <s v="Y35"/>
    <s v="İZMİR"/>
    <s v="İZMİR"/>
    <s v="MERKEZ"/>
    <s v="2 NOKTA @"/>
    <n v="0"/>
    <n v="0"/>
    <n v="0"/>
    <n v="0"/>
    <n v="42000"/>
    <n v="0"/>
    <n v="55006"/>
    <n v="0"/>
    <n v="42000"/>
    <n v="55006"/>
    <n v="13006"/>
  </r>
  <r>
    <x v="4"/>
    <s v="Ahmet Bursal"/>
    <m/>
    <m/>
    <m/>
    <d v="2026-08-20T00:00:00"/>
    <s v="S-642698"/>
    <d v="2026-08-20T00:00:00"/>
    <s v="Y-576940"/>
    <x v="3"/>
    <m/>
    <s v=" "/>
    <m/>
    <m/>
    <m/>
    <x v="11"/>
    <m/>
    <m/>
    <d v="2026-08-20T00:00:00"/>
    <s v="P-000173146"/>
    <m/>
    <s v="51HC253"/>
    <s v="Tır Frigorifik"/>
    <s v="ABDULLAH DOĞU"/>
    <x v="0"/>
    <s v=" "/>
    <m/>
    <s v="ŞEHİRLERARASI"/>
    <n v="1"/>
    <s v="Y51"/>
    <s v="NİĞDE"/>
    <s v="NİĞDE"/>
    <s v="NİĞDE MERKEZ"/>
    <m/>
    <s v="Y09"/>
    <s v="AYDIN"/>
    <s v="AYDIN"/>
    <s v="AYDIN MERKEZ"/>
    <s v="DENİZLİ 2 NOKTA + KUŞADASI @"/>
    <n v="0"/>
    <n v="0"/>
    <n v="0"/>
    <n v="0"/>
    <n v="50000"/>
    <n v="0"/>
    <n v="56792"/>
    <n v="0"/>
    <n v="50000"/>
    <n v="56792"/>
    <n v="6792"/>
  </r>
  <r>
    <x v="4"/>
    <s v="Ahmet Bursal"/>
    <m/>
    <m/>
    <m/>
    <d v="2026-08-20T00:00:00"/>
    <s v="S-642697"/>
    <d v="2026-08-20T00:00:00"/>
    <s v="Y-576939"/>
    <x v="3"/>
    <m/>
    <s v=" "/>
    <m/>
    <m/>
    <m/>
    <x v="11"/>
    <m/>
    <m/>
    <d v="2026-08-20T00:00:00"/>
    <s v="P-000173145"/>
    <m/>
    <s v="50AG176"/>
    <s v="Tır Frigorifik"/>
    <s v="AGRO NAKL.SAN.VE TİC.LTD.ŞTİ"/>
    <x v="0"/>
    <s v=" "/>
    <m/>
    <s v="ŞEHİRLERARASI"/>
    <n v="1"/>
    <s v="Y51"/>
    <s v="NİĞDE"/>
    <s v="NİĞDE"/>
    <s v="NİĞDE MERKEZ"/>
    <m/>
    <s v="Y07"/>
    <s v="ANTALYA"/>
    <s v="ANTALYA"/>
    <s v="MERKEZ"/>
    <s v="2 NOKTA @"/>
    <n v="0"/>
    <n v="0"/>
    <n v="0"/>
    <n v="0"/>
    <n v="40000"/>
    <n v="0"/>
    <n v="45364"/>
    <n v="0"/>
    <n v="40000"/>
    <n v="45364"/>
    <n v="5364"/>
  </r>
  <r>
    <x v="4"/>
    <s v="Ahmet Bursal"/>
    <m/>
    <m/>
    <m/>
    <d v="2026-08-20T00:00:00"/>
    <s v="S-642696"/>
    <d v="2026-08-20T00:00:00"/>
    <s v="Y-576938"/>
    <x v="3"/>
    <m/>
    <s v=" "/>
    <m/>
    <m/>
    <m/>
    <x v="11"/>
    <m/>
    <m/>
    <d v="2026-08-20T00:00:00"/>
    <s v="P-000173144"/>
    <m/>
    <s v="51ADS818"/>
    <s v="Tır Frigorifik"/>
    <s v="CUMALİ ERTAN"/>
    <x v="0"/>
    <s v=" "/>
    <m/>
    <s v="ŞEHİRLERARASI"/>
    <n v="1"/>
    <s v="Y51"/>
    <s v="NİĞDE"/>
    <s v="NİĞDE"/>
    <s v="NİĞDE MERKEZ"/>
    <m/>
    <s v="Y06"/>
    <s v="ANKARA"/>
    <s v="ANKARA"/>
    <s v="ANKARA MERKEZ"/>
    <s v="2 NOKTA @"/>
    <n v="0"/>
    <n v="0"/>
    <n v="0"/>
    <n v="0"/>
    <n v="31000"/>
    <n v="0"/>
    <n v="30976"/>
    <n v="0"/>
    <n v="31000"/>
    <n v="30976"/>
    <n v="-24"/>
  </r>
  <r>
    <x v="4"/>
    <s v="Ahmet Bursal"/>
    <m/>
    <m/>
    <m/>
    <d v="2026-08-20T00:00:00"/>
    <s v="S-642695"/>
    <d v="2026-08-20T00:00:00"/>
    <s v="Y-576937"/>
    <x v="3"/>
    <m/>
    <s v=" "/>
    <m/>
    <m/>
    <m/>
    <x v="11"/>
    <m/>
    <m/>
    <d v="2026-08-20T00:00:00"/>
    <s v="P-000173143"/>
    <m/>
    <s v="42AEE621"/>
    <s v="Tır Frigorifik"/>
    <s v="HACI KOÇAK"/>
    <x v="0"/>
    <s v=" "/>
    <m/>
    <s v="ŞEHİRLERARASI"/>
    <n v="1"/>
    <s v="Y51"/>
    <s v="NİĞDE"/>
    <s v="NİĞDE"/>
    <s v="NİĞDE MERKEZ"/>
    <m/>
    <s v="Y42"/>
    <s v="KONYA"/>
    <s v="KONYA"/>
    <s v="KONYA MERKEZ"/>
    <s v="KARAMAN + KONYA @"/>
    <n v="0"/>
    <n v="0"/>
    <n v="0"/>
    <n v="0"/>
    <n v="18000"/>
    <n v="0"/>
    <n v="23432"/>
    <n v="0"/>
    <n v="18000"/>
    <n v="23432"/>
    <n v="5432"/>
  </r>
  <r>
    <x v="4"/>
    <s v="Ahmet Bursal"/>
    <m/>
    <m/>
    <m/>
    <d v="2026-08-20T00:00:00"/>
    <s v="S-642693"/>
    <d v="2026-08-20T00:00:00"/>
    <s v="Y-576935"/>
    <x v="3"/>
    <m/>
    <s v=" "/>
    <m/>
    <m/>
    <m/>
    <x v="11"/>
    <m/>
    <m/>
    <d v="2026-08-20T00:00:00"/>
    <s v="P-000173142"/>
    <m/>
    <s v="68KD541"/>
    <s v="Tır Frigorifik"/>
    <s v="CEMAL DAYSAL"/>
    <x v="0"/>
    <s v=" "/>
    <m/>
    <s v="ŞEHİRLERARASI"/>
    <n v="1"/>
    <s v="Y51"/>
    <s v="NİĞDE"/>
    <s v="NİĞDE"/>
    <s v="NİĞDE MERKEZ"/>
    <m/>
    <s v="Y07"/>
    <s v="ANTALYA"/>
    <s v="ANTALYA"/>
    <s v="MERKEZ"/>
    <m/>
    <n v="0"/>
    <n v="0"/>
    <n v="0"/>
    <n v="0"/>
    <n v="36000"/>
    <n v="0"/>
    <n v="39364"/>
    <n v="0"/>
    <n v="36000"/>
    <n v="39364"/>
    <n v="3364"/>
  </r>
  <r>
    <x v="4"/>
    <s v="Ahmet Bursal"/>
    <m/>
    <m/>
    <m/>
    <d v="2026-08-20T00:00:00"/>
    <s v="S-642692"/>
    <d v="2026-08-20T00:00:00"/>
    <s v="Y-576934"/>
    <x v="3"/>
    <m/>
    <s v=" "/>
    <m/>
    <m/>
    <m/>
    <x v="11"/>
    <m/>
    <m/>
    <d v="2026-08-20T00:00:00"/>
    <s v="P-000173141"/>
    <m/>
    <s v="50AG293"/>
    <s v="Tır Frigorifik"/>
    <s v="AGRO NAKL.SAN.VE TİC.LTD.ŞTİ"/>
    <x v="0"/>
    <s v=" "/>
    <m/>
    <s v="ŞEHİRLERARASI"/>
    <n v="1"/>
    <s v="Y51"/>
    <s v="NİĞDE"/>
    <s v="NİĞDE"/>
    <s v="NİĞDE MERKEZ"/>
    <m/>
    <s v="Y48"/>
    <s v="MUĞLA"/>
    <s v="MUĞLA"/>
    <s v="MUĞLA MERKEZ"/>
    <s v="DALAMAN @"/>
    <n v="0"/>
    <n v="0"/>
    <n v="0"/>
    <n v="0"/>
    <n v="56000"/>
    <n v="0"/>
    <n v="64433"/>
    <n v="0"/>
    <n v="56000"/>
    <n v="64433"/>
    <n v="8433"/>
  </r>
  <r>
    <x v="4"/>
    <s v="Ahmet Bursal"/>
    <s v="Arşiv kaydı var"/>
    <m/>
    <m/>
    <d v="2026-08-20T00:00:00"/>
    <s v="S-642691"/>
    <d v="2026-08-20T00:00:00"/>
    <s v="Y-576933"/>
    <x v="3"/>
    <m/>
    <s v=" "/>
    <m/>
    <m/>
    <m/>
    <x v="11"/>
    <m/>
    <m/>
    <d v="2026-08-20T00:00:00"/>
    <s v="P-000173140"/>
    <m/>
    <s v="35CSN356"/>
    <s v="Tır Frigorifik"/>
    <s v="ÖZNİL PAZ.DAĞ.NAK.GIDA.VE DIŞ.TİC.LTD.ŞTİ."/>
    <x v="0"/>
    <s v=" "/>
    <m/>
    <s v="ŞEHİRLERARASI"/>
    <n v="1"/>
    <s v="Y51"/>
    <s v="NİĞDE"/>
    <s v="NİĞDE"/>
    <s v="NİĞDE MERKEZ"/>
    <m/>
    <s v="Y48"/>
    <s v="MUĞLA"/>
    <s v="MUĞLA"/>
    <s v="MUĞLA MERKEZ"/>
    <s v="MARMARİS @"/>
    <n v="0"/>
    <n v="0"/>
    <n v="0"/>
    <n v="0"/>
    <n v="53000"/>
    <n v="0"/>
    <n v="59564"/>
    <n v="0"/>
    <n v="53000"/>
    <n v="59564"/>
    <n v="6564"/>
  </r>
  <r>
    <x v="4"/>
    <s v="Ahmet Bursal"/>
    <m/>
    <m/>
    <m/>
    <d v="2026-08-20T00:00:00"/>
    <s v="S-642690"/>
    <d v="2026-08-20T00:00:00"/>
    <s v="Y-576932"/>
    <x v="3"/>
    <m/>
    <s v=" "/>
    <m/>
    <m/>
    <m/>
    <x v="11"/>
    <m/>
    <m/>
    <d v="2026-08-20T00:00:00"/>
    <s v="P-000173119"/>
    <m/>
    <s v="51AEV851"/>
    <s v="Tır Frigorifik"/>
    <s v="EŞREF BOZKUŞ"/>
    <x v="0"/>
    <s v="EŞREF BOZKUŞ"/>
    <s v="5468080524"/>
    <s v="ŞEHİRLERARASI"/>
    <n v="1"/>
    <s v="Y51"/>
    <s v="NİĞDE"/>
    <s v="NİĞDE"/>
    <s v="NİĞDE MERKEZ"/>
    <m/>
    <s v="Y38"/>
    <s v="KAYSERİ"/>
    <s v="KAYSERİ"/>
    <s v="KAYSERİ MERKEZ"/>
    <m/>
    <n v="0"/>
    <n v="0"/>
    <n v="0"/>
    <n v="0"/>
    <n v="20000"/>
    <n v="0"/>
    <n v="22790"/>
    <n v="0"/>
    <n v="20000"/>
    <n v="22790"/>
    <n v="2790"/>
  </r>
  <r>
    <x v="4"/>
    <s v="Serhat Kuzey"/>
    <s v="Arşiv kaydı var"/>
    <m/>
    <m/>
    <d v="2026-08-20T00:00:00"/>
    <s v="S-642591"/>
    <d v="2026-08-20T00:00:00"/>
    <s v="Y-576833"/>
    <x v="3"/>
    <m/>
    <s v=" "/>
    <m/>
    <m/>
    <m/>
    <x v="37"/>
    <m/>
    <m/>
    <m/>
    <m/>
    <m/>
    <s v="33RN436"/>
    <s v="Tır Frigorifik"/>
    <s v="SÜMER TRANS ULUS.TAŞ.İTH.İHR.SAN. VE TİC.LTD.ŞTİ."/>
    <x v="1"/>
    <s v="LATİF AKURAN"/>
    <m/>
    <s v="ŞEHİRLERARASI"/>
    <n v="1"/>
    <s v="Y41"/>
    <s v="KOCAELİ"/>
    <s v="KOCAELİ"/>
    <s v="KOCAELİ(İZMİT) MERKEZ"/>
    <s v="GEBZE"/>
    <s v="Y35"/>
    <s v="İZMİR"/>
    <s v="İZMİR"/>
    <s v="MERKEZ"/>
    <m/>
    <n v="0"/>
    <n v="515"/>
    <n v="515"/>
    <n v="0"/>
    <n v="22196.55"/>
    <n v="0"/>
    <n v="19000"/>
    <n v="0"/>
    <n v="22196.55"/>
    <n v="19000"/>
    <n v="-3196.55"/>
  </r>
  <r>
    <x v="4"/>
    <s v="Serhat Kuzey"/>
    <m/>
    <m/>
    <m/>
    <d v="2026-08-20T00:00:00"/>
    <s v="S-643192"/>
    <d v="2026-08-20T00:00:00"/>
    <s v="Y-577440"/>
    <x v="3"/>
    <m/>
    <s v=" "/>
    <m/>
    <m/>
    <m/>
    <x v="11"/>
    <m/>
    <m/>
    <d v="2026-08-20T00:00:00"/>
    <s v="P-000173152"/>
    <m/>
    <s v="31AAB242"/>
    <s v="Tır Frigorifik"/>
    <s v="YAHYAOĞULLARI ULUSLARARASI TAŞIMACILIK LOJİSTİK"/>
    <x v="1"/>
    <s v=" "/>
    <m/>
    <s v="ŞEHİRLERARASI"/>
    <n v="1"/>
    <s v="Y51"/>
    <s v="NİĞDE"/>
    <s v="NİĞDE"/>
    <s v="NİĞDE MERKEZ"/>
    <m/>
    <s v="Y35"/>
    <s v="İZMİR"/>
    <s v="İZMİR"/>
    <s v="MERKEZ"/>
    <s v="2 YER @"/>
    <n v="0"/>
    <n v="935"/>
    <n v="1040"/>
    <n v="105"/>
    <n v="46873.37"/>
    <n v="4580.92"/>
    <n v="58006"/>
    <n v="0"/>
    <n v="42292.45"/>
    <n v="58006"/>
    <n v="15713.55"/>
  </r>
  <r>
    <x v="4"/>
    <s v="Serhat Kuzey"/>
    <m/>
    <m/>
    <m/>
    <d v="2026-08-20T00:00:00"/>
    <s v="S-643191"/>
    <d v="2026-08-20T00:00:00"/>
    <s v="Y-577439"/>
    <x v="3"/>
    <m/>
    <s v=" "/>
    <m/>
    <m/>
    <m/>
    <x v="11"/>
    <m/>
    <m/>
    <d v="2026-08-20T00:00:00"/>
    <s v="P-000173129"/>
    <m/>
    <s v="34HP4542"/>
    <s v="Tır Frigorifik"/>
    <s v="TEK NUR TRANS LOJ.SAN.VE TİC.LTD.ŞTİ."/>
    <x v="1"/>
    <s v=" "/>
    <m/>
    <s v="ŞEHİRLERARASI"/>
    <n v="1"/>
    <s v="Y51"/>
    <s v="NİĞDE"/>
    <s v="NİĞDE"/>
    <s v="NİĞDE MERKEZ"/>
    <m/>
    <s v="Y34"/>
    <s v="İSTANBUL"/>
    <s v="İSTANBUL"/>
    <s v="İSTANBUL MERKEZ"/>
    <s v="KOCAELİ 2 YER + ANADOLU YAKASI @"/>
    <n v="0"/>
    <n v="827"/>
    <n v="995"/>
    <n v="168"/>
    <n v="38291.54"/>
    <n v="0"/>
    <n v="53995"/>
    <n v="0"/>
    <n v="38291.54"/>
    <n v="53995"/>
    <n v="15703.46"/>
  </r>
  <r>
    <x v="4"/>
    <s v="Serhat Kuzey"/>
    <m/>
    <m/>
    <m/>
    <d v="2026-08-20T00:00:00"/>
    <s v="S-643189"/>
    <d v="2026-08-20T00:00:00"/>
    <s v="Y-577437"/>
    <x v="3"/>
    <m/>
    <s v=" "/>
    <m/>
    <m/>
    <m/>
    <x v="11"/>
    <m/>
    <m/>
    <d v="2026-08-20T00:00:00"/>
    <s v="P-000173151"/>
    <m/>
    <s v="33AJJ63"/>
    <s v="Tır Frigorifik"/>
    <s v="DİVAN TRANS LOJİSTİK VE DIŞ TİCARET LİMİTED ŞİRKETİ"/>
    <x v="1"/>
    <s v=" "/>
    <m/>
    <s v="ŞEHİRLERARASI"/>
    <n v="1"/>
    <s v="Y51"/>
    <s v="NİĞDE"/>
    <s v="NİĞDE"/>
    <s v="NİĞDE MERKEZ"/>
    <m/>
    <s v="Y34"/>
    <s v="İSTANBUL"/>
    <s v="İSTANBUL"/>
    <s v="İSTANBUL MERKEZ"/>
    <s v="ANADOLU YAKASI @"/>
    <n v="0"/>
    <n v="875"/>
    <n v="1042"/>
    <n v="167"/>
    <n v="40923.42"/>
    <n v="0"/>
    <n v="53245"/>
    <n v="0"/>
    <n v="40923.42"/>
    <n v="53245"/>
    <n v="12321.58"/>
  </r>
  <r>
    <x v="4"/>
    <s v="Serhat Kuzey"/>
    <m/>
    <m/>
    <m/>
    <d v="2026-08-20T00:00:00"/>
    <s v="S-643188"/>
    <d v="2026-08-20T00:00:00"/>
    <s v="Y-577436"/>
    <x v="3"/>
    <m/>
    <s v=" "/>
    <m/>
    <m/>
    <m/>
    <x v="11"/>
    <m/>
    <m/>
    <d v="2026-08-20T00:00:00"/>
    <s v="P-000173150"/>
    <m/>
    <s v="33CTT18"/>
    <s v="Tır Frigorifik"/>
    <s v="AHAD LOJİSTİK ULUSLARARASI TAŞIMACILIK TEKSTİL GIDA TARIM OTOMOTİV KUYUMCULUK İNŞAAT PETROL EMLAK"/>
    <x v="1"/>
    <s v=" "/>
    <m/>
    <s v="ŞEHİRLERARASI"/>
    <n v="1"/>
    <s v="Y51"/>
    <s v="NİĞDE"/>
    <s v="NİĞDE"/>
    <s v="NİĞDE MERKEZ"/>
    <m/>
    <s v="Y48"/>
    <s v="MUĞLA"/>
    <s v="MUĞLA"/>
    <s v="MUĞLA MERKEZ"/>
    <s v="BODRUM 3 YER @"/>
    <n v="0"/>
    <n v="948"/>
    <n v="1294"/>
    <n v="346"/>
    <n v="53687"/>
    <n v="0"/>
    <n v="67147"/>
    <n v="0"/>
    <n v="53687"/>
    <n v="67147"/>
    <n v="13460"/>
  </r>
  <r>
    <x v="0"/>
    <s v="Serap BURSAL"/>
    <s v="Arşiv kaydı var"/>
    <m/>
    <m/>
    <d v="2026-08-21T00:00:00"/>
    <s v="S-643940"/>
    <d v="2026-08-21T00:00:00"/>
    <s v="Y-578191"/>
    <x v="0"/>
    <m/>
    <s v=" "/>
    <m/>
    <s v="20260821050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21T00:00:00"/>
    <s v="S-643937"/>
    <d v="2026-08-21T00:00:00"/>
    <s v="Y-578189"/>
    <x v="0"/>
    <m/>
    <s v=" "/>
    <m/>
    <s v="20260821016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Ahmet Bursal"/>
    <s v="Arşiv kaydı var"/>
    <m/>
    <s v="TAMAMLANDI"/>
    <d v="2026-08-21T00:00:00"/>
    <s v="S-642993"/>
    <d v="2026-08-21T00:00:00"/>
    <s v="Y-577239"/>
    <x v="0"/>
    <m/>
    <s v=" "/>
    <m/>
    <m/>
    <m/>
    <x v="1"/>
    <s v="Ülker Bisküvi San. A.Ş. Topkapı- 3 Şubesi"/>
    <m/>
    <m/>
    <m/>
    <m/>
    <s v="34ZR2259"/>
    <s v="10 Tkr Kamyon Frigorifik"/>
    <s v="AKİF EMRE YAMAK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7706-88181-88688-89242 @ "/>
    <n v="0"/>
    <n v="0"/>
    <n v="0"/>
    <n v="0"/>
    <n v="33200"/>
    <n v="0"/>
    <n v="39912.720000000001"/>
    <n v="0"/>
    <n v="33200"/>
    <n v="39912.720000000001"/>
    <n v="6712.72"/>
  </r>
  <r>
    <x v="0"/>
    <s v="Serap BURSAL"/>
    <s v="Arşiv kaydı var"/>
    <m/>
    <m/>
    <d v="2026-08-21T00:00:00"/>
    <s v="S-642806"/>
    <d v="2026-08-21T00:00:00"/>
    <s v="Y-577050"/>
    <x v="0"/>
    <m/>
    <s v=" "/>
    <m/>
    <m/>
    <m/>
    <x v="18"/>
    <s v="Ülker Bisküvi San. A.Ş. Topkapı - 2 Şubesi"/>
    <s v="Ülker Bisküvi San. A.Ş. Topkapı - 2 Şubesi"/>
    <m/>
    <m/>
    <m/>
    <s v="35AJ6784"/>
    <s v="Tır Frigorifik"/>
    <s v="DURMUŞ MUSLUKCU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"/>
    <n v="0"/>
    <n v="0"/>
    <n v="0"/>
    <n v="0"/>
    <n v="14500"/>
    <n v="0"/>
    <n v="16118"/>
    <n v="0"/>
    <n v="14500"/>
    <n v="16118"/>
    <n v="1618"/>
  </r>
  <r>
    <x v="0"/>
    <s v="Serap BURSAL"/>
    <s v="Arşiv kaydı var"/>
    <m/>
    <m/>
    <d v="2026-08-21T00:00:00"/>
    <s v="S-642805"/>
    <d v="2026-08-21T00:00:00"/>
    <s v="Y-577049"/>
    <x v="0"/>
    <m/>
    <s v=" "/>
    <m/>
    <m/>
    <m/>
    <x v="18"/>
    <s v="Ülker Bisküvi San. A.Ş. Topkapı - 2 Şubesi"/>
    <s v="Ülker Bisküvi San. A.Ş. Topkapı - 2 Şubesi"/>
    <m/>
    <m/>
    <m/>
    <s v="42TH529"/>
    <s v="Tır Frigorifik"/>
    <s v="DURMUŞ MUSLUKCU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"/>
    <n v="0"/>
    <n v="0"/>
    <n v="0"/>
    <n v="0"/>
    <n v="14500"/>
    <n v="0"/>
    <n v="16118"/>
    <n v="0"/>
    <n v="14500"/>
    <n v="16118"/>
    <n v="1618"/>
  </r>
  <r>
    <x v="0"/>
    <s v="Serap BURSAL"/>
    <s v="Arşiv kaydı var"/>
    <m/>
    <m/>
    <d v="2026-08-21T00:00:00"/>
    <s v="S-642803"/>
    <d v="2026-08-21T00:00:00"/>
    <s v="Y-577047"/>
    <x v="0"/>
    <m/>
    <s v=" "/>
    <m/>
    <m/>
    <m/>
    <x v="18"/>
    <s v="Ülker Bisküvi San. A.Ş. Topkapı - 2 Şubesi"/>
    <s v="Ülker Bisküvi San. A.Ş. Topkapı - 2 Şubesi"/>
    <m/>
    <m/>
    <m/>
    <s v="34KGC813"/>
    <s v="Tır Frigorifik"/>
    <s v="DURMUŞ MUSLUKCU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"/>
    <n v="0"/>
    <n v="0"/>
    <n v="0"/>
    <n v="0"/>
    <n v="14500"/>
    <n v="0"/>
    <n v="16118"/>
    <n v="0"/>
    <n v="14500"/>
    <n v="16118"/>
    <n v="1618"/>
  </r>
  <r>
    <x v="0"/>
    <s v="Serap BURSAL"/>
    <m/>
    <m/>
    <m/>
    <d v="2026-08-21T00:00:00"/>
    <s v="S-642735"/>
    <d v="2026-08-21T00:00:00"/>
    <s v="Y-576977"/>
    <x v="0"/>
    <m/>
    <s v=" "/>
    <m/>
    <s v="ALI2026000011834-11835-11836-11837"/>
    <m/>
    <x v="13"/>
    <s v="ALTINMARKA GIDA SANAYİ VE TİCARET A.Ş"/>
    <m/>
    <d v="2026-08-21T00:00:00"/>
    <s v="P-000172854"/>
    <m/>
    <s v="10ARD402"/>
    <s v="Tır Frigorifik"/>
    <s v="FERUDUN ŞORA"/>
    <x v="0"/>
    <s v=" "/>
    <m/>
    <s v="ŞEHİRLERARASI"/>
    <n v="1"/>
    <s v="9902"/>
    <s v="ALTINMARKA KIRAÇ DEPO"/>
    <s v="İSTANBUL"/>
    <s v="BÜYÜKÇEKMECE"/>
    <s v="KIRAÇ KÖYÜ YOLU ATATÜRK CD.NO:2-2A"/>
    <s v="Y16"/>
    <s v="BURSA"/>
    <s v="BURSA"/>
    <s v="BURSA MERKEZ"/>
    <m/>
    <n v="0"/>
    <n v="0"/>
    <n v="0"/>
    <n v="0"/>
    <n v="16500"/>
    <n v="0"/>
    <n v="21488"/>
    <n v="0"/>
    <n v="16500"/>
    <n v="21488"/>
    <n v="4988"/>
  </r>
  <r>
    <x v="0"/>
    <s v="Serap BURSAL"/>
    <m/>
    <m/>
    <m/>
    <d v="2026-08-21T00:00:00"/>
    <s v="S-642743"/>
    <d v="2026-08-21T00:00:00"/>
    <s v="Y-576985"/>
    <x v="0"/>
    <m/>
    <s v=" "/>
    <m/>
    <s v="DKI2026000005107-5108"/>
    <m/>
    <x v="4"/>
    <s v="DETAY KAHVE SAN VE TİC A.Ş"/>
    <m/>
    <m/>
    <m/>
    <m/>
    <s v="10ADR156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m/>
    <m/>
    <m/>
    <d v="2026-08-21T00:00:00"/>
    <s v="S-642742"/>
    <d v="2026-08-21T00:00:00"/>
    <s v="Y-576984"/>
    <x v="0"/>
    <m/>
    <s v=" "/>
    <m/>
    <s v="DKI2026000005096-5097-5098-5099"/>
    <m/>
    <x v="4"/>
    <s v="DETAY KAHVE SAN VE TİC A.Ş"/>
    <m/>
    <m/>
    <m/>
    <m/>
    <s v="10AJC179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s v="Arşiv kaydı var"/>
    <m/>
    <m/>
    <d v="2026-08-21T00:00:00"/>
    <s v="S-642741"/>
    <d v="2026-08-21T00:00:00"/>
    <s v="Y-576983"/>
    <x v="0"/>
    <m/>
    <s v=" "/>
    <m/>
    <m/>
    <m/>
    <x v="12"/>
    <s v="DETAY GIDA SAN. VE TİC.A.Ş."/>
    <m/>
    <m/>
    <m/>
    <m/>
    <s v="10DBG20"/>
    <s v="Tır Frigorifik"/>
    <s v="DURU GLOBAL TAŞIMACILIK VE LOJİSTİK LİMİTED ŞİRKETİ"/>
    <x v="0"/>
    <s v=" "/>
    <m/>
    <s v="ŞEHİRLERARASI"/>
    <n v="1"/>
    <s v="9901"/>
    <s v="DETAY KIRAÇ DEPO"/>
    <s v="İSTANBUL"/>
    <s v="BÜYÜKÇEKMECE"/>
    <s v="KIRAÇ NAMIK KEMAL MH.184.CD.422.SK.NO:8"/>
    <s v="Y35"/>
    <s v="İZMİR"/>
    <s v="İZMİR"/>
    <s v="TORBALI"/>
    <s v="TORBALI / POLAR DEPO @"/>
    <n v="0"/>
    <n v="0"/>
    <n v="0"/>
    <n v="0"/>
    <n v="33000"/>
    <n v="0"/>
    <n v="33482"/>
    <n v="0"/>
    <n v="33000"/>
    <n v="33482"/>
    <n v="482"/>
  </r>
  <r>
    <x v="0"/>
    <s v="Serap BURSAL"/>
    <m/>
    <m/>
    <m/>
    <d v="2026-08-21T00:00:00"/>
    <s v="S-642740"/>
    <d v="2026-08-21T00:00:00"/>
    <s v="Y-576982"/>
    <x v="0"/>
    <m/>
    <s v=" "/>
    <m/>
    <m/>
    <m/>
    <x v="12"/>
    <s v="DETAY GIDA SAN. VE TİC.A.Ş."/>
    <m/>
    <m/>
    <m/>
    <m/>
    <s v="31AJA224"/>
    <s v="Tır Frigorifik"/>
    <s v="KAPITRANS ULUS.TAŞ.TİC.LTD.ŞTİ."/>
    <x v="1"/>
    <s v=" "/>
    <m/>
    <s v="ŞEHİRLERARASI"/>
    <n v="1"/>
    <s v="9901"/>
    <s v="DETAY KIRAÇ DEPO"/>
    <s v="İSTANBUL"/>
    <s v="BÜYÜKÇEKMECE"/>
    <s v="KIRAÇ NAMIK KEMAL MH.184.CD.422.SK.NO:8"/>
    <s v="Y06"/>
    <s v="ANKARA"/>
    <s v="ANTALYA"/>
    <s v="MURATPAŞA"/>
    <s v="BURDUR / MURATPAŞA @"/>
    <n v="0"/>
    <n v="810"/>
    <n v="1220"/>
    <n v="410"/>
    <n v="57491.82"/>
    <n v="1046.02"/>
    <n v="33418"/>
    <n v="0"/>
    <n v="56445.8"/>
    <n v="33418"/>
    <n v="-23027.8"/>
  </r>
  <r>
    <x v="0"/>
    <s v="Serap BURSAL"/>
    <s v="Arşiv kaydı var"/>
    <m/>
    <m/>
    <d v="2026-08-21T00:00:00"/>
    <s v="S-642739"/>
    <d v="2026-08-21T00:00:00"/>
    <s v="Y-576981"/>
    <x v="0"/>
    <m/>
    <s v=" "/>
    <m/>
    <m/>
    <m/>
    <x v="12"/>
    <s v="DETAY GIDA SAN. VE TİC.A.Ş."/>
    <m/>
    <m/>
    <m/>
    <m/>
    <s v="34KJ1340"/>
    <s v="Tır Frigorifik"/>
    <s v="ÖZ REİS TRANS LOJİSTİK PARÇA LASTİK TİCARET VE SANAYİ LİMİTED ŞİRKETİ"/>
    <x v="0"/>
    <s v=" "/>
    <m/>
    <s v="ŞEHİRLERARASI"/>
    <n v="1"/>
    <s v="9901"/>
    <s v="DETAY KIRAÇ DEPO"/>
    <s v="İSTANBUL"/>
    <s v="BÜYÜKÇEKMECE"/>
    <s v="KIRAÇ NAMIK KEMAL MH.184.CD.422.SK.NO:8"/>
    <s v="Y47"/>
    <s v="MARDİN"/>
    <s v="MARDİN"/>
    <s v="MİDYAT"/>
    <s v="DİYARBAKIR / MİDYAT @ "/>
    <n v="0"/>
    <n v="0"/>
    <n v="0"/>
    <n v="0"/>
    <n v="78000"/>
    <n v="0"/>
    <n v="78418"/>
    <n v="0"/>
    <n v="78000"/>
    <n v="78418"/>
    <n v="418"/>
  </r>
  <r>
    <x v="0"/>
    <s v="Serap BURSAL"/>
    <s v="Arşiv kaydı var"/>
    <m/>
    <m/>
    <d v="2026-08-21T00:00:00"/>
    <s v="S-642738"/>
    <d v="2026-08-21T00:00:00"/>
    <s v="Y-576980"/>
    <x v="0"/>
    <m/>
    <s v=" "/>
    <m/>
    <m/>
    <m/>
    <x v="0"/>
    <s v="BEYDA GIDA ÜRÜNLERİ SANAYİ VE TİC.A.Ş."/>
    <m/>
    <m/>
    <m/>
    <m/>
    <s v="16KJ421"/>
    <s v="10 Tkr Kamyon Frigorifik"/>
    <s v="NAİL ULUS"/>
    <x v="0"/>
    <s v=" "/>
    <m/>
    <s v="ŞEHİRİÇİ"/>
    <n v="1"/>
    <s v="TOPKAPI"/>
    <s v="TOPKAPI"/>
    <s v="İSTANBUL"/>
    <s v="ZEYTİNBURNU"/>
    <m/>
    <s v="1313"/>
    <s v="BEYDA KAVAKLI DEPO"/>
    <s v="İSTANBUL"/>
    <s v="BEYLİKDÜZÜ"/>
    <s v="KAVAKLI MAH. İSTANBUL CAD. NO:15_x000a_-KAMYON @ "/>
    <n v="0"/>
    <n v="0"/>
    <n v="0"/>
    <n v="0"/>
    <n v="6500"/>
    <n v="0"/>
    <n v="7532"/>
    <n v="0"/>
    <n v="6500"/>
    <n v="7532"/>
    <n v="1032"/>
  </r>
  <r>
    <x v="0"/>
    <s v="Serap BURSAL"/>
    <s v="Arşiv kaydı var"/>
    <m/>
    <m/>
    <d v="2026-08-21T00:00:00"/>
    <s v="S-642737"/>
    <d v="2026-08-21T00:00:00"/>
    <s v="Y-576979"/>
    <x v="0"/>
    <m/>
    <s v=" "/>
    <m/>
    <m/>
    <m/>
    <x v="0"/>
    <s v="BEYDA GIDA ÜRÜNLERİ SANAYİ VE TİC.A.Ş."/>
    <m/>
    <m/>
    <m/>
    <m/>
    <s v="16KJ421"/>
    <s v="10 Tkr Kamyon Frigorifik"/>
    <s v="NAİL ULUS"/>
    <x v="0"/>
    <s v=" "/>
    <m/>
    <s v="ŞEHİRİÇİ"/>
    <n v="1"/>
    <s v="1313"/>
    <s v="BEYDA KAVAKLI DEPO"/>
    <s v="İSTANBUL"/>
    <s v="BEYLİKDÜZÜ"/>
    <s v="KAVAKLI MAH. İSTANBUL CAD. NO:15"/>
    <s v="Y34"/>
    <s v="İSTANBUL"/>
    <s v="İSTANBUL"/>
    <s v="ESENYURT"/>
    <s v="ESENKENT 1-HARAMİDERE_x000a_-KAMYON @"/>
    <n v="0"/>
    <n v="0"/>
    <n v="0"/>
    <n v="0"/>
    <n v="6000"/>
    <n v="0"/>
    <n v="6217"/>
    <n v="0"/>
    <n v="6000"/>
    <n v="6217"/>
    <n v="217"/>
  </r>
  <r>
    <x v="0"/>
    <s v="Serap BURSAL"/>
    <m/>
    <m/>
    <m/>
    <d v="2026-08-21T00:00:00"/>
    <s v="S-642736"/>
    <d v="2026-08-21T00:00:00"/>
    <s v="Y-576978"/>
    <x v="0"/>
    <m/>
    <s v=" "/>
    <m/>
    <s v="ALI2026000011854"/>
    <m/>
    <x v="13"/>
    <s v="ALTINMARKA GIDA SANAYİ VE TİCARET A.Ş"/>
    <m/>
    <d v="2026-08-21T00:00:00"/>
    <s v="P-000172855"/>
    <m/>
    <s v="68DF007"/>
    <s v="Tır Frigorifik"/>
    <s v="ANTLOG LOJİSTİK HİZMETLERİ TİCARET LİMİTED ŞİRKETİ"/>
    <x v="0"/>
    <s v=" "/>
    <m/>
    <s v="ŞEHİRLERARASI"/>
    <n v="1"/>
    <s v="9902"/>
    <s v="ALTINMARKA KIRAÇ DEPO"/>
    <s v="İSTANBUL"/>
    <s v="BÜYÜKÇEKMECE"/>
    <s v="KIRAÇ KÖYÜ YOLU ATATÜRK CD.NO:2-2A"/>
    <s v="Y07"/>
    <s v="ANTALYA"/>
    <s v="ANTALYA"/>
    <s v="MERKEZ"/>
    <m/>
    <n v="0"/>
    <n v="0"/>
    <n v="0"/>
    <n v="0"/>
    <n v="36000"/>
    <n v="0"/>
    <n v="49976"/>
    <n v="0"/>
    <n v="36000"/>
    <n v="49976"/>
    <n v="13976"/>
  </r>
  <r>
    <x v="0"/>
    <s v="Ahmet Bursal"/>
    <s v="Arşiv kaydı var"/>
    <m/>
    <s v="TAMAMLANDI"/>
    <d v="2026-08-21T00:00:00"/>
    <s v="S-642876"/>
    <d v="2026-08-21T00:00:00"/>
    <s v="Y-577120"/>
    <x v="0"/>
    <m/>
    <s v=" "/>
    <m/>
    <m/>
    <m/>
    <x v="1"/>
    <s v="Ülker Bisküvi San. A.Ş. Topkapı- 3 Şubesi"/>
    <m/>
    <m/>
    <m/>
    <m/>
    <s v="34AH1124"/>
    <s v="10 Tkr Kamyon Tenteli"/>
    <s v="HAMİT ÜÇÜNCÜ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7432-87930-87931-88511-88487-88983 @ "/>
    <n v="0"/>
    <n v="0"/>
    <n v="0"/>
    <n v="0"/>
    <n v="49800"/>
    <n v="0"/>
    <n v="56909.35"/>
    <n v="0"/>
    <n v="49800"/>
    <n v="56909.35"/>
    <n v="7109.35"/>
  </r>
  <r>
    <x v="0"/>
    <s v="Ahmet Bursal"/>
    <s v="Arşiv kaydı var"/>
    <m/>
    <s v="TAMAMLANDI"/>
    <d v="2026-08-21T00:00:00"/>
    <s v="S-642873"/>
    <d v="2026-08-21T00:00:00"/>
    <s v="Y-577117"/>
    <x v="0"/>
    <m/>
    <s v=" "/>
    <m/>
    <m/>
    <m/>
    <x v="1"/>
    <s v="Ülker Bisküvi San. A.Ş. Topkapı- 3 Şubesi"/>
    <m/>
    <m/>
    <m/>
    <m/>
    <s v="34VEC52"/>
    <s v="Tır Tenteli"/>
    <s v="UĞUR ELİBÜYÜK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7482-87934-88547-88986 @ "/>
    <n v="0"/>
    <n v="0"/>
    <n v="0"/>
    <n v="0"/>
    <n v="33200"/>
    <n v="0"/>
    <n v="38181.89"/>
    <n v="0"/>
    <n v="33200"/>
    <n v="38181.89"/>
    <n v="4981.8900000000003"/>
  </r>
  <r>
    <x v="0"/>
    <s v="Ahmet Bursal"/>
    <s v="Arşiv kaydı var"/>
    <m/>
    <s v="TAMAMLANDI"/>
    <d v="2026-08-21T00:00:00"/>
    <s v="S-642870"/>
    <d v="2026-08-21T00:00:00"/>
    <s v="Y-577114"/>
    <x v="0"/>
    <m/>
    <s v=" "/>
    <m/>
    <m/>
    <m/>
    <x v="1"/>
    <s v="Ülker Bisküvi San. A.Ş. Topkapı- 3 Şubesi"/>
    <m/>
    <m/>
    <m/>
    <m/>
    <s v="34GUP778"/>
    <s v="Tır Tenteli"/>
    <s v="MEHMET ŞİRİN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7166-86934-87733-87435-87936-88549-88989 @ "/>
    <n v="0"/>
    <n v="0"/>
    <n v="0"/>
    <n v="0"/>
    <n v="58100"/>
    <n v="0"/>
    <n v="68055.839999999997"/>
    <n v="0"/>
    <n v="58100"/>
    <n v="68055.839999999997"/>
    <n v="9955.84"/>
  </r>
  <r>
    <x v="0"/>
    <s v="Ahmet Bursal"/>
    <s v="Arşiv kaydı var"/>
    <m/>
    <s v="TAMAMLANDI"/>
    <d v="2026-08-21T00:00:00"/>
    <s v="S-642864"/>
    <d v="2026-08-21T00:00:00"/>
    <s v="Y-577108"/>
    <x v="0"/>
    <m/>
    <s v=" "/>
    <m/>
    <m/>
    <m/>
    <x v="1"/>
    <s v="Ülker Bisküvi San. A.Ş. Topkapı- 3 Şubesi"/>
    <m/>
    <m/>
    <m/>
    <m/>
    <s v="34PTS938"/>
    <s v="10 Tkr Kamyon Tenteli"/>
    <s v="MURAT BOZKURT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6937-87745-87473-87989-88525-88774-88981-89195 @ "/>
    <n v="0"/>
    <n v="0"/>
    <n v="0"/>
    <n v="0"/>
    <n v="66400"/>
    <n v="0"/>
    <n v="77886.899999999994"/>
    <n v="0"/>
    <n v="66400"/>
    <n v="77886.899999999994"/>
    <n v="11486.9"/>
  </r>
  <r>
    <x v="0"/>
    <s v="Ahmet Bursal"/>
    <s v="Arşiv kaydı var"/>
    <m/>
    <s v="TAMAMLANDI"/>
    <d v="2026-08-21T00:00:00"/>
    <s v="S-642849"/>
    <d v="2026-08-21T00:00:00"/>
    <s v="Y-577094"/>
    <x v="0"/>
    <m/>
    <s v=" "/>
    <m/>
    <m/>
    <m/>
    <x v="1"/>
    <s v="Ülker Bisküvi San. A.Ş. Topkapı- 3 Şubesi"/>
    <m/>
    <m/>
    <m/>
    <m/>
    <s v="34KLK706"/>
    <s v="10 Tkr Kamyon Tenteli"/>
    <s v="YUNUS ÖZTÜRK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6974-87609-88306-88619-89196 @ "/>
    <n v="0"/>
    <n v="0"/>
    <n v="0"/>
    <n v="0"/>
    <n v="41500"/>
    <n v="0"/>
    <n v="49120.67"/>
    <n v="0"/>
    <n v="41500"/>
    <n v="49120.67"/>
    <n v="7620.67"/>
  </r>
  <r>
    <x v="0"/>
    <s v="Ahmet Bursal"/>
    <s v="Arşiv kaydı var"/>
    <m/>
    <s v="TAMAMLANDI"/>
    <d v="2026-08-21T00:00:00"/>
    <s v="S-642848"/>
    <d v="2026-08-21T00:00:00"/>
    <s v="Y-577092"/>
    <x v="0"/>
    <m/>
    <s v=" "/>
    <m/>
    <m/>
    <m/>
    <x v="1"/>
    <s v="Ülker Bisküvi San. A.Ş. Topkapı- 3 Şubesi"/>
    <m/>
    <m/>
    <m/>
    <m/>
    <s v="34KLK706"/>
    <s v="10 Tkr Kamyon Tenteli"/>
    <s v="YUNUS ÖZTÜRK"/>
    <x v="0"/>
    <s v=" "/>
    <m/>
    <s v="ŞEHİRİÇİ"/>
    <n v="1"/>
    <s v="0108"/>
    <s v="ÖNEM GAMEDA DEPO"/>
    <s v="İSTANBUL"/>
    <s v="ZEYTİNBURNU"/>
    <s v="DAVUTPAŞA CAD. NO:18 TOPKAPI"/>
    <s v="2121"/>
    <s v="YAPKİM ANTREPO-SİLİVRİ"/>
    <s v="İSTANBUL"/>
    <s v="SİLİVRİ"/>
    <s v="YAPKİM ANTREPO-SİLİVRİ_x000a__x000a_İRS NO:89034 @ "/>
    <n v="0"/>
    <n v="0"/>
    <n v="0"/>
    <n v="0"/>
    <n v="5500"/>
    <n v="0"/>
    <n v="7659"/>
    <n v="0"/>
    <n v="5500"/>
    <n v="7659"/>
    <n v="2159"/>
  </r>
  <r>
    <x v="0"/>
    <s v="Ahmet Bursal"/>
    <s v="Arşiv kaydı var"/>
    <m/>
    <s v="TAMAMLANDI"/>
    <d v="2026-08-21T00:00:00"/>
    <s v="S-642843"/>
    <d v="2026-08-21T00:00:00"/>
    <s v="Y-577088"/>
    <x v="0"/>
    <m/>
    <s v=" "/>
    <m/>
    <m/>
    <m/>
    <x v="1"/>
    <s v="Ülker Bisküvi San. A.Ş. Topkapı- 3 Şubesi"/>
    <m/>
    <m/>
    <m/>
    <m/>
    <s v="34DP1890"/>
    <s v="10 Tkr Kamyon Açık"/>
    <s v="TAFİK ÖNAL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7199-86956-87554-87604-88256-87984-88739-88529-89237-89229-88984 @ "/>
    <n v="0"/>
    <n v="0"/>
    <n v="0"/>
    <n v="0"/>
    <n v="91300"/>
    <n v="0"/>
    <n v="106981.99"/>
    <n v="0"/>
    <n v="91300"/>
    <n v="106981.99"/>
    <n v="15681.99"/>
  </r>
  <r>
    <x v="0"/>
    <s v="Ahmet Bursal"/>
    <s v="Arşiv kaydı var"/>
    <m/>
    <s v="TAMAMLANDI"/>
    <d v="2026-08-21T00:00:00"/>
    <s v="S-642837"/>
    <d v="2026-08-21T00:00:00"/>
    <s v="Y-577081"/>
    <x v="0"/>
    <m/>
    <s v=" "/>
    <m/>
    <m/>
    <m/>
    <x v="1"/>
    <s v="Ülker Bisküvi San. A.Ş. Topkapı- 3 Şubesi"/>
    <m/>
    <m/>
    <m/>
    <m/>
    <s v="34DPJ306"/>
    <s v="Tır Frigorifik"/>
    <s v="NECDET SIRÇA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7194-87606-88081-88766-88991 @ "/>
    <n v="0"/>
    <n v="0"/>
    <n v="0"/>
    <n v="0"/>
    <n v="41500"/>
    <n v="0"/>
    <n v="48653.35"/>
    <n v="0"/>
    <n v="41500"/>
    <n v="48653.35"/>
    <n v="7153.35"/>
  </r>
  <r>
    <x v="0"/>
    <s v="Ahmet Bursal"/>
    <s v="Arşiv kaydı var"/>
    <m/>
    <s v="TAMAMLANDI"/>
    <d v="2026-08-21T00:00:00"/>
    <s v="S-642834"/>
    <d v="2026-08-21T00:00:00"/>
    <s v="Y-577078"/>
    <x v="0"/>
    <m/>
    <s v=" "/>
    <m/>
    <m/>
    <m/>
    <x v="1"/>
    <s v="Ülker Bisküvi San. A.Ş. Topkapı- 3 Şubesi"/>
    <m/>
    <m/>
    <m/>
    <m/>
    <s v="34CKZ540"/>
    <s v="10 Tkr Kamyon Açık"/>
    <s v="BURAK BAGDAT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6948-87469-87932-87993-88659-89232 @ "/>
    <n v="0"/>
    <n v="0"/>
    <n v="0"/>
    <n v="0"/>
    <n v="49800"/>
    <n v="0"/>
    <n v="57930.559999999998"/>
    <n v="0"/>
    <n v="49800"/>
    <n v="57930.559999999998"/>
    <n v="8130.56"/>
  </r>
  <r>
    <x v="0"/>
    <s v="Ahmet Bursal"/>
    <s v="Arşiv kaydı var"/>
    <m/>
    <s v="TAMAMLANDI"/>
    <d v="2026-08-21T00:00:00"/>
    <s v="S-642831"/>
    <d v="2026-08-21T00:00:00"/>
    <s v="Y-577075"/>
    <x v="0"/>
    <m/>
    <s v=" "/>
    <m/>
    <m/>
    <m/>
    <x v="1"/>
    <s v="Ülker Bisküvi San. A.Ş. Topkapı- 3 Şubesi"/>
    <m/>
    <m/>
    <m/>
    <m/>
    <s v="34MBB860"/>
    <s v="Tır Tenteli"/>
    <s v="SERKAN ELİBÜYÜK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6926-87067-87984-88757-88491-88992 @ "/>
    <n v="0"/>
    <n v="0"/>
    <n v="0"/>
    <n v="0"/>
    <n v="49800"/>
    <n v="0"/>
    <n v="59245.98"/>
    <n v="0"/>
    <n v="49800"/>
    <n v="59245.98"/>
    <n v="9445.98"/>
  </r>
  <r>
    <x v="0"/>
    <s v="Serap BURSAL"/>
    <s v="Arşiv kaydı var"/>
    <m/>
    <m/>
    <d v="2026-08-21T00:00:00"/>
    <s v="S-642804"/>
    <d v="2026-08-21T00:00:00"/>
    <s v="Y-577048"/>
    <x v="0"/>
    <m/>
    <s v=" "/>
    <m/>
    <m/>
    <m/>
    <x v="18"/>
    <s v="Ülker Bisküvi San. A.Ş. Topkapı - 2 Şubesi"/>
    <s v="Ülker Bisküvi San. A.Ş. Topkapı - 2 Şubesi"/>
    <m/>
    <m/>
    <m/>
    <s v="42AFU328"/>
    <s v="Tır Katlı Frigorifik"/>
    <s v="DURMUŞ MUSLUKCU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"/>
    <n v="0"/>
    <n v="0"/>
    <n v="0"/>
    <n v="0"/>
    <n v="14500"/>
    <n v="0"/>
    <n v="16118"/>
    <n v="0"/>
    <n v="14500"/>
    <n v="16118"/>
    <n v="1618"/>
  </r>
  <r>
    <x v="0"/>
    <s v="Serap BURSAL"/>
    <m/>
    <m/>
    <m/>
    <d v="2026-08-21T00:00:00"/>
    <s v="S-643456"/>
    <d v="2026-08-21T00:00:00"/>
    <s v="Y-577705"/>
    <x v="0"/>
    <m/>
    <s v=" "/>
    <m/>
    <s v="5045348"/>
    <m/>
    <x v="2"/>
    <s v="HORİZON HIZLI TÜK. ÜRÜNL.ÜR.PAZ.SATIŞ VE TİC.A.Ş."/>
    <m/>
    <m/>
    <m/>
    <m/>
    <s v="34KGC813"/>
    <s v="Tır Frigorifik"/>
    <s v="DURMUŞ MUSLUKCU"/>
    <x v="0"/>
    <s v=" "/>
    <m/>
    <s v="ŞEHİRLERARASI"/>
    <n v="1"/>
    <s v="5201"/>
    <s v="ÜLKER BİSKÜVİ SİLİVRİ DEPO"/>
    <s v="İSTANBUL"/>
    <s v="SİLİVRİ"/>
    <s v="SELİMPAŞA SAN.BÖLGESİ NO:10"/>
    <s v="4002"/>
    <s v="PELİTLİ DEPO"/>
    <s v="KOCAELİ"/>
    <s v="GEBZE"/>
    <m/>
    <n v="0"/>
    <n v="0"/>
    <n v="0"/>
    <n v="0"/>
    <n v="30000"/>
    <n v="0"/>
    <n v="32744"/>
    <n v="0"/>
    <n v="30000"/>
    <n v="32744"/>
    <n v="2744"/>
  </r>
  <r>
    <x v="0"/>
    <s v="Serap BURSAL"/>
    <s v="Arşiv kaydı var"/>
    <m/>
    <m/>
    <d v="2026-08-21T00:00:00"/>
    <s v="S-643958"/>
    <d v="2026-08-21T00:00:00"/>
    <s v="Y-578209"/>
    <x v="0"/>
    <m/>
    <s v=" "/>
    <m/>
    <s v="20260821015"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21T00:00:00"/>
    <s v="S-643957"/>
    <d v="2026-08-21T00:00:00"/>
    <s v="Y-578208"/>
    <x v="0"/>
    <m/>
    <s v=" "/>
    <m/>
    <s v="20260821028"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21T00:00:00"/>
    <s v="S-643956"/>
    <d v="2026-08-21T00:00:00"/>
    <s v="Y-578207"/>
    <x v="0"/>
    <m/>
    <s v=" "/>
    <m/>
    <s v="20260821068"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1"/>
    <s v="Erkan Kaya"/>
    <s v="Arşiv kaydı var"/>
    <m/>
    <m/>
    <d v="2026-08-21T00:00:00"/>
    <s v="S-642991"/>
    <d v="2026-08-21T00:00:00"/>
    <s v="Y-577237"/>
    <x v="0"/>
    <m/>
    <s v=" "/>
    <m/>
    <m/>
    <m/>
    <x v="1"/>
    <s v="Ülker Bisküvi San. A.Ş. Topkapı- 3 Şubesi"/>
    <s v="Ülker Bisküvi San. A.Ş. Topkapı- 3 Şubesi"/>
    <d v="2026-08-21T00:00:00"/>
    <s v="P-000172962"/>
    <s v="20260453 - İDRİS ALBAYRAK"/>
    <s v="34ZR2259"/>
    <s v="10 Tkr Kamyon Frigorifik"/>
    <s v="AKİF EMRE YAMAK"/>
    <x v="0"/>
    <s v=" "/>
    <m/>
    <s v="ŞEHİRİÇİ"/>
    <n v="1"/>
    <s v="CWT ANTREPO"/>
    <s v="CWT ANTREPO"/>
    <s v="İSTANBUL"/>
    <s v="AVCILAR"/>
    <m/>
    <s v="TOPKAPI"/>
    <s v="TOPKAPI"/>
    <s v="İSTANBUL"/>
    <s v="ZEYTİNBURNU"/>
    <m/>
    <n v="0"/>
    <n v="0"/>
    <n v="0"/>
    <n v="0"/>
    <n v="5750"/>
    <n v="0"/>
    <n v="7612"/>
    <n v="0"/>
    <n v="5750"/>
    <n v="7612"/>
    <n v="1862"/>
  </r>
  <r>
    <x v="1"/>
    <s v="Erkan Kaya"/>
    <s v="Arşiv kaydı var"/>
    <m/>
    <m/>
    <d v="2026-08-21T00:00:00"/>
    <s v="S-643058"/>
    <d v="2026-08-21T00:00:00"/>
    <s v="Y-577308"/>
    <x v="0"/>
    <m/>
    <s v=" "/>
    <m/>
    <m/>
    <m/>
    <x v="21"/>
    <s v="Ülker Bisküvi San. A.Ş./ Karaman Şubesi"/>
    <s v="Ülker Bisküvi San. A.Ş./ Karaman Şubesi"/>
    <d v="2026-08-21T00:00:00"/>
    <s v="P-000172999"/>
    <s v="20260886 - İDRİS ALBAYRAK"/>
    <s v="34TB8708"/>
    <s v="Kamyonet"/>
    <s v="NECATİ BAYRAM"/>
    <x v="0"/>
    <s v=" "/>
    <m/>
    <s v="ŞEHİRİÇİ"/>
    <n v="1"/>
    <s v="DİZAYN ANTREPO"/>
    <s v="DİZAYN ANTREPO"/>
    <s v="İSTANBUL"/>
    <m/>
    <m/>
    <s v="TOPKAPI"/>
    <s v="TOPKAPI"/>
    <s v="İSTANBUL"/>
    <s v="ZEYTİNBURNU"/>
    <m/>
    <n v="0"/>
    <n v="0"/>
    <n v="0"/>
    <n v="0"/>
    <n v="12585"/>
    <n v="0"/>
    <n v="17014"/>
    <n v="0"/>
    <n v="12585"/>
    <n v="17014"/>
    <n v="4429"/>
  </r>
  <r>
    <x v="1"/>
    <s v="Erkan Kaya"/>
    <m/>
    <m/>
    <m/>
    <d v="2026-08-21T00:00:00"/>
    <s v="S-642767"/>
    <d v="2026-08-21T00:00:00"/>
    <s v="Y-577010"/>
    <x v="0"/>
    <m/>
    <s v=" "/>
    <m/>
    <m/>
    <m/>
    <x v="18"/>
    <s v="Ülker Bisküvi San. A.Ş. Topkapı - 2 Şubesi"/>
    <s v="Ülker Bisküvi San. A.Ş. Topkapı - 2 Şubesi"/>
    <d v="2026-08-21T00:00:00"/>
    <s v="P-000172870"/>
    <s v="20261202 - FRIGO - ESRA PARLAK"/>
    <s v="42AFU328"/>
    <s v="Tır Katlı Frigorifik"/>
    <s v="DURMUŞ MUSLUKCU"/>
    <x v="0"/>
    <s v=" "/>
    <m/>
    <s v="ŞEHİRİÇİ"/>
    <n v="1"/>
    <s v="MARS"/>
    <s v="MARS"/>
    <s v="İSTANBUL"/>
    <m/>
    <m/>
    <s v="BAYRAMPAŞA"/>
    <s v="BAYRAMPAŞA"/>
    <s v="İSTANBUL"/>
    <s v="BAYRAMPAŞA"/>
    <m/>
    <n v="0"/>
    <n v="0"/>
    <n v="0"/>
    <n v="0"/>
    <n v="12500"/>
    <n v="0"/>
    <n v="19165"/>
    <n v="0"/>
    <n v="12500"/>
    <n v="19165"/>
    <n v="6665"/>
  </r>
  <r>
    <x v="1"/>
    <s v="Erkan Kaya"/>
    <m/>
    <m/>
    <m/>
    <d v="2026-08-21T00:00:00"/>
    <s v="S-642764"/>
    <d v="2026-08-21T00:00:00"/>
    <s v="Y-577007"/>
    <x v="0"/>
    <m/>
    <s v=" "/>
    <m/>
    <m/>
    <m/>
    <x v="1"/>
    <s v="Ülker Bisküvi San. A.Ş. Topkapı- 3 Şubesi"/>
    <s v="Ülker Bisküvi San. A.Ş. Topkapı- 3 Şubesi"/>
    <d v="2026-08-21T00:00:00"/>
    <s v="P-000172868"/>
    <s v="20261080 - FRIGO - İDRİS ALBAYRAK"/>
    <s v="34KGC813"/>
    <s v="Tır Frigorifik"/>
    <s v="DURMUŞ MUSLUKCU"/>
    <x v="0"/>
    <s v=" "/>
    <m/>
    <s v="ŞEHİRİÇİ"/>
    <n v="1"/>
    <s v="ERMANGÜL ANTREPO"/>
    <s v="ERMANGÜL ANTREPO"/>
    <s v="İSTANBUL"/>
    <m/>
    <m/>
    <s v="TOPKAPI"/>
    <s v="TOPKAPI"/>
    <s v="İSTANBUL"/>
    <s v="ZEYTİNBURNU"/>
    <m/>
    <n v="0"/>
    <n v="0"/>
    <n v="0"/>
    <n v="0"/>
    <n v="12500"/>
    <n v="0"/>
    <n v="15412"/>
    <n v="0"/>
    <n v="12500"/>
    <n v="15412"/>
    <n v="2912"/>
  </r>
  <r>
    <x v="1"/>
    <s v="Erkan Kaya"/>
    <s v="Arşiv kaydı var"/>
    <m/>
    <m/>
    <d v="2026-08-21T00:00:00"/>
    <s v="S-642768"/>
    <d v="2026-08-21T00:00:00"/>
    <s v="Y-577012"/>
    <x v="0"/>
    <m/>
    <s v=" "/>
    <m/>
    <m/>
    <m/>
    <x v="16"/>
    <s v="ÜLKER BİSKÜVİ SANAYİ AŞ .(ANKARA ŞUBE)"/>
    <s v="ÜLKER BİSKÜVİ SANAYİ AŞ .(ANKARA ŞUBE)"/>
    <d v="2026-08-21T00:00:00"/>
    <s v="P-000172871"/>
    <s v="20260816/1 - 20260907 - ESRA PARLAK"/>
    <s v="06EIE620"/>
    <s v="Tır Tenteli"/>
    <s v="OSMAN KÖŞKER"/>
    <x v="0"/>
    <s v=" "/>
    <m/>
    <s v="ŞEHİRLERARASI"/>
    <n v="1"/>
    <s v="DİZAYN ANTREPO"/>
    <s v="DİZAYN ANTREPO"/>
    <s v="İSTANBUL"/>
    <m/>
    <m/>
    <s v="Y06"/>
    <s v="ANKARA"/>
    <s v="ANKARA"/>
    <s v="ANKARA MERKEZ"/>
    <m/>
    <n v="0"/>
    <n v="0"/>
    <n v="0"/>
    <n v="0"/>
    <n v="27000"/>
    <n v="0"/>
    <n v="35454"/>
    <n v="0"/>
    <n v="27000"/>
    <n v="35454"/>
    <n v="8454"/>
  </r>
  <r>
    <x v="1"/>
    <s v="Erkan Kaya"/>
    <s v="Arşiv kaydı var"/>
    <m/>
    <m/>
    <d v="2026-08-21T00:00:00"/>
    <s v="S-642766"/>
    <d v="2026-08-21T00:00:00"/>
    <s v="Y-577009"/>
    <x v="0"/>
    <m/>
    <s v=" "/>
    <m/>
    <m/>
    <m/>
    <x v="16"/>
    <s v="ÜLKER BİSKÜVİ SANAYİ AŞ .(ANKARA ŞUBE)"/>
    <s v="ÜLKER BİSKÜVİ SANAYİ AŞ .(ANKARA ŞUBE)"/>
    <d v="2026-08-21T00:00:00"/>
    <s v="P-000172869"/>
    <s v="20260816-2 / 20261088 - ESRA PARLAK"/>
    <s v="06DLE445"/>
    <s v="Tır Tenteli"/>
    <s v="KONYA KARACADAĞ TEMİZLİK MADDELERİ VE TAŞIMACILIK TİCARET SANAYİ LİMİTED ŞİRKETİ"/>
    <x v="0"/>
    <s v=" "/>
    <m/>
    <s v="ŞEHİRLERARASI"/>
    <n v="1"/>
    <s v="DİZAYN + MARS"/>
    <s v="DİZAYN + MARS"/>
    <s v="İSTANBUL"/>
    <m/>
    <m/>
    <s v="Y06"/>
    <s v="ANKARA"/>
    <s v="ANKARA"/>
    <s v="ANKARA MERKEZ"/>
    <m/>
    <n v="0"/>
    <n v="0"/>
    <n v="0"/>
    <n v="0"/>
    <n v="27000"/>
    <n v="0"/>
    <n v="42544"/>
    <n v="0"/>
    <n v="27000"/>
    <n v="42544"/>
    <n v="15544"/>
  </r>
  <r>
    <x v="1"/>
    <s v="Erkan Kaya"/>
    <m/>
    <m/>
    <m/>
    <d v="2026-08-21T00:00:00"/>
    <s v="S-642670"/>
    <d v="2026-08-21T00:00:00"/>
    <s v="Y-576912"/>
    <x v="0"/>
    <m/>
    <s v=" "/>
    <m/>
    <m/>
    <m/>
    <x v="17"/>
    <s v="AK GIDA SAN. VE TİC. A.Ş."/>
    <s v="AK GIDA SAN. VE TİC. A.Ş."/>
    <d v="2026-08-21T00:00:00"/>
    <s v="P-000172838"/>
    <s v="MSBU1745984 - 20260167 / SENEM SUBAKAN"/>
    <s v="34KM1530"/>
    <s v="Tır Tenteli"/>
    <s v="GÖRSEL TAŞIMACILIK LOJİSTİK HİZMETLERİ TİC.LTD.ŞTİ."/>
    <x v="0"/>
    <s v=" "/>
    <m/>
    <s v="ŞEHİRLERARASI"/>
    <n v="1"/>
    <s v="L4104"/>
    <s v="YILPORT"/>
    <s v="KOCAELİ"/>
    <s v="DİLOVASI"/>
    <s v="DİLOVASI OSB. 1.KISIM GÖKSU CD. NO:18"/>
    <s v="1208"/>
    <s v="PAMUKOVA DEPO"/>
    <s v="SAKARYA"/>
    <s v="PAMUKOVA"/>
    <s v="GÖKGÖZ KÖYÜ AKGIDA FABRİKASI @ "/>
    <n v="0"/>
    <n v="0"/>
    <n v="0"/>
    <n v="0"/>
    <n v="13722"/>
    <n v="0"/>
    <n v="16144"/>
    <n v="0"/>
    <n v="13722"/>
    <n v="16144"/>
    <n v="2422"/>
  </r>
  <r>
    <x v="1"/>
    <s v="Erkan Kaya"/>
    <m/>
    <m/>
    <m/>
    <d v="2026-08-21T00:00:00"/>
    <s v="S-642669"/>
    <d v="2026-08-21T00:00:00"/>
    <s v="Y-576911"/>
    <x v="0"/>
    <m/>
    <s v=" "/>
    <m/>
    <m/>
    <m/>
    <x v="27"/>
    <s v="ASKO SINAİ VE TEKNOLOJİ ÜRETİM SANAYİ TİCARET ANONİM ŞİRKETİ"/>
    <s v="ASKO SINAİ VE TEKNOLOJİ ÜRETİM SANAYİ TİCARET ANONİM ŞİRKETİ"/>
    <d v="2026-08-21T00:00:00"/>
    <s v="P-000172837"/>
    <s v="AÇIK YÜK - AQUAKRAFT TAŞIMASIDIR / ÖMER PEKTEŞ"/>
    <s v="34EKY27"/>
    <s v="Tır Tenteli"/>
    <s v="EKAY PROJE AĞIR NAKLİYAT SAN.TİC.LTD.ŞTİ."/>
    <x v="0"/>
    <s v=" "/>
    <m/>
    <s v="ŞEHİRLERARASI"/>
    <n v="1"/>
    <s v="SAKARYA/FERİZLİ"/>
    <s v="SAKARYA/FERİZLİ"/>
    <s v="SAKARYA"/>
    <s v="FERİZLİ"/>
    <m/>
    <s v="Y59"/>
    <s v="TEKİRDAĞ"/>
    <s v="TEKİRDAĞ"/>
    <s v="TEKİRDAĞ MERKEZ"/>
    <m/>
    <n v="0"/>
    <n v="0"/>
    <n v="0"/>
    <n v="0"/>
    <n v="65000"/>
    <n v="0"/>
    <n v="77398"/>
    <n v="0"/>
    <n v="65000"/>
    <n v="77398"/>
    <n v="12398"/>
  </r>
  <r>
    <x v="1"/>
    <s v="Erkan Kaya"/>
    <m/>
    <m/>
    <m/>
    <d v="2026-08-21T00:00:00"/>
    <s v="S-642668"/>
    <d v="2026-08-21T00:00:00"/>
    <s v="Y-576910"/>
    <x v="0"/>
    <m/>
    <s v=" "/>
    <m/>
    <m/>
    <m/>
    <x v="0"/>
    <s v="BEYDA GIDA ÜRÜNLERİ SANAYİ VE TİC.A.Ş."/>
    <s v="BEYDA GIDA ÜRÜNLERİ SANAYİ VE TİC.A.Ş."/>
    <d v="2026-08-21T00:00:00"/>
    <s v="P-000172836"/>
    <s v="TXGU8352074  - 20263005-1 / VANA-CAPPA 23W / YASİN ATEŞ"/>
    <s v="34MVU045"/>
    <s v="Tır Tenteli"/>
    <s v="İSTLOG LOJİSTİK HİZMETLERİ SANAYİ TİCARET LİMİTED ŞİRKETİ"/>
    <x v="0"/>
    <s v=" "/>
    <m/>
    <s v="ŞEHİRİÇİ"/>
    <n v="1"/>
    <s v="L3403"/>
    <s v="MARPORT"/>
    <s v="İSTANBUL"/>
    <s v="BEYLİKDÜZÜ"/>
    <s v="MARMARA MH. LİMANLAR YOLU CD. NO:53"/>
    <s v="FATİNOĞLU"/>
    <s v="FATİNOĞLU"/>
    <s v="İSTANBUL"/>
    <s v="BEYLİKDÜZÜ"/>
    <s v="KAVAKLI MH. İSTANBUL CD. NO:15 @"/>
    <n v="0"/>
    <n v="0"/>
    <n v="0"/>
    <n v="0"/>
    <n v="7586"/>
    <n v="0"/>
    <n v="8457"/>
    <n v="0"/>
    <n v="7586"/>
    <n v="8457"/>
    <n v="871"/>
  </r>
  <r>
    <x v="1"/>
    <s v="Erkan Kaya"/>
    <m/>
    <m/>
    <m/>
    <d v="2026-08-21T00:00:00"/>
    <s v="S-642667"/>
    <d v="2026-08-21T00:00:00"/>
    <s v="Y-576909"/>
    <x v="0"/>
    <m/>
    <s v=" "/>
    <m/>
    <m/>
    <m/>
    <x v="0"/>
    <s v="BEYDA GIDA ÜRÜNLERİ SANAYİ VE TİC.A.Ş."/>
    <s v="BEYDA GIDA ÜRÜNLERİ SANAYİ VE TİC.A.Ş."/>
    <d v="2026-08-21T00:00:00"/>
    <s v="P-000172835"/>
    <s v="ECMU5260435 - 20263005-1 / VANA-CAPPA 23W / YASİN ATEŞ"/>
    <s v="06BTF736"/>
    <s v="Tır Tenteli"/>
    <s v="İSTLOG LOJİSTİK HİZMETLERİ SANAYİ TİCARET LİMİTED ŞİRKETİ"/>
    <x v="0"/>
    <s v=" "/>
    <m/>
    <s v="ŞEHİRİÇİ"/>
    <n v="1"/>
    <s v="L3403"/>
    <s v="MARPORT"/>
    <s v="İSTANBUL"/>
    <s v="BEYLİKDÜZÜ"/>
    <s v="MARMARA MH. LİMANLAR YOLU CD. NO:53"/>
    <s v="FATİNOĞLU"/>
    <s v="FATİNOĞLU"/>
    <s v="İSTANBUL"/>
    <s v="BEYLİKDÜZÜ"/>
    <s v="KAVAKLI MH. İSTANBUL CD. NO:15 @ "/>
    <n v="0"/>
    <n v="0"/>
    <n v="0"/>
    <n v="0"/>
    <n v="7586"/>
    <n v="0"/>
    <n v="8457"/>
    <n v="0"/>
    <n v="7586"/>
    <n v="8457"/>
    <n v="871"/>
  </r>
  <r>
    <x v="1"/>
    <s v="Erkan Kaya"/>
    <m/>
    <m/>
    <m/>
    <d v="2026-08-21T00:00:00"/>
    <s v="S-642666"/>
    <d v="2026-08-21T00:00:00"/>
    <s v="Y-576908"/>
    <x v="0"/>
    <m/>
    <s v=" "/>
    <m/>
    <m/>
    <m/>
    <x v="24"/>
    <s v="PENTA TEKNOLOJİ ÜRÜNLERİ DAĞITIM TİCARET ANONİM ŞİRKETİ"/>
    <s v="PENTA TEKNOLOJİ ÜRÜNLERİ DAĞITIM TİCARET ANONİM ŞİRKETİ"/>
    <d v="2026-08-21T00:00:00"/>
    <s v="P-000172834"/>
    <s v="MSNU9086833 - 26-22477 / OKAN AYDIN"/>
    <s v="41TG835"/>
    <s v="Tır Tenteli"/>
    <s v="TURAN GROUP LOJİSTİK ANONİM ŞİRKETİ"/>
    <x v="0"/>
    <s v=" "/>
    <m/>
    <s v="ŞEHİRLERARASI"/>
    <n v="1"/>
    <s v="EVYAPPORT"/>
    <s v="EVYAPPORT"/>
    <s v="KOCAELİ"/>
    <s v="KÖRFEZ"/>
    <s v="KİRAZLIYALI MH. 1 MAYIS CD. NO:1"/>
    <s v="AKÇA LOJİSTİK DEPO"/>
    <s v="AKÇA LOJİSTİK DEPO"/>
    <s v="İSTANBUL"/>
    <s v="SANCAKTEPE"/>
    <m/>
    <n v="0"/>
    <n v="0"/>
    <n v="0"/>
    <n v="0"/>
    <n v="11246"/>
    <n v="0"/>
    <n v="18975"/>
    <n v="0"/>
    <n v="11246"/>
    <n v="18975"/>
    <n v="7729"/>
  </r>
  <r>
    <x v="1"/>
    <s v="Erkan Kaya"/>
    <m/>
    <m/>
    <m/>
    <d v="2026-08-21T00:00:00"/>
    <s v="S-642665"/>
    <d v="2026-08-21T00:00:00"/>
    <s v="Y-576907"/>
    <x v="0"/>
    <m/>
    <s v=" "/>
    <m/>
    <m/>
    <m/>
    <x v="23"/>
    <s v="İSTANBUL GIDA DIŞ TİCARET ANONİM ŞİRKETİ"/>
    <s v="İSTANBUL GIDA DIŞ TİCARET ANONİM ŞİRKETİ"/>
    <d v="2026-08-21T00:00:00"/>
    <s v="P-000172833"/>
    <s v="TIIU6700958 - İNGİLTERE E.Y"/>
    <s v="34NMM310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9679"/>
    <n v="0"/>
    <n v="11393"/>
    <n v="0"/>
    <n v="9679"/>
    <n v="11393"/>
    <n v="1714"/>
  </r>
  <r>
    <x v="1"/>
    <s v="Erkan Kaya"/>
    <m/>
    <m/>
    <m/>
    <d v="2026-08-21T00:00:00"/>
    <s v="S-642664"/>
    <d v="2026-08-21T00:00:00"/>
    <s v="Y-576906"/>
    <x v="0"/>
    <m/>
    <s v=" "/>
    <m/>
    <m/>
    <m/>
    <x v="23"/>
    <s v="İSTANBUL GIDA DIŞ TİCARET ANONİM ŞİRKETİ"/>
    <s v="İSTANBUL GIDA DIŞ TİCARET ANONİM ŞİRKETİ"/>
    <d v="2026-08-21T00:00:00"/>
    <s v="P-000172832"/>
    <s v="CMAU8449369 - İNGİLTERE E.Y"/>
    <s v="34BD6110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7618"/>
    <n v="0"/>
    <n v="8610"/>
    <n v="0"/>
    <n v="7618"/>
    <n v="8610"/>
    <n v="992"/>
  </r>
  <r>
    <x v="1"/>
    <s v="Erkan Kaya"/>
    <m/>
    <m/>
    <m/>
    <d v="2026-08-21T00:00:00"/>
    <s v="S-642663"/>
    <d v="2026-08-21T00:00:00"/>
    <s v="Y-576905"/>
    <x v="0"/>
    <m/>
    <s v=" "/>
    <m/>
    <m/>
    <m/>
    <x v="23"/>
    <s v="İSTANBUL GIDA DIŞ TİCARET ANONİM ŞİRKETİ"/>
    <s v="İSTANBUL GIDA DIŞ TİCARET ANONİM ŞİRKETİ"/>
    <d v="2026-08-21T00:00:00"/>
    <s v="P-000172831"/>
    <s v="ECMU7355437 - İNGİLTERE E.Y"/>
    <s v="34FNY732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 "/>
    <n v="0"/>
    <n v="0"/>
    <n v="0"/>
    <n v="0"/>
    <n v="7618"/>
    <n v="0"/>
    <n v="8610"/>
    <n v="0"/>
    <n v="7618"/>
    <n v="8610"/>
    <n v="992"/>
  </r>
  <r>
    <x v="1"/>
    <s v="Erkan Kaya"/>
    <m/>
    <m/>
    <m/>
    <d v="2026-08-21T00:00:00"/>
    <s v="S-642656"/>
    <d v="2026-08-21T00:00:00"/>
    <s v="Y-576898"/>
    <x v="0"/>
    <m/>
    <s v=" "/>
    <m/>
    <m/>
    <m/>
    <x v="46"/>
    <s v="CARİLO GIDA DIŞ TİCARET ANONİM ŞİRKETİ"/>
    <s v="CARİLO GIDA DIŞ TİCARET ANONİM ŞİRKETİ"/>
    <d v="2026-08-21T00:00:00"/>
    <s v="P-000172824"/>
    <s v="UETU7439379 - UETU7819070 - TIIU4738487 - TCLU6562805 - FDCU0150865 - MARİA AÇAN"/>
    <s v="34MRU112"/>
    <s v="Tır Tenteli"/>
    <s v="GÖRSEL TAŞIMACILIK LOJİSTİK HİZMETLERİ TİC.LTD.ŞTİ."/>
    <x v="0"/>
    <s v=" "/>
    <m/>
    <s v="ŞEHİRLERARASI"/>
    <n v="1"/>
    <s v="Y06"/>
    <s v="ANKARA"/>
    <s v="ANKARA"/>
    <s v="ANKARA MERKEZ"/>
    <m/>
    <s v="L4104"/>
    <s v="YILPORT"/>
    <s v="KOCAELİ"/>
    <s v="DİLOVASI"/>
    <s v="DİLOVASI OSB. 1.KISIM GÖKSU CD. NO:18 @ "/>
    <n v="0"/>
    <n v="0"/>
    <n v="0"/>
    <n v="0"/>
    <n v="150260"/>
    <n v="0"/>
    <n v="158550"/>
    <n v="0"/>
    <n v="150260"/>
    <n v="158550"/>
    <n v="8290"/>
  </r>
  <r>
    <x v="1"/>
    <s v="Erkan Kaya"/>
    <s v="Arşiv kaydı var"/>
    <m/>
    <m/>
    <d v="2026-08-21T00:00:00"/>
    <s v="S-642884"/>
    <d v="2026-08-21T00:00:00"/>
    <s v="Y-577128"/>
    <x v="0"/>
    <m/>
    <s v=" "/>
    <m/>
    <m/>
    <m/>
    <x v="1"/>
    <s v="Ülker Bisküvi San. A.Ş. Topkapı- 3 Şubesi"/>
    <s v="Ülker Bisküvi San. A.Ş. Topkapı- 3 Şubesi"/>
    <d v="2026-08-21T00:00:00"/>
    <s v="P-000172923"/>
    <s v="20260453 - İDRİS ALBAYRAK"/>
    <s v="34DP1890"/>
    <s v="10 Tkr Kamyon Açık"/>
    <s v="TAFİK ÖNAL"/>
    <x v="0"/>
    <s v=" "/>
    <m/>
    <s v="ŞEHİRİÇİ"/>
    <n v="1"/>
    <s v="CWT ANTREPO"/>
    <s v="CWT ANTREPO"/>
    <s v="İSTANBUL"/>
    <s v="AVCILAR"/>
    <m/>
    <s v="TOPKAPI"/>
    <s v="TOPKAPI"/>
    <s v="İSTANBUL"/>
    <s v="ZEYTİNBURNU"/>
    <m/>
    <n v="0"/>
    <n v="0"/>
    <n v="0"/>
    <n v="0"/>
    <n v="5750"/>
    <n v="0"/>
    <n v="7612"/>
    <n v="0"/>
    <n v="5750"/>
    <n v="7612"/>
    <n v="1862"/>
  </r>
  <r>
    <x v="5"/>
    <s v="Serap BURSAL"/>
    <s v="Arşiv kaydı var"/>
    <m/>
    <m/>
    <d v="2026-08-21T00:00:00"/>
    <s v="S-642989"/>
    <d v="2026-08-21T00:00:00"/>
    <s v="Y-577235"/>
    <x v="0"/>
    <m/>
    <s v=" "/>
    <m/>
    <s v="89306"/>
    <m/>
    <x v="18"/>
    <s v="Ülker Bisküvi San. A.Ş. Akyurt Şubesi"/>
    <s v="Ülker Bisküvi San. A.Ş. Topkapı - 2 Şubesi"/>
    <m/>
    <m/>
    <m/>
    <s v="06DLD977"/>
    <s v="Tır Kayar Perdeli"/>
    <s v="HASAN HÜSEYİN YİĞİNE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9306"/>
    <n v="0"/>
    <n v="0"/>
    <n v="0"/>
    <n v="0"/>
    <n v="37619.4"/>
    <n v="0"/>
    <n v="43499.82"/>
    <n v="0"/>
    <n v="37619.4"/>
    <n v="43499.82"/>
    <n v="5880.42"/>
  </r>
  <r>
    <x v="5"/>
    <s v="Serap BURSAL"/>
    <s v="Arşiv kaydı var"/>
    <m/>
    <m/>
    <d v="2026-08-21T00:00:00"/>
    <s v="S-642987"/>
    <d v="2026-08-21T00:00:00"/>
    <s v="Y-577233"/>
    <x v="0"/>
    <m/>
    <s v=" "/>
    <m/>
    <s v="89184"/>
    <m/>
    <x v="14"/>
    <s v="Ülker Bisküvi San. A.Ş. Akyurt Şubesi"/>
    <s v="ÜLKER BİSKÜVİ SAN.A.Ş ( GEBZE ŞUBE )"/>
    <m/>
    <m/>
    <m/>
    <s v="06EMS633"/>
    <s v="Tır Kayar Perdeli"/>
    <s v="HAŞİM AYYILDIZ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9184"/>
    <n v="0"/>
    <n v="0"/>
    <n v="0"/>
    <n v="0"/>
    <n v="29000.16"/>
    <n v="0"/>
    <n v="42555.62"/>
    <n v="0"/>
    <n v="29000.16"/>
    <n v="42555.62"/>
    <n v="13555.46"/>
  </r>
  <r>
    <x v="5"/>
    <s v="Ahmet Bursal"/>
    <s v="Arşiv kaydı var"/>
    <m/>
    <m/>
    <d v="2026-08-21T00:00:00"/>
    <s v="S-643356"/>
    <d v="2026-08-21T00:00:00"/>
    <s v="Y-577604"/>
    <x v="0"/>
    <m/>
    <s v=" "/>
    <m/>
    <s v="89280"/>
    <m/>
    <x v="14"/>
    <s v="Ülker Bisküvi San. A.Ş. Akyurt Şubesi"/>
    <s v="ÜLKER BİSKÜVİ SAN.A.Ş ( GEBZE ŞUBE )"/>
    <m/>
    <m/>
    <m/>
    <s v="06BOP781"/>
    <s v="Tır Kayar Perdeli"/>
    <s v="ERCAN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9280"/>
    <n v="0"/>
    <n v="0"/>
    <n v="0"/>
    <n v="0"/>
    <n v="30662.720000000001"/>
    <n v="0"/>
    <n v="43874.42"/>
    <n v="0"/>
    <n v="30662.720000000001"/>
    <n v="43874.42"/>
    <n v="13211.7"/>
  </r>
  <r>
    <x v="5"/>
    <s v="Ahmet Bursal"/>
    <s v="Arşiv kaydı var"/>
    <m/>
    <m/>
    <d v="2026-08-21T00:00:00"/>
    <s v="S-642896"/>
    <d v="2026-08-21T00:00:00"/>
    <s v="Y-577141"/>
    <x v="0"/>
    <m/>
    <s v=" "/>
    <m/>
    <s v="89176"/>
    <m/>
    <x v="16"/>
    <s v="Ülker Bisküvi San. A.Ş. Akyurt Şubesi"/>
    <s v="ÜLKER BİSKÜVİ SANAYİ AŞ .(ANKARA ŞUBE)"/>
    <m/>
    <m/>
    <m/>
    <s v="06EDU928"/>
    <s v="Tır Kayar Perdeli"/>
    <s v="SÜLEYMAN MUTLU"/>
    <x v="0"/>
    <s v=" "/>
    <m/>
    <s v="ŞEHİRİÇİ"/>
    <n v="1"/>
    <s v="2163"/>
    <s v="BİGBAG DEPO"/>
    <s v="ANKARA"/>
    <s v="AKYURT"/>
    <s v="Saracalar Mahallesi Alparslan Türkeş Bulvarı Önem Gıda Blok No:4/1 Akyurt/Ankara"/>
    <s v="0696"/>
    <s v="ANKARA HERO HAMMADDE DEPO"/>
    <s v="ANKARA"/>
    <s v="AKYURT"/>
    <s v="ESENBOĞA YOLU 21.KM AKYURT/ANKARA @ 89176"/>
    <n v="0"/>
    <n v="0"/>
    <n v="0"/>
    <n v="0"/>
    <n v="2767"/>
    <n v="0"/>
    <n v="3690"/>
    <n v="0"/>
    <n v="2767"/>
    <n v="3690"/>
    <n v="923"/>
  </r>
  <r>
    <x v="5"/>
    <s v="Serap BURSAL"/>
    <s v="Arşiv kaydı var"/>
    <m/>
    <m/>
    <d v="2026-08-21T00:00:00"/>
    <s v="S-643083"/>
    <d v="2026-08-21T00:00:00"/>
    <s v="Y-577333"/>
    <x v="0"/>
    <m/>
    <s v=" "/>
    <m/>
    <s v="89314"/>
    <m/>
    <x v="14"/>
    <s v="Ülker Bisküvi San. A.Ş. Akyurt Şubesi"/>
    <s v="ÜLKER BİSKÜVİ SAN.A.Ş ( GEBZE ŞUBE )"/>
    <m/>
    <m/>
    <m/>
    <s v="06EDU928"/>
    <s v="Tır Kayar Perdeli"/>
    <s v="SÜLEYMAN MUT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9314"/>
    <n v="0"/>
    <n v="0"/>
    <n v="0"/>
    <n v="0"/>
    <n v="29855.040000000001"/>
    <n v="0"/>
    <n v="43810.09"/>
    <n v="0"/>
    <n v="29855.040000000001"/>
    <n v="43810.09"/>
    <n v="13955.05"/>
  </r>
  <r>
    <x v="5"/>
    <s v="Hüseyin Çalışkan"/>
    <s v="Arşiv kaydı var"/>
    <m/>
    <m/>
    <d v="2026-08-21T00:00:00"/>
    <s v="S-642562"/>
    <d v="2026-08-21T00:00:00"/>
    <s v="Y-576802"/>
    <x v="0"/>
    <m/>
    <s v=" "/>
    <m/>
    <s v="89139"/>
    <m/>
    <x v="14"/>
    <s v="Ülker Bisküvi San. A.Ş. Akyurt Şubesi"/>
    <s v="ÜLKER BİSKÜVİ SAN.A.Ş ( GEBZE ŞUBE )"/>
    <d v="2026-08-21T00:00:00"/>
    <s v="P-000172656"/>
    <m/>
    <s v="06FLL880"/>
    <s v="Tır Kayar Perdeli"/>
    <s v="HASAN HÜSEYİN ATA"/>
    <x v="0"/>
    <s v="HASAN ATA"/>
    <s v="538409989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9139"/>
    <n v="27280"/>
    <n v="0"/>
    <n v="0"/>
    <n v="0"/>
    <n v="29898.880000000001"/>
    <n v="0"/>
    <n v="43874.42"/>
    <n v="0"/>
    <n v="29898.880000000001"/>
    <n v="43874.42"/>
    <n v="13975.54"/>
  </r>
  <r>
    <x v="5"/>
    <s v="Hüseyin Çalışkan"/>
    <s v="Arşiv kaydı var"/>
    <m/>
    <m/>
    <d v="2026-08-21T00:00:00"/>
    <s v="S-642561"/>
    <d v="2026-08-21T00:00:00"/>
    <s v="Y-576801"/>
    <x v="0"/>
    <m/>
    <s v=" "/>
    <m/>
    <s v="89138"/>
    <m/>
    <x v="14"/>
    <s v="Ülker Bisküvi San. A.Ş. Akyurt Şubesi"/>
    <s v="ÜLKER BİSKÜVİ SAN.A.Ş ( GEBZE ŞUBE )"/>
    <d v="2026-08-21T00:00:00"/>
    <s v="P-000172655"/>
    <m/>
    <s v="06FAM290"/>
    <s v="Tır Kayar Perdeli"/>
    <s v="ALAATTİN KÜÇÜK / ÖZKERVANOĞULLARI NAKLİYAT"/>
    <x v="0"/>
    <s v="HAMZA ALTINTAŞ"/>
    <s v="0530977524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9138"/>
    <n v="27320"/>
    <n v="0"/>
    <n v="0"/>
    <n v="0"/>
    <n v="29942.720000000001"/>
    <n v="0"/>
    <n v="43938.76"/>
    <n v="0"/>
    <n v="29942.720000000001"/>
    <n v="43938.76"/>
    <n v="13996.04"/>
  </r>
  <r>
    <x v="5"/>
    <s v="Hüseyin Çalışkan"/>
    <s v="Arşiv kaydı var"/>
    <m/>
    <m/>
    <d v="2026-08-21T00:00:00"/>
    <s v="S-642560"/>
    <d v="2026-08-21T00:00:00"/>
    <s v="Y-576800"/>
    <x v="0"/>
    <m/>
    <s v=" "/>
    <m/>
    <s v="89112"/>
    <m/>
    <x v="14"/>
    <s v="Ülker Bisküvi San. A.Ş. Akyurt Şubesi"/>
    <s v="ÜLKER BİSKÜVİ SAN.A.Ş ( GEBZE ŞUBE )"/>
    <d v="2026-08-21T00:00:00"/>
    <s v="P-000172654"/>
    <m/>
    <s v="06DZZ670"/>
    <s v="Tır Kayar Perdeli"/>
    <s v="SAMİ KURUOĞ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9112"/>
    <n v="27280"/>
    <n v="0"/>
    <n v="0"/>
    <n v="0"/>
    <n v="29898.880000000001"/>
    <n v="0"/>
    <n v="43874.42"/>
    <n v="0"/>
    <n v="29898.880000000001"/>
    <n v="43874.42"/>
    <n v="13975.54"/>
  </r>
  <r>
    <x v="5"/>
    <s v="Hüseyin Çalışkan"/>
    <s v="Arşiv kaydı var"/>
    <m/>
    <m/>
    <d v="2026-08-21T00:00:00"/>
    <s v="S-642559"/>
    <d v="2026-08-21T00:00:00"/>
    <s v="Y-576799"/>
    <x v="0"/>
    <m/>
    <s v=" "/>
    <m/>
    <s v="89103"/>
    <m/>
    <x v="14"/>
    <s v="Ülker Bisküvi San. A.Ş. Akyurt Şubesi"/>
    <s v="ÜLKER BİSKÜVİ SAN.A.Ş ( GEBZE ŞUBE )"/>
    <d v="2026-08-21T00:00:00"/>
    <s v="P-000172653"/>
    <m/>
    <s v="06CBC31"/>
    <s v="Tır Kayar Perdeli"/>
    <s v="İSMAİL AKBAŞ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9103"/>
    <n v="27320"/>
    <n v="0"/>
    <n v="0"/>
    <n v="0"/>
    <n v="29942.720000000001"/>
    <n v="0"/>
    <n v="43938.76"/>
    <n v="0"/>
    <n v="29942.720000000001"/>
    <n v="43938.76"/>
    <n v="13996.04"/>
  </r>
  <r>
    <x v="5"/>
    <s v="Hüseyin Çalışkan"/>
    <s v="Arşiv kaydı var"/>
    <m/>
    <m/>
    <d v="2026-08-21T00:00:00"/>
    <s v="S-642558"/>
    <d v="2026-08-21T00:00:00"/>
    <s v="Y-576798"/>
    <x v="0"/>
    <m/>
    <s v=" "/>
    <m/>
    <s v="89066"/>
    <m/>
    <x v="14"/>
    <s v="Ülker Bisküvi San. A.Ş. Akyurt Şubesi"/>
    <s v="ÜLKER BİSKÜVİ SAN.A.Ş ( GEBZE ŞUBE )"/>
    <d v="2026-08-21T00:00:00"/>
    <s v="P-000172652"/>
    <m/>
    <s v="06BC8182"/>
    <s v="Tır Kayar Perdeli"/>
    <s v="SAVAŞ KÜÇÜ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9066"/>
    <n v="26480"/>
    <n v="0"/>
    <n v="0"/>
    <n v="0"/>
    <n v="29459"/>
    <n v="0"/>
    <n v="42587.78"/>
    <n v="0"/>
    <n v="29459"/>
    <n v="42587.78"/>
    <n v="13128.78"/>
  </r>
  <r>
    <x v="5"/>
    <s v="Hüseyin Çalışkan"/>
    <s v="Arşiv kaydı var"/>
    <m/>
    <m/>
    <d v="2026-08-21T00:00:00"/>
    <s v="S-642583"/>
    <d v="2026-08-21T00:00:00"/>
    <s v="Y-576823"/>
    <x v="0"/>
    <m/>
    <s v=" "/>
    <m/>
    <s v="89243"/>
    <m/>
    <x v="18"/>
    <s v="Ülker Bisküvi San. A.Ş. Akyurt Şubesi"/>
    <s v="Ülker Bisküvi San. A.Ş. Topkapı - 2 Şubesi"/>
    <d v="2026-08-21T00:00:00"/>
    <s v="P-000172675"/>
    <m/>
    <s v="06JPB14"/>
    <s v="Tır Kayar Perdeli"/>
    <s v="MEHMET AKTAN"/>
    <x v="0"/>
    <s v="MEHMET AKTAN"/>
    <s v="05334219173"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9243 @ 89243"/>
    <n v="27280"/>
    <n v="0"/>
    <n v="0"/>
    <n v="0"/>
    <n v="37591.839999999997"/>
    <n v="0"/>
    <n v="43467.95"/>
    <n v="0"/>
    <n v="37591.839999999997"/>
    <n v="43467.95"/>
    <n v="5876.11"/>
  </r>
  <r>
    <x v="5"/>
    <s v="Hüseyin Çalışkan"/>
    <s v="Arşiv kaydı var"/>
    <m/>
    <m/>
    <d v="2026-08-21T00:00:00"/>
    <s v="S-642581"/>
    <d v="2026-08-21T00:00:00"/>
    <s v="Y-576821"/>
    <x v="0"/>
    <m/>
    <s v=" "/>
    <m/>
    <s v="89234"/>
    <m/>
    <x v="14"/>
    <s v="Ülker Bisküvi San. A.Ş. Akyurt Şubesi"/>
    <s v="ÜLKER BİSKÜVİ SAN.A.Ş ( GEBZE ŞUBE )"/>
    <d v="2026-08-21T00:00:00"/>
    <s v="P-000172674"/>
    <m/>
    <s v="06CKD016"/>
    <s v="Tır Kayar Perdeli"/>
    <s v="ORHAN SARIARSLAN"/>
    <x v="0"/>
    <s v="ORHAN SARIARSLAN"/>
    <s v="5372606357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9234"/>
    <n v="27320"/>
    <n v="0"/>
    <n v="0"/>
    <n v="0"/>
    <n v="29942.720000000001"/>
    <n v="0"/>
    <n v="43938.76"/>
    <n v="0"/>
    <n v="29942.720000000001"/>
    <n v="43938.76"/>
    <n v="13996.04"/>
  </r>
  <r>
    <x v="5"/>
    <s v="Ahmet Bursal"/>
    <s v="Arşiv kaydı var"/>
    <m/>
    <m/>
    <d v="2026-08-21T00:00:00"/>
    <s v="S-643157"/>
    <d v="2026-08-21T00:00:00"/>
    <s v="Y-577405"/>
    <x v="0"/>
    <m/>
    <s v=" "/>
    <m/>
    <s v="89205"/>
    <m/>
    <x v="14"/>
    <s v="Ülker Bisküvi San. A.Ş. Akyurt Şubesi"/>
    <s v="ÜLKER BİSKÜVİ SAN.A.Ş ( GEBZE ŞUBE )"/>
    <m/>
    <m/>
    <m/>
    <s v="06CAY35"/>
    <s v="Tır Kayar Perdeli"/>
    <s v="MESUT DADA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9205"/>
    <n v="0"/>
    <n v="0"/>
    <n v="0"/>
    <n v="0"/>
    <n v="29920.799999999999"/>
    <n v="0"/>
    <n v="43906.59"/>
    <n v="0"/>
    <n v="29920.799999999999"/>
    <n v="43906.59"/>
    <n v="13985.79"/>
  </r>
  <r>
    <x v="2"/>
    <s v="Arif Aladağ"/>
    <m/>
    <s v="17-23 AĞUSTOS 2026 GÖNENLİ SÜT / AKHİSAR MUTABAKATI"/>
    <s v="TAMAMLANDI"/>
    <d v="2026-08-21T00:00:00"/>
    <s v="S-642818"/>
    <d v="2026-08-21T00:00:00"/>
    <s v="Y-577062"/>
    <x v="0"/>
    <m/>
    <s v=" "/>
    <m/>
    <m/>
    <m/>
    <x v="6"/>
    <s v="GÖNENLİ SÜT VE SÜT ÜRÜNLERİ GIDA SANAYİ VE TİCARET ANONİM ŞİRKETİ"/>
    <m/>
    <m/>
    <m/>
    <m/>
    <s v="45YG500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ORHANLI BİM+ SANCAKTEPE BİM @ "/>
    <n v="0"/>
    <n v="0"/>
    <n v="0"/>
    <n v="0"/>
    <n v="38500"/>
    <n v="0"/>
    <n v="40540.29"/>
    <n v="0"/>
    <n v="38500"/>
    <n v="40540.29"/>
    <n v="2040.29"/>
  </r>
  <r>
    <x v="2"/>
    <s v="Arif Aladağ"/>
    <m/>
    <s v="17-23 AĞUSTOS 2026 GÖNENLİ SÜT / AKHİSAR MUTABAKATI"/>
    <s v="TAMAMLANDI"/>
    <d v="2026-08-21T00:00:00"/>
    <s v="S-642817"/>
    <d v="2026-08-21T00:00:00"/>
    <s v="Y-577061"/>
    <x v="0"/>
    <m/>
    <s v=" "/>
    <m/>
    <m/>
    <m/>
    <x v="6"/>
    <s v="GÖNENLİ SÜT VE SÜT ÜRÜNLERİ GIDA SANAYİ VE TİCARET ANONİM ŞİRKETİ"/>
    <m/>
    <m/>
    <m/>
    <m/>
    <s v="06GB2818"/>
    <s v="Tır Frigorifik"/>
    <s v="ERCANBERK NAKLİYAT OTOMOTİV TURİZM GIDA İNŞAAT SANAYİ TİCARET LİMİTED ŞİRKETİ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TUZLA BİM @ "/>
    <n v="0"/>
    <n v="0"/>
    <n v="0"/>
    <n v="0"/>
    <n v="39500"/>
    <n v="0"/>
    <n v="40540.29"/>
    <n v="0"/>
    <n v="39500"/>
    <n v="40540.29"/>
    <n v="1040.29"/>
  </r>
  <r>
    <x v="2"/>
    <s v="Arif Aladağ"/>
    <m/>
    <s v="17-23 AĞUSTOS 2026 GÖNENLİ SÜT / AKHİSAR MUTABAKATI"/>
    <s v="TAMAMLANDI"/>
    <d v="2026-08-21T00:00:00"/>
    <s v="S-642816"/>
    <d v="2026-08-21T00:00:00"/>
    <s v="Y-577060"/>
    <x v="0"/>
    <m/>
    <s v=" "/>
    <m/>
    <m/>
    <m/>
    <x v="6"/>
    <s v="GÖNENLİ SÜT VE SÜT ÜRÜNLERİ GIDA SANAYİ VE TİCARET ANONİM ŞİRKETİ"/>
    <m/>
    <m/>
    <m/>
    <m/>
    <s v="45ARD107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ARNAVUTKÖY BİM1 + HARAMİDERE BİM @ "/>
    <n v="0"/>
    <n v="0"/>
    <n v="0"/>
    <n v="0"/>
    <n v="48500"/>
    <n v="0"/>
    <n v="50429.56"/>
    <n v="0"/>
    <n v="48500"/>
    <n v="50429.56"/>
    <n v="1929.56"/>
  </r>
  <r>
    <x v="2"/>
    <s v="Arif Aladağ"/>
    <m/>
    <s v="17-23 AĞUSTOS 2026 GÖNENLİ SÜT / AKHİSAR MUTABAKATI"/>
    <s v="TAMAMLANDI"/>
    <d v="2026-08-21T00:00:00"/>
    <s v="S-642815"/>
    <d v="2026-08-21T00:00:00"/>
    <s v="Y-577059"/>
    <x v="0"/>
    <m/>
    <s v=" "/>
    <m/>
    <m/>
    <m/>
    <x v="6"/>
    <s v="GÖNENLİ SÜT VE SÜT ÜRÜNLERİ GIDA SANAYİ VE TİCARET ANONİM ŞİRKETİ"/>
    <m/>
    <m/>
    <m/>
    <m/>
    <s v="45ABD540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ESENYURT BİM2+BİM3 / ARMASANDAN ÜRÜN ALIMI @ "/>
    <n v="0"/>
    <n v="0"/>
    <n v="0"/>
    <n v="0"/>
    <n v="55000"/>
    <n v="0"/>
    <n v="57313.760000000002"/>
    <n v="0"/>
    <n v="55000"/>
    <n v="57313.760000000002"/>
    <n v="2313.7600000000002"/>
  </r>
  <r>
    <x v="2"/>
    <s v="Arif Aladağ"/>
    <m/>
    <m/>
    <s v="TAMAMLANDI"/>
    <d v="2026-08-21T00:00:00"/>
    <s v="S-642715"/>
    <d v="2026-08-21T00:00:00"/>
    <s v="Y-576957"/>
    <x v="0"/>
    <m/>
    <s v=" "/>
    <m/>
    <m/>
    <m/>
    <x v="7"/>
    <s v="KESKİNOĞLU TAVUKÇULUK VE DAMIZLIK İŞLETMELERİ SANAYİ TİCARET ANONİM ŞİRKETİ"/>
    <m/>
    <m/>
    <m/>
    <m/>
    <s v="06GB2818"/>
    <s v="Tır Frigorifik"/>
    <s v="ERCANBERK NAKLİYAT OTOMOTİV TURİZM GIDA İNŞAAT SANAYİ TİCARET LİMİTED ŞİRKETİ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AKHİSA RŞOK @ "/>
    <n v="0"/>
    <n v="0"/>
    <n v="0"/>
    <n v="0"/>
    <n v="4500"/>
    <n v="0"/>
    <n v="4850"/>
    <n v="0"/>
    <n v="4500"/>
    <n v="4850"/>
    <n v="350"/>
  </r>
  <r>
    <x v="2"/>
    <s v="Arif Aladağ"/>
    <m/>
    <m/>
    <s v="TAMAMLANDI"/>
    <d v="2026-08-21T00:00:00"/>
    <s v="S-642714"/>
    <d v="2026-08-21T00:00:00"/>
    <s v="Y-576956"/>
    <x v="0"/>
    <m/>
    <s v=" "/>
    <m/>
    <m/>
    <m/>
    <x v="7"/>
    <s v="KESKİNOĞLU TAVUKÇULUK VE DAMIZLIK İŞLETMELERİ SANAYİ TİCARET ANONİM ŞİRKETİ"/>
    <m/>
    <m/>
    <m/>
    <m/>
    <s v="06GB2818"/>
    <s v="Tır Frigorifik"/>
    <s v="ERCANBERK NAKLİYAT OTOMOTİV TURİZM GIDA İNŞAAT SANAYİ TİCARET LİMİTED ŞİRKETİ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AKHİSAR BİM @ "/>
    <n v="0"/>
    <n v="0"/>
    <n v="0"/>
    <n v="0"/>
    <n v="4500"/>
    <n v="0"/>
    <n v="4850"/>
    <n v="0"/>
    <n v="4500"/>
    <n v="4850"/>
    <n v="350"/>
  </r>
  <r>
    <x v="2"/>
    <s v="Arif Aladağ"/>
    <m/>
    <m/>
    <s v="TAMAMLANDI"/>
    <d v="2026-08-21T00:00:00"/>
    <s v="S-642713"/>
    <d v="2026-08-21T00:00:00"/>
    <s v="Y-576955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LERARASI"/>
    <n v="1"/>
    <s v="4598"/>
    <s v="MANİSA KESKİNOĞLU DEPO"/>
    <s v="MANİSA"/>
    <s v="AKHİSAR"/>
    <s v="KAYALIOĞLU KASABASI"/>
    <s v="Y35"/>
    <s v="İZMİR"/>
    <s v="İZMİR"/>
    <s v="MERKEZ"/>
    <s v="TORBALI MİGROS @ "/>
    <n v="0"/>
    <n v="0"/>
    <n v="0"/>
    <n v="0"/>
    <n v="12500"/>
    <n v="0"/>
    <n v="12850"/>
    <n v="0"/>
    <n v="12500"/>
    <n v="12850"/>
    <n v="350"/>
  </r>
  <r>
    <x v="2"/>
    <s v="Arif Aladağ"/>
    <m/>
    <m/>
    <s v="TAMAMLANDI"/>
    <d v="2026-08-21T00:00:00"/>
    <s v="S-642712"/>
    <d v="2026-08-21T00:00:00"/>
    <s v="Y-576954"/>
    <x v="0"/>
    <m/>
    <s v=" "/>
    <m/>
    <m/>
    <m/>
    <x v="7"/>
    <s v="KESKİNOĞLU TAVUKÇULUK VE DAMIZLIK İŞLETMELERİ SANAYİ TİCARET ANONİM ŞİRKETİ"/>
    <m/>
    <m/>
    <m/>
    <m/>
    <s v="07CGH681"/>
    <s v="Tır Frigorifik"/>
    <s v="AYŞE CEYLAN"/>
    <x v="0"/>
    <s v=" "/>
    <m/>
    <s v="ŞEHİRLERARASI"/>
    <n v="1"/>
    <s v="4598"/>
    <s v="MANİSA KESKİNOĞLU DEPO"/>
    <s v="MANİSA"/>
    <s v="AKHİSAR"/>
    <s v="KAYALIOĞLU KASABASI"/>
    <s v="Y07"/>
    <s v="ANTALYA"/>
    <s v="ANTALYA"/>
    <s v="MERKEZ"/>
    <s v="MOSA GIDA+ SERİK A101 @ "/>
    <n v="0"/>
    <n v="0"/>
    <n v="0"/>
    <n v="0"/>
    <n v="27000"/>
    <n v="0"/>
    <n v="28100"/>
    <n v="0"/>
    <n v="27000"/>
    <n v="28100"/>
    <n v="1100"/>
  </r>
  <r>
    <x v="2"/>
    <s v="Arif Aladağ"/>
    <m/>
    <m/>
    <s v="TAMAMLANDI"/>
    <d v="2026-08-21T00:00:00"/>
    <s v="S-642711"/>
    <d v="2026-08-21T00:00:00"/>
    <s v="Y-576953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MANİSA A101 @ "/>
    <n v="0"/>
    <n v="0"/>
    <n v="0"/>
    <n v="0"/>
    <n v="8000"/>
    <n v="0"/>
    <n v="8550"/>
    <n v="0"/>
    <n v="8000"/>
    <n v="8550"/>
    <n v="550"/>
  </r>
  <r>
    <x v="3"/>
    <s v="Kadir Öz"/>
    <m/>
    <m/>
    <s v="SAKARYA"/>
    <d v="2026-08-21T00:00:00"/>
    <s v="S-643614"/>
    <d v="2026-08-21T00:00:00"/>
    <s v="Y-577862"/>
    <x v="1"/>
    <m/>
    <s v=" "/>
    <d v="2026-08-21T00:00:00"/>
    <m/>
    <m/>
    <x v="8"/>
    <s v="TURKUVAZ PLASTİK VE TEMİZLİK ÜRÜNLERİ SAN TİÇ A.Ş"/>
    <m/>
    <m/>
    <m/>
    <m/>
    <s v="34DED848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45"/>
    <s v="MANİSA"/>
    <s v="MANİSA"/>
    <s v="MANİSA MERKEZ"/>
    <s v="TURGUTLU @ "/>
    <n v="0"/>
    <n v="0"/>
    <n v="1"/>
    <m/>
    <n v="25198"/>
    <n v="0"/>
    <n v="29410"/>
    <n v="0"/>
    <n v="25198"/>
    <n v="29410"/>
    <n v="4212"/>
  </r>
  <r>
    <x v="3"/>
    <s v="Kadir Öz"/>
    <m/>
    <m/>
    <s v="SAKARYA"/>
    <d v="2026-08-21T00:00:00"/>
    <s v="S-643613"/>
    <d v="2026-08-21T00:00:00"/>
    <s v="Y-577861"/>
    <x v="1"/>
    <m/>
    <s v=" "/>
    <d v="2026-08-21T00:00:00"/>
    <m/>
    <m/>
    <x v="8"/>
    <s v="TURKUVAZ PLASTİK VE TEMİZLİK ÜRÜNLERİ SAN TİÇ A.Ş"/>
    <m/>
    <m/>
    <m/>
    <m/>
    <s v="55KY761"/>
    <s v="Tır Tenteli"/>
    <s v="HASAN ESMER"/>
    <x v="0"/>
    <s v=" "/>
    <m/>
    <s v="ŞEHİRLERARASI"/>
    <m/>
    <s v="5403"/>
    <s v="HENDEK TURKUVAZ"/>
    <s v="SAKARYA"/>
    <s v="HENDEK"/>
    <m/>
    <s v="Y61"/>
    <s v="TRABZON"/>
    <s v="TRABZON"/>
    <s v="TRABZON MERKEZ"/>
    <s v="TRABZON @ "/>
    <n v="0"/>
    <n v="0"/>
    <n v="1"/>
    <m/>
    <n v="47889"/>
    <n v="0"/>
    <n v="56580"/>
    <n v="0"/>
    <n v="47889"/>
    <n v="56580"/>
    <n v="8691"/>
  </r>
  <r>
    <x v="3"/>
    <s v="Kadir Öz"/>
    <m/>
    <m/>
    <s v="SAKARYA"/>
    <d v="2026-08-21T00:00:00"/>
    <s v="S-643612"/>
    <d v="2026-08-21T00:00:00"/>
    <s v="Y-577860"/>
    <x v="1"/>
    <m/>
    <s v=" "/>
    <d v="2026-08-21T00:00:00"/>
    <m/>
    <m/>
    <x v="8"/>
    <s v="TURKUVAZ PLASTİK VE TEMİZLİK ÜRÜNLERİ SAN TİÇ A.Ş"/>
    <m/>
    <m/>
    <m/>
    <m/>
    <s v="33AZR939"/>
    <s v="Tır Tenteli"/>
    <s v="İSMAİL AKSOY"/>
    <x v="0"/>
    <s v=" "/>
    <m/>
    <s v="ŞEHİRLERARASI"/>
    <m/>
    <s v="5403"/>
    <s v="HENDEK TURKUVAZ"/>
    <s v="SAKARYA"/>
    <s v="HENDEK"/>
    <m/>
    <s v="Y33"/>
    <s v="MERSİN"/>
    <s v="MERSİN"/>
    <s v="MERSİN MERKEZ"/>
    <s v="TARSUS @ "/>
    <n v="0"/>
    <n v="0"/>
    <n v="1"/>
    <m/>
    <n v="32426"/>
    <n v="0"/>
    <n v="37720"/>
    <n v="0"/>
    <n v="32426"/>
    <n v="37720"/>
    <n v="5294"/>
  </r>
  <r>
    <x v="3"/>
    <s v="Kadir Öz"/>
    <m/>
    <m/>
    <s v="SAKARYA"/>
    <d v="2026-08-21T00:00:00"/>
    <s v="S-643611"/>
    <d v="2026-08-21T00:00:00"/>
    <s v="Y-577859"/>
    <x v="1"/>
    <m/>
    <s v=" "/>
    <d v="2026-08-21T00:00:00"/>
    <m/>
    <m/>
    <x v="8"/>
    <s v="TURKUVAZ PLASTİK VE TEMİZLİK ÜRÜNLERİ SAN TİÇ A.Ş"/>
    <m/>
    <m/>
    <m/>
    <m/>
    <s v="42P0051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42"/>
    <s v="KONYA"/>
    <s v="KONYA"/>
    <s v="KONYA MERKEZ"/>
    <s v="KONYA @ "/>
    <n v="0"/>
    <n v="0"/>
    <n v="1"/>
    <m/>
    <n v="26382"/>
    <n v="0"/>
    <n v="28771"/>
    <n v="0"/>
    <n v="26382"/>
    <n v="28771"/>
    <n v="2389"/>
  </r>
  <r>
    <x v="3"/>
    <s v="Kadir Öz"/>
    <m/>
    <m/>
    <s v="SAKARYA"/>
    <d v="2026-08-21T00:00:00"/>
    <s v="S-643610"/>
    <d v="2026-08-21T00:00:00"/>
    <s v="Y-577858"/>
    <x v="1"/>
    <m/>
    <s v=" "/>
    <d v="2026-08-21T00:00:00"/>
    <m/>
    <m/>
    <x v="8"/>
    <s v="TURKUVAZ PLASTİK VE TEMİZLİK ÜRÜNLERİ SAN TİÇ A.Ş"/>
    <m/>
    <m/>
    <m/>
    <m/>
    <s v="54AKG049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16"/>
    <s v="BURSA"/>
    <s v="BURSA"/>
    <s v="BURSA MERKEZ"/>
    <s v="KESTEL @ "/>
    <n v="0"/>
    <n v="0"/>
    <n v="1"/>
    <m/>
    <n v="13621"/>
    <n v="0"/>
    <n v="14384"/>
    <n v="0"/>
    <n v="13621"/>
    <n v="14384"/>
    <n v="763"/>
  </r>
  <r>
    <x v="3"/>
    <s v="Kadir Öz"/>
    <m/>
    <m/>
    <s v="SAKARYA"/>
    <d v="2026-08-21T00:00:00"/>
    <s v="S-643609"/>
    <d v="2026-08-21T00:00:00"/>
    <s v="Y-577857"/>
    <x v="1"/>
    <m/>
    <s v=" "/>
    <d v="2026-08-21T00:00:00"/>
    <m/>
    <m/>
    <x v="8"/>
    <s v="TURKUVAZ PLASTİK VE TEMİZLİK ÜRÜNLERİ SAN TİÇ A.Ş"/>
    <m/>
    <m/>
    <m/>
    <m/>
    <s v="37AAS84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7"/>
    <s v="KASTAMONU"/>
    <s v="KASTAMONU"/>
    <s v="KASTAMONU MERKEZ"/>
    <s v="KASTAMONU @ "/>
    <n v="0"/>
    <n v="0"/>
    <n v="1"/>
    <m/>
    <n v="21794"/>
    <n v="0"/>
    <n v="23245"/>
    <n v="0"/>
    <n v="21794"/>
    <n v="23245"/>
    <n v="1451"/>
  </r>
  <r>
    <x v="3"/>
    <s v="Kadir Öz"/>
    <m/>
    <m/>
    <s v="SAKARYA"/>
    <d v="2026-08-21T00:00:00"/>
    <s v="S-643608"/>
    <d v="2026-08-21T00:00:00"/>
    <s v="Y-577856"/>
    <x v="1"/>
    <m/>
    <s v=" "/>
    <d v="2026-08-21T00:00:00"/>
    <m/>
    <m/>
    <x v="8"/>
    <s v="TURKUVAZ PLASTİK VE TEMİZLİK ÜRÜNLERİ SAN TİÇ A.Ş"/>
    <m/>
    <m/>
    <m/>
    <m/>
    <s v="54TN296"/>
    <s v="Tır Tenteli"/>
    <s v="SERPİL BURNAZ"/>
    <x v="0"/>
    <s v=" "/>
    <m/>
    <s v="ŞEHİRLERARASI"/>
    <m/>
    <s v="5403"/>
    <s v="HENDEK TURKUVAZ"/>
    <s v="SAKARYA"/>
    <s v="HENDEK"/>
    <m/>
    <s v="Y16"/>
    <s v="BURSA"/>
    <s v="BURSA"/>
    <s v="BURSA MERKEZ"/>
    <s v="İNEGÖL @ "/>
    <n v="0"/>
    <n v="0"/>
    <n v="1"/>
    <m/>
    <n v="13621"/>
    <n v="0"/>
    <n v="14503"/>
    <n v="0"/>
    <n v="13621"/>
    <n v="14503"/>
    <n v="882"/>
  </r>
  <r>
    <x v="3"/>
    <s v="Kadir Öz"/>
    <m/>
    <m/>
    <s v="SAKARYA"/>
    <d v="2026-08-21T00:00:00"/>
    <s v="S-643607"/>
    <d v="2026-08-21T00:00:00"/>
    <s v="Y-577855"/>
    <x v="1"/>
    <m/>
    <s v=" "/>
    <d v="2026-08-21T00:00:00"/>
    <m/>
    <m/>
    <x v="8"/>
    <s v="TURKUVAZ PLASTİK VE TEMİZLİK ÜRÜNLERİ SAN TİÇ A.Ş"/>
    <m/>
    <m/>
    <m/>
    <m/>
    <s v="26LE171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2"/>
    <s v="ISPARTA"/>
    <s v="ISPARTA"/>
    <s v="ISPARTA MERKEZ"/>
    <s v="ISPARTA @ "/>
    <n v="0"/>
    <n v="0"/>
    <n v="1"/>
    <m/>
    <n v="26956"/>
    <n v="0"/>
    <n v="27045"/>
    <n v="0"/>
    <n v="26956"/>
    <n v="27045"/>
    <n v="89"/>
  </r>
  <r>
    <x v="3"/>
    <s v="Kadir Öz"/>
    <m/>
    <m/>
    <s v="SAKARYA"/>
    <d v="2026-08-21T00:00:00"/>
    <s v="S-643606"/>
    <d v="2026-08-21T00:00:00"/>
    <s v="Y-577854"/>
    <x v="1"/>
    <m/>
    <s v=" "/>
    <d v="2026-08-21T00:00:00"/>
    <m/>
    <m/>
    <x v="8"/>
    <s v="TURKUVAZ PLASTİK VE TEMİZLİK ÜRÜNLERİ SAN TİÇ A.Ş"/>
    <m/>
    <m/>
    <m/>
    <m/>
    <s v="14ACR697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6"/>
    <s v="ANKARA"/>
    <s v="ANKARA"/>
    <s v="ANKARA MERKEZ"/>
    <s v="HASANOĞLAN-2 @ "/>
    <n v="0"/>
    <n v="0"/>
    <n v="1"/>
    <m/>
    <n v="20073"/>
    <n v="0"/>
    <n v="21897"/>
    <n v="0"/>
    <n v="20073"/>
    <n v="21897"/>
    <n v="1824"/>
  </r>
  <r>
    <x v="3"/>
    <s v="Kadir Öz"/>
    <m/>
    <m/>
    <s v="SAKARYA"/>
    <d v="2026-08-21T00:00:00"/>
    <s v="S-643605"/>
    <d v="2026-08-21T00:00:00"/>
    <s v="Y-577853"/>
    <x v="1"/>
    <m/>
    <s v=" "/>
    <d v="2026-08-21T00:00:00"/>
    <m/>
    <m/>
    <x v="8"/>
    <s v="TURKUVAZ PLASTİK VE TEMİZLİK ÜRÜNLERİ SAN TİÇ A.Ş"/>
    <m/>
    <m/>
    <m/>
    <m/>
    <s v="06HA904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6"/>
    <s v="ANKARA"/>
    <s v="ANKARA"/>
    <s v="ANKARA MERKEZ"/>
    <s v="GÜZELHİSAR @ "/>
    <n v="0"/>
    <n v="0"/>
    <n v="1"/>
    <m/>
    <n v="19643"/>
    <n v="0"/>
    <n v="21897"/>
    <n v="0"/>
    <n v="19643"/>
    <n v="21897"/>
    <n v="2254"/>
  </r>
  <r>
    <x v="3"/>
    <s v="Kadir Öz"/>
    <m/>
    <m/>
    <s v="SAKARYA"/>
    <d v="2026-08-21T00:00:00"/>
    <s v="S-643604"/>
    <d v="2026-08-21T00:00:00"/>
    <s v="Y-577852"/>
    <x v="1"/>
    <m/>
    <s v=" "/>
    <d v="2026-08-21T00:00:00"/>
    <m/>
    <m/>
    <x v="8"/>
    <s v="TURKUVAZ PLASTİK VE TEMİZLİK ÜRÜNLERİ SAN TİÇ A.Ş"/>
    <m/>
    <m/>
    <m/>
    <m/>
    <s v="54AAK474"/>
    <s v="Tır Tenteli"/>
    <s v="SINIRLI SORUMLU HENDEK NÜSHETİYE TAŞIMA VE İŞLETME KOOPERATİFİ - 01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ESENKENT-2 @ "/>
    <n v="0"/>
    <n v="0"/>
    <n v="1"/>
    <m/>
    <n v="22530"/>
    <n v="0"/>
    <n v="24021"/>
    <n v="0"/>
    <n v="22530"/>
    <n v="24021"/>
    <n v="1491"/>
  </r>
  <r>
    <x v="3"/>
    <s v="Kadir Öz"/>
    <m/>
    <m/>
    <s v="SAKARYA"/>
    <d v="2026-08-21T00:00:00"/>
    <s v="S-643603"/>
    <d v="2026-08-21T00:00:00"/>
    <s v="Y-577851"/>
    <x v="1"/>
    <m/>
    <s v=" "/>
    <d v="2026-08-21T00:00:00"/>
    <m/>
    <m/>
    <x v="8"/>
    <s v="TURKUVAZ PLASTİK VE TEMİZLİK ÜRÜNLERİ SAN TİÇ A.Ş"/>
    <m/>
    <m/>
    <m/>
    <m/>
    <s v="54ARE265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7"/>
    <s v="ANTALYA"/>
    <s v="ANTALYA"/>
    <s v="MERKEZ"/>
    <s v="DÖŞEMEALTI-2 @ "/>
    <n v="0"/>
    <n v="0"/>
    <n v="1"/>
    <m/>
    <n v="30970"/>
    <n v="0"/>
    <n v="33372"/>
    <n v="0"/>
    <n v="30970"/>
    <n v="33372"/>
    <n v="2402"/>
  </r>
  <r>
    <x v="3"/>
    <s v="Kadir Öz"/>
    <m/>
    <m/>
    <s v="SAKARYA"/>
    <d v="2026-08-21T00:00:00"/>
    <s v="S-643602"/>
    <d v="2026-08-21T00:00:00"/>
    <s v="Y-577850"/>
    <x v="1"/>
    <m/>
    <s v=" "/>
    <d v="2026-08-21T00:00:00"/>
    <m/>
    <m/>
    <x v="8"/>
    <s v="TURKUVAZ PLASTİK VE TEMİZLİK ÜRÜNLERİ SAN TİÇ A.Ş"/>
    <m/>
    <m/>
    <m/>
    <m/>
    <s v="63L1316"/>
    <s v="Tır Tenteli"/>
    <s v="LÜTFİ ALPARSLAN"/>
    <x v="0"/>
    <s v=" "/>
    <m/>
    <s v="ŞEHİRLERARASI"/>
    <m/>
    <s v="5403"/>
    <s v="HENDEK TURKUVAZ"/>
    <s v="SAKARYA"/>
    <s v="HENDEK"/>
    <m/>
    <s v="Y21"/>
    <s v="DİYARBAKIR"/>
    <s v="DİYARBAKIR"/>
    <s v="DİYARBAKIR MERKEZ"/>
    <s v="DİYARBAKIR @ "/>
    <n v="0"/>
    <n v="0"/>
    <n v="1"/>
    <m/>
    <n v="57352"/>
    <n v="0"/>
    <n v="72741"/>
    <n v="0"/>
    <n v="57352"/>
    <n v="72741"/>
    <n v="15389"/>
  </r>
  <r>
    <x v="3"/>
    <s v="Kadir Öz"/>
    <m/>
    <m/>
    <s v="SAKARYA"/>
    <d v="2026-08-21T00:00:00"/>
    <s v="S-643601"/>
    <d v="2026-08-21T00:00:00"/>
    <s v="Y-577849"/>
    <x v="1"/>
    <m/>
    <s v=" "/>
    <d v="2026-08-21T00:00:00"/>
    <m/>
    <m/>
    <x v="8"/>
    <s v="TURKUVAZ PLASTİK VE TEMİZLİK ÜRÜNLERİ SAN TİÇ A.Ş"/>
    <m/>
    <m/>
    <m/>
    <m/>
    <s v="42ADE508"/>
    <s v="Tır Tenteli"/>
    <s v="OĞUZ CANBERK YAPICI"/>
    <x v="0"/>
    <s v=" "/>
    <m/>
    <s v="ŞEHİRLERARASI"/>
    <m/>
    <s v="5403"/>
    <s v="HENDEK TURKUVAZ"/>
    <s v="SAKARYA"/>
    <s v="HENDEK"/>
    <m/>
    <s v="Y42"/>
    <s v="KONYA"/>
    <s v="KONYA"/>
    <s v="KONYA MERKEZ"/>
    <s v="ÇUMRA @ "/>
    <n v="0"/>
    <n v="0"/>
    <n v="1"/>
    <m/>
    <n v="27242"/>
    <n v="0"/>
    <n v="30496"/>
    <n v="0"/>
    <n v="27242"/>
    <n v="30496"/>
    <n v="3254"/>
  </r>
  <r>
    <x v="3"/>
    <s v="Kadir Öz"/>
    <m/>
    <m/>
    <s v="SAKARYA"/>
    <d v="2026-08-21T00:00:00"/>
    <s v="S-643600"/>
    <d v="2026-08-21T00:00:00"/>
    <s v="Y-577848"/>
    <x v="1"/>
    <m/>
    <s v=" "/>
    <d v="2026-08-21T00:00:00"/>
    <m/>
    <m/>
    <x v="8"/>
    <s v="TURKUVAZ PLASTİK VE TEMİZLİK ÜRÜNLERİ SAN TİÇ A.Ş"/>
    <m/>
    <m/>
    <m/>
    <m/>
    <s v="42P710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42"/>
    <s v="KONYA"/>
    <s v="KONYA"/>
    <s v="KONYA MERKEZ"/>
    <s v="ÇUMRA @ "/>
    <n v="0"/>
    <n v="0"/>
    <n v="1"/>
    <m/>
    <n v="27242"/>
    <n v="0"/>
    <n v="30496"/>
    <n v="0"/>
    <n v="27242"/>
    <n v="30496"/>
    <n v="3254"/>
  </r>
  <r>
    <x v="3"/>
    <s v="Kadir Öz"/>
    <m/>
    <m/>
    <s v="SAKARYA"/>
    <d v="2026-08-21T00:00:00"/>
    <s v="S-643599"/>
    <d v="2026-08-21T00:00:00"/>
    <s v="Y-577847"/>
    <x v="1"/>
    <m/>
    <s v=" "/>
    <d v="2026-08-21T00:00:00"/>
    <m/>
    <m/>
    <x v="8"/>
    <s v="TURKUVAZ PLASTİK VE TEMİZLİK ÜRÜNLERİ SAN TİÇ A.Ş"/>
    <m/>
    <m/>
    <m/>
    <m/>
    <s v="54AEG727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ARNAVUTKÖY-2+HARAMİDERE @ "/>
    <n v="0"/>
    <n v="0"/>
    <n v="1"/>
    <m/>
    <n v="23780"/>
    <n v="0"/>
    <n v="24021"/>
    <n v="0"/>
    <n v="23780"/>
    <n v="24021"/>
    <n v="241"/>
  </r>
  <r>
    <x v="3"/>
    <s v="Kadir Öz"/>
    <m/>
    <m/>
    <s v="SAKARYA"/>
    <d v="2026-08-21T00:00:00"/>
    <s v="S-643598"/>
    <d v="2026-08-21T00:00:00"/>
    <s v="Y-577846"/>
    <x v="1"/>
    <m/>
    <s v=" "/>
    <d v="2026-08-21T00:00:00"/>
    <m/>
    <m/>
    <x v="8"/>
    <s v="TURKUVAZ PLASTİK VE TEMİZLİK ÜRÜNLERİ SAN TİÇ A.Ş"/>
    <m/>
    <m/>
    <m/>
    <m/>
    <s v="50ABZ462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68"/>
    <s v="AKSARAY"/>
    <s v="AKSARAY"/>
    <s v="AKSARAY MERKEZ"/>
    <s v="AKSARAY+2 GÜN BEKLEME @ "/>
    <n v="0"/>
    <n v="0"/>
    <n v="1"/>
    <m/>
    <n v="30608"/>
    <n v="0"/>
    <n v="35469"/>
    <n v="0"/>
    <n v="30608"/>
    <n v="35469"/>
    <n v="4861"/>
  </r>
  <r>
    <x v="3"/>
    <s v="Kadir Öz"/>
    <m/>
    <m/>
    <s v="SAKARYA"/>
    <d v="2026-08-21T00:00:00"/>
    <s v="S-643597"/>
    <d v="2026-08-21T00:00:00"/>
    <s v="Y-577845"/>
    <x v="1"/>
    <m/>
    <s v=" "/>
    <d v="2026-08-21T00:00:00"/>
    <m/>
    <m/>
    <x v="8"/>
    <s v="TURKUVAZ PLASTİK VE TEMİZLİK ÜRÜNLERİ SAN TİÇ A.Ş"/>
    <m/>
    <m/>
    <m/>
    <m/>
    <s v="26UZ752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3"/>
    <s v="AFYON"/>
    <s v="AFYONKARAHİSAR"/>
    <s v="AFYON MERKEZ"/>
    <s v="AFYON @ "/>
    <n v="0"/>
    <n v="0"/>
    <n v="1"/>
    <m/>
    <n v="20073"/>
    <n v="0"/>
    <n v="21003"/>
    <n v="0"/>
    <n v="20073"/>
    <n v="21003"/>
    <n v="930"/>
  </r>
  <r>
    <x v="3"/>
    <s v="Mehmet Koç"/>
    <s v="Arşiv kaydı var"/>
    <m/>
    <m/>
    <d v="2026-08-21T00:00:00"/>
    <s v="S-642978"/>
    <d v="2026-08-21T00:00:00"/>
    <s v="Y-577224"/>
    <x v="0"/>
    <m/>
    <s v=" "/>
    <m/>
    <m/>
    <m/>
    <x v="19"/>
    <s v="VATAN PLASTİK SAN TİCARET A.Ş"/>
    <m/>
    <d v="2026-08-21T00:00:00"/>
    <s v="P-000172951"/>
    <m/>
    <s v="34EUE695"/>
    <s v="Tır Tenteli"/>
    <s v="MERYEM DURMUŞ"/>
    <x v="0"/>
    <s v=" "/>
    <m/>
    <s v="ŞEHİRLERARASI"/>
    <n v="1"/>
    <s v="KARTAL"/>
    <s v="KARTAL"/>
    <s v="İSTANBUL"/>
    <s v="KARTAL"/>
    <m/>
    <s v="Y35"/>
    <s v="İZMİR"/>
    <s v="İZMİR"/>
    <s v="MERKEZ"/>
    <s v="36079 @ "/>
    <n v="0"/>
    <n v="0"/>
    <n v="0"/>
    <n v="0"/>
    <n v="41000"/>
    <n v="0"/>
    <n v="45970.8"/>
    <n v="0"/>
    <n v="41000"/>
    <n v="45970.8"/>
    <n v="4970.8"/>
  </r>
  <r>
    <x v="3"/>
    <s v="Mehmet Koç"/>
    <s v="Arşiv kaydı var"/>
    <m/>
    <m/>
    <d v="2026-08-21T00:00:00"/>
    <s v="S-643129"/>
    <d v="2026-08-21T00:00:00"/>
    <s v="Y-577379"/>
    <x v="0"/>
    <m/>
    <s v=" "/>
    <m/>
    <m/>
    <m/>
    <x v="8"/>
    <s v="TURKUVAZ PLASTİK VE TEMİZLİK ÜRÜNLERİ SAN TİÇ A.Ş"/>
    <m/>
    <d v="2026-08-21T00:00:00"/>
    <s v="P-000173053"/>
    <m/>
    <s v="54AOT008"/>
    <s v="Tır Tenteli"/>
    <s v="PAMUKOVA ÖZKAR NAK.SAN.VE TİC.LTD.ŞTİ"/>
    <x v="0"/>
    <s v=" "/>
    <m/>
    <s v="ŞEHİRLERARASI"/>
    <n v="1"/>
    <s v="HENDEK TURKUVAZ"/>
    <s v="HENDEK TURKUVAZ"/>
    <s v="SAKARYA"/>
    <s v="HENDEK"/>
    <m/>
    <s v="Y35"/>
    <s v="İZMİR"/>
    <s v="İZMİR"/>
    <s v="MERKEZ"/>
    <m/>
    <n v="0"/>
    <n v="0"/>
    <n v="0"/>
    <n v="0"/>
    <n v="30000"/>
    <n v="0"/>
    <n v="30460"/>
    <n v="0"/>
    <n v="30000"/>
    <n v="30460"/>
    <n v="460"/>
  </r>
  <r>
    <x v="3"/>
    <s v="Mehmet Koç"/>
    <s v="Arşiv kaydı var"/>
    <m/>
    <m/>
    <d v="2026-08-21T00:00:00"/>
    <s v="S-642612"/>
    <d v="2026-08-21T00:00:00"/>
    <s v="Y-576854"/>
    <x v="0"/>
    <m/>
    <s v=" "/>
    <m/>
    <m/>
    <m/>
    <x v="19"/>
    <s v="VATAN PLASTİK SAN TİCARET A.Ş"/>
    <m/>
    <d v="2026-08-21T00:00:00"/>
    <s v="P-000172795"/>
    <m/>
    <s v="16ARB017"/>
    <s v="Tır Tenteli"/>
    <s v="FARUK BOZBAY"/>
    <x v="0"/>
    <s v=" "/>
    <m/>
    <s v="ŞEHİRLERARASI"/>
    <n v="1"/>
    <s v="ÖMERLİ"/>
    <s v="ÖMERLİ"/>
    <s v="İSTANBUL"/>
    <m/>
    <m/>
    <s v="Y17"/>
    <s v="ÇANAKKALE"/>
    <s v="ÇANAKKALE"/>
    <s v="ÇANAKKALE MERKEZ"/>
    <s v="VIR10125-26-27 @ "/>
    <n v="0"/>
    <n v="0"/>
    <n v="0"/>
    <n v="0"/>
    <n v="23000"/>
    <n v="0"/>
    <n v="25227"/>
    <n v="0"/>
    <n v="23000"/>
    <n v="25227"/>
    <n v="2227"/>
  </r>
  <r>
    <x v="3"/>
    <s v="Mehmet Koç"/>
    <s v="Arşiv kaydı var"/>
    <m/>
    <m/>
    <d v="2026-08-21T00:00:00"/>
    <s v="S-642611"/>
    <d v="2026-08-21T00:00:00"/>
    <s v="Y-576853"/>
    <x v="0"/>
    <m/>
    <s v=" "/>
    <m/>
    <m/>
    <m/>
    <x v="19"/>
    <s v="VATAN PLASTİK SAN TİCARET A.Ş"/>
    <m/>
    <d v="2026-08-21T00:00:00"/>
    <s v="P-000172794"/>
    <m/>
    <s v="43ACK350"/>
    <s v="Tır Tenteli"/>
    <s v="YUSUF PEKEL"/>
    <x v="0"/>
    <s v=" "/>
    <m/>
    <s v="ŞEHİRLERARASI"/>
    <n v="1"/>
    <s v="Y11"/>
    <s v="BİLECİK"/>
    <s v="BİLECİK"/>
    <s v="BİLECİK MERKEZ"/>
    <m/>
    <s v="Y26"/>
    <s v="ESKİŞEHİR"/>
    <s v="ESKİŞEHİR"/>
    <s v="ESKİŞEHİR MERKEZ"/>
    <s v="VIR10099-10 @ "/>
    <n v="0"/>
    <n v="0"/>
    <n v="0"/>
    <n v="0"/>
    <n v="12000"/>
    <n v="0"/>
    <n v="14963"/>
    <n v="0"/>
    <n v="12000"/>
    <n v="14963"/>
    <n v="2963"/>
  </r>
  <r>
    <x v="3"/>
    <s v="Mehmet Koç"/>
    <s v="Arşiv kaydı var"/>
    <m/>
    <m/>
    <d v="2026-08-21T00:00:00"/>
    <s v="S-642610"/>
    <d v="2026-08-21T00:00:00"/>
    <s v="Y-576852"/>
    <x v="0"/>
    <m/>
    <s v=" "/>
    <m/>
    <m/>
    <m/>
    <x v="30"/>
    <s v="STARKGEN ENERJİ JENERATÖR İMALAT SANAYİ VE TİCARET ANONİM ŞİRKETİ"/>
    <m/>
    <d v="2026-08-21T00:00:00"/>
    <s v="P-000172793"/>
    <m/>
    <s v="54AIC677"/>
    <s v="Tır Tenteli"/>
    <s v="NURSEN ŞAHİN"/>
    <x v="0"/>
    <s v=" "/>
    <m/>
    <s v="ŞEHİRLERARASI"/>
    <n v="1"/>
    <s v="ÖMERLİ"/>
    <s v="ÖMERLİ"/>
    <s v="İSTANBUL"/>
    <m/>
    <m/>
    <s v="Y54"/>
    <s v="SAKARYA"/>
    <s v="SAKARYA"/>
    <s v="SAKARYA MERKEZ"/>
    <s v="ITH2604884 @ "/>
    <n v="0"/>
    <n v="0"/>
    <n v="0"/>
    <n v="0"/>
    <n v="13000"/>
    <n v="0"/>
    <n v="16000"/>
    <n v="0"/>
    <n v="13000"/>
    <n v="16000"/>
    <n v="3000"/>
  </r>
  <r>
    <x v="3"/>
    <s v="Mehmet Koç"/>
    <s v="Arşiv kaydı var"/>
    <m/>
    <m/>
    <d v="2026-08-21T00:00:00"/>
    <s v="S-642609"/>
    <d v="2026-08-21T00:00:00"/>
    <s v="Y-576851"/>
    <x v="0"/>
    <m/>
    <s v=" "/>
    <m/>
    <m/>
    <m/>
    <x v="8"/>
    <s v="TURKUVAZ PLASTİK VE TEMİZLİK ÜRÜNLERİ SAN TİÇ A.Ş"/>
    <m/>
    <d v="2026-08-21T00:00:00"/>
    <s v="P-000172792"/>
    <m/>
    <s v="03FA262"/>
    <s v="Tır Tenteli"/>
    <s v="KAHRAMANLAR TAŞIMACILIK NAK. SAN. TİC. LTD. ŞTİ."/>
    <x v="0"/>
    <s v=" "/>
    <m/>
    <s v="ŞEHİRLERARASI"/>
    <n v="1"/>
    <s v="HENDEK TURKUVAZ"/>
    <s v="HENDEK TURKUVAZ"/>
    <s v="SAKARYA"/>
    <s v="HENDEK"/>
    <m/>
    <s v="Y20"/>
    <s v="DENİZLİ"/>
    <s v="DENİZLİ"/>
    <s v="DENİZLİ MERKEZ"/>
    <m/>
    <n v="0"/>
    <n v="0"/>
    <n v="0"/>
    <n v="0"/>
    <n v="25000"/>
    <n v="0"/>
    <n v="30496"/>
    <n v="0"/>
    <n v="25000"/>
    <n v="30496"/>
    <n v="5496"/>
  </r>
  <r>
    <x v="3"/>
    <s v="Mehmet Koç"/>
    <s v="Arşiv kaydı var"/>
    <m/>
    <m/>
    <d v="2026-08-21T00:00:00"/>
    <s v="S-642607"/>
    <d v="2026-08-21T00:00:00"/>
    <s v="Y-576849"/>
    <x v="0"/>
    <m/>
    <s v=" "/>
    <m/>
    <m/>
    <m/>
    <x v="27"/>
    <s v="ASKO SINAİ VE TEKNOLOJİ ÜRETİM SANAYİ TİCARET ANONİM ŞİRKETİ"/>
    <m/>
    <d v="2026-08-21T00:00:00"/>
    <s v="P-000172790"/>
    <m/>
    <s v="54RK894"/>
    <s v="Tır Tenteli"/>
    <s v="VEYSEL ÜN"/>
    <x v="0"/>
    <s v=" "/>
    <m/>
    <s v="ŞEHİRLERARASI"/>
    <n v="1"/>
    <s v="Y34"/>
    <s v="İSTANBUL"/>
    <s v="İSTANBUL"/>
    <s v="İSTANBUL MERKEZ"/>
    <m/>
    <s v="SAKARYA/FERİZLİ"/>
    <s v="SAKARYA/FERİZLİ"/>
    <s v="SAKARYA"/>
    <s v="FERİZLİ"/>
    <s v="AQUA KRAFT TAŞIMASI @"/>
    <n v="0"/>
    <n v="0"/>
    <n v="0"/>
    <n v="0"/>
    <n v="9000"/>
    <n v="0"/>
    <n v="11609"/>
    <n v="0"/>
    <n v="9000"/>
    <n v="11609"/>
    <n v="2609"/>
  </r>
  <r>
    <x v="3"/>
    <s v="Mehmet Koç"/>
    <s v="Arşiv kaydı var"/>
    <m/>
    <m/>
    <d v="2026-08-21T00:00:00"/>
    <s v="S-642606"/>
    <d v="2026-08-21T00:00:00"/>
    <s v="Y-576848"/>
    <x v="0"/>
    <m/>
    <s v=" "/>
    <m/>
    <m/>
    <m/>
    <x v="27"/>
    <s v="ASKO SINAİ VE TEKNOLOJİ ÜRETİM SANAYİ TİCARET ANONİM ŞİRKETİ"/>
    <m/>
    <d v="2026-08-21T00:00:00"/>
    <s v="P-000172789"/>
    <m/>
    <s v="54RK894"/>
    <s v="Tır Tenteli"/>
    <s v="VEYSEL ÜN"/>
    <x v="0"/>
    <s v=" "/>
    <m/>
    <s v="ŞEHİRLERARASI"/>
    <n v="1"/>
    <s v="Y34"/>
    <s v="İSTANBUL"/>
    <s v="İSTANBUL"/>
    <s v="İSTANBUL MERKEZ"/>
    <m/>
    <s v="SAKARYA/FERİZLİ"/>
    <s v="SAKARYA/FERİZLİ"/>
    <s v="SAKARYA"/>
    <s v="FERİZLİ"/>
    <s v="AQUA KRAFT TAŞIMASI @ "/>
    <n v="0"/>
    <n v="0"/>
    <n v="0"/>
    <n v="0"/>
    <n v="9000"/>
    <n v="0"/>
    <n v="11609"/>
    <n v="0"/>
    <n v="9000"/>
    <n v="11609"/>
    <n v="2609"/>
  </r>
  <r>
    <x v="3"/>
    <s v="Mehmet Koç"/>
    <s v="Arşiv kaydı var"/>
    <m/>
    <m/>
    <d v="2026-08-21T00:00:00"/>
    <s v="S-642774"/>
    <d v="2026-08-21T00:00:00"/>
    <s v="Y-577018"/>
    <x v="0"/>
    <m/>
    <s v=" "/>
    <m/>
    <m/>
    <m/>
    <x v="8"/>
    <s v="TURKUVAZ PLASTİK VE TEMİZLİK ÜRÜNLERİ SAN TİÇ A.Ş"/>
    <m/>
    <d v="2026-08-21T00:00:00"/>
    <s v="P-000172876"/>
    <m/>
    <s v="50AGF490"/>
    <s v="Tır Kayar Perdeli"/>
    <s v="SAMİ BAYTÜRK"/>
    <x v="0"/>
    <s v="ALİ SOYTEKİN"/>
    <s v="0538 798 01 88"/>
    <s v="ŞEHİRLERARASI"/>
    <n v="1"/>
    <s v="HENDEK TURKUVAZ"/>
    <s v="HENDEK TURKUVAZ"/>
    <s v="SAKARYA"/>
    <s v="HENDEK"/>
    <m/>
    <s v="Y23"/>
    <s v="ELAZIĞ"/>
    <s v="ELAZIĞ"/>
    <s v="ELAZIĞ MERKEZ"/>
    <m/>
    <n v="0"/>
    <n v="0"/>
    <n v="0"/>
    <n v="0"/>
    <n v="54000"/>
    <n v="0"/>
    <n v="57952"/>
    <n v="0"/>
    <n v="54000"/>
    <n v="57952"/>
    <n v="3952"/>
  </r>
  <r>
    <x v="3"/>
    <s v="Mehmet Koç"/>
    <s v="Arşiv kaydı var"/>
    <m/>
    <m/>
    <d v="2026-08-21T00:00:00"/>
    <s v="S-642750"/>
    <d v="2026-08-21T00:00:00"/>
    <s v="Y-576993"/>
    <x v="0"/>
    <m/>
    <s v=" "/>
    <m/>
    <m/>
    <m/>
    <x v="8"/>
    <s v="TURKUVAZ PLASTİK VE TEMİZLİK ÜRÜNLERİ SAN TİÇ A.Ş"/>
    <m/>
    <d v="2026-08-21T00:00:00"/>
    <s v="P-000172859"/>
    <m/>
    <s v="50ABR403"/>
    <s v="Tır Tenteli"/>
    <s v="MUHARREM YILMAZ"/>
    <x v="0"/>
    <s v=" "/>
    <m/>
    <s v="ŞEHİRLERARASI"/>
    <n v="1"/>
    <s v="HENDEK TURKUVAZ"/>
    <s v="HENDEK TURKUVAZ"/>
    <s v="SAKARYA"/>
    <s v="HENDEK"/>
    <m/>
    <s v="Y38"/>
    <s v="KAYSERİ"/>
    <s v="KAYSERİ"/>
    <s v="KAYSERİ MERKEZ"/>
    <m/>
    <n v="0"/>
    <n v="0"/>
    <n v="0"/>
    <n v="0"/>
    <n v="27000"/>
    <n v="0"/>
    <n v="31648"/>
    <n v="0"/>
    <n v="27000"/>
    <n v="31648"/>
    <n v="4648"/>
  </r>
  <r>
    <x v="3"/>
    <s v="Mehmet Koç"/>
    <s v="Arşiv kaydı var"/>
    <m/>
    <m/>
    <d v="2026-08-21T00:00:00"/>
    <s v="S-642780"/>
    <d v="2026-08-21T00:00:00"/>
    <s v="Y-577024"/>
    <x v="0"/>
    <m/>
    <s v=" "/>
    <m/>
    <m/>
    <m/>
    <x v="8"/>
    <s v="TURKUVAZ PLASTİK VE TEMİZLİK ÜRÜNLERİ SAN TİÇ A.Ş"/>
    <m/>
    <d v="2026-08-21T00:00:00"/>
    <s v="P-000172882"/>
    <m/>
    <s v="55K5057"/>
    <s v="Tır Tenteli"/>
    <s v="KAMİL REİS"/>
    <x v="0"/>
    <s v=" "/>
    <m/>
    <s v="ŞEHİRLERARASI"/>
    <n v="1"/>
    <s v="HENDEK TURKUVAZ"/>
    <s v="HENDEK TURKUVAZ"/>
    <s v="SAKARYA"/>
    <s v="HENDEK"/>
    <m/>
    <s v="Y55"/>
    <s v="SAMSUN"/>
    <s v="SAMSUN"/>
    <s v="SAMSUN MERKEZ"/>
    <m/>
    <n v="0"/>
    <n v="0"/>
    <n v="0"/>
    <n v="0"/>
    <n v="31000"/>
    <n v="0"/>
    <n v="35051"/>
    <n v="0"/>
    <n v="31000"/>
    <n v="35051"/>
    <n v="4051"/>
  </r>
  <r>
    <x v="3"/>
    <s v="Mehmet Koç"/>
    <s v="Arşiv kaydı var"/>
    <m/>
    <m/>
    <d v="2026-08-21T00:00:00"/>
    <s v="S-642777"/>
    <d v="2026-08-21T00:00:00"/>
    <s v="Y-577021"/>
    <x v="0"/>
    <m/>
    <s v=" "/>
    <m/>
    <m/>
    <m/>
    <x v="8"/>
    <s v="TURKUVAZ PLASTİK VE TEMİZLİK ÜRÜNLERİ SAN TİÇ A.Ş"/>
    <m/>
    <d v="2026-08-21T00:00:00"/>
    <s v="P-000172879"/>
    <m/>
    <s v="55JG500"/>
    <s v="Tır Tenteli"/>
    <s v="YILMAZ ZAHİRECİLİK GIDA ÜRÜNLERİ İNŞAAT TİCARET VE SANAYİ LİMİTED ŞİRKETİ"/>
    <x v="0"/>
    <s v=" "/>
    <m/>
    <s v="ŞEHİRLERARASI"/>
    <n v="1"/>
    <s v="HENDEK TURKUVAZ"/>
    <s v="HENDEK TURKUVAZ"/>
    <s v="SAKARYA"/>
    <s v="HENDEK"/>
    <m/>
    <s v="Y55"/>
    <s v="SAMSUN"/>
    <s v="SAMSUN"/>
    <s v="SAMSUN MERKEZ"/>
    <m/>
    <n v="0"/>
    <n v="0"/>
    <n v="0"/>
    <n v="0"/>
    <n v="28000"/>
    <n v="0"/>
    <n v="32223"/>
    <n v="0"/>
    <n v="28000"/>
    <n v="32223"/>
    <n v="4223"/>
  </r>
  <r>
    <x v="3"/>
    <s v="Mehmet Koç"/>
    <s v="Arşiv kaydı var"/>
    <m/>
    <m/>
    <d v="2026-08-21T00:00:00"/>
    <s v="S-642770"/>
    <d v="2026-08-21T00:00:00"/>
    <s v="Y-577014"/>
    <x v="0"/>
    <m/>
    <s v=" "/>
    <m/>
    <m/>
    <m/>
    <x v="8"/>
    <s v="TURKUVAZ PLASTİK VE TEMİZLİK ÜRÜNLERİ SAN TİÇ A.Ş"/>
    <m/>
    <d v="2026-08-21T00:00:00"/>
    <s v="P-000172872"/>
    <m/>
    <s v="44AFB546"/>
    <s v="Tır Tenteli"/>
    <s v="RAMAZAN YAMAN"/>
    <x v="0"/>
    <s v=" "/>
    <m/>
    <s v="ŞEHİRLERARASI"/>
    <n v="1"/>
    <s v="HENDEK TURKUVAZ"/>
    <s v="HENDEK TURKUVAZ"/>
    <s v="SAKARYA"/>
    <s v="HENDEK"/>
    <m/>
    <s v="Y23"/>
    <s v="ELAZIĞ"/>
    <s v="ELAZIĞ"/>
    <s v="ELAZIĞ MERKEZ"/>
    <m/>
    <n v="0"/>
    <n v="0"/>
    <n v="0"/>
    <n v="0"/>
    <n v="54000"/>
    <n v="0"/>
    <n v="57952"/>
    <n v="0"/>
    <n v="54000"/>
    <n v="57952"/>
    <n v="3952"/>
  </r>
  <r>
    <x v="3"/>
    <s v="Mehmet Koç"/>
    <s v="Arşiv kaydı var"/>
    <m/>
    <m/>
    <d v="2026-08-21T00:00:00"/>
    <s v="S-642759"/>
    <d v="2026-08-21T00:00:00"/>
    <s v="Y-577001"/>
    <x v="0"/>
    <m/>
    <s v=" "/>
    <m/>
    <m/>
    <m/>
    <x v="8"/>
    <s v="TURKUVAZ PLASTİK VE TEMİZLİK ÜRÜNLERİ SAN TİÇ A.Ş"/>
    <m/>
    <d v="2026-08-21T00:00:00"/>
    <s v="P-000172864"/>
    <m/>
    <s v="55JY560"/>
    <s v="Tır Tenteli"/>
    <s v="YILMAZ ZAHİRECİLİK GIDA ÜRÜNLERİ İNŞAAT TİCARET VE SANAYİ LİMİTED ŞİRKETİ"/>
    <x v="0"/>
    <s v=" "/>
    <m/>
    <s v="ŞEHİRLERARASI"/>
    <n v="1"/>
    <s v="HENDEK TURKUVAZ"/>
    <s v="HENDEK TURKUVAZ"/>
    <s v="SAKARYA"/>
    <s v="HENDEK"/>
    <m/>
    <s v="Y55"/>
    <s v="SAMSUN"/>
    <s v="SAMSUN"/>
    <s v="SAMSUN MERKEZ"/>
    <m/>
    <n v="0"/>
    <n v="0"/>
    <n v="0"/>
    <n v="0"/>
    <n v="28000"/>
    <n v="0"/>
    <n v="32223"/>
    <n v="0"/>
    <n v="28000"/>
    <n v="32223"/>
    <n v="4223"/>
  </r>
  <r>
    <x v="3"/>
    <s v="Mehmet Koç"/>
    <m/>
    <m/>
    <m/>
    <d v="2026-08-21T00:00:00"/>
    <s v="S-642605"/>
    <d v="2026-08-21T00:00:00"/>
    <s v="Y-576847"/>
    <x v="0"/>
    <m/>
    <s v=" "/>
    <m/>
    <m/>
    <m/>
    <x v="19"/>
    <s v="VATAN PLASTİK SAN TİCARET A.Ş"/>
    <m/>
    <d v="2026-08-21T00:00:00"/>
    <s v="P-000172788"/>
    <m/>
    <s v="44DL351"/>
    <s v="Tır Tenteli"/>
    <s v="DEVECİLER LOJİSTİK SANAYİ TİCARET LİMİTED ŞİRKETİ"/>
    <x v="0"/>
    <s v=" "/>
    <m/>
    <s v="ŞEHİRLERARASI"/>
    <n v="1"/>
    <s v="Y11"/>
    <s v="BİLECİK"/>
    <s v="BİLECİK"/>
    <s v="BİLECİK MERKEZ"/>
    <m/>
    <s v="Y23"/>
    <s v="ELAZIĞ"/>
    <s v="ELAZIĞ"/>
    <s v="ELAZIĞ MERKEZ"/>
    <s v="35878_x000a__x000a_KAMYON İŞİ 40AYAK OLDUĞUNDAN FARK YAZILMIŞTIR. @ "/>
    <n v="0"/>
    <n v="0"/>
    <n v="0"/>
    <n v="0"/>
    <n v="4000"/>
    <n v="0"/>
    <n v="6876"/>
    <n v="0"/>
    <n v="4000"/>
    <n v="6876"/>
    <n v="2876"/>
  </r>
  <r>
    <x v="3"/>
    <s v="Mehmet Koç"/>
    <s v="Arşiv kaydı var"/>
    <m/>
    <m/>
    <d v="2026-08-21T00:00:00"/>
    <s v="S-642604"/>
    <d v="2026-08-21T00:00:00"/>
    <s v="Y-576846"/>
    <x v="0"/>
    <m/>
    <s v=" "/>
    <m/>
    <m/>
    <m/>
    <x v="19"/>
    <s v="VATAN PLASTİK SAN TİCARET A.Ş"/>
    <m/>
    <d v="2026-08-21T00:00:00"/>
    <s v="P-000172787"/>
    <m/>
    <s v="16ARB017"/>
    <s v="Tır Tenteli"/>
    <s v="FARUK BOZBAY"/>
    <x v="0"/>
    <s v=" "/>
    <m/>
    <s v="ŞEHİRLERARASI"/>
    <n v="1"/>
    <s v="Y81"/>
    <s v="DÜZCE"/>
    <s v="DÜZCE"/>
    <s v="DÜZCE MERKEZ"/>
    <m/>
    <s v="KARTAL"/>
    <s v="KARTAL"/>
    <s v="İSTANBUL"/>
    <s v="KARTAL"/>
    <s v="NS PLASTİK ALIM @ "/>
    <n v="0"/>
    <n v="0"/>
    <n v="0"/>
    <n v="0"/>
    <n v="11500"/>
    <n v="0"/>
    <n v="12185"/>
    <n v="0"/>
    <n v="11500"/>
    <n v="12185"/>
    <n v="685"/>
  </r>
  <r>
    <x v="6"/>
    <s v="Serap BURSAL"/>
    <m/>
    <m/>
    <m/>
    <d v="2026-08-21T00:00:00"/>
    <s v="S-642643"/>
    <d v="2026-08-21T00:00:00"/>
    <s v="Y-576887"/>
    <x v="0"/>
    <m/>
    <s v=" "/>
    <m/>
    <m/>
    <m/>
    <x v="0"/>
    <s v="BEYDA GIDA ÜRÜNLERİ SANAYİ VE TİC.A.Ş."/>
    <m/>
    <m/>
    <m/>
    <m/>
    <s v="73DF080"/>
    <s v="Tır Frigorifik"/>
    <s v="ÖZİDİL TAŞ.İNŞ. GIDA PETROL ÜRÜNLERİ SAN. VE TİC. A.Ş"/>
    <x v="0"/>
    <s v="MEHMET ŞERİF ŞİĞVA"/>
    <s v="0 546 913 61 71"/>
    <s v="ŞEHİRLERARASI"/>
    <n v="1"/>
    <s v="2700"/>
    <s v="İSLAHİYE FABRİKA"/>
    <s v="GAZİANTEP"/>
    <s v="İSLAHİYE"/>
    <s v="Güllühüyük Mah. OSB 4.Nolu Cadde A Blok No:20A"/>
    <s v="Y41"/>
    <s v="KOCAELİ"/>
    <s v="KOCAELİ"/>
    <s v="GEBZE"/>
    <s v="-FRİGO TIR @"/>
    <n v="0"/>
    <n v="0"/>
    <n v="0"/>
    <n v="0"/>
    <n v="48000"/>
    <n v="0"/>
    <n v="49049"/>
    <n v="0"/>
    <n v="48000"/>
    <n v="49049"/>
    <n v="1049"/>
  </r>
  <r>
    <x v="6"/>
    <s v="Ahmet Bursal"/>
    <m/>
    <s v="16-31 AĞUSTOS 2026 KARAMAN MUTABAKATI"/>
    <m/>
    <d v="2026-08-21T00:00:00"/>
    <s v="S-644000"/>
    <d v="2026-08-21T00:00:00"/>
    <s v="Y-578253"/>
    <x v="0"/>
    <m/>
    <s v=" "/>
    <m/>
    <m/>
    <m/>
    <x v="42"/>
    <s v="MEVSİM TAZE SEBZE MEYVE SAN.TİC. A.Ş."/>
    <m/>
    <m/>
    <m/>
    <m/>
    <s v="70BG119"/>
    <s v="Tır Tenteli"/>
    <s v="İSA KILINÇVUR"/>
    <x v="1"/>
    <s v=" "/>
    <m/>
    <s v="ŞEHİRLERARASI"/>
    <n v="1"/>
    <s v="Y70"/>
    <s v="KARAMAN"/>
    <s v="KARAMAN"/>
    <s v="KARAMAN MERKEZ"/>
    <m/>
    <s v="Y42"/>
    <s v="KONYA"/>
    <s v="KONYA"/>
    <s v="EREĞLİ"/>
    <s v="DOLU-BOŞ @"/>
    <n v="0"/>
    <n v="294"/>
    <n v="294"/>
    <n v="0"/>
    <n v="25653.439999999999"/>
    <n v="0"/>
    <n v="23000"/>
    <n v="0"/>
    <n v="25653.439999999999"/>
    <n v="23000"/>
    <n v="-2653.44"/>
  </r>
  <r>
    <x v="4"/>
    <s v="Necmettin ŞEN"/>
    <s v="Arşiv kaydı var"/>
    <s v="17-31 AĞUSTOS 2026 İADE / BOŞ KASA MUTABAKATI"/>
    <s v="TAMAMLANDI"/>
    <d v="2026-08-21T00:00:00"/>
    <s v="S-642573"/>
    <d v="2026-08-21T00:00:00"/>
    <s v="Y-576813"/>
    <x v="4"/>
    <m/>
    <s v=" "/>
    <m/>
    <m/>
    <m/>
    <x v="10"/>
    <s v="PANEK ZİRAAT ALETLERİ DAYANIKLI TÜKETİM MALZEMELERİ"/>
    <m/>
    <d v="2026-08-21T00:00:00"/>
    <s v="P-000172667"/>
    <m/>
    <s v="42E4309"/>
    <s v="Tır Frigorifik"/>
    <s v="KADİR YAVUZER"/>
    <x v="1"/>
    <s v=" "/>
    <m/>
    <s v="ŞEHİRLERARASI"/>
    <n v="1"/>
    <s v="Y07"/>
    <s v="ANTALYA"/>
    <s v="ANTALYA"/>
    <s v="MERKEZ"/>
    <s v="A101 MURATPAŞA"/>
    <s v="4210"/>
    <s v="KAŞINHANI FABRİKA"/>
    <s v="KONYA"/>
    <s v="MERAM"/>
    <s v="PANAGRO ET SÜT ENTEGRE FABRİKASI TORKU @"/>
    <n v="0"/>
    <n v="344"/>
    <n v="344"/>
    <n v="0"/>
    <n v="12955.51"/>
    <n v="514.23"/>
    <n v="10992.77"/>
    <n v="0"/>
    <n v="12441.28"/>
    <n v="10992.77"/>
    <n v="-1448.51"/>
  </r>
  <r>
    <x v="4"/>
    <s v="Ahmet Bursal"/>
    <s v="Arşiv kaydı var"/>
    <m/>
    <m/>
    <d v="2026-08-21T00:00:00"/>
    <s v="S-642701"/>
    <d v="2026-08-21T00:00:00"/>
    <s v="Y-576943"/>
    <x v="3"/>
    <m/>
    <s v=" "/>
    <m/>
    <m/>
    <m/>
    <x v="11"/>
    <m/>
    <m/>
    <d v="2026-08-21T00:00:00"/>
    <s v="P-000173153"/>
    <m/>
    <s v="45LB271"/>
    <s v="Tır Frigorifik"/>
    <s v="CELİL NAKLİYAT OTO ALIM SATIM AKARYAKIT  TİCARET LİMİTED ŞİRKETİ"/>
    <x v="0"/>
    <s v=" "/>
    <m/>
    <s v="ŞEHİRLERARASI"/>
    <n v="1"/>
    <s v="Y51"/>
    <s v="NİĞDE"/>
    <s v="NİĞDE"/>
    <s v="NİĞDE MERKEZ"/>
    <m/>
    <s v="Y35"/>
    <s v="İZMİR"/>
    <s v="İZMİR"/>
    <s v="MERKEZ"/>
    <s v="MANİSA + İZMİR @"/>
    <n v="0"/>
    <n v="0"/>
    <n v="0"/>
    <n v="0"/>
    <n v="38000"/>
    <n v="0"/>
    <n v="53295"/>
    <n v="0"/>
    <n v="38000"/>
    <n v="53295"/>
    <n v="15295"/>
  </r>
  <r>
    <x v="4"/>
    <s v="Serhat Kuzey"/>
    <m/>
    <m/>
    <m/>
    <d v="2026-08-21T00:00:00"/>
    <s v="S-643197"/>
    <d v="2026-08-21T00:00:00"/>
    <s v="Y-577445"/>
    <x v="3"/>
    <m/>
    <s v=" "/>
    <m/>
    <m/>
    <m/>
    <x v="11"/>
    <m/>
    <m/>
    <d v="2026-08-21T00:00:00"/>
    <s v="P-000173111"/>
    <m/>
    <s v="31AOF718"/>
    <s v="Tır Frigorifik"/>
    <s v="DİVAN TRANS LOJİSTİK VE DIŞ TİCARET LİMİTED ŞİRKETİ"/>
    <x v="1"/>
    <s v=" "/>
    <m/>
    <s v="ŞEHİRLERARASI"/>
    <n v="1"/>
    <s v="Y35"/>
    <s v="İZMİR"/>
    <s v="İZMİR"/>
    <s v="MERKEZ"/>
    <s v="TORBALI"/>
    <s v="Y41"/>
    <s v="KOCAELİ"/>
    <s v="KOCAELİ"/>
    <s v="KOCAELİ(İZMİT) MERKEZ"/>
    <s v="BURSA+GEBZE @"/>
    <n v="0"/>
    <n v="485"/>
    <n v="608"/>
    <n v="123"/>
    <n v="27311.73"/>
    <n v="0"/>
    <n v="43500"/>
    <n v="0"/>
    <n v="27311.73"/>
    <n v="43500"/>
    <n v="16188.27"/>
  </r>
  <r>
    <x v="4"/>
    <s v="Serhat Kuzey"/>
    <m/>
    <m/>
    <m/>
    <d v="2026-08-21T00:00:00"/>
    <s v="S-643196"/>
    <d v="2026-08-21T00:00:00"/>
    <s v="Y-577444"/>
    <x v="3"/>
    <m/>
    <s v=" "/>
    <m/>
    <m/>
    <m/>
    <x v="11"/>
    <m/>
    <m/>
    <d v="2026-08-21T00:00:00"/>
    <s v="P-000173155"/>
    <m/>
    <s v="33CTN22"/>
    <s v="Tır Frigorifik"/>
    <s v="HASRET ULUS.NAK.İNŞ.GÜM.TEKSTİL KUY.GID.PET.ÜRÜN.SAN.VE TİC.LTD.ŞTİ."/>
    <x v="1"/>
    <s v=" "/>
    <m/>
    <s v="ŞEHİRLERARASI"/>
    <n v="1"/>
    <s v="Y35"/>
    <s v="İZMİR"/>
    <s v="İZMİR"/>
    <s v="MERKEZ"/>
    <s v="TORBALI"/>
    <s v="Y34"/>
    <s v="İSTANBUL"/>
    <s v="İSTANBUL"/>
    <s v="İSTANBUL MERKEZ"/>
    <s v="AVRUPA @"/>
    <n v="0"/>
    <n v="615"/>
    <n v="630"/>
    <n v="15"/>
    <n v="26958.26"/>
    <n v="0"/>
    <n v="54000"/>
    <n v="0"/>
    <n v="26958.26"/>
    <n v="54000"/>
    <n v="27041.74"/>
  </r>
  <r>
    <x v="4"/>
    <s v="Serhat Kuzey"/>
    <s v="Arşiv kaydı var"/>
    <m/>
    <m/>
    <d v="2026-08-21T00:00:00"/>
    <s v="S-643195"/>
    <d v="2026-08-21T00:00:00"/>
    <s v="Y-577443"/>
    <x v="3"/>
    <m/>
    <s v=" "/>
    <m/>
    <m/>
    <m/>
    <x v="11"/>
    <m/>
    <m/>
    <d v="2026-08-21T00:00:00"/>
    <s v="P-000173154"/>
    <m/>
    <s v="33AHP128"/>
    <s v="Tır Frigorifik"/>
    <s v="SÜMER TRANS ULUS.TAŞ.İTH.İHR.SAN. VE TİC.LTD.ŞTİ."/>
    <x v="1"/>
    <s v="LATİF AKURAN"/>
    <m/>
    <s v="ŞEHİRLERARASI"/>
    <n v="1"/>
    <s v="Y51"/>
    <s v="NİĞDE"/>
    <s v="NİĞDE"/>
    <s v="NİĞDE MERKEZ"/>
    <m/>
    <s v="Y06"/>
    <s v="ANKARA"/>
    <s v="ANKARA"/>
    <s v="ANKARA MERKEZ"/>
    <s v="2 YER @"/>
    <n v="0"/>
    <n v="370"/>
    <n v="742"/>
    <n v="372"/>
    <n v="30502.77"/>
    <n v="0"/>
    <n v="30041"/>
    <n v="0"/>
    <n v="30502.77"/>
    <n v="30041"/>
    <n v="-461.77"/>
  </r>
  <r>
    <x v="4"/>
    <s v="Serhat Kuzey"/>
    <m/>
    <m/>
    <m/>
    <d v="2026-08-21T00:00:00"/>
    <s v="S-643194"/>
    <d v="2026-08-21T00:00:00"/>
    <s v="Y-577442"/>
    <x v="3"/>
    <m/>
    <s v=" "/>
    <m/>
    <m/>
    <m/>
    <x v="11"/>
    <m/>
    <m/>
    <d v="2026-08-21T00:00:00"/>
    <s v="P-000173136"/>
    <m/>
    <s v="47AEZ035"/>
    <s v="Tır Frigorifik"/>
    <s v="MİR LOJİSTİK ULUS.TAŞ.İTH.İNŞ.NAK.KUY.GIDA SAN. VE TİC.LTD.ŞTİ"/>
    <x v="1"/>
    <s v="AHMET YALMAN"/>
    <s v="0541 602 56 24"/>
    <s v="ŞEHİRLERARASI"/>
    <n v="1"/>
    <s v="Y51"/>
    <s v="NİĞDE"/>
    <s v="NİĞDE"/>
    <s v="NİĞDE MERKEZ"/>
    <m/>
    <s v="Y60"/>
    <s v="TOKAT"/>
    <s v="TOKAT"/>
    <s v="TOKAT MERKEZ"/>
    <s v="AMASYA+TOKAT @"/>
    <n v="0"/>
    <n v="621"/>
    <n v="1022"/>
    <n v="401"/>
    <n v="40503.870000000003"/>
    <n v="0"/>
    <n v="45742"/>
    <n v="0"/>
    <n v="40503.870000000003"/>
    <n v="45742"/>
    <n v="5238.13"/>
  </r>
  <r>
    <x v="0"/>
    <s v="Serap BURSAL"/>
    <s v="Arşiv kaydı var"/>
    <m/>
    <m/>
    <d v="2026-08-22T00:00:00"/>
    <s v="S-643933"/>
    <d v="2026-08-22T00:00:00"/>
    <s v="Y-578184"/>
    <x v="0"/>
    <m/>
    <s v=" "/>
    <m/>
    <m/>
    <m/>
    <x v="3"/>
    <s v="Ülker Bisküvi San. A.Ş. / Silivri  Şubesi"/>
    <m/>
    <m/>
    <m/>
    <m/>
    <s v="42AFU328"/>
    <s v="Tır Katlı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Y34"/>
    <s v="İSTANBUL"/>
    <s v="İSTANBUL"/>
    <s v="ÇATALCA"/>
    <s v="ESENYURT 3M/ÇATALCA @"/>
    <n v="0"/>
    <n v="0"/>
    <n v="0"/>
    <n v="0"/>
    <n v="4000"/>
    <n v="0"/>
    <n v="8568"/>
    <n v="0"/>
    <n v="4000"/>
    <n v="8568"/>
    <n v="4568"/>
  </r>
  <r>
    <x v="0"/>
    <s v="Serap BURSAL"/>
    <m/>
    <s v="1-31 AĞUSTOS HORİZON MUTABAKATI / SAS NO : 7000194854"/>
    <m/>
    <d v="2026-08-22T00:00:00"/>
    <s v="S-643848"/>
    <d v="2026-08-22T00:00:00"/>
    <s v="Y-578099"/>
    <x v="0"/>
    <m/>
    <s v=" "/>
    <m/>
    <s v="5043420"/>
    <m/>
    <x v="2"/>
    <s v="HORİZON HIZLI TÜK. ÜRÜNL.ÜR.PAZ.SATIŞ VE TİC.A.Ş."/>
    <m/>
    <m/>
    <m/>
    <m/>
    <s v="42AFU328"/>
    <s v="Tır Katlı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5500"/>
    <n v="0"/>
    <n v="17331"/>
    <n v="0"/>
    <n v="15500"/>
    <n v="17331"/>
    <n v="1831"/>
  </r>
  <r>
    <x v="0"/>
    <s v="Serap BURSAL"/>
    <s v="Arşiv kaydı var"/>
    <m/>
    <m/>
    <d v="2026-08-22T00:00:00"/>
    <s v="S-642812"/>
    <d v="2026-08-22T00:00:00"/>
    <s v="Y-577056"/>
    <x v="0"/>
    <m/>
    <s v=" "/>
    <m/>
    <m/>
    <m/>
    <x v="18"/>
    <s v="Ülker Bisküvi San. A.Ş. Topkapı - 2 Şubesi"/>
    <s v="Ülker Bisküvi San. A.Ş. Topkapı - 2 Şubesi"/>
    <m/>
    <m/>
    <m/>
    <s v="34TK4082"/>
    <s v="8 Tkr Kamyon Frigorifik"/>
    <s v="DURMUŞ MUSLUKCU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"/>
    <n v="0"/>
    <n v="0"/>
    <n v="0"/>
    <n v="0"/>
    <n v="14500"/>
    <n v="0"/>
    <n v="16118"/>
    <n v="0"/>
    <n v="14500"/>
    <n v="16118"/>
    <n v="1618"/>
  </r>
  <r>
    <x v="0"/>
    <s v="Serap BURSAL"/>
    <s v="Arşiv kaydı var"/>
    <m/>
    <m/>
    <d v="2026-08-22T00:00:00"/>
    <s v="S-642811"/>
    <d v="2026-08-22T00:00:00"/>
    <s v="Y-577055"/>
    <x v="0"/>
    <m/>
    <s v=" "/>
    <m/>
    <m/>
    <m/>
    <x v="18"/>
    <s v="Ülker Bisküvi San. A.Ş. Topkapı - 2 Şubesi"/>
    <s v="Ülker Bisküvi San. A.Ş. Topkapı - 2 Şubesi"/>
    <m/>
    <m/>
    <m/>
    <s v="35AJ6784"/>
    <s v="Tır Frigorifik"/>
    <s v="DURMUŞ MUSLUKCU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"/>
    <n v="0"/>
    <n v="0"/>
    <n v="0"/>
    <n v="0"/>
    <n v="14500"/>
    <n v="0"/>
    <n v="16118"/>
    <n v="0"/>
    <n v="14500"/>
    <n v="16118"/>
    <n v="1618"/>
  </r>
  <r>
    <x v="0"/>
    <s v="Serap BURSAL"/>
    <s v="Arşiv kaydı var"/>
    <m/>
    <m/>
    <d v="2026-08-22T00:00:00"/>
    <s v="S-642810"/>
    <d v="2026-08-22T00:00:00"/>
    <s v="Y-577054"/>
    <x v="0"/>
    <m/>
    <s v=" "/>
    <m/>
    <m/>
    <m/>
    <x v="18"/>
    <s v="Ülker Bisküvi San. A.Ş. Topkapı - 2 Şubesi"/>
    <s v="Ülker Bisküvi San. A.Ş. Topkapı - 2 Şubesi"/>
    <m/>
    <m/>
    <m/>
    <s v="42TH529"/>
    <s v="Tır Frigorifik"/>
    <s v="DURMUŞ MUSLUKCU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"/>
    <n v="0"/>
    <n v="0"/>
    <n v="0"/>
    <n v="0"/>
    <n v="14500"/>
    <n v="0"/>
    <n v="16118"/>
    <n v="0"/>
    <n v="14500"/>
    <n v="16118"/>
    <n v="1618"/>
  </r>
  <r>
    <x v="0"/>
    <s v="Serap BURSAL"/>
    <s v="Arşiv kaydı var"/>
    <m/>
    <m/>
    <d v="2026-08-22T00:00:00"/>
    <s v="S-642809"/>
    <d v="2026-08-22T00:00:00"/>
    <s v="Y-577053"/>
    <x v="0"/>
    <m/>
    <s v=" "/>
    <m/>
    <m/>
    <m/>
    <x v="18"/>
    <s v="Ülker Bisküvi San. A.Ş. Topkapı - 2 Şubesi"/>
    <s v="Ülker Bisküvi San. A.Ş. Topkapı - 2 Şubesi"/>
    <m/>
    <m/>
    <m/>
    <s v="42AFU328"/>
    <s v="Tır Katlı Frigorifik"/>
    <s v="DURMUŞ MUSLUKCU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"/>
    <n v="0"/>
    <n v="0"/>
    <n v="0"/>
    <n v="0"/>
    <n v="14500"/>
    <n v="0"/>
    <n v="16118"/>
    <n v="0"/>
    <n v="14500"/>
    <n v="16118"/>
    <n v="1618"/>
  </r>
  <r>
    <x v="0"/>
    <s v="Serap BURSAL"/>
    <s v="Arşiv kaydı var"/>
    <m/>
    <m/>
    <d v="2026-08-22T00:00:00"/>
    <s v="S-642808"/>
    <d v="2026-08-22T00:00:00"/>
    <s v="Y-577052"/>
    <x v="0"/>
    <m/>
    <s v=" "/>
    <m/>
    <m/>
    <m/>
    <x v="18"/>
    <s v="Ülker Bisküvi San. A.Ş. Topkapı - 2 Şubesi"/>
    <s v="Ülker Bisküvi San. A.Ş. Topkapı - 2 Şubesi"/>
    <m/>
    <m/>
    <m/>
    <s v="34KGC813"/>
    <s v="Tır Frigorifik"/>
    <s v="DURMUŞ MUSLUKCU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"/>
    <n v="0"/>
    <n v="0"/>
    <n v="0"/>
    <n v="0"/>
    <n v="14500"/>
    <n v="0"/>
    <n v="16118"/>
    <n v="0"/>
    <n v="14500"/>
    <n v="16118"/>
    <n v="1618"/>
  </r>
  <r>
    <x v="0"/>
    <s v="Serap BURSAL"/>
    <s v="Arşiv kaydı var"/>
    <m/>
    <m/>
    <d v="2026-08-22T00:00:00"/>
    <s v="S-642807"/>
    <d v="2026-08-22T00:00:00"/>
    <s v="Y-577051"/>
    <x v="0"/>
    <m/>
    <s v=" "/>
    <m/>
    <m/>
    <m/>
    <x v="18"/>
    <s v="Ülker Bisküvi San. A.Ş. Topkapı - 2 Şubesi"/>
    <s v="Ülker Bisküvi San. A.Ş. Topkapı - 2 Şubesi"/>
    <m/>
    <m/>
    <m/>
    <s v="55JH480"/>
    <s v="Tır Katlı Frigorifik"/>
    <s v="DURMUŞ MUSLUKCU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"/>
    <n v="0"/>
    <n v="0"/>
    <n v="0"/>
    <n v="0"/>
    <n v="14500"/>
    <n v="0"/>
    <n v="16118"/>
    <n v="0"/>
    <n v="14500"/>
    <n v="16118"/>
    <n v="1618"/>
  </r>
  <r>
    <x v="0"/>
    <s v="Serap BURSAL"/>
    <m/>
    <m/>
    <m/>
    <d v="2026-08-22T00:00:00"/>
    <s v="S-642769"/>
    <d v="2026-08-22T00:00:00"/>
    <s v="Y-577013"/>
    <x v="0"/>
    <m/>
    <s v=" "/>
    <m/>
    <s v="DKI2026000005133"/>
    <m/>
    <x v="4"/>
    <s v="DETAY KAHVE SAN VE TİC A.Ş"/>
    <m/>
    <m/>
    <m/>
    <m/>
    <s v="10AKR800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m/>
    <m/>
    <m/>
    <d v="2026-08-22T00:00:00"/>
    <s v="S-642751"/>
    <d v="2026-08-22T00:00:00"/>
    <s v="Y-576994"/>
    <x v="0"/>
    <m/>
    <s v=" "/>
    <m/>
    <s v="DKI2026000005029-5030-5031"/>
    <m/>
    <x v="4"/>
    <s v="DETAY KAHVE SAN VE TİC A.Ş"/>
    <m/>
    <m/>
    <m/>
    <m/>
    <s v="10AYD598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m/>
    <m/>
    <m/>
    <d v="2026-08-22T00:00:00"/>
    <s v="S-642749"/>
    <d v="2026-08-22T00:00:00"/>
    <s v="Y-576992"/>
    <x v="0"/>
    <m/>
    <s v=" "/>
    <m/>
    <s v="DKI2026000005134-5135-5136-5137-5138"/>
    <m/>
    <x v="4"/>
    <s v="DETAY KAHVE SAN VE TİC A.Ş"/>
    <m/>
    <m/>
    <m/>
    <m/>
    <s v="06DFK256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s v="Arşiv kaydı var"/>
    <m/>
    <m/>
    <d v="2026-08-22T00:00:00"/>
    <s v="S-642752"/>
    <d v="2026-08-22T00:00:00"/>
    <s v="Y-576991"/>
    <x v="0"/>
    <m/>
    <s v=" "/>
    <m/>
    <m/>
    <m/>
    <x v="12"/>
    <s v="DETAY GIDA SAN. VE TİC.A.Ş."/>
    <m/>
    <m/>
    <m/>
    <m/>
    <s v="33AHL784"/>
    <s v="Tır Frigorifik"/>
    <s v="ULAŞ ULUSLARARASI NAKL.SAN.VE TİC. LTD.ŞTİ"/>
    <x v="1"/>
    <s v=" "/>
    <m/>
    <s v="ŞEHİRLERARASI"/>
    <n v="1"/>
    <s v="9901"/>
    <s v="DETAY KIRAÇ DEPO"/>
    <s v="İSTANBUL"/>
    <s v="BÜYÜKÇEKMECE"/>
    <s v="KIRAÇ NAMIK KEMAL MH.184.CD.422.SK.NO:8"/>
    <s v="Y48"/>
    <s v="MUĞLA"/>
    <s v="MUĞLA"/>
    <s v="MUĞLA MERKEZ"/>
    <s v="AYDIN / MUĞLA @"/>
    <n v="0"/>
    <n v="811"/>
    <n v="920"/>
    <n v="109"/>
    <n v="41857.980000000003"/>
    <n v="388.46"/>
    <n v="46418"/>
    <n v="0"/>
    <n v="41469.519999999997"/>
    <n v="46418"/>
    <n v="4948.4799999999996"/>
  </r>
  <r>
    <x v="0"/>
    <s v="Serap BURSAL"/>
    <s v="Arşiv kaydı var"/>
    <m/>
    <m/>
    <d v="2026-08-22T00:00:00"/>
    <s v="S-642748"/>
    <d v="2026-08-22T00:00:00"/>
    <s v="Y-576990"/>
    <x v="0"/>
    <m/>
    <s v=" "/>
    <m/>
    <m/>
    <m/>
    <x v="12"/>
    <s v="DETAY GIDA SAN. VE TİC.A.Ş."/>
    <m/>
    <m/>
    <m/>
    <m/>
    <s v="33BGK517"/>
    <s v="Tır Frigorifik"/>
    <s v="ERKAL LOJ. PET. OTO. İN. GID. İT. İH. SAN. VE TİC. LTD.ŞTİ."/>
    <x v="1"/>
    <s v=" "/>
    <m/>
    <s v="ŞEHİRLERARASI"/>
    <n v="1"/>
    <s v="9901"/>
    <s v="DETAY KIRAÇ DEPO"/>
    <s v="İSTANBUL"/>
    <s v="BÜYÜKÇEKMECE"/>
    <s v="KIRAÇ NAMIK KEMAL MH.184.CD.422.SK.NO:8"/>
    <s v="Y03"/>
    <s v="AFYON"/>
    <s v="AFYONKARAHİSAR"/>
    <s v="AFYON MERKEZ"/>
    <m/>
    <n v="0"/>
    <n v="548"/>
    <n v="1031"/>
    <n v="483"/>
    <n v="48558.8"/>
    <n v="0"/>
    <n v="31450"/>
    <n v="0"/>
    <n v="48558.8"/>
    <n v="31450"/>
    <n v="-17108.8"/>
  </r>
  <r>
    <x v="0"/>
    <s v="Serap BURSAL"/>
    <s v="Arşiv kaydı var"/>
    <m/>
    <m/>
    <d v="2026-08-22T00:00:00"/>
    <s v="S-642747"/>
    <d v="2026-08-22T00:00:00"/>
    <s v="Y-576989"/>
    <x v="0"/>
    <m/>
    <s v=" "/>
    <m/>
    <m/>
    <m/>
    <x v="12"/>
    <s v="DETAY GIDA SAN. VE TİC.A.Ş."/>
    <m/>
    <m/>
    <m/>
    <m/>
    <s v="33BJA87"/>
    <s v="Tır Frigorifik"/>
    <s v="ULAŞ ULUSLARARASI NAKL.SAN.VE TİC. LTD.ŞTİ"/>
    <x v="1"/>
    <s v=" "/>
    <m/>
    <s v="ŞEHİRLERARASI"/>
    <n v="1"/>
    <s v="9901"/>
    <s v="DETAY KIRAÇ DEPO"/>
    <s v="İSTANBUL"/>
    <s v="BÜYÜKÇEKMECE"/>
    <s v="KIRAÇ NAMIK KEMAL MH.184.CD.422.SK.NO:8"/>
    <s v="Y20"/>
    <s v="DENİZLİ"/>
    <s v="DENİZLİ"/>
    <s v="DENİZLİ MERKEZ"/>
    <m/>
    <n v="0"/>
    <n v="870"/>
    <n v="1084"/>
    <n v="214"/>
    <n v="48319.040000000001"/>
    <n v="352.99"/>
    <n v="39500"/>
    <n v="0"/>
    <n v="47966.05"/>
    <n v="39500"/>
    <n v="-8466.0499999999993"/>
  </r>
  <r>
    <x v="0"/>
    <s v="Serap BURSAL"/>
    <s v="Arşiv kaydı var"/>
    <m/>
    <m/>
    <d v="2026-08-22T00:00:00"/>
    <s v="S-642746"/>
    <d v="2026-08-22T00:00:00"/>
    <s v="Y-576988"/>
    <x v="0"/>
    <m/>
    <s v=" "/>
    <m/>
    <m/>
    <m/>
    <x v="0"/>
    <s v="BEYDA GIDA ÜRÜNLERİ SANAYİ VE TİC.A.Ş."/>
    <m/>
    <m/>
    <m/>
    <m/>
    <s v="16KJ421"/>
    <s v="10 Tkr Kamyon Frigorifik"/>
    <s v="NAİL ULUS"/>
    <x v="0"/>
    <s v=" "/>
    <m/>
    <s v="ŞEHİRİÇİ"/>
    <n v="1"/>
    <s v="1313"/>
    <s v="BEYDA KAVAKLI DEPO"/>
    <s v="İSTANBUL"/>
    <s v="BEYLİKDÜZÜ"/>
    <s v="KAVAKLI MAH. İSTANBUL CAD. NO:15"/>
    <s v="Y34"/>
    <s v="İSTANBUL"/>
    <s v="İSTANBUL"/>
    <s v="ESENYURT"/>
    <s v="ESENKENT 1 / ESENYURT 2_x000a_-KAMYON @ "/>
    <n v="0"/>
    <n v="0"/>
    <n v="0"/>
    <n v="0"/>
    <n v="6250"/>
    <n v="0"/>
    <n v="6357"/>
    <n v="0"/>
    <n v="6250"/>
    <n v="6357"/>
    <n v="107"/>
  </r>
  <r>
    <x v="0"/>
    <s v="Ahmet Bursal"/>
    <s v="Arşiv kaydı var"/>
    <m/>
    <s v="TAMAMLANDI"/>
    <d v="2026-08-22T00:00:00"/>
    <s v="S-642875"/>
    <d v="2026-08-22T00:00:00"/>
    <s v="Y-577119"/>
    <x v="0"/>
    <m/>
    <s v=" "/>
    <m/>
    <m/>
    <m/>
    <x v="1"/>
    <s v="Ülker Bisküvi San. A.Ş. Topkapı- 3 Şubesi"/>
    <m/>
    <m/>
    <m/>
    <m/>
    <s v="34VEC52"/>
    <s v="Tır Tenteli"/>
    <s v="UĞUR ELİBÜYÜK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9536 @ "/>
    <n v="0"/>
    <n v="0"/>
    <n v="0"/>
    <n v="0"/>
    <n v="8300"/>
    <n v="0"/>
    <n v="9899.1200000000008"/>
    <n v="0"/>
    <n v="8300"/>
    <n v="9899.1200000000008"/>
    <n v="1599.12"/>
  </r>
  <r>
    <x v="0"/>
    <s v="Ahmet Bursal"/>
    <s v="Arşiv kaydı var"/>
    <m/>
    <s v="TAMAMLANDI"/>
    <d v="2026-08-22T00:00:00"/>
    <s v="S-642871"/>
    <d v="2026-08-22T00:00:00"/>
    <s v="Y-577115"/>
    <x v="0"/>
    <m/>
    <s v=" "/>
    <m/>
    <m/>
    <m/>
    <x v="1"/>
    <s v="Ülker Bisküvi San. A.Ş. Topkapı- 3 Şubesi"/>
    <m/>
    <m/>
    <m/>
    <m/>
    <s v="34FAL726"/>
    <s v="10 Tkr Kamyon Tenteli"/>
    <s v="MEHMET ŞİRİN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9537 @ "/>
    <n v="0"/>
    <n v="0"/>
    <n v="0"/>
    <n v="0"/>
    <n v="8300"/>
    <n v="0"/>
    <n v="9934.66"/>
    <n v="0"/>
    <n v="8300"/>
    <n v="9934.66"/>
    <n v="1634.66"/>
  </r>
  <r>
    <x v="0"/>
    <s v="Ahmet Bursal"/>
    <s v="Arşiv kaydı var"/>
    <m/>
    <s v="TAMAMLANDI"/>
    <d v="2026-08-22T00:00:00"/>
    <s v="S-642851"/>
    <d v="2026-08-22T00:00:00"/>
    <s v="Y-577095"/>
    <x v="0"/>
    <m/>
    <s v=" "/>
    <m/>
    <m/>
    <m/>
    <x v="1"/>
    <s v="Ülker Bisküvi San. A.Ş. Topkapı- 3 Şubesi"/>
    <m/>
    <m/>
    <m/>
    <m/>
    <s v="34KLK706"/>
    <s v="10 Tkr Kamyon Tenteli"/>
    <s v="YUNUS ÖZTÜRK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9539-89722 @ "/>
    <n v="0"/>
    <n v="0"/>
    <n v="0"/>
    <n v="0"/>
    <n v="16600"/>
    <n v="0"/>
    <n v="19744.919999999998"/>
    <n v="0"/>
    <n v="16600"/>
    <n v="19744.919999999998"/>
    <n v="3144.92"/>
  </r>
  <r>
    <x v="0"/>
    <s v="Ahmet Bursal"/>
    <s v="Arşiv kaydı var"/>
    <m/>
    <s v="TAMAMLANDI"/>
    <d v="2026-08-22T00:00:00"/>
    <s v="S-642845"/>
    <d v="2026-08-22T00:00:00"/>
    <s v="Y-577090"/>
    <x v="0"/>
    <m/>
    <s v=" "/>
    <m/>
    <m/>
    <m/>
    <x v="1"/>
    <s v="Ülker Bisküvi San. A.Ş. Topkapı- 3 Şubesi"/>
    <m/>
    <m/>
    <m/>
    <m/>
    <s v="34VEZ18"/>
    <s v="10 Tkr Kamyon Tenteli"/>
    <s v="TAFİK ÖNAL"/>
    <x v="0"/>
    <s v=" "/>
    <m/>
    <s v="ŞEHİRİÇİ"/>
    <n v="1"/>
    <s v="0108"/>
    <s v="ÖNEM GAMEDA DEPO"/>
    <s v="İSTANBUL"/>
    <s v="ZEYTİNBURNU"/>
    <s v="DAVUTPAŞA CAD. NO:18 TOPKAPI"/>
    <s v="2121"/>
    <s v="YAPKİM ANTREPO-SİLİVRİ"/>
    <s v="İSTANBUL"/>
    <s v="SİLİVRİ"/>
    <s v="YAPKİM ANTREPO-SİLİVRİ_x000a__x000a_İRS NO:89566 @ "/>
    <n v="0"/>
    <n v="0"/>
    <n v="0"/>
    <n v="0"/>
    <n v="5500"/>
    <n v="0"/>
    <n v="7864"/>
    <n v="0"/>
    <n v="5500"/>
    <n v="7864"/>
    <n v="2364"/>
  </r>
  <r>
    <x v="0"/>
    <s v="Ahmet Bursal"/>
    <s v="Arşiv kaydı var"/>
    <m/>
    <s v="TAMAMLANDI"/>
    <d v="2026-08-22T00:00:00"/>
    <s v="S-642835"/>
    <d v="2026-08-22T00:00:00"/>
    <s v="Y-577080"/>
    <x v="0"/>
    <m/>
    <s v=" "/>
    <m/>
    <m/>
    <m/>
    <x v="1"/>
    <s v="Ülker Bisküvi San. A.Ş. Topkapı- 3 Şubesi"/>
    <m/>
    <m/>
    <m/>
    <m/>
    <s v="34CKZ540"/>
    <s v="10 Tkr Kamyon Açık"/>
    <s v="BURAK BAGDAT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9535 @ "/>
    <n v="0"/>
    <n v="0"/>
    <n v="0"/>
    <n v="0"/>
    <n v="8300"/>
    <n v="0"/>
    <n v="9916.89"/>
    <n v="0"/>
    <n v="8300"/>
    <n v="9916.89"/>
    <n v="1616.89"/>
  </r>
  <r>
    <x v="0"/>
    <s v="Ahmet Bursal"/>
    <s v="Arşiv kaydı var"/>
    <m/>
    <s v="TAMAMLANDI"/>
    <d v="2026-08-22T00:00:00"/>
    <s v="S-642832"/>
    <d v="2026-08-22T00:00:00"/>
    <s v="Y-577076"/>
    <x v="0"/>
    <m/>
    <s v=" "/>
    <m/>
    <m/>
    <m/>
    <x v="1"/>
    <s v="Ülker Bisküvi San. A.Ş. Topkapı- 3 Şubesi"/>
    <m/>
    <m/>
    <m/>
    <m/>
    <s v="34MBB860"/>
    <s v="Tır Tenteli"/>
    <s v="SERKAN ELİBÜYÜK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9541 @ "/>
    <n v="0"/>
    <n v="0"/>
    <n v="0"/>
    <n v="0"/>
    <n v="8300"/>
    <n v="0"/>
    <n v="9899.1200000000008"/>
    <n v="0"/>
    <n v="8300"/>
    <n v="9899.1200000000008"/>
    <n v="1599.12"/>
  </r>
  <r>
    <x v="0"/>
    <s v="Serap BURSAL"/>
    <s v="Arşiv kaydı var"/>
    <m/>
    <m/>
    <d v="2026-08-22T00:00:00"/>
    <s v="S-644040"/>
    <d v="2026-08-22T00:00:00"/>
    <s v="Y-578294"/>
    <x v="0"/>
    <m/>
    <s v=" "/>
    <m/>
    <s v="20260822043"/>
    <m/>
    <x v="0"/>
    <s v="BEYDA GIDA ÜRÜNLERİ SANAYİ VE TİC.A.Ş."/>
    <m/>
    <m/>
    <m/>
    <m/>
    <s v="58ADD551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729"/>
    <n v="0"/>
    <n v="5000"/>
    <n v="5729"/>
    <n v="729"/>
  </r>
  <r>
    <x v="0"/>
    <s v="Serap BURSAL"/>
    <s v="Arşiv kaydı var"/>
    <m/>
    <m/>
    <d v="2026-08-22T00:00:00"/>
    <s v="S-644007"/>
    <d v="2026-08-22T00:00:00"/>
    <s v="Y-578260"/>
    <x v="0"/>
    <m/>
    <s v=" "/>
    <m/>
    <s v="20260822033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729"/>
    <n v="0"/>
    <n v="5000"/>
    <n v="5729"/>
    <n v="729"/>
  </r>
  <r>
    <x v="0"/>
    <s v="Serap BURSAL"/>
    <s v="Arşiv kaydı var"/>
    <m/>
    <m/>
    <d v="2026-08-22T00:00:00"/>
    <s v="S-644006"/>
    <d v="2026-08-22T00:00:00"/>
    <s v="Y-578259"/>
    <x v="0"/>
    <m/>
    <s v=" "/>
    <m/>
    <s v="20260822013-20260822020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729"/>
    <n v="0"/>
    <n v="5000"/>
    <n v="5729"/>
    <n v="729"/>
  </r>
  <r>
    <x v="0"/>
    <s v="Serap BURSAL"/>
    <m/>
    <s v="1-31 AĞUSTOS HORİZON MUTABAKATI / SAS NO : 7000194854"/>
    <m/>
    <d v="2026-08-22T00:00:00"/>
    <s v="S-643455"/>
    <d v="2026-08-22T00:00:00"/>
    <s v="Y-577704"/>
    <x v="0"/>
    <m/>
    <s v=" "/>
    <m/>
    <s v="5045681"/>
    <m/>
    <x v="2"/>
    <s v="HORİZON HIZLI TÜK. ÜRÜNL.ÜR.PAZ.SATIŞ VE TİC.A.Ş."/>
    <m/>
    <m/>
    <m/>
    <m/>
    <s v="55JH480"/>
    <s v="Tır Katlı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5500"/>
    <n v="0"/>
    <n v="17331"/>
    <n v="0"/>
    <n v="15500"/>
    <n v="17331"/>
    <n v="1831"/>
  </r>
  <r>
    <x v="0"/>
    <s v="Serap BURSAL"/>
    <m/>
    <s v="1-31 AĞUSTOS HORİZON MUTABAKATI / SAS NO : 7000194854"/>
    <m/>
    <d v="2026-08-22T00:00:00"/>
    <s v="S-643445"/>
    <d v="2026-08-22T00:00:00"/>
    <s v="Y-577694"/>
    <x v="0"/>
    <m/>
    <s v=" "/>
    <m/>
    <s v="5045684"/>
    <m/>
    <x v="2"/>
    <s v="HORİZON HIZLI TÜK. ÜRÜNL.ÜR.PAZ.SATIŞ VE TİC.A.Ş."/>
    <m/>
    <m/>
    <m/>
    <m/>
    <s v="42AFU328"/>
    <s v="Tır Katlı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5500"/>
    <n v="0"/>
    <n v="17331"/>
    <n v="0"/>
    <n v="15500"/>
    <n v="17331"/>
    <n v="1831"/>
  </r>
  <r>
    <x v="1"/>
    <s v="Erkan Kaya"/>
    <m/>
    <m/>
    <m/>
    <d v="2026-08-22T00:00:00"/>
    <s v="S-642729"/>
    <d v="2026-08-22T00:00:00"/>
    <s v="Y-576971"/>
    <x v="0"/>
    <m/>
    <s v=" "/>
    <m/>
    <m/>
    <m/>
    <x v="23"/>
    <s v="İSTANBUL GIDA DIŞ TİCARET ANONİM ŞİRKETİ"/>
    <s v="İSTANBUL GIDA DIŞ TİCARET ANONİM ŞİRKETİ"/>
    <d v="2026-08-22T00:00:00"/>
    <s v="P-000172853"/>
    <s v="FCIU9364153 - İNGİLTERE E.Y"/>
    <s v="34LC7023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7618"/>
    <n v="0"/>
    <n v="10788"/>
    <n v="0"/>
    <n v="7618"/>
    <n v="10788"/>
    <n v="3170"/>
  </r>
  <r>
    <x v="1"/>
    <s v="Erkan Kaya"/>
    <m/>
    <m/>
    <m/>
    <d v="2026-08-22T00:00:00"/>
    <s v="S-642728"/>
    <d v="2026-08-22T00:00:00"/>
    <s v="Y-576970"/>
    <x v="0"/>
    <m/>
    <s v=" "/>
    <m/>
    <m/>
    <m/>
    <x v="23"/>
    <s v="İSTANBUL GIDA DIŞ TİCARET ANONİM ŞİRKETİ"/>
    <s v="İSTANBUL GIDA DIŞ TİCARET ANONİM ŞİRKETİ"/>
    <d v="2026-08-22T00:00:00"/>
    <s v="P-000172852"/>
    <s v="TXGU4096565 - İNGİLTERE E.Y"/>
    <s v="34PY3404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9679"/>
    <n v="0"/>
    <n v="13571"/>
    <n v="0"/>
    <n v="9679"/>
    <n v="13571"/>
    <n v="3892"/>
  </r>
  <r>
    <x v="1"/>
    <s v="Erkan Kaya"/>
    <m/>
    <m/>
    <m/>
    <d v="2026-08-22T00:00:00"/>
    <s v="S-642727"/>
    <d v="2026-08-22T00:00:00"/>
    <s v="Y-576969"/>
    <x v="0"/>
    <m/>
    <s v=" "/>
    <m/>
    <m/>
    <m/>
    <x v="23"/>
    <s v="İSTANBUL GIDA DIŞ TİCARET ANONİM ŞİRKETİ"/>
    <s v="İSTANBUL GIDA DIŞ TİCARET ANONİM ŞİRKETİ"/>
    <d v="2026-08-22T00:00:00"/>
    <s v="P-000172851"/>
    <s v="ECMU4743640 - İNGİLTERE E.Y"/>
    <s v="34BD6110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 "/>
    <n v="0"/>
    <n v="0"/>
    <n v="0"/>
    <n v="0"/>
    <n v="7618"/>
    <n v="0"/>
    <n v="10788"/>
    <n v="0"/>
    <n v="7618"/>
    <n v="10788"/>
    <n v="3170"/>
  </r>
  <r>
    <x v="1"/>
    <s v="Erkan Kaya"/>
    <m/>
    <m/>
    <m/>
    <d v="2026-08-22T00:00:00"/>
    <s v="S-642671"/>
    <d v="2026-08-22T00:00:00"/>
    <s v="Y-576913"/>
    <x v="0"/>
    <m/>
    <s v=" "/>
    <m/>
    <m/>
    <m/>
    <x v="8"/>
    <s v="TURKUVAZ PLASTİK VE TEMİZLİK ÜRÜNLERİ SAN TİÇ A.Ş"/>
    <s v="TURKUVAZ PLASTİK VE TEMİZLİK ÜRÜNLERİ SAN TİÇ A.Ş"/>
    <d v="2026-08-22T00:00:00"/>
    <s v="P-000172839"/>
    <s v="GATU8530074 - HASU5194625 - MRKU2415400 - MRKU5359846 - MRKU5548644 - P.T. INDO / MEVRA GÖZÜTOK"/>
    <s v="34CAM393"/>
    <s v="Tır Tenteli"/>
    <s v="GÖRSEL TAŞIMACILIK LOJİSTİK HİZMETLERİ TİC.LTD.ŞTİ."/>
    <x v="0"/>
    <s v=" "/>
    <m/>
    <s v="ŞEHİRLERARASI"/>
    <n v="1"/>
    <s v="DP WORLD PORT YARIMCA"/>
    <s v="DP WORLD PORT YARIMCA"/>
    <s v="KOCAELİ"/>
    <s v="KÖRFEZ"/>
    <m/>
    <s v="HENDEK"/>
    <s v="HENDEK"/>
    <s v="SAKARYA"/>
    <s v="HENDEK"/>
    <m/>
    <n v="0"/>
    <n v="0"/>
    <n v="0"/>
    <n v="0"/>
    <n v="88616"/>
    <n v="0"/>
    <n v="96000"/>
    <n v="0"/>
    <n v="88616"/>
    <n v="96000"/>
    <n v="7384"/>
  </r>
  <r>
    <x v="2"/>
    <s v="Arif Aladağ"/>
    <m/>
    <m/>
    <s v="TAMAMLANDI"/>
    <d v="2026-08-22T00:00:00"/>
    <s v="S-642899"/>
    <d v="2026-08-22T00:00:00"/>
    <s v="Y-577144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LERARASI"/>
    <n v="1"/>
    <s v="4598"/>
    <s v="MANİSA KESKİNOĞLU DEPO"/>
    <s v="MANİSA"/>
    <s v="AKHİSAR"/>
    <s v="KAYALIOĞLU KASABASI"/>
    <s v="Y35"/>
    <s v="İZMİR"/>
    <s v="İZMİR"/>
    <s v="MERKEZ"/>
    <s v="MENEMEN TARIM KREDİ @ "/>
    <n v="0"/>
    <n v="0"/>
    <n v="0"/>
    <n v="0"/>
    <n v="8750"/>
    <n v="0"/>
    <n v="9250"/>
    <n v="0"/>
    <n v="8750"/>
    <n v="9250"/>
    <n v="500"/>
  </r>
  <r>
    <x v="2"/>
    <s v="Arif Aladağ"/>
    <m/>
    <m/>
    <s v="TAMAMLANDI"/>
    <d v="2026-08-22T00:00:00"/>
    <s v="S-642900"/>
    <d v="2026-08-22T00:00:00"/>
    <s v="Y-577145"/>
    <x v="0"/>
    <m/>
    <s v=" "/>
    <m/>
    <m/>
    <m/>
    <x v="7"/>
    <s v="KESKİNOĞLU TAVUKÇULUK VE DAMIZLIK İŞLETMELERİ SANAYİ TİCARET ANONİM ŞİRKETİ"/>
    <m/>
    <m/>
    <m/>
    <m/>
    <s v="07AYT505"/>
    <s v="Tır Frigorifik"/>
    <s v="CEMAL AKIŞ"/>
    <x v="0"/>
    <s v=" "/>
    <m/>
    <s v="ŞEHİRLERARASI"/>
    <n v="1"/>
    <s v="Y45"/>
    <s v="MANİSA"/>
    <s v="MANİSA"/>
    <s v="MANİSA MERKEZ"/>
    <m/>
    <s v="Y07"/>
    <s v="ANTALYA"/>
    <s v="ANTALYA"/>
    <s v="MERKEZ"/>
    <s v="SERİK A101 @ "/>
    <n v="0"/>
    <n v="0"/>
    <n v="0"/>
    <n v="0"/>
    <n v="27000"/>
    <n v="0"/>
    <n v="28350"/>
    <n v="0"/>
    <n v="27000"/>
    <n v="28350"/>
    <n v="1350"/>
  </r>
  <r>
    <x v="3"/>
    <s v="Kadir Öz"/>
    <m/>
    <m/>
    <s v="SAKARYA"/>
    <d v="2026-08-22T00:00:00"/>
    <s v="S-643626"/>
    <d v="2026-08-22T00:00:00"/>
    <s v="Y-577874"/>
    <x v="1"/>
    <m/>
    <s v=" "/>
    <d v="2026-08-22T00:00:00"/>
    <m/>
    <m/>
    <x v="8"/>
    <s v="TURKUVAZ PLASTİK VE TEMİZLİK ÜRÜNLERİ SAN TİÇ A.Ş"/>
    <m/>
    <m/>
    <m/>
    <m/>
    <s v="50AB480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44"/>
    <s v="MALATYA"/>
    <s v="MALATYA"/>
    <s v="MALATYA MERKEZ"/>
    <s v="MALATYA @ "/>
    <n v="0"/>
    <n v="0"/>
    <n v="1"/>
    <m/>
    <n v="50547"/>
    <n v="0"/>
    <n v="58282"/>
    <n v="0"/>
    <n v="50547"/>
    <n v="58282"/>
    <n v="7735"/>
  </r>
  <r>
    <x v="3"/>
    <s v="Kadir Öz"/>
    <m/>
    <m/>
    <s v="SAKARYA"/>
    <d v="2026-08-22T00:00:00"/>
    <s v="S-643625"/>
    <d v="2026-08-22T00:00:00"/>
    <s v="Y-577873"/>
    <x v="1"/>
    <m/>
    <s v=" "/>
    <d v="2026-08-22T00:00:00"/>
    <m/>
    <m/>
    <x v="8"/>
    <s v="TURKUVAZ PLASTİK VE TEMİZLİK ÜRÜNLERİ SAN TİÇ A.Ş"/>
    <m/>
    <m/>
    <m/>
    <m/>
    <s v="54LB973"/>
    <s v="Tır Tenteli"/>
    <s v="ALİ ATMACA HÜR NAKLİYAT"/>
    <x v="0"/>
    <s v=" "/>
    <m/>
    <s v="ŞEHİRLERARASI"/>
    <m/>
    <s v="5403"/>
    <s v="HENDEK TURKUVAZ"/>
    <s v="SAKARYA"/>
    <s v="HENDEK"/>
    <m/>
    <s v="Y35"/>
    <s v="İZMİR"/>
    <s v="İZMİR"/>
    <s v="MERKEZ"/>
    <s v="KEMALPAŞA-2 @ "/>
    <n v="0"/>
    <n v="0"/>
    <n v="1"/>
    <m/>
    <n v="27672"/>
    <n v="0"/>
    <n v="31270"/>
    <n v="0"/>
    <n v="27672"/>
    <n v="31270"/>
    <n v="3598"/>
  </r>
  <r>
    <x v="3"/>
    <s v="Kadir Öz"/>
    <m/>
    <m/>
    <s v="SAKARYA"/>
    <d v="2026-08-22T00:00:00"/>
    <s v="S-643624"/>
    <d v="2026-08-22T00:00:00"/>
    <s v="Y-577872"/>
    <x v="1"/>
    <m/>
    <s v=" "/>
    <d v="2026-08-22T00:00:00"/>
    <m/>
    <m/>
    <x v="8"/>
    <s v="TURKUVAZ PLASTİK VE TEMİZLİK ÜRÜNLERİ SAN TİÇ A.Ş"/>
    <m/>
    <m/>
    <m/>
    <m/>
    <s v="09AUF366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5"/>
    <s v="İZMİR"/>
    <s v="İZMİR"/>
    <s v="MERKEZ"/>
    <s v="KEMALPAŞA-1 @ "/>
    <n v="0"/>
    <n v="0"/>
    <n v="1"/>
    <m/>
    <n v="27672"/>
    <n v="0"/>
    <n v="31270"/>
    <n v="0"/>
    <n v="27672"/>
    <n v="31270"/>
    <n v="3598"/>
  </r>
  <r>
    <x v="3"/>
    <s v="Kadir Öz"/>
    <m/>
    <m/>
    <s v="SAKARYA"/>
    <d v="2026-08-22T00:00:00"/>
    <s v="S-643623"/>
    <d v="2026-08-22T00:00:00"/>
    <s v="Y-577871"/>
    <x v="1"/>
    <m/>
    <s v=" "/>
    <d v="2026-08-22T00:00:00"/>
    <m/>
    <m/>
    <x v="8"/>
    <s v="TURKUVAZ PLASTİK VE TEMİZLİK ÜRÜNLERİ SAN TİÇ A.Ş"/>
    <m/>
    <m/>
    <m/>
    <m/>
    <s v="54RL420"/>
    <s v="Tır Tenteli"/>
    <s v="ONUR CAN BARUT"/>
    <x v="0"/>
    <s v=" "/>
    <m/>
    <s v="ŞEHİRLERARASI"/>
    <m/>
    <s v="5403"/>
    <s v="HENDEK TURKUVAZ"/>
    <s v="SAKARYA"/>
    <s v="HENDEK"/>
    <m/>
    <s v="Y41"/>
    <s v="KOCAELİ"/>
    <s v="KOCAELİ"/>
    <s v="KOCAELİ(İZMİT) MERKEZ"/>
    <s v="İZMİT @ "/>
    <n v="0"/>
    <n v="0"/>
    <n v="1"/>
    <m/>
    <n v="8243"/>
    <n v="0"/>
    <n v="7569"/>
    <n v="0"/>
    <n v="8243"/>
    <n v="7569"/>
    <n v="-674"/>
  </r>
  <r>
    <x v="3"/>
    <s v="Kadir Öz"/>
    <m/>
    <m/>
    <s v="SAKARYA"/>
    <d v="2026-08-22T00:00:00"/>
    <s v="S-643622"/>
    <d v="2026-08-22T00:00:00"/>
    <s v="Y-577870"/>
    <x v="1"/>
    <m/>
    <s v=" "/>
    <d v="2026-08-22T00:00:00"/>
    <m/>
    <m/>
    <x v="8"/>
    <s v="TURKUVAZ PLASTİK VE TEMİZLİK ÜRÜNLERİ SAN TİÇ A.Ş"/>
    <m/>
    <m/>
    <m/>
    <m/>
    <s v="04ABB484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76"/>
    <s v="IĞDIR"/>
    <s v="IĞDIR"/>
    <s v="IĞDIR MERKEZ"/>
    <s v="IĞDIR @ "/>
    <n v="0"/>
    <n v="0"/>
    <n v="1"/>
    <m/>
    <n v="73596"/>
    <n v="0"/>
    <n v="82726"/>
    <n v="0"/>
    <n v="73596"/>
    <n v="82726"/>
    <n v="9130"/>
  </r>
  <r>
    <x v="3"/>
    <s v="Kadir Öz"/>
    <m/>
    <m/>
    <s v="SAKARYA"/>
    <d v="2026-08-22T00:00:00"/>
    <s v="S-643621"/>
    <d v="2026-08-22T00:00:00"/>
    <s v="Y-577869"/>
    <x v="1"/>
    <m/>
    <s v=" "/>
    <d v="2026-08-22T00:00:00"/>
    <m/>
    <m/>
    <x v="8"/>
    <s v="TURKUVAZ PLASTİK VE TEMİZLİK ÜRÜNLERİ SAN TİÇ A.Ş"/>
    <m/>
    <m/>
    <m/>
    <m/>
    <s v="06FOK187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6"/>
    <s v="ANKARA"/>
    <s v="ANKARA"/>
    <s v="ANKARA MERKEZ"/>
    <s v="HASANOĞLAN-1 @ "/>
    <n v="0"/>
    <n v="0"/>
    <n v="1"/>
    <m/>
    <n v="20607"/>
    <n v="0"/>
    <n v="22479"/>
    <n v="0"/>
    <n v="20607"/>
    <n v="22479"/>
    <n v="1872"/>
  </r>
  <r>
    <x v="3"/>
    <s v="Kadir Öz"/>
    <m/>
    <m/>
    <s v="SAKARYA"/>
    <d v="2026-08-22T00:00:00"/>
    <s v="S-643620"/>
    <d v="2026-08-22T00:00:00"/>
    <s v="Y-577868"/>
    <x v="1"/>
    <m/>
    <s v=" "/>
    <d v="2026-08-22T00:00:00"/>
    <m/>
    <m/>
    <x v="8"/>
    <s v="TURKUVAZ PLASTİK VE TEMİZLİK ÜRÜNLERİ SAN TİÇ A.Ş"/>
    <m/>
    <m/>
    <m/>
    <m/>
    <s v="33CRC60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27"/>
    <s v="GAZİANTEP"/>
    <s v="GAZİANTEP"/>
    <s v="GAZİANTEP MERKEZ"/>
    <s v="GAZİANTEP-2 @ "/>
    <n v="0"/>
    <n v="0"/>
    <n v="1"/>
    <m/>
    <n v="45924"/>
    <n v="0"/>
    <n v="57082"/>
    <n v="0"/>
    <n v="45924"/>
    <n v="57082"/>
    <n v="11158"/>
  </r>
  <r>
    <x v="3"/>
    <s v="Kadir Öz"/>
    <m/>
    <m/>
    <s v="SAKARYA"/>
    <d v="2026-08-22T00:00:00"/>
    <s v="S-643619"/>
    <d v="2026-08-22T00:00:00"/>
    <s v="Y-577867"/>
    <x v="1"/>
    <m/>
    <s v=" "/>
    <d v="2026-08-22T00:00:00"/>
    <m/>
    <m/>
    <x v="8"/>
    <s v="TURKUVAZ PLASTİK VE TEMİZLİK ÜRÜNLERİ SAN TİÇ A.Ş"/>
    <m/>
    <m/>
    <m/>
    <m/>
    <s v="27AKV414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27"/>
    <s v="GAZİANTEP"/>
    <s v="GAZİANTEP"/>
    <s v="GAZİANTEP MERKEZ"/>
    <s v="GAZİANTEP-1 @ "/>
    <n v="0"/>
    <n v="0"/>
    <n v="1"/>
    <m/>
    <n v="45924"/>
    <n v="0"/>
    <n v="57082"/>
    <n v="0"/>
    <n v="45924"/>
    <n v="57082"/>
    <n v="11158"/>
  </r>
  <r>
    <x v="3"/>
    <s v="Kadir Öz"/>
    <m/>
    <m/>
    <s v="SAKARYA"/>
    <d v="2026-08-22T00:00:00"/>
    <s v="S-643618"/>
    <d v="2026-08-22T00:00:00"/>
    <s v="Y-577866"/>
    <x v="1"/>
    <m/>
    <s v=" "/>
    <d v="2026-08-22T00:00:00"/>
    <m/>
    <m/>
    <x v="8"/>
    <s v="TURKUVAZ PLASTİK VE TEMİZLİK ÜRÜNLERİ SAN TİÇ A.Ş"/>
    <m/>
    <m/>
    <m/>
    <m/>
    <s v="26GS523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26"/>
    <s v="ESKİŞEHİR"/>
    <s v="ESKİŞEHİR"/>
    <s v="ESKİŞEHİR MERKEZ"/>
    <s v="ESKİŞEHİR @ "/>
    <n v="0"/>
    <n v="0"/>
    <n v="1"/>
    <m/>
    <n v="14130"/>
    <n v="0"/>
    <n v="16427"/>
    <n v="0"/>
    <n v="14130"/>
    <n v="16427"/>
    <n v="2297"/>
  </r>
  <r>
    <x v="3"/>
    <s v="Kadir Öz"/>
    <m/>
    <m/>
    <s v="SAKARYA"/>
    <d v="2026-08-22T00:00:00"/>
    <s v="S-643617"/>
    <d v="2026-08-22T00:00:00"/>
    <s v="Y-577865"/>
    <x v="1"/>
    <m/>
    <s v=" "/>
    <d v="2026-08-22T00:00:00"/>
    <m/>
    <m/>
    <x v="8"/>
    <s v="TURKUVAZ PLASTİK VE TEMİZLİK ÜRÜNLERİ SAN TİÇ A.Ş"/>
    <m/>
    <m/>
    <m/>
    <m/>
    <s v="55GS841"/>
    <s v="Tır Kayar Perdeli"/>
    <s v="MEHMET MARANGOZ"/>
    <x v="0"/>
    <s v=" "/>
    <m/>
    <s v="ŞEHİRLERARASI"/>
    <m/>
    <s v="5403"/>
    <s v="HENDEK TURKUVAZ"/>
    <s v="SAKARYA"/>
    <s v="HENDEK"/>
    <m/>
    <s v="Y10"/>
    <s v="BALIKESİR"/>
    <s v="BALIKESİR"/>
    <s v="BALIKESİR MERKEZ"/>
    <s v="BALIKESİR @ "/>
    <n v="0"/>
    <n v="0"/>
    <n v="1"/>
    <m/>
    <n v="20607"/>
    <n v="0"/>
    <n v="24249"/>
    <n v="0"/>
    <n v="20607"/>
    <n v="24249"/>
    <n v="3642"/>
  </r>
  <r>
    <x v="3"/>
    <s v="Kadir Öz"/>
    <m/>
    <m/>
    <s v="SAKARYA"/>
    <d v="2026-08-22T00:00:00"/>
    <s v="S-643616"/>
    <d v="2026-08-22T00:00:00"/>
    <s v="Y-577864"/>
    <x v="1"/>
    <m/>
    <s v=" "/>
    <d v="2026-08-22T00:00:00"/>
    <m/>
    <m/>
    <x v="8"/>
    <s v="TURKUVAZ PLASTİK VE TEMİZLİK ÜRÜNLERİ SAN TİÇ A.Ş"/>
    <m/>
    <m/>
    <m/>
    <m/>
    <s v="06FGK560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6"/>
    <s v="ANKARA"/>
    <s v="ANKARA"/>
    <s v="ANKARA MERKEZ"/>
    <s v="AKYURT @ "/>
    <n v="0"/>
    <n v="0"/>
    <n v="1"/>
    <m/>
    <n v="20165"/>
    <n v="0"/>
    <n v="22479"/>
    <n v="0"/>
    <n v="20165"/>
    <n v="22479"/>
    <n v="2314"/>
  </r>
  <r>
    <x v="3"/>
    <s v="Kadir Öz"/>
    <m/>
    <m/>
    <s v="SAKARYA"/>
    <d v="2026-08-22T00:00:00"/>
    <s v="S-643615"/>
    <d v="2026-08-22T00:00:00"/>
    <s v="Y-577863"/>
    <x v="1"/>
    <m/>
    <s v=" "/>
    <d v="2026-08-22T00:00:00"/>
    <m/>
    <m/>
    <x v="8"/>
    <s v="TURKUVAZ PLASTİK VE TEMİZLİK ÜRÜNLERİ SAN TİÇ A.Ş"/>
    <m/>
    <m/>
    <m/>
    <m/>
    <s v="01P4430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1"/>
    <s v="ADANA"/>
    <s v="ADANA"/>
    <s v="ADANA MERKEZ"/>
    <s v="ADANA-2 @ "/>
    <n v="0"/>
    <n v="0"/>
    <n v="1"/>
    <m/>
    <n v="35326"/>
    <n v="0"/>
    <n v="41850"/>
    <n v="0"/>
    <n v="35326"/>
    <n v="41850"/>
    <n v="6524"/>
  </r>
  <r>
    <x v="3"/>
    <s v="Mehmet Koç"/>
    <s v="Arşiv kaydı var"/>
    <m/>
    <m/>
    <d v="2026-08-22T00:00:00"/>
    <s v="S-642781"/>
    <d v="2026-08-22T00:00:00"/>
    <s v="Y-577025"/>
    <x v="0"/>
    <m/>
    <s v=" "/>
    <m/>
    <m/>
    <m/>
    <x v="19"/>
    <s v="VATAN PLASTİK SAN TİCARET A.Ş"/>
    <m/>
    <d v="2026-08-22T00:00:00"/>
    <s v="P-000172883"/>
    <m/>
    <s v="02FY338"/>
    <s v="Tır Tenteli"/>
    <s v="FEHMİ OTOMOTİV ELEKTRİK GIDA AKARYAKIT İNŞAAT NAKLİYAT TİCARET SANAYİ LİMİTED ŞİRKETİ"/>
    <x v="0"/>
    <s v=" "/>
    <m/>
    <s v="ŞEHİRLERARASI"/>
    <n v="1"/>
    <s v="Y11"/>
    <s v="BİLECİK"/>
    <s v="BİLECİK"/>
    <s v="BİLECİK MERKEZ"/>
    <m/>
    <s v="Y23"/>
    <s v="ELAZIĞ"/>
    <s v="ELAZIĞ"/>
    <s v="ELAZIĞ MERKEZ"/>
    <s v="VIR10151 @ "/>
    <n v="0"/>
    <n v="0"/>
    <n v="0"/>
    <n v="0"/>
    <n v="60000"/>
    <n v="0"/>
    <n v="69061"/>
    <n v="0"/>
    <n v="60000"/>
    <n v="69061"/>
    <n v="9061"/>
  </r>
  <r>
    <x v="3"/>
    <s v="Mehmet Koç"/>
    <s v="Arşiv kaydı var"/>
    <m/>
    <m/>
    <d v="2026-08-22T00:00:00"/>
    <s v="S-642779"/>
    <d v="2026-08-22T00:00:00"/>
    <s v="Y-577023"/>
    <x v="0"/>
    <m/>
    <s v=" "/>
    <m/>
    <m/>
    <m/>
    <x v="8"/>
    <s v="TURKUVAZ PLASTİK VE TEMİZLİK ÜRÜNLERİ SAN TİÇ A.Ş"/>
    <m/>
    <d v="2026-08-22T00:00:00"/>
    <s v="P-000172881"/>
    <m/>
    <s v="06AC6543"/>
    <s v="Tır Tenteli"/>
    <s v="VURAL ŞENTÜRK"/>
    <x v="0"/>
    <s v=" "/>
    <m/>
    <s v="ŞEHİRLERARASI"/>
    <n v="1"/>
    <s v="HENDEK TURKUVAZ"/>
    <s v="HENDEK TURKUVAZ"/>
    <s v="SAKARYA"/>
    <s v="HENDEK"/>
    <m/>
    <s v="Y06"/>
    <s v="ANKARA"/>
    <s v="ANKARA"/>
    <s v="ANKARA MERKEZ"/>
    <m/>
    <n v="0"/>
    <n v="0"/>
    <n v="0"/>
    <n v="0"/>
    <n v="20000"/>
    <n v="0"/>
    <n v="22479"/>
    <n v="0"/>
    <n v="20000"/>
    <n v="22479"/>
    <n v="2479"/>
  </r>
  <r>
    <x v="3"/>
    <s v="Mehmet Koç"/>
    <s v="Arşiv kaydı var"/>
    <m/>
    <m/>
    <d v="2026-08-22T00:00:00"/>
    <s v="S-642775"/>
    <d v="2026-08-22T00:00:00"/>
    <s v="Y-577019"/>
    <x v="0"/>
    <m/>
    <s v=" "/>
    <m/>
    <m/>
    <m/>
    <x v="8"/>
    <s v="TURKUVAZ PLASTİK VE TEMİZLİK ÜRÜNLERİ SAN TİÇ A.Ş"/>
    <m/>
    <d v="2026-08-22T00:00:00"/>
    <s v="P-000172877"/>
    <m/>
    <s v="34EON384"/>
    <s v="Tır Tenteli"/>
    <s v="FATİH ALTUN"/>
    <x v="0"/>
    <s v=" "/>
    <m/>
    <s v="ŞEHİRLERARASI"/>
    <n v="1"/>
    <s v="HENDEK TURKUVAZ"/>
    <s v="HENDEK TURKUVAZ"/>
    <s v="SAKARYA"/>
    <s v="HENDEK"/>
    <m/>
    <s v="Y25"/>
    <s v="ERZURUM"/>
    <s v="ERZURUM"/>
    <s v="ERZURUM MERKEZ"/>
    <m/>
    <n v="0"/>
    <n v="0"/>
    <n v="0"/>
    <n v="0"/>
    <n v="55000"/>
    <n v="0"/>
    <n v="63142"/>
    <n v="0"/>
    <n v="55000"/>
    <n v="63142"/>
    <n v="8142"/>
  </r>
  <r>
    <x v="3"/>
    <s v="Mehmet Koç"/>
    <s v="Arşiv kaydı var"/>
    <m/>
    <m/>
    <d v="2026-08-22T00:00:00"/>
    <s v="S-642771"/>
    <d v="2026-08-22T00:00:00"/>
    <s v="Y-577015"/>
    <x v="0"/>
    <m/>
    <s v=" "/>
    <m/>
    <m/>
    <m/>
    <x v="19"/>
    <s v="VATAN PLASTİK SAN TİCARET A.Ş"/>
    <m/>
    <d v="2026-08-22T00:00:00"/>
    <s v="P-000172873"/>
    <m/>
    <s v="63PA964"/>
    <s v="Tır Tenteli"/>
    <s v="SİNAN KULE"/>
    <x v="0"/>
    <s v=" "/>
    <m/>
    <s v="ŞEHİRLERARASI"/>
    <n v="1"/>
    <s v="ÖMERLİ"/>
    <s v="ÖMERLİ"/>
    <s v="İSTANBUL"/>
    <m/>
    <m/>
    <s v="Y59"/>
    <s v="TEKİRDAĞ"/>
    <s v="TEKİRDAĞ"/>
    <s v="TEKİRDAĞ MERKEZ"/>
    <s v="VIR10145-36-50-48-46-49 @ "/>
    <n v="0"/>
    <n v="0"/>
    <n v="0"/>
    <n v="0"/>
    <n v="22000"/>
    <n v="0"/>
    <n v="31304.2"/>
    <n v="0"/>
    <n v="22000"/>
    <n v="31304.2"/>
    <n v="9304.2000000000007"/>
  </r>
  <r>
    <x v="3"/>
    <s v="Mehmet Koç"/>
    <s v="Arşiv kaydı var"/>
    <m/>
    <m/>
    <d v="2026-08-22T00:00:00"/>
    <s v="S-642762"/>
    <d v="2026-08-22T00:00:00"/>
    <s v="Y-577005"/>
    <x v="0"/>
    <m/>
    <s v=" "/>
    <m/>
    <m/>
    <m/>
    <x v="8"/>
    <s v="TURKUVAZ PLASTİK VE TEMİZLİK ÜRÜNLERİ SAN TİÇ A.Ş"/>
    <m/>
    <d v="2026-08-22T00:00:00"/>
    <s v="P-000172866"/>
    <m/>
    <s v="33KEH66"/>
    <s v="Tır Tenteli"/>
    <s v="ÜMİT SİNDEL"/>
    <x v="0"/>
    <s v=" "/>
    <m/>
    <s v="ŞEHİRLERARASI"/>
    <n v="1"/>
    <s v="HENDEK TURKUVAZ"/>
    <s v="HENDEK TURKUVAZ"/>
    <s v="SAKARYA"/>
    <s v="HENDEK"/>
    <m/>
    <s v="Y38"/>
    <s v="KAYSERİ"/>
    <s v="KAYSERİ"/>
    <s v="KAYSERİ MERKEZ"/>
    <m/>
    <n v="0"/>
    <n v="0"/>
    <n v="0"/>
    <n v="0"/>
    <n v="27000"/>
    <n v="0"/>
    <n v="32489"/>
    <n v="0"/>
    <n v="27000"/>
    <n v="32489"/>
    <n v="5489"/>
  </r>
  <r>
    <x v="3"/>
    <s v="Mehmet Koç"/>
    <s v="Arşiv kaydı var"/>
    <m/>
    <m/>
    <d v="2026-08-22T00:00:00"/>
    <s v="S-642756"/>
    <d v="2026-08-22T00:00:00"/>
    <s v="Y-576998"/>
    <x v="0"/>
    <m/>
    <s v=" "/>
    <m/>
    <m/>
    <m/>
    <x v="19"/>
    <s v="VATAN PLASTİK SAN TİCARET A.Ş"/>
    <m/>
    <d v="2026-08-22T00:00:00"/>
    <s v="P-000172862"/>
    <m/>
    <s v="42AHN471"/>
    <s v="Tır Tenteli"/>
    <s v="YETİŞ LOJİSTİK TURİZM TİCARET LİMİTED ŞİRKETİ"/>
    <x v="0"/>
    <s v=" "/>
    <m/>
    <s v="ŞEHİRLERARASI"/>
    <n v="1"/>
    <s v="KARTAL"/>
    <s v="KARTAL"/>
    <s v="İSTANBUL"/>
    <s v="KARTAL"/>
    <m/>
    <s v="Y42"/>
    <s v="KONYA"/>
    <s v="KONYA"/>
    <s v="KONYA MERKEZ"/>
    <s v="VIR10140 @ "/>
    <n v="0"/>
    <n v="0"/>
    <n v="0"/>
    <n v="0"/>
    <n v="24000"/>
    <n v="0"/>
    <n v="32330"/>
    <n v="0"/>
    <n v="24000"/>
    <n v="32330"/>
    <n v="8330"/>
  </r>
  <r>
    <x v="3"/>
    <s v="Kadir Öz"/>
    <m/>
    <m/>
    <s v="SAKARYA"/>
    <d v="2026-08-22T00:00:00"/>
    <s v="S-643633"/>
    <d v="2026-08-22T00:00:00"/>
    <s v="Y-577881"/>
    <x v="1"/>
    <m/>
    <s v=" "/>
    <d v="2026-08-22T00:00:00"/>
    <m/>
    <m/>
    <x v="8"/>
    <s v="TURKUVAZ PLASTİK VE TEMİZLİK ÜRÜNLERİ SAN TİÇ A.Ş"/>
    <m/>
    <m/>
    <m/>
    <m/>
    <s v="54ACT365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ZK NONWOVEN @ "/>
    <n v="0"/>
    <n v="0"/>
    <n v="1"/>
    <m/>
    <n v="22530"/>
    <n v="0"/>
    <n v="23229"/>
    <n v="0"/>
    <n v="22530"/>
    <n v="23229"/>
    <n v="699"/>
  </r>
  <r>
    <x v="3"/>
    <s v="Kadir Öz"/>
    <m/>
    <m/>
    <s v="SAKARYA"/>
    <d v="2026-08-22T00:00:00"/>
    <s v="S-643632"/>
    <d v="2026-08-22T00:00:00"/>
    <s v="Y-577880"/>
    <x v="1"/>
    <m/>
    <s v=" "/>
    <d v="2026-08-22T00:00:00"/>
    <m/>
    <m/>
    <x v="8"/>
    <s v="TURKUVAZ PLASTİK VE TEMİZLİK ÜRÜNLERİ SAN TİÇ A.Ş"/>
    <m/>
    <m/>
    <m/>
    <m/>
    <s v="54ANL929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ZK NONWOVEN @ "/>
    <n v="0"/>
    <n v="0"/>
    <n v="1"/>
    <m/>
    <n v="22530"/>
    <n v="0"/>
    <n v="23229"/>
    <n v="0"/>
    <n v="22530"/>
    <n v="23229"/>
    <n v="699"/>
  </r>
  <r>
    <x v="3"/>
    <s v="Kadir Öz"/>
    <m/>
    <m/>
    <s v="SAKARYA"/>
    <d v="2026-08-22T00:00:00"/>
    <s v="S-643631"/>
    <d v="2026-08-22T00:00:00"/>
    <s v="Y-577879"/>
    <x v="1"/>
    <m/>
    <s v=" "/>
    <d v="2026-08-22T00:00:00"/>
    <m/>
    <m/>
    <x v="8"/>
    <s v="TURKUVAZ PLASTİK VE TEMİZLİK ÜRÜNLERİ SAN TİÇ A.Ş"/>
    <m/>
    <m/>
    <m/>
    <m/>
    <s v="54AJJ36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ZK NONWOVEN @ "/>
    <n v="0"/>
    <n v="0"/>
    <n v="1"/>
    <m/>
    <n v="22530"/>
    <n v="0"/>
    <n v="23229"/>
    <n v="0"/>
    <n v="22530"/>
    <n v="23229"/>
    <n v="699"/>
  </r>
  <r>
    <x v="3"/>
    <s v="Kadir Öz"/>
    <m/>
    <m/>
    <s v="SAKARYA"/>
    <d v="2026-08-22T00:00:00"/>
    <s v="S-643630"/>
    <d v="2026-08-22T00:00:00"/>
    <s v="Y-577878"/>
    <x v="1"/>
    <m/>
    <s v=" "/>
    <d v="2026-08-22T00:00:00"/>
    <m/>
    <m/>
    <x v="8"/>
    <s v="TURKUVAZ PLASTİK VE TEMİZLİK ÜRÜNLERİ SAN TİÇ A.Ş"/>
    <m/>
    <m/>
    <m/>
    <m/>
    <s v="54AAK467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ZK NONWOVEN @ "/>
    <n v="0"/>
    <n v="0"/>
    <n v="1"/>
    <m/>
    <n v="22530"/>
    <n v="0"/>
    <n v="23229"/>
    <n v="0"/>
    <n v="22530"/>
    <n v="23229"/>
    <n v="699"/>
  </r>
  <r>
    <x v="3"/>
    <s v="Kadir Öz"/>
    <m/>
    <m/>
    <s v="SAKARYA"/>
    <d v="2026-08-22T00:00:00"/>
    <s v="S-643629"/>
    <d v="2026-08-22T00:00:00"/>
    <s v="Y-577877"/>
    <x v="1"/>
    <m/>
    <s v=" "/>
    <d v="2026-08-22T00:00:00"/>
    <m/>
    <m/>
    <x v="8"/>
    <s v="TURKUVAZ PLASTİK VE TEMİZLİK ÜRÜNLERİ SAN TİÇ A.Ş"/>
    <m/>
    <m/>
    <m/>
    <m/>
    <s v="81ER441"/>
    <s v="Tır Kayar Perdeli"/>
    <s v="SINIRLI SORUMLU HENDEK NÜSHETİYE TAŞIMA VE İŞLETME KOOPERATİFİ - 01"/>
    <x v="0"/>
    <s v=" "/>
    <m/>
    <s v="ŞEHİRLERARASI"/>
    <m/>
    <s v="5403"/>
    <s v="HENDEK TURKUVAZ"/>
    <s v="SAKARYA"/>
    <s v="HENDEK"/>
    <m/>
    <s v="Y58"/>
    <s v="SİVAS"/>
    <s v="SİVAS"/>
    <s v="SİVAS MERKEZ"/>
    <s v="SİVAS @ "/>
    <n v="0"/>
    <n v="0"/>
    <n v="1"/>
    <m/>
    <n v="38270"/>
    <n v="0"/>
    <n v="39906"/>
    <n v="0"/>
    <n v="38270"/>
    <n v="39906"/>
    <n v="1636"/>
  </r>
  <r>
    <x v="3"/>
    <s v="Kadir Öz"/>
    <m/>
    <m/>
    <s v="SAKARYA"/>
    <d v="2026-08-22T00:00:00"/>
    <s v="S-643628"/>
    <d v="2026-08-22T00:00:00"/>
    <s v="Y-577876"/>
    <x v="1"/>
    <m/>
    <s v=" "/>
    <d v="2026-08-22T00:00:00"/>
    <m/>
    <m/>
    <x v="8"/>
    <s v="TURKUVAZ PLASTİK VE TEMİZLİK ÜRÜNLERİ SAN TİÇ A.Ş"/>
    <m/>
    <m/>
    <m/>
    <m/>
    <s v="54RL420"/>
    <s v="Tır Tenteli"/>
    <s v="ONUR CAN BARUT"/>
    <x v="0"/>
    <s v=" "/>
    <m/>
    <s v="ŞEHİRİÇİ"/>
    <m/>
    <s v="5403"/>
    <s v="HENDEK TURKUVAZ"/>
    <s v="SAKARYA"/>
    <s v="HENDEK"/>
    <m/>
    <s v="Y54"/>
    <s v="SAKARYA"/>
    <s v="SAKARYA"/>
    <s v="SAKARYA MERKEZ"/>
    <s v="SAKARYA @ "/>
    <n v="0"/>
    <n v="0"/>
    <n v="1"/>
    <m/>
    <n v="5888"/>
    <n v="0"/>
    <n v="5047"/>
    <n v="0"/>
    <n v="5888"/>
    <n v="5047"/>
    <n v="-841"/>
  </r>
  <r>
    <x v="3"/>
    <s v="Kadir Öz"/>
    <m/>
    <m/>
    <s v="SAKARYA"/>
    <d v="2026-08-22T00:00:00"/>
    <s v="S-643627"/>
    <d v="2026-08-22T00:00:00"/>
    <s v="Y-577875"/>
    <x v="1"/>
    <m/>
    <s v=" "/>
    <d v="2026-08-22T00:00:00"/>
    <m/>
    <m/>
    <x v="8"/>
    <s v="TURKUVAZ PLASTİK VE TEMİZLİK ÜRÜNLERİ SAN TİÇ A.Ş"/>
    <m/>
    <m/>
    <m/>
    <m/>
    <s v="54AER86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892"/>
    <n v="0"/>
    <n v="12995"/>
    <n v="0"/>
    <n v="10892"/>
    <n v="12995"/>
    <n v="2103"/>
  </r>
  <r>
    <x v="6"/>
    <s v="Ahmet Bursal"/>
    <m/>
    <s v="16-31 AĞUSTOS 2026 KARAMAN MUTABAKATI"/>
    <m/>
    <d v="2026-08-22T00:00:00"/>
    <s v="S-642963"/>
    <d v="2026-08-22T00:00:00"/>
    <s v="Y-577210"/>
    <x v="0"/>
    <m/>
    <s v=" "/>
    <m/>
    <m/>
    <m/>
    <x v="42"/>
    <s v="MEVSİM TAZE SEBZE MEYVE SAN.TİC. A.Ş."/>
    <m/>
    <m/>
    <m/>
    <m/>
    <s v="70BG119"/>
    <s v="Tır Tenteli"/>
    <s v="İSA KILINÇVUR"/>
    <x v="1"/>
    <s v=" "/>
    <m/>
    <s v="ŞEHİRLERARASI"/>
    <n v="1"/>
    <s v="Y70"/>
    <s v="KARAMAN"/>
    <s v="KARAMAN"/>
    <s v="KARAMAN MERKEZ"/>
    <m/>
    <s v="Y42"/>
    <s v="KONYA"/>
    <s v="KONYA"/>
    <s v="EREĞLİ"/>
    <s v="DOLU-BOŞ @ "/>
    <n v="0"/>
    <n v="294"/>
    <n v="294"/>
    <n v="0"/>
    <n v="25653.439999999999"/>
    <n v="0"/>
    <n v="23000"/>
    <n v="0"/>
    <n v="25653.439999999999"/>
    <n v="23000"/>
    <n v="-2653.44"/>
  </r>
  <r>
    <x v="6"/>
    <s v="Serap BURSAL"/>
    <m/>
    <m/>
    <m/>
    <d v="2026-08-22T00:00:00"/>
    <s v="S-642644"/>
    <d v="2026-08-22T00:00:00"/>
    <s v="Y-576888"/>
    <x v="0"/>
    <m/>
    <s v=" "/>
    <m/>
    <m/>
    <m/>
    <x v="0"/>
    <s v="BEYDA GIDA ÜRÜNLERİ SANAYİ VE TİC.A.Ş."/>
    <m/>
    <m/>
    <m/>
    <m/>
    <s v="34HJS115"/>
    <s v="Tır Frigorifik"/>
    <s v="AKAR NAKLİYAT DEMİR ÇELİK GIDA ULUSLARARASI TAŞIMACILIK SAN. VE TİC. LTD.ŞTİ."/>
    <x v="0"/>
    <s v=" "/>
    <m/>
    <s v="ŞEHİRLERARASI"/>
    <n v="1"/>
    <s v="2700"/>
    <s v="İSLAHİYE FABRİKA"/>
    <s v="GAZİANTEP"/>
    <s v="İSLAHİYE"/>
    <s v="Güllühüyük Mah. OSB 4.Nolu Cadde A Blok No:20A"/>
    <s v="Y41"/>
    <s v="KOCAELİ"/>
    <s v="KOCAELİ"/>
    <s v="GEBZE"/>
    <s v="-FRİGO TIR @"/>
    <n v="0"/>
    <n v="0"/>
    <n v="0"/>
    <n v="0"/>
    <n v="47000"/>
    <n v="0"/>
    <n v="50364"/>
    <n v="8830"/>
    <n v="47000"/>
    <n v="41534"/>
    <n v="-5466"/>
  </r>
  <r>
    <x v="5"/>
    <s v="Ahmet Bursal"/>
    <s v="Arşiv kaydı var"/>
    <m/>
    <m/>
    <d v="2026-08-23T00:00:00"/>
    <s v="S-642704"/>
    <d v="2026-08-23T00:00:00"/>
    <s v="Y-576946"/>
    <x v="0"/>
    <m/>
    <s v=" "/>
    <m/>
    <m/>
    <m/>
    <x v="16"/>
    <s v="ÜLKER BİSKÜVİ SANAYİ AŞ .(ANKARA ŞUBE)"/>
    <s v="ÜLKER BİSKÜVİ SANAYİ AŞ .(ANKARA ŞUBE)"/>
    <m/>
    <m/>
    <m/>
    <s v="06EZE781"/>
    <s v="Tır Tenteli"/>
    <s v="SINIRLI SORUMLU GÜZEL AKYURT MOTORLU TAŞIYICILAR KOOPERATİFİ"/>
    <x v="0"/>
    <s v="MURAT KURAN"/>
    <s v="0542 249 70 90"/>
    <s v="ŞEHİRİÇİ"/>
    <n v="1"/>
    <s v="Y06"/>
    <s v="ANKARA"/>
    <s v="ANKARA"/>
    <s v="ANKARA MERKEZ"/>
    <m/>
    <s v="Y06"/>
    <s v="ANKARA"/>
    <s v="ANKARA"/>
    <s v="ANKARA MERKEZ"/>
    <m/>
    <n v="0"/>
    <n v="0"/>
    <n v="0"/>
    <n v="0"/>
    <n v="6000"/>
    <n v="0"/>
    <n v="7000"/>
    <n v="0"/>
    <n v="6000"/>
    <n v="7000"/>
    <n v="1000"/>
  </r>
  <r>
    <x v="2"/>
    <s v="Arif Aladağ"/>
    <m/>
    <m/>
    <s v="TAMAMLANDI"/>
    <d v="2026-08-23T00:00:00"/>
    <s v="S-642903"/>
    <d v="2026-08-23T00:00:00"/>
    <s v="Y-577148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TURGUTLU FİLE @ "/>
    <n v="0"/>
    <n v="0"/>
    <n v="0"/>
    <n v="0"/>
    <n v="8750"/>
    <n v="0"/>
    <n v="9250"/>
    <n v="0"/>
    <n v="8750"/>
    <n v="9250"/>
    <n v="500"/>
  </r>
  <r>
    <x v="2"/>
    <s v="Arif Aladağ"/>
    <m/>
    <m/>
    <s v="TAMAMLANDI"/>
    <d v="2026-08-23T00:00:00"/>
    <s v="S-642901"/>
    <d v="2026-08-23T00:00:00"/>
    <s v="Y-577146"/>
    <x v="0"/>
    <m/>
    <s v=" "/>
    <m/>
    <m/>
    <m/>
    <x v="7"/>
    <s v="KESKİNOĞLU TAVUKÇULUK VE DAMIZLIK İŞLETMELERİ SANAYİ TİCARET ANONİM ŞİRKETİ"/>
    <m/>
    <m/>
    <m/>
    <m/>
    <s v="06DJG817"/>
    <s v="Tır Frigorifik"/>
    <s v="ÖMER ŞEN - ŞEN LOJİSTİK"/>
    <x v="0"/>
    <s v=" "/>
    <m/>
    <s v="ŞEHİRLERARASI"/>
    <n v="1"/>
    <s v="4598"/>
    <s v="MANİSA KESKİNOĞLU DEPO"/>
    <s v="MANİSA"/>
    <s v="AKHİSAR"/>
    <s v="KAYALIOĞLU KASABASI"/>
    <s v="Y54"/>
    <s v="SAKARYA"/>
    <s v="SAKARYA"/>
    <s v="SAKARYA MERKEZ"/>
    <s v="SAKARYA A101 @ "/>
    <n v="0"/>
    <n v="0"/>
    <n v="0"/>
    <n v="0"/>
    <n v="25000"/>
    <n v="0"/>
    <n v="28850"/>
    <n v="0"/>
    <n v="25000"/>
    <n v="28850"/>
    <n v="3850"/>
  </r>
  <r>
    <x v="2"/>
    <s v="Arif Aladağ"/>
    <m/>
    <s v="17-23 AĞUSTOS 2026 GÖNENLİ SÜT / AKHİSAR MUTABAKATI"/>
    <s v="TAMAMLANDI"/>
    <d v="2026-08-23T00:00:00"/>
    <s v="S-642828"/>
    <d v="2026-08-23T00:00:00"/>
    <s v="Y-577071"/>
    <x v="0"/>
    <m/>
    <s v=" "/>
    <m/>
    <m/>
    <m/>
    <x v="6"/>
    <s v="GÖNENLİ SÜT VE SÜT ÜRÜNLERİ GIDA SANAYİ VE TİCARET ANONİM ŞİRKETİ"/>
    <m/>
    <m/>
    <m/>
    <m/>
    <s v="06GB2818"/>
    <s v="Tır Frigorifik"/>
    <s v="ERCANBERK NAKLİYAT OTOMOTİV TURİZM GIDA İNŞAAT SANAYİ TİCARET LİMİTED ŞİRKETİ"/>
    <x v="0"/>
    <s v=" "/>
    <m/>
    <s v="ŞEHİRLERARASI"/>
    <n v="1"/>
    <s v="Y45"/>
    <s v="MANİSA"/>
    <s v="MANİSA"/>
    <s v="MANİSA MERKEZ"/>
    <m/>
    <s v="Y16"/>
    <s v="BURSA"/>
    <s v="BURSA"/>
    <s v="BURSA MERKEZ"/>
    <s v="BURSA POLAR XP+ KESTEL BİM @"/>
    <n v="0"/>
    <n v="0"/>
    <n v="0"/>
    <n v="0"/>
    <n v="20000"/>
    <n v="0"/>
    <n v="20649.400000000001"/>
    <n v="0"/>
    <n v="20000"/>
    <n v="20649.400000000001"/>
    <n v="649.4"/>
  </r>
  <r>
    <x v="2"/>
    <s v="Arif Aladağ"/>
    <m/>
    <s v="17-23 AĞUSTOS 2026 GÖNENLİ SÜT / AKHİSAR MUTABAKATI"/>
    <s v="TAMAMLANDI"/>
    <d v="2026-08-23T00:00:00"/>
    <s v="S-642826"/>
    <d v="2026-08-23T00:00:00"/>
    <s v="Y-577070"/>
    <x v="0"/>
    <m/>
    <s v=" "/>
    <m/>
    <m/>
    <m/>
    <x v="6"/>
    <s v="GÖNENLİ SÜT VE SÜT ÜRÜNLERİ GIDA SANAYİ VE TİCARET ANONİM ŞİRKETİ"/>
    <m/>
    <m/>
    <m/>
    <m/>
    <s v="45ARD107"/>
    <s v="Tır Frigorifik"/>
    <s v="İBRAHİM RAZLIK"/>
    <x v="0"/>
    <s v=" "/>
    <m/>
    <s v="ŞEHİRLERARASI"/>
    <n v="1"/>
    <s v="Y45"/>
    <s v="MANİSA"/>
    <s v="MANİSA"/>
    <s v="MANİSA MERKEZ"/>
    <m/>
    <s v="Y03"/>
    <s v="AFYON"/>
    <s v="AFYONKARAHİSAR"/>
    <s v="AFYON MERKEZ"/>
    <s v="AFYON BİM @ "/>
    <n v="0"/>
    <n v="0"/>
    <n v="0"/>
    <n v="0"/>
    <n v="26000"/>
    <n v="0"/>
    <n v="25919.75"/>
    <n v="0"/>
    <n v="26000"/>
    <n v="25919.75"/>
    <n v="-80.25"/>
  </r>
  <r>
    <x v="2"/>
    <s v="Arif Aladağ"/>
    <m/>
    <s v="17-23 AĞUSTOS 2026 GÖNENLİ SÜT / AKHİSAR MUTABAKATI"/>
    <s v="TAMAMLANDI"/>
    <d v="2026-08-23T00:00:00"/>
    <s v="S-642825"/>
    <d v="2026-08-23T00:00:00"/>
    <s v="Y-577069"/>
    <x v="0"/>
    <m/>
    <s v=" "/>
    <m/>
    <m/>
    <m/>
    <x v="6"/>
    <s v="GÖNENLİ SÜT VE SÜT ÜRÜNLERİ GIDA SANAYİ VE TİCARET ANONİM ŞİRKETİ"/>
    <m/>
    <m/>
    <m/>
    <m/>
    <s v="31SB279"/>
    <s v="Tır Frigorifik"/>
    <s v="YÖNTEM LOJ.ULUS.TAŞ.İTH.İHR.SAN.VE TİC.LTD.ŞTİ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ALEMDAĞ FİLE+ MALTEPE GETİR+ SANCAKTEPE BİM @ "/>
    <n v="0"/>
    <n v="0"/>
    <n v="0"/>
    <n v="0"/>
    <n v="38500"/>
    <n v="0"/>
    <n v="41212.400000000001"/>
    <n v="0"/>
    <n v="38500"/>
    <n v="41212.400000000001"/>
    <n v="2712.4"/>
  </r>
  <r>
    <x v="2"/>
    <s v="Arif Aladağ"/>
    <m/>
    <s v="17-23 AĞUSTOS 2026 GÖNENLİ SÜT / AKHİSAR MUTABAKATI"/>
    <s v="TAMAMLANDI"/>
    <d v="2026-08-23T00:00:00"/>
    <s v="S-642824"/>
    <d v="2026-08-23T00:00:00"/>
    <s v="Y-577068"/>
    <x v="0"/>
    <m/>
    <s v=" "/>
    <m/>
    <m/>
    <m/>
    <x v="6"/>
    <s v="GÖNENLİ SÜT VE SÜT ÜRÜNLERİ GIDA SANAYİ VE TİCARET ANONİM ŞİRKETİ"/>
    <m/>
    <m/>
    <m/>
    <m/>
    <s v="45HH178"/>
    <s v="Tır Frigorifik"/>
    <s v="SAFİYE YAŞAR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ARNAVUTKÖY BİM1+BİM2 @ "/>
    <n v="0"/>
    <n v="0"/>
    <n v="0"/>
    <n v="0"/>
    <n v="48500"/>
    <n v="0"/>
    <n v="51205.94"/>
    <n v="0"/>
    <n v="48500"/>
    <n v="51205.94"/>
    <n v="2705.94"/>
  </r>
  <r>
    <x v="2"/>
    <s v="Arif Aladağ"/>
    <m/>
    <s v="17-23 AĞUSTOS 2026 GÖNENLİ SÜT / AKHİSAR MUTABAKATI"/>
    <s v="TAMAMLANDI"/>
    <d v="2026-08-23T00:00:00"/>
    <s v="S-642823"/>
    <d v="2026-08-23T00:00:00"/>
    <s v="Y-577067"/>
    <x v="0"/>
    <m/>
    <s v=" "/>
    <m/>
    <m/>
    <m/>
    <x v="6"/>
    <s v="GÖNENLİ SÜT VE SÜT ÜRÜNLERİ GIDA SANAYİ VE TİCARET ANONİM ŞİRKETİ"/>
    <m/>
    <m/>
    <m/>
    <m/>
    <s v="45YT441"/>
    <s v="Tır Frigorifik"/>
    <s v="SİSTA LOJİSTİK GIDA TİC.LTD.ŞTİ"/>
    <x v="0"/>
    <s v=" "/>
    <m/>
    <s v="ŞEHİRLERARASI"/>
    <n v="1"/>
    <s v="Y45"/>
    <s v="MANİSA"/>
    <s v="MANİSA"/>
    <s v="MANİSA MERKEZ"/>
    <m/>
    <s v="Y59"/>
    <s v="TEKİRDAĞ"/>
    <s v="TEKİRDAĞ"/>
    <s v="TEKİRDAĞ MERKEZ"/>
    <s v="KIRAÇ POLAR XP+ ÇORLU BEL KARPER @ "/>
    <n v="0"/>
    <n v="0"/>
    <n v="0"/>
    <n v="0"/>
    <n v="38000"/>
    <n v="0"/>
    <n v="41922.97"/>
    <n v="0"/>
    <n v="38000"/>
    <n v="41922.97"/>
    <n v="3922.97"/>
  </r>
  <r>
    <x v="2"/>
    <s v="Arif Aladağ"/>
    <m/>
    <s v="17-23 AĞUSTOS 2026 GÖNENLİ SÜT / AKHİSAR MUTABAKATI"/>
    <s v="TAMAMLANDI"/>
    <d v="2026-08-23T00:00:00"/>
    <s v="S-642821"/>
    <d v="2026-08-23T00:00:00"/>
    <s v="Y-577065"/>
    <x v="0"/>
    <m/>
    <s v=" "/>
    <m/>
    <m/>
    <m/>
    <x v="6"/>
    <s v="GÖNENLİ SÜT VE SÜT ÜRÜNLERİ GIDA SANAYİ VE TİCARET ANONİM ŞİRKETİ"/>
    <m/>
    <m/>
    <m/>
    <m/>
    <s v="45BBY525"/>
    <s v="Tır Frigorifik"/>
    <s v="İBRAHİM RAZLIK"/>
    <x v="0"/>
    <s v=" "/>
    <m/>
    <s v="ŞEHİRLERARASI"/>
    <n v="1"/>
    <s v="Y45"/>
    <s v="MANİSA"/>
    <s v="MANİSA"/>
    <s v="MANİSA MERKEZ"/>
    <m/>
    <s v="Y35"/>
    <s v="İZMİR"/>
    <s v="İZMİR"/>
    <s v="MERKEZ"/>
    <s v="AKHİSAR BİM+ ULUKENT BİM @ "/>
    <n v="0"/>
    <n v="0"/>
    <n v="0"/>
    <n v="0"/>
    <n v="8500"/>
    <n v="0"/>
    <n v="8857.76"/>
    <n v="0"/>
    <n v="8500"/>
    <n v="8857.76"/>
    <n v="357.76"/>
  </r>
  <r>
    <x v="2"/>
    <s v="Arif Aladağ"/>
    <m/>
    <s v="17-23 AĞUSTOS 2026 GÖNENLİ SÜT / AKHİSAR MUTABAKATI"/>
    <s v="TAMAMLANDI"/>
    <d v="2026-08-23T00:00:00"/>
    <s v="S-642820"/>
    <d v="2026-08-23T00:00:00"/>
    <s v="Y-577064"/>
    <x v="0"/>
    <m/>
    <s v=" "/>
    <m/>
    <m/>
    <m/>
    <x v="6"/>
    <s v="GÖNENLİ SÜT VE SÜT ÜRÜNLERİ GIDA SANAYİ VE TİCARET ANONİM ŞİRKETİ"/>
    <m/>
    <m/>
    <m/>
    <m/>
    <s v="45YG500"/>
    <s v="Tır Frigorifik"/>
    <s v="İBRAHİM RAZLIK"/>
    <x v="0"/>
    <s v=" "/>
    <m/>
    <s v="ŞEHİRLERARASI"/>
    <n v="1"/>
    <s v="Y45"/>
    <s v="MANİSA"/>
    <s v="MANİSA"/>
    <s v="MANİSA MERKEZ"/>
    <m/>
    <s v="Y10"/>
    <s v="BALIKESİR"/>
    <s v="BALIKESİR"/>
    <s v="BALIKESİR MERKEZ"/>
    <s v="AKHİSAR BİM+ BALIKESİR BİM @ "/>
    <n v="0"/>
    <n v="0"/>
    <n v="0"/>
    <n v="0"/>
    <n v="9000"/>
    <n v="0"/>
    <n v="9448.2800000000007"/>
    <n v="0"/>
    <n v="9000"/>
    <n v="9448.2800000000007"/>
    <n v="448.28"/>
  </r>
  <r>
    <x v="2"/>
    <s v="Arif Aladağ"/>
    <m/>
    <s v="17-23 AĞUSTOS 2026 GÖNENLİ SÜT / AKHİSAR MUTABAKATI"/>
    <s v="TAMAMLANDI"/>
    <d v="2026-08-23T00:00:00"/>
    <s v="S-642819"/>
    <d v="2026-08-23T00:00:00"/>
    <s v="Y-577063"/>
    <x v="0"/>
    <m/>
    <s v=" "/>
    <m/>
    <m/>
    <m/>
    <x v="6"/>
    <s v="GÖNENLİ SÜT VE SÜT ÜRÜNLERİ GIDA SANAYİ VE TİCARET ANONİM ŞİRKETİ"/>
    <m/>
    <m/>
    <m/>
    <m/>
    <s v="45ACD017"/>
    <s v="Tır Frigorifik"/>
    <s v="MEHMET UZEL"/>
    <x v="0"/>
    <s v=" "/>
    <m/>
    <s v="ŞEHİRLERARASI"/>
    <n v="1"/>
    <s v="Y45"/>
    <s v="MANİSA"/>
    <s v="MANİSA"/>
    <s v="MANİSA MERKEZ"/>
    <m/>
    <s v="Y35"/>
    <s v="İZMİR"/>
    <s v="İZMİR"/>
    <s v="MERKEZ"/>
    <s v="AKHİSAR BİM+ İZMİR POLAR XP @ "/>
    <n v="0"/>
    <n v="0"/>
    <n v="0"/>
    <n v="0"/>
    <n v="11000"/>
    <n v="0"/>
    <n v="10038.799999999999"/>
    <n v="0"/>
    <n v="11000"/>
    <n v="10038.799999999999"/>
    <n v="-961.2"/>
  </r>
  <r>
    <x v="3"/>
    <s v="Mehmet Koç"/>
    <s v="Arşiv kaydı var"/>
    <m/>
    <m/>
    <d v="2026-08-23T00:00:00"/>
    <s v="S-643141"/>
    <d v="2026-08-23T00:00:00"/>
    <s v="Y-577390"/>
    <x v="0"/>
    <m/>
    <s v=" "/>
    <m/>
    <m/>
    <m/>
    <x v="8"/>
    <s v="TURKUVAZ PLASTİK VE TEMİZLİK ÜRÜNLERİ SAN TİÇ A.Ş"/>
    <m/>
    <d v="2026-08-23T00:00:00"/>
    <s v="P-000173064"/>
    <m/>
    <s v="54APA758"/>
    <s v="Tır Tenteli"/>
    <s v="ÖMER KAYA"/>
    <x v="0"/>
    <s v=" "/>
    <m/>
    <s v="ŞEHİRLERARASI"/>
    <n v="1"/>
    <s v="HENDEK TURKUVAZ"/>
    <s v="HENDEK TURKUVAZ"/>
    <s v="SAKARYA"/>
    <s v="HENDEK"/>
    <m/>
    <s v="Y34"/>
    <s v="İSTANBUL"/>
    <s v="İSTANBUL"/>
    <s v="İSTANBUL MERKEZ"/>
    <m/>
    <n v="0"/>
    <n v="0"/>
    <n v="0"/>
    <n v="0"/>
    <n v="20000"/>
    <n v="0"/>
    <n v="23229"/>
    <n v="0"/>
    <n v="20000"/>
    <n v="23229"/>
    <n v="3229"/>
  </r>
  <r>
    <x v="3"/>
    <s v="Mehmet Koç"/>
    <s v="Arşiv kaydı var"/>
    <m/>
    <m/>
    <d v="2026-08-23T00:00:00"/>
    <s v="S-643140"/>
    <d v="2026-08-23T00:00:00"/>
    <s v="Y-577389"/>
    <x v="0"/>
    <m/>
    <s v=" "/>
    <m/>
    <m/>
    <m/>
    <x v="8"/>
    <s v="TURKUVAZ PLASTİK VE TEMİZLİK ÜRÜNLERİ SAN TİÇ A.Ş"/>
    <m/>
    <d v="2026-08-23T00:00:00"/>
    <s v="P-000173063"/>
    <m/>
    <s v="54H5711"/>
    <s v="Tır Tenteli"/>
    <s v="ORHAN TETİK TRANS.NAK.TUR.SEYH.VE PETR.ÜRÜN.İTH.İHR.SAN.LTD.ŞTİ"/>
    <x v="0"/>
    <s v=" "/>
    <m/>
    <s v="ŞEHİRLERARASI"/>
    <n v="1"/>
    <s v="HENDEK TURKUVAZ"/>
    <s v="HENDEK TURKUVAZ"/>
    <s v="SAKARYA"/>
    <s v="HENDEK"/>
    <m/>
    <s v="Y34"/>
    <s v="İSTANBUL"/>
    <s v="İSTANBUL"/>
    <s v="İSTANBUL MERKEZ"/>
    <m/>
    <n v="0"/>
    <n v="0"/>
    <n v="0"/>
    <n v="0"/>
    <n v="20000"/>
    <n v="0"/>
    <n v="23229"/>
    <n v="0"/>
    <n v="20000"/>
    <n v="23229"/>
    <n v="3229"/>
  </r>
  <r>
    <x v="3"/>
    <s v="Mehmet Koç"/>
    <s v="Arşiv kaydı var"/>
    <m/>
    <m/>
    <d v="2026-08-23T00:00:00"/>
    <s v="S-643136"/>
    <d v="2026-08-23T00:00:00"/>
    <s v="Y-577385"/>
    <x v="0"/>
    <m/>
    <s v=" "/>
    <m/>
    <m/>
    <m/>
    <x v="8"/>
    <s v="TURKUVAZ PLASTİK VE TEMİZLİK ÜRÜNLERİ SAN TİÇ A.Ş"/>
    <m/>
    <d v="2026-08-23T00:00:00"/>
    <s v="P-000173059"/>
    <m/>
    <s v="13AAP328"/>
    <s v="Tır Tenteli"/>
    <s v="ZABİT SEPEK"/>
    <x v="0"/>
    <s v=" "/>
    <m/>
    <s v="ŞEHİRLERARASI"/>
    <n v="1"/>
    <s v="HENDEK TURKUVAZ"/>
    <s v="HENDEK TURKUVAZ"/>
    <s v="SAKARYA"/>
    <s v="HENDEK"/>
    <m/>
    <s v="Y65"/>
    <s v="VAN"/>
    <s v="VAN"/>
    <s v="VAN MERKEZ"/>
    <m/>
    <n v="0"/>
    <n v="0"/>
    <n v="0"/>
    <n v="0"/>
    <n v="75000"/>
    <n v="0"/>
    <n v="86075"/>
    <n v="0"/>
    <n v="75000"/>
    <n v="86075"/>
    <n v="11075"/>
  </r>
  <r>
    <x v="3"/>
    <s v="Mehmet Koç"/>
    <s v="Arşiv kaydı var"/>
    <m/>
    <m/>
    <d v="2026-08-23T00:00:00"/>
    <s v="S-643135"/>
    <d v="2026-08-23T00:00:00"/>
    <s v="Y-577384"/>
    <x v="0"/>
    <m/>
    <s v=" "/>
    <m/>
    <m/>
    <m/>
    <x v="8"/>
    <s v="TURKUVAZ PLASTİK VE TEMİZLİK ÜRÜNLERİ SAN TİÇ A.Ş"/>
    <m/>
    <d v="2026-08-23T00:00:00"/>
    <s v="P-000173058"/>
    <m/>
    <s v="13AAP070"/>
    <s v="Tır Tenteli"/>
    <s v="TURGAY ERTEN"/>
    <x v="0"/>
    <s v=" "/>
    <m/>
    <s v="ŞEHİRLERARASI"/>
    <n v="1"/>
    <s v="HENDEK TURKUVAZ"/>
    <s v="HENDEK TURKUVAZ"/>
    <s v="SAKARYA"/>
    <s v="HENDEK"/>
    <m/>
    <s v="Y65"/>
    <s v="VAN"/>
    <s v="VAN"/>
    <s v="VAN MERKEZ"/>
    <m/>
    <n v="0"/>
    <n v="0"/>
    <n v="0"/>
    <n v="0"/>
    <n v="75000"/>
    <n v="0"/>
    <n v="86075"/>
    <n v="0"/>
    <n v="75000"/>
    <n v="86075"/>
    <n v="11075"/>
  </r>
  <r>
    <x v="3"/>
    <s v="Mehmet Koç"/>
    <s v="Arşiv kaydı var"/>
    <m/>
    <m/>
    <d v="2026-08-23T00:00:00"/>
    <s v="S-643109"/>
    <d v="2026-08-23T00:00:00"/>
    <s v="Y-577360"/>
    <x v="0"/>
    <m/>
    <s v=" "/>
    <m/>
    <m/>
    <m/>
    <x v="8"/>
    <s v="TURKUVAZ PLASTİK VE TEMİZLİK ÜRÜNLERİ SAN TİÇ A.Ş"/>
    <m/>
    <d v="2026-08-23T00:00:00"/>
    <s v="P-000173035"/>
    <m/>
    <s v="54FB532"/>
    <s v="Tır Tenteli"/>
    <s v="BİROL AKTÜRK"/>
    <x v="0"/>
    <s v=" "/>
    <m/>
    <s v="ŞEHİRLERARASI"/>
    <n v="1"/>
    <s v="HENDEK TURKUVAZ"/>
    <s v="HENDEK TURKUVAZ"/>
    <s v="SAKARYA"/>
    <s v="HENDEK"/>
    <m/>
    <s v="Y17"/>
    <s v="ÇANAKKALE"/>
    <s v="ÇANAKKALE"/>
    <s v="ÇANAKKALE MERKEZ"/>
    <m/>
    <n v="0"/>
    <n v="0"/>
    <n v="0"/>
    <n v="0"/>
    <n v="29000"/>
    <n v="0"/>
    <n v="31274"/>
    <n v="0"/>
    <n v="29000"/>
    <n v="31274"/>
    <n v="2274"/>
  </r>
  <r>
    <x v="3"/>
    <s v="Mehmet Koç"/>
    <s v="Arşiv kaydı var"/>
    <m/>
    <m/>
    <d v="2026-08-23T00:00:00"/>
    <s v="S-642776"/>
    <d v="2026-08-23T00:00:00"/>
    <s v="Y-577020"/>
    <x v="0"/>
    <m/>
    <s v=" "/>
    <m/>
    <m/>
    <m/>
    <x v="8"/>
    <s v="TURKUVAZ PLASTİK VE TEMİZLİK ÜRÜNLERİ SAN TİÇ A.Ş"/>
    <m/>
    <d v="2026-08-23T00:00:00"/>
    <s v="P-000172878"/>
    <m/>
    <s v="59YN500"/>
    <s v="Tır Tenteli"/>
    <s v="HANİFİ KORKMAZ"/>
    <x v="0"/>
    <s v=" "/>
    <m/>
    <s v="ŞEHİRLERARASI"/>
    <n v="1"/>
    <s v="HENDEK TURKUVAZ"/>
    <s v="HENDEK TURKUVAZ"/>
    <s v="SAKARYA"/>
    <s v="HENDEK"/>
    <m/>
    <s v="Y27"/>
    <s v="GAZİANTEP"/>
    <s v="GAZİANTEP"/>
    <s v="GAZİANTEP MERKEZ"/>
    <m/>
    <n v="0"/>
    <n v="0"/>
    <n v="0"/>
    <n v="0"/>
    <n v="45000"/>
    <n v="0"/>
    <n v="57082"/>
    <n v="0"/>
    <n v="45000"/>
    <n v="57082"/>
    <n v="12082"/>
  </r>
  <r>
    <x v="3"/>
    <s v="Mehmet Koç"/>
    <s v="Arşiv kaydı var"/>
    <m/>
    <m/>
    <d v="2026-08-23T00:00:00"/>
    <s v="S-642772"/>
    <d v="2026-08-23T00:00:00"/>
    <s v="Y-577016"/>
    <x v="0"/>
    <m/>
    <s v=" "/>
    <m/>
    <m/>
    <m/>
    <x v="8"/>
    <s v="TURKUVAZ PLASTİK VE TEMİZLİK ÜRÜNLERİ SAN TİÇ A.Ş"/>
    <m/>
    <d v="2026-08-23T00:00:00"/>
    <s v="P-000172874"/>
    <m/>
    <s v="34DD0594"/>
    <s v="Tır Kayar Perdeli"/>
    <s v="BURAK BULUT"/>
    <x v="0"/>
    <s v=" "/>
    <m/>
    <s v="ŞEHİRLERARASI"/>
    <n v="1"/>
    <s v="HENDEK TURKUVAZ"/>
    <s v="HENDEK TURKUVAZ"/>
    <s v="SAKARYA"/>
    <s v="HENDEK"/>
    <m/>
    <s v="Y17"/>
    <s v="ÇANAKKALE"/>
    <s v="ÇANAKKALE"/>
    <s v="ÇANAKKALE MERKEZ"/>
    <m/>
    <n v="0"/>
    <n v="0"/>
    <n v="0"/>
    <n v="0"/>
    <n v="26000"/>
    <n v="0"/>
    <n v="31274"/>
    <n v="0"/>
    <n v="26000"/>
    <n v="31274"/>
    <n v="5274"/>
  </r>
  <r>
    <x v="3"/>
    <s v="Mehmet Koç"/>
    <s v="Arşiv kaydı var"/>
    <m/>
    <m/>
    <d v="2026-08-23T00:00:00"/>
    <s v="S-642760"/>
    <d v="2026-08-23T00:00:00"/>
    <s v="Y-577002"/>
    <x v="0"/>
    <m/>
    <s v=" "/>
    <m/>
    <m/>
    <m/>
    <x v="8"/>
    <s v="TURKUVAZ PLASTİK VE TEMİZLİK ÜRÜNLERİ SAN TİÇ A.Ş"/>
    <m/>
    <d v="2026-08-23T00:00:00"/>
    <s v="P-000172865"/>
    <m/>
    <s v="27ARY435"/>
    <s v="Tır Tenteli"/>
    <s v="HALİL MANAZ"/>
    <x v="0"/>
    <s v=" "/>
    <m/>
    <s v="ŞEHİRLERARASI"/>
    <n v="1"/>
    <s v="HENDEK TURKUVAZ"/>
    <s v="HENDEK TURKUVAZ"/>
    <s v="SAKARYA"/>
    <s v="HENDEK"/>
    <m/>
    <s v="Y27"/>
    <s v="GAZİANTEP"/>
    <s v="GAZİANTEP"/>
    <s v="GAZİANTEP MERKEZ"/>
    <m/>
    <n v="0"/>
    <n v="0"/>
    <n v="0"/>
    <n v="0"/>
    <n v="45000"/>
    <n v="0"/>
    <n v="57082"/>
    <n v="0"/>
    <n v="45000"/>
    <n v="57082"/>
    <n v="12082"/>
  </r>
  <r>
    <x v="3"/>
    <s v="Mehmet Koç"/>
    <m/>
    <m/>
    <m/>
    <d v="2026-08-23T00:00:00"/>
    <s v="S-643225"/>
    <d v="2026-08-23T00:00:00"/>
    <s v="Y-577473"/>
    <x v="0"/>
    <m/>
    <s v=" "/>
    <m/>
    <m/>
    <m/>
    <x v="8"/>
    <s v="TURKUVAZ PLASTİK VE TEMİZLİK ÜRÜNLERİ SAN TİÇ A.Ş"/>
    <m/>
    <d v="2026-08-23T00:00:00"/>
    <s v="P-000173176"/>
    <m/>
    <s v="31AOF718"/>
    <s v="Tır Frigorifik"/>
    <s v="DİVAN TRANS LOJİSTİK VE DIŞ TİCARET LİMİTED ŞİRKETİ"/>
    <x v="1"/>
    <s v=" "/>
    <m/>
    <s v="ŞEHİRLERARASI"/>
    <n v="1"/>
    <s v="HENDEK TURKUVAZ"/>
    <s v="HENDEK TURKUVAZ"/>
    <s v="SAKARYA"/>
    <s v="HENDEK"/>
    <m/>
    <s v="Y72"/>
    <s v="BATMAN"/>
    <s v="BATMAN"/>
    <s v="BATMAN MERKEZ"/>
    <m/>
    <n v="0"/>
    <n v="1403"/>
    <n v="2408"/>
    <n v="1005"/>
    <n v="108168.84"/>
    <n v="0"/>
    <n v="81222"/>
    <n v="0"/>
    <n v="108168.84"/>
    <n v="81222"/>
    <n v="-26946.84"/>
  </r>
  <r>
    <x v="3"/>
    <s v="Mehmet Koç"/>
    <s v="Arşiv kaydı var"/>
    <m/>
    <m/>
    <d v="2026-08-23T00:00:00"/>
    <s v="S-642836"/>
    <d v="2026-08-23T00:00:00"/>
    <s v="Y-577079"/>
    <x v="0"/>
    <m/>
    <s v=" "/>
    <m/>
    <m/>
    <m/>
    <x v="8"/>
    <s v="TURKUVAZ PLASTİK VE TEMİZLİK ÜRÜNLERİ SAN TİÇ A.Ş"/>
    <m/>
    <d v="2026-08-23T00:00:00"/>
    <s v="P-000172893"/>
    <m/>
    <s v="06BC5122"/>
    <s v="Tır Tenteli"/>
    <s v="HASAN İRGİN"/>
    <x v="0"/>
    <s v=" "/>
    <m/>
    <s v="ŞEHİRLERARASI"/>
    <n v="1"/>
    <s v="HENDEK TURKUVAZ"/>
    <s v="HENDEK TURKUVAZ"/>
    <s v="SAKARYA"/>
    <s v="HENDEK"/>
    <m/>
    <s v="SANCAKTEPE"/>
    <s v="SANCAKTEPE"/>
    <s v="İSTANBUL"/>
    <m/>
    <m/>
    <n v="0"/>
    <n v="0"/>
    <n v="0"/>
    <n v="0"/>
    <n v="11000"/>
    <n v="0"/>
    <n v="11812"/>
    <n v="0"/>
    <n v="11000"/>
    <n v="11812"/>
    <n v="812"/>
  </r>
  <r>
    <x v="3"/>
    <s v="Kadir Öz"/>
    <m/>
    <m/>
    <s v="SAKARYA"/>
    <d v="2026-08-23T00:00:00"/>
    <s v="S-643644"/>
    <d v="2026-08-23T00:00:00"/>
    <s v="Y-577892"/>
    <x v="1"/>
    <m/>
    <s v=" "/>
    <d v="2026-08-23T00:00:00"/>
    <m/>
    <m/>
    <x v="8"/>
    <s v="TURKUVAZ PLASTİK VE TEMİZLİK ÜRÜNLERİ SAN TİÇ A.Ş"/>
    <m/>
    <m/>
    <m/>
    <m/>
    <s v="14ACR697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6"/>
    <s v="ANKARA"/>
    <s v="ANKARA"/>
    <s v="ANKARA MERKEZ"/>
    <s v="YENİKENT @ "/>
    <n v="0"/>
    <n v="0"/>
    <n v="1"/>
    <m/>
    <n v="19871"/>
    <n v="0"/>
    <n v="22479"/>
    <n v="0"/>
    <n v="19871"/>
    <n v="22479"/>
    <n v="2608"/>
  </r>
  <r>
    <x v="3"/>
    <s v="Kadir Öz"/>
    <m/>
    <m/>
    <s v="SAKARYA"/>
    <d v="2026-08-23T00:00:00"/>
    <s v="S-643643"/>
    <d v="2026-08-23T00:00:00"/>
    <s v="Y-577891"/>
    <x v="1"/>
    <m/>
    <s v=" "/>
    <d v="2026-08-23T00:00:00"/>
    <m/>
    <m/>
    <x v="8"/>
    <s v="TURKUVAZ PLASTİK VE TEMİZLİK ÜRÜNLERİ SAN TİÇ A.Ş"/>
    <m/>
    <m/>
    <m/>
    <m/>
    <s v="29AAN362"/>
    <s v="Tır Tenteli"/>
    <s v="SINIRLI SORUMLU HENDEK NÜSHETİYE TAŞIMA VE İŞLETME KOOPERATİFİ -02 YAKIT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BİM @ "/>
    <n v="0"/>
    <n v="0"/>
    <n v="1"/>
    <m/>
    <n v="13892"/>
    <n v="0"/>
    <n v="11812"/>
    <n v="0"/>
    <n v="13892"/>
    <n v="11812"/>
    <n v="-2080"/>
  </r>
  <r>
    <x v="3"/>
    <s v="Kadir Öz"/>
    <m/>
    <m/>
    <s v="SAKARYA"/>
    <d v="2026-08-23T00:00:00"/>
    <s v="S-643642"/>
    <d v="2026-08-23T00:00:00"/>
    <s v="Y-577890"/>
    <x v="1"/>
    <m/>
    <s v=" "/>
    <d v="2026-08-23T00:00:00"/>
    <m/>
    <m/>
    <x v="8"/>
    <s v="TURKUVAZ PLASTİK VE TEMİZLİK ÜRÜNLERİ SAN TİÇ A.Ş"/>
    <m/>
    <m/>
    <m/>
    <m/>
    <s v="54AL072"/>
    <s v="Tır Kayar Perdeli"/>
    <s v="SINIRLI SORUMLU HENDEK NÜSHETİYE TAŞIMA VE İŞLETME KOOPERATİFİ - 01"/>
    <x v="0"/>
    <s v=" "/>
    <m/>
    <s v="ŞEHİRLERARASI"/>
    <m/>
    <s v="5403"/>
    <s v="HENDEK TURKUVAZ"/>
    <s v="SAKARYA"/>
    <s v="HENDEK"/>
    <m/>
    <s v="Y39"/>
    <s v="KIRKLARELİ"/>
    <s v="KIRKLARELİ"/>
    <s v="KIRKLARELİ MERKEZ"/>
    <s v="LÜLEBURGAZ @ "/>
    <n v="0"/>
    <n v="0"/>
    <n v="1"/>
    <m/>
    <n v="24896"/>
    <n v="0"/>
    <n v="27436"/>
    <n v="0"/>
    <n v="24896"/>
    <n v="27436"/>
    <n v="2540"/>
  </r>
  <r>
    <x v="3"/>
    <s v="Kadir Öz"/>
    <m/>
    <m/>
    <s v="SAKARYA"/>
    <d v="2026-08-23T00:00:00"/>
    <s v="S-643641"/>
    <d v="2026-08-23T00:00:00"/>
    <s v="Y-577889"/>
    <x v="1"/>
    <m/>
    <s v=" "/>
    <d v="2026-08-23T00:00:00"/>
    <m/>
    <m/>
    <x v="8"/>
    <s v="TURKUVAZ PLASTİK VE TEMİZLİK ÜRÜNLERİ SAN TİÇ A.Ş"/>
    <m/>
    <m/>
    <m/>
    <m/>
    <s v="54TN296"/>
    <s v="Tır Tenteli"/>
    <s v="SERPİL BURNAZ"/>
    <x v="0"/>
    <s v=" "/>
    <m/>
    <s v="ŞEHİRLERARASI"/>
    <m/>
    <s v="5403"/>
    <s v="HENDEK TURKUVAZ"/>
    <s v="SAKARYA"/>
    <s v="HENDEK"/>
    <m/>
    <s v="Y16"/>
    <s v="BURSA"/>
    <s v="BURSA"/>
    <s v="BURSA MERKEZ"/>
    <s v="KESTEL @ "/>
    <n v="0"/>
    <n v="0"/>
    <n v="1"/>
    <m/>
    <n v="13983"/>
    <n v="0"/>
    <n v="14766"/>
    <n v="0"/>
    <n v="13983"/>
    <n v="14766"/>
    <n v="783"/>
  </r>
  <r>
    <x v="3"/>
    <s v="Kadir Öz"/>
    <m/>
    <m/>
    <s v="SAKARYA"/>
    <d v="2026-08-23T00:00:00"/>
    <s v="S-643640"/>
    <d v="2026-08-23T00:00:00"/>
    <s v="Y-577888"/>
    <x v="1"/>
    <m/>
    <s v=" "/>
    <d v="2026-08-23T00:00:00"/>
    <m/>
    <m/>
    <x v="8"/>
    <s v="TURKUVAZ PLASTİK VE TEMİZLİK ÜRÜNLERİ SAN TİÇ A.Ş"/>
    <m/>
    <m/>
    <m/>
    <m/>
    <s v="33ANM434"/>
    <s v="Tır Tenteli"/>
    <s v="ALTAN ÇAPANOĞLU"/>
    <x v="0"/>
    <s v=" "/>
    <m/>
    <s v="ŞEHİRLERARASI"/>
    <m/>
    <s v="5403"/>
    <s v="HENDEK TURKUVAZ"/>
    <s v="SAKARYA"/>
    <s v="HENDEK"/>
    <m/>
    <s v="Y31"/>
    <s v="HATAY"/>
    <s v="HATAY"/>
    <s v="MERKEZ"/>
    <s v="İSKENDERUN @ "/>
    <n v="0"/>
    <n v="0"/>
    <n v="1"/>
    <m/>
    <n v="40036"/>
    <n v="0"/>
    <n v="46350"/>
    <n v="0"/>
    <n v="40036"/>
    <n v="46350"/>
    <n v="6314"/>
  </r>
  <r>
    <x v="3"/>
    <s v="Kadir Öz"/>
    <m/>
    <m/>
    <s v="SAKARYA"/>
    <d v="2026-08-23T00:00:00"/>
    <s v="S-643639"/>
    <d v="2026-08-23T00:00:00"/>
    <s v="Y-577887"/>
    <x v="1"/>
    <m/>
    <s v=" "/>
    <d v="2026-08-23T00:00:00"/>
    <m/>
    <m/>
    <x v="8"/>
    <s v="TURKUVAZ PLASTİK VE TEMİZLİK ÜRÜNLERİ SAN TİÇ A.Ş"/>
    <m/>
    <m/>
    <m/>
    <m/>
    <s v="54HL500"/>
    <s v="Tır Tenteli"/>
    <s v="İSMAİL ŞENGÜL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HARAMİDERE @ "/>
    <n v="0"/>
    <n v="0"/>
    <n v="1"/>
    <m/>
    <n v="22373"/>
    <n v="0"/>
    <n v="23229"/>
    <n v="0"/>
    <n v="22373"/>
    <n v="23229"/>
    <n v="856"/>
  </r>
  <r>
    <x v="3"/>
    <s v="Kadir Öz"/>
    <m/>
    <m/>
    <s v="SAKARYA"/>
    <d v="2026-08-23T00:00:00"/>
    <s v="S-643638"/>
    <d v="2026-08-23T00:00:00"/>
    <s v="Y-577886"/>
    <x v="1"/>
    <m/>
    <s v=" "/>
    <d v="2026-08-23T00:00:00"/>
    <m/>
    <m/>
    <x v="8"/>
    <s v="TURKUVAZ PLASTİK VE TEMİZLİK ÜRÜNLERİ SAN TİÇ A.Ş"/>
    <m/>
    <m/>
    <m/>
    <m/>
    <s v="54APT663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ESENYURT-3 @ "/>
    <n v="0"/>
    <n v="0"/>
    <n v="1"/>
    <m/>
    <n v="22530"/>
    <n v="0"/>
    <n v="23229"/>
    <n v="0"/>
    <n v="22530"/>
    <n v="23229"/>
    <n v="699"/>
  </r>
  <r>
    <x v="3"/>
    <s v="Kadir Öz"/>
    <m/>
    <m/>
    <s v="SAKARYA"/>
    <d v="2026-08-23T00:00:00"/>
    <s v="S-643637"/>
    <d v="2026-08-23T00:00:00"/>
    <s v="Y-577885"/>
    <x v="1"/>
    <m/>
    <s v=" "/>
    <d v="2026-08-23T00:00:00"/>
    <m/>
    <m/>
    <x v="8"/>
    <s v="TURKUVAZ PLASTİK VE TEMİZLİK ÜRÜNLERİ SAN TİÇ A.Ş"/>
    <m/>
    <m/>
    <m/>
    <m/>
    <s v="54AKG049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ESENYURT-1 @ "/>
    <n v="0"/>
    <n v="0"/>
    <n v="1"/>
    <m/>
    <n v="22530"/>
    <n v="0"/>
    <n v="23229"/>
    <n v="0"/>
    <n v="22530"/>
    <n v="23229"/>
    <n v="699"/>
  </r>
  <r>
    <x v="3"/>
    <s v="Kadir Öz"/>
    <m/>
    <m/>
    <s v="SAKARYA"/>
    <d v="2026-08-23T00:00:00"/>
    <s v="S-643636"/>
    <d v="2026-08-23T00:00:00"/>
    <s v="Y-577884"/>
    <x v="1"/>
    <m/>
    <s v=" "/>
    <d v="2026-08-23T00:00:00"/>
    <m/>
    <m/>
    <x v="8"/>
    <s v="TURKUVAZ PLASTİK VE TEMİZLİK ÜRÜNLERİ SAN TİÇ A.Ş"/>
    <m/>
    <m/>
    <m/>
    <m/>
    <s v="61K21645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59"/>
    <s v="TEKİRDAĞ"/>
    <s v="TEKİRDAĞ"/>
    <s v="TEKİRDAĞ MERKEZ"/>
    <s v="ÇORLU @ "/>
    <n v="0"/>
    <n v="0"/>
    <n v="1"/>
    <m/>
    <n v="22815"/>
    <n v="0"/>
    <n v="24353"/>
    <n v="0"/>
    <n v="22815"/>
    <n v="24353"/>
    <n v="1538"/>
  </r>
  <r>
    <x v="3"/>
    <s v="Kadir Öz"/>
    <m/>
    <m/>
    <s v="SAKARYA"/>
    <d v="2026-08-23T00:00:00"/>
    <s v="S-643635"/>
    <d v="2026-08-23T00:00:00"/>
    <s v="Y-577883"/>
    <x v="1"/>
    <m/>
    <s v=" "/>
    <d v="2026-08-23T00:00:00"/>
    <m/>
    <m/>
    <x v="8"/>
    <s v="TURKUVAZ PLASTİK VE TEMİZLİK ÜRÜNLERİ SAN TİÇ A.Ş"/>
    <m/>
    <m/>
    <m/>
    <m/>
    <s v="81BY72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5"/>
    <s v="İZMİR"/>
    <s v="İZMİR"/>
    <s v="MERKEZ"/>
    <s v="AYRANCILAR @ "/>
    <n v="0"/>
    <n v="0"/>
    <n v="1"/>
    <m/>
    <n v="27231"/>
    <n v="0"/>
    <n v="31270"/>
    <n v="0"/>
    <n v="27231"/>
    <n v="31270"/>
    <n v="4039"/>
  </r>
  <r>
    <x v="3"/>
    <s v="Kadir Öz"/>
    <m/>
    <m/>
    <s v="SAKARYA"/>
    <d v="2026-08-23T00:00:00"/>
    <s v="S-643634"/>
    <d v="2026-08-23T00:00:00"/>
    <s v="Y-577882"/>
    <x v="1"/>
    <m/>
    <s v=" "/>
    <d v="2026-08-23T00:00:00"/>
    <m/>
    <m/>
    <x v="8"/>
    <s v="TURKUVAZ PLASTİK VE TEMİZLİK ÜRÜNLERİ SAN TİÇ A.Ş"/>
    <m/>
    <m/>
    <m/>
    <m/>
    <s v="66AH88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ARNAVUTKÖY-1 @ "/>
    <n v="0"/>
    <n v="0"/>
    <n v="1"/>
    <m/>
    <n v="22530"/>
    <n v="0"/>
    <n v="23229"/>
    <n v="0"/>
    <n v="22530"/>
    <n v="23229"/>
    <n v="699"/>
  </r>
  <r>
    <x v="4"/>
    <s v="Serhat Kuzey"/>
    <m/>
    <m/>
    <m/>
    <d v="2026-08-23T00:00:00"/>
    <s v="S-642944"/>
    <d v="2026-08-23T00:00:00"/>
    <s v="Y-577192"/>
    <x v="3"/>
    <m/>
    <s v=" "/>
    <m/>
    <m/>
    <m/>
    <x v="7"/>
    <m/>
    <m/>
    <m/>
    <m/>
    <m/>
    <s v="33CTT18"/>
    <s v="Tır Frigorifik"/>
    <s v="AHAD LOJİSTİK ULUSLARARASI TAŞIMACILIK TEKSTİL GIDA TARIM OTOMOTİV KUYUMCULUK İNŞAAT PETROL EMLAK"/>
    <x v="1"/>
    <s v=" "/>
    <m/>
    <s v="ŞEHİRLERARASI"/>
    <n v="1"/>
    <s v="Y45"/>
    <s v="MANİSA"/>
    <s v="MANİSA"/>
    <s v="MANİSA MERKEZ"/>
    <s v="AKHİSAR"/>
    <s v="Y06"/>
    <s v="ANKARA"/>
    <s v="ANKARA"/>
    <s v="ANKARA MERKEZ"/>
    <s v="GÖLBAŞI @"/>
    <n v="0"/>
    <n v="574"/>
    <n v="873"/>
    <n v="299"/>
    <n v="36220.06"/>
    <n v="0"/>
    <n v="30450"/>
    <n v="0"/>
    <n v="36220.06"/>
    <n v="30450"/>
    <n v="-5770.06"/>
  </r>
  <r>
    <x v="4"/>
    <s v="Serhat Kuzey"/>
    <m/>
    <m/>
    <m/>
    <d v="2026-08-23T00:00:00"/>
    <s v="S-642943"/>
    <d v="2026-08-23T00:00:00"/>
    <s v="Y-577190"/>
    <x v="3"/>
    <m/>
    <s v=" "/>
    <m/>
    <m/>
    <m/>
    <x v="7"/>
    <m/>
    <m/>
    <m/>
    <m/>
    <m/>
    <s v="31AAB242"/>
    <s v="Tır Frigorifik"/>
    <s v="YAHYAOĞULLARI ULUSLARARASI TAŞIMACILIK LOJİSTİK"/>
    <x v="1"/>
    <s v=" "/>
    <m/>
    <s v="ŞEHİRLERARASI"/>
    <n v="1"/>
    <s v="Y45"/>
    <s v="MANİSA"/>
    <s v="MANİSA"/>
    <s v="MANİSA MERKEZ"/>
    <s v="AKHİSAR"/>
    <s v="Y06"/>
    <s v="ANKARA"/>
    <s v="ANKARA"/>
    <s v="ANKARA MERKEZ"/>
    <s v="ANKARA BÖLGE+GÖLBAŞI @"/>
    <n v="0"/>
    <n v="700"/>
    <n v="1010"/>
    <n v="310"/>
    <n v="45521.25"/>
    <n v="4448.78"/>
    <n v="30600"/>
    <n v="0"/>
    <n v="41072.47"/>
    <n v="30600"/>
    <n v="-10472.469999999999"/>
  </r>
  <r>
    <x v="4"/>
    <s v="Necmettin ŞEN"/>
    <s v="Arşiv kaydı var"/>
    <s v="17-23 AĞUSTOS 2026 KAŞINHANI MUTABAKATI"/>
    <s v="TAMAMLANDI"/>
    <d v="2026-08-23T00:00:00"/>
    <s v="S-642637"/>
    <d v="2026-08-23T00:00:00"/>
    <s v="Y-576881"/>
    <x v="3"/>
    <m/>
    <s v=" "/>
    <m/>
    <m/>
    <m/>
    <x v="10"/>
    <s v="PANEK ZİRAAT ALETLERİ DAYANIKLI TÜKETİM MALZEMELERİ"/>
    <m/>
    <d v="2026-08-23T00:00:00"/>
    <s v="P-000172820"/>
    <m/>
    <s v="42ASF429"/>
    <s v="Tır Frigorifik"/>
    <s v="FATMA GÖK"/>
    <x v="0"/>
    <s v=" "/>
    <m/>
    <s v="ŞEHİRLERARASI"/>
    <n v="1"/>
    <s v="4210"/>
    <s v="KAŞINHANI FABRİKA"/>
    <s v="KONYA"/>
    <s v="MERAM"/>
    <m/>
    <s v="Y61"/>
    <s v="TRABZON"/>
    <s v="TRABZON"/>
    <s v="TRABZON MERKEZ"/>
    <s v="A101 TRABZON 32 PL @ "/>
    <n v="0"/>
    <n v="0"/>
    <n v="0"/>
    <n v="0"/>
    <n v="60000"/>
    <n v="0"/>
    <n v="66639.600000000006"/>
    <n v="0"/>
    <n v="60000"/>
    <n v="66639.600000000006"/>
    <n v="6639.6"/>
  </r>
  <r>
    <x v="4"/>
    <s v="Necmettin ŞEN"/>
    <m/>
    <s v="17-23 AĞUSTOS 2026 KAŞINHANI MUTABAKATI"/>
    <m/>
    <d v="2026-08-23T00:00:00"/>
    <s v="S-642646"/>
    <d v="2026-08-23T00:00:00"/>
    <s v="Y-576880"/>
    <x v="3"/>
    <m/>
    <s v=" "/>
    <m/>
    <m/>
    <m/>
    <x v="10"/>
    <s v="PANEK ZİRAAT ALETLERİ DAYANIKLI TÜKETİM MALZEMELERİ"/>
    <m/>
    <m/>
    <m/>
    <m/>
    <s v="42AYG126"/>
    <s v="Tır Frigorifik"/>
    <s v="İKRALİ NAKLİYAT TURİZM TARIM SANAYİ VE TİCARET LİMİTED ŞİRKETİ"/>
    <x v="0"/>
    <s v=" "/>
    <m/>
    <s v="ŞEHİRLERARASI"/>
    <n v="1"/>
    <s v="4210"/>
    <s v="KAŞINHANI FABRİKA"/>
    <s v="KONYA"/>
    <s v="MERAM"/>
    <m/>
    <s v="Y28"/>
    <s v="GİRESUN"/>
    <s v="GİRESUN"/>
    <s v="GİRESUN MERKEZ"/>
    <s v="A101 GİRESUN 28 PL - MUSTAFA DEMİRCİ 5 PL @"/>
    <n v="0"/>
    <n v="0"/>
    <n v="0"/>
    <n v="0"/>
    <n v="50000"/>
    <n v="0"/>
    <n v="56925.4"/>
    <n v="0"/>
    <n v="50000"/>
    <n v="56925.4"/>
    <n v="6925.4"/>
  </r>
  <r>
    <x v="4"/>
    <s v="Necmettin ŞEN"/>
    <s v="Arşiv kaydı var"/>
    <s v="17-23 AĞUSTOS 2026 KAŞINHANI MUTABAKATI"/>
    <s v="TAMAMLANDI"/>
    <d v="2026-08-23T00:00:00"/>
    <s v="S-642635"/>
    <d v="2026-08-23T00:00:00"/>
    <s v="Y-576878"/>
    <x v="3"/>
    <m/>
    <s v=" "/>
    <m/>
    <m/>
    <m/>
    <x v="10"/>
    <s v="PANEK ZİRAAT ALETLERİ DAYANIKLI TÜKETİM MALZEMELERİ"/>
    <m/>
    <d v="2026-08-23T00:00:00"/>
    <s v="P-000172818"/>
    <m/>
    <s v="42APJ745"/>
    <s v="Tır Frigorifik"/>
    <s v="RAMAZAN CERİT"/>
    <x v="1"/>
    <s v=" "/>
    <m/>
    <s v="ŞEHİRLERARASI"/>
    <n v="1"/>
    <s v="4210"/>
    <s v="KAŞINHANI FABRİKA"/>
    <s v="KONYA"/>
    <s v="MERAM"/>
    <m/>
    <s v="Y55"/>
    <s v="SAMSUN"/>
    <s v="SAMSUN"/>
    <s v="SAMSUN MERKEZ"/>
    <s v="&quot;BİM ÇORUM 3 PL - MAKRO GIDA 8 PL - BİM SAMSUN 2 PL -_x000a_ A101 ATAKUM 12 PL - BİM BAFRA 2 PL&quot; @ "/>
    <n v="0"/>
    <n v="1477"/>
    <n v="1477"/>
    <n v="0"/>
    <n v="53211.23"/>
    <n v="0"/>
    <n v="55462.8"/>
    <n v="0"/>
    <n v="53211.23"/>
    <n v="55462.8"/>
    <n v="2251.5700000000002"/>
  </r>
  <r>
    <x v="4"/>
    <s v="Necmettin ŞEN"/>
    <s v="Arşiv kaydı var"/>
    <s v="17-23 AĞUSTOS 2026 KAŞINHANI MUTABAKATI"/>
    <s v="TAMAMLANDI"/>
    <d v="2026-08-23T00:00:00"/>
    <s v="S-642634"/>
    <d v="2026-08-23T00:00:00"/>
    <s v="Y-576877"/>
    <x v="3"/>
    <m/>
    <s v=" "/>
    <m/>
    <m/>
    <m/>
    <x v="10"/>
    <s v="PANEK ZİRAAT ALETLERİ DAYANIKLI TÜKETİM MALZEMELERİ"/>
    <m/>
    <d v="2026-08-23T00:00:00"/>
    <s v="P-000172817"/>
    <m/>
    <s v="14AAP098"/>
    <s v="Tır Frigorifik"/>
    <s v="ERDAL İŞCAN"/>
    <x v="0"/>
    <s v="ERDAL İŞCAN"/>
    <s v="0544 360 23 50"/>
    <s v="ŞEHİRLERARASI"/>
    <n v="1"/>
    <s v="4210"/>
    <s v="KAŞINHANI FABRİKA"/>
    <s v="KONYA"/>
    <s v="MERAM"/>
    <m/>
    <s v="Y67"/>
    <s v="ZONGULDAK"/>
    <s v="ZONGULDAK"/>
    <s v="ZONGULDAK MERKEZ"/>
    <s v="&quot;AYHANLAR 12 PL - TÜRKOVA 4 PL - A101 ZONGULDAK 10 PL -_x000a_ BATI GIDA 1 PL&quot; @ "/>
    <n v="0"/>
    <n v="0"/>
    <n v="0"/>
    <n v="0"/>
    <n v="42000"/>
    <n v="0"/>
    <n v="48984.2"/>
    <n v="0"/>
    <n v="42000"/>
    <n v="48984.2"/>
    <n v="6984.2"/>
  </r>
  <r>
    <x v="4"/>
    <s v="Necmettin ŞEN"/>
    <s v="Arşiv kaydı var"/>
    <s v="17-23 AĞUSTOS 2026 KAŞINHANI MUTABAKATI"/>
    <s v="TAMAMLANDI"/>
    <d v="2026-08-23T00:00:00"/>
    <s v="S-642633"/>
    <d v="2026-08-23T00:00:00"/>
    <s v="Y-576876"/>
    <x v="3"/>
    <m/>
    <s v=" "/>
    <m/>
    <m/>
    <m/>
    <x v="10"/>
    <s v="PANEK ZİRAAT ALETLERİ DAYANIKLI TÜKETİM MALZEMELERİ"/>
    <m/>
    <d v="2026-08-23T00:00:00"/>
    <s v="P-000172816"/>
    <m/>
    <s v="42SM634"/>
    <s v="Tır Frigorifik"/>
    <s v="YASİN BOZDAĞ"/>
    <x v="1"/>
    <s v=" "/>
    <m/>
    <s v="ŞEHİRLERARASI"/>
    <n v="1"/>
    <s v="4210"/>
    <s v="KAŞINHANI FABRİKA"/>
    <s v="KONYA"/>
    <s v="MERAM"/>
    <m/>
    <s v="Y07"/>
    <s v="ANTALYA"/>
    <s v="ANTALYA"/>
    <s v="MERKEZ"/>
    <s v="A101 SERİK 32 P L @ "/>
    <n v="0"/>
    <n v="610"/>
    <n v="610"/>
    <n v="0"/>
    <n v="22819.88"/>
    <n v="0"/>
    <n v="17008.16"/>
    <n v="0"/>
    <n v="22819.88"/>
    <n v="17008.16"/>
    <n v="-5811.72"/>
  </r>
  <r>
    <x v="4"/>
    <s v="Necmettin ŞEN"/>
    <s v="Arşiv kaydı var"/>
    <s v="17-23 AĞUSTOS 2026 KAŞINHANI MUTABAKATI"/>
    <s v="TAMAMLANDI"/>
    <d v="2026-08-23T00:00:00"/>
    <s v="S-642632"/>
    <d v="2026-08-23T00:00:00"/>
    <s v="Y-576875"/>
    <x v="3"/>
    <m/>
    <s v=" "/>
    <m/>
    <m/>
    <m/>
    <x v="10"/>
    <s v="PANEK ZİRAAT ALETLERİ DAYANIKLI TÜKETİM MALZEMELERİ"/>
    <m/>
    <d v="2026-08-23T00:00:00"/>
    <s v="P-000172815"/>
    <m/>
    <s v="42AVD334"/>
    <s v="Tır Frigorifik"/>
    <s v="KADİR YAVUZER"/>
    <x v="1"/>
    <s v=" "/>
    <m/>
    <s v="ŞEHİRLERARASI"/>
    <n v="1"/>
    <s v="4210"/>
    <s v="KAŞINHANI FABRİKA"/>
    <s v="KONYA"/>
    <s v="MERAM"/>
    <m/>
    <s v="Y07"/>
    <s v="ANTALYA"/>
    <s v="ANTALYA"/>
    <s v="MERKEZ"/>
    <s v="MİGROS 17 PL -STOKİS 7 PL - BİM DÖŞEMEALTI 3 PL - BİM DÖŞEMEALTI(2) 1 PL @ "/>
    <n v="0"/>
    <n v="725"/>
    <n v="725"/>
    <n v="0"/>
    <n v="27145.61"/>
    <n v="0"/>
    <n v="25341.1"/>
    <n v="0"/>
    <n v="27145.61"/>
    <n v="25341.1"/>
    <n v="-1804.51"/>
  </r>
  <r>
    <x v="4"/>
    <s v="Necmettin ŞEN"/>
    <s v="Arşiv kaydı var"/>
    <s v="17-23 AĞUSTOS 2026 KAŞINHANI MUTABAKATI"/>
    <s v="TAMAMLANDI"/>
    <d v="2026-08-23T00:00:00"/>
    <s v="S-642631"/>
    <d v="2026-08-23T00:00:00"/>
    <s v="Y-576874"/>
    <x v="3"/>
    <m/>
    <s v=" "/>
    <m/>
    <m/>
    <m/>
    <x v="10"/>
    <s v="PANEK ZİRAAT ALETLERİ DAYANIKLI TÜKETİM MALZEMELERİ"/>
    <m/>
    <d v="2026-08-23T00:00:00"/>
    <s v="P-000172814"/>
    <m/>
    <s v="01ACP719"/>
    <s v="Tır Frigorifik"/>
    <s v="MYS TRANS ULUSLARARASI TAŞIMACILIK İNŞAAT SANAYİ VE TİCARET LİMİTED ŞİRKETİ"/>
    <x v="1"/>
    <s v=" "/>
    <m/>
    <s v="ŞEHİRLERARASI"/>
    <n v="1"/>
    <s v="4210"/>
    <s v="KAŞINHANI FABRİKA"/>
    <s v="KONYA"/>
    <s v="MERAM"/>
    <m/>
    <s v="Y07"/>
    <s v="ANTALYA"/>
    <s v="ANTALYA"/>
    <s v="MERKEZ"/>
    <s v="A101 BURDUR 19 PL -A101 MURATPAŞA 14 PL @ "/>
    <n v="0"/>
    <n v="489"/>
    <n v="1074"/>
    <n v="585"/>
    <n v="45678.45"/>
    <n v="837.94"/>
    <n v="25872.06"/>
    <n v="0"/>
    <n v="44840.51"/>
    <n v="25872.06"/>
    <n v="-18968.45"/>
  </r>
  <r>
    <x v="4"/>
    <s v="Necmettin ŞEN"/>
    <s v="Arşiv kaydı var"/>
    <s v="17-23 AĞUSTOS 2026 KAŞINHANI MUTABAKATI"/>
    <s v="TAMAMLANDI"/>
    <d v="2026-08-23T00:00:00"/>
    <s v="S-642630"/>
    <d v="2026-08-23T00:00:00"/>
    <s v="Y-576873"/>
    <x v="3"/>
    <m/>
    <s v=" "/>
    <m/>
    <m/>
    <m/>
    <x v="10"/>
    <s v="PANEK ZİRAAT ALETLERİ DAYANIKLI TÜKETİM MALZEMELERİ"/>
    <m/>
    <d v="2026-08-23T00:00:00"/>
    <s v="P-000172813"/>
    <m/>
    <s v="42E4309"/>
    <s v="Tır Frigorifik"/>
    <s v="KADİR YAVUZER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MİGRSO GÖLBAŞI 15 PL - A101 GÖLBAŞI 15 PL @ "/>
    <n v="0"/>
    <n v="607"/>
    <n v="607"/>
    <n v="0"/>
    <n v="22860.44"/>
    <n v="907.37"/>
    <n v="19459.71"/>
    <n v="0"/>
    <n v="21953.07"/>
    <n v="19459.71"/>
    <n v="-2493.36"/>
  </r>
  <r>
    <x v="4"/>
    <s v="Necmettin ŞEN"/>
    <s v="Arşiv kaydı var"/>
    <s v="17-23 AĞUSTOS 2026 KAŞINHANI MUTABAKATI"/>
    <s v="TAMAMLANDI"/>
    <d v="2026-08-23T00:00:00"/>
    <s v="S-642629"/>
    <d v="2026-08-23T00:00:00"/>
    <s v="Y-576872"/>
    <x v="3"/>
    <m/>
    <s v=" "/>
    <m/>
    <m/>
    <m/>
    <x v="10"/>
    <s v="PANEK ZİRAAT ALETLERİ DAYANIKLI TÜKETİM MALZEMELERİ"/>
    <m/>
    <d v="2026-08-23T00:00:00"/>
    <s v="P-000172812"/>
    <m/>
    <s v="06FTL122"/>
    <s v="Tır Frigorifik"/>
    <s v="SÜLEYMAN BAHAR-BARAN NAKLİYAT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&quot;NET TOPTAN 13 PL - BİM HASANOĞLAN(1) 1 PL - BİM HASANOĞLAN(2) 1 PL_x000a_ A101 ELMADAĞ 18 PL&quot; @ "/>
    <n v="0"/>
    <n v="491"/>
    <n v="878"/>
    <n v="387"/>
    <n v="35375.86"/>
    <n v="554.83000000000004"/>
    <n v="27662.19"/>
    <n v="0"/>
    <n v="34821.03"/>
    <n v="27662.19"/>
    <n v="-7158.84"/>
  </r>
  <r>
    <x v="4"/>
    <s v="Necmettin ŞEN"/>
    <s v="Arşiv kaydı var"/>
    <s v="17-23 AĞUSTOS 2026 KAŞINHANI MUTABAKATI"/>
    <s v="TAMAMLANDI"/>
    <d v="2026-08-23T00:00:00"/>
    <s v="S-642628"/>
    <d v="2026-08-23T00:00:00"/>
    <s v="Y-576871"/>
    <x v="3"/>
    <m/>
    <s v=" "/>
    <m/>
    <m/>
    <m/>
    <x v="10"/>
    <s v="PANEK ZİRAAT ALETLERİ DAYANIKLI TÜKETİM MALZEMELERİ"/>
    <m/>
    <d v="2026-08-23T00:00:00"/>
    <s v="P-000172811"/>
    <m/>
    <s v="42DJ133"/>
    <s v="Tır Tenteli"/>
    <s v="İLYAS ÖZDEMİR NAKLİYAT OTO. SAN. VE TİC. LTD. ŞTİ."/>
    <x v="0"/>
    <s v=" "/>
    <m/>
    <s v="ŞEHİRLERARASI"/>
    <n v="1"/>
    <s v="4210"/>
    <s v="KAŞINHANI FABRİKA"/>
    <s v="KONYA"/>
    <s v="MERAM"/>
    <m/>
    <s v="Y06"/>
    <s v="ANKARA"/>
    <s v="ANKARA"/>
    <s v="ANKARA MERKEZ"/>
    <s v="&quot;MİGROS ANKARA ASO2 3 PL - BİM SİNCAN 3 PL -GİMSA 1 PL - _x000a_YASEMİN 26 PL&quot; @ "/>
    <n v="0"/>
    <n v="0"/>
    <n v="0"/>
    <n v="0"/>
    <n v="23000"/>
    <n v="0"/>
    <n v="25207.64"/>
    <n v="0"/>
    <n v="23000"/>
    <n v="25207.64"/>
    <n v="2207.64"/>
  </r>
  <r>
    <x v="4"/>
    <s v="Necmettin ŞEN"/>
    <s v="Arşiv kaydı var"/>
    <s v="17-23 AĞUSTOS 2026 KAŞINHANI MUTABAKATI"/>
    <s v="TAMAMLANDI"/>
    <d v="2026-08-23T00:00:00"/>
    <s v="S-642627"/>
    <d v="2026-08-23T00:00:00"/>
    <s v="Y-576870"/>
    <x v="3"/>
    <m/>
    <s v=" "/>
    <m/>
    <m/>
    <m/>
    <x v="10"/>
    <s v="PANEK ZİRAAT ALETLERİ DAYANIKLI TÜKETİM MALZEMELERİ"/>
    <m/>
    <d v="2026-08-23T00:00:00"/>
    <s v="P-000172810"/>
    <m/>
    <s v="42M1989"/>
    <s v="Tır Tenteli"/>
    <s v="NAİL GÜÇLÜ"/>
    <x v="0"/>
    <s v=" "/>
    <m/>
    <s v="ŞEHİRLERARASI"/>
    <n v="1"/>
    <s v="4210"/>
    <s v="KAŞINHANI FABRİKA"/>
    <s v="KONYA"/>
    <s v="MERAM"/>
    <m/>
    <s v="Y06"/>
    <s v="ANKARA"/>
    <s v="ANKARA"/>
    <s v="ANKARA MERKEZ"/>
    <s v="BİM AKYURT 1 PL - BİM GÜZELHİSAR 2 PL -A101 ESENBOĞA 27 PL @ "/>
    <n v="0"/>
    <n v="0"/>
    <n v="0"/>
    <n v="0"/>
    <n v="22000"/>
    <n v="0"/>
    <n v="25103.81"/>
    <n v="0"/>
    <n v="22000"/>
    <n v="25103.81"/>
    <n v="3103.81"/>
  </r>
  <r>
    <x v="4"/>
    <s v="Necmettin ŞEN"/>
    <s v="Arşiv kaydı var"/>
    <s v="17-23 AĞUSTOS 2026 KAŞINHANI MUTABAKATI"/>
    <s v="TAMAMLANDI"/>
    <d v="2026-08-23T00:00:00"/>
    <s v="S-642626"/>
    <d v="2026-08-23T00:00:00"/>
    <s v="Y-576869"/>
    <x v="3"/>
    <m/>
    <s v=" "/>
    <m/>
    <m/>
    <m/>
    <x v="10"/>
    <s v="PANEK ZİRAAT ALETLERİ DAYANIKLI TÜKETİM MALZEMELERİ"/>
    <m/>
    <d v="2026-08-23T00:00:00"/>
    <s v="P-000172809"/>
    <m/>
    <s v="42AFV141"/>
    <s v="Tır Frigorifik"/>
    <s v="MUSTAFA URAL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A101 AKINCI 13 PL - A101 ESENBOĞA 17 PL @ "/>
    <n v="0"/>
    <n v="755"/>
    <n v="755"/>
    <n v="0"/>
    <n v="27372.83"/>
    <n v="42.11"/>
    <n v="26192.19"/>
    <n v="0"/>
    <n v="27330.720000000001"/>
    <n v="26192.19"/>
    <n v="-1138.53"/>
  </r>
  <r>
    <x v="4"/>
    <s v="Necmettin ŞEN"/>
    <s v="Arşiv kaydı var"/>
    <s v="17-23 AĞUSTOS 2026 KAŞINHANI MUTABAKATI"/>
    <s v="TAMAMLANDI"/>
    <d v="2026-08-23T00:00:00"/>
    <s v="S-642625"/>
    <d v="2026-08-23T00:00:00"/>
    <s v="Y-576868"/>
    <x v="3"/>
    <m/>
    <s v=" "/>
    <m/>
    <m/>
    <m/>
    <x v="10"/>
    <s v="PANEK ZİRAAT ALETLERİ DAYANIKLI TÜKETİM MALZEMELERİ"/>
    <m/>
    <d v="2026-08-23T00:00:00"/>
    <s v="P-000172808"/>
    <m/>
    <s v="42FAN86"/>
    <s v="Tır Frigorifik"/>
    <s v="MURAT ŞEFLEK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- ERDOĞAN 14 PL + 1 PL TAZE ET - MERT KASABI 1 PL TAZE ET - YASEMİN 16 @ "/>
    <n v="0"/>
    <n v="710"/>
    <n v="710"/>
    <n v="0"/>
    <n v="26070.080000000002"/>
    <n v="0"/>
    <n v="23560.95"/>
    <n v="0"/>
    <n v="26070.080000000002"/>
    <n v="23560.95"/>
    <n v="-2509.13"/>
  </r>
  <r>
    <x v="4"/>
    <s v="Necmettin ŞEN"/>
    <s v="Arşiv kaydı var"/>
    <s v="17-23 AĞUSTOS 2026 KAŞINHANI MUTABAKATI"/>
    <s v="TAMAMLANDI"/>
    <d v="2026-08-23T00:00:00"/>
    <s v="S-642623"/>
    <d v="2026-08-23T00:00:00"/>
    <s v="Y-576866"/>
    <x v="3"/>
    <m/>
    <s v=" "/>
    <m/>
    <m/>
    <m/>
    <x v="10"/>
    <s v="PANEK ZİRAAT ALETLERİ DAYANIKLI TÜKETİM MALZEMELERİ"/>
    <m/>
    <d v="2026-08-23T00:00:00"/>
    <s v="P-000172806"/>
    <m/>
    <s v="42FPZ07"/>
    <s v="Tır Tenteli"/>
    <s v="DURMUŞ ÇELİK"/>
    <x v="0"/>
    <s v=" "/>
    <m/>
    <s v="ŞEHİRLERARASI"/>
    <n v="1"/>
    <s v="4210"/>
    <s v="KAŞINHANI FABRİKA"/>
    <s v="KONYA"/>
    <s v="MERAM"/>
    <m/>
    <s v="Y06"/>
    <s v="ANKARA"/>
    <s v="ANKARA"/>
    <s v="ANKARA MERKEZ"/>
    <s v="YASEMİN 33 PL @ "/>
    <n v="0"/>
    <n v="0"/>
    <n v="0"/>
    <n v="0"/>
    <n v="19000"/>
    <n v="0"/>
    <n v="21319.52"/>
    <n v="0"/>
    <n v="19000"/>
    <n v="21319.52"/>
    <n v="2319.52"/>
  </r>
  <r>
    <x v="4"/>
    <s v="Necmettin ŞEN"/>
    <s v="Arşiv kaydı var"/>
    <s v="17-23 AĞUSTOS 2026 KAŞINHANI MUTABAKATI"/>
    <s v="TAMAMLANDI"/>
    <d v="2026-08-23T00:00:00"/>
    <s v="S-642622"/>
    <d v="2026-08-23T00:00:00"/>
    <s v="Y-576865"/>
    <x v="3"/>
    <m/>
    <s v=" "/>
    <m/>
    <m/>
    <m/>
    <x v="10"/>
    <s v="PANEK ZİRAAT ALETLERİ DAYANIKLI TÜKETİM MALZEMELERİ"/>
    <m/>
    <d v="2026-08-23T00:00:00"/>
    <s v="P-000172805"/>
    <m/>
    <s v="42DLU50"/>
    <s v="Tır Frigorifik"/>
    <s v="DURMUŞ ÇELİK"/>
    <x v="0"/>
    <s v=" "/>
    <m/>
    <s v="ŞEHİRLERARASI"/>
    <n v="1"/>
    <s v="4210"/>
    <s v="KAŞINHANI FABRİKA"/>
    <s v="KONYA"/>
    <s v="MERAM"/>
    <m/>
    <s v="Y81"/>
    <s v="DÜZCE"/>
    <s v="DÜZCE"/>
    <s v="DÜZCE MERKEZ"/>
    <s v="GÜL TİCARET 15 PL - BİM 7 PL - A101 11 PL @ "/>
    <n v="0"/>
    <n v="0"/>
    <n v="0"/>
    <n v="0"/>
    <n v="34000"/>
    <n v="0"/>
    <n v="38768.800000000003"/>
    <n v="0"/>
    <n v="34000"/>
    <n v="38768.800000000003"/>
    <n v="4768.8"/>
  </r>
  <r>
    <x v="4"/>
    <s v="Necmettin ŞEN"/>
    <s v="Arşiv kaydı var"/>
    <s v="17-23 AĞUSTOS 2026 KAŞINHANI MUTABAKATI"/>
    <s v="TAMAMLANDI"/>
    <d v="2026-08-23T00:00:00"/>
    <s v="S-642621"/>
    <d v="2026-08-23T00:00:00"/>
    <s v="Y-576864"/>
    <x v="3"/>
    <m/>
    <s v=" "/>
    <m/>
    <m/>
    <m/>
    <x v="10"/>
    <s v="PANEK ZİRAAT ALETLERİ DAYANIKLI TÜKETİM MALZEMELERİ"/>
    <m/>
    <d v="2026-08-23T00:00:00"/>
    <s v="P-000172804"/>
    <m/>
    <s v="42AOS764"/>
    <s v="Tır Frigorifik"/>
    <s v="SÜLEYMAN GÜMÜŞKAYA"/>
    <x v="1"/>
    <s v=" "/>
    <m/>
    <s v="ŞEHİRLERARASI"/>
    <n v="1"/>
    <s v="4210"/>
    <s v="KAŞINHANI FABRİKA"/>
    <s v="KONYA"/>
    <s v="MERAM"/>
    <m/>
    <s v="Y38"/>
    <s v="KAYSERİ"/>
    <s v="KAYSERİ"/>
    <s v="KAYSERİ MERKEZ"/>
    <s v="&quot;KARABIYIK 2 PL - BİM AKSARAY 8 PL - ARSEN İHTİYAÇ 21 PL -_x000a_BİM KAYSERİ(2) 2 PL&quot; @ "/>
    <n v="0"/>
    <n v="443"/>
    <n v="598"/>
    <n v="155"/>
    <n v="24057.74"/>
    <n v="0"/>
    <n v="30888.17"/>
    <n v="0"/>
    <n v="24057.74"/>
    <n v="30888.17"/>
    <n v="6830.43"/>
  </r>
  <r>
    <x v="4"/>
    <s v="Necmettin ŞEN"/>
    <s v="Arşiv kaydı var"/>
    <s v="17-23 AĞUSTOS 2026 KAŞINHANI MUTABAKATI"/>
    <s v="TAMAMLANDI"/>
    <d v="2026-08-23T00:00:00"/>
    <s v="S-642620"/>
    <d v="2026-08-23T00:00:00"/>
    <s v="Y-576863"/>
    <x v="3"/>
    <m/>
    <s v=" "/>
    <m/>
    <m/>
    <m/>
    <x v="10"/>
    <s v="PANEK ZİRAAT ALETLERİ DAYANIKLI TÜKETİM MALZEMELERİ"/>
    <m/>
    <d v="2026-08-23T00:00:00"/>
    <s v="P-000172803"/>
    <m/>
    <s v="42ACE599"/>
    <s v="Tır Frigorifik"/>
    <s v="YASİN BOZDAĞ"/>
    <x v="0"/>
    <s v=" "/>
    <m/>
    <s v="ŞEHİRLERARASI"/>
    <n v="1"/>
    <s v="4210"/>
    <s v="KAŞINHANI FABRİKA"/>
    <s v="KONYA"/>
    <s v="MERAM"/>
    <m/>
    <s v="Y38"/>
    <s v="KAYSERİ"/>
    <s v="KAYSERİ"/>
    <s v="KAYSERİ MERKEZ"/>
    <s v="&quot;İSMAİL GÜLEZ 8 PL - BİM KAYSERİ 1 PL - ÖZ RİZE 2 PL - _x000a_A101 KAYSERİ 22 PL&quot; @ "/>
    <n v="0"/>
    <n v="0"/>
    <n v="0"/>
    <n v="0"/>
    <n v="26000"/>
    <n v="0"/>
    <n v="29555.7"/>
    <n v="0"/>
    <n v="26000"/>
    <n v="29555.7"/>
    <n v="3555.7"/>
  </r>
  <r>
    <x v="4"/>
    <s v="Necmettin ŞEN"/>
    <s v="Arşiv kaydı var"/>
    <s v="17-23 AĞUSTOS 2026 KAŞINHANI MUTABAKATI"/>
    <s v="TAMAMLANDI"/>
    <d v="2026-08-23T00:00:00"/>
    <s v="S-642619"/>
    <d v="2026-08-23T00:00:00"/>
    <s v="Y-576862"/>
    <x v="3"/>
    <m/>
    <s v=" "/>
    <m/>
    <m/>
    <m/>
    <x v="10"/>
    <s v="PANEK ZİRAAT ALETLERİ DAYANIKLI TÜKETİM MALZEMELERİ"/>
    <m/>
    <d v="2026-08-23T00:00:00"/>
    <s v="P-000172802"/>
    <m/>
    <s v="42CTZ43"/>
    <s v="Tır Frigorifik"/>
    <s v="ALİ İNCEUZUN"/>
    <x v="0"/>
    <s v=" "/>
    <m/>
    <s v="ŞEHİRLERARASI"/>
    <n v="1"/>
    <s v="4210"/>
    <s v="KAŞINHANI FABRİKA"/>
    <s v="KONYA"/>
    <s v="MERAM"/>
    <m/>
    <s v="Y60"/>
    <s v="TOKAT"/>
    <s v="TOKAT"/>
    <s v="TOKAT MERKEZ"/>
    <s v="KÜRE AKARYAKIT 18 PL - TOKTAR 15 PL @ "/>
    <n v="0"/>
    <n v="0"/>
    <n v="0"/>
    <n v="0"/>
    <n v="39000"/>
    <n v="0"/>
    <n v="43500.6"/>
    <n v="0"/>
    <n v="39000"/>
    <n v="43500.6"/>
    <n v="4500.6000000000004"/>
  </r>
  <r>
    <x v="4"/>
    <s v="Necmettin ŞEN"/>
    <m/>
    <s v="17-23 AĞUSTOS 2026 KAŞINHANI MUTABAKATI"/>
    <s v="TAMAMLANDI"/>
    <d v="2026-08-23T00:00:00"/>
    <s v="S-642618"/>
    <d v="2026-08-23T00:00:00"/>
    <s v="Y-576861"/>
    <x v="3"/>
    <m/>
    <s v=" "/>
    <m/>
    <m/>
    <m/>
    <x v="10"/>
    <s v="PANEK ZİRAAT ALETLERİ DAYANIKLI TÜKETİM MALZEMELERİ"/>
    <m/>
    <d v="2026-08-23T00:00:00"/>
    <s v="P-000172801"/>
    <m/>
    <s v="33BYD96"/>
    <s v="Tır Frigorifik"/>
    <s v="NAZDAR LOJİSTİK NAKLİYAT İTHALAT İHRACAT VE SANAYİ TİCARET LİMİTED ŞİRKETİ"/>
    <x v="1"/>
    <s v=" "/>
    <m/>
    <s v="ŞEHİRLERARASI"/>
    <n v="1"/>
    <s v="4210"/>
    <s v="KAŞINHANI FABRİKA"/>
    <s v="KONYA"/>
    <s v="MERAM"/>
    <m/>
    <s v="Y33"/>
    <s v="MERSİN"/>
    <s v="MERSİN"/>
    <s v="MERSİN MERKEZ"/>
    <s v="A101 TARSUS 22 PL - BİM TARSUS 6 PL - ADNAN TİCARET 5 PL - @ "/>
    <n v="0"/>
    <n v="363"/>
    <n v="616"/>
    <n v="253"/>
    <n v="26810.84"/>
    <n v="0"/>
    <n v="23668.15"/>
    <n v="0"/>
    <n v="26810.84"/>
    <n v="23668.15"/>
    <n v="-3142.69"/>
  </r>
  <r>
    <x v="4"/>
    <s v="Necmettin ŞEN"/>
    <s v="Arşiv kaydı var"/>
    <s v="17-23 AĞUSTOS 2026 KAŞINHANI MUTABAKATI"/>
    <s v="TAMAMLANDI"/>
    <d v="2026-08-23T00:00:00"/>
    <s v="S-642617"/>
    <d v="2026-08-23T00:00:00"/>
    <s v="Y-576860"/>
    <x v="3"/>
    <m/>
    <s v=" "/>
    <m/>
    <m/>
    <m/>
    <x v="10"/>
    <s v="PANEK ZİRAAT ALETLERİ DAYANIKLI TÜKETİM MALZEMELERİ"/>
    <m/>
    <d v="2026-08-23T00:00:00"/>
    <s v="P-000172800"/>
    <m/>
    <s v="33CUH62"/>
    <s v="Tır Frigorifik"/>
    <s v="REYSAN LOJİSTİK ULUSLARARASI NAKLİYAT SANAYİ VE TİCARET LİMİTED ŞİRKETİ"/>
    <x v="1"/>
    <s v=" "/>
    <m/>
    <s v="ŞEHİRLERARASI"/>
    <n v="1"/>
    <s v="4210"/>
    <s v="KAŞINHANI FABRİKA"/>
    <s v="KONYA"/>
    <s v="MERAM"/>
    <m/>
    <s v="Y31"/>
    <s v="HATAY"/>
    <s v="HATAY"/>
    <s v="MERKEZ"/>
    <s v="&quot;MİGROS TARSUS 7 PL - BİM MERSİN 4 PL - BAKLACI 4 PL_x000a_ - A101 HATAY 18 PL&quot; @ "/>
    <n v="0"/>
    <n v="654"/>
    <n v="1277"/>
    <n v="623"/>
    <n v="51055.75"/>
    <n v="0"/>
    <n v="38472.400000000001"/>
    <n v="0"/>
    <n v="51055.75"/>
    <n v="38472.400000000001"/>
    <n v="-12583.35"/>
  </r>
  <r>
    <x v="4"/>
    <s v="Necmettin ŞEN"/>
    <s v="Arşiv kaydı var"/>
    <s v="17-23 AĞUSTOS 2026 KAŞINHANI MUTABAKATI"/>
    <s v="TAMAMLANDI"/>
    <d v="2026-08-23T00:00:00"/>
    <s v="S-642616"/>
    <d v="2026-08-23T00:00:00"/>
    <s v="Y-576859"/>
    <x v="3"/>
    <m/>
    <s v=" "/>
    <m/>
    <m/>
    <m/>
    <x v="10"/>
    <s v="PANEK ZİRAAT ALETLERİ DAYANIKLI TÜKETİM MALZEMELERİ"/>
    <m/>
    <d v="2026-08-23T00:00:00"/>
    <s v="P-000172799"/>
    <m/>
    <s v="33CRB01"/>
    <s v="Tır Frigorifik"/>
    <s v="BUDAKLAR NAKLİYAT GIDA PETROL İNŞAAT OTOMOTİV SANAYİ VE TİCARET LİMİTED ŞİRKETİ"/>
    <x v="1"/>
    <s v=" "/>
    <m/>
    <s v="ŞEHİRLERARASI"/>
    <n v="1"/>
    <s v="4210"/>
    <s v="KAŞINHANI FABRİKA"/>
    <s v="KONYA"/>
    <s v="MERAM"/>
    <m/>
    <s v="Y46"/>
    <s v="KAHRAMANMARAŞ"/>
    <s v="KAHRAMANMARAŞ"/>
    <s v="KAHRAMANMARAŞ MERKEZ"/>
    <s v="FATİH DONDURMA 13 PL - DERTLİ 13 PL @ "/>
    <n v="0"/>
    <n v="564"/>
    <n v="1119"/>
    <n v="555"/>
    <n v="43497.72"/>
    <n v="0"/>
    <n v="34438.67"/>
    <n v="0"/>
    <n v="43497.72"/>
    <n v="34438.67"/>
    <n v="-9059.0499999999993"/>
  </r>
  <r>
    <x v="4"/>
    <s v="Necmettin ŞEN"/>
    <m/>
    <s v="17-23 AĞUSTOS 2026 KAŞINHANI MUTABAKATI"/>
    <s v="TAMAMLANDI"/>
    <d v="2026-08-23T00:00:00"/>
    <s v="S-642615"/>
    <d v="2026-08-23T00:00:00"/>
    <s v="Y-576858"/>
    <x v="3"/>
    <m/>
    <s v=" "/>
    <m/>
    <m/>
    <m/>
    <x v="10"/>
    <s v="PANEK ZİRAAT ALETLERİ DAYANIKLI TÜKETİM MALZEMELERİ"/>
    <m/>
    <d v="2026-08-23T00:00:00"/>
    <s v="P-000172798"/>
    <m/>
    <s v="70BH207"/>
    <s v="Tır Tenteli"/>
    <s v="İSA KILINÇVUR"/>
    <x v="0"/>
    <s v=" "/>
    <m/>
    <s v="ŞEHİRLERARASI"/>
    <n v="1"/>
    <s v="4210"/>
    <s v="KAŞINHANI FABRİKA"/>
    <s v="KONYA"/>
    <s v="MERAM"/>
    <m/>
    <s v="Y25"/>
    <s v="ERZURUM"/>
    <s v="ERZURUM"/>
    <s v="ERZURUM MERKEZ"/>
    <s v="MENCOĞLU 10 PL - A101 ERZURUM 23 PL @ "/>
    <n v="0"/>
    <n v="0"/>
    <n v="0"/>
    <n v="0"/>
    <n v="60000"/>
    <n v="0"/>
    <n v="66471.899999999994"/>
    <n v="0"/>
    <n v="60000"/>
    <n v="66471.899999999994"/>
    <n v="6471.9"/>
  </r>
  <r>
    <x v="4"/>
    <s v="Necmettin ŞEN"/>
    <m/>
    <s v="17-23 AĞUSTOS 2026 KAŞINHANI MUTABAKATI"/>
    <m/>
    <d v="2026-08-23T00:00:00"/>
    <s v="S-642645"/>
    <d v="2026-08-23T00:00:00"/>
    <s v="Y-576857"/>
    <x v="3"/>
    <m/>
    <s v=" "/>
    <m/>
    <m/>
    <m/>
    <x v="10"/>
    <s v="PANEK ZİRAAT ALETLERİ DAYANIKLI TÜKETİM MALZEMELERİ"/>
    <m/>
    <m/>
    <m/>
    <m/>
    <s v="68ABS540"/>
    <s v="Tır Frigorifik"/>
    <s v="MEHMET DİNÇ"/>
    <x v="0"/>
    <s v="MEHMET KARAKAŞ"/>
    <s v="0533 779 84 60"/>
    <s v="ŞEHİRLERARASI"/>
    <n v="1"/>
    <s v="4210"/>
    <s v="KAŞINHANI FABRİKA"/>
    <s v="KONYA"/>
    <s v="MERAM"/>
    <m/>
    <s v="Y65"/>
    <s v="VAN"/>
    <s v="VAN"/>
    <s v="VAN MERKEZ"/>
    <s v="İHT GIDA 5 PL - ŞEKERCİ GIDA 8 PL - A101 VAN 18 PL @"/>
    <n v="0"/>
    <n v="0"/>
    <n v="0"/>
    <n v="0"/>
    <n v="87000"/>
    <n v="0"/>
    <n v="107868.9"/>
    <n v="0"/>
    <n v="87000"/>
    <n v="107868.9"/>
    <n v="20868.900000000001"/>
  </r>
  <r>
    <x v="4"/>
    <s v="Necmettin ŞEN"/>
    <s v="Arşiv kaydı var"/>
    <s v="17-23 AĞUSTOS 2026 KAŞINHANI MUTABAKATI"/>
    <s v="TAMAMLANDI"/>
    <d v="2026-08-23T00:00:00"/>
    <s v="S-642639"/>
    <d v="2026-08-23T00:00:00"/>
    <s v="Y-576883"/>
    <x v="3"/>
    <m/>
    <s v=" "/>
    <m/>
    <m/>
    <m/>
    <x v="10"/>
    <s v="PANEK ZİRAAT ALETLERİ DAYANIKLI TÜKETİM MALZEMELERİ"/>
    <m/>
    <d v="2026-08-23T00:00:00"/>
    <s v="P-000172822"/>
    <m/>
    <s v="33AHP128"/>
    <s v="Tır Frigorifik"/>
    <s v="SÜMER TRANS ULUS.TAŞ.İTH.İHR.SAN. VE TİC.LTD.ŞTİ."/>
    <x v="1"/>
    <s v="LATİF AKURAN"/>
    <m/>
    <s v="ŞEHİRLERARASI"/>
    <n v="1"/>
    <s v="4210"/>
    <s v="KAŞINHANI FABRİKA"/>
    <s v="KONYA"/>
    <s v="MERAM"/>
    <m/>
    <s v="Y23"/>
    <s v="ELAZIĞ"/>
    <s v="ELAZIĞ"/>
    <s v="ELAZIĞ MERKEZ"/>
    <s v="A101 MALATYA 26 PL - BAŞKAN GIDA 6 PL- - BİM ELAZIĞ 1 PL @ "/>
    <n v="0"/>
    <n v="885"/>
    <n v="1674"/>
    <n v="789"/>
    <n v="68816.19"/>
    <n v="0"/>
    <n v="54940.53"/>
    <n v="0"/>
    <n v="68816.19"/>
    <n v="54940.53"/>
    <n v="-13875.66"/>
  </r>
  <r>
    <x v="4"/>
    <s v="Necmettin ŞEN"/>
    <s v="Arşiv kaydı var"/>
    <s v="17-23 AĞUSTOS 2026 KAŞINHANI MUTABAKATI"/>
    <s v="TAMAMLANDI"/>
    <d v="2026-08-23T00:00:00"/>
    <s v="S-642638"/>
    <d v="2026-08-23T00:00:00"/>
    <s v="Y-576882"/>
    <x v="3"/>
    <m/>
    <s v=" "/>
    <m/>
    <m/>
    <m/>
    <x v="10"/>
    <s v="PANEK ZİRAAT ALETLERİ DAYANIKLI TÜKETİM MALZEMELERİ"/>
    <m/>
    <d v="2026-08-23T00:00:00"/>
    <s v="P-000172821"/>
    <m/>
    <s v="34BRZ028"/>
    <s v="Tır Frigorifik"/>
    <s v="İRFAN AKSU"/>
    <x v="1"/>
    <s v=" "/>
    <m/>
    <s v="ŞEHİRLERARASI"/>
    <n v="1"/>
    <s v="4210"/>
    <s v="KAŞINHANI FABRİKA"/>
    <s v="KONYA"/>
    <s v="MERAM"/>
    <m/>
    <s v="Y53"/>
    <s v="RİZE"/>
    <s v="RİZE"/>
    <s v="RİZE MERKEZ"/>
    <s v="&quot;BİM PİRAZİZ 10 PL - AKDENİZ 15 PL - BİM 3 PL _x000a_- ANADOLU ARICILIK 5 PL&quot; @ "/>
    <n v="0"/>
    <n v="1125"/>
    <n v="2175"/>
    <n v="1050"/>
    <n v="100611.1"/>
    <n v="1330.18"/>
    <n v="72858.2"/>
    <n v="0"/>
    <n v="99280.92"/>
    <n v="72858.2"/>
    <n v="-26422.720000000001"/>
  </r>
  <r>
    <x v="4"/>
    <s v="Necmettin ŞEN"/>
    <s v="Arşiv kaydı var"/>
    <s v="17-23 AĞUSTOS 2026 KAŞINHANI MUTABAKATI"/>
    <s v="TAMAMLANDI"/>
    <d v="2026-08-23T00:00:00"/>
    <s v="S-642636"/>
    <d v="2026-08-23T00:00:00"/>
    <s v="Y-576879"/>
    <x v="3"/>
    <m/>
    <s v=" "/>
    <m/>
    <m/>
    <m/>
    <x v="10"/>
    <s v="PANEK ZİRAAT ALETLERİ DAYANIKLI TÜKETİM MALZEMELERİ"/>
    <m/>
    <d v="2026-08-23T00:00:00"/>
    <s v="P-000172819"/>
    <m/>
    <s v="42AID027"/>
    <s v="Tır Frigorifik"/>
    <s v="NİYAZİ ESĞİ"/>
    <x v="0"/>
    <s v="NİYAZİ ESĞİ"/>
    <s v="0544 325 68 42"/>
    <s v="ŞEHİRLERARASI"/>
    <n v="1"/>
    <s v="4210"/>
    <s v="KAŞINHANI FABRİKA"/>
    <s v="KONYA"/>
    <s v="MERAM"/>
    <m/>
    <s v="Y28"/>
    <s v="GİRESUN"/>
    <s v="GİRESUN"/>
    <s v="GİRESUN MERKEZ"/>
    <s v="A101 SAMSUN 23 PL - MUSTAFA DEMİRCİ 8 PL @ "/>
    <n v="0"/>
    <n v="0"/>
    <n v="0"/>
    <n v="0"/>
    <n v="50000"/>
    <n v="0"/>
    <n v="56787"/>
    <n v="0"/>
    <n v="50000"/>
    <n v="56787"/>
    <n v="6787"/>
  </r>
  <r>
    <x v="4"/>
    <s v="Necmettin ŞEN"/>
    <s v="Arşiv kaydı var"/>
    <s v="17-23 AĞUSTOS 2026 KAŞINHANI MUTABAKATI"/>
    <s v="TAMAMLANDI"/>
    <d v="2026-08-23T00:00:00"/>
    <s v="S-642624"/>
    <d v="2026-08-23T00:00:00"/>
    <s v="Y-576867"/>
    <x v="3"/>
    <m/>
    <s v=" "/>
    <m/>
    <m/>
    <m/>
    <x v="10"/>
    <s v="PANEK ZİRAAT ALETLERİ DAYANIKLI TÜKETİM MALZEMELERİ"/>
    <m/>
    <d v="2026-08-23T00:00:00"/>
    <s v="P-000172807"/>
    <m/>
    <s v="42ATR696"/>
    <s v="Tır Tenteli"/>
    <s v="İLYAS ÖZDEMİR NAKLİYAT OTO. SAN. VE TİC. LTD. ŞTİ."/>
    <x v="0"/>
    <s v=" "/>
    <m/>
    <s v="ŞEHİRLERARASI"/>
    <n v="1"/>
    <s v="4210"/>
    <s v="KAŞINHANI FABRİKA"/>
    <s v="KONYA"/>
    <s v="MERAM"/>
    <m/>
    <s v="Y06"/>
    <s v="ANKARA"/>
    <s v="ANKARA"/>
    <s v="ANKARA MERKEZ"/>
    <s v="YASEMİN 33 PL @ "/>
    <n v="0"/>
    <n v="0"/>
    <n v="0"/>
    <n v="0"/>
    <n v="19000"/>
    <n v="0"/>
    <n v="21319.52"/>
    <n v="0"/>
    <n v="19000"/>
    <n v="21319.52"/>
    <n v="2319.52"/>
  </r>
  <r>
    <x v="4"/>
    <s v="Necmettin ŞEN"/>
    <s v="Arşiv kaydı var"/>
    <s v="17-23 AĞUSTOS 2026 KAŞINHANI MUTABAKATI"/>
    <s v="TAMAMLANDI"/>
    <d v="2026-08-24T00:00:00"/>
    <s v="S-642717"/>
    <d v="2026-08-23T00:00:00"/>
    <s v="Y-576959"/>
    <x v="3"/>
    <m/>
    <s v=" "/>
    <m/>
    <m/>
    <m/>
    <x v="10"/>
    <s v="PANEK ZİRAAT ALETLERİ DAYANIKLI TÜKETİM MALZEMELERİ"/>
    <m/>
    <d v="2026-08-23T00:00:00"/>
    <s v="P-000172844"/>
    <m/>
    <s v="42FAN86"/>
    <s v="Tır Frigorifik"/>
    <s v="MURAT ŞEFLEK"/>
    <x v="1"/>
    <s v=" "/>
    <m/>
    <s v="ŞEHİRLERARASI"/>
    <n v="1"/>
    <s v="4210"/>
    <s v="KAŞINHANI FABRİKA"/>
    <s v="KONYA"/>
    <s v="MERAM"/>
    <m/>
    <s v="Y57"/>
    <s v="SİNOP"/>
    <s v="SİNOP"/>
    <s v="SİNOP MERKEZ"/>
    <s v="&quot;ACARLAR MADENCİLİK 2 PL -A101 TOSYA 23 PL -BİM 3 PL - _x000a_YILDIZ TÜKETİM 5 PL&quot; @ "/>
    <n v="0"/>
    <n v="1510"/>
    <n v="1510"/>
    <n v="0"/>
    <n v="55444.81"/>
    <n v="0"/>
    <n v="55973.4"/>
    <n v="0"/>
    <n v="55444.81"/>
    <n v="55973.4"/>
    <n v="528.59"/>
  </r>
  <r>
    <x v="0"/>
    <s v="Ahmet Bursal"/>
    <s v="Arşiv kaydı var"/>
    <m/>
    <s v="TAMAMLANDI"/>
    <d v="2026-08-24T00:00:00"/>
    <s v="S-642994"/>
    <d v="2026-08-24T00:00:00"/>
    <s v="Y-577240"/>
    <x v="0"/>
    <m/>
    <s v=" "/>
    <m/>
    <m/>
    <m/>
    <x v="1"/>
    <s v="Ülker Bisküvi San. A.Ş. Topkapı- 3 Şubesi"/>
    <m/>
    <m/>
    <m/>
    <m/>
    <s v="34ZR2259"/>
    <s v="10 Tkr Kamyon Frigorifik"/>
    <s v="AKİF EMRE YAMAK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90045 @ "/>
    <n v="0"/>
    <n v="0"/>
    <n v="0"/>
    <n v="0"/>
    <n v="8300"/>
    <n v="0"/>
    <n v="9899.1200000000008"/>
    <n v="0"/>
    <n v="8300"/>
    <n v="9899.1200000000008"/>
    <n v="1599.12"/>
  </r>
  <r>
    <x v="0"/>
    <s v="Serap BURSAL"/>
    <s v="Arşiv kaydı var"/>
    <m/>
    <m/>
    <d v="2026-08-24T00:00:00"/>
    <s v="S-642931"/>
    <d v="2026-08-24T00:00:00"/>
    <s v="Y-577176"/>
    <x v="0"/>
    <m/>
    <s v=" "/>
    <m/>
    <s v="ALI2026000011952"/>
    <m/>
    <x v="13"/>
    <s v="ALTINMARKA GIDA SANAYİ VE TİCARET A.Ş"/>
    <m/>
    <d v="2026-08-24T00:00:00"/>
    <s v="P-000172944"/>
    <m/>
    <s v="11UB840"/>
    <s v="Tır Frigorifik"/>
    <s v="AHMET ÖZTÜFEKCİ"/>
    <x v="0"/>
    <s v=" "/>
    <m/>
    <s v="ŞEHİRLERARASI"/>
    <n v="1"/>
    <s v="Y34"/>
    <s v="İSTANBUL"/>
    <s v="İSTANBUL"/>
    <s v="İSTANBUL MERKEZ"/>
    <s v="HOŞDERE"/>
    <s v="Y43"/>
    <s v="KÜTAHYA"/>
    <s v="KÜTAHYA"/>
    <s v="SİMAV"/>
    <m/>
    <n v="0"/>
    <n v="0"/>
    <n v="0"/>
    <n v="0"/>
    <n v="32000"/>
    <n v="0"/>
    <n v="43011"/>
    <n v="0"/>
    <n v="32000"/>
    <n v="43011"/>
    <n v="11011"/>
  </r>
  <r>
    <x v="0"/>
    <s v="Serap BURSAL"/>
    <s v="Arşiv kaydı var"/>
    <m/>
    <m/>
    <d v="2026-08-24T00:00:00"/>
    <s v="S-642926"/>
    <d v="2026-08-24T00:00:00"/>
    <s v="Y-577171"/>
    <x v="0"/>
    <m/>
    <s v=" "/>
    <m/>
    <m/>
    <m/>
    <x v="18"/>
    <s v="Ülker Bisküvi San. A.Ş. Topkapı - 2 Şubesi"/>
    <s v="Ülker Bisküvi San. A.Ş. Topkapı - 2 Şubesi"/>
    <m/>
    <m/>
    <m/>
    <s v="34TK4082"/>
    <s v="8 Tkr Kamyon Frigorifik"/>
    <s v="DURMUŞ MUSLUKCU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"/>
    <n v="0"/>
    <n v="0"/>
    <n v="0"/>
    <n v="0"/>
    <n v="14500"/>
    <n v="0"/>
    <n v="16118"/>
    <n v="0"/>
    <n v="14500"/>
    <n v="16118"/>
    <n v="1618"/>
  </r>
  <r>
    <x v="0"/>
    <s v="Serap BURSAL"/>
    <s v="Arşiv kaydı var"/>
    <m/>
    <m/>
    <d v="2026-08-24T00:00:00"/>
    <s v="S-642923"/>
    <d v="2026-08-24T00:00:00"/>
    <s v="Y-577168"/>
    <x v="0"/>
    <m/>
    <s v=" "/>
    <m/>
    <m/>
    <m/>
    <x v="18"/>
    <s v="Ülker Bisküvi San. A.Ş. Topkapı - 2 Şubesi"/>
    <s v="Ülker Bisküvi San. A.Ş. Topkapı - 2 Şubesi"/>
    <m/>
    <m/>
    <m/>
    <s v="34KGC813"/>
    <s v="Tır Frigorifik"/>
    <s v="DURMUŞ MUSLUKCU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"/>
    <n v="0"/>
    <n v="0"/>
    <n v="0"/>
    <n v="0"/>
    <n v="14500"/>
    <n v="0"/>
    <n v="16118"/>
    <n v="0"/>
    <n v="14500"/>
    <n v="16118"/>
    <n v="1618"/>
  </r>
  <r>
    <x v="0"/>
    <s v="Serap BURSAL"/>
    <m/>
    <m/>
    <m/>
    <d v="2026-08-24T00:00:00"/>
    <s v="S-642922"/>
    <d v="2026-08-24T00:00:00"/>
    <s v="Y-577167"/>
    <x v="0"/>
    <m/>
    <s v=" "/>
    <m/>
    <s v="DKI2026000005167-5168"/>
    <m/>
    <x v="4"/>
    <s v="DETAY KAHVE SAN VE TİC A.Ş"/>
    <m/>
    <m/>
    <m/>
    <m/>
    <s v="16BZP778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m/>
    <m/>
    <m/>
    <d v="2026-08-24T00:00:00"/>
    <s v="S-642921"/>
    <d v="2026-08-24T00:00:00"/>
    <s v="Y-577166"/>
    <x v="0"/>
    <m/>
    <s v=" "/>
    <m/>
    <s v="DKI2026000005169-5170-5171"/>
    <m/>
    <x v="4"/>
    <s v="DETAY KAHVE SAN VE TİC A.Ş"/>
    <m/>
    <m/>
    <m/>
    <m/>
    <s v="11DB961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m/>
    <m/>
    <m/>
    <d v="2026-08-24T00:00:00"/>
    <s v="S-642920"/>
    <d v="2026-08-24T00:00:00"/>
    <s v="Y-577165"/>
    <x v="0"/>
    <m/>
    <s v=" "/>
    <m/>
    <s v="DKI2026000005158"/>
    <m/>
    <x v="4"/>
    <s v="DETAY KAHVE SAN VE TİC A.Ş"/>
    <m/>
    <m/>
    <m/>
    <m/>
    <s v="56AS638"/>
    <s v="Tır Tenteli"/>
    <s v="SUAT TUNÇAY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m/>
    <m/>
    <m/>
    <d v="2026-08-24T00:00:00"/>
    <s v="S-642919"/>
    <d v="2026-08-24T00:00:00"/>
    <s v="Y-577164"/>
    <x v="0"/>
    <m/>
    <s v=" "/>
    <m/>
    <s v="DKI2026000005143-5144-5145-5146"/>
    <m/>
    <x v="4"/>
    <s v="DETAY KAHVE SAN VE TİC A.Ş"/>
    <m/>
    <m/>
    <m/>
    <m/>
    <s v="34FHB909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m/>
    <m/>
    <m/>
    <d v="2026-08-24T00:00:00"/>
    <s v="S-642917"/>
    <d v="2026-08-24T00:00:00"/>
    <s v="Y-577162"/>
    <x v="0"/>
    <m/>
    <s v=" "/>
    <m/>
    <m/>
    <m/>
    <x v="12"/>
    <s v="DETAY GIDA SAN. VE TİC.A.Ş."/>
    <m/>
    <m/>
    <m/>
    <m/>
    <s v="16CAE166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s v="Arşiv kaydı var"/>
    <m/>
    <m/>
    <d v="2026-08-24T00:00:00"/>
    <s v="S-642916"/>
    <d v="2026-08-24T00:00:00"/>
    <s v="Y-577161"/>
    <x v="0"/>
    <m/>
    <s v=" "/>
    <m/>
    <m/>
    <m/>
    <x v="12"/>
    <s v="DETAY GIDA SAN. VE TİC.A.Ş."/>
    <m/>
    <m/>
    <m/>
    <m/>
    <s v="33AJJ63"/>
    <s v="Tır Frigorifik"/>
    <s v="DİVAN TRANS LOJİSTİK VE DIŞ TİCARET LİMİTED ŞİRKETİ"/>
    <x v="1"/>
    <s v=" "/>
    <m/>
    <s v="ŞEHİRLERARASI"/>
    <n v="1"/>
    <s v="9901"/>
    <s v="DETAY KIRAÇ DEPO"/>
    <s v="İSTANBUL"/>
    <s v="BÜYÜKÇEKMECE"/>
    <s v="KIRAÇ NAMIK KEMAL MH.184.CD.422.SK.NO:8"/>
    <s v="Y37"/>
    <s v="KASTAMONU"/>
    <s v="KASTAMONU"/>
    <s v="TOSYA"/>
    <s v="DÜZCE / ZONGULDAK / TOSYA @"/>
    <n v="0"/>
    <n v="770"/>
    <n v="1253"/>
    <n v="483"/>
    <n v="49210.21"/>
    <n v="0"/>
    <n v="42821"/>
    <n v="0"/>
    <n v="49210.21"/>
    <n v="42821"/>
    <n v="-6389.21"/>
  </r>
  <r>
    <x v="0"/>
    <s v="Serap BURSAL"/>
    <s v="Arşiv kaydı var"/>
    <m/>
    <m/>
    <d v="2026-08-24T00:00:00"/>
    <s v="S-642915"/>
    <d v="2026-08-24T00:00:00"/>
    <s v="Y-577160"/>
    <x v="0"/>
    <m/>
    <s v=" "/>
    <m/>
    <m/>
    <m/>
    <x v="12"/>
    <s v="DETAY GIDA SAN. VE TİC.A.Ş."/>
    <m/>
    <m/>
    <m/>
    <m/>
    <s v="34HP4542"/>
    <s v="Tır Frigorifik"/>
    <s v="TEK NUR TRANS LOJ.SAN.VE TİC.LTD.ŞTİ."/>
    <x v="1"/>
    <s v=" "/>
    <m/>
    <s v="ŞEHİRLERARASI"/>
    <n v="1"/>
    <s v="9901"/>
    <s v="DETAY KIRAÇ DEPO"/>
    <s v="İSTANBUL"/>
    <s v="BÜYÜKÇEKMECE"/>
    <s v="KIRAÇ NAMIK KEMAL MH.184.CD.422.SK.NO:8"/>
    <s v="Y28"/>
    <s v="GİRESUN"/>
    <s v="GİRESUN"/>
    <s v="GİRESUN MERKEZ"/>
    <s v="ATAKUM / SAMSUN / GİRESUN @"/>
    <n v="0"/>
    <n v="1070"/>
    <n v="1867"/>
    <n v="797"/>
    <n v="71849.55"/>
    <n v="0"/>
    <n v="60700"/>
    <n v="0"/>
    <n v="71849.55"/>
    <n v="60700"/>
    <n v="-11149.55"/>
  </r>
  <r>
    <x v="0"/>
    <s v="Serap BURSAL"/>
    <s v="Arşiv kaydı var"/>
    <m/>
    <m/>
    <d v="2026-08-24T00:00:00"/>
    <s v="S-642914"/>
    <d v="2026-08-24T00:00:00"/>
    <s v="Y-577159"/>
    <x v="0"/>
    <m/>
    <s v=" "/>
    <m/>
    <s v="ALI2026000011918-11919"/>
    <m/>
    <x v="13"/>
    <s v="ALTINMARKA GIDA SANAYİ VE TİCARET A.Ş"/>
    <m/>
    <d v="2026-08-24T00:00:00"/>
    <s v="P-000172936"/>
    <m/>
    <s v="33CTN22"/>
    <s v="Tır Frigorifik"/>
    <s v="HASRET ULUS.NAK.İNŞ.GÜM.TEKSTİL KUY.GID.PET.ÜRÜN.SAN.VE TİC.LTD.ŞTİ."/>
    <x v="1"/>
    <s v=" "/>
    <m/>
    <s v="ŞEHİRLERARASI"/>
    <n v="1"/>
    <s v="9902"/>
    <s v="ALTINMARKA KIRAÇ DEPO"/>
    <s v="İSTANBUL"/>
    <s v="BÜYÜKÇEKMECE"/>
    <s v="KIRAÇ KÖYÜ YOLU ATATÜRK CD.NO:2-2A"/>
    <s v="Y07"/>
    <s v="ANTALYA"/>
    <s v="ANTALYA"/>
    <s v="MERKEZ"/>
    <m/>
    <n v="0"/>
    <n v="840"/>
    <n v="1125"/>
    <n v="285"/>
    <n v="48139.75"/>
    <n v="0"/>
    <n v="49976"/>
    <n v="0"/>
    <n v="48139.75"/>
    <n v="49976"/>
    <n v="1836.25"/>
  </r>
  <r>
    <x v="0"/>
    <s v="Ahmet Bursal"/>
    <s v="Arşiv kaydı var"/>
    <m/>
    <s v="TAMAMLANDI"/>
    <d v="2026-08-24T00:00:00"/>
    <s v="S-642877"/>
    <d v="2026-08-24T00:00:00"/>
    <s v="Y-577121"/>
    <x v="0"/>
    <m/>
    <s v=" "/>
    <m/>
    <m/>
    <m/>
    <x v="1"/>
    <s v="Ülker Bisküvi San. A.Ş. Topkapı- 3 Şubesi"/>
    <m/>
    <m/>
    <m/>
    <m/>
    <s v="34AH1124"/>
    <s v="10 Tkr Kamyon Tenteli"/>
    <s v="HAMİT ÜÇÜNCÜ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90025 @ "/>
    <n v="0"/>
    <n v="0"/>
    <n v="0"/>
    <n v="0"/>
    <n v="8300"/>
    <n v="0"/>
    <n v="9916.89"/>
    <n v="0"/>
    <n v="8300"/>
    <n v="9916.89"/>
    <n v="1616.89"/>
  </r>
  <r>
    <x v="0"/>
    <s v="Serap BURSAL"/>
    <s v="Arşiv kaydı var"/>
    <m/>
    <m/>
    <d v="2026-08-24T00:00:00"/>
    <s v="S-644033"/>
    <d v="2026-08-24T00:00:00"/>
    <s v="Y-578288"/>
    <x v="0"/>
    <m/>
    <s v=" "/>
    <m/>
    <s v="20260824018"/>
    <m/>
    <x v="0"/>
    <s v="BEYDA GIDA ÜRÜNLERİ SANAYİ VE TİC.A.Ş."/>
    <m/>
    <m/>
    <m/>
    <m/>
    <s v="58ADD551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729"/>
    <n v="0"/>
    <n v="5000"/>
    <n v="5729"/>
    <n v="729"/>
  </r>
  <r>
    <x v="0"/>
    <s v="Serap BURSAL"/>
    <s v="Arşiv kaydı var"/>
    <m/>
    <m/>
    <d v="2026-08-24T00:00:00"/>
    <s v="S-644032"/>
    <d v="2026-08-24T00:00:00"/>
    <s v="Y-578287"/>
    <x v="0"/>
    <m/>
    <s v=" "/>
    <m/>
    <s v="20260824077"/>
    <m/>
    <x v="0"/>
    <s v="BEYDA GIDA ÜRÜNLERİ SANAYİ VE TİC.A.Ş."/>
    <m/>
    <m/>
    <m/>
    <m/>
    <s v="58ADD551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729"/>
    <n v="0"/>
    <n v="5000"/>
    <n v="5729"/>
    <n v="729"/>
  </r>
  <r>
    <x v="0"/>
    <s v="Serap BURSAL"/>
    <s v="Arşiv kaydı var"/>
    <m/>
    <m/>
    <d v="2026-08-24T00:00:00"/>
    <s v="S-644018"/>
    <d v="2026-08-24T00:00:00"/>
    <s v="Y-578271"/>
    <x v="0"/>
    <m/>
    <s v=" "/>
    <m/>
    <s v="20260824104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729"/>
    <n v="0"/>
    <n v="5000"/>
    <n v="5729"/>
    <n v="729"/>
  </r>
  <r>
    <x v="0"/>
    <s v="Ahmet Bursal"/>
    <s v="Arşiv kaydı var"/>
    <m/>
    <s v="TAMAMLANDI"/>
    <d v="2026-08-24T00:00:00"/>
    <s v="S-643974"/>
    <d v="2026-08-24T00:00:00"/>
    <s v="Y-578225"/>
    <x v="0"/>
    <m/>
    <s v=" "/>
    <m/>
    <m/>
    <m/>
    <x v="1"/>
    <s v="Ülker Bisküvi San. A.Ş. Topkapı- 3 Şubesi"/>
    <m/>
    <m/>
    <m/>
    <m/>
    <s v="34AH1124"/>
    <s v="10 Tkr Kamyon Tenteli"/>
    <s v="HAMİT ÜÇÜNCÜ"/>
    <x v="0"/>
    <s v=" "/>
    <m/>
    <s v="ŞEHİRİÇİ"/>
    <n v="1"/>
    <s v="TOPKAPI"/>
    <s v="TOPKAPI"/>
    <s v="İSTANBUL"/>
    <s v="ZEYTİNBURNU"/>
    <m/>
    <s v="Y34"/>
    <s v="İSTANBUL"/>
    <s v="İSTANBUL"/>
    <s v="İSTANBUL MERKEZ"/>
    <s v="ZİRVE ÇİKOLATA_x000a__x000a_İRS NO:3226 @ "/>
    <n v="0"/>
    <n v="0"/>
    <n v="0"/>
    <n v="0"/>
    <n v="5000"/>
    <n v="0"/>
    <n v="7187"/>
    <n v="0"/>
    <n v="5000"/>
    <n v="7187"/>
    <n v="2187"/>
  </r>
  <r>
    <x v="0"/>
    <s v="Ahmet Bursal"/>
    <s v="Arşiv kaydı var"/>
    <m/>
    <s v="TAMAMLANDI"/>
    <d v="2026-08-24T00:00:00"/>
    <s v="S-643972"/>
    <d v="2026-08-24T00:00:00"/>
    <s v="Y-578223"/>
    <x v="0"/>
    <m/>
    <s v=" "/>
    <m/>
    <m/>
    <m/>
    <x v="1"/>
    <s v="Ülker Bisküvi San. A.Ş. Topkapı- 3 Şubesi"/>
    <m/>
    <m/>
    <m/>
    <m/>
    <s v="34AH1124"/>
    <s v="10 Tkr Kamyon Tenteli"/>
    <s v="HAMİT ÜÇÜNCÜ"/>
    <x v="0"/>
    <s v=" "/>
    <m/>
    <s v="ŞEHİRİÇİ"/>
    <n v="1"/>
    <s v="TOPKAPI"/>
    <s v="TOPKAPI"/>
    <s v="İSTANBUL"/>
    <s v="ZEYTİNBURNU"/>
    <m/>
    <s v="Y34"/>
    <s v="İSTANBUL"/>
    <s v="İSTANBUL"/>
    <s v="İSTANBUL MERKEZ"/>
    <s v="ELVAN GIDA _x000a__x000a_İRS NO:12871 @ "/>
    <n v="0"/>
    <n v="0"/>
    <n v="0"/>
    <n v="0"/>
    <n v="5000"/>
    <n v="0"/>
    <n v="7187"/>
    <n v="0"/>
    <n v="5000"/>
    <n v="7187"/>
    <n v="2187"/>
  </r>
  <r>
    <x v="1"/>
    <s v="Erkan Kaya"/>
    <s v="Arşiv kaydı var"/>
    <m/>
    <m/>
    <d v="2026-08-24T00:00:00"/>
    <s v="S-642990"/>
    <d v="2026-08-24T00:00:00"/>
    <s v="Y-577236"/>
    <x v="0"/>
    <m/>
    <s v=" "/>
    <m/>
    <m/>
    <m/>
    <x v="1"/>
    <s v="Ülker Bisküvi San. A.Ş. Topkapı- 3 Şubesi"/>
    <s v="Ülker Bisküvi San. A.Ş. Topkapı- 3 Şubesi"/>
    <d v="2026-08-24T00:00:00"/>
    <s v="P-000172961"/>
    <s v="20260451 - İDRİS ALBAYRAK"/>
    <s v="34ZR2259"/>
    <s v="10 Tkr Kamyon Frigorifik"/>
    <s v="AKİF EMRE YAMAK"/>
    <x v="0"/>
    <s v=" "/>
    <m/>
    <s v="ŞEHİRİÇİ"/>
    <n v="1"/>
    <s v="CWT ANTREPO"/>
    <s v="CWT ANTREPO"/>
    <s v="İSTANBUL"/>
    <s v="AVCILAR"/>
    <m/>
    <s v="TOPKAPI"/>
    <s v="TOPKAPI"/>
    <s v="İSTANBUL"/>
    <s v="ZEYTİNBURNU"/>
    <m/>
    <n v="0"/>
    <n v="0"/>
    <n v="0"/>
    <n v="0"/>
    <n v="5750"/>
    <n v="0"/>
    <n v="7612"/>
    <n v="0"/>
    <n v="5750"/>
    <n v="7612"/>
    <n v="1862"/>
  </r>
  <r>
    <x v="1"/>
    <s v="Erkan Kaya"/>
    <m/>
    <m/>
    <m/>
    <d v="2026-08-24T00:00:00"/>
    <s v="S-642984"/>
    <d v="2026-08-24T00:00:00"/>
    <s v="Y-577230"/>
    <x v="0"/>
    <m/>
    <s v=" "/>
    <m/>
    <m/>
    <m/>
    <x v="24"/>
    <s v="PENTA TEKNOLOJİ ÜRÜNLERİ DAĞITIM TİCARET ANONİM ŞİRKETİ"/>
    <s v="PENTA TEKNOLOJİ ÜRÜNLERİ DAĞITIM TİCARET ANONİM ŞİRKETİ"/>
    <d v="2026-08-24T00:00:00"/>
    <s v="P-000172957"/>
    <s v="FTAU2078142 - 26-28080 / OKAN AYDIN"/>
    <s v="34BD6110"/>
    <s v="Tır Tenteli"/>
    <s v="GÖRSEL TAŞIMACILIK LOJİSTİK HİZMETLERİ TİC.LTD.ŞTİ."/>
    <x v="0"/>
    <s v=" "/>
    <m/>
    <s v="ŞEHİRLERARASI"/>
    <n v="1"/>
    <s v="DP WORLD PORT YARIMCA"/>
    <s v="DP WORLD PORT YARIMCA"/>
    <s v="KOCAELİ"/>
    <s v="KÖRFEZ"/>
    <m/>
    <s v="DUDULLU"/>
    <s v="DUDULLU"/>
    <s v="İSTANBUL"/>
    <m/>
    <m/>
    <n v="0"/>
    <n v="0"/>
    <n v="0"/>
    <n v="0"/>
    <n v="11494"/>
    <n v="0"/>
    <n v="17955"/>
    <n v="0"/>
    <n v="11494"/>
    <n v="17955"/>
    <n v="6461"/>
  </r>
  <r>
    <x v="1"/>
    <s v="Erkan Kaya"/>
    <m/>
    <m/>
    <m/>
    <d v="2026-08-24T00:00:00"/>
    <s v="S-643098"/>
    <d v="2026-08-24T00:00:00"/>
    <s v="Y-577350"/>
    <x v="0"/>
    <m/>
    <s v=" "/>
    <m/>
    <m/>
    <m/>
    <x v="26"/>
    <s v="KELLOGG MED GIDA TİCARET LTD.ŞTİ."/>
    <s v="KELLOGG MED GIDA TİCARET LTD.ŞTİ."/>
    <d v="2026-08-24T00:00:00"/>
    <s v="P-000173024"/>
    <s v="ITH2613238 - MUHASEBE"/>
    <s v="34BT9798"/>
    <s v="Tır Tenteli"/>
    <s v="BÜLENT TEMEL-TEMEL NAKLİYAT"/>
    <x v="0"/>
    <s v=" "/>
    <m/>
    <s v="ŞEHİRİÇİ"/>
    <n v="1"/>
    <s v="DİZAYN ANTREPO"/>
    <s v="DİZAYN ANTREPO"/>
    <s v="İSTANBUL"/>
    <m/>
    <m/>
    <s v="TUZLA"/>
    <s v="TUZLA"/>
    <s v="İSTANBUL"/>
    <m/>
    <m/>
    <n v="0"/>
    <n v="0"/>
    <n v="0"/>
    <n v="0"/>
    <n v="7735"/>
    <n v="0"/>
    <n v="9834"/>
    <n v="0"/>
    <n v="7735"/>
    <n v="9834"/>
    <n v="2099"/>
  </r>
  <r>
    <x v="1"/>
    <s v="Erkan Kaya"/>
    <m/>
    <m/>
    <m/>
    <d v="2026-08-24T00:00:00"/>
    <s v="S-643095"/>
    <d v="2026-08-24T00:00:00"/>
    <s v="Y-577347"/>
    <x v="0"/>
    <m/>
    <s v=" "/>
    <m/>
    <m/>
    <m/>
    <x v="26"/>
    <s v="KELLOGG MED GIDA TİCARET LTD.ŞTİ."/>
    <s v="KELLOGG MED GIDA TİCARET LTD.ŞTİ."/>
    <d v="2026-08-24T00:00:00"/>
    <s v="P-000173021"/>
    <s v="REF:12764-KELLOGG GIDA - + 15 C YÜKLEMESİ  - MUHASEBE"/>
    <s v="34KFH396"/>
    <s v="Tır Frigorifik"/>
    <s v="MUSTAFA AKTAŞ."/>
    <x v="0"/>
    <s v=" "/>
    <m/>
    <s v="ŞEHİRLERARASI"/>
    <n v="1"/>
    <s v="ASTEK ANTREPO"/>
    <s v="ASTEK ANTREPO"/>
    <s v="İSTANBUL"/>
    <s v="SANCAKTEPE"/>
    <m/>
    <s v="ÇAYIROVA"/>
    <s v="ÇAYIROVA"/>
    <s v="KOCAELİ"/>
    <s v="KOCAELİ(İZMİT) MERKEZ"/>
    <m/>
    <n v="0"/>
    <n v="0"/>
    <n v="0"/>
    <n v="0"/>
    <n v="15000"/>
    <n v="0"/>
    <n v="18000"/>
    <n v="0"/>
    <n v="15000"/>
    <n v="18000"/>
    <n v="3000"/>
  </r>
  <r>
    <x v="1"/>
    <s v="Erkan Kaya"/>
    <m/>
    <m/>
    <m/>
    <d v="2026-08-24T00:00:00"/>
    <s v="S-643041"/>
    <d v="2026-08-24T00:00:00"/>
    <s v="Y-577288"/>
    <x v="0"/>
    <m/>
    <s v=" "/>
    <m/>
    <m/>
    <m/>
    <x v="23"/>
    <s v="İSTANBUL GIDA DIŞ TİCARET ANONİM ŞİRKETİ"/>
    <s v="İSTANBUL GIDA DIŞ TİCARET ANONİM ŞİRKETİ"/>
    <d v="2026-08-24T00:00:00"/>
    <s v="P-000172982"/>
    <s v="TTNU8842770 - İNGİLTERE E.Y"/>
    <s v="34HEK248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 "/>
    <n v="0"/>
    <n v="0"/>
    <n v="0"/>
    <n v="0"/>
    <n v="11900"/>
    <n v="0"/>
    <n v="13447"/>
    <n v="0"/>
    <n v="11900"/>
    <n v="13447"/>
    <n v="1547"/>
  </r>
  <r>
    <x v="1"/>
    <s v="Erkan Kaya"/>
    <m/>
    <m/>
    <m/>
    <d v="2026-08-24T00:00:00"/>
    <s v="S-642867"/>
    <d v="2026-08-24T00:00:00"/>
    <s v="Y-577111"/>
    <x v="0"/>
    <m/>
    <s v=" "/>
    <m/>
    <m/>
    <m/>
    <x v="44"/>
    <s v="MEDKON HAT İŞLETMECİLİĞİ DENİZCİLİK VE TİCARET ANONİM ŞİRKETİ"/>
    <s v="MEDKON HAT İŞLETMECİLİĞİ DENİZCİLİK VE TİCARET ANONİM ŞİRKETİ"/>
    <d v="2026-08-24T00:00:00"/>
    <s v="P-000172917"/>
    <s v="TCLU9381122 - YİĞİT ANLI"/>
    <s v="34GV9173"/>
    <s v="Panelvan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9862"/>
    <n v="0"/>
    <n v="13313"/>
    <n v="0"/>
    <n v="9862"/>
    <n v="13313"/>
    <n v="3451"/>
  </r>
  <r>
    <x v="1"/>
    <s v="Erkan Kaya"/>
    <m/>
    <m/>
    <m/>
    <d v="2026-08-24T00:00:00"/>
    <s v="S-642866"/>
    <d v="2026-08-24T00:00:00"/>
    <s v="Y-577110"/>
    <x v="0"/>
    <m/>
    <s v=" "/>
    <m/>
    <m/>
    <m/>
    <x v="44"/>
    <s v="MEDKON HAT İŞLETMECİLİĞİ DENİZCİLİK VE TİCARET ANONİM ŞİRKETİ"/>
    <s v="MEDKON HAT İŞLETMECİLİĞİ DENİZCİLİK VE TİCARET ANONİM ŞİRKETİ"/>
    <d v="2026-08-24T00:00:00"/>
    <s v="P-000172916"/>
    <s v="MKLU4034601 - YİĞİT ANLI"/>
    <s v="34GKC362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 "/>
    <n v="0"/>
    <n v="0"/>
    <n v="0"/>
    <n v="0"/>
    <n v="7801"/>
    <n v="0"/>
    <n v="11313"/>
    <n v="0"/>
    <n v="7801"/>
    <n v="11313"/>
    <n v="3512"/>
  </r>
  <r>
    <x v="1"/>
    <s v="Erkan Kaya"/>
    <m/>
    <m/>
    <m/>
    <d v="2026-08-24T00:00:00"/>
    <s v="S-642865"/>
    <d v="2026-08-24T00:00:00"/>
    <s v="Y-577109"/>
    <x v="0"/>
    <m/>
    <s v=" "/>
    <m/>
    <m/>
    <m/>
    <x v="23"/>
    <s v="İSTANBUL GIDA DIŞ TİCARET ANONİM ŞİRKETİ"/>
    <s v="İSTANBUL GIDA DIŞ TİCARET ANONİM ŞİRKETİ"/>
    <d v="2026-08-24T00:00:00"/>
    <s v="P-000172915"/>
    <s v="CGMU5405128 - İNGİLTERE E.Y"/>
    <s v="34HEK248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13961"/>
    <n v="0"/>
    <n v="16230"/>
    <n v="0"/>
    <n v="13961"/>
    <n v="16230"/>
    <n v="2269"/>
  </r>
  <r>
    <x v="1"/>
    <s v="Erkan Kaya"/>
    <s v="Arşiv kaydı var"/>
    <m/>
    <m/>
    <d v="2026-08-24T00:00:00"/>
    <s v="S-642891"/>
    <d v="2026-08-24T00:00:00"/>
    <s v="Y-577135"/>
    <x v="0"/>
    <m/>
    <s v=" "/>
    <m/>
    <m/>
    <m/>
    <x v="22"/>
    <s v="BESLER GIDA VE KIMYA SANAYI VE TICARET ANONIM SIRKET"/>
    <s v="BESLER GIDA VE KIMYA SANAYI VE TICARET ANONIM SIRKET"/>
    <d v="2026-08-24T00:00:00"/>
    <s v="P-000172930"/>
    <s v="20267329 - FRIGO - MUSTAFA DOĞAN"/>
    <s v="10ARD375"/>
    <s v="Tır Frigorifik"/>
    <s v="FERUDUN ŞORA"/>
    <x v="0"/>
    <s v=" "/>
    <m/>
    <s v="ŞEHİRLERARASI"/>
    <n v="1"/>
    <s v="1209"/>
    <s v="CAS ANTREPO"/>
    <s v="BURSA"/>
    <s v="GEMLİK"/>
    <s v="Sarı Cd. No:16, 16140 Organize Sanayi Bölgesi/Nilüfer/BURSA"/>
    <s v="Y10"/>
    <s v="BALIKESİR"/>
    <s v="BALIKESİR"/>
    <s v="BALIKESİR MERKEZ"/>
    <m/>
    <n v="0"/>
    <n v="0"/>
    <n v="0"/>
    <n v="0"/>
    <n v="12000"/>
    <n v="0"/>
    <n v="13488"/>
    <n v="0"/>
    <n v="12000"/>
    <n v="13488"/>
    <n v="1488"/>
  </r>
  <r>
    <x v="1"/>
    <s v="Erkan Kaya"/>
    <s v="Arşiv kaydı var"/>
    <m/>
    <m/>
    <d v="2026-08-24T00:00:00"/>
    <s v="S-642890"/>
    <d v="2026-08-24T00:00:00"/>
    <s v="Y-577134"/>
    <x v="0"/>
    <m/>
    <s v=" "/>
    <m/>
    <m/>
    <m/>
    <x v="22"/>
    <s v="BESLER GIDA VE KIMYA SANAYI VE TICARET ANONIM SIRKET"/>
    <s v="BESLER GIDA VE KIMYA SANAYI VE TICARET ANONIM SIRKET"/>
    <d v="2026-08-24T00:00:00"/>
    <s v="P-000172929"/>
    <s v="20267327 - FRIGO - MUSTAFA DOĞAN"/>
    <s v="10ARD405"/>
    <s v="Tır Frigorifik"/>
    <s v="FERUDUN ŞORA"/>
    <x v="0"/>
    <s v=" "/>
    <m/>
    <s v="ŞEHİRLERARASI"/>
    <n v="1"/>
    <s v="1209"/>
    <s v="CAS ANTREPO"/>
    <s v="BURSA"/>
    <s v="GEMLİK"/>
    <s v="Sarı Cd. No:16, 16140 Organize Sanayi Bölgesi/Nilüfer/BURSA"/>
    <s v="Y10"/>
    <s v="BALIKESİR"/>
    <s v="BALIKESİR"/>
    <s v="BALIKESİR MERKEZ"/>
    <m/>
    <n v="0"/>
    <n v="0"/>
    <n v="0"/>
    <n v="0"/>
    <n v="12000"/>
    <n v="0"/>
    <n v="13488"/>
    <n v="0"/>
    <n v="12000"/>
    <n v="13488"/>
    <n v="1488"/>
  </r>
  <r>
    <x v="1"/>
    <s v="Erkan Kaya"/>
    <m/>
    <m/>
    <m/>
    <d v="2026-08-24T00:00:00"/>
    <s v="S-642889"/>
    <d v="2026-08-24T00:00:00"/>
    <s v="Y-577133"/>
    <x v="0"/>
    <m/>
    <s v=" "/>
    <m/>
    <m/>
    <m/>
    <x v="18"/>
    <s v="Ülker Bisküvi San. A.Ş. Topkapı - 2 Şubesi"/>
    <s v="Ülker Bisküvi San. A.Ş. Topkapı - 2 Şubesi"/>
    <d v="2026-08-24T00:00:00"/>
    <s v="P-000172928"/>
    <s v="20261249 - FRIGO - ESRA PARLAK"/>
    <s v="42AFU328"/>
    <s v="Tır Katlı Frigorifik"/>
    <s v="DURMUŞ MUSLUKCU"/>
    <x v="0"/>
    <s v=" "/>
    <m/>
    <s v="ŞEHİRİÇİ"/>
    <n v="1"/>
    <s v="KARTAL ANTREPO"/>
    <s v="KARTAL ANTREPO"/>
    <s v="İSTANBUL"/>
    <m/>
    <m/>
    <s v="BAYRAMPAŞA"/>
    <s v="BAYRAMPAŞA"/>
    <s v="İSTANBUL"/>
    <s v="BAYRAMPAŞA"/>
    <m/>
    <n v="0"/>
    <n v="0"/>
    <n v="0"/>
    <n v="0"/>
    <n v="12500"/>
    <n v="0"/>
    <n v="19165"/>
    <n v="0"/>
    <n v="12500"/>
    <n v="19165"/>
    <n v="6665"/>
  </r>
  <r>
    <x v="1"/>
    <s v="Erkan Kaya"/>
    <m/>
    <m/>
    <m/>
    <d v="2026-08-24T00:00:00"/>
    <s v="S-642888"/>
    <d v="2026-08-24T00:00:00"/>
    <s v="Y-577132"/>
    <x v="0"/>
    <m/>
    <s v=" "/>
    <m/>
    <m/>
    <m/>
    <x v="18"/>
    <s v="Ülker Bisküvi San. A.Ş. Topkapı - 2 Şubesi"/>
    <s v="Ülker Bisküvi San. A.Ş. Topkapı - 2 Şubesi"/>
    <d v="2026-08-24T00:00:00"/>
    <s v="P-000172927"/>
    <s v="20261255 - FRIGO - ESRA PARLAK"/>
    <s v="34KGC813"/>
    <s v="Tır Frigorifik"/>
    <s v="DURMUŞ MUSLUKCU"/>
    <x v="0"/>
    <s v=" "/>
    <m/>
    <s v="ŞEHİRİÇİ"/>
    <n v="1"/>
    <s v="EMD SOĞUK DEPOCULUK A.Ş."/>
    <s v="EMD SOĞUK DEPOCULUK A.Ş."/>
    <s v="İSTANBUL"/>
    <s v="BEYLİKDÜZÜ"/>
    <s v="KAVAKLI MAH. RIFAT ILGAZ SOK.NO:32 BEYLİKDÜZÜ"/>
    <s v="BAYRAMPAŞA"/>
    <s v="BAYRAMPAŞA"/>
    <s v="İSTANBUL"/>
    <s v="BAYRAMPAŞA"/>
    <m/>
    <n v="0"/>
    <n v="0"/>
    <n v="0"/>
    <n v="0"/>
    <n v="12500"/>
    <n v="0"/>
    <n v="19165"/>
    <n v="0"/>
    <n v="12500"/>
    <n v="19165"/>
    <n v="6665"/>
  </r>
  <r>
    <x v="1"/>
    <s v="Erkan Kaya"/>
    <s v="Arşiv kaydı var"/>
    <m/>
    <m/>
    <d v="2026-08-24T00:00:00"/>
    <s v="S-642887"/>
    <d v="2026-08-24T00:00:00"/>
    <s v="Y-577131"/>
    <x v="0"/>
    <m/>
    <s v=" "/>
    <m/>
    <m/>
    <m/>
    <x v="22"/>
    <s v="BESLER GIDA VE KIMYA SANAYI VE TICARET ANONIM SIRKET"/>
    <s v="BESLER GIDA VE KIMYA SANAYI VE TICARET ANONIM SIRKET"/>
    <d v="2026-08-24T00:00:00"/>
    <s v="P-000172926"/>
    <s v="20267283 - FRIGO - MUSTAFA DOĞAN"/>
    <s v="16BIK982"/>
    <s v="Tır Frigorifik"/>
    <s v="ENOCA BİLGİ TEKNOLOJİLERİ VE DANIŞMANLIK LİMİTED ŞİRKETİ"/>
    <x v="0"/>
    <s v=" "/>
    <m/>
    <s v="ŞEHİRLERARASI"/>
    <n v="1"/>
    <s v="EMD SOĞUK DEPOCULUK A.Ş."/>
    <s v="EMD SOĞUK DEPOCULUK A.Ş."/>
    <s v="İSTANBUL"/>
    <s v="BEYLİKDÜZÜ"/>
    <s v="KAVAKLI MAH. RIFAT ILGAZ SOK.NO:32 BEYLİKDÜZÜ"/>
    <s v="Y10"/>
    <s v="BALIKESİR"/>
    <s v="BALIKESİR"/>
    <s v="BALIKESİR MERKEZ"/>
    <m/>
    <n v="0"/>
    <n v="0"/>
    <n v="0"/>
    <n v="0"/>
    <n v="27000"/>
    <n v="0"/>
    <n v="33904"/>
    <n v="0"/>
    <n v="27000"/>
    <n v="33904"/>
    <n v="6904"/>
  </r>
  <r>
    <x v="1"/>
    <s v="Erkan Kaya"/>
    <s v="Arşiv kaydı var"/>
    <m/>
    <m/>
    <d v="2026-08-24T00:00:00"/>
    <s v="S-642885"/>
    <d v="2026-08-24T00:00:00"/>
    <s v="Y-577129"/>
    <x v="0"/>
    <m/>
    <s v=" "/>
    <m/>
    <m/>
    <m/>
    <x v="16"/>
    <s v="ÜLKER BİSKÜVİ SANAYİ AŞ .(ANKARA ŞUBE)"/>
    <s v="ÜLKER BİSKÜVİ SANAYİ AŞ .(ANKARA ŞUBE)"/>
    <d v="2026-08-24T00:00:00"/>
    <s v="P-000172924"/>
    <s v="20260817 - 20260887 - ESRA PARLAK"/>
    <s v="06FC9565"/>
    <s v="Tır Tenteli"/>
    <s v="OSMAN KÖŞKER"/>
    <x v="0"/>
    <s v=" "/>
    <m/>
    <s v="ŞEHİRLERARASI"/>
    <n v="1"/>
    <s v="DİZAYN ANTREPO"/>
    <s v="DİZAYN ANTREPO"/>
    <s v="İSTANBUL"/>
    <m/>
    <m/>
    <s v="Y06"/>
    <s v="ANKARA"/>
    <s v="ANKARA"/>
    <s v="ANKARA MERKEZ"/>
    <m/>
    <n v="0"/>
    <n v="0"/>
    <n v="0"/>
    <n v="0"/>
    <n v="27000"/>
    <n v="0"/>
    <n v="35454"/>
    <n v="0"/>
    <n v="27000"/>
    <n v="35454"/>
    <n v="8454"/>
  </r>
  <r>
    <x v="1"/>
    <s v="Erkan Kaya"/>
    <s v="Arşiv kaydı var"/>
    <m/>
    <m/>
    <d v="2026-08-24T00:00:00"/>
    <s v="S-642886"/>
    <d v="2026-08-24T00:00:00"/>
    <s v="Y-577130"/>
    <x v="0"/>
    <m/>
    <s v=" "/>
    <m/>
    <m/>
    <m/>
    <x v="0"/>
    <s v="BEYDA GIDA ÜRÜNLERİ SANAYİ VE TİC.A.Ş."/>
    <s v="BEYDA GIDA ÜRÜNLERİ SANAYİ VE TİC.A.Ş."/>
    <d v="2026-08-24T00:00:00"/>
    <s v="P-000172925"/>
    <s v="KAHVE KREMASI MOKA CREAMER CW 30 CR V - RECEP AKYAZI"/>
    <s v="34LT2420"/>
    <s v="Tır Kayar Perdeli"/>
    <s v="ÖMER TOPATAN-MTT LOJİSTİK"/>
    <x v="0"/>
    <s v=" "/>
    <m/>
    <s v="ŞEHİRİÇİ"/>
    <n v="1"/>
    <s v="FATİNOĞLU"/>
    <s v="FATİNOĞLU"/>
    <s v="İSTANBUL"/>
    <s v="BEYLİKDÜZÜ"/>
    <s v="KAVAKLI MH. İSTANBUL CD. NO:15"/>
    <s v="BEYLİKDÜZÜ"/>
    <s v="BEYLİKDÜZÜ"/>
    <s v="İSTANBUL"/>
    <s v="BEYLİKDÜZÜ"/>
    <m/>
    <n v="0"/>
    <n v="0"/>
    <n v="0"/>
    <n v="0"/>
    <n v="5000"/>
    <n v="0"/>
    <n v="5708"/>
    <n v="0"/>
    <n v="5000"/>
    <n v="5708"/>
    <n v="708"/>
  </r>
  <r>
    <x v="5"/>
    <s v="Ahmet Bursal"/>
    <s v="Arşiv kaydı var"/>
    <m/>
    <m/>
    <d v="2026-08-24T00:00:00"/>
    <s v="S-642946"/>
    <d v="2026-08-24T00:00:00"/>
    <s v="Y-577191"/>
    <x v="0"/>
    <m/>
    <s v=" "/>
    <m/>
    <m/>
    <m/>
    <x v="16"/>
    <s v="ÜLKER BİSKÜVİ SANAYİ AŞ .(ANKARA ŞUBE)"/>
    <s v="ÜLKER BİSKÜVİ SANAYİ AŞ .(ANKARA ŞUBE)"/>
    <m/>
    <m/>
    <m/>
    <s v="06FTA597"/>
    <s v="10 Tkr Kamyon Tenteli"/>
    <s v="MUAMMER SEVGİLİ"/>
    <x v="0"/>
    <s v=" "/>
    <m/>
    <s v="ŞEHİRLERARASI"/>
    <n v="1"/>
    <s v="Y06"/>
    <s v="ANKARA"/>
    <s v="ANKARA"/>
    <s v="ANKARA MERKEZ"/>
    <m/>
    <s v="Y35"/>
    <s v="İZMİR"/>
    <s v="İZMİR"/>
    <s v="MERKEZ"/>
    <m/>
    <n v="0"/>
    <n v="0"/>
    <n v="0"/>
    <n v="0"/>
    <n v="10000"/>
    <n v="0"/>
    <n v="11000"/>
    <n v="0"/>
    <n v="10000"/>
    <n v="11000"/>
    <n v="1000"/>
  </r>
  <r>
    <x v="5"/>
    <s v="Serap BURSAL"/>
    <s v="Arşiv kaydı var"/>
    <m/>
    <m/>
    <d v="2026-08-24T00:00:00"/>
    <s v="S-643081"/>
    <d v="2026-08-24T00:00:00"/>
    <s v="Y-577331"/>
    <x v="0"/>
    <m/>
    <s v=" "/>
    <m/>
    <s v="90212"/>
    <m/>
    <x v="14"/>
    <s v="Ülker Bisküvi San. A.Ş. Akyurt Şubesi"/>
    <s v="ÜLKER BİSKÜVİ SAN.A.Ş ( GEBZE ŞUBE )"/>
    <m/>
    <m/>
    <m/>
    <s v="06CYA238"/>
    <s v="Tır Kayar Perdeli"/>
    <s v="ABDULVAHAP ÇİZMECİ-ÇİZMECİ NAKLİYE-SERVİS"/>
    <x v="0"/>
    <s v="GÖKHAN ÇİZMECİ"/>
    <s v="5514420598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0212"/>
    <n v="0"/>
    <n v="0"/>
    <n v="0"/>
    <n v="0"/>
    <n v="29250"/>
    <n v="0"/>
    <n v="43424"/>
    <n v="0"/>
    <n v="29250"/>
    <n v="43424"/>
    <n v="14174"/>
  </r>
  <r>
    <x v="5"/>
    <s v="Hüseyin Çalışkan"/>
    <s v="Arşiv kaydı var"/>
    <m/>
    <m/>
    <d v="2026-08-24T00:00:00"/>
    <s v="S-642757"/>
    <d v="2026-08-24T00:00:00"/>
    <s v="Y-576999"/>
    <x v="0"/>
    <m/>
    <s v=" "/>
    <m/>
    <s v="90246"/>
    <m/>
    <x v="14"/>
    <s v="Ülker Bisküvi San. A.Ş. Akyurt Şubesi"/>
    <s v="ÜLKER BİSKÜVİ SAN.A.Ş ( GEBZE ŞUBE )"/>
    <d v="2026-08-24T00:00:00"/>
    <s v="P-000172863"/>
    <m/>
    <s v="06DIM95"/>
    <s v="Tır Kayar Perdeli"/>
    <s v="ZEYNEP DEMİREL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0246"/>
    <n v="27240"/>
    <n v="0"/>
    <n v="0"/>
    <n v="0"/>
    <n v="30645"/>
    <n v="0"/>
    <n v="43810.09"/>
    <n v="0"/>
    <n v="30645"/>
    <n v="43810.09"/>
    <n v="13165.09"/>
  </r>
  <r>
    <x v="5"/>
    <s v="Hüseyin Çalışkan"/>
    <s v="Arşiv kaydı var"/>
    <m/>
    <m/>
    <d v="2026-08-24T00:00:00"/>
    <s v="S-642755"/>
    <d v="2026-08-24T00:00:00"/>
    <s v="Y-576997"/>
    <x v="0"/>
    <m/>
    <s v=" "/>
    <m/>
    <s v="90245"/>
    <m/>
    <x v="14"/>
    <s v="Ülker Bisküvi San. A.Ş. Akyurt Şubesi"/>
    <s v="ÜLKER BİSKÜVİ SAN.A.Ş ( GEBZE ŞUBE )"/>
    <d v="2026-08-24T00:00:00"/>
    <s v="P-000172861"/>
    <m/>
    <s v="06CCA76"/>
    <s v="Tır Tenteli"/>
    <s v="ALAATTİN KÜÇÜK / ÖZKERVANOĞULLARI NAKLİYAT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0245"/>
    <n v="18540"/>
    <n v="0"/>
    <n v="0"/>
    <n v="0"/>
    <n v="29250"/>
    <n v="0"/>
    <n v="43424"/>
    <n v="0"/>
    <n v="29250"/>
    <n v="43424"/>
    <n v="14174"/>
  </r>
  <r>
    <x v="5"/>
    <s v="Hüseyin Çalışkan"/>
    <s v="Arşiv kaydı var"/>
    <m/>
    <m/>
    <d v="2026-08-24T00:00:00"/>
    <s v="S-642745"/>
    <d v="2026-08-24T00:00:00"/>
    <s v="Y-576987"/>
    <x v="0"/>
    <m/>
    <s v=" "/>
    <m/>
    <s v="90214"/>
    <m/>
    <x v="14"/>
    <s v="Ülker Bisküvi San. A.Ş. Akyurt Şubesi"/>
    <s v="ÜLKER BİSKÜVİ SAN.A.Ş ( GEBZE ŞUBE )"/>
    <d v="2026-08-24T00:00:00"/>
    <s v="P-000172857"/>
    <m/>
    <s v="06UMM08"/>
    <s v="Tır Kayar Perdeli"/>
    <s v="ALAATTİN KÜÇÜK / ÖZKERVANOĞULLARI NAKLİYAT"/>
    <x v="0"/>
    <s v="HAMZA ALTINTAŞ"/>
    <s v="0530977524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0214"/>
    <n v="27360"/>
    <n v="0"/>
    <n v="0"/>
    <n v="0"/>
    <n v="30780"/>
    <n v="0"/>
    <n v="44003.09"/>
    <n v="0"/>
    <n v="30780"/>
    <n v="44003.09"/>
    <n v="13223.09"/>
  </r>
  <r>
    <x v="5"/>
    <s v="Hüseyin Çalışkan"/>
    <s v="Arşiv kaydı var"/>
    <m/>
    <m/>
    <d v="2026-08-24T00:00:00"/>
    <s v="S-642744"/>
    <d v="2026-08-24T00:00:00"/>
    <s v="Y-576986"/>
    <x v="0"/>
    <m/>
    <s v=" "/>
    <m/>
    <s v="90219"/>
    <m/>
    <x v="14"/>
    <s v="Ülker Bisküvi San. A.Ş. Akyurt Şubesi"/>
    <s v="ÜLKER BİSKÜVİ SAN.A.Ş ( GEBZE ŞUBE )"/>
    <d v="2026-08-24T00:00:00"/>
    <s v="P-000172856"/>
    <m/>
    <s v="14BR613"/>
    <s v="Tır Tenteli"/>
    <s v="DURAHMET COŞKUN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0219"/>
    <n v="26420"/>
    <n v="0"/>
    <n v="0"/>
    <n v="0"/>
    <n v="29722.5"/>
    <n v="0"/>
    <n v="42491.29"/>
    <n v="0"/>
    <n v="29722.5"/>
    <n v="42491.29"/>
    <n v="12768.79"/>
  </r>
  <r>
    <x v="5"/>
    <s v="Hüseyin Çalışkan"/>
    <s v="Arşiv kaydı var"/>
    <m/>
    <m/>
    <d v="2026-08-24T00:00:00"/>
    <s v="S-642716"/>
    <d v="2026-08-24T00:00:00"/>
    <s v="Y-576958"/>
    <x v="0"/>
    <m/>
    <s v=" "/>
    <m/>
    <s v="90183"/>
    <m/>
    <x v="18"/>
    <s v="Ülker Bisküvi San. A.Ş. Akyurt Şubesi"/>
    <s v="Ülker Bisküvi San. A.Ş. Topkapı - 2 Şubesi"/>
    <d v="2026-08-24T00:00:00"/>
    <s v="P-000172843"/>
    <m/>
    <s v="06CCA998"/>
    <s v="Tır Kayar Perdeli"/>
    <s v="NEZAKET ÖZDEMİ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90183"/>
    <n v="26400"/>
    <n v="0"/>
    <n v="0"/>
    <n v="0"/>
    <n v="37356"/>
    <n v="0"/>
    <n v="42065.760000000002"/>
    <n v="0"/>
    <n v="37356"/>
    <n v="42065.760000000002"/>
    <n v="4709.76"/>
  </r>
  <r>
    <x v="5"/>
    <s v="Hüseyin Çalışkan"/>
    <s v="Arşiv kaydı var"/>
    <m/>
    <m/>
    <d v="2026-08-24T00:00:00"/>
    <s v="S-642703"/>
    <d v="2026-08-24T00:00:00"/>
    <s v="Y-576945"/>
    <x v="0"/>
    <m/>
    <s v=" "/>
    <m/>
    <s v="90169"/>
    <m/>
    <x v="14"/>
    <s v="Ülker Bisküvi San. A.Ş. Akyurt Şubesi"/>
    <s v="ÜLKER BİSKÜVİ SAN.A.Ş ( GEBZE ŞUBE )"/>
    <d v="2026-08-24T00:00:00"/>
    <s v="P-000172842"/>
    <m/>
    <s v="06CFZ48"/>
    <s v="Tır Kayar Perdeli"/>
    <s v="SÜLEYMAN MUT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0169"/>
    <n v="27280"/>
    <n v="0"/>
    <n v="0"/>
    <n v="0"/>
    <n v="30690"/>
    <n v="0"/>
    <n v="43874.42"/>
    <n v="0"/>
    <n v="30690"/>
    <n v="43874.42"/>
    <n v="13184.42"/>
  </r>
  <r>
    <x v="5"/>
    <s v="Hüseyin Çalışkan"/>
    <s v="Arşiv kaydı var"/>
    <m/>
    <m/>
    <d v="2026-08-24T00:00:00"/>
    <s v="S-642702"/>
    <d v="2026-08-24T00:00:00"/>
    <s v="Y-576944"/>
    <x v="0"/>
    <m/>
    <s v=" "/>
    <m/>
    <s v="90163"/>
    <m/>
    <x v="14"/>
    <s v="Ülker Bisküvi San. A.Ş. Akyurt Şubesi"/>
    <s v="ÜLKER BİSKÜVİ SAN.A.Ş ( GEBZE ŞUBE )"/>
    <d v="2026-08-24T00:00:00"/>
    <s v="P-000172841"/>
    <m/>
    <s v="06CIV119"/>
    <s v="Tır Tenteli"/>
    <s v="ABDULVAHAP ÇİZMECİ-ÇİZMECİ NAKLİYE-SERVİS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0163"/>
    <n v="27260"/>
    <n v="0"/>
    <n v="0"/>
    <n v="0"/>
    <n v="30667.5"/>
    <n v="0"/>
    <n v="43842.26"/>
    <n v="0"/>
    <n v="30667.5"/>
    <n v="43842.26"/>
    <n v="13174.76"/>
  </r>
  <r>
    <x v="5"/>
    <s v="Hüseyin Çalışkan"/>
    <s v="Arşiv kaydı var"/>
    <m/>
    <m/>
    <d v="2026-08-24T00:00:00"/>
    <s v="S-642673"/>
    <d v="2026-08-24T00:00:00"/>
    <s v="Y-576914"/>
    <x v="0"/>
    <m/>
    <s v=" "/>
    <m/>
    <s v="90146"/>
    <m/>
    <x v="14"/>
    <s v="Ülker Bisküvi San. A.Ş. Akyurt Şubesi"/>
    <s v="ÜLKER BİSKÜVİ SAN.A.Ş ( GEBZE ŞUBE )"/>
    <d v="2026-08-24T00:00:00"/>
    <s v="P-000172840"/>
    <m/>
    <s v="06FNH009"/>
    <s v="Tır Kayar Perdeli"/>
    <s v="ALİ COŞKUN"/>
    <x v="0"/>
    <s v="ALİ ÇOŞKUN"/>
    <s v="(546) 961-0366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0146"/>
    <n v="27180"/>
    <n v="0"/>
    <n v="0"/>
    <n v="0"/>
    <n v="30577.5"/>
    <n v="0"/>
    <n v="43713.59"/>
    <n v="0"/>
    <n v="30577.5"/>
    <n v="43713.59"/>
    <n v="13136.09"/>
  </r>
  <r>
    <x v="5"/>
    <s v="Hüseyin Çalışkan"/>
    <s v="Arşiv kaydı var"/>
    <m/>
    <m/>
    <d v="2026-08-24T00:00:00"/>
    <s v="S-642657"/>
    <d v="2026-08-24T00:00:00"/>
    <s v="Y-576899"/>
    <x v="0"/>
    <m/>
    <s v=" "/>
    <m/>
    <s v="90131"/>
    <m/>
    <x v="18"/>
    <s v="Ülker Bisküvi San. A.Ş. Akyurt Şubesi"/>
    <s v="Ülker Bisküvi San. A.Ş. Topkapı - 2 Şubesi"/>
    <d v="2026-08-24T00:00:00"/>
    <s v="P-000172825"/>
    <m/>
    <s v="06CBG28"/>
    <s v="Tır Kayar Perdeli"/>
    <s v="AZİME GÜRSES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90131"/>
    <n v="28060"/>
    <n v="0"/>
    <n v="0"/>
    <n v="0"/>
    <n v="39704.9"/>
    <n v="0"/>
    <n v="44710.8"/>
    <n v="0"/>
    <n v="39704.9"/>
    <n v="44710.8"/>
    <n v="5005.8999999999996"/>
  </r>
  <r>
    <x v="5"/>
    <s v="Hüseyin Çalışkan"/>
    <s v="Arşiv kaydı var"/>
    <m/>
    <m/>
    <d v="2026-08-24T00:00:00"/>
    <s v="S-642655"/>
    <d v="2026-08-24T00:00:00"/>
    <s v="Y-576897"/>
    <x v="0"/>
    <m/>
    <s v=" "/>
    <m/>
    <s v="90123"/>
    <m/>
    <x v="14"/>
    <s v="Ülker Bisküvi San. A.Ş. Akyurt Şubesi"/>
    <s v="ÜLKER BİSKÜVİ SAN.A.Ş ( GEBZE ŞUBE )"/>
    <d v="2026-08-24T00:00:00"/>
    <s v="P-000172823"/>
    <m/>
    <s v="06DYN532"/>
    <s v="Tır Kayar Perdeli"/>
    <s v="MURAT YASİN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0123"/>
    <n v="26400"/>
    <n v="0"/>
    <n v="0"/>
    <n v="0"/>
    <n v="29700"/>
    <n v="0"/>
    <n v="42459.12"/>
    <n v="0"/>
    <n v="29700"/>
    <n v="42459.12"/>
    <n v="12759.12"/>
  </r>
  <r>
    <x v="5"/>
    <s v="Ahmet Bursal"/>
    <s v="Arşiv kaydı var"/>
    <m/>
    <m/>
    <d v="2026-08-24T00:00:00"/>
    <s v="S-642881"/>
    <d v="2026-08-24T00:00:00"/>
    <s v="Y-577125"/>
    <x v="0"/>
    <m/>
    <s v=" "/>
    <m/>
    <m/>
    <m/>
    <x v="16"/>
    <s v="ÜLKER BİSKÜVİ SANAYİ AŞ .(ANKARA ŞUBE)"/>
    <s v="ÜLKER BİSKÜVİ SANAYİ AŞ .(ANKARA ŞUBE)"/>
    <m/>
    <m/>
    <m/>
    <s v="06EZE781"/>
    <s v="Tır Tenteli"/>
    <s v="SINIRLI SORUMLU GÜZEL AKYURT MOTORLU TAŞIYICILAR KOOPERATİFİ"/>
    <x v="0"/>
    <s v="MURAT KURAN"/>
    <s v="0542 249 70 90"/>
    <s v="ŞEHİRİÇİ"/>
    <n v="1"/>
    <s v="Y06"/>
    <s v="ANKARA"/>
    <s v="ANKARA"/>
    <s v="ANKARA MERKEZ"/>
    <m/>
    <s v="Y06"/>
    <s v="ANKARA"/>
    <s v="ANKARA"/>
    <s v="ANKARA MERKEZ"/>
    <m/>
    <n v="0"/>
    <n v="0"/>
    <n v="0"/>
    <n v="0"/>
    <n v="6000"/>
    <n v="0"/>
    <n v="7000"/>
    <n v="0"/>
    <n v="6000"/>
    <n v="7000"/>
    <n v="1000"/>
  </r>
  <r>
    <x v="2"/>
    <s v="Arif Aladağ"/>
    <m/>
    <m/>
    <s v="TAMAMLANDI"/>
    <d v="2026-08-24T00:00:00"/>
    <s v="S-642913"/>
    <d v="2026-08-24T00:00:00"/>
    <s v="Y-577158"/>
    <x v="0"/>
    <m/>
    <s v=" "/>
    <m/>
    <m/>
    <m/>
    <x v="7"/>
    <s v="KESKİNOĞLU TAVUKÇULUK VE DAMIZLIK İŞLETMELERİ SANAYİ TİCARET ANONİM ŞİRKETİ"/>
    <m/>
    <m/>
    <m/>
    <m/>
    <s v="45ACD017"/>
    <s v="Tır Frigorifik"/>
    <s v="MEHMET UZEL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AKHİSAR BİM @ "/>
    <n v="0"/>
    <n v="0"/>
    <n v="0"/>
    <n v="0"/>
    <n v="4000"/>
    <n v="0"/>
    <n v="4900"/>
    <n v="0"/>
    <n v="4000"/>
    <n v="4900"/>
    <n v="900"/>
  </r>
  <r>
    <x v="2"/>
    <s v="Arif Aladağ"/>
    <m/>
    <m/>
    <s v="TAMAMLANDI"/>
    <d v="2026-08-24T00:00:00"/>
    <s v="S-642910"/>
    <d v="2026-08-24T00:00:00"/>
    <s v="Y-577155"/>
    <x v="0"/>
    <m/>
    <s v=" "/>
    <m/>
    <m/>
    <m/>
    <x v="7"/>
    <s v="KESKİNOĞLU TAVUKÇULUK VE DAMIZLIK İŞLETMELERİ SANAYİ TİCARET ANONİM ŞİRKETİ"/>
    <m/>
    <m/>
    <m/>
    <m/>
    <s v="16BRM754"/>
    <s v="Tır Frigorifik"/>
    <s v="EMRAH AYAZ"/>
    <x v="0"/>
    <s v=" "/>
    <m/>
    <s v="ŞEHİRLERARASI"/>
    <n v="1"/>
    <s v="Y45"/>
    <s v="MANİSA"/>
    <s v="MANİSA"/>
    <s v="MANİSA MERKEZ"/>
    <m/>
    <s v="Y16"/>
    <s v="BURSA"/>
    <s v="BURSA"/>
    <s v="BURSA MERKEZ"/>
    <s v="BURSA BÖLGE+ YENİŞEHİR MİGROS @ "/>
    <n v="0"/>
    <n v="0"/>
    <n v="0"/>
    <n v="0"/>
    <n v="21500"/>
    <n v="0"/>
    <n v="22250"/>
    <n v="0"/>
    <n v="21500"/>
    <n v="22250"/>
    <n v="750"/>
  </r>
  <r>
    <x v="2"/>
    <s v="Arif Aladağ"/>
    <m/>
    <m/>
    <s v="TAMAMLANDI"/>
    <d v="2026-08-24T00:00:00"/>
    <s v="S-642909"/>
    <d v="2026-08-24T00:00:00"/>
    <s v="Y-577154"/>
    <x v="0"/>
    <m/>
    <s v=" "/>
    <m/>
    <m/>
    <m/>
    <x v="7"/>
    <s v="KESKİNOĞLU TAVUKÇULUK VE DAMIZLIK İŞLETMELERİ SANAYİ TİCARET ANONİM ŞİRKETİ"/>
    <m/>
    <m/>
    <m/>
    <m/>
    <s v="07CBF532"/>
    <s v="Tır Tenteli"/>
    <s v="CEMİLE CEYLAN"/>
    <x v="0"/>
    <s v=" "/>
    <m/>
    <s v="ŞEHİRLERARASI"/>
    <n v="1"/>
    <s v="Y45"/>
    <s v="MANİSA"/>
    <s v="MANİSA"/>
    <s v="MANİSA MERKEZ"/>
    <m/>
    <s v="Y07"/>
    <s v="ANTALYA"/>
    <s v="ANTALYA"/>
    <s v="MERKEZ"/>
    <s v="DÖŞEMEALTI A101+MURATPAŞA A101+ SERİK CARREFOURSA @ "/>
    <n v="0"/>
    <n v="0"/>
    <n v="0"/>
    <n v="0"/>
    <n v="28000"/>
    <n v="0"/>
    <n v="28650"/>
    <n v="0"/>
    <n v="28000"/>
    <n v="28650"/>
    <n v="650"/>
  </r>
  <r>
    <x v="2"/>
    <s v="Arif Aladağ"/>
    <m/>
    <m/>
    <s v="TAMAMLANDI"/>
    <d v="2026-08-24T00:00:00"/>
    <s v="S-642908"/>
    <d v="2026-08-24T00:00:00"/>
    <s v="Y-577153"/>
    <x v="0"/>
    <m/>
    <s v=" "/>
    <m/>
    <m/>
    <m/>
    <x v="7"/>
    <s v="KESKİNOĞLU TAVUKÇULUK VE DAMIZLIK İŞLETMELERİ SANAYİ TİCARET ANONİM ŞİRKETİ"/>
    <m/>
    <m/>
    <m/>
    <m/>
    <s v="34EY9439"/>
    <s v="Tır Frigorifik"/>
    <s v="ŞAHİN PLUS LOJİSTİK SAĞ.HİZ.TUR.SAN. VE TİC.A.Ş."/>
    <x v="0"/>
    <s v=" "/>
    <m/>
    <s v="ŞEHİRLERARASI"/>
    <n v="1"/>
    <s v="4598"/>
    <s v="MANİSA KESKİNOĞLU DEPO"/>
    <s v="MANİSA"/>
    <s v="AKHİSAR"/>
    <s v="KAYALIOĞLU KASABASI"/>
    <s v="Y41"/>
    <s v="KOCAELİ"/>
    <s v="KOCAELİ"/>
    <s v="KOCAELİ(İZMİT) MERKEZ"/>
    <s v="GEBZE MİGROS @ "/>
    <n v="0"/>
    <n v="0"/>
    <n v="0"/>
    <n v="0"/>
    <n v="23000"/>
    <n v="0"/>
    <n v="23950"/>
    <n v="0"/>
    <n v="23000"/>
    <n v="23950"/>
    <n v="950"/>
  </r>
  <r>
    <x v="2"/>
    <s v="Arif Aladağ"/>
    <m/>
    <m/>
    <s v="TAMAMLANDI"/>
    <d v="2026-08-24T00:00:00"/>
    <s v="S-642907"/>
    <d v="2026-08-24T00:00:00"/>
    <s v="Y-577152"/>
    <x v="0"/>
    <m/>
    <s v=" "/>
    <m/>
    <m/>
    <m/>
    <x v="7"/>
    <s v="KESKİNOĞLU TAVUKÇULUK VE DAMIZLIK İŞLETMELERİ SANAYİ TİCARET ANONİM ŞİRKETİ"/>
    <m/>
    <m/>
    <m/>
    <m/>
    <s v="35DCU645"/>
    <s v="Tır Frigorifik"/>
    <s v="TEMUR BAYDAR"/>
    <x v="0"/>
    <s v=" "/>
    <m/>
    <s v="ŞEHİRLERARASI"/>
    <n v="1"/>
    <s v="4598"/>
    <s v="MANİSA KESKİNOĞLU DEPO"/>
    <s v="MANİSA"/>
    <s v="AKHİSAR"/>
    <s v="KAYALIOĞLU KASABASI"/>
    <s v="Y34"/>
    <s v="İSTANBUL"/>
    <s v="İSTANBUL"/>
    <s v="İSTANBUL MERKEZ"/>
    <s v="AVRUPA MİGROS @ "/>
    <n v="0"/>
    <n v="0"/>
    <n v="0"/>
    <n v="0"/>
    <n v="33000"/>
    <n v="0"/>
    <n v="34750"/>
    <n v="0"/>
    <n v="33000"/>
    <n v="34750"/>
    <n v="1750"/>
  </r>
  <r>
    <x v="2"/>
    <s v="Arif Aladağ"/>
    <m/>
    <m/>
    <s v="TAMAMLANDI"/>
    <d v="2026-08-24T00:00:00"/>
    <s v="S-642906"/>
    <d v="2026-08-24T00:00:00"/>
    <s v="Y-577151"/>
    <x v="0"/>
    <m/>
    <s v=" "/>
    <m/>
    <m/>
    <m/>
    <x v="7"/>
    <s v="KESKİNOĞLU TAVUKÇULUK VE DAMIZLIK İŞLETMELERİ SANAYİ TİCARET ANONİM ŞİRKETİ"/>
    <m/>
    <m/>
    <m/>
    <m/>
    <s v="19AHC814"/>
    <s v="Tır Frigorifik"/>
    <s v="USTAOĞLU TURİZM-NAKLİYAT VE SEYAHAT SAN. VE TİC. LTD.ŞTİ."/>
    <x v="0"/>
    <s v=" "/>
    <m/>
    <s v="ŞEHİRLERARASI"/>
    <n v="1"/>
    <s v="Y16"/>
    <s v="BURSA"/>
    <s v="BURSA"/>
    <s v="BURSA MERKEZ"/>
    <s v="SEBKUR"/>
    <s v="Y59"/>
    <s v="TEKİRDAĞ"/>
    <s v="TEKİRDAĞ"/>
    <s v="TEKİRDAĞ MERKEZ"/>
    <s v="ÇORLU A101 @ "/>
    <n v="0"/>
    <n v="0"/>
    <n v="0"/>
    <n v="0"/>
    <n v="34000"/>
    <n v="0"/>
    <n v="33100"/>
    <n v="0"/>
    <n v="34000"/>
    <n v="33100"/>
    <n v="-900"/>
  </r>
  <r>
    <x v="2"/>
    <s v="Arif Aladağ"/>
    <m/>
    <m/>
    <s v="TAMAMLANDI"/>
    <d v="2026-08-24T00:00:00"/>
    <s v="S-642905"/>
    <d v="2026-08-24T00:00:00"/>
    <s v="Y-577150"/>
    <x v="0"/>
    <m/>
    <s v=" "/>
    <m/>
    <m/>
    <m/>
    <x v="7"/>
    <s v="KESKİNOĞLU TAVUKÇULUK VE DAMIZLIK İŞLETMELERİ SANAYİ TİCARET ANONİM ŞİRKETİ"/>
    <m/>
    <m/>
    <m/>
    <m/>
    <s v="16SE644"/>
    <s v="Tır Frigorifik"/>
    <s v="MENZİL MADENCİLİK MERMERCİLİK GIDA İNŞAAT NAKLİYE GERİ DÖNÜŞÜM GÜBRE İTHALAT İHRACAT SANAYİ VE TİCAR"/>
    <x v="0"/>
    <s v=" "/>
    <m/>
    <s v="ŞEHİRLERARASI"/>
    <n v="1"/>
    <s v="Y16"/>
    <s v="BURSA"/>
    <s v="BURSA"/>
    <s v="BURSA MERKEZ"/>
    <s v="SEBKUR"/>
    <s v="Y22"/>
    <s v="EDİRNE"/>
    <s v="EDİRNE"/>
    <s v="EDİRNE MERKEZ"/>
    <s v="HAVSA A101 @ "/>
    <n v="0"/>
    <n v="0"/>
    <n v="0"/>
    <n v="0"/>
    <n v="34000"/>
    <n v="0"/>
    <n v="37150"/>
    <n v="0"/>
    <n v="34000"/>
    <n v="37150"/>
    <n v="3150"/>
  </r>
  <r>
    <x v="2"/>
    <s v="Arif Aladağ"/>
    <m/>
    <m/>
    <s v="TAMAMLANDI"/>
    <d v="2026-08-23T00:00:00"/>
    <s v="S-642904"/>
    <d v="2026-08-24T00:00:00"/>
    <s v="Y-577149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MANİSA A101 @"/>
    <n v="0"/>
    <n v="0"/>
    <n v="0"/>
    <n v="0"/>
    <n v="8000"/>
    <n v="0"/>
    <n v="8650"/>
    <n v="0"/>
    <n v="8000"/>
    <n v="8650"/>
    <n v="650"/>
  </r>
  <r>
    <x v="2"/>
    <s v="Arif Aladağ"/>
    <m/>
    <m/>
    <s v="TAMAMLANDI"/>
    <d v="2026-08-23T00:00:00"/>
    <s v="S-642902"/>
    <d v="2026-08-24T00:00:00"/>
    <s v="Y-577147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LERARASI"/>
    <n v="1"/>
    <s v="4598"/>
    <s v="MANİSA KESKİNOĞLU DEPO"/>
    <s v="MANİSA"/>
    <s v="AKHİSAR"/>
    <s v="KAYALIOĞLU KASABASI"/>
    <s v="Y35"/>
    <s v="İZMİR"/>
    <s v="İZMİR"/>
    <s v="MERKEZ"/>
    <s v="TORBALI MİGROS @"/>
    <n v="0"/>
    <n v="0"/>
    <n v="0"/>
    <n v="0"/>
    <n v="12500"/>
    <n v="0"/>
    <n v="13050"/>
    <n v="0"/>
    <n v="12500"/>
    <n v="13050"/>
    <n v="550"/>
  </r>
  <r>
    <x v="2"/>
    <s v="Arif Aladağ"/>
    <m/>
    <s v="24-31 AĞUSTOS 2026 GÖNENLİ SÜT / AKHİSAR MUTABAKATI"/>
    <s v="TAMAMLANDI"/>
    <d v="2026-08-24T00:00:00"/>
    <s v="S-642827"/>
    <d v="2026-08-24T00:00:00"/>
    <s v="Y-577072"/>
    <x v="0"/>
    <m/>
    <s v=" "/>
    <m/>
    <m/>
    <m/>
    <x v="6"/>
    <s v="GÖNENLİ SÜT VE SÜT ÜRÜNLERİ GIDA SANAYİ VE TİCARET ANONİM ŞİRKETİ"/>
    <m/>
    <m/>
    <m/>
    <m/>
    <s v="45YG500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ARNAVUTKÖY BİM1+BİM @ "/>
    <n v="0"/>
    <n v="0"/>
    <n v="0"/>
    <n v="0"/>
    <n v="48500"/>
    <n v="0"/>
    <n v="51205.94"/>
    <n v="0"/>
    <n v="48500"/>
    <n v="51205.94"/>
    <n v="2705.94"/>
  </r>
  <r>
    <x v="2"/>
    <s v="Arif Aladağ"/>
    <m/>
    <s v="24-31 AĞUSTOS 2026 GÖNENLİ SÜT / AKHİSAR MUTABAKATI"/>
    <s v="TAMAMLANDI"/>
    <d v="2026-08-24T00:00:00"/>
    <s v="S-642830"/>
    <d v="2026-08-24T00:00:00"/>
    <s v="Y-577074"/>
    <x v="0"/>
    <m/>
    <s v=" "/>
    <m/>
    <m/>
    <m/>
    <x v="6"/>
    <s v="GÖNENLİ SÜT VE SÜT ÜRÜNLERİ GIDA SANAYİ VE TİCARET ANONİM ŞİRKETİ"/>
    <m/>
    <m/>
    <m/>
    <m/>
    <s v="45HH178"/>
    <s v="Tır Frigorifik"/>
    <s v="SAFİYE YAŞAR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TUZLA BİM @ "/>
    <n v="0"/>
    <n v="0"/>
    <n v="0"/>
    <n v="0"/>
    <n v="38500"/>
    <n v="0"/>
    <n v="41212.400000000001"/>
    <n v="0"/>
    <n v="38500"/>
    <n v="41212.400000000001"/>
    <n v="2712.4"/>
  </r>
  <r>
    <x v="2"/>
    <s v="Arif Aladağ"/>
    <m/>
    <s v="24-31 AĞUSTOS 2026 GÖNENLİ SÜT / AKHİSAR MUTABAKATI"/>
    <s v="TAMAMLANDI"/>
    <d v="2026-08-24T00:00:00"/>
    <s v="S-642829"/>
    <d v="2026-08-24T00:00:00"/>
    <s v="Y-577073"/>
    <x v="0"/>
    <m/>
    <s v=" "/>
    <m/>
    <m/>
    <m/>
    <x v="6"/>
    <s v="GÖNENLİ SÜT VE SÜT ÜRÜNLERİ GIDA SANAYİ VE TİCARET ANONİM ŞİRKETİ"/>
    <m/>
    <m/>
    <m/>
    <m/>
    <s v="45BBY525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ESENYURT BİM2+BİM3 @ "/>
    <n v="0"/>
    <n v="0"/>
    <n v="0"/>
    <n v="0"/>
    <n v="55000"/>
    <n v="0"/>
    <n v="55617.94"/>
    <n v="0"/>
    <n v="55000"/>
    <n v="55617.94"/>
    <n v="617.94000000000005"/>
  </r>
  <r>
    <x v="3"/>
    <s v="Mehmet Koç"/>
    <s v="Arşiv kaydı var"/>
    <m/>
    <m/>
    <d v="2026-08-24T00:00:00"/>
    <s v="S-642975"/>
    <d v="2026-08-24T00:00:00"/>
    <s v="Y-577221"/>
    <x v="0"/>
    <m/>
    <s v=" "/>
    <m/>
    <m/>
    <m/>
    <x v="8"/>
    <s v="TURKUVAZ PLASTİK VE TEMİZLİK ÜRÜNLERİ SAN TİÇ A.Ş"/>
    <m/>
    <d v="2026-08-24T00:00:00"/>
    <s v="P-000172948"/>
    <m/>
    <s v="59AIT941"/>
    <s v="Tır Tenteli"/>
    <s v="HASAN İTİLLİ"/>
    <x v="0"/>
    <s v=" "/>
    <m/>
    <s v="ŞEHİRLERARASI"/>
    <n v="1"/>
    <s v="HENDEK TURKUVAZ"/>
    <s v="HENDEK TURKUVAZ"/>
    <s v="SAKARYA"/>
    <s v="HENDEK"/>
    <m/>
    <s v="Y19"/>
    <s v="ÇORUM"/>
    <s v="ÇORUM"/>
    <s v="ÇORUM MERKEZ"/>
    <m/>
    <n v="0"/>
    <n v="0"/>
    <n v="0"/>
    <n v="0"/>
    <n v="25000"/>
    <n v="0"/>
    <n v="30893"/>
    <n v="0"/>
    <n v="25000"/>
    <n v="30893"/>
    <n v="5893"/>
  </r>
  <r>
    <x v="3"/>
    <s v="Mehmet Koç"/>
    <s v="Arşiv kaydı var"/>
    <m/>
    <m/>
    <d v="2026-08-24T00:00:00"/>
    <s v="S-643145"/>
    <d v="2026-08-24T00:00:00"/>
    <s v="Y-577394"/>
    <x v="0"/>
    <m/>
    <s v=" "/>
    <m/>
    <m/>
    <m/>
    <x v="27"/>
    <s v="ASKO SINAİ VE TEKNOLOJİ ÜRETİM SANAYİ TİCARET ANONİM ŞİRKETİ"/>
    <m/>
    <d v="2026-08-24T00:00:00"/>
    <s v="P-000173068"/>
    <m/>
    <s v="74BK052"/>
    <s v="Tır Tenteli"/>
    <s v="EKREM SAMUT"/>
    <x v="0"/>
    <s v=" "/>
    <m/>
    <s v="ŞEHİRLERARASI"/>
    <n v="1"/>
    <s v="SAKARYA/FERİZLİ"/>
    <s v="SAKARYA/FERİZLİ"/>
    <s v="SAKARYA"/>
    <s v="FERİZLİ"/>
    <m/>
    <s v="KARTAL"/>
    <s v="KARTAL"/>
    <s v="İSTANBUL"/>
    <s v="KARTAL"/>
    <s v="2 ADET AKÜ NAKLİYESİ @"/>
    <n v="0"/>
    <n v="0"/>
    <n v="0"/>
    <n v="0"/>
    <n v="6500"/>
    <n v="0"/>
    <n v="9648"/>
    <n v="0"/>
    <n v="6500"/>
    <n v="9648"/>
    <n v="3148"/>
  </r>
  <r>
    <x v="3"/>
    <s v="Mehmet Koç"/>
    <m/>
    <m/>
    <m/>
    <d v="2026-08-24T00:00:00"/>
    <s v="S-643139"/>
    <d v="2026-08-24T00:00:00"/>
    <s v="Y-577388"/>
    <x v="0"/>
    <m/>
    <s v=" "/>
    <m/>
    <m/>
    <m/>
    <x v="8"/>
    <s v="TURKUVAZ PLASTİK VE TEMİZLİK ÜRÜNLERİ SAN TİÇ A.Ş"/>
    <m/>
    <d v="2026-08-24T00:00:00"/>
    <s v="P-000173062"/>
    <m/>
    <s v="54H5711"/>
    <s v="Tır Tenteli"/>
    <s v="ORHAN TETİK TRANS.NAK.TUR.SEYH.VE PETR.ÜRÜN.İTH.İHR.SAN.LTD.ŞTİ"/>
    <x v="0"/>
    <s v=" "/>
    <m/>
    <s v="ŞEHİRLERARASI"/>
    <n v="1"/>
    <s v="HENDEK TURKUVAZ"/>
    <s v="HENDEK TURKUVAZ"/>
    <s v="SAKARYA"/>
    <s v="HENDEK"/>
    <m/>
    <s v="Y34"/>
    <s v="İSTANBUL"/>
    <s v="İSTANBUL"/>
    <s v="İSTANBUL MERKEZ"/>
    <m/>
    <n v="0"/>
    <n v="0"/>
    <n v="0"/>
    <n v="0"/>
    <n v="20000"/>
    <n v="0"/>
    <n v="23229"/>
    <n v="0"/>
    <n v="20000"/>
    <n v="23229"/>
    <n v="3229"/>
  </r>
  <r>
    <x v="3"/>
    <s v="Mehmet Koç"/>
    <s v="Arşiv kaydı var"/>
    <m/>
    <m/>
    <d v="2026-08-24T00:00:00"/>
    <s v="S-642897"/>
    <d v="2026-08-24T00:00:00"/>
    <s v="Y-577142"/>
    <x v="0"/>
    <m/>
    <s v=" "/>
    <m/>
    <m/>
    <m/>
    <x v="8"/>
    <s v="TURKUVAZ PLASTİK VE TEMİZLİK ÜRÜNLERİ SAN TİÇ A.Ş"/>
    <m/>
    <d v="2026-08-24T00:00:00"/>
    <s v="P-000172934"/>
    <m/>
    <s v="81AFN458"/>
    <s v="Tır Tenteli"/>
    <s v="UĞUR SEYİS"/>
    <x v="0"/>
    <s v=" "/>
    <m/>
    <s v="ŞEHİRLERARASI"/>
    <n v="1"/>
    <s v="HENDEK TURKUVAZ"/>
    <s v="HENDEK TURKUVAZ"/>
    <s v="SAKARYA"/>
    <s v="HENDEK"/>
    <m/>
    <s v="Y81"/>
    <s v="DÜZCE"/>
    <s v="DÜZCE"/>
    <s v="DÜZCE MERKEZ"/>
    <m/>
    <n v="0"/>
    <n v="0"/>
    <n v="0"/>
    <n v="0"/>
    <n v="5000"/>
    <n v="0"/>
    <n v="5300"/>
    <n v="0"/>
    <n v="5000"/>
    <n v="5300"/>
    <n v="300"/>
  </r>
  <r>
    <x v="3"/>
    <s v="Mehmet Koç"/>
    <m/>
    <m/>
    <m/>
    <d v="2026-08-24T00:00:00"/>
    <s v="S-643108"/>
    <d v="2026-08-24T00:00:00"/>
    <s v="Y-577357"/>
    <x v="0"/>
    <m/>
    <s v=" "/>
    <m/>
    <m/>
    <m/>
    <x v="8"/>
    <s v="TURKUVAZ PLASTİK VE TEMİZLİK ÜRÜNLERİ SAN TİÇ A.Ş"/>
    <m/>
    <d v="2026-08-24T00:00:00"/>
    <s v="P-000173034"/>
    <m/>
    <s v="54FB532"/>
    <s v="Tır Tenteli"/>
    <s v="BİROL AKTÜRK"/>
    <x v="0"/>
    <s v=" "/>
    <m/>
    <s v="ŞEHİRLERARASI"/>
    <n v="1"/>
    <s v="Y17"/>
    <s v="ÇANAKKALE"/>
    <s v="ÇANAKKALE"/>
    <s v="ÇANAKKALE MERKEZ"/>
    <m/>
    <s v="HENDEK TURKUVAZ"/>
    <s v="HENDEK TURKUVAZ"/>
    <s v="SAKARYA"/>
    <s v="HENDEK"/>
    <s v="ÇANAKKALE İADE @ "/>
    <n v="0"/>
    <n v="0"/>
    <n v="0"/>
    <n v="0"/>
    <n v="10000"/>
    <n v="0"/>
    <n v="13000"/>
    <n v="0"/>
    <n v="10000"/>
    <n v="13000"/>
    <n v="3000"/>
  </r>
  <r>
    <x v="3"/>
    <s v="Mehmet Koç"/>
    <s v="Arşiv kaydı var"/>
    <m/>
    <m/>
    <d v="2026-08-24T00:00:00"/>
    <s v="S-642894"/>
    <d v="2026-08-24T00:00:00"/>
    <s v="Y-577139"/>
    <x v="0"/>
    <m/>
    <s v=" "/>
    <m/>
    <m/>
    <m/>
    <x v="19"/>
    <s v="VATAN PLASTİK SAN TİCARET A.Ş"/>
    <m/>
    <d v="2026-08-24T00:00:00"/>
    <s v="P-000172933"/>
    <m/>
    <s v="33ACR065"/>
    <s v="Tır Tenteli"/>
    <s v="AKANSU LOJ.PET.TUR.GAYR.GISA SAN.VE TİC.LTD.ŞTİ"/>
    <x v="0"/>
    <s v=" "/>
    <m/>
    <s v="ŞEHİRLERARASI"/>
    <n v="1"/>
    <s v="ÖMERLİ"/>
    <s v="ÖMERLİ"/>
    <s v="İSTANBUL"/>
    <m/>
    <m/>
    <s v="Y33"/>
    <s v="MERSİN"/>
    <s v="MERSİN"/>
    <s v="MERSİN MERKEZ"/>
    <s v="VIR10211 @ "/>
    <n v="0"/>
    <n v="0"/>
    <n v="0"/>
    <n v="0"/>
    <n v="28000"/>
    <n v="0"/>
    <n v="37649"/>
    <n v="0"/>
    <n v="28000"/>
    <n v="37649"/>
    <n v="9649"/>
  </r>
  <r>
    <x v="3"/>
    <s v="Mehmet Koç"/>
    <s v="Arşiv kaydı var"/>
    <m/>
    <m/>
    <d v="2026-08-24T00:00:00"/>
    <s v="S-642879"/>
    <d v="2026-08-24T00:00:00"/>
    <s v="Y-577122"/>
    <x v="0"/>
    <m/>
    <s v=" "/>
    <m/>
    <m/>
    <m/>
    <x v="19"/>
    <s v="VATAN PLASTİK SAN TİCARET A.Ş"/>
    <m/>
    <d v="2026-08-24T00:00:00"/>
    <s v="P-000172920"/>
    <m/>
    <s v="80FR004"/>
    <s v="Tır Tenteli"/>
    <s v="ALİ DÖNMEZ"/>
    <x v="0"/>
    <s v=" "/>
    <m/>
    <s v="ŞEHİRLERARASI"/>
    <n v="1"/>
    <s v="ÖMERLİ"/>
    <s v="ÖMERLİ"/>
    <s v="İSTANBUL"/>
    <m/>
    <m/>
    <s v="Y80"/>
    <s v="OSMANİYE"/>
    <s v="OSMANİYE"/>
    <s v="OSMANİYE MERKEZ"/>
    <s v="VIR10191-92 @ "/>
    <n v="0"/>
    <n v="0"/>
    <n v="0"/>
    <n v="0"/>
    <n v="46000"/>
    <n v="0"/>
    <n v="52430"/>
    <n v="0"/>
    <n v="46000"/>
    <n v="52430"/>
    <n v="6430"/>
  </r>
  <r>
    <x v="3"/>
    <s v="Mehmet Koç"/>
    <s v="Arşiv kaydı var"/>
    <m/>
    <m/>
    <d v="2026-08-24T00:00:00"/>
    <s v="S-642863"/>
    <d v="2026-08-24T00:00:00"/>
    <s v="Y-577107"/>
    <x v="0"/>
    <m/>
    <s v=" "/>
    <m/>
    <m/>
    <m/>
    <x v="19"/>
    <s v="VATAN PLASTİK SAN TİCARET A.Ş"/>
    <m/>
    <d v="2026-08-24T00:00:00"/>
    <s v="P-000172914"/>
    <m/>
    <s v="03ABU051"/>
    <s v="Tır Tenteli"/>
    <s v="RAMAZAN KARAMOÇU"/>
    <x v="0"/>
    <s v=" "/>
    <m/>
    <s v="ŞEHİRLERARASI"/>
    <n v="1"/>
    <s v="Y11"/>
    <s v="BİLECİK"/>
    <s v="BİLECİK"/>
    <s v="BİLECİK MERKEZ"/>
    <m/>
    <s v="Y03"/>
    <s v="AFYON"/>
    <s v="AFYONKARAHİSAR"/>
    <s v="AFYON MERKEZ"/>
    <s v="VIR10193-94 @ "/>
    <n v="0"/>
    <n v="0"/>
    <n v="0"/>
    <n v="0"/>
    <n v="16000"/>
    <n v="0"/>
    <n v="19051"/>
    <n v="0"/>
    <n v="16000"/>
    <n v="19051"/>
    <n v="3051"/>
  </r>
  <r>
    <x v="3"/>
    <s v="Mehmet Koç"/>
    <s v="Arşiv kaydı var"/>
    <m/>
    <m/>
    <d v="2026-08-24T00:00:00"/>
    <s v="S-642842"/>
    <d v="2026-08-24T00:00:00"/>
    <s v="Y-577086"/>
    <x v="0"/>
    <m/>
    <s v=" "/>
    <m/>
    <m/>
    <m/>
    <x v="19"/>
    <s v="VATAN PLASTİK SAN TİCARET A.Ş"/>
    <m/>
    <d v="2026-08-24T00:00:00"/>
    <s v="P-000172898"/>
    <m/>
    <s v="54AJZ097"/>
    <s v="Tır Tenteli"/>
    <s v="HÜSEYİN BOZBAY"/>
    <x v="0"/>
    <s v=" "/>
    <m/>
    <s v="ŞEHİRLERARASI"/>
    <n v="1"/>
    <s v="Y11"/>
    <s v="BİLECİK"/>
    <s v="BİLECİK"/>
    <s v="BİLECİK MERKEZ"/>
    <m/>
    <s v="Y59"/>
    <s v="TEKİRDAĞ"/>
    <s v="TEKİRDAĞ"/>
    <s v="TEKİRDAĞ MERKEZ"/>
    <s v="VIR10176-75-78-73-79 @ "/>
    <n v="0"/>
    <n v="0"/>
    <n v="0"/>
    <n v="0"/>
    <n v="26500"/>
    <n v="0"/>
    <n v="28099"/>
    <n v="0"/>
    <n v="26500"/>
    <n v="28099"/>
    <n v="1599"/>
  </r>
  <r>
    <x v="3"/>
    <s v="Mehmet Koç"/>
    <s v="Arşiv kaydı var"/>
    <m/>
    <m/>
    <d v="2026-08-24T00:00:00"/>
    <s v="S-642838"/>
    <d v="2026-08-24T00:00:00"/>
    <s v="Y-577082"/>
    <x v="0"/>
    <m/>
    <s v=" "/>
    <m/>
    <m/>
    <m/>
    <x v="19"/>
    <s v="VATAN PLASTİK SAN TİCARET A.Ş"/>
    <m/>
    <d v="2026-08-24T00:00:00"/>
    <s v="P-000172894"/>
    <m/>
    <s v="34BAU511"/>
    <s v="Tır Tenteli"/>
    <s v="GÖKBERK ÜNLÜ"/>
    <x v="0"/>
    <s v=" "/>
    <m/>
    <s v="ŞEHİRLERARASI"/>
    <n v="1"/>
    <s v="ÖMERLİ"/>
    <s v="ÖMERLİ"/>
    <s v="İSTANBUL"/>
    <m/>
    <m/>
    <s v="Y11"/>
    <s v="BİLECİK"/>
    <s v="BİLECİK"/>
    <s v="BİLECİK MERKEZ"/>
    <s v="VIR10196 @ "/>
    <n v="0"/>
    <n v="0"/>
    <n v="0"/>
    <n v="0"/>
    <n v="12000"/>
    <n v="0"/>
    <n v="14678"/>
    <n v="0"/>
    <n v="12000"/>
    <n v="14678"/>
    <n v="2678"/>
  </r>
  <r>
    <x v="3"/>
    <s v="Mehmet Koç"/>
    <s v="Arşiv kaydı var"/>
    <m/>
    <m/>
    <d v="2026-08-24T00:00:00"/>
    <s v="S-642833"/>
    <d v="2026-08-24T00:00:00"/>
    <s v="Y-577077"/>
    <x v="0"/>
    <m/>
    <s v=" "/>
    <m/>
    <m/>
    <m/>
    <x v="20"/>
    <s v="BİLLAS LASTİK VE KAUÇUK SANAYİ TİCARET ANONİM ŞİRKETİ"/>
    <m/>
    <d v="2026-08-24T00:00:00"/>
    <s v="P-000172892"/>
    <m/>
    <s v="43DN707"/>
    <s v="Tır Tenteli"/>
    <s v="CANER YÜCE"/>
    <x v="0"/>
    <s v=" "/>
    <m/>
    <s v="ŞEHİRLERARASI"/>
    <n v="1"/>
    <s v="Y34"/>
    <s v="İSTANBUL"/>
    <s v="İSTANBUL"/>
    <s v="İSTANBUL MERKEZ"/>
    <m/>
    <s v="Y11"/>
    <s v="BİLECİK"/>
    <s v="BİLECİK"/>
    <s v="BİLECİK MERKEZ"/>
    <m/>
    <n v="0"/>
    <n v="0"/>
    <n v="0"/>
    <n v="0"/>
    <n v="19000"/>
    <n v="0"/>
    <n v="22000"/>
    <n v="0"/>
    <n v="19000"/>
    <n v="22000"/>
    <n v="3000"/>
  </r>
  <r>
    <x v="3"/>
    <s v="Kadir Öz"/>
    <m/>
    <m/>
    <s v="SAKARYA"/>
    <d v="2026-08-24T00:00:00"/>
    <s v="S-643659"/>
    <d v="2026-08-24T00:00:00"/>
    <s v="Y-577907"/>
    <x v="1"/>
    <m/>
    <s v=" "/>
    <d v="2026-08-24T00:00:00"/>
    <m/>
    <m/>
    <x v="8"/>
    <s v="TURKUVAZ PLASTİK VE TEMİZLİK ÜRÜNLERİ SAN TİÇ A.Ş"/>
    <m/>
    <m/>
    <m/>
    <m/>
    <s v="54H0324"/>
    <s v="Tır Tenteli"/>
    <s v="REŞADİYELİLER ÖZGÜR İNŞ. MALZ. TAAHHÜT TAŞIMACILIK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ZK NONWOVEN  @ "/>
    <n v="0"/>
    <n v="0"/>
    <n v="1"/>
    <m/>
    <n v="23129"/>
    <n v="0"/>
    <n v="23229"/>
    <n v="0"/>
    <n v="23129"/>
    <n v="23229"/>
    <n v="100"/>
  </r>
  <r>
    <x v="3"/>
    <s v="Kadir Öz"/>
    <m/>
    <m/>
    <s v="SAKARYA"/>
    <d v="2026-08-24T00:00:00"/>
    <s v="S-643658"/>
    <d v="2026-08-24T00:00:00"/>
    <s v="Y-577906"/>
    <x v="1"/>
    <m/>
    <s v=" "/>
    <d v="2026-08-24T00:00:00"/>
    <m/>
    <m/>
    <x v="8"/>
    <s v="TURKUVAZ PLASTİK VE TEMİZLİK ÜRÜNLERİ SAN TİÇ A.Ş"/>
    <m/>
    <m/>
    <m/>
    <m/>
    <s v="54AGP222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ZK NONWOVEN  @ "/>
    <n v="0"/>
    <n v="0"/>
    <n v="1"/>
    <m/>
    <n v="23129"/>
    <n v="0"/>
    <n v="23229"/>
    <n v="0"/>
    <n v="23129"/>
    <n v="23229"/>
    <n v="100"/>
  </r>
  <r>
    <x v="3"/>
    <s v="Kadir Öz"/>
    <m/>
    <m/>
    <s v="SAKARYA"/>
    <d v="2026-08-24T00:00:00"/>
    <s v="S-643657"/>
    <d v="2026-08-24T00:00:00"/>
    <s v="Y-577905"/>
    <x v="1"/>
    <m/>
    <s v=" "/>
    <d v="2026-08-24T00:00:00"/>
    <m/>
    <m/>
    <x v="8"/>
    <s v="TURKUVAZ PLASTİK VE TEMİZLİK ÜRÜNLERİ SAN TİÇ A.Ş"/>
    <m/>
    <m/>
    <m/>
    <m/>
    <s v="07AJK998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ZK NONWOVEN  @ "/>
    <n v="0"/>
    <n v="0"/>
    <n v="1"/>
    <m/>
    <n v="23129"/>
    <n v="0"/>
    <n v="23229"/>
    <n v="0"/>
    <n v="23129"/>
    <n v="23229"/>
    <n v="100"/>
  </r>
  <r>
    <x v="3"/>
    <s v="Kadir Öz"/>
    <m/>
    <m/>
    <s v="SAKARYA"/>
    <d v="2026-08-24T00:00:00"/>
    <s v="S-643656"/>
    <d v="2026-08-24T00:00:00"/>
    <s v="Y-577904"/>
    <x v="1"/>
    <m/>
    <s v=" "/>
    <d v="2026-08-24T00:00:00"/>
    <m/>
    <m/>
    <x v="8"/>
    <s v="TURKUVAZ PLASTİK VE TEMİZLİK ÜRÜNLERİ SAN TİÇ A.Ş"/>
    <m/>
    <m/>
    <m/>
    <m/>
    <s v="63ACD405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63"/>
    <s v="ŞANLIURFA"/>
    <s v="ŞANLIURFA"/>
    <s v="ŞANLIURFA MERKEZ"/>
    <s v="ŞANLIURFA @ "/>
    <n v="0"/>
    <n v="0"/>
    <n v="1"/>
    <m/>
    <n v="48868"/>
    <n v="0"/>
    <n v="65058"/>
    <n v="0"/>
    <n v="48868"/>
    <n v="65058"/>
    <n v="16190"/>
  </r>
  <r>
    <x v="3"/>
    <s v="Kadir Öz"/>
    <m/>
    <m/>
    <s v="SAKARYA"/>
    <d v="2026-08-24T00:00:00"/>
    <s v="S-643655"/>
    <d v="2026-08-24T00:00:00"/>
    <s v="Y-577903"/>
    <x v="1"/>
    <m/>
    <s v=" "/>
    <d v="2026-08-24T00:00:00"/>
    <m/>
    <m/>
    <x v="8"/>
    <s v="TURKUVAZ PLASTİK VE TEMİZLİK ÜRÜNLERİ SAN TİÇ A.Ş"/>
    <m/>
    <m/>
    <m/>
    <m/>
    <s v="50ACJ364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58"/>
    <s v="SİVAS"/>
    <s v="SİVAS"/>
    <s v="SİVAS MERKEZ"/>
    <s v="SİVAS @ "/>
    <n v="0"/>
    <n v="0"/>
    <n v="1"/>
    <m/>
    <n v="38270"/>
    <n v="0"/>
    <n v="39906"/>
    <n v="0"/>
    <n v="38270"/>
    <n v="39906"/>
    <n v="1636"/>
  </r>
  <r>
    <x v="3"/>
    <s v="Kadir Öz"/>
    <m/>
    <m/>
    <s v="SAKARYA"/>
    <d v="2026-08-24T00:00:00"/>
    <s v="S-643654"/>
    <d v="2026-08-24T00:00:00"/>
    <s v="Y-577902"/>
    <x v="1"/>
    <m/>
    <s v=" "/>
    <d v="2026-08-24T00:00:00"/>
    <m/>
    <m/>
    <x v="8"/>
    <s v="TURKUVAZ PLASTİK VE TEMİZLİK ÜRÜNLERİ SAN TİÇ A.Ş"/>
    <m/>
    <m/>
    <m/>
    <m/>
    <s v="55AVG223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55"/>
    <s v="SAMSUN"/>
    <s v="SAMSUN"/>
    <s v="SAMSUN MERKEZ"/>
    <s v="SAMSUN @ "/>
    <n v="0"/>
    <n v="0"/>
    <n v="1"/>
    <m/>
    <n v="30322"/>
    <n v="0"/>
    <n v="33079"/>
    <n v="0"/>
    <n v="30322"/>
    <n v="33079"/>
    <n v="2757"/>
  </r>
  <r>
    <x v="3"/>
    <s v="Kadir Öz"/>
    <m/>
    <m/>
    <s v="SAKARYA"/>
    <d v="2026-08-24T00:00:00"/>
    <s v="S-643653"/>
    <d v="2026-08-24T00:00:00"/>
    <s v="Y-577901"/>
    <x v="1"/>
    <m/>
    <s v=" "/>
    <d v="2026-08-24T00:00:00"/>
    <m/>
    <m/>
    <x v="8"/>
    <s v="TURKUVAZ PLASTİK VE TEMİZLİK ÜRÜNLERİ SAN TİÇ A.Ş"/>
    <m/>
    <m/>
    <m/>
    <m/>
    <s v="63AFB024"/>
    <s v="Tır Tenteli"/>
    <s v="MAHMUT YAĞMUR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892"/>
    <n v="0"/>
    <n v="12995"/>
    <n v="0"/>
    <n v="10892"/>
    <n v="12995"/>
    <n v="2103"/>
  </r>
  <r>
    <x v="3"/>
    <s v="Kadir Öz"/>
    <m/>
    <m/>
    <s v="SAKARYA"/>
    <d v="2026-08-24T00:00:00"/>
    <s v="S-643652"/>
    <d v="2026-08-24T00:00:00"/>
    <s v="Y-577900"/>
    <x v="1"/>
    <m/>
    <s v=" "/>
    <d v="2026-08-24T00:00:00"/>
    <m/>
    <m/>
    <x v="8"/>
    <s v="TURKUVAZ PLASTİK VE TEMİZLİK ÜRÜNLERİ SAN TİÇ A.Ş"/>
    <m/>
    <m/>
    <m/>
    <m/>
    <s v="42P7600"/>
    <s v="Tır Tenteli"/>
    <s v="S.S. PAMUKOVA KARAYOLU YÜK TAŞIMA KOOPERATİFİ"/>
    <x v="0"/>
    <s v=" "/>
    <m/>
    <s v="ŞEHİRLERARASI"/>
    <m/>
    <s v="5403"/>
    <s v="HENDEK TURKUVAZ"/>
    <s v="SAKARYA"/>
    <s v="HENDEK"/>
    <m/>
    <s v="Y07"/>
    <s v="ANTALYA"/>
    <s v="ANTALYA"/>
    <s v="MERKEZ"/>
    <s v="KOCAYATAK+2 GÜN BEKLEME @ "/>
    <n v="0"/>
    <n v="0"/>
    <n v="1"/>
    <m/>
    <n v="37182"/>
    <n v="0"/>
    <n v="40958"/>
    <n v="0"/>
    <n v="37182"/>
    <n v="40958"/>
    <n v="3776"/>
  </r>
  <r>
    <x v="3"/>
    <s v="Kadir Öz"/>
    <m/>
    <m/>
    <s v="SAKARYA"/>
    <d v="2026-08-24T00:00:00"/>
    <s v="S-643651"/>
    <d v="2026-08-24T00:00:00"/>
    <s v="Y-577899"/>
    <x v="1"/>
    <m/>
    <s v=" "/>
    <d v="2026-08-24T00:00:00"/>
    <m/>
    <m/>
    <x v="8"/>
    <s v="TURKUVAZ PLASTİK VE TEMİZLİK ÜRÜNLERİ SAN TİÇ A.Ş"/>
    <m/>
    <m/>
    <m/>
    <m/>
    <s v="33PL54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1"/>
    <s v="HATAY"/>
    <s v="HATAY"/>
    <s v="MERKEZ"/>
    <s v="İSKENDERUN @ "/>
    <n v="0"/>
    <n v="0"/>
    <n v="1"/>
    <m/>
    <n v="40036"/>
    <n v="0"/>
    <n v="46350"/>
    <n v="0"/>
    <n v="40036"/>
    <n v="46350"/>
    <n v="6314"/>
  </r>
  <r>
    <x v="3"/>
    <s v="Kadir Öz"/>
    <m/>
    <m/>
    <s v="SAKARYA"/>
    <d v="2026-08-24T00:00:00"/>
    <s v="S-643650"/>
    <d v="2026-08-24T00:00:00"/>
    <s v="Y-577898"/>
    <x v="1"/>
    <m/>
    <s v=" "/>
    <d v="2026-08-24T00:00:00"/>
    <m/>
    <m/>
    <x v="8"/>
    <s v="TURKUVAZ PLASTİK VE TEMİZLİK ÜRÜNLERİ SAN TİÇ A.Ş"/>
    <m/>
    <m/>
    <m/>
    <m/>
    <s v="42P710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2"/>
    <s v="ISPARTA"/>
    <s v="ISPARTA"/>
    <s v="ISPARTA MERKEZ"/>
    <s v="ISPARTA @ "/>
    <n v="0"/>
    <n v="0"/>
    <n v="1"/>
    <m/>
    <n v="27672"/>
    <n v="0"/>
    <n v="27764"/>
    <n v="0"/>
    <n v="27672"/>
    <n v="27764"/>
    <n v="92"/>
  </r>
  <r>
    <x v="3"/>
    <s v="Kadir Öz"/>
    <m/>
    <m/>
    <s v="SAKARYA"/>
    <d v="2026-08-24T00:00:00"/>
    <s v="S-643649"/>
    <d v="2026-08-24T00:00:00"/>
    <s v="Y-577897"/>
    <x v="1"/>
    <m/>
    <s v=" "/>
    <d v="2026-08-24T00:00:00"/>
    <m/>
    <m/>
    <x v="8"/>
    <s v="TURKUVAZ PLASTİK VE TEMİZLİK ÜRÜNLERİ SAN TİÇ A.Ş"/>
    <m/>
    <m/>
    <m/>
    <m/>
    <s v="81ABY502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25"/>
    <s v="ERZURUM"/>
    <s v="ERZURUM"/>
    <s v="ERZURUM MERKEZ"/>
    <s v="ERZURUM @ "/>
    <n v="0"/>
    <n v="0"/>
    <n v="1"/>
    <m/>
    <n v="57699"/>
    <n v="0"/>
    <n v="63142"/>
    <n v="0"/>
    <n v="57699"/>
    <n v="63142"/>
    <n v="5443"/>
  </r>
  <r>
    <x v="3"/>
    <s v="Kadir Öz"/>
    <m/>
    <m/>
    <s v="SAKARYA"/>
    <d v="2026-08-24T00:00:00"/>
    <s v="S-643648"/>
    <d v="2026-08-24T00:00:00"/>
    <s v="Y-577896"/>
    <x v="1"/>
    <m/>
    <s v=" "/>
    <d v="2026-08-24T00:00:00"/>
    <m/>
    <m/>
    <x v="8"/>
    <s v="TURKUVAZ PLASTİK VE TEMİZLİK ÜRÜNLERİ SAN TİÇ A.Ş"/>
    <m/>
    <m/>
    <m/>
    <m/>
    <s v="34ESH951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19"/>
    <s v="ÇORUM"/>
    <s v="ÇORUM"/>
    <s v="ÇORUM MERKEZ"/>
    <s v="ÇORUM @ "/>
    <n v="0"/>
    <n v="0"/>
    <n v="1"/>
    <m/>
    <n v="26200"/>
    <n v="0"/>
    <n v="30893"/>
    <n v="0"/>
    <n v="26200"/>
    <n v="30893"/>
    <n v="4693"/>
  </r>
  <r>
    <x v="3"/>
    <s v="Kadir Öz"/>
    <m/>
    <m/>
    <s v="SAKARYA"/>
    <d v="2026-08-24T00:00:00"/>
    <s v="S-643647"/>
    <d v="2026-08-24T00:00:00"/>
    <s v="Y-577895"/>
    <x v="1"/>
    <m/>
    <s v=" "/>
    <d v="2026-08-24T00:00:00"/>
    <m/>
    <m/>
    <x v="8"/>
    <s v="TURKUVAZ PLASTİK VE TEMİZLİK ÜRÜNLERİ SAN TİÇ A.Ş"/>
    <m/>
    <m/>
    <m/>
    <m/>
    <s v="34DED848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10"/>
    <s v="BALIKESİR"/>
    <s v="BALIKESİR"/>
    <s v="BALIKESİR MERKEZ"/>
    <s v="BALIKESİR @ "/>
    <n v="0"/>
    <n v="0"/>
    <n v="1"/>
    <m/>
    <n v="20607"/>
    <n v="0"/>
    <n v="24249"/>
    <n v="0"/>
    <n v="20607"/>
    <n v="24249"/>
    <n v="3642"/>
  </r>
  <r>
    <x v="3"/>
    <s v="Kadir Öz"/>
    <m/>
    <m/>
    <s v="SAKARYA"/>
    <d v="2026-08-24T00:00:00"/>
    <s v="S-643646"/>
    <d v="2026-08-24T00:00:00"/>
    <s v="Y-577894"/>
    <x v="1"/>
    <m/>
    <s v=" "/>
    <d v="2026-08-24T00:00:00"/>
    <m/>
    <m/>
    <x v="8"/>
    <s v="TURKUVAZ PLASTİK VE TEMİZLİK ÜRÜNLERİ SAN TİÇ A.Ş"/>
    <m/>
    <m/>
    <m/>
    <m/>
    <s v="55AAC08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68"/>
    <s v="AKSARAY"/>
    <s v="AKSARAY"/>
    <s v="AKSARAY MERKEZ"/>
    <s v="AKSARAY @ "/>
    <n v="0"/>
    <n v="0"/>
    <n v="1"/>
    <m/>
    <n v="26495"/>
    <n v="0"/>
    <n v="29536"/>
    <n v="0"/>
    <n v="26495"/>
    <n v="29536"/>
    <n v="3041"/>
  </r>
  <r>
    <x v="3"/>
    <s v="Kadir Öz"/>
    <m/>
    <m/>
    <s v="SAKARYA"/>
    <d v="2026-08-24T00:00:00"/>
    <s v="S-643645"/>
    <d v="2026-08-24T00:00:00"/>
    <s v="Y-577893"/>
    <x v="1"/>
    <m/>
    <s v=" "/>
    <d v="2026-08-24T00:00:00"/>
    <m/>
    <m/>
    <x v="8"/>
    <s v="TURKUVAZ PLASTİK VE TEMİZLİK ÜRÜNLERİ SAN TİÇ A.Ş"/>
    <m/>
    <m/>
    <m/>
    <m/>
    <s v="33ABT757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45"/>
    <s v="MANİSA"/>
    <s v="MANİSA"/>
    <s v="MANİSA MERKEZ"/>
    <s v="AKHİSAR @ "/>
    <n v="0"/>
    <n v="0"/>
    <n v="1"/>
    <m/>
    <n v="25611"/>
    <n v="0"/>
    <n v="27183"/>
    <n v="0"/>
    <n v="25611"/>
    <n v="27183"/>
    <n v="1572"/>
  </r>
  <r>
    <x v="6"/>
    <s v="Ahmet Bursal"/>
    <m/>
    <s v="16-31 AĞUSTOS 2026 KARAMAN MUTABAKATI"/>
    <m/>
    <d v="2026-08-24T00:00:00"/>
    <s v="S-642965"/>
    <d v="2026-08-24T00:00:00"/>
    <s v="Y-577211"/>
    <x v="0"/>
    <m/>
    <s v=" "/>
    <m/>
    <m/>
    <m/>
    <x v="42"/>
    <s v="MEVSİM TAZE SEBZE MEYVE SAN.TİC. A.Ş."/>
    <m/>
    <m/>
    <m/>
    <m/>
    <s v="70BG119"/>
    <s v="Tır Tenteli"/>
    <s v="İSA KILINÇVUR"/>
    <x v="1"/>
    <s v=" "/>
    <m/>
    <s v="ŞEHİRİÇİ"/>
    <n v="1"/>
    <s v="Y70"/>
    <s v="KARAMAN"/>
    <s v="KARAMAN"/>
    <s v="KARAMAN MERKEZ"/>
    <m/>
    <s v="Y70"/>
    <s v="KARAMAN"/>
    <s v="KARAMAN"/>
    <s v="KARAMAN MERKEZ"/>
    <s v="DOLU-BOŞ @ "/>
    <n v="0"/>
    <n v="55"/>
    <n v="55"/>
    <n v="0"/>
    <n v="4799.1099999999997"/>
    <n v="0"/>
    <n v="8900"/>
    <n v="0"/>
    <n v="4799.1099999999997"/>
    <n v="8900"/>
    <n v="4100.8900000000003"/>
  </r>
  <r>
    <x v="4"/>
    <s v="Ahmet Bursal"/>
    <m/>
    <m/>
    <m/>
    <d v="2026-08-24T00:00:00"/>
    <s v="S-643266"/>
    <d v="2026-08-24T00:00:00"/>
    <s v="Y-577515"/>
    <x v="3"/>
    <m/>
    <s v=" "/>
    <m/>
    <m/>
    <m/>
    <x v="11"/>
    <m/>
    <m/>
    <d v="2026-08-24T00:00:00"/>
    <s v="P-000173363"/>
    <m/>
    <s v="51AEV851"/>
    <s v="Tır Frigorifik"/>
    <s v="EŞREF BOZKUŞ"/>
    <x v="0"/>
    <s v="EŞREF BOZKUŞ"/>
    <s v="5468080524"/>
    <s v="ŞEHİRLERARASI"/>
    <n v="1"/>
    <s v="Y51"/>
    <s v="NİĞDE"/>
    <s v="NİĞDE"/>
    <s v="NİĞDE MERKEZ"/>
    <m/>
    <s v="Y26"/>
    <s v="ESKİŞEHİR"/>
    <s v="ESKİŞEHİR"/>
    <s v="ESKİŞEHİR MERKEZ"/>
    <s v="KÜTAHYA 2 NOKTA + ESKİŞEHİR @"/>
    <n v="0"/>
    <n v="0"/>
    <n v="0"/>
    <n v="0"/>
    <n v="44000"/>
    <n v="0"/>
    <n v="45165"/>
    <n v="0"/>
    <n v="44000"/>
    <n v="45165"/>
    <n v="1165"/>
  </r>
  <r>
    <x v="4"/>
    <s v="Ahmet Bursal"/>
    <m/>
    <m/>
    <m/>
    <d v="2026-08-24T00:00:00"/>
    <s v="S-643265"/>
    <d v="2026-08-24T00:00:00"/>
    <s v="Y-577514"/>
    <x v="3"/>
    <m/>
    <s v=" "/>
    <m/>
    <m/>
    <m/>
    <x v="11"/>
    <m/>
    <m/>
    <d v="2026-08-24T00:00:00"/>
    <s v="P-000173362"/>
    <m/>
    <s v="51AEJ486"/>
    <s v="Tır Frigorifik"/>
    <s v="YUSUF BOZKUŞ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VRUPA 3 NOKTA @"/>
    <n v="0"/>
    <n v="0"/>
    <n v="0"/>
    <n v="0"/>
    <n v="53000"/>
    <n v="0"/>
    <n v="60314"/>
    <n v="0"/>
    <n v="53000"/>
    <n v="60314"/>
    <n v="7314"/>
  </r>
  <r>
    <x v="4"/>
    <s v="Ahmet Bursal"/>
    <m/>
    <m/>
    <m/>
    <d v="2026-08-24T00:00:00"/>
    <s v="S-643264"/>
    <d v="2026-08-24T00:00:00"/>
    <s v="Y-577513"/>
    <x v="3"/>
    <m/>
    <s v=" "/>
    <m/>
    <m/>
    <m/>
    <x v="11"/>
    <m/>
    <m/>
    <d v="2026-08-24T00:00:00"/>
    <s v="P-000173360"/>
    <m/>
    <s v="51ADY137"/>
    <s v="Tır Frigorifik"/>
    <s v="ZEKİ BOZKUŞ"/>
    <x v="0"/>
    <s v=" "/>
    <m/>
    <s v="ŞEHİRLERARASI"/>
    <n v="1"/>
    <s v="Y51"/>
    <s v="NİĞDE"/>
    <s v="NİĞDE"/>
    <s v="NİĞDE MERKEZ"/>
    <m/>
    <s v="Y10"/>
    <s v="BALIKESİR"/>
    <s v="BALIKESİR"/>
    <s v="BALIKESİR MERKEZ"/>
    <s v="4 NOKTA @"/>
    <n v="0"/>
    <n v="0"/>
    <n v="0"/>
    <n v="0"/>
    <n v="62000"/>
    <n v="0"/>
    <n v="64872"/>
    <n v="0"/>
    <n v="62000"/>
    <n v="64872"/>
    <n v="2872"/>
  </r>
  <r>
    <x v="4"/>
    <s v="Serhat Kuzey"/>
    <m/>
    <m/>
    <m/>
    <d v="2026-08-24T00:00:00"/>
    <s v="S-643810"/>
    <d v="2026-08-24T00:00:00"/>
    <s v="Y-578060"/>
    <x v="3"/>
    <m/>
    <s v=" "/>
    <m/>
    <m/>
    <m/>
    <x v="11"/>
    <m/>
    <m/>
    <d v="2026-08-24T00:00:00"/>
    <s v="P-000173366"/>
    <m/>
    <s v="33APB876"/>
    <s v="Tır Frigorifik"/>
    <s v="AKMAR ULUSLARARASI NAKLİYAT SANAYİ VE TİCARET LİMİTED ŞİRKETİ"/>
    <x v="1"/>
    <s v=" "/>
    <m/>
    <s v="ŞEHİRLERARASI"/>
    <n v="1"/>
    <s v="Y51"/>
    <s v="NİĞDE"/>
    <s v="NİĞDE"/>
    <s v="NİĞDE MERKEZ"/>
    <m/>
    <s v="Y34"/>
    <s v="İSTANBUL"/>
    <s v="İSTANBUL"/>
    <s v="İSTANBUL MERKEZ"/>
    <s v="KOCAELİ 2 YER +İSTANBUL AVRUPA @"/>
    <n v="0"/>
    <n v="982"/>
    <n v="982"/>
    <n v="0"/>
    <n v="40873.129999999997"/>
    <n v="74.650000000000006"/>
    <n v="62564"/>
    <n v="0"/>
    <n v="40798.480000000003"/>
    <n v="62564"/>
    <n v="21765.52"/>
  </r>
  <r>
    <x v="4"/>
    <s v="Serhat Kuzey"/>
    <m/>
    <m/>
    <m/>
    <d v="2026-08-24T00:00:00"/>
    <s v="S-643809"/>
    <d v="2026-08-24T00:00:00"/>
    <s v="Y-578059"/>
    <x v="3"/>
    <m/>
    <s v=" "/>
    <m/>
    <m/>
    <m/>
    <x v="11"/>
    <m/>
    <m/>
    <d v="2026-08-24T00:00:00"/>
    <s v="P-000173365"/>
    <m/>
    <s v="47AAG542"/>
    <s v="Tır Frigorifik"/>
    <s v="YAĞMUR TRANSPORT ULUSLARARASI TAŞIMACILIK GIDA PETROL TEKSTİL OTOMOTİV İNŞAAT KUYUMCULUK İTHALAT İHR"/>
    <x v="1"/>
    <s v=" "/>
    <m/>
    <s v="ŞEHİRLERARASI"/>
    <n v="1"/>
    <s v="Y51"/>
    <s v="NİĞDE"/>
    <s v="NİĞDE"/>
    <s v="NİĞDE MERKEZ"/>
    <m/>
    <s v="Y34"/>
    <s v="İSTANBUL"/>
    <s v="İSTANBUL"/>
    <s v="İSTANBUL MERKEZ"/>
    <s v="AVRUPA @ "/>
    <n v="0"/>
    <n v="995"/>
    <n v="1035"/>
    <n v="40"/>
    <n v="43553.32"/>
    <n v="0"/>
    <n v="65564"/>
    <n v="0"/>
    <n v="43553.32"/>
    <n v="65564"/>
    <n v="22010.68"/>
  </r>
  <r>
    <x v="4"/>
    <s v="Necmettin ŞEN"/>
    <s v="Arşiv kaydı var"/>
    <s v="24-31 AĞUSTOS 2026 ÇUMRA MUTABAKATI"/>
    <s v="TAMAMLANDI"/>
    <d v="2026-08-25T00:00:00"/>
    <s v="S-642797"/>
    <d v="2026-08-24T00:00:00"/>
    <s v="Y-577040"/>
    <x v="2"/>
    <m/>
    <s v=" "/>
    <m/>
    <m/>
    <m/>
    <x v="10"/>
    <s v="PANEK ZİRAAT ALETLERİ DAYANIKLI TÜKETİM MALZEMELERİ"/>
    <m/>
    <d v="2026-08-24T00:00:00"/>
    <s v="P-000172888"/>
    <m/>
    <s v="42E4309"/>
    <s v="Tır Frigorifik"/>
    <s v="KADİR YAVUZER"/>
    <x v="1"/>
    <s v=" "/>
    <m/>
    <s v="ŞEHİRLERARASI"/>
    <n v="1"/>
    <s v="4211"/>
    <s v="ÇUMRA FABRİKA"/>
    <s v="KONYA"/>
    <s v="ÇUMRA"/>
    <m/>
    <s v="Y07"/>
    <s v="ANTALYA"/>
    <s v="ANTALYA"/>
    <s v="MERKEZ"/>
    <s v="TARIM KREDİ - BİM DÖŞEMEALTI 2 - A101 DÖŞEMEALTI @ "/>
    <n v="0"/>
    <n v="692"/>
    <n v="692"/>
    <n v="0"/>
    <n v="26061.65"/>
    <n v="1034.43"/>
    <n v="23418.03"/>
    <n v="0"/>
    <n v="25027.22"/>
    <n v="23418.03"/>
    <n v="-1609.19"/>
  </r>
  <r>
    <x v="4"/>
    <s v="Necmettin ŞEN"/>
    <s v="Arşiv kaydı var"/>
    <s v="24-31 AĞUSTOS 2026 ÇUMRA MUTABAKATI"/>
    <s v="TAMAMLANDI"/>
    <d v="2026-08-25T00:00:00"/>
    <s v="S-642795"/>
    <d v="2026-08-24T00:00:00"/>
    <s v="Y-577039"/>
    <x v="2"/>
    <m/>
    <s v=" "/>
    <m/>
    <m/>
    <m/>
    <x v="10"/>
    <s v="PANEK ZİRAAT ALETLERİ DAYANIKLI TÜKETİM MALZEMELERİ"/>
    <m/>
    <d v="2026-08-24T00:00:00"/>
    <s v="P-000172886"/>
    <m/>
    <s v="42BBG595"/>
    <s v="Tır Frigorifik"/>
    <s v="NAİL GÜÇLÜ"/>
    <x v="0"/>
    <s v=" "/>
    <m/>
    <s v="ŞEHİRLERARASI"/>
    <n v="1"/>
    <s v="4211"/>
    <s v="ÇUMRA FABRİKA"/>
    <s v="KONYA"/>
    <s v="ÇUMRA"/>
    <m/>
    <s v="Y55"/>
    <s v="SAMSUN"/>
    <s v="SAMSUN"/>
    <s v="SAMSUN MERKEZ"/>
    <s v="BİM - TARIM KREDİ - A101 @ "/>
    <n v="0"/>
    <n v="0"/>
    <n v="0"/>
    <n v="0"/>
    <n v="42140"/>
    <n v="0"/>
    <n v="48131.22"/>
    <n v="0"/>
    <n v="42140"/>
    <n v="48131.22"/>
    <n v="5991.22"/>
  </r>
  <r>
    <x v="4"/>
    <s v="Necmettin ŞEN"/>
    <s v="Arşiv kaydı var"/>
    <s v="24-31 AĞUSTOS 2026 ÇUMRA MUTABAKATI"/>
    <s v="TAMAMLANDI"/>
    <d v="2026-08-25T00:00:00"/>
    <s v="S-642794"/>
    <d v="2026-08-24T00:00:00"/>
    <s v="Y-577038"/>
    <x v="2"/>
    <m/>
    <s v=" "/>
    <m/>
    <m/>
    <m/>
    <x v="10"/>
    <s v="PANEK ZİRAAT ALETLERİ DAYANIKLI TÜKETİM MALZEMELERİ"/>
    <m/>
    <d v="2026-08-24T00:00:00"/>
    <s v="P-000172885"/>
    <m/>
    <s v="42M1989"/>
    <s v="Tır Tenteli"/>
    <s v="NAİL GÜÇLÜ"/>
    <x v="0"/>
    <s v=" "/>
    <m/>
    <s v="ŞEHİRLERARASI"/>
    <n v="1"/>
    <s v="4211"/>
    <s v="ÇUMRA FABRİKA"/>
    <s v="KONYA"/>
    <s v="ÇUMRA"/>
    <m/>
    <s v="Y06"/>
    <s v="ANKARA"/>
    <s v="ANKARA"/>
    <s v="ANKARA MERKEZ"/>
    <s v="BİM YENİKENT - A101 AKINCI - TARIM KREDİ KAZAN @ "/>
    <n v="0"/>
    <n v="0"/>
    <n v="0"/>
    <n v="0"/>
    <n v="24070"/>
    <n v="0"/>
    <n v="26784.400000000001"/>
    <n v="0"/>
    <n v="24070"/>
    <n v="26784.400000000001"/>
    <n v="2714.4"/>
  </r>
  <r>
    <x v="4"/>
    <s v="Serhat Kuzey"/>
    <m/>
    <m/>
    <m/>
    <d v="2026-08-24T00:00:00"/>
    <s v="S-643808"/>
    <d v="2026-08-24T00:00:00"/>
    <s v="Y-578058"/>
    <x v="3"/>
    <m/>
    <s v=" "/>
    <m/>
    <m/>
    <m/>
    <x v="11"/>
    <m/>
    <m/>
    <d v="2026-08-24T00:00:00"/>
    <s v="P-000173364"/>
    <m/>
    <s v="47AEZ035"/>
    <s v="Tır Frigorifik"/>
    <s v="MİR LOJİSTİK ULUS.TAŞ.İTH.İNŞ.NAK.KUY.GIDA SAN. VE TİC.LTD.ŞTİ"/>
    <x v="1"/>
    <s v="AHMET YALMAN"/>
    <s v="0541 602 56 24"/>
    <s v="ŞEHİRLERARASI"/>
    <n v="1"/>
    <s v="Y51"/>
    <s v="NİĞDE"/>
    <s v="NİĞDE"/>
    <s v="NİĞDE MERKEZ"/>
    <m/>
    <s v="Y35"/>
    <s v="İZMİR"/>
    <s v="İZMİR"/>
    <s v="MERKEZ"/>
    <s v="AYDIN+İZMİR 3 YER @"/>
    <n v="0"/>
    <n v="928"/>
    <n v="1044"/>
    <n v="116"/>
    <n v="41375.769999999997"/>
    <n v="0"/>
    <n v="62356"/>
    <n v="0"/>
    <n v="41375.769999999997"/>
    <n v="62356"/>
    <n v="20980.23"/>
  </r>
  <r>
    <x v="4"/>
    <s v="Necmettin ŞEN"/>
    <s v="Arşiv kaydı var"/>
    <s v="24-31 AĞUSTOS 2026 ÇUMRA MUTABAKATI"/>
    <s v="TAMAMLANDI"/>
    <d v="2026-08-24T00:00:00"/>
    <s v="S-642723"/>
    <d v="2026-08-24T00:00:00"/>
    <s v="Y-576965"/>
    <x v="2"/>
    <m/>
    <s v=" "/>
    <m/>
    <m/>
    <m/>
    <x v="10"/>
    <s v="PANEK ZİRAAT ALETLERİ DAYANIKLI TÜKETİM MALZEMELERİ"/>
    <m/>
    <d v="2026-08-24T00:00:00"/>
    <s v="P-000172850"/>
    <m/>
    <s v="01AGG35"/>
    <s v="Tır Frigorifik"/>
    <s v="HASAN GÖÇMEN"/>
    <x v="0"/>
    <s v=" "/>
    <m/>
    <s v="ŞEHİRLERARASI"/>
    <n v="1"/>
    <s v="4211"/>
    <s v="ÇUMRA FABRİKA"/>
    <s v="KONYA"/>
    <s v="ÇUMRA"/>
    <m/>
    <s v="Y33"/>
    <s v="MERSİN"/>
    <s v="MERSİN"/>
    <s v="MERSİN MERKEZ"/>
    <s v="TARIM KREDİ - BİM - A101 @ "/>
    <n v="0"/>
    <n v="0"/>
    <n v="0"/>
    <n v="0"/>
    <n v="20000"/>
    <n v="0"/>
    <n v="21479.599999999999"/>
    <n v="0"/>
    <n v="20000"/>
    <n v="21479.599999999999"/>
    <n v="1479.6"/>
  </r>
  <r>
    <x v="4"/>
    <s v="Necmettin ŞEN"/>
    <s v="Arşiv kaydı var"/>
    <s v="24-31 AĞUSTOS 2026 ÇUMRA MUTABAKATI"/>
    <s v="TAMAMLANDI"/>
    <d v="2026-08-24T00:00:00"/>
    <s v="S-642721"/>
    <d v="2026-08-24T00:00:00"/>
    <s v="Y-576963"/>
    <x v="2"/>
    <m/>
    <s v=" "/>
    <m/>
    <m/>
    <m/>
    <x v="10"/>
    <s v="PANEK ZİRAAT ALETLERİ DAYANIKLI TÜKETİM MALZEMELERİ"/>
    <m/>
    <d v="2026-08-24T00:00:00"/>
    <s v="P-000172848"/>
    <m/>
    <s v="42JE260"/>
    <s v="Tır Frigorifik"/>
    <s v="ÖZCAN ŞAMLIOĞLU"/>
    <x v="0"/>
    <s v=" "/>
    <m/>
    <s v="ŞEHİRLERARASI"/>
    <n v="1"/>
    <s v="4211"/>
    <s v="ÇUMRA FABRİKA"/>
    <s v="KONYA"/>
    <s v="ÇUMRA"/>
    <m/>
    <s v="Y58"/>
    <s v="SİVAS"/>
    <s v="SİVAS"/>
    <s v="SİVAS MERKEZ"/>
    <s v="GÖLPINAR GIDA - TARIM KREDİ @ "/>
    <n v="0"/>
    <n v="0"/>
    <n v="0"/>
    <n v="0"/>
    <n v="33280"/>
    <n v="0"/>
    <n v="38503.72"/>
    <n v="0"/>
    <n v="33280"/>
    <n v="38503.72"/>
    <n v="5223.72"/>
  </r>
  <r>
    <x v="4"/>
    <s v="Necmettin ŞEN"/>
    <s v="Arşiv kaydı var"/>
    <s v="24-31 AĞUSTOS 2026 ÇUMRA MUTABAKATI"/>
    <s v="TAMAMLANDI"/>
    <d v="2026-08-24T00:00:00"/>
    <s v="S-642720"/>
    <d v="2026-08-24T00:00:00"/>
    <s v="Y-576962"/>
    <x v="2"/>
    <m/>
    <s v=" "/>
    <m/>
    <m/>
    <m/>
    <x v="10"/>
    <s v="PANEK ZİRAAT ALETLERİ DAYANIKLI TÜKETİM MALZEMELERİ"/>
    <m/>
    <d v="2026-08-24T00:00:00"/>
    <s v="P-000172847"/>
    <m/>
    <s v="61LD560"/>
    <s v="Tır Frigorifik"/>
    <s v="MUHAMMET YILMAZ"/>
    <x v="0"/>
    <s v=" "/>
    <m/>
    <s v="ŞEHİRLERARASI"/>
    <n v="1"/>
    <s v="4211"/>
    <s v="ÇUMRA FABRİKA"/>
    <s v="KONYA"/>
    <s v="ÇUMRA"/>
    <m/>
    <s v="Y53"/>
    <s v="RİZE"/>
    <s v="RİZE"/>
    <s v="RİZE MERKEZ"/>
    <s v="TARIM KREDİ - A101 - ANADOLU ARICILIK @ "/>
    <n v="0"/>
    <n v="0"/>
    <n v="0"/>
    <n v="0"/>
    <n v="65350"/>
    <n v="0"/>
    <n v="73786.55"/>
    <n v="0"/>
    <n v="65350"/>
    <n v="73786.55"/>
    <n v="8436.5499999999993"/>
  </r>
  <r>
    <x v="4"/>
    <s v="Necmettin ŞEN"/>
    <s v="Arşiv kaydı var"/>
    <s v="24-31 AĞUSTOS 2026 ÇUMRA MUTABAKATI"/>
    <s v="TAMAMLANDI"/>
    <d v="2026-08-24T00:00:00"/>
    <s v="S-642719"/>
    <d v="2026-08-24T00:00:00"/>
    <s v="Y-576961"/>
    <x v="2"/>
    <m/>
    <s v=" "/>
    <m/>
    <m/>
    <m/>
    <x v="10"/>
    <s v="PANEK ZİRAAT ALETLERİ DAYANIKLI TÜKETİM MALZEMELERİ"/>
    <m/>
    <d v="2026-08-24T00:00:00"/>
    <s v="P-000172846"/>
    <m/>
    <s v="42NM684"/>
    <s v="Tır Frigorifik"/>
    <s v="MEHMET YILMAZ"/>
    <x v="0"/>
    <s v=" "/>
    <m/>
    <s v="ŞEHİRLERARASI"/>
    <n v="1"/>
    <s v="4211"/>
    <s v="ÇUMRA FABRİKA"/>
    <s v="KONYA"/>
    <s v="ÇUMRA"/>
    <m/>
    <s v="Y25"/>
    <s v="ERZURUM"/>
    <s v="ERZURUM"/>
    <s v="ERZURUM MERKEZ"/>
    <s v="TOKGÖZ TİCARET - BİM - A101 - TARIM KREDİ @ "/>
    <n v="0"/>
    <n v="0"/>
    <n v="0"/>
    <n v="0"/>
    <n v="63000"/>
    <n v="0"/>
    <n v="70127"/>
    <n v="0"/>
    <n v="63000"/>
    <n v="70127"/>
    <n v="7127"/>
  </r>
  <r>
    <x v="4"/>
    <s v="Necmettin ŞEN"/>
    <s v="Arşiv kaydı var"/>
    <s v="24-31 AĞUSTOS 2026 ÇUMRA MUTABAKATI"/>
    <s v="TAMAMLANDI"/>
    <d v="2026-08-24T00:00:00"/>
    <s v="S-642718"/>
    <d v="2026-08-24T00:00:00"/>
    <s v="Y-576960"/>
    <x v="2"/>
    <m/>
    <s v=" "/>
    <m/>
    <m/>
    <m/>
    <x v="10"/>
    <s v="PANEK ZİRAAT ALETLERİ DAYANIKLI TÜKETİM MALZEMELERİ"/>
    <m/>
    <d v="2026-08-24T00:00:00"/>
    <s v="P-000172845"/>
    <m/>
    <s v="70EZ735"/>
    <s v="10 Tkr Kamyon Tenteli"/>
    <s v="MEHMET ŞAYAK"/>
    <x v="0"/>
    <s v=" "/>
    <m/>
    <s v="ŞEHİRLERARASI"/>
    <n v="1"/>
    <s v="4211"/>
    <s v="ÇUMRA FABRİKA"/>
    <s v="KONYA"/>
    <s v="ÇUMRA"/>
    <m/>
    <s v="Y06"/>
    <s v="ANKARA"/>
    <s v="ANKARA"/>
    <s v="ANKARA MERKEZ"/>
    <s v="BİM AKYURT - BİM GÜZELHİSAR - A101 ESENBOĞA -TARIM KREDİ AKYURT @ "/>
    <n v="0"/>
    <n v="0"/>
    <n v="0"/>
    <n v="0"/>
    <n v="25000"/>
    <n v="0"/>
    <n v="27915.24"/>
    <n v="0"/>
    <n v="25000"/>
    <n v="27915.24"/>
    <n v="2915.24"/>
  </r>
  <r>
    <x v="4"/>
    <s v="Serhat Kuzey"/>
    <m/>
    <m/>
    <m/>
    <d v="2026-08-24T00:00:00"/>
    <s v="S-643807"/>
    <d v="2026-08-24T00:00:00"/>
    <s v="Y-578057"/>
    <x v="3"/>
    <m/>
    <s v=" "/>
    <m/>
    <m/>
    <m/>
    <x v="11"/>
    <m/>
    <m/>
    <d v="2026-08-24T00:00:00"/>
    <s v="P-000173622"/>
    <m/>
    <s v="33CTC40"/>
    <s v="Tır Frigorifik"/>
    <s v="TEK NUR TRANS LOJ.SAN.VE TİC.LTD.ŞTİ."/>
    <x v="1"/>
    <s v=" "/>
    <m/>
    <s v="ŞEHİRLERARASI"/>
    <n v="1"/>
    <s v="Y51"/>
    <s v="NİĞDE"/>
    <s v="NİĞDE"/>
    <s v="NİĞDE MERKEZ"/>
    <m/>
    <s v="Y25"/>
    <s v="ERZURUM"/>
    <s v="ERZURUM"/>
    <s v="ERZURUM MERKEZ"/>
    <s v="SİVAS+ERZURUM @ "/>
    <n v="0"/>
    <n v="821"/>
    <n v="1829"/>
    <n v="1008"/>
    <n v="83255.320000000007"/>
    <n v="0"/>
    <n v="70644"/>
    <n v="0"/>
    <n v="83255.320000000007"/>
    <n v="70644"/>
    <n v="-12611.32"/>
  </r>
  <r>
    <x v="4"/>
    <s v="Serhat Kuzey"/>
    <m/>
    <m/>
    <m/>
    <d v="2026-08-24T00:00:00"/>
    <s v="S-643806"/>
    <d v="2026-08-24T00:00:00"/>
    <s v="Y-578056"/>
    <x v="3"/>
    <m/>
    <s v=" "/>
    <m/>
    <m/>
    <m/>
    <x v="11"/>
    <m/>
    <m/>
    <d v="2026-09-24T00:00:00"/>
    <s v="P-000173359"/>
    <m/>
    <s v="33BJA87"/>
    <s v="Tır Frigorifik"/>
    <s v="ULAŞ ULUSLARARASI NAKL.SAN.VE TİC. LTD.ŞTİ"/>
    <x v="1"/>
    <s v=" "/>
    <m/>
    <s v="ŞEHİRLERARASI"/>
    <n v="1"/>
    <s v="Y35"/>
    <s v="İZMİR"/>
    <s v="İZMİR"/>
    <s v="MERKEZ"/>
    <s v="TORBALI"/>
    <s v="Y06"/>
    <s v="ANKARA"/>
    <s v="ANKARA"/>
    <s v="ANKARA MERKEZ"/>
    <m/>
    <n v="0"/>
    <n v="629"/>
    <n v="629"/>
    <n v="0"/>
    <n v="28037.52"/>
    <n v="204.82"/>
    <n v="77000"/>
    <n v="0"/>
    <n v="27832.7"/>
    <n v="77000"/>
    <n v="49167.3"/>
  </r>
  <r>
    <x v="0"/>
    <s v="Ahmet Bursal"/>
    <s v="Arşiv kaydı var"/>
    <m/>
    <s v="TAMAMLANDI"/>
    <d v="2026-08-25T00:00:00"/>
    <s v="S-643944"/>
    <d v="2026-08-25T00:00:00"/>
    <s v="Y-578195"/>
    <x v="0"/>
    <m/>
    <s v=" "/>
    <m/>
    <m/>
    <m/>
    <x v="1"/>
    <s v="Ülker Bisküvi San. A.Ş. Topkapı- 3 Şubesi"/>
    <m/>
    <m/>
    <m/>
    <m/>
    <s v="34MBB860"/>
    <s v="Tır Tenteli"/>
    <s v="SERKAN ELİBÜYÜK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90036-90462 @ "/>
    <n v="0"/>
    <n v="0"/>
    <n v="0"/>
    <n v="0"/>
    <n v="16800"/>
    <n v="0"/>
    <n v="19353.93"/>
    <n v="0"/>
    <n v="16800"/>
    <n v="19353.93"/>
    <n v="2553.9299999999998"/>
  </r>
  <r>
    <x v="0"/>
    <s v="Ahmet Bursal"/>
    <s v="Arşiv kaydı var"/>
    <m/>
    <s v="TAMAMLANDI"/>
    <d v="2026-08-25T00:00:00"/>
    <s v="S-643930"/>
    <d v="2026-08-25T00:00:00"/>
    <s v="Y-578181"/>
    <x v="0"/>
    <m/>
    <s v=" "/>
    <m/>
    <m/>
    <m/>
    <x v="1"/>
    <s v="Ülker Bisküvi San. A.Ş. Topkapı- 3 Şubesi"/>
    <m/>
    <m/>
    <m/>
    <m/>
    <s v="34VEC52"/>
    <s v="Tır Tenteli"/>
    <s v="UĞUR ELİBÜYÜK"/>
    <x v="0"/>
    <s v=" "/>
    <m/>
    <s v="ŞEHİRİÇİ"/>
    <n v="1"/>
    <s v="0108"/>
    <s v="ÖNEM GAMEDA DEPO"/>
    <s v="İSTANBUL"/>
    <s v="ZEYTİNBURNU"/>
    <s v="DAVUTPAŞA CAD. NO:18 TOPKAPI"/>
    <s v="2121"/>
    <s v="YAPKİM ANTREPO-SİLİVRİ"/>
    <s v="İSTANBUL"/>
    <s v="SİLİVRİ"/>
    <s v="YAPKİM ANTREPO-SİLİVRİ_x000a__x000a_İRS NO:90323-90886 @ "/>
    <n v="0"/>
    <n v="0"/>
    <n v="0"/>
    <n v="0"/>
    <n v="11000"/>
    <n v="0"/>
    <n v="15728"/>
    <n v="0"/>
    <n v="11000"/>
    <n v="15728"/>
    <n v="4728"/>
  </r>
  <r>
    <x v="0"/>
    <s v="Ahmet Bursal"/>
    <s v="Arşiv kaydı var"/>
    <m/>
    <s v="TAMAMLANDI"/>
    <d v="2026-08-25T00:00:00"/>
    <s v="S-643927"/>
    <d v="2026-08-25T00:00:00"/>
    <s v="Y-578178"/>
    <x v="0"/>
    <m/>
    <s v=" "/>
    <m/>
    <m/>
    <m/>
    <x v="1"/>
    <s v="Ülker Bisküvi San. A.Ş. Topkapı- 3 Şubesi"/>
    <m/>
    <m/>
    <m/>
    <m/>
    <s v="34VEC52"/>
    <s v="Tır Tenteli"/>
    <s v="UĞUR ELİBÜYÜK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90038-90473 @ "/>
    <n v="0"/>
    <n v="0"/>
    <n v="0"/>
    <n v="0"/>
    <n v="16800"/>
    <n v="0"/>
    <n v="19833.78"/>
    <n v="0"/>
    <n v="16800"/>
    <n v="19833.78"/>
    <n v="3033.78"/>
  </r>
  <r>
    <x v="0"/>
    <s v="Serap BURSAL"/>
    <s v="Arşiv kaydı var"/>
    <m/>
    <m/>
    <d v="2026-08-25T00:00:00"/>
    <s v="S-643912"/>
    <d v="2026-08-25T00:00:00"/>
    <s v="Y-578163"/>
    <x v="0"/>
    <m/>
    <s v=" "/>
    <m/>
    <m/>
    <m/>
    <x v="1"/>
    <s v="Ülker Bisküvi San. A.Ş. Topkapı- 3 Şubesi"/>
    <m/>
    <m/>
    <m/>
    <m/>
    <s v="34KFH396"/>
    <s v="Tır Frigorifik"/>
    <s v="MUSTAFA AKTAŞ."/>
    <x v="0"/>
    <s v=" "/>
    <m/>
    <s v="ŞEHİRLERARASI"/>
    <n v="1"/>
    <s v="0108"/>
    <s v="ÖNEM GAMEDA DEPO"/>
    <s v="İSTANBUL"/>
    <s v="ZEYTİNBURNU"/>
    <s v="DAVUTPAŞA CAD. NO:18 TOPKAPI"/>
    <s v="Y41"/>
    <s v="KOCAELİ"/>
    <s v="KOCAELİ"/>
    <s v="GEBZE"/>
    <m/>
    <n v="0"/>
    <n v="0"/>
    <n v="0"/>
    <n v="0"/>
    <n v="19000"/>
    <n v="0"/>
    <n v="20636"/>
    <n v="0"/>
    <n v="19000"/>
    <n v="20636"/>
    <n v="1636"/>
  </r>
  <r>
    <x v="0"/>
    <s v="Serap BURSAL"/>
    <s v="Arşiv kaydı var"/>
    <m/>
    <m/>
    <d v="2026-08-25T00:00:00"/>
    <s v="S-642942"/>
    <d v="2026-08-25T00:00:00"/>
    <s v="Y-577189"/>
    <x v="0"/>
    <m/>
    <s v=" "/>
    <m/>
    <m/>
    <m/>
    <x v="18"/>
    <s v="Ülker Bisküvi San. A.Ş. Topkapı - 2 Şubesi"/>
    <s v="Ülker Bisküvi San. A.Ş. Topkapı - 2 Şubesi"/>
    <m/>
    <m/>
    <m/>
    <s v="42AFU328"/>
    <s v="Tır Katlı Frigorifik"/>
    <s v="DURMUŞ MUSLUKCU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"/>
    <n v="0"/>
    <n v="0"/>
    <n v="0"/>
    <n v="0"/>
    <n v="14500"/>
    <n v="0"/>
    <n v="16118"/>
    <n v="0"/>
    <n v="14500"/>
    <n v="16118"/>
    <n v="1618"/>
  </r>
  <r>
    <x v="0"/>
    <s v="Serap BURSAL"/>
    <s v="Arşiv kaydı var"/>
    <m/>
    <m/>
    <d v="2026-08-25T00:00:00"/>
    <s v="S-642941"/>
    <d v="2026-08-25T00:00:00"/>
    <s v="Y-577188"/>
    <x v="0"/>
    <m/>
    <s v=" "/>
    <m/>
    <m/>
    <m/>
    <x v="18"/>
    <s v="Ülker Bisküvi San. A.Ş. Topkapı - 2 Şubesi"/>
    <s v="Ülker Bisküvi San. A.Ş. Topkapı - 2 Şubesi"/>
    <m/>
    <m/>
    <m/>
    <s v="34KGC813"/>
    <s v="Tır Frigorifik"/>
    <s v="DURMUŞ MUSLUKCU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"/>
    <n v="0"/>
    <n v="0"/>
    <n v="0"/>
    <n v="0"/>
    <n v="14500"/>
    <n v="0"/>
    <n v="16118"/>
    <n v="0"/>
    <n v="14500"/>
    <n v="16118"/>
    <n v="1618"/>
  </r>
  <r>
    <x v="0"/>
    <s v="Serap BURSAL"/>
    <s v="Arşiv kaydı var"/>
    <m/>
    <m/>
    <d v="2026-08-25T00:00:00"/>
    <s v="S-642939"/>
    <d v="2026-08-25T00:00:00"/>
    <s v="Y-577186"/>
    <x v="0"/>
    <m/>
    <s v=" "/>
    <m/>
    <m/>
    <m/>
    <x v="18"/>
    <s v="Ülker Bisküvi San. A.Ş. Topkapı - 2 Şubesi"/>
    <s v="Ülker Bisküvi San. A.Ş. Topkapı - 2 Şubesi"/>
    <m/>
    <m/>
    <m/>
    <s v="34TK4082"/>
    <s v="8 Tkr Kamyon Frigorifik"/>
    <s v="DURMUŞ MUSLUKCU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"/>
    <n v="0"/>
    <n v="0"/>
    <n v="0"/>
    <n v="0"/>
    <n v="14500"/>
    <n v="0"/>
    <n v="16118"/>
    <n v="0"/>
    <n v="14500"/>
    <n v="16118"/>
    <n v="1618"/>
  </r>
  <r>
    <x v="0"/>
    <s v="Serap BURSAL"/>
    <s v="Arşiv kaydı var"/>
    <m/>
    <m/>
    <d v="2026-08-25T00:00:00"/>
    <s v="S-642938"/>
    <d v="2026-08-25T00:00:00"/>
    <s v="Y-577185"/>
    <x v="0"/>
    <m/>
    <s v=" "/>
    <m/>
    <m/>
    <m/>
    <x v="1"/>
    <s v="Ülker Bisküvi San. A.Ş. Topkapı- 3 Şubesi"/>
    <m/>
    <m/>
    <m/>
    <m/>
    <s v="70ACY568"/>
    <s v="Tır Frigorifik"/>
    <s v="ÖZKAN TÜLÜ"/>
    <x v="0"/>
    <s v=" "/>
    <m/>
    <s v="ŞEHİRLERARASI"/>
    <n v="1"/>
    <s v="0108"/>
    <s v="ÖNEM GAMEDA DEPO"/>
    <s v="İSTANBUL"/>
    <s v="ZEYTİNBURNU"/>
    <s v="DAVUTPAŞA CAD. NO:18 TOPKAPI"/>
    <s v="Y70"/>
    <s v="KARAMAN"/>
    <s v="KARAMAN"/>
    <s v="KARAMAN MERKEZ"/>
    <m/>
    <n v="0"/>
    <n v="0"/>
    <n v="0"/>
    <n v="0"/>
    <n v="45450"/>
    <n v="0"/>
    <n v="53706"/>
    <n v="0"/>
    <n v="45450"/>
    <n v="53706"/>
    <n v="8256"/>
  </r>
  <r>
    <x v="0"/>
    <s v="Serap BURSAL"/>
    <s v="Arşiv kaydı var"/>
    <m/>
    <m/>
    <d v="2026-08-25T00:00:00"/>
    <s v="S-642937"/>
    <d v="2026-08-25T00:00:00"/>
    <s v="Y-577184"/>
    <x v="0"/>
    <m/>
    <s v=" "/>
    <m/>
    <m/>
    <m/>
    <x v="1"/>
    <s v="Ülker Bisküvi San. A.Ş. Topkapı- 3 Şubesi"/>
    <m/>
    <m/>
    <m/>
    <m/>
    <s v="50AT532"/>
    <s v="Tır Frigorifik"/>
    <s v="ZER LOJİSTİK TİCARET LİMİTED ŞİRKETİ"/>
    <x v="0"/>
    <s v=" "/>
    <m/>
    <s v="ŞEHİRLERARASI"/>
    <n v="1"/>
    <s v="0108"/>
    <s v="ÖNEM GAMEDA DEPO"/>
    <s v="İSTANBUL"/>
    <s v="ZEYTİNBURNU"/>
    <s v="DAVUTPAŞA CAD. NO:18 TOPKAPI"/>
    <s v="Y66"/>
    <s v="YOZGAT"/>
    <s v="YOZGAT"/>
    <s v="YOZGAT MERKEZ"/>
    <m/>
    <n v="0"/>
    <n v="0"/>
    <n v="0"/>
    <n v="0"/>
    <n v="50000"/>
    <n v="0"/>
    <n v="62869"/>
    <n v="0"/>
    <n v="50000"/>
    <n v="62869"/>
    <n v="12869"/>
  </r>
  <r>
    <x v="0"/>
    <s v="Serap BURSAL"/>
    <m/>
    <m/>
    <m/>
    <d v="2026-08-25T00:00:00"/>
    <s v="S-642936"/>
    <d v="2026-08-25T00:00:00"/>
    <s v="Y-577183"/>
    <x v="0"/>
    <m/>
    <s v=" "/>
    <m/>
    <s v="DKI2026000005172-5173-5174-5175"/>
    <m/>
    <x v="4"/>
    <s v="DETAY KAHVE SAN VE TİC A.Ş"/>
    <m/>
    <m/>
    <m/>
    <m/>
    <s v="10SU191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m/>
    <m/>
    <m/>
    <d v="2026-08-25T00:00:00"/>
    <s v="S-642934"/>
    <d v="2026-08-25T00:00:00"/>
    <s v="Y-577180"/>
    <x v="0"/>
    <m/>
    <s v=" "/>
    <m/>
    <m/>
    <m/>
    <x v="12"/>
    <s v="DETAY GIDA SAN. VE TİC.A.Ş."/>
    <m/>
    <m/>
    <m/>
    <m/>
    <s v="10ARD412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s v="Arşiv kaydı var"/>
    <m/>
    <m/>
    <d v="2026-08-25T00:00:00"/>
    <s v="S-642933"/>
    <d v="2026-08-25T00:00:00"/>
    <s v="Y-577178"/>
    <x v="0"/>
    <m/>
    <s v=" "/>
    <m/>
    <m/>
    <m/>
    <x v="12"/>
    <s v="DETAY GIDA SAN. VE TİC.A.Ş."/>
    <m/>
    <m/>
    <m/>
    <m/>
    <s v="10ACA20"/>
    <s v="Tır Tenteli"/>
    <s v="DURU GLOBAL TAŞIMACILIK VE LOJİSTİK LİMİTED ŞİRKETİ"/>
    <x v="0"/>
    <s v=" "/>
    <m/>
    <s v="ŞEHİRLERARASI"/>
    <n v="1"/>
    <s v="9901"/>
    <s v="DETAY KIRAÇ DEPO"/>
    <s v="İSTANBUL"/>
    <s v="BÜYÜKÇEKMECE"/>
    <s v="KIRAÇ NAMIK KEMAL MH.184.CD.422.SK.NO:8"/>
    <s v="Y35"/>
    <s v="İZMİR"/>
    <s v="İZMİR"/>
    <s v="KEMALPAŞA"/>
    <m/>
    <n v="0"/>
    <n v="0"/>
    <n v="0"/>
    <n v="0"/>
    <n v="33000"/>
    <n v="0"/>
    <n v="37500"/>
    <n v="0"/>
    <n v="33000"/>
    <n v="37500"/>
    <n v="4500"/>
  </r>
  <r>
    <x v="0"/>
    <s v="Serap BURSAL"/>
    <m/>
    <m/>
    <m/>
    <d v="2026-08-25T00:00:00"/>
    <s v="S-642932"/>
    <d v="2026-08-25T00:00:00"/>
    <s v="Y-577177"/>
    <x v="0"/>
    <m/>
    <s v=" "/>
    <m/>
    <m/>
    <m/>
    <x v="12"/>
    <s v="DETAY GIDA SAN. VE TİC.A.Ş."/>
    <m/>
    <m/>
    <m/>
    <m/>
    <s v="45YT441"/>
    <s v="Tır Frigorifik"/>
    <s v="SİSTA LOJİSTİK GIDA TİC.LTD.ŞTİ"/>
    <x v="0"/>
    <s v=" "/>
    <m/>
    <s v="ŞEHİRLERARASI"/>
    <n v="1"/>
    <s v="9901"/>
    <s v="DETAY KIRAÇ DEPO"/>
    <s v="İSTANBUL"/>
    <s v="BÜYÜKÇEKMECE"/>
    <s v="KIRAÇ NAMIK KEMAL MH.184.CD.422.SK.NO:8"/>
    <s v="Y20"/>
    <s v="DENİZLİ"/>
    <s v="DENİZLİ"/>
    <s v="DENİZLİ MERKEZ"/>
    <m/>
    <n v="0"/>
    <n v="0"/>
    <n v="0"/>
    <n v="0"/>
    <n v="37000"/>
    <n v="0"/>
    <n v="39500"/>
    <n v="0"/>
    <n v="37000"/>
    <n v="39500"/>
    <n v="2500"/>
  </r>
  <r>
    <x v="0"/>
    <s v="Serap BURSAL"/>
    <m/>
    <m/>
    <m/>
    <d v="2026-08-24T00:00:00"/>
    <s v="S-642930"/>
    <d v="2026-08-25T00:00:00"/>
    <s v="Y-577175"/>
    <x v="0"/>
    <m/>
    <s v=" "/>
    <m/>
    <s v="ALI2026000012002"/>
    <m/>
    <x v="13"/>
    <s v="ALTINMARKA GIDA SANAYİ VE TİCARET A.Ş"/>
    <m/>
    <d v="2026-08-24T00:00:00"/>
    <s v="P-000172941"/>
    <m/>
    <s v="51AY045"/>
    <s v="Tır Frigorifik"/>
    <s v="GÖKHAN ERÇATIM"/>
    <x v="0"/>
    <s v=" "/>
    <m/>
    <s v="ŞEHİRLERARASI"/>
    <n v="1"/>
    <s v="9902"/>
    <s v="ALTINMARKA KIRAÇ DEPO"/>
    <s v="İSTANBUL"/>
    <s v="BÜYÜKÇEKMECE"/>
    <s v="KIRAÇ KÖYÜ YOLU ATATÜRK CD.NO:2-2A"/>
    <s v="Y79"/>
    <s v="KİLİS"/>
    <s v="KİLİS"/>
    <s v="KİLİS MERKEZ"/>
    <m/>
    <n v="0"/>
    <n v="0"/>
    <n v="0"/>
    <n v="0"/>
    <n v="65000"/>
    <n v="0"/>
    <n v="74319"/>
    <n v="0"/>
    <n v="65000"/>
    <n v="74319"/>
    <n v="9319"/>
  </r>
  <r>
    <x v="0"/>
    <s v="Serap BURSAL"/>
    <s v="Arşiv kaydı var"/>
    <m/>
    <m/>
    <d v="2026-08-25T00:00:00"/>
    <s v="S-642929"/>
    <d v="2026-08-25T00:00:00"/>
    <s v="Y-577174"/>
    <x v="0"/>
    <m/>
    <s v=" "/>
    <m/>
    <s v="ALI2026000012000"/>
    <m/>
    <x v="13"/>
    <s v="ALTINMARKA GIDA SANAYİ VE TİCARET A.Ş"/>
    <m/>
    <d v="2026-08-25T00:00:00"/>
    <s v="P-000172940"/>
    <m/>
    <s v="26AJG221"/>
    <s v="Tır Frigorifik"/>
    <s v="ORHAN NALBANT"/>
    <x v="0"/>
    <s v=" "/>
    <m/>
    <s v="ŞEHİRLERARASI"/>
    <n v="1"/>
    <s v="9902"/>
    <s v="ALTINMARKA KIRAÇ DEPO"/>
    <s v="İSTANBUL"/>
    <s v="BÜYÜKÇEKMECE"/>
    <s v="KIRAÇ KÖYÜ YOLU ATATÜRK CD.NO:2-2A"/>
    <s v="Y26"/>
    <s v="ESKİŞEHİR"/>
    <s v="ESKİŞEHİR"/>
    <s v="ESKİŞEHİR MERKEZ"/>
    <m/>
    <n v="0"/>
    <n v="0"/>
    <n v="0"/>
    <n v="0"/>
    <n v="26000"/>
    <n v="0"/>
    <n v="29842"/>
    <n v="0"/>
    <n v="26000"/>
    <n v="29842"/>
    <n v="3842"/>
  </r>
  <r>
    <x v="0"/>
    <s v="Serap BURSAL"/>
    <m/>
    <m/>
    <m/>
    <d v="2026-08-25T00:00:00"/>
    <s v="S-642928"/>
    <d v="2026-08-25T00:00:00"/>
    <s v="Y-577173"/>
    <x v="0"/>
    <m/>
    <s v=" "/>
    <m/>
    <s v="ALI2026000011954"/>
    <m/>
    <x v="13"/>
    <s v="ALTINMARKA GIDA SANAYİ VE TİCARET A.Ş"/>
    <m/>
    <d v="2026-08-25T00:00:00"/>
    <s v="P-000172939"/>
    <m/>
    <s v="51ADZ080"/>
    <s v="Tır Frigorifik"/>
    <s v="CİHAN ERÇATIM"/>
    <x v="0"/>
    <s v=" "/>
    <m/>
    <s v="ŞEHİRLERARASI"/>
    <n v="1"/>
    <s v="9902"/>
    <s v="ALTINMARKA KIRAÇ DEPO"/>
    <s v="İSTANBUL"/>
    <s v="BÜYÜKÇEKMECE"/>
    <s v="KIRAÇ KÖYÜ YOLU ATATÜRK CD.NO:2-2A"/>
    <s v="Y79"/>
    <s v="KİLİS"/>
    <s v="KİLİS"/>
    <s v="KİLİS MERKEZ"/>
    <m/>
    <n v="0"/>
    <n v="0"/>
    <n v="0"/>
    <n v="0"/>
    <n v="65000"/>
    <n v="0"/>
    <n v="74319"/>
    <n v="0"/>
    <n v="65000"/>
    <n v="74319"/>
    <n v="9319"/>
  </r>
  <r>
    <x v="0"/>
    <s v="Serap BURSAL"/>
    <s v="Arşiv kaydı var"/>
    <m/>
    <m/>
    <d v="2026-08-25T00:00:00"/>
    <s v="S-642925"/>
    <d v="2026-08-25T00:00:00"/>
    <s v="Y-577170"/>
    <x v="0"/>
    <m/>
    <s v=" "/>
    <m/>
    <m/>
    <m/>
    <x v="18"/>
    <s v="Ülker Bisküvi San. A.Ş. Topkapı - 2 Şubesi"/>
    <s v="Ülker Bisküvi San. A.Ş. Topkapı - 2 Şubesi"/>
    <m/>
    <m/>
    <m/>
    <s v="42AFU328"/>
    <s v="Tır Katlı Frigorifik"/>
    <s v="DURMUŞ MUSLUKCU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"/>
    <n v="0"/>
    <n v="0"/>
    <n v="0"/>
    <n v="0"/>
    <n v="14500"/>
    <n v="0"/>
    <n v="16118"/>
    <n v="0"/>
    <n v="14500"/>
    <n v="16118"/>
    <n v="1618"/>
  </r>
  <r>
    <x v="0"/>
    <s v="Serap BURSAL"/>
    <s v="Arşiv kaydı var"/>
    <m/>
    <m/>
    <d v="2026-08-25T00:00:00"/>
    <s v="S-644028"/>
    <d v="2026-08-25T00:00:00"/>
    <s v="Y-578283"/>
    <x v="0"/>
    <m/>
    <s v=" "/>
    <m/>
    <s v="20260825029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729"/>
    <n v="0"/>
    <n v="5000"/>
    <n v="5729"/>
    <n v="729"/>
  </r>
  <r>
    <x v="0"/>
    <s v="Serap BURSAL"/>
    <s v="Arşiv kaydı var"/>
    <m/>
    <m/>
    <d v="2026-08-25T00:00:00"/>
    <s v="S-644019"/>
    <d v="2026-08-25T00:00:00"/>
    <s v="Y-578272"/>
    <x v="0"/>
    <m/>
    <s v=" "/>
    <m/>
    <s v="20260825122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729"/>
    <n v="0"/>
    <n v="5000"/>
    <n v="5729"/>
    <n v="729"/>
  </r>
  <r>
    <x v="0"/>
    <s v="Serap BURSAL"/>
    <m/>
    <s v="1-31 AĞUSTOS PASİFİK MUTABAKATI / SAS NO : 7000194853"/>
    <m/>
    <d v="2026-08-25T00:00:00"/>
    <s v="S-643452"/>
    <d v="2026-08-25T00:00:00"/>
    <s v="Y-577701"/>
    <x v="0"/>
    <m/>
    <s v=" "/>
    <m/>
    <s v="5046691"/>
    <m/>
    <x v="2"/>
    <s v="HORİZON HIZLI TÜK. ÜRÜNL.ÜR.PAZ.SATIŞ VE TİC.A.Ş."/>
    <m/>
    <m/>
    <m/>
    <m/>
    <s v="34KGC813"/>
    <s v="Tır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6500"/>
    <n v="0"/>
    <n v="18455"/>
    <n v="0"/>
    <n v="16500"/>
    <n v="18455"/>
    <n v="1955"/>
  </r>
  <r>
    <x v="0"/>
    <s v="Serap BURSAL"/>
    <m/>
    <s v="1-31 AĞUSTOS PASİFİK MUTABAKATI / SAS NO : 7000194853"/>
    <m/>
    <d v="2026-08-25T00:00:00"/>
    <s v="S-643451"/>
    <d v="2026-08-25T00:00:00"/>
    <s v="Y-577700"/>
    <x v="0"/>
    <m/>
    <s v=" "/>
    <m/>
    <s v="5046649"/>
    <m/>
    <x v="2"/>
    <s v="HORİZON HIZLI TÜK. ÜRÜNL.ÜR.PAZ.SATIŞ VE TİC.A.Ş."/>
    <m/>
    <m/>
    <m/>
    <m/>
    <s v="34KGC813"/>
    <s v="Tır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6500"/>
    <n v="0"/>
    <n v="18455"/>
    <n v="0"/>
    <n v="16500"/>
    <n v="18455"/>
    <n v="1955"/>
  </r>
  <r>
    <x v="0"/>
    <s v="Serap BURSAL"/>
    <s v="Arşiv kaydı var"/>
    <s v="1-31 AĞUSTOS HORİZON MUTABAKATI / SAS NO : 7000194854~1-31 AĞUSTOS PASİFİK MUTABAKATI / SAS NO : 7000194853"/>
    <m/>
    <d v="2026-08-25T00:00:00"/>
    <s v="S-643446"/>
    <d v="2026-08-25T00:00:00"/>
    <s v="Y-577695"/>
    <x v="0"/>
    <m/>
    <s v=" "/>
    <m/>
    <s v="5046136"/>
    <m/>
    <x v="2"/>
    <s v="HORİZON HIZLI TÜK. ÜRÜNL.ÜR.PAZ.SATIŞ VE TİC.A.Ş."/>
    <m/>
    <m/>
    <m/>
    <m/>
    <s v="42AFU328"/>
    <s v="Tır Katlı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6500"/>
    <n v="0"/>
    <n v="18455"/>
    <n v="0"/>
    <n v="16500"/>
    <n v="18455"/>
    <n v="1955"/>
  </r>
  <r>
    <x v="0"/>
    <s v="Serap BURSAL"/>
    <m/>
    <m/>
    <m/>
    <d v="2026-08-25T00:00:00"/>
    <s v="S-642945"/>
    <d v="2026-08-25T00:00:00"/>
    <s v="Y-577182"/>
    <x v="0"/>
    <m/>
    <s v=" "/>
    <m/>
    <s v="DKI2026000005179-5180-5181"/>
    <m/>
    <x v="4"/>
    <s v="DETAY KAHVE SAN VE TİC A.Ş"/>
    <m/>
    <m/>
    <m/>
    <m/>
    <s v="81DB636"/>
    <s v="Tır Tenteli"/>
    <s v="S.S. PAMUKOVA KARAYOLU YÜK TAŞIMA KOOPERATİFİ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1"/>
    <s v="Erkan Kaya"/>
    <m/>
    <m/>
    <m/>
    <d v="2026-08-25T00:00:00"/>
    <s v="S-642988"/>
    <d v="2026-08-25T00:00:00"/>
    <s v="Y-577234"/>
    <x v="0"/>
    <m/>
    <s v=" "/>
    <m/>
    <m/>
    <m/>
    <x v="0"/>
    <s v="BEYDA GIDA ÜRÜNLERİ SANAYİ VE TİC.A.Ş."/>
    <s v="BEYDA GIDA ÜRÜNLERİ SANAYİ VE TİC.A.Ş."/>
    <d v="2026-08-25T00:00:00"/>
    <s v="P-000172960"/>
    <s v="CMAU5895290 - UETU7225274 - 26-09704 / RECEP AKYAZI"/>
    <s v="34GBB381"/>
    <s v="Tır Tenteli"/>
    <s v="İSTLOG LOJİSTİK HİZMETLERİ SANAYİ TİCARET LİMİTED ŞİRKETİ"/>
    <x v="0"/>
    <s v=" "/>
    <m/>
    <s v="ŞEHİRİÇİ"/>
    <n v="1"/>
    <s v="L3403"/>
    <s v="MARPORT"/>
    <s v="İSTANBUL"/>
    <s v="BEYLİKDÜZÜ"/>
    <s v="MARMARA MH. LİMANLAR YOLU CD. NO:53"/>
    <s v="FATİNOĞLU"/>
    <s v="FATİNOĞLU"/>
    <s v="İSTANBUL"/>
    <s v="BEYLİKDÜZÜ"/>
    <s v="KAVAKLI MH. İSTANBUL CD. NO:15 @ "/>
    <n v="0"/>
    <n v="0"/>
    <n v="0"/>
    <n v="0"/>
    <n v="15496"/>
    <n v="0"/>
    <n v="17368"/>
    <n v="0"/>
    <n v="15496"/>
    <n v="17368"/>
    <n v="1872"/>
  </r>
  <r>
    <x v="1"/>
    <s v="Erkan Kaya"/>
    <m/>
    <m/>
    <m/>
    <d v="2026-08-25T00:00:00"/>
    <s v="S-642986"/>
    <d v="2026-08-25T00:00:00"/>
    <s v="Y-577232"/>
    <x v="0"/>
    <m/>
    <s v=" "/>
    <m/>
    <m/>
    <m/>
    <x v="40"/>
    <s v="HERO GIDA SAN.VE TİC.AŞ"/>
    <s v="HERO GIDA SAN.VE TİC.AŞ"/>
    <d v="2026-08-25T00:00:00"/>
    <s v="P-000172959"/>
    <s v="HLBU4126305 - HLXU1298308 - 20261025 / MUZ PÜRESİ / AYLİN AYDOĞDU"/>
    <s v="34ELM294"/>
    <s v="Tır Tenteli"/>
    <s v="ELMİNA LOJİSTİK VE TAŞIMACILIK LTD.ŞTİ"/>
    <x v="0"/>
    <s v=" "/>
    <m/>
    <s v="ŞEHİRİÇİ"/>
    <n v="1"/>
    <s v="L3401"/>
    <s v="KUMPORT LİMANI"/>
    <s v="İSTANBUL"/>
    <s v="BEYLİKDÜZÜ"/>
    <s v="MARMARA MH. LİMAN CD. NO:43"/>
    <s v="CWT ANTREPO"/>
    <s v="CWT ANTREPO"/>
    <s v="İSTANBUL"/>
    <s v="AVCILAR"/>
    <m/>
    <n v="0"/>
    <n v="0"/>
    <n v="0"/>
    <n v="0"/>
    <n v="19200"/>
    <n v="0"/>
    <n v="26016"/>
    <n v="0"/>
    <n v="19200"/>
    <n v="26016"/>
    <n v="6816"/>
  </r>
  <r>
    <x v="1"/>
    <s v="Erkan Kaya"/>
    <s v="Arşiv kaydı var"/>
    <m/>
    <m/>
    <d v="2026-08-25T00:00:00"/>
    <s v="S-642983"/>
    <d v="2026-08-25T00:00:00"/>
    <s v="Y-577229"/>
    <x v="0"/>
    <m/>
    <s v=" "/>
    <m/>
    <m/>
    <m/>
    <x v="17"/>
    <s v="AK GIDA SAN. VE TİC. A.Ş."/>
    <s v="AK GIDA SAN. VE TİC. A.Ş."/>
    <d v="2026-08-25T00:00:00"/>
    <s v="P-000172956"/>
    <s v="20260278 - SENEM SUBAKAN"/>
    <s v="54AE354"/>
    <s v="Tır Tenteli"/>
    <s v="ELVAN KARCI"/>
    <x v="0"/>
    <s v=" "/>
    <m/>
    <s v="ŞEHİRLERARASI"/>
    <n v="1"/>
    <s v="DOĞRUER"/>
    <s v="DOĞRUER"/>
    <s v="İSTANBUL"/>
    <s v="KARTAL"/>
    <m/>
    <s v="1208"/>
    <s v="PAMUKOVA DEPO"/>
    <s v="SAKARYA"/>
    <s v="PAMUKOVA"/>
    <s v="GÖKGÖZ KÖYÜ AKGIDA FABRİKASI @"/>
    <n v="0"/>
    <n v="0"/>
    <n v="0"/>
    <n v="0"/>
    <n v="3000"/>
    <n v="0"/>
    <n v="3497"/>
    <n v="0"/>
    <n v="3000"/>
    <n v="3497"/>
    <n v="497"/>
  </r>
  <r>
    <x v="1"/>
    <s v="Erkan Kaya"/>
    <s v="Arşiv kaydı var"/>
    <m/>
    <m/>
    <d v="2026-08-25T00:00:00"/>
    <s v="S-642981"/>
    <d v="2026-08-25T00:00:00"/>
    <s v="Y-577228"/>
    <x v="0"/>
    <m/>
    <s v=" "/>
    <m/>
    <m/>
    <m/>
    <x v="17"/>
    <s v="AK GIDA SAN. VE TİC. A.Ş."/>
    <s v="AK GIDA SAN. VE TİC. A.Ş."/>
    <d v="2026-08-25T00:00:00"/>
    <s v="P-000172954"/>
    <s v="20260346 - SENEM SUBAKAN"/>
    <s v="54AE354"/>
    <s v="Tır Tenteli"/>
    <s v="ELVAN KARCI"/>
    <x v="0"/>
    <s v=" "/>
    <m/>
    <s v="ŞEHİRLERARASI"/>
    <n v="1"/>
    <s v="DOĞRUER"/>
    <s v="DOĞRUER"/>
    <s v="İSTANBUL"/>
    <s v="KARTAL"/>
    <m/>
    <s v="1208"/>
    <s v="PAMUKOVA DEPO"/>
    <s v="SAKARYA"/>
    <s v="PAMUKOVA"/>
    <s v="GÖKGÖZ KÖYÜ AKGIDA FABRİKASI @"/>
    <n v="0"/>
    <n v="0"/>
    <n v="0"/>
    <n v="0"/>
    <n v="3000"/>
    <n v="0"/>
    <n v="3496"/>
    <n v="0"/>
    <n v="3000"/>
    <n v="3496"/>
    <n v="496"/>
  </r>
  <r>
    <x v="1"/>
    <s v="Erkan Kaya"/>
    <s v="Arşiv kaydı var"/>
    <m/>
    <m/>
    <d v="2026-08-25T00:00:00"/>
    <s v="S-642980"/>
    <d v="2026-08-25T00:00:00"/>
    <s v="Y-577226"/>
    <x v="0"/>
    <m/>
    <s v=" "/>
    <m/>
    <m/>
    <m/>
    <x v="17"/>
    <s v="AK GIDA SAN. VE TİC. A.Ş."/>
    <s v="AK GIDA SAN. VE TİC. A.Ş."/>
    <d v="2026-08-25T00:00:00"/>
    <s v="P-000172953"/>
    <s v="20260304 - SENEM SUBAKAN"/>
    <s v="54AE354"/>
    <s v="Tır Tenteli"/>
    <s v="ELVAN KARCI"/>
    <x v="0"/>
    <s v=" "/>
    <m/>
    <s v="ŞEHİRLERARASI"/>
    <n v="1"/>
    <s v="DOĞRUER"/>
    <s v="DOĞRUER"/>
    <s v="İSTANBUL"/>
    <s v="KARTAL"/>
    <m/>
    <s v="1208"/>
    <s v="PAMUKOVA DEPO"/>
    <s v="SAKARYA"/>
    <s v="PAMUKOVA"/>
    <s v="GÖKGÖZ KÖYÜ AKGIDA FABRİKASI @ "/>
    <n v="0"/>
    <n v="0"/>
    <n v="0"/>
    <n v="0"/>
    <n v="3000"/>
    <n v="0"/>
    <n v="3496"/>
    <n v="0"/>
    <n v="3000"/>
    <n v="3496"/>
    <n v="496"/>
  </r>
  <r>
    <x v="1"/>
    <s v="Erkan Kaya"/>
    <m/>
    <m/>
    <m/>
    <d v="2026-08-25T00:00:00"/>
    <s v="S-643097"/>
    <d v="2026-08-25T00:00:00"/>
    <s v="Y-577349"/>
    <x v="0"/>
    <m/>
    <s v=" "/>
    <m/>
    <m/>
    <m/>
    <x v="26"/>
    <s v="KELLOGG MED GIDA TİCARET LTD.ŞTİ."/>
    <s v="KELLOGG MED GIDA TİCARET LTD.ŞTİ."/>
    <d v="2026-08-25T00:00:00"/>
    <s v="P-000173023"/>
    <s v="ITH2613239 - MUHASEBE"/>
    <s v="41BU955"/>
    <s v="Tır Tenteli"/>
    <s v="BÜLENT TEMEL-TEMEL NAKLİYAT"/>
    <x v="0"/>
    <s v=" "/>
    <m/>
    <s v="ŞEHİRİÇİ"/>
    <n v="1"/>
    <s v="DİZAYN ANTREPO"/>
    <s v="DİZAYN ANTREPO"/>
    <s v="İSTANBUL"/>
    <m/>
    <m/>
    <s v="TUZLA"/>
    <s v="TUZLA"/>
    <s v="İSTANBUL"/>
    <m/>
    <m/>
    <n v="0"/>
    <n v="0"/>
    <n v="0"/>
    <n v="0"/>
    <n v="7735"/>
    <n v="0"/>
    <n v="9834"/>
    <n v="0"/>
    <n v="7735"/>
    <n v="9834"/>
    <n v="2099"/>
  </r>
  <r>
    <x v="1"/>
    <s v="Erkan Kaya"/>
    <m/>
    <m/>
    <m/>
    <d v="2026-08-25T00:00:00"/>
    <s v="S-643066"/>
    <d v="2026-08-25T00:00:00"/>
    <s v="Y-577316"/>
    <x v="0"/>
    <m/>
    <s v=" "/>
    <m/>
    <m/>
    <m/>
    <x v="14"/>
    <s v="ÜLKER BİSKÜVİ SAN.A.Ş ( GEBZE ŞUBE )"/>
    <s v="ÜLKER BİSKÜVİ SAN.A.Ş ( GEBZE ŞUBE )"/>
    <d v="2026-08-25T00:00:00"/>
    <s v="P-000173007"/>
    <s v="20260455-7 /  20260455-5 / 20260455-6 - YASİN ATEŞ"/>
    <s v="34MAS261"/>
    <s v="Tır Tenteli"/>
    <s v="BÜLENT TEMEL-TEMEL NAKLİYAT"/>
    <x v="0"/>
    <s v=" "/>
    <m/>
    <s v="ŞEHİRLERARASI"/>
    <n v="1"/>
    <s v="DİZAYN ANTREPO"/>
    <s v="DİZAYN ANTREPO"/>
    <s v="İSTANBUL"/>
    <m/>
    <m/>
    <s v="GEBZE DEPO"/>
    <s v="GEBZE DEPO"/>
    <s v="KOCAELİ"/>
    <s v="GEBZE"/>
    <m/>
    <n v="0"/>
    <n v="0"/>
    <n v="0"/>
    <n v="0"/>
    <n v="6500"/>
    <n v="0"/>
    <n v="7612"/>
    <n v="0"/>
    <n v="6500"/>
    <n v="7612"/>
    <n v="1112"/>
  </r>
  <r>
    <x v="1"/>
    <s v="Erkan Kaya"/>
    <m/>
    <m/>
    <m/>
    <d v="2026-08-25T00:00:00"/>
    <s v="S-643048"/>
    <d v="2026-08-25T00:00:00"/>
    <s v="Y-577296"/>
    <x v="0"/>
    <m/>
    <s v=" "/>
    <m/>
    <m/>
    <m/>
    <x v="15"/>
    <s v="DELLA GIDA SAN.VE.TİC.A.Ş"/>
    <s v="DELLA GIDA SAN.VE.TİC.A.Ş"/>
    <d v="2026-08-25T00:00:00"/>
    <s v="P-000172989"/>
    <s v="MSNU6791589 - MSGU5012263 - MSNU9342750 - MSNU9340629 - MSNU5877060 - MEHMET ALTAY"/>
    <s v="41ALE971"/>
    <s v="Tır Tenteli"/>
    <s v="TURAN GROUP LOJİSTİK ANONİM ŞİRKETİ"/>
    <x v="0"/>
    <s v=" "/>
    <m/>
    <s v="ŞEHİRLERARASI"/>
    <n v="1"/>
    <s v="HENDEK"/>
    <s v="HENDEK"/>
    <s v="SAKARYA"/>
    <s v="HENDEK"/>
    <m/>
    <s v="L4104"/>
    <s v="YILPORT"/>
    <s v="KOCAELİ"/>
    <s v="DİLOVASI"/>
    <s v="DİLOVASI OSB. 1.KISIM GÖKSU CD. NO:18 @ "/>
    <n v="0"/>
    <n v="0"/>
    <n v="0"/>
    <n v="0"/>
    <n v="311950"/>
    <n v="0"/>
    <n v="334275"/>
    <n v="0"/>
    <n v="311950"/>
    <n v="334275"/>
    <n v="22325"/>
  </r>
  <r>
    <x v="1"/>
    <s v="Erkan Kaya"/>
    <m/>
    <m/>
    <m/>
    <d v="2026-08-25T00:00:00"/>
    <s v="S-643000"/>
    <d v="2026-08-25T00:00:00"/>
    <s v="Y-577246"/>
    <x v="0"/>
    <m/>
    <s v=" "/>
    <m/>
    <m/>
    <m/>
    <x v="0"/>
    <s v="BEYDA GIDA ÜRÜNLERİ SANAYİ VE TİC.A.Ş."/>
    <s v="BEYDA GIDA ÜRÜNLERİ SANAYİ VE TİC.A.Ş."/>
    <d v="2026-08-25T00:00:00"/>
    <s v="P-000172969"/>
    <s v="HLBU3288575 - CAAU5544330 - FANU1461852 - GESU6448640 - HLXU8619380 - 26-08525 / RECEP AKYAZI"/>
    <s v="34GBB381"/>
    <s v="Tır Tenteli"/>
    <s v="İSTLOG LOJİSTİK HİZMETLERİ SANAYİ TİCARET LİMİTED ŞİRKETİ"/>
    <x v="0"/>
    <s v=" "/>
    <m/>
    <s v="ŞEHİRİÇİ"/>
    <n v="1"/>
    <s v="L3401"/>
    <s v="KUMPORT LİMANI"/>
    <s v="İSTANBUL"/>
    <s v="BEYLİKDÜZÜ"/>
    <s v="MARMARA MH. LİMAN CD. NO:43"/>
    <s v="0009042930"/>
    <s v="BEYDA GIDA "/>
    <s v="İSTANBUL"/>
    <s v="BEYLİKDÜZÜ"/>
    <s v="İSTANBUL CD. NO:15 KAVAKLI @ "/>
    <n v="0"/>
    <n v="0"/>
    <n v="0"/>
    <n v="0"/>
    <n v="38740"/>
    <n v="0"/>
    <n v="43420"/>
    <n v="0"/>
    <n v="38740"/>
    <n v="43420"/>
    <n v="4680"/>
  </r>
  <r>
    <x v="1"/>
    <s v="Erkan Kaya"/>
    <m/>
    <m/>
    <m/>
    <d v="2026-08-25T00:00:00"/>
    <s v="S-643033"/>
    <d v="2026-08-25T00:00:00"/>
    <s v="Y-577280"/>
    <x v="0"/>
    <m/>
    <s v=" "/>
    <m/>
    <m/>
    <m/>
    <x v="23"/>
    <s v="İSTANBUL GIDA DIŞ TİCARET ANONİM ŞİRKETİ"/>
    <s v="İSTANBUL GIDA DIŞ TİCARET ANONİM ŞİRKETİ"/>
    <d v="2026-08-25T00:00:00"/>
    <s v="P-000172974"/>
    <s v="MRSU5368901 - MRSU8745465 - SELU4174974 - MRSU5597220 - TCKU6783136 - UMMAN S.K"/>
    <s v="34TY8801"/>
    <s v="Tır Tenteli"/>
    <s v="GÖRSEL TAŞIMACILIK LOJİSTİK HİZMETLERİ TİC.LTD.ŞTİ."/>
    <x v="0"/>
    <s v=" "/>
    <m/>
    <s v="ŞEHİRLERARASI"/>
    <n v="1"/>
    <s v="Y06"/>
    <s v="ANKARA"/>
    <s v="ANKARA"/>
    <s v="ANKARA MERKEZ"/>
    <m/>
    <s v="DP WORLD PORT YARIMCA"/>
    <s v="DP WORLD PORT YARIMCA"/>
    <s v="KOCAELİ"/>
    <s v="KÖRFEZ"/>
    <m/>
    <n v="0"/>
    <n v="0"/>
    <n v="0"/>
    <n v="0"/>
    <n v="152345"/>
    <n v="0"/>
    <n v="158195"/>
    <n v="0"/>
    <n v="152345"/>
    <n v="158195"/>
    <n v="5850"/>
  </r>
  <r>
    <x v="1"/>
    <s v="Erkan Kaya"/>
    <m/>
    <m/>
    <m/>
    <d v="2026-08-25T00:00:00"/>
    <s v="S-643039"/>
    <d v="2026-08-25T00:00:00"/>
    <s v="Y-577286"/>
    <x v="0"/>
    <m/>
    <s v=" "/>
    <m/>
    <m/>
    <m/>
    <x v="23"/>
    <s v="İSTANBUL GIDA DIŞ TİCARET ANONİM ŞİRKETİ"/>
    <s v="İSTANBUL GIDA DIŞ TİCARET ANONİM ŞİRKETİ"/>
    <d v="2026-08-25T00:00:00"/>
    <s v="P-000172980"/>
    <s v="9058298702 - SERBEST B. M.H - 8 PALET"/>
    <s v="34DVZ916"/>
    <s v="Tır Tenteli"/>
    <s v="SUAT ALAGEYİK"/>
    <x v="0"/>
    <s v=" "/>
    <m/>
    <s v="ŞEHİRİÇİ"/>
    <n v="1"/>
    <s v="BAYRAMPAŞA"/>
    <s v="BAYRAMPAŞA"/>
    <s v="İSTANBUL"/>
    <s v="BAYRAMPAŞA"/>
    <m/>
    <s v="SABİHA GÖKÇEN"/>
    <s v="SABİHA GÖKÇEN"/>
    <s v="İSTANBUL"/>
    <m/>
    <m/>
    <n v="0"/>
    <n v="0"/>
    <n v="0"/>
    <n v="0"/>
    <n v="13000"/>
    <n v="0"/>
    <n v="20566"/>
    <n v="0"/>
    <n v="13000"/>
    <n v="20566"/>
    <n v="7566"/>
  </r>
  <r>
    <x v="1"/>
    <s v="Erkan Kaya"/>
    <m/>
    <m/>
    <m/>
    <d v="2026-08-25T00:00:00"/>
    <s v="S-643038"/>
    <d v="2026-08-25T00:00:00"/>
    <s v="Y-577285"/>
    <x v="0"/>
    <m/>
    <s v=" "/>
    <m/>
    <m/>
    <m/>
    <x v="23"/>
    <s v="İSTANBUL GIDA DIŞ TİCARET ANONİM ŞİRKETİ"/>
    <s v="İSTANBUL GIDA DIŞ TİCARET ANONİM ŞİRKETİ"/>
    <d v="2026-08-25T00:00:00"/>
    <s v="P-000172979"/>
    <s v="9058295150-9058295199 - SERBEST B. M.H - 3 PALET"/>
    <s v="34MTT693"/>
    <s v="Tır Tenteli"/>
    <s v="SUAT ALAGEYİK"/>
    <x v="0"/>
    <s v=" "/>
    <m/>
    <s v="ŞEHİRLERARASI"/>
    <n v="1"/>
    <s v="BAYRAMPAŞA"/>
    <s v="BAYRAMPAŞA"/>
    <s v="İSTANBUL"/>
    <s v="BAYRAMPAŞA"/>
    <m/>
    <s v="0009032021"/>
    <s v="BODRUM DEPO"/>
    <s v="MUĞLA"/>
    <s v="BODRUM"/>
    <s v="KONACIK MH. ATATÜRK BULVARI AÇIKKIRLAR MEVKİİ NO:142KONACIK @ "/>
    <n v="0"/>
    <n v="0"/>
    <n v="0"/>
    <n v="0"/>
    <n v="32000"/>
    <n v="0"/>
    <n v="42318"/>
    <n v="0"/>
    <n v="32000"/>
    <n v="42318"/>
    <n v="10318"/>
  </r>
  <r>
    <x v="5"/>
    <s v="Hüseyin Çalışkan"/>
    <s v="Arşiv kaydı var"/>
    <m/>
    <m/>
    <d v="2026-08-25T00:00:00"/>
    <s v="S-642822"/>
    <d v="2026-08-25T00:00:00"/>
    <s v="Y-577066"/>
    <x v="0"/>
    <m/>
    <s v=" "/>
    <m/>
    <s v="90657"/>
    <m/>
    <x v="14"/>
    <s v="Ülker Bisküvi San. A.Ş. Akyurt Şubesi"/>
    <s v="ÜLKER BİSKÜVİ SAN.A.Ş ( GEBZE ŞUBE )"/>
    <d v="2026-08-25T00:00:00"/>
    <s v="P-000172891"/>
    <m/>
    <s v="06DN4677"/>
    <s v="Tır Kayar Perdeli"/>
    <s v="YUSUF KALAYCI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0657"/>
    <n v="18620"/>
    <n v="0"/>
    <n v="0"/>
    <n v="0"/>
    <n v="29250"/>
    <n v="0"/>
    <n v="43424"/>
    <n v="0"/>
    <n v="29250"/>
    <n v="43424"/>
    <n v="14174"/>
  </r>
  <r>
    <x v="5"/>
    <s v="Hüseyin Çalışkan"/>
    <s v="Arşiv kaydı var"/>
    <m/>
    <m/>
    <d v="2026-08-25T00:00:00"/>
    <s v="S-642813"/>
    <d v="2026-08-25T00:00:00"/>
    <s v="Y-577058"/>
    <x v="0"/>
    <m/>
    <s v=" "/>
    <m/>
    <s v="90647"/>
    <m/>
    <x v="14"/>
    <s v="Ülker Bisküvi San. A.Ş. Akyurt Şubesi"/>
    <s v="ÜLKER BİSKÜVİ SAN.A.Ş ( GEBZE ŞUBE )"/>
    <d v="2026-08-25T00:00:00"/>
    <s v="P-000172890"/>
    <m/>
    <s v="06GC5162"/>
    <s v="Tır Kayar Perdeli"/>
    <s v="SAVAŞ KÜÇÜ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0647"/>
    <n v="26440"/>
    <n v="0"/>
    <n v="0"/>
    <n v="0"/>
    <n v="29745"/>
    <n v="0"/>
    <n v="42523.45"/>
    <n v="0"/>
    <n v="29745"/>
    <n v="42523.45"/>
    <n v="12778.45"/>
  </r>
  <r>
    <x v="5"/>
    <s v="Hüseyin Çalışkan"/>
    <s v="Arşiv kaydı var"/>
    <m/>
    <m/>
    <d v="2026-08-25T00:00:00"/>
    <s v="S-642800"/>
    <d v="2026-08-25T00:00:00"/>
    <s v="Y-577044"/>
    <x v="0"/>
    <m/>
    <s v=" "/>
    <m/>
    <s v="90617"/>
    <m/>
    <x v="14"/>
    <s v="Ülker Bisküvi San. A.Ş. Akyurt Şubesi"/>
    <s v="ÜLKER BİSKÜVİ SAN.A.Ş ( GEBZE ŞUBE )"/>
    <d v="2026-08-25T00:00:00"/>
    <s v="P-000172889"/>
    <m/>
    <s v="06BON407"/>
    <s v="Tır Kayar Perdeli"/>
    <s v="MUAMMER AVAN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0617"/>
    <n v="27220"/>
    <n v="0"/>
    <n v="0"/>
    <n v="0"/>
    <n v="30622.5"/>
    <n v="0"/>
    <n v="43777.93"/>
    <n v="0"/>
    <n v="30622.5"/>
    <n v="43777.93"/>
    <n v="13155.43"/>
  </r>
  <r>
    <x v="5"/>
    <s v="Hüseyin Çalışkan"/>
    <s v="Arşiv kaydı var"/>
    <m/>
    <m/>
    <d v="2026-08-25T00:00:00"/>
    <s v="S-642796"/>
    <d v="2026-08-25T00:00:00"/>
    <s v="Y-577041"/>
    <x v="0"/>
    <m/>
    <s v=" "/>
    <m/>
    <s v="90594"/>
    <m/>
    <x v="14"/>
    <s v="Ülker Bisküvi San. A.Ş. Akyurt Şubesi"/>
    <s v="ÜLKER BİSKÜVİ SAN.A.Ş ( GEBZE ŞUBE )"/>
    <d v="2026-08-25T00:00:00"/>
    <s v="P-000172887"/>
    <m/>
    <s v="06DMC855"/>
    <s v="Tır Tenteli"/>
    <s v="SATILMIŞ MUT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0594"/>
    <n v="28120"/>
    <n v="0"/>
    <n v="0"/>
    <n v="0"/>
    <n v="30819.52"/>
    <n v="0"/>
    <n v="45225.4"/>
    <n v="0"/>
    <n v="30819.52"/>
    <n v="45225.4"/>
    <n v="14405.88"/>
  </r>
  <r>
    <x v="5"/>
    <s v="Hüseyin Çalışkan"/>
    <s v="Arşiv kaydı var"/>
    <m/>
    <m/>
    <d v="2026-08-25T00:00:00"/>
    <s v="S-642793"/>
    <d v="2026-08-25T00:00:00"/>
    <s v="Y-577037"/>
    <x v="0"/>
    <m/>
    <s v=" "/>
    <m/>
    <s v="90575"/>
    <m/>
    <x v="18"/>
    <s v="Ülker Bisküvi San. A.Ş. Akyurt Şubesi"/>
    <s v="Ülker Bisküvi San. A.Ş. Topkapı - 2 Şubesi"/>
    <d v="2026-08-25T00:00:00"/>
    <s v="P-000172884"/>
    <m/>
    <s v="06ESE611"/>
    <s v="Tır Kayar Perdeli"/>
    <s v="HASAN HÜSEYİN ATA"/>
    <x v="0"/>
    <s v="HASAN ATA"/>
    <s v="5384099899"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90575"/>
    <n v="26260"/>
    <n v="0"/>
    <n v="0"/>
    <n v="0"/>
    <n v="37157.9"/>
    <n v="0"/>
    <n v="41842.68"/>
    <n v="0"/>
    <n v="37157.9"/>
    <n v="41842.68"/>
    <n v="4684.78"/>
  </r>
  <r>
    <x v="5"/>
    <s v="Ahmet Bursal"/>
    <s v="Arşiv kaydı var"/>
    <m/>
    <m/>
    <d v="2026-08-25T00:00:00"/>
    <s v="S-643088"/>
    <d v="2026-08-25T00:00:00"/>
    <s v="Y-577338"/>
    <x v="0"/>
    <m/>
    <s v=" "/>
    <m/>
    <s v="90442"/>
    <m/>
    <x v="14"/>
    <m/>
    <s v="ÜLKER BİSKÜVİ SAN.A.Ş ( GEBZE ŞUBE )"/>
    <m/>
    <m/>
    <m/>
    <s v="06CBG28"/>
    <s v="Tır Kayar Perdeli"/>
    <s v="AZİME GÜRSES"/>
    <x v="0"/>
    <s v=" "/>
    <m/>
    <s v="ŞEHİRLERARASI"/>
    <n v="1"/>
    <s v="Y34"/>
    <s v="İSTANBUL"/>
    <s v="İSTANBUL"/>
    <s v="İSTANBUL MERKEZ"/>
    <s v="TOPKAPI"/>
    <s v="0201"/>
    <s v="ÜLKER GEBZE DEPO"/>
    <s v="KOCAELİ"/>
    <s v="GEBZE"/>
    <s v="GEBZE OSB. İHSAN DEDE CD. 90. SK. @ 90442"/>
    <n v="0"/>
    <n v="0"/>
    <n v="0"/>
    <n v="0"/>
    <n v="12500"/>
    <n v="0"/>
    <n v="16437"/>
    <n v="0"/>
    <n v="12500"/>
    <n v="16437"/>
    <n v="3937"/>
  </r>
  <r>
    <x v="5"/>
    <s v="Serap BURSAL"/>
    <s v="Arşiv kaydı var"/>
    <m/>
    <m/>
    <d v="2026-08-25T00:00:00"/>
    <s v="S-643084"/>
    <d v="2026-08-25T00:00:00"/>
    <s v="Y-577334"/>
    <x v="0"/>
    <m/>
    <s v=" "/>
    <m/>
    <s v="90633"/>
    <m/>
    <x v="35"/>
    <s v="ÜLKER BİSKÜVİ SAN.A.Ş ( GEBZE ŞUBE )"/>
    <s v="Ülker Bisküvi San. A.Ş. Akyurt Şubesi"/>
    <m/>
    <m/>
    <m/>
    <s v="06CBG28"/>
    <s v="Tır Kayar Perdeli"/>
    <s v="AZİME GÜRSES"/>
    <x v="0"/>
    <s v=" "/>
    <m/>
    <s v="ŞEHİRLERARASI"/>
    <n v="1"/>
    <s v="0201"/>
    <s v="ÜLKER GEBZE DEPO"/>
    <s v="KOCAELİ"/>
    <s v="GEBZE"/>
    <s v="GEBZE FABRİKA"/>
    <s v="2163"/>
    <s v="BİGBAG DEPO"/>
    <s v="ANKARA"/>
    <s v="AKYURT"/>
    <s v="Saracalar Mahallesi Alparslan Türkeş Bulvarı Önem Gıda Blok No:4/1 Akyurt/Ankara @ 90633"/>
    <n v="0"/>
    <n v="0"/>
    <n v="0"/>
    <n v="0"/>
    <n v="22400"/>
    <n v="0"/>
    <n v="24528"/>
    <n v="0"/>
    <n v="22400"/>
    <n v="24528"/>
    <n v="2128"/>
  </r>
  <r>
    <x v="5"/>
    <s v="Hüseyin Çalışkan"/>
    <s v="Arşiv kaydı var"/>
    <m/>
    <m/>
    <d v="2026-08-25T00:00:00"/>
    <s v="S-642893"/>
    <d v="2026-08-25T00:00:00"/>
    <s v="Y-577138"/>
    <x v="0"/>
    <m/>
    <s v=" "/>
    <m/>
    <s v="90775-90676"/>
    <m/>
    <x v="14"/>
    <s v="Ülker Bisküvi San. A.Ş. Akyurt Şubesi"/>
    <s v="ÜLKER BİSKÜVİ SAN.A.Ş ( GEBZE ŞUBE )"/>
    <d v="2026-08-25T00:00:00"/>
    <s v="P-000172932"/>
    <m/>
    <s v="06DOC615"/>
    <s v="Tır Tenteli"/>
    <s v="HATİCE YURTALAN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0775-90676"/>
    <n v="14460"/>
    <n v="0"/>
    <n v="0"/>
    <n v="0"/>
    <n v="16100"/>
    <n v="0"/>
    <n v="36447.57"/>
    <n v="0"/>
    <n v="16100"/>
    <n v="36447.57"/>
    <n v="20347.57"/>
  </r>
  <r>
    <x v="5"/>
    <s v="Ahmet Bursal"/>
    <s v="Arşiv kaydı var"/>
    <m/>
    <m/>
    <d v="2026-08-25T00:00:00"/>
    <s v="S-643198"/>
    <d v="2026-08-25T00:00:00"/>
    <s v="Y-577447"/>
    <x v="0"/>
    <m/>
    <s v=" "/>
    <m/>
    <m/>
    <m/>
    <x v="16"/>
    <s v="ÜLKER BİSKÜVİ SANAYİ AŞ .(ANKARA ŞUBE)"/>
    <s v="ÜLKER BİSKÜVİ SANAYİ AŞ .(ANKARA ŞUBE)"/>
    <m/>
    <m/>
    <m/>
    <s v="31D0086"/>
    <s v="Tır Frigorifik"/>
    <s v="ERKUT NADİR"/>
    <x v="0"/>
    <s v=" "/>
    <m/>
    <s v="ŞEHİRLERARASI"/>
    <n v="1"/>
    <s v="Y34"/>
    <s v="İSTANBUL"/>
    <s v="İSTANBUL"/>
    <s v="İSTANBUL MERKEZ"/>
    <s v="SİLİVRİ + GEBZE"/>
    <s v="0699"/>
    <s v="ÜLKER ANKARA HAMMADDE DEPO"/>
    <s v="ANKARA"/>
    <s v="AKYURT"/>
    <s v="ESENBOĞA YOLU 21.KM AKYURT/ANKARA @ "/>
    <n v="0"/>
    <n v="0"/>
    <n v="0"/>
    <n v="0"/>
    <n v="40000"/>
    <n v="0"/>
    <n v="44659"/>
    <n v="0"/>
    <n v="40000"/>
    <n v="44659"/>
    <n v="4659"/>
  </r>
  <r>
    <x v="5"/>
    <s v="Ahmet Bursal"/>
    <s v="Arşiv kaydı var"/>
    <m/>
    <m/>
    <d v="2026-08-25T00:00:00"/>
    <s v="S-643159"/>
    <d v="2026-08-25T00:00:00"/>
    <s v="Y-577407"/>
    <x v="0"/>
    <m/>
    <s v=" "/>
    <m/>
    <m/>
    <m/>
    <x v="16"/>
    <s v="ÜLKER BİSKÜVİ SANAYİ AŞ .(ANKARA ŞUBE)"/>
    <s v="ÜLKER BİSKÜVİ SANAYİ AŞ .(ANKARA ŞUBE)"/>
    <m/>
    <m/>
    <m/>
    <s v="06CAY35"/>
    <s v="Tır Kayar Perdeli"/>
    <s v="MESUT DADAK"/>
    <x v="0"/>
    <s v=" "/>
    <m/>
    <s v="ŞEHİRLERARASI"/>
    <n v="1"/>
    <s v="Y34"/>
    <s v="İSTANBUL"/>
    <s v="İSTANBUL"/>
    <s v="İSTANBUL MERKEZ"/>
    <s v="GEBZE FABRİKA"/>
    <s v="0699"/>
    <s v="ÜLKER ANKARA HAMMADDE DEPO"/>
    <s v="ANKARA"/>
    <s v="AKYURT"/>
    <s v="ESENBOĞA YOLU 21.KM AKYURT/ANKARA @ "/>
    <n v="0"/>
    <n v="0"/>
    <n v="0"/>
    <n v="0"/>
    <n v="23200"/>
    <n v="0"/>
    <n v="30399"/>
    <n v="0"/>
    <n v="23200"/>
    <n v="30399"/>
    <n v="7199"/>
  </r>
  <r>
    <x v="5"/>
    <s v="Hüseyin Çalışkan"/>
    <s v="Arşiv kaydı var"/>
    <m/>
    <m/>
    <d v="2026-08-25T00:00:00"/>
    <s v="S-642874"/>
    <d v="2026-08-25T00:00:00"/>
    <s v="Y-577118"/>
    <x v="0"/>
    <m/>
    <s v=" "/>
    <m/>
    <s v="90748"/>
    <m/>
    <x v="18"/>
    <s v="Ülker Bisküvi San. A.Ş. Akyurt Şubesi"/>
    <s v="Ülker Bisküvi San. A.Ş. Topkapı - 2 Şubesi"/>
    <d v="2026-08-25T00:00:00"/>
    <s v="P-000172919"/>
    <m/>
    <s v="06DVK116"/>
    <s v="Tır Kayar Perdeli"/>
    <s v="MEHMET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90748"/>
    <n v="27320"/>
    <n v="0"/>
    <n v="0"/>
    <n v="0"/>
    <n v="38657.800000000003"/>
    <n v="0"/>
    <n v="43531.69"/>
    <n v="0"/>
    <n v="38657.800000000003"/>
    <n v="43531.69"/>
    <n v="4873.8900000000003"/>
  </r>
  <r>
    <x v="5"/>
    <s v="Hüseyin Çalışkan"/>
    <s v="Arşiv kaydı var"/>
    <m/>
    <m/>
    <d v="2026-08-25T00:00:00"/>
    <s v="S-642869"/>
    <d v="2026-08-25T00:00:00"/>
    <s v="Y-577113"/>
    <x v="0"/>
    <m/>
    <s v=" "/>
    <m/>
    <s v="90723"/>
    <m/>
    <x v="14"/>
    <s v="Ülker Bisküvi San. A.Ş. Akyurt Şubesi"/>
    <s v="ÜLKER BİSKÜVİ SAN.A.Ş ( GEBZE ŞUBE )"/>
    <d v="2026-08-25T00:00:00"/>
    <s v="P-000172918"/>
    <m/>
    <s v="06FUY574"/>
    <s v="Tır Kayar Perdeli"/>
    <s v="HASAN HÜSEYİN ATA"/>
    <x v="0"/>
    <s v="HASAN ATA"/>
    <s v="538409989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0723"/>
    <n v="27220"/>
    <n v="0"/>
    <n v="0"/>
    <n v="0"/>
    <n v="30622.5"/>
    <n v="0"/>
    <n v="43777.93"/>
    <n v="0"/>
    <n v="30622.5"/>
    <n v="43777.93"/>
    <n v="13155.43"/>
  </r>
  <r>
    <x v="5"/>
    <s v="Hüseyin Çalışkan"/>
    <s v="Arşiv kaydı var"/>
    <m/>
    <m/>
    <d v="2026-08-25T00:00:00"/>
    <s v="S-642862"/>
    <d v="2026-08-25T00:00:00"/>
    <s v="Y-577106"/>
    <x v="0"/>
    <m/>
    <s v=" "/>
    <m/>
    <s v="90693"/>
    <m/>
    <x v="14"/>
    <s v="Ülker Bisküvi San. A.Ş. Akyurt Şubesi"/>
    <s v="ÜLKER BİSKÜVİ SAN.A.Ş ( GEBZE ŞUBE )"/>
    <d v="2026-08-25T00:00:00"/>
    <s v="P-000172913"/>
    <m/>
    <s v="06CRH572"/>
    <s v="Tır Kayar Perdeli"/>
    <s v="MAHMUT GÜRBÜZ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0693"/>
    <n v="27240"/>
    <n v="0"/>
    <n v="0"/>
    <n v="0"/>
    <n v="30645"/>
    <n v="0"/>
    <n v="43810.09"/>
    <n v="0"/>
    <n v="30645"/>
    <n v="43810.09"/>
    <n v="13165.09"/>
  </r>
  <r>
    <x v="5"/>
    <s v="Hüseyin Çalışkan"/>
    <s v="Arşiv kaydı var"/>
    <m/>
    <m/>
    <d v="2026-08-25T00:00:00"/>
    <s v="S-642861"/>
    <d v="2026-08-25T00:00:00"/>
    <s v="Y-577105"/>
    <x v="0"/>
    <m/>
    <s v=" "/>
    <m/>
    <s v="90692"/>
    <m/>
    <x v="14"/>
    <s v="Ülker Bisküvi San. A.Ş. Akyurt Şubesi"/>
    <s v="ÜLKER BİSKÜVİ SAN.A.Ş ( GEBZE ŞUBE )"/>
    <d v="2026-08-25T00:00:00"/>
    <s v="P-000172912"/>
    <m/>
    <s v="06H8509"/>
    <s v="Tır Kayar Perdeli"/>
    <s v="NEZAKET ÖZDEMİ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0692"/>
    <n v="26420"/>
    <n v="0"/>
    <n v="0"/>
    <n v="0"/>
    <n v="29722.5"/>
    <n v="0"/>
    <n v="42491.29"/>
    <n v="0"/>
    <n v="29722.5"/>
    <n v="42491.29"/>
    <n v="12768.79"/>
  </r>
  <r>
    <x v="5"/>
    <s v="Hüseyin Çalışkan"/>
    <s v="Arşiv kaydı var"/>
    <m/>
    <m/>
    <d v="2026-08-25T00:00:00"/>
    <s v="S-642893"/>
    <d v="2026-08-25T00:00:00"/>
    <s v="Y-577137"/>
    <x v="0"/>
    <m/>
    <s v=" "/>
    <m/>
    <s v="90792"/>
    <m/>
    <x v="14"/>
    <s v="Ülker Bisküvi San. A.Ş. Akyurt Şubesi"/>
    <s v="ÜLKER BİSKÜVİ SAN.A.Ş ( GEBZE ŞUBE )"/>
    <d v="2026-08-25T00:00:00"/>
    <s v="P-000172932"/>
    <m/>
    <s v="06DOC615"/>
    <s v="Tır Tenteli"/>
    <s v="HATİCE YURTALAN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0792"/>
    <n v="6620"/>
    <n v="0"/>
    <n v="0"/>
    <n v="0"/>
    <n v="16100"/>
    <n v="0"/>
    <n v="10646.95"/>
    <n v="0"/>
    <n v="16100"/>
    <n v="10646.95"/>
    <n v="-5453.05"/>
  </r>
  <r>
    <x v="5"/>
    <s v="Hüseyin Çalışkan"/>
    <s v="Arşiv kaydı var"/>
    <m/>
    <m/>
    <d v="2026-08-25T00:00:00"/>
    <s v="S-642858"/>
    <d v="2026-08-25T00:00:00"/>
    <s v="Y-577102"/>
    <x v="0"/>
    <m/>
    <s v=" "/>
    <m/>
    <s v="90699"/>
    <m/>
    <x v="14"/>
    <s v="Ülker Bisküvi San. A.Ş. Akyurt Şubesi"/>
    <s v="ÜLKER BİSKÜVİ SAN.A.Ş ( GEBZE ŞUBE )"/>
    <d v="2026-08-25T00:00:00"/>
    <s v="P-000172909"/>
    <m/>
    <s v="06EPY514"/>
    <s v="Tır Kayar Perdeli"/>
    <s v="HAKAN EROL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0699"/>
    <n v="26380"/>
    <n v="0"/>
    <n v="0"/>
    <n v="0"/>
    <n v="29677.5"/>
    <n v="0"/>
    <n v="42426.95"/>
    <n v="0"/>
    <n v="29677.5"/>
    <n v="42426.95"/>
    <n v="12749.45"/>
  </r>
  <r>
    <x v="2"/>
    <s v="Arif Aladağ"/>
    <m/>
    <m/>
    <s v="TAMAMLANDI"/>
    <d v="2026-08-25T00:00:00"/>
    <s v="S-642918"/>
    <d v="2026-08-25T00:00:00"/>
    <s v="Y-577163"/>
    <x v="0"/>
    <m/>
    <s v=" "/>
    <m/>
    <m/>
    <m/>
    <x v="7"/>
    <s v="KESKİNOĞLU TAVUKÇULUK VE DAMIZLIK İŞLETMELERİ SANAYİ TİCARET ANONİM ŞİRKETİ"/>
    <m/>
    <m/>
    <m/>
    <m/>
    <s v="45ACD017"/>
    <s v="Tır Frigorifik"/>
    <s v="MEHMET UZEL"/>
    <x v="0"/>
    <s v=" "/>
    <m/>
    <s v="ŞEHİRİÇİ"/>
    <n v="1"/>
    <s v="Y45"/>
    <s v="MANİSA"/>
    <s v="MANİSA"/>
    <s v="MANİSA MERKEZ"/>
    <m/>
    <s v="Y45"/>
    <s v="MANİSA"/>
    <s v="MANİSA"/>
    <s v="MANİSA MERKEZ"/>
    <s v="AKHİSAR BİM @ "/>
    <n v="0"/>
    <n v="0"/>
    <n v="0"/>
    <n v="0"/>
    <n v="4500"/>
    <n v="0"/>
    <n v="4900"/>
    <n v="0"/>
    <n v="4500"/>
    <n v="4900"/>
    <n v="400"/>
  </r>
  <r>
    <x v="2"/>
    <s v="Arif Aladağ"/>
    <m/>
    <m/>
    <s v="TAMAMLANDI"/>
    <d v="2026-08-24T00:00:00"/>
    <s v="S-642912"/>
    <d v="2026-08-25T00:00:00"/>
    <s v="Y-577157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LERARASI"/>
    <n v="1"/>
    <s v="Y45"/>
    <s v="MANİSA"/>
    <s v="MANİSA"/>
    <s v="MANİSA MERKEZ"/>
    <m/>
    <s v="Y35"/>
    <s v="İZMİR"/>
    <s v="İZMİR"/>
    <s v="MERKEZ"/>
    <s v="TORBALI MİGROS @"/>
    <n v="0"/>
    <n v="0"/>
    <n v="0"/>
    <n v="0"/>
    <n v="12500"/>
    <n v="0"/>
    <n v="13050"/>
    <n v="0"/>
    <n v="12500"/>
    <n v="13050"/>
    <n v="550"/>
  </r>
  <r>
    <x v="2"/>
    <s v="Arif Aladağ"/>
    <m/>
    <m/>
    <s v="TAMAMLANDI"/>
    <d v="2026-08-24T00:00:00"/>
    <s v="S-642911"/>
    <d v="2026-08-25T00:00:00"/>
    <s v="Y-577156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LERARASI"/>
    <n v="1"/>
    <s v="4598"/>
    <s v="MANİSA KESKİNOĞLU DEPO"/>
    <s v="MANİSA"/>
    <s v="AKHİSAR"/>
    <s v="KAYALIOĞLU KASABASI"/>
    <s v="Y35"/>
    <s v="İZMİR"/>
    <s v="İZMİR"/>
    <s v="MERKEZ"/>
    <s v="SUBAŞI  CARREFOURSA @"/>
    <n v="0"/>
    <n v="0"/>
    <n v="0"/>
    <n v="0"/>
    <n v="13500"/>
    <n v="0"/>
    <n v="14050"/>
    <n v="0"/>
    <n v="13500"/>
    <n v="14050"/>
    <n v="550"/>
  </r>
  <r>
    <x v="2"/>
    <s v="Arif Aladağ"/>
    <m/>
    <s v="24-31 AĞUSTOS 2026 GÖNENLİ SÜT / AKHİSAR MUTABAKATI"/>
    <s v="TAMAMLANDI"/>
    <d v="2026-08-25T00:00:00"/>
    <s v="S-643023"/>
    <d v="2026-08-25T00:00:00"/>
    <s v="Y-577269"/>
    <x v="0"/>
    <m/>
    <s v=" "/>
    <m/>
    <m/>
    <m/>
    <x v="6"/>
    <s v="GÖNENLİ SÜT VE SÜT ÜRÜNLERİ GIDA SANAYİ VE TİCARET ANONİM ŞİRKETİ"/>
    <m/>
    <m/>
    <m/>
    <m/>
    <s v="45ACD017"/>
    <s v="Tır Frigorifik"/>
    <s v="MEHMET UZEL"/>
    <x v="0"/>
    <s v=" "/>
    <m/>
    <s v="ŞEHİRLERARASI"/>
    <n v="1"/>
    <s v="Y45"/>
    <s v="MANİSA"/>
    <s v="MANİSA"/>
    <s v="MANİSA MERKEZ"/>
    <m/>
    <s v="Y16"/>
    <s v="BURSA"/>
    <s v="BURSA"/>
    <s v="BURSA MERKEZ"/>
    <s v="İNEGÖL BİM @ "/>
    <n v="0"/>
    <n v="0"/>
    <n v="0"/>
    <n v="0"/>
    <n v="24000"/>
    <n v="0"/>
    <n v="24191.77"/>
    <n v="0"/>
    <n v="24000"/>
    <n v="24191.77"/>
    <n v="191.77"/>
  </r>
  <r>
    <x v="2"/>
    <s v="Arif Aladağ"/>
    <m/>
    <s v="24-31 AĞUSTOS 2026 GÖNENLİ SÜT / AKHİSAR MUTABAKATI"/>
    <s v="TAMAMLANDI"/>
    <d v="2026-08-25T00:00:00"/>
    <s v="S-643022"/>
    <d v="2026-08-25T00:00:00"/>
    <s v="Y-577268"/>
    <x v="0"/>
    <m/>
    <s v=" "/>
    <m/>
    <m/>
    <m/>
    <x v="6"/>
    <s v="GÖNENLİ SÜT VE SÜT ÜRÜNLERİ GIDA SANAYİ VE TİCARET ANONİM ŞİRKETİ"/>
    <m/>
    <m/>
    <m/>
    <m/>
    <s v="45HH178"/>
    <s v="Tır Frigorifik"/>
    <s v="SAFİYE YAŞAR"/>
    <x v="0"/>
    <s v=" "/>
    <m/>
    <s v="ŞEHİRLERARASI"/>
    <n v="1"/>
    <s v="Y45"/>
    <s v="MANİSA"/>
    <s v="MANİSA"/>
    <s v="MANİSA MERKEZ"/>
    <m/>
    <s v="Y16"/>
    <s v="BURSA"/>
    <s v="BURSA"/>
    <s v="BURSA MERKEZ"/>
    <s v="KESTEL BİM @ "/>
    <n v="0"/>
    <n v="0"/>
    <n v="0"/>
    <n v="0"/>
    <n v="22500"/>
    <n v="0"/>
    <n v="20649.400000000001"/>
    <n v="0"/>
    <n v="22500"/>
    <n v="20649.400000000001"/>
    <n v="-1850.6"/>
  </r>
  <r>
    <x v="2"/>
    <s v="Arif Aladağ"/>
    <m/>
    <s v="24-31 AĞUSTOS 2026 GÖNENLİ SÜT / AKHİSAR MUTABAKATI"/>
    <s v="TAMAMLANDI"/>
    <d v="2026-08-25T00:00:00"/>
    <s v="S-643021"/>
    <d v="2026-08-25T00:00:00"/>
    <s v="Y-577267"/>
    <x v="0"/>
    <m/>
    <s v=" "/>
    <m/>
    <m/>
    <m/>
    <x v="6"/>
    <s v="GÖNENLİ SÜT VE SÜT ÜRÜNLERİ GIDA SANAYİ VE TİCARET ANONİM ŞİRKETİ"/>
    <m/>
    <m/>
    <m/>
    <m/>
    <s v="06GB2818"/>
    <s v="Tır Frigorifik"/>
    <s v="ERCANBERK NAKLİYAT OTOMOTİV TURİZM GIDA İNŞAAT SANAYİ TİCARET LİMİTED ŞİRKETİ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SANCAKTEPE BİM+ ÖMERLİ BİM @ "/>
    <n v="0"/>
    <n v="0"/>
    <n v="0"/>
    <n v="0"/>
    <n v="39500"/>
    <n v="0"/>
    <n v="41212.400000000001"/>
    <n v="0"/>
    <n v="39500"/>
    <n v="41212.400000000001"/>
    <n v="1712.4"/>
  </r>
  <r>
    <x v="2"/>
    <s v="Arif Aladağ"/>
    <m/>
    <s v="24-31 AĞUSTOS 2026 GÖNENLİ SÜT / AKHİSAR MUTABAKATI"/>
    <s v="TAMAMLANDI"/>
    <d v="2026-08-25T00:00:00"/>
    <s v="S-643020"/>
    <d v="2026-08-25T00:00:00"/>
    <s v="Y-577266"/>
    <x v="0"/>
    <m/>
    <s v=" "/>
    <m/>
    <m/>
    <m/>
    <x v="6"/>
    <s v="GÖNENLİ SÜT VE SÜT ÜRÜNLERİ GIDA SANAYİ VE TİCARET ANONİM ŞİRKETİ"/>
    <m/>
    <m/>
    <m/>
    <m/>
    <s v="07AYT505"/>
    <s v="Tır Frigorifik"/>
    <s v="CEMAL AKIŞ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ARNAVUTKÖY BİM2 + ESENYURT BİM2 @ "/>
    <n v="0"/>
    <n v="0"/>
    <n v="0"/>
    <n v="0"/>
    <n v="49000"/>
    <n v="0"/>
    <n v="51205.94"/>
    <n v="0"/>
    <n v="49000"/>
    <n v="51205.94"/>
    <n v="2205.94"/>
  </r>
  <r>
    <x v="2"/>
    <s v="Arif Aladağ"/>
    <m/>
    <s v="24-31 AĞUSTOS 2026 GÖNENLİ SÜT / AKHİSAR MUTABAKATI"/>
    <s v="TAMAMLANDI"/>
    <d v="2026-08-25T00:00:00"/>
    <s v="S-643019"/>
    <d v="2026-08-25T00:00:00"/>
    <s v="Y-577265"/>
    <x v="0"/>
    <m/>
    <s v=" "/>
    <m/>
    <m/>
    <m/>
    <x v="6"/>
    <s v="GÖNENLİ SÜT VE SÜT ÜRÜNLERİ GIDA SANAYİ VE TİCARET ANONİM ŞİRKETİ"/>
    <m/>
    <m/>
    <m/>
    <m/>
    <s v="45ARD107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AVRUPA MİGROS + ARNAVUTKÖY BİM1 @ "/>
    <n v="0"/>
    <n v="0"/>
    <n v="0"/>
    <n v="0"/>
    <n v="48500"/>
    <n v="0"/>
    <n v="51205.94"/>
    <n v="0"/>
    <n v="48500"/>
    <n v="51205.94"/>
    <n v="2705.94"/>
  </r>
  <r>
    <x v="2"/>
    <s v="Arif Aladağ"/>
    <m/>
    <s v="24-31 AĞUSTOS 2026 GÖNENLİ SÜT / AKHİSAR MUTABAKATI"/>
    <s v="TAMAMLANDI"/>
    <d v="2026-08-25T00:00:00"/>
    <s v="S-643018"/>
    <d v="2026-08-25T00:00:00"/>
    <s v="Y-577264"/>
    <x v="0"/>
    <m/>
    <s v=" "/>
    <m/>
    <m/>
    <m/>
    <x v="6"/>
    <s v="GÖNENLİ SÜT VE SÜT ÜRÜNLERİ GIDA SANAYİ VE TİCARET ANONİM ŞİRKETİ"/>
    <m/>
    <m/>
    <m/>
    <m/>
    <s v="45YG500"/>
    <s v="Tır Frigorifik"/>
    <s v="İBRAHİM RAZLIK"/>
    <x v="0"/>
    <s v=" "/>
    <m/>
    <s v="ŞEHİRLERARASI"/>
    <n v="1"/>
    <s v="Y45"/>
    <s v="MANİSA"/>
    <s v="MANİSA"/>
    <s v="MANİSA MERKEZ"/>
    <m/>
    <s v="Y10"/>
    <s v="BALIKESİR"/>
    <s v="BALIKESİR"/>
    <s v="BALIKESİR MERKEZ"/>
    <s v="AKHİSAR BİM+ BALIKESİR BİM @ "/>
    <n v="0"/>
    <n v="0"/>
    <n v="0"/>
    <n v="0"/>
    <n v="9000"/>
    <n v="0"/>
    <n v="7676.73"/>
    <n v="0"/>
    <n v="9000"/>
    <n v="7676.73"/>
    <n v="-1323.27"/>
  </r>
  <r>
    <x v="2"/>
    <s v="Arif Aladağ"/>
    <m/>
    <s v="24-31 AĞUSTOS 2026 GÖNENLİ SÜT / AKHİSAR MUTABAKATI"/>
    <s v="TAMAMLANDI"/>
    <d v="2026-08-25T00:00:00"/>
    <s v="S-643017"/>
    <d v="2026-08-25T00:00:00"/>
    <s v="Y-577262"/>
    <x v="0"/>
    <m/>
    <s v=" "/>
    <m/>
    <m/>
    <m/>
    <x v="6"/>
    <s v="GÖNENLİ SÜT VE SÜT ÜRÜNLERİ GIDA SANAYİ VE TİCARET ANONİM ŞİRKETİ"/>
    <m/>
    <m/>
    <m/>
    <m/>
    <s v="31SB279"/>
    <s v="Tır Frigorifik"/>
    <s v="YÖNTEM LOJ.ULUS.TAŞ.İTH.İHR.SAN.VE TİC.LTD.ŞTİ"/>
    <x v="0"/>
    <s v=" "/>
    <m/>
    <s v="ŞEHİRLERARASI"/>
    <n v="1"/>
    <s v="Y45"/>
    <s v="MANİSA"/>
    <s v="MANİSA"/>
    <s v="MANİSA MERKEZ"/>
    <m/>
    <s v="Y10"/>
    <s v="BALIKESİR"/>
    <s v="BALIKESİR"/>
    <s v="BALIKESİR MERKEZ"/>
    <s v="AKHİSAR BİM+ BALIKESİR BİM @ "/>
    <n v="0"/>
    <n v="0"/>
    <n v="0"/>
    <n v="0"/>
    <n v="9500"/>
    <n v="0"/>
    <n v="9448.2800000000007"/>
    <n v="0"/>
    <n v="9500"/>
    <n v="9448.2800000000007"/>
    <n v="-51.72"/>
  </r>
  <r>
    <x v="2"/>
    <s v="Arif Aladağ"/>
    <m/>
    <s v="24-31 AĞUSTOS 2026 GÖNENLİ SÜT / AKHİSAR MUTABAKATI"/>
    <s v="TAMAMLANDI"/>
    <d v="2026-08-25T00:00:00"/>
    <s v="S-643010"/>
    <d v="2026-08-25T00:00:00"/>
    <s v="Y-577255"/>
    <x v="0"/>
    <m/>
    <s v=" "/>
    <m/>
    <m/>
    <m/>
    <x v="6"/>
    <s v="GÖNENLİ SÜT VE SÜT ÜRÜNLERİ GIDA SANAYİ VE TİCARET ANONİM ŞİRKETİ"/>
    <m/>
    <m/>
    <m/>
    <m/>
    <s v="31AJA224"/>
    <s v="Tır Frigorifik"/>
    <s v="KAPITRANS ULUS.TAŞ.TİC.LTD.ŞTİ."/>
    <x v="1"/>
    <s v=" "/>
    <m/>
    <s v="ŞEHİRLERARASI"/>
    <n v="1"/>
    <s v="Y45"/>
    <s v="MANİSA"/>
    <s v="MANİSA"/>
    <s v="MANİSA MERKEZ"/>
    <m/>
    <s v="Y35"/>
    <s v="İZMİR"/>
    <s v="İZMİR"/>
    <s v="MERKEZ"/>
    <s v="ULUKENT BİM @ "/>
    <n v="0"/>
    <n v="110"/>
    <n v="220"/>
    <n v="110"/>
    <n v="10367.370000000001"/>
    <n v="188.63"/>
    <n v="8857.76"/>
    <n v="0"/>
    <n v="10178.74"/>
    <n v="8857.76"/>
    <n v="-1320.98"/>
  </r>
  <r>
    <x v="3"/>
    <s v="Mehmet Koç"/>
    <s v="Arşiv kaydı var"/>
    <m/>
    <m/>
    <d v="2026-08-25T00:00:00"/>
    <s v="S-643783"/>
    <d v="2026-08-25T00:00:00"/>
    <s v="Y-578032"/>
    <x v="0"/>
    <m/>
    <s v=" "/>
    <m/>
    <m/>
    <m/>
    <x v="19"/>
    <s v="VATAN PLASTİK SAN TİCARET A.Ş"/>
    <m/>
    <d v="2026-08-25T00:00:00"/>
    <s v="P-000173338"/>
    <m/>
    <s v="06EU8947"/>
    <s v="Tır Tenteli"/>
    <s v="SERKAN ÖZİPEK"/>
    <x v="0"/>
    <s v=" "/>
    <m/>
    <s v="ŞEHİRLERARASI"/>
    <n v="1"/>
    <s v="Y11"/>
    <s v="BİLECİK"/>
    <s v="BİLECİK"/>
    <s v="BİLECİK MERKEZ"/>
    <m/>
    <s v="Y06"/>
    <s v="ANKARA"/>
    <s v="ANKARA"/>
    <s v="ANKARA MERKEZ"/>
    <s v="36095 @ "/>
    <n v="0"/>
    <n v="0"/>
    <n v="0"/>
    <n v="0"/>
    <n v="14000"/>
    <n v="0"/>
    <n v="17000"/>
    <n v="0"/>
    <n v="14000"/>
    <n v="17000"/>
    <n v="3000"/>
  </r>
  <r>
    <x v="3"/>
    <s v="Mehmet Koç"/>
    <s v="Arşiv kaydı var"/>
    <m/>
    <m/>
    <d v="2026-08-25T00:00:00"/>
    <s v="S-642992"/>
    <d v="2026-08-25T00:00:00"/>
    <s v="Y-577238"/>
    <x v="0"/>
    <m/>
    <s v=" "/>
    <m/>
    <m/>
    <m/>
    <x v="8"/>
    <s v="TURKUVAZ PLASTİK VE TEMİZLİK ÜRÜNLERİ SAN TİÇ A.Ş"/>
    <m/>
    <d v="2026-08-25T00:00:00"/>
    <s v="P-000172963"/>
    <m/>
    <s v="06JRD95"/>
    <s v="Tır Tenteli"/>
    <s v="ERCANBERK NAKLİYAT OTOMOTİV TURİZM GIDA İNŞAAT SANAYİ TİCARET LİMİTED ŞİRKETİ"/>
    <x v="0"/>
    <s v=" "/>
    <m/>
    <s v="ŞEHİRLERARASI"/>
    <n v="1"/>
    <s v="HENDEK TURKUVAZ"/>
    <s v="HENDEK TURKUVAZ"/>
    <s v="SAKARYA"/>
    <s v="HENDEK"/>
    <m/>
    <s v="Y48"/>
    <s v="MUĞLA"/>
    <s v="MUĞLA"/>
    <s v="MUĞLA MERKEZ"/>
    <m/>
    <n v="0"/>
    <n v="0"/>
    <n v="0"/>
    <n v="0"/>
    <n v="35000"/>
    <n v="0"/>
    <n v="41348"/>
    <n v="0"/>
    <n v="35000"/>
    <n v="41348"/>
    <n v="6348"/>
  </r>
  <r>
    <x v="3"/>
    <s v="Mehmet Koç"/>
    <s v="Arşiv kaydı var"/>
    <m/>
    <m/>
    <d v="2026-08-25T00:00:00"/>
    <s v="S-642977"/>
    <d v="2026-08-25T00:00:00"/>
    <s v="Y-577223"/>
    <x v="0"/>
    <m/>
    <s v=" "/>
    <m/>
    <m/>
    <m/>
    <x v="19"/>
    <s v="VATAN PLASTİK SAN TİCARET A.Ş"/>
    <m/>
    <d v="2026-08-25T00:00:00"/>
    <s v="P-000172950"/>
    <m/>
    <s v="27ATM67"/>
    <s v="Tır Tenteli"/>
    <s v="MUHİTTİN AKBAYRAM"/>
    <x v="0"/>
    <s v=" "/>
    <m/>
    <s v="ŞEHİRLERARASI"/>
    <n v="1"/>
    <s v="KARTAL"/>
    <s v="KARTAL"/>
    <s v="İSTANBUL"/>
    <s v="KARTAL"/>
    <m/>
    <s v="Y06"/>
    <s v="ANKARA"/>
    <s v="ANKARA"/>
    <s v="ANKARA MERKEZ"/>
    <s v="36101 @ "/>
    <n v="0"/>
    <n v="0"/>
    <n v="0"/>
    <n v="0"/>
    <n v="26000"/>
    <n v="0"/>
    <n v="29162"/>
    <n v="0"/>
    <n v="26000"/>
    <n v="29162"/>
    <n v="3162"/>
  </r>
  <r>
    <x v="3"/>
    <s v="Mehmet Koç"/>
    <s v="Arşiv kaydı var"/>
    <m/>
    <m/>
    <d v="2026-08-25T00:00:00"/>
    <s v="S-642976"/>
    <d v="2026-08-25T00:00:00"/>
    <s v="Y-577222"/>
    <x v="0"/>
    <m/>
    <s v=" "/>
    <m/>
    <m/>
    <m/>
    <x v="19"/>
    <s v="VATAN PLASTİK SAN TİCARET A.Ş"/>
    <m/>
    <d v="2026-08-25T00:00:00"/>
    <s v="P-000172949"/>
    <m/>
    <s v="16BIR910"/>
    <s v="Tır Tenteli"/>
    <s v="DEVRİŞ KAYA"/>
    <x v="0"/>
    <s v=" "/>
    <m/>
    <s v="ŞEHİRLERARASI"/>
    <n v="1"/>
    <s v="KARTAL"/>
    <s v="KARTAL"/>
    <s v="İSTANBUL"/>
    <s v="KARTAL"/>
    <m/>
    <s v="Y16"/>
    <s v="BURSA"/>
    <s v="BURSA"/>
    <s v="BURSA MERKEZ"/>
    <s v="36100 @ "/>
    <n v="0"/>
    <n v="0"/>
    <n v="0"/>
    <n v="0"/>
    <n v="15000"/>
    <n v="0"/>
    <n v="19727"/>
    <n v="0"/>
    <n v="15000"/>
    <n v="19727"/>
    <n v="4727"/>
  </r>
  <r>
    <x v="3"/>
    <s v="Mehmet Koç"/>
    <m/>
    <m/>
    <m/>
    <d v="2026-08-25T00:00:00"/>
    <s v="S-643138"/>
    <d v="2026-08-25T00:00:00"/>
    <s v="Y-577387"/>
    <x v="0"/>
    <m/>
    <s v=" "/>
    <m/>
    <m/>
    <m/>
    <x v="8"/>
    <s v="TURKUVAZ PLASTİK VE TEMİZLİK ÜRÜNLERİ SAN TİÇ A.Ş"/>
    <m/>
    <d v="2026-08-25T00:00:00"/>
    <s v="P-000173061"/>
    <m/>
    <s v="51ABU924"/>
    <s v="Tır Tenteli"/>
    <s v="AYDIN AYGÜNEŞ"/>
    <x v="0"/>
    <s v=" "/>
    <m/>
    <s v="ŞEHİRLERARASI"/>
    <n v="1"/>
    <s v="HENDEK TURKUVAZ"/>
    <s v="HENDEK TURKUVAZ"/>
    <s v="SAKARYA"/>
    <s v="HENDEK"/>
    <m/>
    <s v="Y25"/>
    <s v="ERZURUM"/>
    <s v="ERZURUM"/>
    <s v="ERZURUM MERKEZ"/>
    <m/>
    <n v="0"/>
    <n v="0"/>
    <n v="0"/>
    <n v="0"/>
    <n v="54000"/>
    <n v="0"/>
    <n v="63162"/>
    <n v="0"/>
    <n v="54000"/>
    <n v="63162"/>
    <n v="9162"/>
  </r>
  <r>
    <x v="3"/>
    <s v="Mehmet Koç"/>
    <s v="Arşiv kaydı var"/>
    <m/>
    <m/>
    <d v="2026-08-25T00:00:00"/>
    <s v="S-643134"/>
    <d v="2026-08-25T00:00:00"/>
    <s v="Y-577383"/>
    <x v="0"/>
    <m/>
    <s v=" "/>
    <m/>
    <m/>
    <m/>
    <x v="19"/>
    <s v="VATAN PLASTİK SAN TİCARET A.Ş"/>
    <m/>
    <d v="2026-08-25T00:00:00"/>
    <s v="P-000173057"/>
    <m/>
    <s v="74BK052"/>
    <s v="Tır Tenteli"/>
    <s v="EKREM SAMUT"/>
    <x v="0"/>
    <s v=" "/>
    <m/>
    <s v="ŞEHİRLERARASI"/>
    <n v="1"/>
    <s v="ÖMERLİ"/>
    <s v="ÖMERLİ"/>
    <s v="İSTANBUL"/>
    <m/>
    <m/>
    <s v="Y67"/>
    <s v="ZONGULDAK"/>
    <s v="ZONGULDAK"/>
    <s v="ZONGULDAK MERKEZ"/>
    <s v="36099 @ "/>
    <n v="0"/>
    <n v="0"/>
    <n v="0"/>
    <n v="0"/>
    <n v="16000"/>
    <n v="0"/>
    <n v="17000"/>
    <n v="0"/>
    <n v="16000"/>
    <n v="17000"/>
    <n v="1000"/>
  </r>
  <r>
    <x v="3"/>
    <s v="Mehmet Koç"/>
    <s v="Arşiv kaydı var"/>
    <m/>
    <m/>
    <d v="2026-08-25T00:00:00"/>
    <s v="S-643132"/>
    <d v="2026-08-25T00:00:00"/>
    <s v="Y-577381"/>
    <x v="0"/>
    <m/>
    <s v=" "/>
    <m/>
    <m/>
    <m/>
    <x v="9"/>
    <s v="POLİPROPİLEN ELYAF SANAYİ VE DIŞ TİCARET ANONİM ŞİRKETİ"/>
    <m/>
    <d v="2026-08-25T00:00:00"/>
    <s v="P-000173055"/>
    <m/>
    <s v="54AOT008"/>
    <s v="Tır Tenteli"/>
    <s v="PAMUKOVA ÖZKAR NAK.SAN.VE TİC.LTD.ŞTİ"/>
    <x v="0"/>
    <s v=" "/>
    <m/>
    <s v="ŞEHİRLERARASI"/>
    <n v="1"/>
    <s v="Y11"/>
    <s v="BİLECİK"/>
    <s v="BİLECİK"/>
    <s v="BİLECİK MERKEZ"/>
    <m/>
    <s v="Y35"/>
    <s v="İZMİR"/>
    <s v="İZMİR"/>
    <s v="MERKEZ"/>
    <m/>
    <n v="0"/>
    <n v="0"/>
    <n v="0"/>
    <n v="0"/>
    <n v="29300"/>
    <n v="0"/>
    <n v="27000"/>
    <n v="0"/>
    <n v="29300"/>
    <n v="27000"/>
    <n v="-2300"/>
  </r>
  <r>
    <x v="3"/>
    <s v="Mehmet Koç"/>
    <s v="Arşiv kaydı var"/>
    <m/>
    <m/>
    <d v="2026-08-25T00:00:00"/>
    <s v="S-643131"/>
    <d v="2026-08-25T00:00:00"/>
    <s v="Y-577380"/>
    <x v="0"/>
    <m/>
    <s v=" "/>
    <m/>
    <m/>
    <m/>
    <x v="19"/>
    <s v="VATAN PLASTİK SAN TİCARET A.Ş"/>
    <m/>
    <d v="2026-08-25T00:00:00"/>
    <s v="P-000173054"/>
    <m/>
    <s v="54AOT008"/>
    <s v="Tır Tenteli"/>
    <s v="PAMUKOVA ÖZKAR NAK.SAN.VE TİC.LTD.ŞTİ"/>
    <x v="0"/>
    <s v=" "/>
    <m/>
    <s v="ŞEHİRLERARASI"/>
    <n v="1"/>
    <s v="Y11"/>
    <s v="BİLECİK"/>
    <s v="BİLECİK"/>
    <s v="BİLECİK MERKEZ"/>
    <m/>
    <s v="Y45"/>
    <s v="MANİSA"/>
    <s v="MANİSA"/>
    <s v="MANİSA MERKEZ"/>
    <s v="36096 @ "/>
    <n v="0"/>
    <n v="0"/>
    <n v="0"/>
    <n v="0"/>
    <n v="28000"/>
    <n v="0"/>
    <n v="28127"/>
    <n v="0"/>
    <n v="28000"/>
    <n v="28127"/>
    <n v="127"/>
  </r>
  <r>
    <x v="3"/>
    <s v="Mehmet Koç"/>
    <s v="Arşiv kaydı var"/>
    <m/>
    <m/>
    <d v="2026-08-25T00:00:00"/>
    <s v="S-643418"/>
    <d v="2026-08-25T00:00:00"/>
    <s v="Y-577667"/>
    <x v="0"/>
    <m/>
    <s v=" "/>
    <m/>
    <m/>
    <m/>
    <x v="47"/>
    <s v="CESUR AMBALAJ SANAYİ VE TİCARET ANONİM ŞİRKETİ"/>
    <m/>
    <d v="2026-08-25T00:00:00"/>
    <s v="P-000173283"/>
    <m/>
    <s v="54AOT008"/>
    <s v="Tır Tenteli"/>
    <s v="PAMUKOVA ÖZKAR NAK.SAN.VE TİC.LTD.ŞTİ"/>
    <x v="0"/>
    <s v=" "/>
    <m/>
    <s v="ŞEHİRLERARASI"/>
    <n v="1"/>
    <s v="Y11"/>
    <s v="BİLECİK"/>
    <s v="BİLECİK"/>
    <s v="BİLECİK MERKEZ"/>
    <m/>
    <s v="Y45"/>
    <s v="MANİSA"/>
    <s v="MANİSA"/>
    <s v="MANİSA MERKEZ"/>
    <m/>
    <n v="0"/>
    <n v="0"/>
    <n v="0"/>
    <n v="0"/>
    <n v="7500"/>
    <n v="0"/>
    <n v="8000"/>
    <n v="0"/>
    <n v="7500"/>
    <n v="8000"/>
    <n v="500"/>
  </r>
  <r>
    <x v="3"/>
    <s v="Mehmet Koç"/>
    <s v="Arşiv kaydı var"/>
    <m/>
    <m/>
    <d v="2026-08-25T00:00:00"/>
    <s v="S-643111"/>
    <d v="2026-08-25T00:00:00"/>
    <s v="Y-577361"/>
    <x v="0"/>
    <m/>
    <s v=" "/>
    <m/>
    <m/>
    <m/>
    <x v="19"/>
    <s v="VATAN PLASTİK SAN TİCARET A.Ş"/>
    <m/>
    <d v="2026-08-25T00:00:00"/>
    <s v="P-000173037"/>
    <m/>
    <s v="54FB532"/>
    <s v="Tır Tenteli"/>
    <s v="BİROL AKTÜRK"/>
    <x v="0"/>
    <s v=" "/>
    <m/>
    <s v="ŞEHİRLERARASI"/>
    <n v="1"/>
    <s v="ÖMERLİ"/>
    <s v="ÖMERLİ"/>
    <s v="İSTANBUL"/>
    <m/>
    <m/>
    <s v="Y35"/>
    <s v="İZMİR"/>
    <s v="İZMİR"/>
    <s v="MERKEZ"/>
    <s v="36091 @ "/>
    <n v="0"/>
    <n v="0"/>
    <n v="0"/>
    <n v="0"/>
    <n v="38000"/>
    <n v="0"/>
    <n v="41046"/>
    <n v="0"/>
    <n v="38000"/>
    <n v="41046"/>
    <n v="3046"/>
  </r>
  <r>
    <x v="3"/>
    <s v="Mehmet Koç"/>
    <s v="Arşiv kaydı var"/>
    <m/>
    <m/>
    <d v="2026-08-25T00:00:00"/>
    <s v="S-643099"/>
    <d v="2026-08-25T00:00:00"/>
    <s v="Y-577351"/>
    <x v="0"/>
    <m/>
    <s v=" "/>
    <m/>
    <m/>
    <m/>
    <x v="19"/>
    <s v="VATAN PLASTİK SAN TİCARET A.Ş"/>
    <m/>
    <d v="2026-08-25T00:00:00"/>
    <s v="P-000173025"/>
    <m/>
    <s v="42BAA275"/>
    <s v="Tır Tenteli"/>
    <s v="MUSTAFA ASIM ŞEFLEK NAK.TUR.TİC.LTD.ŞTİ"/>
    <x v="0"/>
    <s v=" "/>
    <m/>
    <s v="ŞEHİRLERARASI"/>
    <n v="1"/>
    <s v="ÖMERLİ"/>
    <s v="ÖMERLİ"/>
    <s v="İSTANBUL"/>
    <m/>
    <m/>
    <s v="Y42"/>
    <s v="KONYA"/>
    <s v="KONYA"/>
    <s v="KONYA MERKEZ"/>
    <s v="36102 @ "/>
    <n v="0"/>
    <n v="0"/>
    <n v="0"/>
    <n v="0"/>
    <n v="25000"/>
    <n v="0"/>
    <n v="32501"/>
    <n v="0"/>
    <n v="25000"/>
    <n v="32501"/>
    <n v="7501"/>
  </r>
  <r>
    <x v="3"/>
    <s v="Ahmet Bursal"/>
    <s v="Arşiv kaydı var"/>
    <m/>
    <m/>
    <d v="2026-08-25T00:00:00"/>
    <s v="S-642892"/>
    <d v="2026-08-25T00:00:00"/>
    <s v="Y-577136"/>
    <x v="0"/>
    <m/>
    <s v=" "/>
    <m/>
    <s v="PO 00005889,00005468,00005819"/>
    <s v="ÜRÜN CİNSİ YEDEK PARÇA, PRES KEÇESİ-ELEK"/>
    <x v="27"/>
    <s v="ASKO SINAİ VE TEKNOLOJİ ÜRETİM SANAYİ TİCARET ANONİM ŞİRKETİ"/>
    <m/>
    <d v="2026-08-25T00:00:00"/>
    <s v="P-000172931"/>
    <s v="2026201010,A/042953,83628642"/>
    <s v="54DK555"/>
    <s v="Tır Tenteli"/>
    <s v="SINIRLI SORUMLU FERİZLİ 4 ORGVE SAKARYA OTOM METAL İHTİSAS ORG SANBÖL KARAYOLU YÜK TAŞIMA KOOP"/>
    <x v="0"/>
    <s v="TUNA KARTAL"/>
    <s v="0533 325 3617"/>
    <s v="ŞEHİRİÇİ"/>
    <n v="1"/>
    <s v="Y54"/>
    <s v="SAKARYA"/>
    <s v="SAKARYA"/>
    <s v="SAKARYA MERKEZ"/>
    <s v="ASKO SINAİ A TİPİ ANTREPO"/>
    <s v="SAKARYA/FERİZLİ"/>
    <s v="SAKARYA/FERİZLİ"/>
    <s v="SAKARYA"/>
    <s v="FERİZLİ"/>
    <s v="ASKO SINAİ VE TEKNOLOJİ ÜRETİM SANAYİ TİCARET ANONİM ŞİRKETİ_x000a_AQUA KRAFT ŞUBE_x000a_FERİZLİ OSB,6.CAD. NO:9/1 54110 FERİZLİ,SAKARYA @ PO 00005889,00005468,00005819 @ PO 00005889,00005468,00005819 @ PO 00005889,00005468,00005819"/>
    <n v="3963.35"/>
    <n v="0"/>
    <n v="0"/>
    <n v="0"/>
    <n v="9000"/>
    <n v="0"/>
    <n v="7378"/>
    <n v="0"/>
    <n v="9000"/>
    <n v="7378"/>
    <n v="-1622"/>
  </r>
  <r>
    <x v="3"/>
    <s v="Kadir Öz"/>
    <m/>
    <m/>
    <s v="SAKARYA"/>
    <d v="2026-08-25T00:00:00"/>
    <s v="S-643682"/>
    <d v="2026-08-25T00:00:00"/>
    <s v="Y-577930"/>
    <x v="1"/>
    <m/>
    <s v=" "/>
    <d v="2026-08-25T00:00:00"/>
    <m/>
    <m/>
    <x v="8"/>
    <s v="TURKUVAZ PLASTİK VE TEMİZLİK ÜRÜNLERİ SAN TİÇ A.Ş"/>
    <m/>
    <m/>
    <m/>
    <m/>
    <s v="54APT663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ZK NONWOVEN  @ "/>
    <n v="0"/>
    <n v="0"/>
    <n v="1"/>
    <m/>
    <n v="23129"/>
    <n v="0"/>
    <n v="23229"/>
    <n v="0"/>
    <n v="23129"/>
    <n v="23229"/>
    <n v="100"/>
  </r>
  <r>
    <x v="3"/>
    <s v="Kadir Öz"/>
    <m/>
    <m/>
    <s v="SAKARYA"/>
    <d v="2026-08-25T00:00:00"/>
    <s v="S-643681"/>
    <d v="2026-08-25T00:00:00"/>
    <s v="Y-577929"/>
    <x v="1"/>
    <m/>
    <s v=" "/>
    <d v="2026-08-25T00:00:00"/>
    <m/>
    <m/>
    <x v="8"/>
    <s v="TURKUVAZ PLASTİK VE TEMİZLİK ÜRÜNLERİ SAN TİÇ A.Ş"/>
    <m/>
    <m/>
    <m/>
    <m/>
    <s v="54AJJ36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ZK NONWOVEN  @ "/>
    <n v="0"/>
    <n v="0"/>
    <n v="1"/>
    <m/>
    <n v="23129"/>
    <n v="0"/>
    <n v="23229"/>
    <n v="0"/>
    <n v="23129"/>
    <n v="23229"/>
    <n v="100"/>
  </r>
  <r>
    <x v="3"/>
    <s v="Kadir Öz"/>
    <m/>
    <m/>
    <s v="SAKARYA"/>
    <d v="2026-08-25T00:00:00"/>
    <s v="S-643680"/>
    <d v="2026-08-25T00:00:00"/>
    <s v="Y-577928"/>
    <x v="1"/>
    <m/>
    <s v=" "/>
    <d v="2026-08-25T00:00:00"/>
    <m/>
    <m/>
    <x v="8"/>
    <s v="TURKUVAZ PLASTİK VE TEMİZLİK ÜRÜNLERİ SAN TİÇ A.Ş"/>
    <m/>
    <m/>
    <m/>
    <m/>
    <s v="54AAK474"/>
    <s v="Tır Tenteli"/>
    <s v="SINIRLI SORUMLU HENDEK NÜSHETİYE TAŞIMA VE İŞLETME KOOPERATİFİ - 01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ZK NONWOVEN  @ "/>
    <n v="0"/>
    <n v="0"/>
    <n v="1"/>
    <m/>
    <n v="23129"/>
    <n v="0"/>
    <n v="23229"/>
    <n v="0"/>
    <n v="23129"/>
    <n v="23229"/>
    <n v="100"/>
  </r>
  <r>
    <x v="3"/>
    <s v="Kadir Öz"/>
    <m/>
    <m/>
    <s v="SAKARYA"/>
    <d v="2026-08-25T00:00:00"/>
    <s v="S-643679"/>
    <d v="2026-08-25T00:00:00"/>
    <s v="Y-577927"/>
    <x v="1"/>
    <m/>
    <s v=" "/>
    <d v="2026-08-25T00:00:00"/>
    <m/>
    <m/>
    <x v="8"/>
    <s v="TURKUVAZ PLASTİK VE TEMİZLİK ÜRÜNLERİ SAN TİÇ A.Ş"/>
    <m/>
    <m/>
    <m/>
    <m/>
    <s v="54AEG727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ZK NONWOVEN  @ "/>
    <n v="0"/>
    <n v="0"/>
    <n v="1"/>
    <m/>
    <n v="23129"/>
    <n v="0"/>
    <n v="23229"/>
    <n v="0"/>
    <n v="23129"/>
    <n v="23229"/>
    <n v="100"/>
  </r>
  <r>
    <x v="3"/>
    <s v="Kadir Öz"/>
    <m/>
    <m/>
    <s v="SAKARYA"/>
    <d v="2026-08-25T00:00:00"/>
    <s v="S-643678"/>
    <d v="2026-08-25T00:00:00"/>
    <s v="Y-577926"/>
    <x v="1"/>
    <m/>
    <s v=" "/>
    <d v="2026-08-25T00:00:00"/>
    <m/>
    <m/>
    <x v="8"/>
    <s v="TURKUVAZ PLASTİK VE TEMİZLİK ÜRÜNLERİ SAN TİÇ A.Ş"/>
    <m/>
    <m/>
    <m/>
    <m/>
    <s v="04AAU145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65"/>
    <s v="VAN"/>
    <s v="VAN"/>
    <s v="VAN MERKEZ"/>
    <s v="VAN @ "/>
    <n v="0"/>
    <n v="0"/>
    <n v="1"/>
    <m/>
    <n v="73596"/>
    <n v="0"/>
    <n v="82726"/>
    <n v="0"/>
    <n v="73596"/>
    <n v="82726"/>
    <n v="9130"/>
  </r>
  <r>
    <x v="3"/>
    <s v="Kadir Öz"/>
    <m/>
    <m/>
    <s v="SAKARYA"/>
    <d v="2026-08-25T00:00:00"/>
    <s v="S-643677"/>
    <d v="2026-08-25T00:00:00"/>
    <s v="Y-577925"/>
    <x v="1"/>
    <m/>
    <s v=" "/>
    <d v="2026-08-25T00:00:00"/>
    <m/>
    <m/>
    <x v="8"/>
    <s v="TURKUVAZ PLASTİK VE TEMİZLİK ÜRÜNLERİ SAN TİÇ A.Ş"/>
    <m/>
    <m/>
    <m/>
    <m/>
    <s v="55GS841"/>
    <s v="Tır Kayar Perdeli"/>
    <s v="MEHMET MARANGOZ"/>
    <x v="0"/>
    <s v=" "/>
    <m/>
    <s v="ŞEHİRLERARASI"/>
    <m/>
    <s v="5403"/>
    <s v="HENDEK TURKUVAZ"/>
    <s v="SAKARYA"/>
    <s v="HENDEK"/>
    <m/>
    <s v="Y35"/>
    <s v="İZMİR"/>
    <s v="İZMİR"/>
    <s v="MERKEZ"/>
    <s v="ULUKENT @ "/>
    <n v="0"/>
    <n v="0"/>
    <n v="1"/>
    <m/>
    <n v="27672"/>
    <n v="0"/>
    <n v="31270"/>
    <n v="0"/>
    <n v="27672"/>
    <n v="31270"/>
    <n v="3598"/>
  </r>
  <r>
    <x v="3"/>
    <s v="Kadir Öz"/>
    <m/>
    <m/>
    <s v="SAKARYA"/>
    <d v="2026-08-25T00:00:00"/>
    <s v="S-643676"/>
    <d v="2026-08-25T00:00:00"/>
    <s v="Y-577924"/>
    <x v="1"/>
    <m/>
    <s v=" "/>
    <d v="2026-08-25T00:00:00"/>
    <m/>
    <m/>
    <x v="8"/>
    <s v="TURKUVAZ PLASTİK VE TEMİZLİK ÜRÜNLERİ SAN TİÇ A.Ş"/>
    <m/>
    <m/>
    <m/>
    <m/>
    <s v="55KB461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61"/>
    <s v="TRABZON"/>
    <s v="TRABZON"/>
    <s v="TRABZON MERKEZ"/>
    <s v="TRABZON @ "/>
    <n v="0"/>
    <n v="0"/>
    <n v="1"/>
    <m/>
    <n v="49162"/>
    <n v="0"/>
    <n v="58085"/>
    <n v="0"/>
    <n v="49162"/>
    <n v="58085"/>
    <n v="8923"/>
  </r>
  <r>
    <x v="3"/>
    <s v="Kadir Öz"/>
    <m/>
    <m/>
    <s v="SAKARYA"/>
    <d v="2026-08-25T00:00:00"/>
    <s v="S-643675"/>
    <d v="2026-08-25T00:00:00"/>
    <s v="Y-577923"/>
    <x v="1"/>
    <m/>
    <s v=" "/>
    <d v="2026-08-25T00:00:00"/>
    <m/>
    <m/>
    <x v="8"/>
    <s v="TURKUVAZ PLASTİK VE TEMİZLİK ÜRÜNLERİ SAN TİÇ A.Ş"/>
    <m/>
    <m/>
    <m/>
    <m/>
    <s v="34DYP677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55"/>
    <s v="SAMSUN"/>
    <s v="SAMSUN"/>
    <s v="SAMSUN MERKEZ"/>
    <s v="SAMSUN @ "/>
    <n v="0"/>
    <n v="0"/>
    <n v="1"/>
    <m/>
    <n v="30322"/>
    <n v="0"/>
    <n v="33079"/>
    <n v="0"/>
    <n v="30322"/>
    <n v="33079"/>
    <n v="2757"/>
  </r>
  <r>
    <x v="3"/>
    <s v="Kadir Öz"/>
    <m/>
    <m/>
    <s v="SAKARYA"/>
    <d v="2026-08-25T00:00:00"/>
    <s v="S-643674"/>
    <d v="2026-08-25T00:00:00"/>
    <s v="Y-577922"/>
    <x v="1"/>
    <m/>
    <s v=" "/>
    <d v="2026-08-25T00:00:00"/>
    <m/>
    <m/>
    <x v="8"/>
    <s v="TURKUVAZ PLASTİK VE TEMİZLİK ÜRÜNLERİ SAN TİÇ A.Ş"/>
    <m/>
    <m/>
    <m/>
    <m/>
    <s v="54AER860"/>
    <s v="Tır Tenteli"/>
    <s v="SINIRLI SORUMLU HENDEK NÜSHETİYE TAŞIMA VE İŞLETME KOOPERATİFİ"/>
    <x v="0"/>
    <s v=" "/>
    <m/>
    <s v="ŞEHİRİÇİ"/>
    <m/>
    <s v="5403"/>
    <s v="HENDEK TURKUVAZ"/>
    <s v="SAKARYA"/>
    <s v="HENDEK"/>
    <m/>
    <s v="Y54"/>
    <s v="SAKARYA"/>
    <s v="SAKARYA"/>
    <s v="SAKARYA MERKEZ"/>
    <s v="SAKARYA @ "/>
    <n v="0"/>
    <n v="0"/>
    <n v="1"/>
    <m/>
    <n v="5888"/>
    <n v="0"/>
    <n v="5047"/>
    <n v="0"/>
    <n v="5888"/>
    <n v="5047"/>
    <n v="-841"/>
  </r>
  <r>
    <x v="3"/>
    <s v="Kadir Öz"/>
    <m/>
    <m/>
    <s v="SAKARYA"/>
    <d v="2026-08-25T00:00:00"/>
    <s v="S-643673"/>
    <d v="2026-08-25T00:00:00"/>
    <s v="Y-577921"/>
    <x v="1"/>
    <m/>
    <s v=" "/>
    <d v="2026-08-25T00:00:00"/>
    <m/>
    <m/>
    <x v="8"/>
    <s v="TURKUVAZ PLASTİK VE TEMİZLİK ÜRÜNLERİ SAN TİÇ A.Ş"/>
    <m/>
    <m/>
    <m/>
    <m/>
    <s v="29AAN362"/>
    <s v="Tır Tenteli"/>
    <s v="SINIRLI SORUMLU HENDEK NÜSHETİYE TAŞIMA VE İŞLETME KOOPERATİFİ -02 YAKIT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892"/>
    <n v="0"/>
    <n v="12995"/>
    <n v="0"/>
    <n v="10892"/>
    <n v="12995"/>
    <n v="2103"/>
  </r>
  <r>
    <x v="3"/>
    <s v="Kadir Öz"/>
    <m/>
    <m/>
    <s v="SAKARYA"/>
    <d v="2026-08-25T00:00:00"/>
    <s v="S-643672"/>
    <d v="2026-08-25T00:00:00"/>
    <s v="Y-577920"/>
    <x v="1"/>
    <m/>
    <s v=" "/>
    <d v="2026-08-25T00:00:00"/>
    <m/>
    <m/>
    <x v="8"/>
    <s v="TURKUVAZ PLASTİK VE TEMİZLİK ÜRÜNLERİ SAN TİÇ A.Ş"/>
    <m/>
    <m/>
    <m/>
    <m/>
    <s v="08K0505"/>
    <s v="Tır Kayar Perdeli"/>
    <s v="SINIRLI SORUMLU HENDEK NÜSHETİYE TAŞIMA VE İŞLETME KOOPERATİFİ - 01"/>
    <x v="0"/>
    <s v=" "/>
    <m/>
    <s v="ŞEHİRLERARASI"/>
    <m/>
    <s v="5403"/>
    <s v="HENDEK TURKUVAZ"/>
    <s v="SAKARYA"/>
    <s v="HENDEK"/>
    <m/>
    <s v="Y44"/>
    <s v="MALATYA"/>
    <s v="MALATYA"/>
    <s v="MALATYA MERKEZ"/>
    <s v="MALATYA @ "/>
    <n v="0"/>
    <n v="0"/>
    <n v="1"/>
    <m/>
    <n v="50547"/>
    <n v="0"/>
    <n v="58282"/>
    <n v="0"/>
    <n v="50547"/>
    <n v="58282"/>
    <n v="7735"/>
  </r>
  <r>
    <x v="3"/>
    <s v="Kadir Öz"/>
    <m/>
    <m/>
    <s v="SAKARYA"/>
    <d v="2026-08-25T00:00:00"/>
    <s v="S-643671"/>
    <d v="2026-08-25T00:00:00"/>
    <s v="Y-577919"/>
    <x v="1"/>
    <m/>
    <s v=" "/>
    <d v="2026-08-25T00:00:00"/>
    <m/>
    <m/>
    <x v="8"/>
    <s v="TURKUVAZ PLASTİK VE TEMİZLİK ÜRÜNLERİ SAN TİÇ A.Ş"/>
    <m/>
    <m/>
    <m/>
    <m/>
    <s v="42P2100"/>
    <s v="Tır Tenteli"/>
    <s v="S.S. PAMUKOVA KARAYOLU YÜK TAŞIMA KOOPERATİFİ"/>
    <x v="0"/>
    <s v=" "/>
    <m/>
    <s v="ŞEHİRLERARASI"/>
    <m/>
    <s v="5403"/>
    <s v="HENDEK TURKUVAZ"/>
    <s v="SAKARYA"/>
    <s v="HENDEK"/>
    <m/>
    <s v="Y42"/>
    <s v="KONYA"/>
    <s v="KONYA"/>
    <s v="KONYA MERKEZ"/>
    <s v="KONYA @ "/>
    <n v="0"/>
    <n v="0"/>
    <n v="1"/>
    <m/>
    <n v="27083"/>
    <n v="0"/>
    <n v="29536"/>
    <n v="0"/>
    <n v="27083"/>
    <n v="29536"/>
    <n v="2453"/>
  </r>
  <r>
    <x v="3"/>
    <s v="Kadir Öz"/>
    <m/>
    <m/>
    <s v="SAKARYA"/>
    <d v="2026-08-25T00:00:00"/>
    <s v="S-643670"/>
    <d v="2026-08-25T00:00:00"/>
    <s v="Y-577918"/>
    <x v="1"/>
    <m/>
    <s v=" "/>
    <d v="2026-08-25T00:00:00"/>
    <m/>
    <m/>
    <x v="8"/>
    <s v="TURKUVAZ PLASTİK VE TEMİZLİK ÜRÜNLERİ SAN TİÇ A.Ş"/>
    <m/>
    <m/>
    <m/>
    <m/>
    <s v="09AUF366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5"/>
    <s v="İZMİR"/>
    <s v="İZMİR"/>
    <s v="MERKEZ"/>
    <s v="KEMALPAŞA-1 @ "/>
    <n v="0"/>
    <n v="0"/>
    <n v="1"/>
    <m/>
    <n v="27672"/>
    <n v="0"/>
    <n v="31270"/>
    <n v="0"/>
    <n v="27672"/>
    <n v="31270"/>
    <n v="3598"/>
  </r>
  <r>
    <x v="3"/>
    <s v="Kadir Öz"/>
    <m/>
    <m/>
    <s v="SAKARYA"/>
    <d v="2026-08-25T00:00:00"/>
    <s v="S-643669"/>
    <d v="2026-08-25T00:00:00"/>
    <s v="Y-577917"/>
    <x v="1"/>
    <m/>
    <s v=" "/>
    <d v="2026-08-25T00:00:00"/>
    <m/>
    <m/>
    <x v="8"/>
    <s v="TURKUVAZ PLASTİK VE TEMİZLİK ÜRÜNLERİ SAN TİÇ A.Ş"/>
    <m/>
    <m/>
    <m/>
    <m/>
    <s v="37AAS84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7"/>
    <s v="KASTAMONU"/>
    <s v="KASTAMONU"/>
    <s v="KASTAMONU MERKEZ"/>
    <s v="KASTAMONU @ "/>
    <n v="0"/>
    <n v="0"/>
    <n v="1"/>
    <m/>
    <n v="22373"/>
    <n v="0"/>
    <n v="23863"/>
    <n v="0"/>
    <n v="22373"/>
    <n v="23863"/>
    <n v="1490"/>
  </r>
  <r>
    <x v="3"/>
    <s v="Kadir Öz"/>
    <m/>
    <m/>
    <s v="SAKARYA"/>
    <d v="2026-08-25T00:00:00"/>
    <s v="S-643668"/>
    <d v="2026-08-25T00:00:00"/>
    <s v="Y-577916"/>
    <x v="1"/>
    <m/>
    <s v=" "/>
    <d v="2026-08-25T00:00:00"/>
    <m/>
    <m/>
    <x v="8"/>
    <s v="TURKUVAZ PLASTİK VE TEMİZLİK ÜRÜNLERİ SAN TİÇ A.Ş"/>
    <m/>
    <m/>
    <m/>
    <m/>
    <s v="54HL500"/>
    <s v="Tır Tenteli"/>
    <s v="İSMAİL ŞENGÜL"/>
    <x v="0"/>
    <s v=" "/>
    <m/>
    <s v="ŞEHİRLERARASI"/>
    <m/>
    <s v="5403"/>
    <s v="HENDEK TURKUVAZ"/>
    <s v="SAKARYA"/>
    <s v="HENDEK"/>
    <m/>
    <s v="Y41"/>
    <s v="KOCAELİ"/>
    <s v="KOCAELİ"/>
    <s v="KOCAELİ(İZMİT) MERKEZ"/>
    <s v="İZMİT @ "/>
    <n v="0"/>
    <n v="0"/>
    <n v="1"/>
    <m/>
    <n v="8243"/>
    <n v="0"/>
    <n v="7569"/>
    <n v="0"/>
    <n v="8243"/>
    <n v="7569"/>
    <n v="-674"/>
  </r>
  <r>
    <x v="3"/>
    <s v="Kadir Öz"/>
    <m/>
    <m/>
    <s v="SAKARYA"/>
    <d v="2026-08-25T00:00:00"/>
    <s v="S-643667"/>
    <d v="2026-08-25T00:00:00"/>
    <s v="Y-577915"/>
    <x v="1"/>
    <m/>
    <s v=" "/>
    <d v="2026-08-25T00:00:00"/>
    <m/>
    <m/>
    <x v="8"/>
    <s v="TURKUVAZ PLASTİK VE TEMİZLİK ÜRÜNLERİ SAN TİÇ A.Ş"/>
    <m/>
    <m/>
    <m/>
    <m/>
    <s v="54TN296"/>
    <s v="Tır Tenteli"/>
    <s v="SERPİL BURNAZ"/>
    <x v="0"/>
    <s v=" "/>
    <m/>
    <s v="ŞEHİRLERARASI"/>
    <m/>
    <s v="5403"/>
    <s v="HENDEK TURKUVAZ"/>
    <s v="SAKARYA"/>
    <s v="HENDEK"/>
    <m/>
    <s v="Y16"/>
    <s v="BURSA"/>
    <s v="BURSA"/>
    <s v="BURSA MERKEZ"/>
    <s v="İNEGÖL @ "/>
    <n v="0"/>
    <n v="0"/>
    <n v="1"/>
    <m/>
    <n v="13983"/>
    <n v="0"/>
    <n v="14889"/>
    <n v="0"/>
    <n v="13983"/>
    <n v="14889"/>
    <n v="906"/>
  </r>
  <r>
    <x v="3"/>
    <s v="Kadir Öz"/>
    <m/>
    <m/>
    <s v="SAKARYA"/>
    <d v="2026-08-25T00:00:00"/>
    <s v="S-643666"/>
    <d v="2026-08-25T00:00:00"/>
    <s v="Y-577914"/>
    <x v="1"/>
    <m/>
    <s v=" "/>
    <d v="2026-08-25T00:00:00"/>
    <m/>
    <m/>
    <x v="8"/>
    <s v="TURKUVAZ PLASTİK VE TEMİZLİK ÜRÜNLERİ SAN TİÇ A.Ş"/>
    <m/>
    <m/>
    <m/>
    <m/>
    <s v="04ABB484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76"/>
    <s v="IĞDIR"/>
    <s v="IĞDIR"/>
    <s v="IĞDIR MERKEZ"/>
    <s v="IĞDIR @ "/>
    <n v="0"/>
    <n v="0"/>
    <n v="1"/>
    <m/>
    <n v="73596"/>
    <n v="0"/>
    <n v="82726"/>
    <n v="0"/>
    <n v="73596"/>
    <n v="82726"/>
    <n v="9130"/>
  </r>
  <r>
    <x v="3"/>
    <s v="Kadir Öz"/>
    <m/>
    <m/>
    <s v="SAKARYA"/>
    <d v="2026-08-25T00:00:00"/>
    <s v="S-643665"/>
    <d v="2026-08-25T00:00:00"/>
    <s v="Y-577913"/>
    <x v="1"/>
    <m/>
    <s v=" "/>
    <d v="2026-08-25T00:00:00"/>
    <m/>
    <m/>
    <x v="8"/>
    <s v="TURKUVAZ PLASTİK VE TEMİZLİK ÜRÜNLERİ SAN TİÇ A.Ş"/>
    <m/>
    <m/>
    <m/>
    <m/>
    <s v="06AS1948"/>
    <s v="Tır Tenteli"/>
    <s v="S.S. PAMUKOVA KARAYOLU YÜK TAŞIMA KOOPERATİFİ"/>
    <x v="0"/>
    <s v=" "/>
    <m/>
    <s v="ŞEHİRLERARASI"/>
    <m/>
    <s v="5403"/>
    <s v="HENDEK TURKUVAZ"/>
    <s v="SAKARYA"/>
    <s v="HENDEK"/>
    <m/>
    <s v="Y06"/>
    <s v="ANKARA"/>
    <s v="ANKARA"/>
    <s v="ANKARA MERKEZ"/>
    <s v="HASANOĞLAN-2 @ "/>
    <n v="0"/>
    <n v="0"/>
    <n v="1"/>
    <m/>
    <n v="20607"/>
    <n v="0"/>
    <n v="22479"/>
    <n v="0"/>
    <n v="20607"/>
    <n v="22479"/>
    <n v="1872"/>
  </r>
  <r>
    <x v="3"/>
    <s v="Kadir Öz"/>
    <m/>
    <m/>
    <s v="SAKARYA"/>
    <d v="2026-08-25T00:00:00"/>
    <s v="S-643664"/>
    <d v="2026-08-25T00:00:00"/>
    <s v="Y-577912"/>
    <x v="1"/>
    <m/>
    <s v=" "/>
    <d v="2026-08-25T00:00:00"/>
    <m/>
    <m/>
    <x v="8"/>
    <s v="TURKUVAZ PLASTİK VE TEMİZLİK ÜRÜNLERİ SAN TİÇ A.Ş"/>
    <m/>
    <m/>
    <m/>
    <m/>
    <s v="27KM398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21"/>
    <s v="DİYARBAKIR"/>
    <s v="DİYARBAKIR"/>
    <s v="DİYARBAKIR MERKEZ"/>
    <s v="DİYARBAKIR @ "/>
    <n v="0"/>
    <n v="0"/>
    <n v="1"/>
    <m/>
    <n v="58877"/>
    <n v="0"/>
    <n v="74674"/>
    <n v="0"/>
    <n v="58877"/>
    <n v="74674"/>
    <n v="15797"/>
  </r>
  <r>
    <x v="3"/>
    <s v="Kadir Öz"/>
    <m/>
    <m/>
    <s v="SAKARYA"/>
    <d v="2026-08-25T00:00:00"/>
    <s v="S-643663"/>
    <d v="2026-08-25T00:00:00"/>
    <s v="Y-577911"/>
    <x v="1"/>
    <m/>
    <s v=" "/>
    <d v="2026-08-25T00:00:00"/>
    <m/>
    <m/>
    <x v="8"/>
    <s v="TURKUVAZ PLASTİK VE TEMİZLİK ÜRÜNLERİ SAN TİÇ A.Ş"/>
    <m/>
    <m/>
    <m/>
    <m/>
    <s v="61K21645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59"/>
    <s v="TEKİRDAĞ"/>
    <s v="TEKİRDAĞ"/>
    <s v="TEKİRDAĞ MERKEZ"/>
    <s v="ÇORLU @ "/>
    <n v="0"/>
    <n v="0"/>
    <n v="1"/>
    <m/>
    <n v="22815"/>
    <n v="0"/>
    <n v="24353"/>
    <n v="0"/>
    <n v="22815"/>
    <n v="24353"/>
    <n v="1538"/>
  </r>
  <r>
    <x v="3"/>
    <s v="Kadir Öz"/>
    <m/>
    <m/>
    <s v="SAKARYA"/>
    <d v="2026-08-25T00:00:00"/>
    <s v="S-643662"/>
    <d v="2026-08-25T00:00:00"/>
    <s v="Y-577910"/>
    <x v="1"/>
    <m/>
    <s v=" "/>
    <d v="2026-08-25T00:00:00"/>
    <m/>
    <m/>
    <x v="8"/>
    <s v="TURKUVAZ PLASTİK VE TEMİZLİK ÜRÜNLERİ SAN TİÇ A.Ş"/>
    <m/>
    <m/>
    <m/>
    <m/>
    <s v="54KB42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9"/>
    <s v="AYDIN"/>
    <s v="AYDIN"/>
    <s v="AYDIN MERKEZ"/>
    <s v="AYDIN @ "/>
    <n v="0"/>
    <n v="0"/>
    <n v="1"/>
    <m/>
    <n v="32382"/>
    <n v="0"/>
    <n v="36916"/>
    <n v="0"/>
    <n v="32382"/>
    <n v="36916"/>
    <n v="4534"/>
  </r>
  <r>
    <x v="3"/>
    <s v="Kadir Öz"/>
    <m/>
    <m/>
    <s v="SAKARYA"/>
    <d v="2026-08-25T00:00:00"/>
    <s v="S-643661"/>
    <d v="2026-08-25T00:00:00"/>
    <s v="Y-577909"/>
    <x v="1"/>
    <m/>
    <s v=" "/>
    <d v="2026-08-25T00:00:00"/>
    <m/>
    <m/>
    <x v="8"/>
    <s v="TURKUVAZ PLASTİK VE TEMİZLİK ÜRÜNLERİ SAN TİÇ A.Ş"/>
    <m/>
    <m/>
    <m/>
    <m/>
    <s v="54LB973"/>
    <s v="Tır Tenteli"/>
    <s v="ALİ ATMACA HÜR NAKLİYAT"/>
    <x v="0"/>
    <s v=" "/>
    <m/>
    <s v="ŞEHİRLERARASI"/>
    <m/>
    <s v="5403"/>
    <s v="HENDEK TURKUVAZ"/>
    <s v="SAKARYA"/>
    <s v="HENDEK"/>
    <m/>
    <s v="Y03"/>
    <s v="AFYON"/>
    <s v="AFYONKARAHİSAR"/>
    <s v="AFYON MERKEZ"/>
    <s v="AFYON @ "/>
    <n v="0"/>
    <n v="0"/>
    <n v="1"/>
    <m/>
    <n v="20607"/>
    <n v="0"/>
    <n v="21562"/>
    <n v="0"/>
    <n v="20607"/>
    <n v="21562"/>
    <n v="955"/>
  </r>
  <r>
    <x v="3"/>
    <s v="Kadir Öz"/>
    <m/>
    <m/>
    <s v="SAKARYA"/>
    <d v="2026-08-25T00:00:00"/>
    <s v="S-643660"/>
    <d v="2026-08-25T00:00:00"/>
    <s v="Y-577908"/>
    <x v="1"/>
    <m/>
    <s v=" "/>
    <d v="2026-08-25T00:00:00"/>
    <m/>
    <m/>
    <x v="8"/>
    <s v="TURKUVAZ PLASTİK VE TEMİZLİK ÜRÜNLERİ SAN TİÇ A.Ş"/>
    <m/>
    <m/>
    <m/>
    <m/>
    <s v="33PT51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1"/>
    <s v="ADANA"/>
    <s v="ADANA"/>
    <s v="ADANA MERKEZ"/>
    <s v="ADANA-2 @ "/>
    <n v="0"/>
    <n v="0"/>
    <n v="1"/>
    <m/>
    <n v="35326"/>
    <n v="0"/>
    <n v="41850"/>
    <n v="0"/>
    <n v="35326"/>
    <n v="41850"/>
    <n v="6524"/>
  </r>
  <r>
    <x v="6"/>
    <s v="Ahmet Bursal"/>
    <m/>
    <s v="16-31 AĞUSTOS 2026 KARAMAN MUTABAKATI"/>
    <m/>
    <d v="2026-08-25T00:00:00"/>
    <s v="S-642967"/>
    <d v="2026-08-25T00:00:00"/>
    <s v="Y-577213"/>
    <x v="0"/>
    <m/>
    <s v=" "/>
    <m/>
    <m/>
    <m/>
    <x v="42"/>
    <s v="MEVSİM TAZE SEBZE MEYVE SAN.TİC. A.Ş."/>
    <m/>
    <m/>
    <m/>
    <m/>
    <s v="70BG119"/>
    <s v="Tır Tenteli"/>
    <s v="İSA KILINÇVUR"/>
    <x v="1"/>
    <s v=" "/>
    <m/>
    <s v="ŞEHİRİÇİ"/>
    <n v="1"/>
    <s v="Y70"/>
    <s v="KARAMAN"/>
    <s v="KARAMAN"/>
    <s v="KARAMAN MERKEZ"/>
    <m/>
    <s v="Y70"/>
    <s v="KARAMAN"/>
    <s v="KARAMAN"/>
    <s v="KARAMAN MERKEZ"/>
    <s v="DOLU-BOŞ @"/>
    <n v="0"/>
    <n v="60"/>
    <n v="60"/>
    <n v="0"/>
    <n v="5235.3900000000003"/>
    <n v="0"/>
    <n v="9400"/>
    <n v="0"/>
    <n v="5235.3900000000003"/>
    <n v="9400"/>
    <n v="4164.6099999999997"/>
  </r>
  <r>
    <x v="4"/>
    <s v="Necmettin ŞEN"/>
    <s v="Arşiv kaydı var"/>
    <s v="24-31 AĞUSTOS 2026 ÇUMRA MUTABAKATI"/>
    <s v="TAMAMLANDI"/>
    <d v="2026-08-27T00:00:00"/>
    <s v="S-643043"/>
    <d v="2026-08-25T00:00:00"/>
    <s v="Y-577290"/>
    <x v="2"/>
    <m/>
    <s v=" "/>
    <m/>
    <m/>
    <m/>
    <x v="10"/>
    <s v="PANEK ZİRAAT ALETLERİ DAYANIKLI TÜKETİM MALZEMELERİ"/>
    <m/>
    <d v="2026-08-25T00:00:00"/>
    <s v="P-000172984"/>
    <m/>
    <s v="42AVD334"/>
    <s v="Tır Frigorifik"/>
    <s v="KADİR YAVUZER"/>
    <x v="1"/>
    <s v=" "/>
    <m/>
    <s v="ŞEHİRLERARASI"/>
    <n v="1"/>
    <s v="4211"/>
    <s v="ÇUMRA FABRİKA"/>
    <s v="KONYA"/>
    <s v="ÇUMRA"/>
    <m/>
    <s v="Y31"/>
    <s v="HATAY"/>
    <s v="HATAY"/>
    <s v="MERKEZ"/>
    <s v="BİM DÖRTYOL- NADİR PASTACILIK- A101 @ "/>
    <n v="0"/>
    <n v="1121"/>
    <n v="1121"/>
    <n v="0"/>
    <n v="41972.73"/>
    <n v="0"/>
    <n v="31859.58"/>
    <n v="0"/>
    <n v="41972.73"/>
    <n v="31859.58"/>
    <n v="-10113.15"/>
  </r>
  <r>
    <x v="4"/>
    <s v="Ahmet Bursal"/>
    <m/>
    <m/>
    <m/>
    <d v="2026-08-25T00:00:00"/>
    <s v="S-643275"/>
    <d v="2026-08-25T00:00:00"/>
    <s v="Y-577524"/>
    <x v="3"/>
    <m/>
    <s v=" "/>
    <m/>
    <m/>
    <m/>
    <x v="11"/>
    <m/>
    <m/>
    <d v="2026-08-25T00:00:00"/>
    <s v="P-000173377"/>
    <m/>
    <s v="48AZN961"/>
    <s v="Tır Frigorifik"/>
    <s v="ÖMER ŞEN - ŞEN LOJİSTİK"/>
    <x v="0"/>
    <s v=" "/>
    <m/>
    <s v="ŞEHİRLERARASI"/>
    <n v="1"/>
    <s v="Y51"/>
    <s v="NİĞDE"/>
    <s v="NİĞDE"/>
    <s v="NİĞDE MERKEZ"/>
    <m/>
    <s v="Y35"/>
    <s v="İZMİR"/>
    <s v="İZMİR"/>
    <s v="MERKEZ"/>
    <s v="2 NOKTA @"/>
    <n v="0"/>
    <n v="0"/>
    <n v="0"/>
    <n v="0"/>
    <n v="50000"/>
    <n v="0"/>
    <n v="57795"/>
    <n v="0"/>
    <n v="50000"/>
    <n v="57795"/>
    <n v="7795"/>
  </r>
  <r>
    <x v="4"/>
    <s v="Ahmet Bursal"/>
    <m/>
    <m/>
    <m/>
    <d v="2026-08-25T00:00:00"/>
    <s v="S-643274"/>
    <d v="2026-08-25T00:00:00"/>
    <s v="Y-577523"/>
    <x v="3"/>
    <m/>
    <s v=" "/>
    <m/>
    <m/>
    <m/>
    <x v="11"/>
    <m/>
    <m/>
    <d v="2026-08-25T00:00:00"/>
    <s v="P-000173376"/>
    <m/>
    <s v="34HHH486"/>
    <s v="Tır Frigorifik"/>
    <s v="AKAR NAKLİYAT DEMİR ÇELİK GIDA ULUSLARARASI TAŞIMACILIK SAN. VE TİC. LTD.ŞTİ.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NADOLU @"/>
    <n v="0"/>
    <n v="0"/>
    <n v="0"/>
    <n v="0"/>
    <n v="42000"/>
    <n v="0"/>
    <n v="53245"/>
    <n v="0"/>
    <n v="42000"/>
    <n v="53245"/>
    <n v="11245"/>
  </r>
  <r>
    <x v="4"/>
    <s v="Ahmet Bursal"/>
    <m/>
    <m/>
    <m/>
    <d v="2026-08-25T00:00:00"/>
    <s v="S-643273"/>
    <d v="2026-08-25T00:00:00"/>
    <s v="Y-577522"/>
    <x v="3"/>
    <m/>
    <s v=" "/>
    <m/>
    <m/>
    <m/>
    <x v="11"/>
    <m/>
    <m/>
    <d v="2026-08-25T00:00:00"/>
    <s v="P-000173375"/>
    <m/>
    <s v="51ACP619"/>
    <s v="Tır Tenteli"/>
    <s v="AŞIR DAYSAL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NADOLU @"/>
    <n v="0"/>
    <n v="0"/>
    <n v="0"/>
    <n v="0"/>
    <n v="43000"/>
    <n v="0"/>
    <n v="53245"/>
    <n v="0"/>
    <n v="43000"/>
    <n v="53245"/>
    <n v="10245"/>
  </r>
  <r>
    <x v="4"/>
    <s v="Ahmet Bursal"/>
    <m/>
    <m/>
    <m/>
    <d v="2026-08-25T00:00:00"/>
    <s v="S-643272"/>
    <d v="2026-08-25T00:00:00"/>
    <s v="Y-577521"/>
    <x v="3"/>
    <m/>
    <s v=" "/>
    <m/>
    <m/>
    <m/>
    <x v="11"/>
    <m/>
    <m/>
    <d v="2026-08-25T00:00:00"/>
    <s v="P-000173374"/>
    <m/>
    <s v="16BUL132"/>
    <s v="Tır Frigorifik"/>
    <s v="SRD LOG LOJİSTİK ULUSLARARASI TAŞIMACILIK SANAYİ TİCARET LİMİTED ŞİRKETİ"/>
    <x v="0"/>
    <s v=" "/>
    <m/>
    <s v="ŞEHİRLERARASI"/>
    <n v="1"/>
    <s v="Y51"/>
    <s v="NİĞDE"/>
    <s v="NİĞDE"/>
    <s v="NİĞDE MERKEZ"/>
    <m/>
    <s v="Y16"/>
    <s v="BURSA"/>
    <s v="BURSA"/>
    <s v="BURSA MERKEZ"/>
    <m/>
    <n v="0"/>
    <n v="0"/>
    <n v="0"/>
    <n v="0"/>
    <n v="38000"/>
    <n v="0"/>
    <n v="51070"/>
    <n v="0"/>
    <n v="38000"/>
    <n v="51070"/>
    <n v="13070"/>
  </r>
  <r>
    <x v="4"/>
    <s v="Ahmet Bursal"/>
    <m/>
    <m/>
    <m/>
    <d v="2026-08-25T00:00:00"/>
    <s v="S-643271"/>
    <d v="2026-08-25T00:00:00"/>
    <s v="Y-577520"/>
    <x v="3"/>
    <m/>
    <s v=" "/>
    <m/>
    <m/>
    <m/>
    <x v="11"/>
    <m/>
    <m/>
    <d v="2026-08-25T00:00:00"/>
    <s v="P-000173372"/>
    <m/>
    <s v="50AG875"/>
    <s v="Tır Frigorifik"/>
    <s v="AGRO NAKL.SAN.VE TİC.LTD.ŞTİ"/>
    <x v="0"/>
    <s v=" "/>
    <m/>
    <s v="ŞEHİRLERARASI"/>
    <n v="1"/>
    <s v="Y51"/>
    <s v="NİĞDE"/>
    <s v="NİĞDE"/>
    <s v="NİĞDE MERKEZ"/>
    <m/>
    <s v="Y07"/>
    <s v="ANTALYA"/>
    <s v="ANTALYA"/>
    <s v="MERKEZ"/>
    <m/>
    <n v="0"/>
    <n v="0"/>
    <n v="0"/>
    <n v="0"/>
    <n v="35000"/>
    <n v="0"/>
    <n v="39364"/>
    <n v="0"/>
    <n v="35000"/>
    <n v="39364"/>
    <n v="4364"/>
  </r>
  <r>
    <x v="4"/>
    <s v="Ahmet Bursal"/>
    <m/>
    <m/>
    <m/>
    <d v="2026-08-25T00:00:00"/>
    <s v="S-643270"/>
    <d v="2026-08-25T00:00:00"/>
    <s v="Y-577519"/>
    <x v="3"/>
    <m/>
    <s v=" "/>
    <m/>
    <m/>
    <m/>
    <x v="11"/>
    <m/>
    <m/>
    <d v="2026-08-25T00:00:00"/>
    <s v="P-000173371"/>
    <m/>
    <s v="51HC253"/>
    <s v="Tır Frigorifik"/>
    <s v="ABDULLAH DOĞU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NADOLU @"/>
    <n v="0"/>
    <n v="0"/>
    <n v="0"/>
    <n v="0"/>
    <n v="54000"/>
    <n v="0"/>
    <n v="59245"/>
    <n v="0"/>
    <n v="54000"/>
    <n v="59245"/>
    <n v="5245"/>
  </r>
  <r>
    <x v="4"/>
    <s v="Ahmet Bursal"/>
    <s v="Arşiv kaydı var"/>
    <m/>
    <m/>
    <d v="2026-08-25T00:00:00"/>
    <s v="S-643269"/>
    <d v="2026-08-25T00:00:00"/>
    <s v="Y-577518"/>
    <x v="3"/>
    <m/>
    <s v=" "/>
    <m/>
    <m/>
    <m/>
    <x v="11"/>
    <m/>
    <m/>
    <d v="2026-08-25T00:00:00"/>
    <s v="P-000173369"/>
    <m/>
    <s v="35CSN356"/>
    <s v="Tır Frigorifik"/>
    <s v="ÖZNİL PAZ.DAĞ.NAK.GIDA.VE DIŞ.TİC.LTD.ŞTİ."/>
    <x v="0"/>
    <s v=" "/>
    <m/>
    <s v="ŞEHİRLERARASI"/>
    <n v="1"/>
    <s v="Y51"/>
    <s v="NİĞDE"/>
    <s v="NİĞDE"/>
    <s v="NİĞDE MERKEZ"/>
    <m/>
    <s v="Y48"/>
    <s v="MUĞLA"/>
    <s v="MUĞLA"/>
    <s v="MUĞLA MERKEZ"/>
    <s v="BODRUM @"/>
    <n v="0"/>
    <n v="0"/>
    <n v="0"/>
    <n v="0"/>
    <n v="53000"/>
    <n v="0"/>
    <n v="69397"/>
    <n v="0"/>
    <n v="53000"/>
    <n v="69397"/>
    <n v="16397"/>
  </r>
  <r>
    <x v="4"/>
    <s v="Ahmet Bursal"/>
    <m/>
    <m/>
    <m/>
    <d v="2026-08-25T00:00:00"/>
    <s v="S-643268"/>
    <d v="2026-08-25T00:00:00"/>
    <s v="Y-577517"/>
    <x v="3"/>
    <m/>
    <s v=" "/>
    <m/>
    <m/>
    <m/>
    <x v="11"/>
    <m/>
    <m/>
    <d v="2026-08-25T00:00:00"/>
    <s v="P-000173368"/>
    <m/>
    <s v="33AJK531"/>
    <s v="Tır Frigorifik"/>
    <s v="AROSA LOJİSTİK İTHALAT İHRACAT SANAYİ VE TİCARET LİMİTED ŞİRKETİ"/>
    <x v="0"/>
    <s v=" "/>
    <m/>
    <s v="ŞEHİRLERARASI"/>
    <n v="1"/>
    <s v="Y51"/>
    <s v="NİĞDE"/>
    <s v="NİĞDE"/>
    <s v="NİĞDE MERKEZ"/>
    <m/>
    <s v="Y01"/>
    <s v="ADANA"/>
    <s v="ADANA"/>
    <s v="ADANA MERKEZ"/>
    <m/>
    <n v="0"/>
    <n v="0"/>
    <n v="0"/>
    <n v="0"/>
    <n v="21000"/>
    <n v="0"/>
    <n v="30862"/>
    <n v="0"/>
    <n v="21000"/>
    <n v="30862"/>
    <n v="9862"/>
  </r>
  <r>
    <x v="4"/>
    <s v="Ahmet Bursal"/>
    <m/>
    <m/>
    <m/>
    <d v="2026-08-25T00:00:00"/>
    <s v="S-643267"/>
    <d v="2026-08-25T00:00:00"/>
    <s v="Y-577516"/>
    <x v="3"/>
    <m/>
    <s v=" "/>
    <m/>
    <m/>
    <m/>
    <x v="11"/>
    <m/>
    <m/>
    <d v="2026-08-25T00:00:00"/>
    <s v="P-000173367"/>
    <m/>
    <s v="42FD210"/>
    <s v="Tır Tenteli"/>
    <s v="TEKELİOĞLU LOJİSTİK HİZMETLERİ ANONİM ŞİRKETİ"/>
    <x v="0"/>
    <s v=" "/>
    <m/>
    <s v="ŞEHİRLERARASI"/>
    <n v="1"/>
    <s v="Y51"/>
    <s v="NİĞDE"/>
    <s v="NİĞDE"/>
    <s v="NİĞDE MERKEZ"/>
    <m/>
    <s v="Y55"/>
    <s v="SAMSUN"/>
    <s v="SAMSUN"/>
    <s v="SAMSUN MERKEZ"/>
    <m/>
    <n v="0"/>
    <n v="0"/>
    <n v="0"/>
    <n v="0"/>
    <n v="42000"/>
    <n v="0"/>
    <n v="52408"/>
    <n v="0"/>
    <n v="42000"/>
    <n v="52408"/>
    <n v="10408"/>
  </r>
  <r>
    <x v="4"/>
    <s v="Serhat Kuzey"/>
    <m/>
    <m/>
    <m/>
    <d v="2026-08-25T00:00:00"/>
    <s v="S-643834"/>
    <d v="2026-08-25T00:00:00"/>
    <s v="Y-578085"/>
    <x v="3"/>
    <m/>
    <s v=" "/>
    <m/>
    <m/>
    <m/>
    <x v="11"/>
    <m/>
    <m/>
    <d v="2026-09-25T00:00:00"/>
    <s v="P-000173388"/>
    <m/>
    <s v="33BYD96"/>
    <s v="Tır Frigorifik"/>
    <s v="NAZDAR LOJİSTİK NAKLİYAT İTHALAT İHRACAT VE SANAYİ TİCARET LİMİTED ŞİRKETİ"/>
    <x v="1"/>
    <s v=" "/>
    <m/>
    <s v="ŞEHİRLERARASI"/>
    <n v="1"/>
    <s v="Y51"/>
    <s v="NİĞDE"/>
    <s v="NİĞDE"/>
    <s v="NİĞDE MERKEZ"/>
    <m/>
    <s v="Y40"/>
    <s v="KIRŞEHİR"/>
    <s v="KIRŞEHİR"/>
    <s v="KIRŞEHİR MERKEZ"/>
    <s v="SAMSUN+KIRŞEHİR+SAMSUN @ "/>
    <n v="0"/>
    <n v="1161"/>
    <n v="1373"/>
    <n v="212"/>
    <n v="59758.559999999998"/>
    <n v="0"/>
    <n v="57148"/>
    <n v="0"/>
    <n v="59758.559999999998"/>
    <n v="57148"/>
    <n v="-2610.56"/>
  </r>
  <r>
    <x v="4"/>
    <s v="Serhat Kuzey"/>
    <m/>
    <m/>
    <m/>
    <d v="2026-08-25T00:00:00"/>
    <s v="S-643833"/>
    <d v="2026-08-25T00:00:00"/>
    <s v="Y-578083"/>
    <x v="3"/>
    <m/>
    <s v=" "/>
    <m/>
    <m/>
    <m/>
    <x v="11"/>
    <m/>
    <m/>
    <d v="2026-08-25T00:00:00"/>
    <s v="P-000173387"/>
    <m/>
    <s v="01ACP719"/>
    <s v="Tır Frigorifik"/>
    <s v="MYS TRANS ULUSLARARASI TAŞIMACILIK İNŞAAT SANAYİ VE TİCARET LİMİTED ŞİRKETİ"/>
    <x v="1"/>
    <s v=" "/>
    <m/>
    <s v="ŞEHİRLERARASI"/>
    <n v="1"/>
    <s v="Y51"/>
    <s v="NİĞDE"/>
    <s v="NİĞDE"/>
    <s v="NİĞDE MERKEZ"/>
    <m/>
    <s v="Y06"/>
    <s v="ANKARA"/>
    <s v="ANKARA"/>
    <s v="ANKARA MERKEZ"/>
    <s v="4 YER @ "/>
    <n v="0"/>
    <n v="568"/>
    <n v="915"/>
    <n v="347"/>
    <n v="38915.99"/>
    <n v="713.89"/>
    <n v="37541"/>
    <n v="0"/>
    <n v="38202.1"/>
    <n v="37541"/>
    <n v="-661.1"/>
  </r>
  <r>
    <x v="4"/>
    <s v="Serhat Kuzey"/>
    <m/>
    <m/>
    <m/>
    <d v="2026-08-25T00:00:00"/>
    <s v="S-643832"/>
    <d v="2026-08-25T00:00:00"/>
    <s v="Y-578082"/>
    <x v="3"/>
    <m/>
    <s v=" "/>
    <m/>
    <m/>
    <m/>
    <x v="11"/>
    <m/>
    <m/>
    <d v="2026-08-25T00:00:00"/>
    <s v="P-000173386"/>
    <m/>
    <s v="31AAB242"/>
    <s v="Tır Frigorifik"/>
    <s v="YAHYAOĞULLARI ULUSLARARASI TAŞIMACILIK LOJİSTİK"/>
    <x v="1"/>
    <s v=" "/>
    <m/>
    <s v="ŞEHİRLERARASI"/>
    <n v="1"/>
    <s v="Y51"/>
    <s v="NİĞDE"/>
    <s v="NİĞDE"/>
    <s v="NİĞDE MERKEZ"/>
    <m/>
    <s v="Y07"/>
    <s v="ANTALYA"/>
    <s v="ANTALYA"/>
    <s v="MERKEZ"/>
    <s v="3 YER @ "/>
    <n v="0"/>
    <n v="465"/>
    <n v="920"/>
    <n v="455"/>
    <n v="41464.9"/>
    <n v="4052.35"/>
    <n v="40114"/>
    <n v="0"/>
    <n v="37412.550000000003"/>
    <n v="40114"/>
    <n v="2701.45"/>
  </r>
  <r>
    <x v="4"/>
    <s v="Serhat Kuzey"/>
    <m/>
    <m/>
    <m/>
    <d v="2026-08-25T00:00:00"/>
    <s v="S-643830"/>
    <d v="2026-08-25T00:00:00"/>
    <s v="Y-578080"/>
    <x v="3"/>
    <m/>
    <s v=" "/>
    <m/>
    <m/>
    <m/>
    <x v="11"/>
    <m/>
    <m/>
    <d v="2026-08-25T00:00:00"/>
    <s v="P-000173384"/>
    <m/>
    <s v="33CTT18"/>
    <s v="Tır Frigorifik"/>
    <s v="AHAD LOJİSTİK ULUSLARARASI TAŞIMACILIK TEKSTİL GIDA TARIM OTOMOTİV KUYUMCULUK İNŞAAT PETROL EMLAK"/>
    <x v="1"/>
    <s v=" "/>
    <m/>
    <s v="ŞEHİRLERARASI"/>
    <n v="1"/>
    <s v="Y51"/>
    <s v="NİĞDE"/>
    <s v="NİĞDE"/>
    <s v="NİĞDE MERKEZ"/>
    <m/>
    <s v="Y27"/>
    <s v="GAZİANTEP"/>
    <s v="GAZİANTEP"/>
    <s v="GAZİANTEP MERKEZ"/>
    <s v="KAHRAMANMARAŞ+GAZİANTEP @ "/>
    <n v="0"/>
    <n v="469"/>
    <n v="1130"/>
    <n v="661"/>
    <n v="46882.76"/>
    <n v="0"/>
    <n v="32974"/>
    <n v="0"/>
    <n v="46882.76"/>
    <n v="32974"/>
    <n v="-13908.76"/>
  </r>
  <r>
    <x v="4"/>
    <s v="Serhat Kuzey"/>
    <m/>
    <m/>
    <m/>
    <d v="2026-08-25T00:00:00"/>
    <s v="S-643829"/>
    <d v="2026-08-25T00:00:00"/>
    <s v="Y-578079"/>
    <x v="3"/>
    <m/>
    <s v=" "/>
    <m/>
    <m/>
    <m/>
    <x v="11"/>
    <m/>
    <m/>
    <d v="2026-08-25T00:00:00"/>
    <s v="P-000173383"/>
    <m/>
    <s v="33BGK517"/>
    <s v="Tır Frigorifik"/>
    <s v="ERKAL LOJ. PET. OTO. İN. GID. İT. İH. SAN. VE TİC. LTD.ŞTİ."/>
    <x v="1"/>
    <s v=" "/>
    <m/>
    <s v="ŞEHİRLERARASI"/>
    <n v="1"/>
    <s v="Y51"/>
    <s v="NİĞDE"/>
    <s v="NİĞDE"/>
    <s v="NİĞDE MERKEZ"/>
    <m/>
    <s v="Y01"/>
    <s v="ADANA"/>
    <s v="ADANA"/>
    <s v="ADANA MERKEZ"/>
    <s v="MERSİN+ADANA @ "/>
    <n v="0"/>
    <n v="249"/>
    <n v="603"/>
    <n v="354"/>
    <n v="28400.54"/>
    <n v="0"/>
    <n v="33212"/>
    <n v="0"/>
    <n v="28400.54"/>
    <n v="33212"/>
    <n v="4811.46"/>
  </r>
  <r>
    <x v="4"/>
    <s v="Serhat Kuzey"/>
    <m/>
    <m/>
    <m/>
    <d v="2026-08-25T00:00:00"/>
    <s v="S-643813"/>
    <d v="2026-08-25T00:00:00"/>
    <s v="Y-578063"/>
    <x v="3"/>
    <m/>
    <s v=" "/>
    <m/>
    <m/>
    <m/>
    <x v="11"/>
    <m/>
    <m/>
    <d v="2026-08-25T00:00:00"/>
    <s v="P-000173378"/>
    <m/>
    <s v="33BGD793"/>
    <s v="Tır Frigorifik"/>
    <s v="ULAŞ ULUSLARARASI NAKL.SAN.VE TİC. LTD.ŞTİ"/>
    <x v="1"/>
    <s v=" "/>
    <m/>
    <s v="ŞEHİRLERARASI"/>
    <n v="1"/>
    <s v="Y51"/>
    <s v="NİĞDE"/>
    <s v="NİĞDE"/>
    <s v="NİĞDE MERKEZ"/>
    <m/>
    <s v="Y44"/>
    <s v="MALATYA"/>
    <s v="MALATYA"/>
    <s v="MALATYA MERKEZ"/>
    <s v="KAHRAMANMARAŞ+MALATYA @ "/>
    <n v="0"/>
    <n v="649"/>
    <n v="1249"/>
    <n v="600"/>
    <n v="51737.46"/>
    <n v="1659.15"/>
    <n v="53955"/>
    <n v="0"/>
    <n v="50078.31"/>
    <n v="53955"/>
    <n v="3876.69"/>
  </r>
  <r>
    <x v="4"/>
    <s v="Necmettin ŞEN"/>
    <s v="Arşiv kaydı var"/>
    <s v="24-31 AĞUSTOS 2026 ÇUMRA MUTABAKATI"/>
    <s v="TAMAMLANDI"/>
    <d v="2026-08-27T00:00:00"/>
    <s v="S-643047"/>
    <d v="2026-08-25T00:00:00"/>
    <s v="Y-577295"/>
    <x v="2"/>
    <m/>
    <s v=" "/>
    <m/>
    <m/>
    <m/>
    <x v="10"/>
    <s v="PANEK ZİRAAT ALETLERİ DAYANIKLI TÜKETİM MALZEMELERİ"/>
    <m/>
    <d v="2026-08-25T00:00:00"/>
    <s v="P-000172988"/>
    <m/>
    <s v="42AGL175"/>
    <s v="Tır Frigorifik"/>
    <s v="AKSÖZLER TURİZM SANAYİ VE TİCARET LİMİTED ŞİRKETİ"/>
    <x v="0"/>
    <s v=" "/>
    <m/>
    <s v="ŞEHİRLERARASI"/>
    <n v="1"/>
    <s v="4211"/>
    <s v="ÇUMRA FABRİKA"/>
    <s v="KONYA"/>
    <s v="ÇUMRA"/>
    <m/>
    <s v="Y06"/>
    <s v="ANKARA"/>
    <s v="ANKARA"/>
    <s v="ANKARA MERKEZ"/>
    <s v="A101 GÖLBAŞI @ "/>
    <n v="0"/>
    <n v="0"/>
    <n v="0"/>
    <n v="0"/>
    <n v="18000"/>
    <n v="0"/>
    <n v="20748"/>
    <n v="0"/>
    <n v="18000"/>
    <n v="20748"/>
    <n v="2748"/>
  </r>
  <r>
    <x v="4"/>
    <s v="Necmettin ŞEN"/>
    <s v="Arşiv kaydı var"/>
    <s v="24-31 AĞUSTOS 2026 ÇUMRA MUTABAKATI"/>
    <s v="TAMAMLANDI"/>
    <d v="2026-08-27T00:00:00"/>
    <s v="S-643046"/>
    <d v="2026-08-25T00:00:00"/>
    <s v="Y-577294"/>
    <x v="2"/>
    <m/>
    <s v=" "/>
    <m/>
    <m/>
    <m/>
    <x v="10"/>
    <s v="PANEK ZİRAAT ALETLERİ DAYANIKLI TÜKETİM MALZEMELERİ"/>
    <m/>
    <d v="2026-08-25T00:00:00"/>
    <s v="P-000172987"/>
    <m/>
    <s v="42FAN86"/>
    <s v="Tır Frigorifik"/>
    <s v="MURAT ŞEFLEK"/>
    <x v="1"/>
    <s v=" "/>
    <m/>
    <s v="ŞEHİRLERARASI"/>
    <n v="1"/>
    <s v="4211"/>
    <s v="ÇUMRA FABRİKA"/>
    <s v="KONYA"/>
    <s v="ÇUMRA"/>
    <m/>
    <s v="Y68"/>
    <s v="AKSARAY"/>
    <s v="AKSARAY"/>
    <s v="AKSARAY MERKEZ"/>
    <s v="A101 @ "/>
    <n v="0"/>
    <n v="365"/>
    <n v="365"/>
    <n v="0"/>
    <n v="13402.23"/>
    <n v="0"/>
    <n v="12794.6"/>
    <n v="0"/>
    <n v="13402.23"/>
    <n v="12794.6"/>
    <n v="-607.63"/>
  </r>
  <r>
    <x v="4"/>
    <s v="Necmettin ŞEN"/>
    <s v="Arşiv kaydı var"/>
    <s v="24-31 AĞUSTOS 2026 ÇUMRA MUTABAKATI"/>
    <m/>
    <d v="2026-08-25T00:00:00"/>
    <s v="S-643114"/>
    <d v="2026-08-25T00:00:00"/>
    <s v="Y-577293"/>
    <x v="2"/>
    <m/>
    <s v=" "/>
    <m/>
    <m/>
    <m/>
    <x v="10"/>
    <s v="PANEK ZİRAAT ALETLERİ DAYANIKLI TÜKETİM MALZEMELERİ"/>
    <m/>
    <m/>
    <m/>
    <m/>
    <s v="15HG700"/>
    <s v="Tır Frigorifik"/>
    <s v="İSMAİL ÇAKAR"/>
    <x v="0"/>
    <s v=" "/>
    <m/>
    <s v="ŞEHİRLERARASI"/>
    <n v="1"/>
    <s v="4211"/>
    <s v="ÇUMRA FABRİKA"/>
    <s v="KONYA"/>
    <s v="ÇUMRA"/>
    <m/>
    <s v="Y15"/>
    <s v="BURDUR"/>
    <s v="BURDUR"/>
    <s v="BURDUR MERKEZ"/>
    <s v="A101 @ "/>
    <n v="0"/>
    <n v="0"/>
    <n v="0"/>
    <n v="0"/>
    <n v="20000"/>
    <n v="0"/>
    <n v="20134.66"/>
    <n v="0"/>
    <n v="20000"/>
    <n v="20134.66"/>
    <n v="134.66"/>
  </r>
  <r>
    <x v="4"/>
    <s v="Necmettin ŞEN"/>
    <s v="Arşiv kaydı var"/>
    <s v="24-31 AĞUSTOS 2026 ÇUMRA MUTABAKATI"/>
    <s v="TAMAMLANDI"/>
    <d v="2026-08-27T00:00:00"/>
    <s v="S-643045"/>
    <d v="2026-08-25T00:00:00"/>
    <s v="Y-577292"/>
    <x v="2"/>
    <m/>
    <s v=" "/>
    <m/>
    <m/>
    <m/>
    <x v="10"/>
    <s v="PANEK ZİRAAT ALETLERİ DAYANIKLI TÜKETİM MALZEMELERİ"/>
    <m/>
    <d v="2026-08-25T00:00:00"/>
    <s v="P-000172986"/>
    <m/>
    <s v="01ACP719"/>
    <s v="Tır Frigorifik"/>
    <s v="MYS TRANS ULUSLARARASI TAŞIMACILIK İNŞAAT SANAYİ VE TİCARET LİMİTED ŞİRKETİ"/>
    <x v="1"/>
    <s v=" "/>
    <m/>
    <s v="ŞEHİRLERARASI"/>
    <n v="1"/>
    <s v="4211"/>
    <s v="ÇUMRA FABRİKA"/>
    <s v="KONYA"/>
    <s v="ÇUMRA"/>
    <m/>
    <s v="Y46"/>
    <s v="KAHRAMANMARAŞ"/>
    <s v="KAHRAMANMARAŞ"/>
    <s v="KAHRAMANMARAŞ MERKEZ"/>
    <s v="DERTLİ PLASTİK- A101 @ "/>
    <n v="0"/>
    <n v="552"/>
    <n v="1103"/>
    <n v="551"/>
    <n v="46911.85"/>
    <n v="860.57"/>
    <n v="32937.949999999997"/>
    <n v="0"/>
    <n v="46051.28"/>
    <n v="32937.949999999997"/>
    <n v="-13113.33"/>
  </r>
  <r>
    <x v="4"/>
    <s v="Necmettin ŞEN"/>
    <s v="Arşiv kaydı var"/>
    <s v="24-31 AĞUSTOS 2026 ÇUMRA MUTABAKATI"/>
    <s v="TAMAMLANDI"/>
    <d v="2026-08-27T00:00:00"/>
    <s v="S-643044"/>
    <d v="2026-08-25T00:00:00"/>
    <s v="Y-577291"/>
    <x v="2"/>
    <m/>
    <s v=" "/>
    <m/>
    <m/>
    <m/>
    <x v="10"/>
    <s v="PANEK ZİRAAT ALETLERİ DAYANIKLI TÜKETİM MALZEMELERİ"/>
    <m/>
    <d v="2026-08-25T00:00:00"/>
    <s v="P-000172985"/>
    <m/>
    <s v="42AFV141"/>
    <s v="Tır Frigorifik"/>
    <s v="MUSTAFA URAL"/>
    <x v="1"/>
    <s v=" "/>
    <m/>
    <s v="ŞEHİRLERARASI"/>
    <n v="1"/>
    <s v="4211"/>
    <s v="ÇUMRA FABRİKA"/>
    <s v="KONYA"/>
    <s v="ÇUMRA"/>
    <m/>
    <s v="Y07"/>
    <s v="ANTALYA"/>
    <s v="ANTALYA"/>
    <s v="MERKEZ"/>
    <s v="BİM KOCAYATAK- A101 SERİK @ "/>
    <n v="0"/>
    <n v="684"/>
    <n v="684"/>
    <n v="0"/>
    <n v="24798.71"/>
    <n v="38.15"/>
    <n v="19243.88"/>
    <n v="0"/>
    <n v="24760.560000000001"/>
    <n v="19243.88"/>
    <n v="-5516.68"/>
  </r>
  <r>
    <x v="4"/>
    <s v="Necmettin ŞEN"/>
    <s v="Arşiv kaydı var"/>
    <s v="24-31 AĞUSTOS 2026 ÇUMRA MUTABAKATI"/>
    <s v="TAMAMLANDI"/>
    <d v="2026-08-25T00:00:00"/>
    <s v="S-642857"/>
    <d v="2026-08-25T00:00:00"/>
    <s v="Y-577101"/>
    <x v="2"/>
    <m/>
    <s v=" "/>
    <m/>
    <m/>
    <m/>
    <x v="10"/>
    <s v="PANEK ZİRAAT ALETLERİ DAYANIKLI TÜKETİM MALZEMELERİ"/>
    <m/>
    <d v="2026-08-25T00:00:00"/>
    <s v="P-000172908"/>
    <m/>
    <s v="42AKF040"/>
    <s v="Tır Frigorifik"/>
    <s v="KENAN YILMAZ"/>
    <x v="0"/>
    <s v=" "/>
    <m/>
    <s v="ŞEHİRLERARASI"/>
    <n v="1"/>
    <s v="4211"/>
    <s v="ÇUMRA FABRİKA"/>
    <s v="KONYA"/>
    <s v="ÇUMRA"/>
    <m/>
    <s v="Y60"/>
    <s v="TOKAT"/>
    <s v="TOKAT"/>
    <s v="TOKAT MERKEZ"/>
    <s v="A101 @ "/>
    <n v="0"/>
    <n v="0"/>
    <n v="0"/>
    <n v="0"/>
    <n v="36000"/>
    <n v="0"/>
    <n v="41198.839999999997"/>
    <n v="0"/>
    <n v="36000"/>
    <n v="41198.839999999997"/>
    <n v="5198.84"/>
  </r>
  <r>
    <x v="4"/>
    <s v="Necmettin ŞEN"/>
    <s v="Arşiv kaydı var"/>
    <s v="24-31 AĞUSTOS 2026 ÇUMRA MUTABAKATI"/>
    <s v="TAMAMLANDI"/>
    <d v="2026-08-25T00:00:00"/>
    <s v="S-642856"/>
    <d v="2026-08-25T00:00:00"/>
    <s v="Y-577100"/>
    <x v="2"/>
    <m/>
    <s v=" "/>
    <m/>
    <m/>
    <m/>
    <x v="10"/>
    <s v="PANEK ZİRAAT ALETLERİ DAYANIKLI TÜKETİM MALZEMELERİ"/>
    <m/>
    <d v="2026-08-25T00:00:00"/>
    <s v="P-000172907"/>
    <m/>
    <s v="42AVD334"/>
    <s v="Tır Frigorifik"/>
    <s v="KADİR YAVUZER"/>
    <x v="1"/>
    <s v=" "/>
    <m/>
    <s v="ŞEHİRLERARASI"/>
    <n v="1"/>
    <s v="4211"/>
    <s v="ÇUMRA FABRİKA"/>
    <s v="KONYA"/>
    <s v="ÇUMRA"/>
    <m/>
    <s v="Y67"/>
    <s v="ZONGULDAK"/>
    <s v="ZONGULDAK"/>
    <s v="ZONGULDAK MERKEZ"/>
    <s v="A101 @ "/>
    <n v="0"/>
    <n v="1204"/>
    <n v="1204"/>
    <n v="0"/>
    <n v="45080.43"/>
    <n v="0"/>
    <n v="38334.019999999997"/>
    <n v="0"/>
    <n v="45080.43"/>
    <n v="38334.019999999997"/>
    <n v="-6746.41"/>
  </r>
  <r>
    <x v="4"/>
    <s v="Necmettin ŞEN"/>
    <s v="Arşiv kaydı var"/>
    <s v="24-31 AĞUSTOS 2026 ÇUMRA MUTABAKATI"/>
    <s v="TAMAMLANDI"/>
    <d v="2026-08-25T00:00:00"/>
    <s v="S-642855"/>
    <d v="2026-08-25T00:00:00"/>
    <s v="Y-577099"/>
    <x v="2"/>
    <m/>
    <s v=" "/>
    <m/>
    <m/>
    <m/>
    <x v="10"/>
    <s v="PANEK ZİRAAT ALETLERİ DAYANIKLI TÜKETİM MALZEMELERİ"/>
    <m/>
    <d v="2026-08-25T00:00:00"/>
    <s v="P-000172906"/>
    <m/>
    <s v="42ADS921"/>
    <s v="Tır Frigorifik"/>
    <s v="DURMUŞ ÇELİK"/>
    <x v="0"/>
    <s v=" "/>
    <m/>
    <s v="ŞEHİRLERARASI"/>
    <n v="1"/>
    <s v="4211"/>
    <s v="ÇUMRA FABRİKA"/>
    <s v="KONYA"/>
    <s v="ÇUMRA"/>
    <m/>
    <s v="Y26"/>
    <s v="ESKİŞEHİR"/>
    <s v="ESKİŞEHİR"/>
    <s v="ESKİŞEHİR MERKEZ"/>
    <s v="A101 @ "/>
    <n v="0"/>
    <n v="0"/>
    <n v="0"/>
    <n v="0"/>
    <n v="27000"/>
    <n v="0"/>
    <n v="30292.080000000002"/>
    <n v="0"/>
    <n v="27000"/>
    <n v="30292.080000000002"/>
    <n v="3292.08"/>
  </r>
  <r>
    <x v="4"/>
    <s v="Necmettin ŞEN"/>
    <s v="Arşiv kaydı var"/>
    <s v="24-31 AĞUSTOS 2026 ÇUMRA MUTABAKATI"/>
    <s v="TAMAMLANDI"/>
    <d v="2026-08-25T00:00:00"/>
    <s v="S-642854"/>
    <d v="2026-08-25T00:00:00"/>
    <s v="Y-577098"/>
    <x v="2"/>
    <m/>
    <s v=" "/>
    <m/>
    <m/>
    <m/>
    <x v="10"/>
    <s v="PANEK ZİRAAT ALETLERİ DAYANIKLI TÜKETİM MALZEMELERİ"/>
    <m/>
    <d v="2026-08-25T00:00:00"/>
    <s v="P-000172905"/>
    <m/>
    <s v="42BCC684"/>
    <s v="Tır Frigorifik"/>
    <s v="EMİNE ÖZDEMİR"/>
    <x v="0"/>
    <s v=" "/>
    <m/>
    <s v="ŞEHİRLERARASI"/>
    <n v="1"/>
    <s v="4211"/>
    <s v="ÇUMRA FABRİKA"/>
    <s v="KONYA"/>
    <s v="ÇUMRA"/>
    <m/>
    <s v="Y44"/>
    <s v="MALATYA"/>
    <s v="MALATYA"/>
    <s v="MALATYA MERKEZ"/>
    <s v="BİM- A101 @ "/>
    <n v="0"/>
    <n v="0"/>
    <n v="0"/>
    <n v="0"/>
    <n v="42000"/>
    <n v="0"/>
    <n v="46893.18"/>
    <n v="0"/>
    <n v="42000"/>
    <n v="46893.18"/>
    <n v="4893.18"/>
  </r>
  <r>
    <x v="4"/>
    <s v="Necmettin ŞEN"/>
    <s v="Arşiv kaydı var"/>
    <s v="24-31 AĞUSTOS 2026 ÇUMRA MUTABAKATI"/>
    <s v="TAMAMLANDI"/>
    <d v="2026-08-25T00:00:00"/>
    <s v="S-642853"/>
    <d v="2026-08-25T00:00:00"/>
    <s v="Y-577097"/>
    <x v="2"/>
    <m/>
    <s v=" "/>
    <m/>
    <m/>
    <m/>
    <x v="10"/>
    <s v="PANEK ZİRAAT ALETLERİ DAYANIKLI TÜKETİM MALZEMELERİ"/>
    <m/>
    <d v="2026-08-25T00:00:00"/>
    <s v="P-000172904"/>
    <m/>
    <s v="52AGH635"/>
    <s v="Tır Frigorifik"/>
    <s v="YALÇIN ÖZYÜREK"/>
    <x v="0"/>
    <s v=" "/>
    <m/>
    <s v="ŞEHİRLERARASI"/>
    <n v="1"/>
    <s v="4211"/>
    <s v="ÇUMRA FABRİKA"/>
    <s v="KONYA"/>
    <s v="ÇUMRA"/>
    <m/>
    <s v="Y28"/>
    <s v="GİRESUN"/>
    <s v="GİRESUN"/>
    <s v="GİRESUN MERKEZ"/>
    <s v="BİM PİRAZİZ- A101 @ "/>
    <n v="0"/>
    <n v="0"/>
    <n v="0"/>
    <n v="0"/>
    <n v="50000"/>
    <n v="0"/>
    <n v="56803.62"/>
    <n v="0"/>
    <n v="50000"/>
    <n v="56803.62"/>
    <n v="6803.62"/>
  </r>
  <r>
    <x v="4"/>
    <s v="Necmettin ŞEN"/>
    <s v="Arşiv kaydı var"/>
    <s v="24-31 AĞUSTOS 2026 ÇUMRA MUTABAKATI"/>
    <s v="TAMAMLANDI"/>
    <d v="2026-08-25T00:00:00"/>
    <s v="S-642852"/>
    <d v="2026-08-25T00:00:00"/>
    <s v="Y-577096"/>
    <x v="2"/>
    <m/>
    <s v=" "/>
    <m/>
    <m/>
    <m/>
    <x v="10"/>
    <s v="PANEK ZİRAAT ALETLERİ DAYANIKLI TÜKETİM MALZEMELERİ"/>
    <m/>
    <d v="2026-08-25T00:00:00"/>
    <s v="P-000172903"/>
    <m/>
    <s v="61K22254"/>
    <s v="Tır Frigorifik"/>
    <s v="ALİ TURAN USTA"/>
    <x v="0"/>
    <s v="İBRAHİM ÇAKIR"/>
    <s v="0533 623 58 63"/>
    <s v="ŞEHİRLERARASI"/>
    <n v="1"/>
    <s v="4211"/>
    <s v="ÇUMRA FABRİKA"/>
    <s v="KONYA"/>
    <s v="ÇUMRA"/>
    <m/>
    <s v="Y61"/>
    <s v="TRABZON"/>
    <s v="TRABZON"/>
    <s v="TRABZON MERKEZ"/>
    <s v="BİM- A101 @ "/>
    <n v="0"/>
    <n v="0"/>
    <n v="0"/>
    <n v="0"/>
    <n v="61000"/>
    <n v="0"/>
    <n v="69763.520000000004"/>
    <n v="0"/>
    <n v="61000"/>
    <n v="69763.520000000004"/>
    <n v="8763.52"/>
  </r>
  <r>
    <x v="4"/>
    <s v="Necmettin ŞEN"/>
    <s v="Arşiv kaydı var"/>
    <s v="24-31 AĞUSTOS 2026 ÇUMRA MUTABAKATI"/>
    <s v="TAMAMLANDI"/>
    <d v="2026-08-25T00:00:00"/>
    <s v="S-642850"/>
    <d v="2026-08-25T00:00:00"/>
    <s v="Y-577093"/>
    <x v="2"/>
    <m/>
    <s v=" "/>
    <m/>
    <m/>
    <m/>
    <x v="10"/>
    <s v="PANEK ZİRAAT ALETLERİ DAYANIKLI TÜKETİM MALZEMELERİ"/>
    <m/>
    <d v="2026-08-25T00:00:00"/>
    <s v="P-000172902"/>
    <m/>
    <s v="42ADA286"/>
    <s v="Tır Frigorifik"/>
    <s v="FİL TRANS ULUSLARARASI NAKLİYAT OTOMOTİV SANAYİ VE DIŞ TİCARET"/>
    <x v="0"/>
    <s v=" "/>
    <m/>
    <s v="ŞEHİRLERARASI"/>
    <n v="1"/>
    <s v="4211"/>
    <s v="ÇUMRA FABRİKA"/>
    <s v="KONYA"/>
    <s v="ÇUMRA"/>
    <m/>
    <s v="Y06"/>
    <s v="ANKARA"/>
    <s v="ANKARA"/>
    <s v="ANKARA MERKEZ"/>
    <s v="BİM HASANOĞLAN 1- A101 ELMADAĞ @ "/>
    <n v="0"/>
    <n v="0"/>
    <n v="0"/>
    <n v="0"/>
    <n v="22000"/>
    <n v="0"/>
    <n v="25355.96"/>
    <n v="0"/>
    <n v="22000"/>
    <n v="25355.96"/>
    <n v="3355.96"/>
  </r>
  <r>
    <x v="4"/>
    <s v="Necmettin ŞEN"/>
    <s v="Arşiv kaydı var"/>
    <s v="24-31 AĞUSTOS 2026 ÇUMRA MUTABAKATI"/>
    <s v="TAMAMLANDI"/>
    <d v="2026-08-25T00:00:00"/>
    <s v="S-642847"/>
    <d v="2026-08-25T00:00:00"/>
    <s v="Y-577091"/>
    <x v="2"/>
    <m/>
    <s v=" "/>
    <m/>
    <m/>
    <m/>
    <x v="10"/>
    <s v="PANEK ZİRAAT ALETLERİ DAYANIKLI TÜKETİM MALZEMELERİ"/>
    <m/>
    <d v="2026-08-25T00:00:00"/>
    <s v="P-000172901"/>
    <m/>
    <s v="42ACE599"/>
    <s v="Tır Frigorifik"/>
    <s v="YASİN BOZDAĞ"/>
    <x v="0"/>
    <s v=" "/>
    <m/>
    <s v="ŞEHİRLERARASI"/>
    <n v="1"/>
    <s v="4211"/>
    <s v="ÇUMRA FABRİKA"/>
    <s v="KONYA"/>
    <s v="ÇUMRA"/>
    <m/>
    <s v="Y38"/>
    <s v="KAYSERİ"/>
    <s v="KAYSERİ"/>
    <s v="KAYSERİ MERKEZ"/>
    <s v="BİM 2- A101 @ "/>
    <n v="0"/>
    <n v="0"/>
    <n v="0"/>
    <n v="0"/>
    <n v="22000"/>
    <n v="0"/>
    <n v="25563.439999999999"/>
    <n v="0"/>
    <n v="22000"/>
    <n v="25563.439999999999"/>
    <n v="3563.44"/>
  </r>
  <r>
    <x v="4"/>
    <s v="Necmettin ŞEN"/>
    <s v="Arşiv kaydı var"/>
    <s v="24-31 AĞUSTOS 2026 ÇUMRA MUTABAKATI"/>
    <s v="TAMAMLANDI"/>
    <d v="2026-08-25T00:00:00"/>
    <s v="S-642846"/>
    <d v="2026-08-25T00:00:00"/>
    <s v="Y-577089"/>
    <x v="2"/>
    <m/>
    <s v=" "/>
    <m/>
    <m/>
    <m/>
    <x v="10"/>
    <s v="PANEK ZİRAAT ALETLERİ DAYANIKLI TÜKETİM MALZEMELERİ"/>
    <m/>
    <d v="2026-08-25T00:00:00"/>
    <s v="P-000172900"/>
    <m/>
    <s v="42AGL175"/>
    <s v="Tır Frigorifik"/>
    <s v="AKSÖZLER TURİZM SANAYİ VE TİCARET LİMİTED ŞİRKETİ"/>
    <x v="0"/>
    <s v=" "/>
    <m/>
    <s v="ŞEHİRLERARASI"/>
    <n v="1"/>
    <s v="4211"/>
    <s v="ÇUMRA FABRİKA"/>
    <s v="KONYA"/>
    <s v="ÇUMRA"/>
    <m/>
    <s v="Y33"/>
    <s v="MERSİN"/>
    <s v="MERSİN"/>
    <s v="MERSİN MERKEZ"/>
    <s v="A101 TARSUS- BİM TARSUS @ "/>
    <n v="0"/>
    <n v="0"/>
    <n v="0"/>
    <n v="0"/>
    <n v="18000"/>
    <n v="0"/>
    <n v="19306.41"/>
    <n v="0"/>
    <n v="18000"/>
    <n v="19306.41"/>
    <n v="1306.4100000000001"/>
  </r>
  <r>
    <x v="4"/>
    <s v="Necmettin ŞEN"/>
    <s v="Arşiv kaydı var"/>
    <s v="24-31 AĞUSTOS 2026 ÇUMRA MUTABAKATI"/>
    <s v="TAMAMLANDI"/>
    <d v="2026-08-25T00:00:00"/>
    <s v="S-642844"/>
    <d v="2026-08-25T00:00:00"/>
    <s v="Y-577087"/>
    <x v="2"/>
    <m/>
    <s v=" "/>
    <m/>
    <m/>
    <m/>
    <x v="10"/>
    <s v="PANEK ZİRAAT ALETLERİ DAYANIKLI TÜKETİM MALZEMELERİ"/>
    <m/>
    <d v="2026-08-25T00:00:00"/>
    <s v="P-000172899"/>
    <m/>
    <s v="27BEN423"/>
    <s v="Tır Frigorifik"/>
    <s v="ŞAHNALAR LOJİSTİK OTOMOTİV YEDEK PARÇA İNŞŞAT"/>
    <x v="0"/>
    <s v=" "/>
    <m/>
    <s v="ŞEHİRLERARASI"/>
    <n v="1"/>
    <s v="4211"/>
    <s v="ÇUMRA FABRİKA"/>
    <s v="KONYA"/>
    <s v="ÇUMRA"/>
    <m/>
    <s v="Y01"/>
    <s v="ADANA"/>
    <s v="ADANA"/>
    <s v="ADANA MERKEZ"/>
    <s v="BİM 2- A101 @ "/>
    <n v="0"/>
    <n v="0"/>
    <n v="0"/>
    <n v="0"/>
    <n v="20000"/>
    <n v="0"/>
    <n v="22370.38"/>
    <n v="0"/>
    <n v="20000"/>
    <n v="22370.38"/>
    <n v="2370.38"/>
  </r>
  <r>
    <x v="4"/>
    <s v="Necmettin ŞEN"/>
    <s v="Arşiv kaydı var"/>
    <s v="24-31 AĞUSTOS 2026 KAŞINHANI MUTABAKATI"/>
    <s v="TAMAMLANDI"/>
    <d v="2026-08-25T00:00:00"/>
    <s v="S-642841"/>
    <d v="2026-08-25T00:00:00"/>
    <s v="Y-577085"/>
    <x v="3"/>
    <m/>
    <s v=" "/>
    <m/>
    <m/>
    <m/>
    <x v="10"/>
    <s v="PANEK ZİRAAT ALETLERİ DAYANIKLI TÜKETİM MALZEMELERİ"/>
    <m/>
    <d v="2026-08-25T00:00:00"/>
    <s v="P-000172897"/>
    <m/>
    <s v="42AFV141"/>
    <s v="Tır Frigorifik"/>
    <s v="MUSTAFA URAL"/>
    <x v="1"/>
    <s v=" "/>
    <m/>
    <s v="ŞEHİRLERARASI"/>
    <n v="1"/>
    <s v="4210"/>
    <s v="KAŞINHANI FABRİKA"/>
    <s v="KONYA"/>
    <s v="MERAM"/>
    <m/>
    <s v="Y46"/>
    <s v="KAHRAMANMARAŞ"/>
    <s v="KAHRAMANMARAŞ"/>
    <s v="KAHRAMANMARAŞ MERKEZ"/>
    <s v="&quot;MİGROS TARSUS DAĞITIM MERKEZİ (6 PLT) || A101.-MERSİN DEPO (6 PLT) || BİM - MERSİN (3 PLT) ||_x000a_ADNAN TİCARET-MERSİN DEPO (10 PLT) || DERTLİ PLASTİK AMBALAJ GIDA İN TİC.LTD.ŞTİ. (7 PLT)&quot; @ "/>
    <n v="0"/>
    <n v="1194"/>
    <n v="1194"/>
    <n v="0"/>
    <n v="43288.97"/>
    <n v="66.59"/>
    <n v="39332.46"/>
    <n v="0"/>
    <n v="43222.38"/>
    <n v="39332.46"/>
    <n v="-3889.92"/>
  </r>
  <r>
    <x v="4"/>
    <s v="Necmettin ŞEN"/>
    <s v="Arşiv kaydı var"/>
    <s v="24-31 AĞUSTOS 2026 KAŞINHANI MUTABAKATI"/>
    <s v="TAMAMLANDI"/>
    <d v="2026-08-25T00:00:00"/>
    <s v="S-642840"/>
    <d v="2026-08-25T00:00:00"/>
    <s v="Y-577084"/>
    <x v="3"/>
    <m/>
    <s v=" "/>
    <m/>
    <m/>
    <m/>
    <x v="10"/>
    <s v="PANEK ZİRAAT ALETLERİ DAYANIKLI TÜKETİM MALZEMELERİ"/>
    <m/>
    <d v="2026-08-25T00:00:00"/>
    <s v="P-000172896"/>
    <m/>
    <s v="42SM634"/>
    <s v="Tır Frigorifik"/>
    <s v="YASİN BOZDAĞ"/>
    <x v="1"/>
    <s v=" "/>
    <m/>
    <s v="ŞEHİRLERARASI"/>
    <n v="1"/>
    <s v="4210"/>
    <s v="KAŞINHANI FABRİKA"/>
    <s v="KONYA"/>
    <s v="MERAM"/>
    <m/>
    <s v="Y31"/>
    <s v="HATAY"/>
    <s v="HATAY"/>
    <s v="MERKEZ"/>
    <s v="&quot;MİGROS ADANA (9 PLT) || A101.-ADANA (8 PLT) || BİM - İSKENDERUN DÖRTYOL (4 PLT) |_x000a_| A101. HATAY DEPO (11 PLT)&quot; @ "/>
    <n v="0"/>
    <n v="1062"/>
    <n v="1062"/>
    <n v="0"/>
    <n v="39729.040000000001"/>
    <n v="0"/>
    <n v="34282.89"/>
    <n v="0"/>
    <n v="39729.040000000001"/>
    <n v="34282.89"/>
    <n v="-5446.15"/>
  </r>
  <r>
    <x v="4"/>
    <s v="Necmettin ŞEN"/>
    <s v="Arşiv kaydı var"/>
    <s v="24-31 AĞUSTOS 2026 ÇUMRA MUTABAKATI"/>
    <s v="TAMAMLANDI"/>
    <d v="2026-08-25T00:00:00"/>
    <s v="S-642860"/>
    <d v="2026-08-25T00:00:00"/>
    <s v="Y-577104"/>
    <x v="2"/>
    <m/>
    <s v=" "/>
    <m/>
    <m/>
    <m/>
    <x v="10"/>
    <s v="PANEK ZİRAAT ALETLERİ DAYANIKLI TÜKETİM MALZEMELERİ"/>
    <m/>
    <d v="2026-08-25T00:00:00"/>
    <s v="P-000172911"/>
    <m/>
    <s v="42FNL43"/>
    <s v="Tır Tenteli"/>
    <s v="BAYRAM GÜNTÜRK"/>
    <x v="0"/>
    <s v=" "/>
    <m/>
    <s v="ŞEHİRLERARASI"/>
    <n v="1"/>
    <s v="4211"/>
    <s v="ÇUMRA FABRİKA"/>
    <s v="KONYA"/>
    <s v="ÇUMRA"/>
    <m/>
    <s v="Y38"/>
    <s v="KAYSERİ"/>
    <s v="KAYSERİ"/>
    <s v="KAYSERİ MERKEZ"/>
    <s v="ARSEN İHTİYAÇ @ "/>
    <n v="0"/>
    <n v="0"/>
    <n v="0"/>
    <n v="0"/>
    <n v="21000"/>
    <n v="0"/>
    <n v="24620.959999999999"/>
    <n v="0"/>
    <n v="21000"/>
    <n v="24620.959999999999"/>
    <n v="3620.96"/>
  </r>
  <r>
    <x v="4"/>
    <s v="Necmettin ŞEN"/>
    <m/>
    <s v="24-31 AĞUSTOS 2026 ÇUMRA MUTABAKATI"/>
    <s v="TAMAMLANDI"/>
    <d v="2026-08-25T00:00:00"/>
    <s v="S-642859"/>
    <d v="2026-08-25T00:00:00"/>
    <s v="Y-577103"/>
    <x v="2"/>
    <m/>
    <s v=" "/>
    <m/>
    <m/>
    <m/>
    <x v="10"/>
    <s v="PANEK ZİRAAT ALETLERİ DAYANIKLI TÜKETİM MALZEMELERİ"/>
    <m/>
    <d v="2026-08-25T00:00:00"/>
    <s v="P-000172910"/>
    <m/>
    <s v="01BEH07"/>
    <s v="Tır Tenteli"/>
    <s v="İBRAHİM OĞUZHAN ÇELİK"/>
    <x v="0"/>
    <s v=" "/>
    <m/>
    <s v="ŞEHİRLERARASI"/>
    <n v="1"/>
    <s v="4211"/>
    <s v="ÇUMRA FABRİKA"/>
    <s v="KONYA"/>
    <s v="ÇUMRA"/>
    <m/>
    <s v="Y65"/>
    <s v="VAN"/>
    <s v="VAN"/>
    <s v="VAN MERKEZ"/>
    <s v="A101 @ "/>
    <n v="0"/>
    <n v="0"/>
    <n v="0"/>
    <n v="0"/>
    <n v="76000"/>
    <n v="0"/>
    <n v="82284.92"/>
    <n v="0"/>
    <n v="76000"/>
    <n v="82284.92"/>
    <n v="6284.92"/>
  </r>
  <r>
    <x v="4"/>
    <s v="Necmettin ŞEN"/>
    <s v="Arşiv kaydı var"/>
    <s v="24-31 AĞUSTOS 2026 KAŞINHANI MUTABAKATI"/>
    <s v="TAMAMLANDI"/>
    <d v="2026-08-25T00:00:00"/>
    <s v="S-642839"/>
    <d v="2026-08-25T00:00:00"/>
    <s v="Y-577083"/>
    <x v="3"/>
    <m/>
    <s v=" "/>
    <m/>
    <m/>
    <m/>
    <x v="10"/>
    <s v="PANEK ZİRAAT ALETLERİ DAYANIKLI TÜKETİM MALZEMELERİ"/>
    <m/>
    <d v="2026-08-25T00:00:00"/>
    <s v="P-000172895"/>
    <m/>
    <s v="42DJ133"/>
    <s v="Tır Tenteli"/>
    <s v="İLYAS ÖZDEMİR NAKLİYAT OTO. SAN. VE TİC. LTD. ŞTİ."/>
    <x v="0"/>
    <s v=" "/>
    <m/>
    <s v="ŞEHİRLERARASI"/>
    <n v="1"/>
    <s v="4210"/>
    <s v="KAŞINHANI FABRİKA"/>
    <s v="KONYA"/>
    <s v="MERAM"/>
    <m/>
    <s v="Y06"/>
    <s v="ANKARA"/>
    <s v="ANKARA"/>
    <s v="ANKARA MERKEZ"/>
    <s v="&quot;YASEMİN GRUP LOJİSTİK VE GIDA ŞTİ. (ANKARA) (17 PLT) || BİM - GÜZELHİSAR (2 PLT) |_x000a_| BİM - AKYURT (2 PLT) || A101.ESENBOĞA DEPO (9 PLT)&quot; @ "/>
    <n v="0"/>
    <n v="0"/>
    <n v="0"/>
    <n v="0"/>
    <n v="24000"/>
    <n v="0"/>
    <n v="26890.76"/>
    <n v="0"/>
    <n v="24000"/>
    <n v="26890.76"/>
    <n v="2890.76"/>
  </r>
  <r>
    <x v="0"/>
    <s v="Ahmet Bursal"/>
    <s v="Arşiv kaydı var"/>
    <m/>
    <s v="TAMAMLANDI"/>
    <d v="2026-08-26T00:00:00"/>
    <s v="S-643935"/>
    <d v="2026-08-26T00:00:00"/>
    <s v="Y-578186"/>
    <x v="0"/>
    <m/>
    <s v=" "/>
    <m/>
    <m/>
    <m/>
    <x v="1"/>
    <s v="Ülker Bisküvi San. A.Ş. Topkapı- 3 Şubesi"/>
    <m/>
    <m/>
    <m/>
    <m/>
    <s v="34VEZ18"/>
    <s v="10 Tkr Kamyon Tenteli"/>
    <s v="TAFİK ÖNAL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9538-90039-90659-90472-91098-91083-91038 @ "/>
    <n v="0"/>
    <n v="0"/>
    <n v="0"/>
    <n v="0"/>
    <n v="59100"/>
    <n v="0"/>
    <n v="69240.479999999996"/>
    <n v="0"/>
    <n v="59100"/>
    <n v="69240.479999999996"/>
    <n v="10140.48"/>
  </r>
  <r>
    <x v="0"/>
    <s v="Ahmet Bursal"/>
    <s v="Arşiv kaydı var"/>
    <m/>
    <s v="TAMAMLANDI"/>
    <d v="2026-08-26T00:00:00"/>
    <s v="S-643924"/>
    <d v="2026-08-26T00:00:00"/>
    <s v="Y-578175"/>
    <x v="0"/>
    <m/>
    <s v=" "/>
    <m/>
    <m/>
    <m/>
    <x v="1"/>
    <s v="Ülker Bisküvi San. A.Ş. Topkapı- 3 Şubesi"/>
    <m/>
    <m/>
    <m/>
    <m/>
    <s v="34DPJ306"/>
    <s v="Tır Frigorifik"/>
    <s v="NECDET SIRÇA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90164-60482-91210 @ "/>
    <n v="0"/>
    <n v="0"/>
    <n v="0"/>
    <n v="0"/>
    <n v="25300"/>
    <n v="0"/>
    <n v="30834.77"/>
    <n v="0"/>
    <n v="25300"/>
    <n v="30834.77"/>
    <n v="5534.77"/>
  </r>
  <r>
    <x v="0"/>
    <s v="Ahmet Bursal"/>
    <s v="Arşiv kaydı var"/>
    <m/>
    <s v="TAMAMLANDI"/>
    <d v="2026-08-26T00:00:00"/>
    <s v="S-643902"/>
    <d v="2026-08-26T00:00:00"/>
    <s v="Y-578153"/>
    <x v="0"/>
    <m/>
    <s v=" "/>
    <m/>
    <m/>
    <m/>
    <x v="1"/>
    <s v="Ülker Bisküvi San. A.Ş. Topkapı- 3 Şubesi"/>
    <m/>
    <m/>
    <m/>
    <m/>
    <s v="34FAL726"/>
    <s v="10 Tkr Kamyon Tenteli"/>
    <s v="MEHMET ŞİRİN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90027-90041-90046-90026-90480-90635-90455-91041-91153-91087 @ "/>
    <n v="0"/>
    <n v="0"/>
    <n v="0"/>
    <n v="0"/>
    <n v="84600"/>
    <n v="0"/>
    <n v="99808.69"/>
    <n v="0"/>
    <n v="84600"/>
    <n v="99808.69"/>
    <n v="15208.69"/>
  </r>
  <r>
    <x v="0"/>
    <s v="Ahmet Bursal"/>
    <s v="Arşiv kaydı var"/>
    <m/>
    <s v="TAMAMLANDI"/>
    <d v="2026-08-26T00:00:00"/>
    <s v="S-643899"/>
    <d v="2026-08-26T00:00:00"/>
    <s v="Y-578150"/>
    <x v="0"/>
    <m/>
    <s v=" "/>
    <m/>
    <m/>
    <m/>
    <x v="1"/>
    <s v="Ülker Bisküvi San. A.Ş. Topkapı- 3 Şubesi"/>
    <m/>
    <m/>
    <m/>
    <m/>
    <s v="34PTS938"/>
    <s v="10 Tkr Kamyon Tenteli"/>
    <s v="MURAT BOZKURT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91039-91093 @ "/>
    <n v="0"/>
    <n v="0"/>
    <n v="0"/>
    <n v="0"/>
    <n v="17000"/>
    <n v="0"/>
    <n v="19744.91"/>
    <n v="0"/>
    <n v="17000"/>
    <n v="19744.91"/>
    <n v="2744.91"/>
  </r>
  <r>
    <x v="0"/>
    <s v="Serap BURSAL"/>
    <m/>
    <s v="1-31 AĞUSTOS PASİFİK MUTABAKATI / SAS NO : 7000194853"/>
    <m/>
    <d v="2026-08-26T00:00:00"/>
    <s v="S-643843"/>
    <d v="2026-08-26T00:00:00"/>
    <s v="Y-578094"/>
    <x v="0"/>
    <m/>
    <s v=" "/>
    <m/>
    <s v="5047819"/>
    <m/>
    <x v="2"/>
    <s v="HORİZON HIZLI TÜK. ÜRÜNL.ÜR.PAZ.SATIŞ VE TİC.A.Ş."/>
    <m/>
    <m/>
    <m/>
    <m/>
    <s v="42AFU328"/>
    <s v="Tır Katlı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5500"/>
    <n v="0"/>
    <n v="17331"/>
    <n v="0"/>
    <n v="15500"/>
    <n v="17331"/>
    <n v="1831"/>
  </r>
  <r>
    <x v="0"/>
    <s v="Serap BURSAL"/>
    <s v="Arşiv kaydı var"/>
    <m/>
    <m/>
    <d v="2026-08-26T00:00:00"/>
    <s v="S-643016"/>
    <d v="2026-08-26T00:00:00"/>
    <s v="Y-577263"/>
    <x v="0"/>
    <m/>
    <s v=" "/>
    <m/>
    <m/>
    <m/>
    <x v="1"/>
    <s v="Ülker Bisküvi San. A.Ş. Topkapı- 3 Şubesi"/>
    <m/>
    <m/>
    <m/>
    <m/>
    <s v="70ACL160"/>
    <s v="Tır Tenteli"/>
    <s v="ÖZKAN TÜLÜ"/>
    <x v="0"/>
    <s v=" "/>
    <m/>
    <s v="ŞEHİRLERARASI"/>
    <n v="1"/>
    <s v="0108"/>
    <s v="ÖNEM GAMEDA DEPO"/>
    <s v="İSTANBUL"/>
    <s v="ZEYTİNBURNU"/>
    <s v="DAVUTPAŞA CAD. NO:18 TOPKAPI"/>
    <s v="Y42"/>
    <s v="KONYA"/>
    <s v="KONYA"/>
    <s v="KONYA MERKEZ"/>
    <m/>
    <n v="0"/>
    <n v="0"/>
    <n v="0"/>
    <n v="0"/>
    <n v="44350"/>
    <n v="0"/>
    <n v="52237"/>
    <n v="0"/>
    <n v="44350"/>
    <n v="52237"/>
    <n v="7887"/>
  </r>
  <r>
    <x v="0"/>
    <s v="Serap BURSAL"/>
    <m/>
    <m/>
    <m/>
    <d v="2026-08-26T00:00:00"/>
    <s v="S-643015"/>
    <d v="2026-08-26T00:00:00"/>
    <s v="Y-577261"/>
    <x v="0"/>
    <m/>
    <s v=" "/>
    <m/>
    <s v="DKI2026000005241-5242-5243-5244-5245"/>
    <m/>
    <x v="4"/>
    <s v="DETAY KAHVE SAN VE TİC A.Ş"/>
    <m/>
    <m/>
    <m/>
    <m/>
    <s v="10AGL411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m/>
    <m/>
    <m/>
    <d v="2026-08-26T00:00:00"/>
    <s v="S-643014"/>
    <d v="2026-08-26T00:00:00"/>
    <s v="Y-577260"/>
    <x v="0"/>
    <m/>
    <s v=" "/>
    <m/>
    <s v="DKI2026000005240"/>
    <m/>
    <x v="4"/>
    <s v="DETAY KAHVE SAN VE TİC A.Ş"/>
    <m/>
    <m/>
    <m/>
    <m/>
    <s v="11DB961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m/>
    <m/>
    <m/>
    <d v="2026-08-26T00:00:00"/>
    <s v="S-643013"/>
    <d v="2026-08-26T00:00:00"/>
    <s v="Y-577259"/>
    <x v="0"/>
    <m/>
    <s v=" "/>
    <m/>
    <m/>
    <m/>
    <x v="12"/>
    <s v="DETAY GIDA SAN. VE TİC.A.Ş."/>
    <m/>
    <m/>
    <m/>
    <m/>
    <s v="16BBS216"/>
    <s v="Tır Frigorifik"/>
    <s v="FERUDUN ŞORA"/>
    <x v="0"/>
    <s v=" "/>
    <m/>
    <s v="ŞEHİRLERARASI"/>
    <n v="1"/>
    <s v="9950"/>
    <s v="DETAY ÇATALCA FABRİKA"/>
    <s v="İSTANBUL"/>
    <s v="ÇATALCA"/>
    <s v="FABRİKALAR CAD.KARATOPRAK MEVKİİ NO:30 MURATBEY KÖYÜ"/>
    <s v="Y16"/>
    <s v="BURSA"/>
    <s v="BURSA"/>
    <s v="MUSTAFAKEMALPAŞA"/>
    <m/>
    <n v="0"/>
    <n v="0"/>
    <n v="0"/>
    <n v="0"/>
    <n v="23000"/>
    <n v="0"/>
    <n v="32799"/>
    <n v="0"/>
    <n v="23000"/>
    <n v="32799"/>
    <n v="9799"/>
  </r>
  <r>
    <x v="0"/>
    <s v="Serap BURSAL"/>
    <s v="Arşiv kaydı var"/>
    <m/>
    <m/>
    <d v="2026-08-26T00:00:00"/>
    <s v="S-643012"/>
    <d v="2026-08-26T00:00:00"/>
    <s v="Y-577258"/>
    <x v="0"/>
    <m/>
    <s v=" "/>
    <m/>
    <m/>
    <m/>
    <x v="12"/>
    <s v="DETAY GIDA SAN. VE TİC.A.Ş."/>
    <m/>
    <m/>
    <m/>
    <m/>
    <s v="06BS0914"/>
    <s v="Tır Frigorifik"/>
    <s v="SERKAN BİÇER"/>
    <x v="0"/>
    <s v="ALİ "/>
    <s v="0553 607 75 48"/>
    <s v="ŞEHİRLERARASI"/>
    <n v="1"/>
    <s v="9901"/>
    <s v="DETAY KIRAÇ DEPO"/>
    <s v="İSTANBUL"/>
    <s v="BÜYÜKÇEKMECE"/>
    <s v="KIRAÇ NAMIK KEMAL MH.184.CD.422.SK.NO:8"/>
    <s v="Y06"/>
    <s v="ANKARA"/>
    <s v="ANKARA"/>
    <s v="KAHRAMANKAZAN"/>
    <s v="AKINCI @"/>
    <n v="0"/>
    <n v="0"/>
    <n v="0"/>
    <n v="0"/>
    <n v="41830"/>
    <n v="0"/>
    <n v="40400"/>
    <n v="0"/>
    <n v="41830"/>
    <n v="40400"/>
    <n v="-1430"/>
  </r>
  <r>
    <x v="0"/>
    <s v="Serap BURSAL"/>
    <s v="Arşiv kaydı var"/>
    <m/>
    <m/>
    <d v="2026-08-26T00:00:00"/>
    <s v="S-643011"/>
    <d v="2026-08-26T00:00:00"/>
    <s v="Y-577257"/>
    <x v="0"/>
    <m/>
    <s v=" "/>
    <m/>
    <m/>
    <m/>
    <x v="12"/>
    <s v="DETAY GIDA SAN. VE TİC.A.Ş."/>
    <m/>
    <m/>
    <m/>
    <m/>
    <s v="33APB876"/>
    <s v="Tır Frigorifik"/>
    <s v="AKMAR ULUSLARARASI NAKLİYAT SANAYİ VE TİCARET LİMİTED ŞİRKETİ"/>
    <x v="1"/>
    <s v=" "/>
    <m/>
    <s v="ŞEHİRLERARASI"/>
    <n v="1"/>
    <s v="9901"/>
    <s v="DETAY KIRAÇ DEPO"/>
    <s v="İSTANBUL"/>
    <s v="BÜYÜKÇEKMECE"/>
    <s v="KIRAÇ NAMIK KEMAL MH.184.CD.422.SK.NO:8"/>
    <s v="Y55"/>
    <s v="SAMSUN"/>
    <s v="SAMSUN"/>
    <s v="HAVZA"/>
    <m/>
    <n v="0"/>
    <n v="214"/>
    <n v="440"/>
    <n v="226"/>
    <n v="18313.830000000002"/>
    <n v="33.450000000000003"/>
    <n v="23850"/>
    <n v="0"/>
    <n v="18280.38"/>
    <n v="23850"/>
    <n v="5569.62"/>
  </r>
  <r>
    <x v="0"/>
    <s v="Serap BURSAL"/>
    <m/>
    <m/>
    <m/>
    <d v="2026-08-26T00:00:00"/>
    <s v="S-643009"/>
    <d v="2026-08-26T00:00:00"/>
    <s v="Y-577256"/>
    <x v="0"/>
    <m/>
    <s v=" "/>
    <m/>
    <m/>
    <m/>
    <x v="12"/>
    <s v="DETAY GIDA SAN. VE TİC.A.Ş."/>
    <m/>
    <m/>
    <m/>
    <m/>
    <s v="47AAG542"/>
    <s v="Tır Frigorifik"/>
    <s v="YAĞMUR TRANSPORT ULUSLARARASI TAŞIMACILIK GIDA PETROL TEKSTİL OTOMOTİV İNŞAAT KUYUMCULUK İTHALAT İHR"/>
    <x v="1"/>
    <s v=" "/>
    <m/>
    <s v="ŞEHİRLERARASI"/>
    <n v="1"/>
    <s v="9901"/>
    <s v="DETAY KIRAÇ DEPO"/>
    <s v="İSTANBUL"/>
    <s v="BÜYÜKÇEKMECE"/>
    <s v="KIRAÇ NAMIK KEMAL MH.184.CD.422.SK.NO:8"/>
    <s v="Y01"/>
    <s v="ADANA"/>
    <s v="ADANA"/>
    <s v="ADANA MERKEZ"/>
    <m/>
    <n v="0"/>
    <n v="1158"/>
    <n v="1408"/>
    <n v="250"/>
    <n v="59249.35"/>
    <n v="0"/>
    <n v="46500"/>
    <n v="0"/>
    <n v="59249.35"/>
    <n v="46500"/>
    <n v="-12749.35"/>
  </r>
  <r>
    <x v="0"/>
    <s v="Serap BURSAL"/>
    <s v="Arşiv kaydı var"/>
    <m/>
    <m/>
    <d v="2026-08-26T00:00:00"/>
    <s v="S-643007"/>
    <d v="2026-08-26T00:00:00"/>
    <s v="Y-577253"/>
    <x v="0"/>
    <m/>
    <s v=" "/>
    <m/>
    <m/>
    <m/>
    <x v="0"/>
    <s v="BEYDA GIDA ÜRÜNLERİ SANAYİ VE TİC.A.Ş."/>
    <m/>
    <m/>
    <m/>
    <m/>
    <s v="34DU7721"/>
    <s v="10 Tkr Kamyon Tenteli"/>
    <s v="RAMAZAN ÇINAR-ÇINAR 58 NAKLİYAT"/>
    <x v="0"/>
    <s v=" "/>
    <m/>
    <s v="ŞEHİRLERARASI"/>
    <n v="1"/>
    <s v="1313"/>
    <s v="BEYDA KAVAKLI DEPO"/>
    <s v="İSTANBUL"/>
    <s v="BEYLİKDÜZÜ"/>
    <s v="KAVAKLI MAH. İSTANBUL CAD. NO:15"/>
    <s v="KARTEPE"/>
    <s v="KARTEPE"/>
    <s v="KOCAELİ"/>
    <s v="GEBZE"/>
    <s v="-KAMYON @ "/>
    <n v="0"/>
    <n v="0"/>
    <n v="0"/>
    <n v="0"/>
    <n v="12500"/>
    <n v="0"/>
    <n v="10742"/>
    <n v="0"/>
    <n v="12500"/>
    <n v="10742"/>
    <n v="-1758"/>
  </r>
  <r>
    <x v="0"/>
    <s v="Serap BURSAL"/>
    <s v="Arşiv kaydı var"/>
    <m/>
    <m/>
    <d v="2026-08-26T00:00:00"/>
    <s v="S-643006"/>
    <d v="2026-08-26T00:00:00"/>
    <s v="Y-577252"/>
    <x v="0"/>
    <m/>
    <s v=" "/>
    <m/>
    <m/>
    <m/>
    <x v="0"/>
    <s v="BEYDA GIDA ÜRÜNLERİ SANAYİ VE TİC.A.Ş."/>
    <m/>
    <m/>
    <m/>
    <m/>
    <s v="34DU7721"/>
    <s v="10 Tkr Kamyon Tenteli"/>
    <s v="RAMAZAN ÇINAR-ÇINAR 58 NAKLİYAT"/>
    <x v="0"/>
    <s v=" "/>
    <m/>
    <s v="ŞEHİRLERARASI"/>
    <n v="1"/>
    <s v="KARTEPE"/>
    <s v="KARTEPE"/>
    <s v="KOCAELİ"/>
    <s v="GEBZE"/>
    <m/>
    <s v="1313"/>
    <s v="BEYDA KAVAKLI DEPO"/>
    <s v="İSTANBUL"/>
    <s v="BEYLİKDÜZÜ"/>
    <s v="KAVAKLI MAH. İSTANBUL CAD. NO:15 _x000a_-KAMYON @ "/>
    <n v="0"/>
    <n v="0"/>
    <n v="0"/>
    <n v="0"/>
    <n v="12500"/>
    <n v="0"/>
    <n v="10742"/>
    <n v="0"/>
    <n v="12500"/>
    <n v="10742"/>
    <n v="-1758"/>
  </r>
  <r>
    <x v="0"/>
    <s v="Serap BURSAL"/>
    <s v="Arşiv kaydı var"/>
    <m/>
    <m/>
    <d v="2026-08-26T00:00:00"/>
    <s v="S-643005"/>
    <d v="2026-08-26T00:00:00"/>
    <s v="Y-577251"/>
    <x v="0"/>
    <m/>
    <s v=" "/>
    <m/>
    <m/>
    <m/>
    <x v="0"/>
    <s v="BEYDA GIDA ÜRÜNLERİ SANAYİ VE TİC.A.Ş."/>
    <m/>
    <m/>
    <m/>
    <m/>
    <s v="16KJ421"/>
    <s v="10 Tkr Kamyon Frigorifik"/>
    <s v="NAİL ULUS"/>
    <x v="0"/>
    <s v=" "/>
    <m/>
    <s v="ŞEHİRİÇİ"/>
    <n v="1"/>
    <s v="1313"/>
    <s v="BEYDA KAVAKLI DEPO"/>
    <s v="İSTANBUL"/>
    <s v="BEYLİKDÜZÜ"/>
    <s v="KAVAKLI MAH. İSTANBUL CAD. NO:15"/>
    <s v="TOPKAPI"/>
    <s v="TOPKAPI"/>
    <s v="İSTANBUL"/>
    <s v="ZEYTİNBURNU"/>
    <s v="-KAMYON @"/>
    <n v="0"/>
    <n v="0"/>
    <n v="0"/>
    <n v="0"/>
    <n v="6500"/>
    <n v="0"/>
    <n v="7734"/>
    <n v="0"/>
    <n v="6500"/>
    <n v="7734"/>
    <n v="1234"/>
  </r>
  <r>
    <x v="0"/>
    <s v="Serap BURSAL"/>
    <s v="Arşiv kaydı var"/>
    <m/>
    <m/>
    <d v="2026-08-26T00:00:00"/>
    <s v="S-643002"/>
    <d v="2026-08-26T00:00:00"/>
    <s v="Y-577247"/>
    <x v="0"/>
    <m/>
    <s v=" "/>
    <m/>
    <m/>
    <m/>
    <x v="13"/>
    <s v="ALTINMARKA GIDA SANAYİ VE TİCARET A.Ş"/>
    <m/>
    <d v="2026-08-26T00:00:00"/>
    <s v="P-000172971"/>
    <m/>
    <s v="09AKD814"/>
    <s v="Tır Frigorifik"/>
    <s v="ÖMER AKDENİZ"/>
    <x v="0"/>
    <s v=" "/>
    <m/>
    <s v="ŞEHİRLERARASI"/>
    <n v="1"/>
    <s v="ESENYURT"/>
    <s v="ESENYURT"/>
    <s v="İSTANBUL"/>
    <m/>
    <s v="ESENYURT"/>
    <s v="Y09"/>
    <s v="AYDIN"/>
    <s v="AYDIN"/>
    <s v="AYDIN MERKEZ"/>
    <m/>
    <n v="0"/>
    <n v="0"/>
    <n v="0"/>
    <n v="0"/>
    <n v="41000"/>
    <n v="0"/>
    <n v="49333"/>
    <n v="0"/>
    <n v="41000"/>
    <n v="49333"/>
    <n v="8333"/>
  </r>
  <r>
    <x v="0"/>
    <s v="Serap BURSAL"/>
    <m/>
    <m/>
    <m/>
    <d v="2026-08-26T00:00:00"/>
    <s v="S-642999"/>
    <d v="2026-08-26T00:00:00"/>
    <s v="Y-577245"/>
    <x v="0"/>
    <m/>
    <s v=" "/>
    <m/>
    <s v="ALI2026000012046"/>
    <m/>
    <x v="13"/>
    <s v="ALTINMARKA GIDA SANAYİ VE TİCARET A.Ş"/>
    <m/>
    <d v="2026-08-26T00:00:00"/>
    <s v="P-000172968"/>
    <m/>
    <s v="26HR636"/>
    <s v="Tır Frigorifik"/>
    <s v="SEDAT TEKİN"/>
    <x v="0"/>
    <s v=" "/>
    <m/>
    <s v="ŞEHİRLERARASI"/>
    <n v="1"/>
    <s v="9902"/>
    <s v="ALTINMARKA KIRAÇ DEPO"/>
    <s v="İSTANBUL"/>
    <s v="BÜYÜKÇEKMECE"/>
    <s v="KIRAÇ KÖYÜ YOLU ATATÜRK CD.NO:2-2A"/>
    <s v="Y26"/>
    <s v="ESKİŞEHİR"/>
    <s v="ESKİŞEHİR"/>
    <s v="ESKİŞEHİR MERKEZ"/>
    <m/>
    <n v="0"/>
    <n v="0"/>
    <n v="0"/>
    <n v="0"/>
    <n v="26000"/>
    <n v="0"/>
    <n v="29842"/>
    <n v="0"/>
    <n v="26000"/>
    <n v="29842"/>
    <n v="3842"/>
  </r>
  <r>
    <x v="0"/>
    <s v="Serap BURSAL"/>
    <s v="Arşiv kaydı var"/>
    <m/>
    <m/>
    <d v="2026-08-26T00:00:00"/>
    <s v="S-642998"/>
    <d v="2026-08-26T00:00:00"/>
    <s v="Y-577244"/>
    <x v="0"/>
    <m/>
    <s v=" "/>
    <m/>
    <s v="ALI2026000012042-12043-12044"/>
    <m/>
    <x v="13"/>
    <s v="ALTINMARKA GIDA SANAYİ VE TİCARET A.Ş"/>
    <m/>
    <d v="2026-08-26T00:00:00"/>
    <s v="P-000172967"/>
    <m/>
    <s v="10AEC20"/>
    <s v="Tır Tenteli"/>
    <s v="OGUZLAR KÖMÜR NAK.İNŞ.TURZ.TİC.LTDÇŞTİ"/>
    <x v="0"/>
    <s v=" "/>
    <m/>
    <s v="ŞEHİRLERARASI"/>
    <n v="1"/>
    <s v="9902"/>
    <s v="ALTINMARKA KIRAÇ DEPO"/>
    <s v="İSTANBUL"/>
    <s v="BÜYÜKÇEKMECE"/>
    <s v="KIRAÇ KÖYÜ YOLU ATATÜRK CD.NO:2-2A"/>
    <s v="Y45"/>
    <s v="MANİSA"/>
    <s v="MANİSA"/>
    <s v="MANİSA MERKEZ"/>
    <m/>
    <n v="0"/>
    <n v="0"/>
    <n v="0"/>
    <n v="0"/>
    <n v="30000"/>
    <n v="0"/>
    <n v="41445"/>
    <n v="0"/>
    <n v="30000"/>
    <n v="41445"/>
    <n v="11445"/>
  </r>
  <r>
    <x v="0"/>
    <s v="Serap BURSAL"/>
    <s v="Arşiv kaydı var"/>
    <m/>
    <m/>
    <d v="2026-08-26T00:00:00"/>
    <s v="S-642997"/>
    <d v="2026-08-26T00:00:00"/>
    <s v="Y-577243"/>
    <x v="0"/>
    <m/>
    <s v=" "/>
    <m/>
    <s v="ALI2026000011951"/>
    <m/>
    <x v="13"/>
    <s v="ALTINMARKA GIDA SANAYİ VE TİCARET A.Ş"/>
    <m/>
    <d v="2026-08-26T00:00:00"/>
    <s v="P-000172966"/>
    <m/>
    <s v="43ACN111"/>
    <s v="Tır Frigorifik"/>
    <s v="OĞUZHAN TAŞKIN"/>
    <x v="0"/>
    <s v=" "/>
    <m/>
    <s v="ŞEHİRLERARASI"/>
    <n v="1"/>
    <s v="Y34"/>
    <s v="İSTANBUL"/>
    <s v="İSTANBUL"/>
    <s v="İSTANBUL MERKEZ"/>
    <s v="HOŞDERE"/>
    <s v="Y43"/>
    <s v="KÜTAHYA"/>
    <s v="KÜTAHYA"/>
    <s v="SİMAV"/>
    <m/>
    <n v="0"/>
    <n v="0"/>
    <n v="0"/>
    <n v="0"/>
    <n v="38000"/>
    <n v="0"/>
    <n v="43011"/>
    <n v="0"/>
    <n v="38000"/>
    <n v="43011"/>
    <n v="5011"/>
  </r>
  <r>
    <x v="0"/>
    <s v="Serap BURSAL"/>
    <s v="Arşiv kaydı var"/>
    <m/>
    <m/>
    <d v="2026-08-26T00:00:00"/>
    <s v="S-643008"/>
    <d v="2026-08-26T00:00:00"/>
    <s v="Y-577254"/>
    <x v="0"/>
    <m/>
    <s v=" "/>
    <m/>
    <m/>
    <m/>
    <x v="3"/>
    <s v="Ülker Bisküvi San. A.Ş. / Silivri  Şubesi"/>
    <m/>
    <m/>
    <m/>
    <m/>
    <s v="34KGC813"/>
    <s v="Tır Frigorifik"/>
    <s v="DURMUŞ MUSLUKCU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"/>
    <n v="0"/>
    <n v="0"/>
    <n v="0"/>
    <n v="0"/>
    <n v="14500"/>
    <n v="0"/>
    <n v="17029"/>
    <n v="0"/>
    <n v="14500"/>
    <n v="17029"/>
    <n v="2529"/>
  </r>
  <r>
    <x v="0"/>
    <s v="Serap BURSAL"/>
    <s v="Arşiv kaydı var"/>
    <m/>
    <m/>
    <d v="2026-08-26T00:00:00"/>
    <s v="S-644137"/>
    <d v="2026-08-26T00:00:00"/>
    <s v="Y-578394"/>
    <x v="0"/>
    <m/>
    <s v=" "/>
    <m/>
    <m/>
    <m/>
    <x v="1"/>
    <s v="Ülker Bisküvi San. A.Ş. Topkapı- 3 Şubesi"/>
    <m/>
    <m/>
    <m/>
    <m/>
    <s v="34KLK706"/>
    <s v="10 Tkr Kamyon Tenteli"/>
    <s v="YUNUS ÖZTÜRK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90024-90580-91214 @ "/>
    <n v="0"/>
    <n v="0"/>
    <n v="0"/>
    <n v="0"/>
    <n v="25500"/>
    <n v="0"/>
    <n v="29537.4"/>
    <n v="0"/>
    <n v="25500"/>
    <n v="29537.4"/>
    <n v="4037.4"/>
  </r>
  <r>
    <x v="0"/>
    <s v="Ahmet Bursal"/>
    <s v="Arşiv kaydı var"/>
    <m/>
    <s v="TAMAMLANDI"/>
    <d v="2026-08-26T00:00:00"/>
    <s v="S-644053"/>
    <d v="2026-08-26T00:00:00"/>
    <s v="Y-578306"/>
    <x v="0"/>
    <m/>
    <s v=" "/>
    <m/>
    <m/>
    <m/>
    <x v="1"/>
    <s v="Ülker Bisküvi San. A.Ş. Topkapı- 3 Şubesi"/>
    <m/>
    <m/>
    <m/>
    <m/>
    <s v="34ZR2259"/>
    <s v="10 Tkr Kamyon Frigorifik"/>
    <s v="AKİF EMRE YAMAK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90710-91097 @ "/>
    <n v="0"/>
    <n v="0"/>
    <n v="0"/>
    <n v="0"/>
    <n v="17000"/>
    <n v="0"/>
    <n v="19656.05"/>
    <n v="0"/>
    <n v="17000"/>
    <n v="19656.05"/>
    <n v="2656.05"/>
  </r>
  <r>
    <x v="0"/>
    <s v="Serap BURSAL"/>
    <s v="Arşiv kaydı var"/>
    <m/>
    <m/>
    <d v="2026-08-26T00:00:00"/>
    <s v="S-644027"/>
    <d v="2026-08-26T00:00:00"/>
    <s v="Y-578280"/>
    <x v="0"/>
    <m/>
    <s v=" "/>
    <m/>
    <s v="20260826018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729"/>
    <n v="0"/>
    <n v="5000"/>
    <n v="5729"/>
    <n v="729"/>
  </r>
  <r>
    <x v="0"/>
    <s v="Serap BURSAL"/>
    <m/>
    <s v="1-31 AĞUSTOS HORİZON MUTABAKATI / SAS NO : 7000194854~1-31 AĞUSTOS PASİFİK MUTABAKATI / SAS NO : 7000194853"/>
    <m/>
    <d v="2026-08-26T00:00:00"/>
    <s v="S-643453"/>
    <d v="2026-08-26T00:00:00"/>
    <s v="Y-577702"/>
    <x v="0"/>
    <m/>
    <s v=" "/>
    <m/>
    <s v="5047332"/>
    <m/>
    <x v="2"/>
    <s v="HORİZON HIZLI TÜK. ÜRÜNL.ÜR.PAZ.SATIŞ VE TİC.A.Ş."/>
    <m/>
    <m/>
    <m/>
    <m/>
    <s v="34KGC813"/>
    <s v="Tır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5500"/>
    <n v="0"/>
    <n v="17331"/>
    <n v="0"/>
    <n v="15500"/>
    <n v="17331"/>
    <n v="1831"/>
  </r>
  <r>
    <x v="0"/>
    <s v="Serap BURSAL"/>
    <m/>
    <s v="1-31 AĞUSTOS PASİFİK MUTABAKATI / SAS NO : 7000194853"/>
    <m/>
    <d v="2026-08-26T00:00:00"/>
    <s v="S-643447"/>
    <d v="2026-08-26T00:00:00"/>
    <s v="Y-577696"/>
    <x v="0"/>
    <m/>
    <s v=" "/>
    <m/>
    <s v="5046650"/>
    <m/>
    <x v="2"/>
    <s v="HORİZON HIZLI TÜK. ÜRÜNL.ÜR.PAZ.SATIŞ VE TİC.A.Ş."/>
    <m/>
    <m/>
    <m/>
    <m/>
    <s v="42AFU328"/>
    <s v="Tır Katlı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6500"/>
    <n v="0"/>
    <n v="18455"/>
    <n v="0"/>
    <n v="16500"/>
    <n v="18455"/>
    <n v="1955"/>
  </r>
  <r>
    <x v="0"/>
    <s v="Ahmet Bursal"/>
    <s v="Arşiv kaydı var"/>
    <m/>
    <s v="TAMAMLANDI"/>
    <d v="2026-08-26T00:00:00"/>
    <s v="S-643969"/>
    <d v="2026-08-26T00:00:00"/>
    <s v="Y-578220"/>
    <x v="0"/>
    <m/>
    <s v=" "/>
    <m/>
    <m/>
    <m/>
    <x v="1"/>
    <s v="Ülker Bisküvi San. A.Ş. Topkapı- 3 Şubesi"/>
    <m/>
    <m/>
    <m/>
    <m/>
    <s v="34AH1124"/>
    <s v="10 Tkr Kamyon Tenteli"/>
    <s v="HAMİT ÜÇÜNCÜ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90454-91037 @ "/>
    <n v="0"/>
    <n v="0"/>
    <n v="0"/>
    <n v="0"/>
    <n v="17000"/>
    <n v="0"/>
    <n v="19584.97"/>
    <n v="0"/>
    <n v="17000"/>
    <n v="19584.97"/>
    <n v="2584.9699999999998"/>
  </r>
  <r>
    <x v="0"/>
    <s v="Ahmet Bursal"/>
    <s v="Arşiv kaydı var"/>
    <m/>
    <s v="TAMAMLANDI"/>
    <d v="2026-08-26T00:00:00"/>
    <s v="S-643959"/>
    <d v="2026-08-26T00:00:00"/>
    <s v="Y-578210"/>
    <x v="0"/>
    <m/>
    <s v=" "/>
    <m/>
    <m/>
    <m/>
    <x v="1"/>
    <s v="Ülker Bisküvi San. A.Ş. Topkapı- 3 Şubesi"/>
    <m/>
    <m/>
    <m/>
    <m/>
    <s v="34CKZ540"/>
    <s v="10 Tkr Kamyon Açık"/>
    <s v="BURAK BAGDAT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90028-90044-90460-91040-91090 @ "/>
    <n v="0"/>
    <n v="0"/>
    <n v="0"/>
    <n v="0"/>
    <n v="42100"/>
    <n v="0"/>
    <n v="49460.04"/>
    <n v="0"/>
    <n v="42100"/>
    <n v="49460.04"/>
    <n v="7360.04"/>
  </r>
  <r>
    <x v="1"/>
    <s v="Erkan Kaya"/>
    <m/>
    <m/>
    <m/>
    <d v="2026-08-26T00:00:00"/>
    <s v="S-643042"/>
    <d v="2026-08-26T00:00:00"/>
    <s v="Y-577289"/>
    <x v="0"/>
    <m/>
    <s v=" "/>
    <m/>
    <m/>
    <m/>
    <x v="23"/>
    <s v="İSTANBUL GIDA DIŞ TİCARET ANONİM ŞİRKETİ"/>
    <s v="İSTANBUL GIDA DIŞ TİCARET ANONİM ŞİRKETİ"/>
    <d v="2026-08-26T00:00:00"/>
    <s v="P-000172983"/>
    <s v="UETU8745650 - ALMANYA E.Y"/>
    <s v="34NGF679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9862"/>
    <n v="0"/>
    <n v="11484"/>
    <n v="0"/>
    <n v="9862"/>
    <n v="11484"/>
    <n v="1622"/>
  </r>
  <r>
    <x v="1"/>
    <s v="Erkan Kaya"/>
    <m/>
    <m/>
    <m/>
    <d v="2026-08-26T00:00:00"/>
    <s v="S-643100"/>
    <d v="2026-08-26T00:00:00"/>
    <s v="Y-577352"/>
    <x v="0"/>
    <m/>
    <s v=" "/>
    <m/>
    <m/>
    <m/>
    <x v="26"/>
    <s v="KELLOGG MED GIDA TİCARET LTD.ŞTİ."/>
    <s v="KELLOGG MED GIDA TİCARET LTD.ŞTİ."/>
    <d v="2026-08-26T00:00:00"/>
    <s v="P-000173026"/>
    <s v="ITH2613243 - MUHASEBE"/>
    <s v="34BT9798"/>
    <s v="Tır Tenteli"/>
    <s v="BÜLENT TEMEL-TEMEL NAKLİYAT"/>
    <x v="0"/>
    <s v=" "/>
    <m/>
    <s v="ŞEHİRİÇİ"/>
    <n v="1"/>
    <s v="DİZAYN ANTREPO"/>
    <s v="DİZAYN ANTREPO"/>
    <s v="İSTANBUL"/>
    <m/>
    <m/>
    <s v="TUZLA"/>
    <s v="TUZLA"/>
    <s v="İSTANBUL"/>
    <m/>
    <m/>
    <n v="0"/>
    <n v="0"/>
    <n v="0"/>
    <n v="0"/>
    <n v="7735"/>
    <n v="0"/>
    <n v="9834"/>
    <n v="0"/>
    <n v="7735"/>
    <n v="9834"/>
    <n v="2099"/>
  </r>
  <r>
    <x v="1"/>
    <s v="Erkan Kaya"/>
    <m/>
    <m/>
    <m/>
    <d v="2026-08-26T00:00:00"/>
    <s v="S-643071"/>
    <d v="2026-08-26T00:00:00"/>
    <s v="Y-577321"/>
    <x v="0"/>
    <m/>
    <s v=" "/>
    <m/>
    <m/>
    <m/>
    <x v="18"/>
    <s v="Ülker Bisküvi San. A.Ş. Topkapı - 2 Şubesi"/>
    <s v="Ülker Bisküvi San. A.Ş. Topkapı - 2 Şubesi"/>
    <d v="2026-08-26T00:00:00"/>
    <s v="P-000173012"/>
    <s v="20260592 - SÜHEYL ÖRÜCÜ"/>
    <s v="41BU955"/>
    <s v="Tır Tenteli"/>
    <s v="BÜLENT TEMEL-TEMEL NAKLİYAT"/>
    <x v="0"/>
    <s v=" "/>
    <m/>
    <s v="ŞEHİRİÇİ"/>
    <n v="1"/>
    <s v="DİZAYN ANTREPO"/>
    <s v="DİZAYN ANTREPO"/>
    <s v="İSTANBUL"/>
    <m/>
    <m/>
    <s v="TOPKAPI"/>
    <s v="TOPKAPI"/>
    <s v="İSTANBUL"/>
    <s v="ZEYTİNBURNU"/>
    <m/>
    <n v="0"/>
    <n v="0"/>
    <n v="0"/>
    <n v="0"/>
    <n v="19000"/>
    <n v="0"/>
    <n v="21699"/>
    <n v="0"/>
    <n v="19000"/>
    <n v="21699"/>
    <n v="2699"/>
  </r>
  <r>
    <x v="1"/>
    <s v="Erkan Kaya"/>
    <m/>
    <m/>
    <m/>
    <d v="2026-08-26T00:00:00"/>
    <s v="S-643070"/>
    <d v="2026-08-26T00:00:00"/>
    <s v="Y-577320"/>
    <x v="0"/>
    <m/>
    <s v=" "/>
    <m/>
    <m/>
    <m/>
    <x v="5"/>
    <s v="BESLER GIDA VE KIMYA SANAYI VE TICARET ANONIM SIRKET(KURTKÖY ŞUBESİ)"/>
    <s v="BESLER GIDA VE KIMYA SANAYI VE TICARET ANONIM SIRKET(KURTKÖY ŞUBESİ)"/>
    <d v="2026-08-26T00:00:00"/>
    <s v="P-000173011"/>
    <s v="20267255 / 20267276 - SÜHEYL ÖRÜCÜ"/>
    <s v="34BT424"/>
    <s v="Tır Tenteli"/>
    <s v="BÜLENT TEMEL-TEMEL NAKLİYAT"/>
    <x v="0"/>
    <s v=" "/>
    <m/>
    <s v="ŞEHİRİÇİ"/>
    <n v="1"/>
    <s v="DİZAYN ANTREPO"/>
    <s v="DİZAYN ANTREPO"/>
    <s v="İSTANBUL"/>
    <m/>
    <m/>
    <s v="PENDİK"/>
    <s v="PENDİK"/>
    <s v="İSTANBUL"/>
    <s v="PENDİK"/>
    <m/>
    <n v="0"/>
    <n v="0"/>
    <n v="0"/>
    <n v="0"/>
    <n v="7735"/>
    <n v="0"/>
    <n v="9591"/>
    <n v="0"/>
    <n v="7735"/>
    <n v="9591"/>
    <n v="1856"/>
  </r>
  <r>
    <x v="1"/>
    <s v="Erkan Kaya"/>
    <m/>
    <m/>
    <m/>
    <d v="2026-08-26T00:00:00"/>
    <s v="S-643069"/>
    <d v="2026-08-26T00:00:00"/>
    <s v="Y-577319"/>
    <x v="0"/>
    <m/>
    <s v=" "/>
    <m/>
    <m/>
    <m/>
    <x v="25"/>
    <s v="MAKİNA TAKIM ENDÜSTRİSİ A.Ş."/>
    <s v="MAKİNA TAKIM ENDÜSTRİSİ A.Ş."/>
    <d v="2026-08-26T00:00:00"/>
    <s v="P-000173010"/>
    <s v="20261310 - AHMET ERMİŞ"/>
    <s v="34MAS261"/>
    <s v="Tır Tenteli"/>
    <s v="BÜLENT TEMEL-TEMEL NAKLİYAT"/>
    <x v="0"/>
    <s v=" "/>
    <m/>
    <s v="ŞEHİRLERARASI"/>
    <n v="1"/>
    <s v="DİZAYN ANTREPO"/>
    <s v="DİZAYN ANTREPO"/>
    <s v="İSTANBUL"/>
    <m/>
    <m/>
    <s v="GEBZE DEPO"/>
    <s v="GEBZE DEPO"/>
    <s v="KOCAELİ"/>
    <s v="GEBZE"/>
    <m/>
    <n v="0"/>
    <n v="0"/>
    <n v="0"/>
    <n v="0"/>
    <n v="6500"/>
    <n v="0"/>
    <n v="7612"/>
    <n v="0"/>
    <n v="6500"/>
    <n v="7612"/>
    <n v="1112"/>
  </r>
  <r>
    <x v="1"/>
    <s v="Erkan Kaya"/>
    <m/>
    <m/>
    <m/>
    <d v="2026-08-26T00:00:00"/>
    <s v="S-643068"/>
    <d v="2026-08-26T00:00:00"/>
    <s v="Y-577318"/>
    <x v="0"/>
    <m/>
    <s v=" "/>
    <m/>
    <m/>
    <m/>
    <x v="1"/>
    <s v="Ülker Bisküvi San. A.Ş. Topkapı- 3 Şubesi"/>
    <s v="Ülker Bisküvi San. A.Ş. Topkapı- 3 Şubesi"/>
    <d v="2026-08-26T00:00:00"/>
    <s v="P-000173009"/>
    <s v="20261034 - FRIGO - İDRİS ALBAYRAK"/>
    <s v="42AFU328"/>
    <s v="Tır Katlı Frigorifik"/>
    <s v="DURMUŞ MUSLUKCU"/>
    <x v="0"/>
    <s v=" "/>
    <m/>
    <s v="ŞEHİRİÇİ"/>
    <n v="1"/>
    <s v="ERMANGÜL ANTREPO"/>
    <s v="ERMANGÜL ANTREPO"/>
    <s v="İSTANBUL"/>
    <m/>
    <m/>
    <s v="TOPKAPI"/>
    <s v="TOPKAPI"/>
    <s v="İSTANBUL"/>
    <s v="ZEYTİNBURNU"/>
    <m/>
    <n v="0"/>
    <n v="0"/>
    <n v="0"/>
    <n v="0"/>
    <n v="12500"/>
    <n v="0"/>
    <n v="15412"/>
    <n v="0"/>
    <n v="12500"/>
    <n v="15412"/>
    <n v="2912"/>
  </r>
  <r>
    <x v="1"/>
    <s v="Erkan Kaya"/>
    <m/>
    <m/>
    <m/>
    <d v="2026-08-26T00:00:00"/>
    <s v="S-643067"/>
    <d v="2026-08-26T00:00:00"/>
    <s v="Y-577317"/>
    <x v="0"/>
    <m/>
    <s v=" "/>
    <m/>
    <m/>
    <m/>
    <x v="1"/>
    <s v="Ülker Bisküvi San. A.Ş. Topkapı- 3 Şubesi"/>
    <s v="Ülker Bisküvi San. A.Ş. Topkapı- 3 Şubesi"/>
    <d v="2026-08-26T00:00:00"/>
    <s v="P-000173008"/>
    <s v="20261034 - FRIGO - İDRİS ALBAYRAK"/>
    <s v="34KGC813"/>
    <s v="Tır Frigorifik"/>
    <s v="DURMUŞ MUSLUKCU"/>
    <x v="0"/>
    <s v=" "/>
    <m/>
    <s v="ŞEHİRİÇİ"/>
    <n v="1"/>
    <s v="ERMANGÜL ANTREPO"/>
    <s v="ERMANGÜL ANTREPO"/>
    <s v="İSTANBUL"/>
    <m/>
    <m/>
    <s v="TOPKAPI"/>
    <s v="TOPKAPI"/>
    <s v="İSTANBUL"/>
    <s v="ZEYTİNBURNU"/>
    <m/>
    <n v="0"/>
    <n v="0"/>
    <n v="0"/>
    <n v="0"/>
    <n v="12500"/>
    <n v="0"/>
    <n v="15412"/>
    <n v="0"/>
    <n v="12500"/>
    <n v="15412"/>
    <n v="2912"/>
  </r>
  <r>
    <x v="1"/>
    <s v="Erkan Kaya"/>
    <m/>
    <m/>
    <m/>
    <d v="2026-08-26T00:00:00"/>
    <s v="S-643004"/>
    <d v="2026-08-26T00:00:00"/>
    <s v="Y-577250"/>
    <x v="0"/>
    <m/>
    <s v=" "/>
    <m/>
    <m/>
    <m/>
    <x v="48"/>
    <s v="BİLZER DIŞ TİCARET HİZMETLERİ LİMİTED ŞİRKETİ"/>
    <s v="BİLZER DIŞ TİCARET HİZMETLERİ LİMİTED ŞİRKETİ"/>
    <d v="2026-08-26T00:00:00"/>
    <s v="P-000172973"/>
    <s v="BSIU9329571 - 202026-40 / FATİH KAVLAK"/>
    <s v="34NOD040"/>
    <s v="Tır Tenteli"/>
    <s v="ELMİNA LOJİSTİK VE TAŞIMACILIK LTD.ŞTİ"/>
    <x v="0"/>
    <s v=" "/>
    <m/>
    <s v="ŞEHİRİÇİ"/>
    <n v="1"/>
    <s v="L3401"/>
    <s v="KUMPORT LİMANI"/>
    <s v="İSTANBUL"/>
    <s v="BEYLİKDÜZÜ"/>
    <s v="MARMARA MH. LİMAN CD. NO:43"/>
    <s v="ESENYURT"/>
    <s v="ESENYURT"/>
    <s v="İSTANBUL"/>
    <m/>
    <m/>
    <n v="0"/>
    <n v="0"/>
    <n v="0"/>
    <n v="0"/>
    <n v="9600"/>
    <n v="0"/>
    <n v="13008"/>
    <n v="0"/>
    <n v="9600"/>
    <n v="13008"/>
    <n v="3408"/>
  </r>
  <r>
    <x v="1"/>
    <s v="Erkan Kaya"/>
    <m/>
    <m/>
    <m/>
    <d v="2026-08-26T00:00:00"/>
    <s v="S-643003"/>
    <d v="2026-08-26T00:00:00"/>
    <s v="Y-577249"/>
    <x v="0"/>
    <m/>
    <s v=" "/>
    <m/>
    <m/>
    <m/>
    <x v="30"/>
    <s v="STARKGEN ENERJİ JENERATÖR İMALAT SANAYİ VE TİCARET ANONİM ŞİRKETİ"/>
    <s v="STARKGEN ENERJİ JENERATÖR İMALAT SANAYİ VE TİCARET ANONİM ŞİRKETİ"/>
    <d v="2026-08-26T00:00:00"/>
    <s v="P-000172972"/>
    <s v="HAMU3238471 - MAKİNA TAŞIMASI / NECLA KAHRAMAN"/>
    <s v="34DRV756"/>
    <s v="Tır Tenteli"/>
    <s v="İSTLOG LOJİSTİK HİZMETLERİ SANAYİ TİCARET LİMİTED ŞİRKETİ"/>
    <x v="0"/>
    <s v=" "/>
    <m/>
    <s v="ŞEHİRLERARASI"/>
    <n v="1"/>
    <s v="L3401"/>
    <s v="KUMPORT LİMANI"/>
    <s v="İSTANBUL"/>
    <s v="BEYLİKDÜZÜ"/>
    <s v="MARMARA MH. LİMAN CD. NO:43"/>
    <s v="ARİFİYE"/>
    <s v="ARİFİYE"/>
    <s v="SAKARYA"/>
    <s v="SAKARYA MERKEZ"/>
    <m/>
    <n v="0"/>
    <n v="0"/>
    <n v="0"/>
    <n v="0"/>
    <n v="28000"/>
    <n v="0"/>
    <n v="29000"/>
    <n v="0"/>
    <n v="28000"/>
    <n v="29000"/>
    <n v="1000"/>
  </r>
  <r>
    <x v="1"/>
    <s v="Erkan Kaya"/>
    <m/>
    <m/>
    <m/>
    <d v="2026-08-26T00:00:00"/>
    <s v="S-643001"/>
    <d v="2026-08-26T00:00:00"/>
    <s v="Y-577248"/>
    <x v="0"/>
    <m/>
    <s v=" "/>
    <m/>
    <m/>
    <m/>
    <x v="17"/>
    <s v="AK GIDA SAN. VE TİC. A.Ş."/>
    <s v="AK GIDA SAN. VE TİC. A.Ş."/>
    <d v="2026-08-26T00:00:00"/>
    <s v="P-000172970"/>
    <s v="ARKU8356792 - 20260431 / SENEM SUBAKAN"/>
    <s v="34LC7023"/>
    <s v="Tır Tenteli"/>
    <s v="GÖRSEL TAŞIMACILIK LOJİSTİK HİZMETLERİ TİC.LTD.ŞTİ."/>
    <x v="0"/>
    <s v=" "/>
    <m/>
    <s v="ŞEHİRLERARASI"/>
    <n v="1"/>
    <s v="L4104"/>
    <s v="YILPORT"/>
    <s v="KOCAELİ"/>
    <s v="DİLOVASI"/>
    <s v="DİLOVASI OSB. 1.KISIM GÖKSU CD. NO:18"/>
    <s v="ÇOBANTUR"/>
    <s v="ÇOBANTUR"/>
    <s v="İSTANBUL"/>
    <s v="KARTAL"/>
    <m/>
    <n v="0"/>
    <n v="0"/>
    <n v="0"/>
    <n v="0"/>
    <n v="8873"/>
    <n v="0"/>
    <n v="10149"/>
    <n v="0"/>
    <n v="8873"/>
    <n v="10149"/>
    <n v="1276"/>
  </r>
  <r>
    <x v="1"/>
    <s v="Erkan Kaya"/>
    <m/>
    <m/>
    <m/>
    <d v="2026-08-26T00:00:00"/>
    <s v="S-643040"/>
    <d v="2026-08-26T00:00:00"/>
    <s v="Y-577287"/>
    <x v="0"/>
    <m/>
    <s v=" "/>
    <m/>
    <m/>
    <m/>
    <x v="23"/>
    <s v="İSTANBUL GIDA DIŞ TİCARET ANONİM ŞİRKETİ"/>
    <s v="İSTANBUL GIDA DIŞ TİCARET ANONİM ŞİRKETİ"/>
    <d v="2026-08-26T00:00:00"/>
    <s v="P-000172981"/>
    <s v="9058295090-9058315483 - SERBEST B. M.H - 6 PALET"/>
    <s v="07CHR161"/>
    <s v="Tır Tenteli"/>
    <s v="SUAT ALAGEYİK"/>
    <x v="0"/>
    <s v=" "/>
    <m/>
    <s v="ŞEHİRLERARASI"/>
    <n v="1"/>
    <s v="BAYRAMPAŞA"/>
    <s v="BAYRAMPAŞA"/>
    <s v="İSTANBUL"/>
    <s v="BAYRAMPAŞA"/>
    <m/>
    <s v="Y07"/>
    <s v="ANTALYA"/>
    <s v="ANTALYA"/>
    <s v="MERKEZ"/>
    <m/>
    <n v="0"/>
    <n v="0"/>
    <n v="0"/>
    <n v="0"/>
    <n v="33000"/>
    <n v="0"/>
    <n v="47222"/>
    <n v="0"/>
    <n v="33000"/>
    <n v="47222"/>
    <n v="14222"/>
  </r>
  <r>
    <x v="1"/>
    <s v="Erkan Kaya"/>
    <m/>
    <m/>
    <m/>
    <d v="2026-08-26T00:00:00"/>
    <s v="S-643037"/>
    <d v="2026-08-26T00:00:00"/>
    <s v="Y-577284"/>
    <x v="0"/>
    <m/>
    <s v=" "/>
    <m/>
    <m/>
    <m/>
    <x v="23"/>
    <s v="İSTANBUL GIDA DIŞ TİCARET ANONİM ŞİRKETİ"/>
    <s v="İSTANBUL GIDA DIŞ TİCARET ANONİM ŞİRKETİ"/>
    <d v="2026-08-26T00:00:00"/>
    <s v="P-000172978"/>
    <s v="9058299615-geri dönen araç - SERBEST B. M.H - 4 PALET"/>
    <s v="34JN2724"/>
    <s v="Tır Tenteli"/>
    <s v="SUAT ALAGEYİK"/>
    <x v="0"/>
    <s v=" "/>
    <m/>
    <s v="ŞEHİRİÇİ"/>
    <n v="1"/>
    <s v="BAYRAMPAŞA"/>
    <s v="BAYRAMPAŞA"/>
    <s v="İSTANBUL"/>
    <s v="BAYRAMPAŞA"/>
    <m/>
    <s v="İSTANBUL HAVALİMANI"/>
    <s v="İSTANBUL HAVALİMANI"/>
    <s v="İSTANBUL"/>
    <s v="ARNAVUTKÖY"/>
    <m/>
    <n v="0"/>
    <n v="0"/>
    <n v="0"/>
    <n v="0"/>
    <n v="13000"/>
    <n v="0"/>
    <n v="17718"/>
    <n v="0"/>
    <n v="13000"/>
    <n v="17718"/>
    <n v="4718"/>
  </r>
  <r>
    <x v="1"/>
    <s v="Erkan Kaya"/>
    <m/>
    <m/>
    <m/>
    <d v="2026-08-26T00:00:00"/>
    <s v="S-643036"/>
    <d v="2026-08-26T00:00:00"/>
    <s v="Y-577283"/>
    <x v="0"/>
    <m/>
    <s v=" "/>
    <m/>
    <m/>
    <m/>
    <x v="23"/>
    <s v="İSTANBUL GIDA DIŞ TİCARET ANONİM ŞİRKETİ"/>
    <s v="İSTANBUL GIDA DIŞ TİCARET ANONİM ŞİRKETİ"/>
    <d v="2026-08-26T00:00:00"/>
    <s v="P-000172977"/>
    <s v="SEGU6817532  - ALMANYA E.Y"/>
    <s v="34KNB581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9862"/>
    <n v="0"/>
    <n v="11484"/>
    <n v="0"/>
    <n v="9862"/>
    <n v="11484"/>
    <n v="1622"/>
  </r>
  <r>
    <x v="1"/>
    <s v="Erkan Kaya"/>
    <m/>
    <m/>
    <m/>
    <d v="2026-08-26T00:00:00"/>
    <s v="S-643035"/>
    <d v="2026-08-26T00:00:00"/>
    <s v="Y-577282"/>
    <x v="0"/>
    <m/>
    <s v=" "/>
    <m/>
    <m/>
    <m/>
    <x v="23"/>
    <s v="İSTANBUL GIDA DIŞ TİCARET ANONİM ŞİRKETİ"/>
    <s v="İSTANBUL GIDA DIŞ TİCARET ANONİM ŞİRKETİ"/>
    <d v="2026-08-26T00:00:00"/>
    <s v="P-000172976"/>
    <s v="TXGU4446703 - ALMANYA E.Y"/>
    <s v="34FNY732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 "/>
    <n v="0"/>
    <n v="0"/>
    <n v="0"/>
    <n v="0"/>
    <n v="7801"/>
    <n v="0"/>
    <n v="8701"/>
    <n v="0"/>
    <n v="7801"/>
    <n v="8701"/>
    <n v="900"/>
  </r>
  <r>
    <x v="1"/>
    <s v="Erkan Kaya"/>
    <m/>
    <m/>
    <m/>
    <d v="2026-08-26T00:00:00"/>
    <s v="S-643034"/>
    <d v="2026-08-26T00:00:00"/>
    <s v="Y-577281"/>
    <x v="0"/>
    <m/>
    <s v=" "/>
    <m/>
    <m/>
    <m/>
    <x v="15"/>
    <s v="DELLA GIDA SAN.VE.TİC.A.Ş"/>
    <s v="DELLA GIDA SAN.VE.TİC.A.Ş"/>
    <d v="2026-08-26T00:00:00"/>
    <s v="P-000172975"/>
    <s v="UETU8745711 - UETU6778275 - MSMU6728725 - MEHMET ALTAY"/>
    <s v="14DV571"/>
    <s v="Tır Tenteli"/>
    <s v="LOGİNAK LOJİSTİK İNŞAAT SANAYİ TİCARET LİMİTED ŞİRKETİ"/>
    <x v="0"/>
    <s v=" "/>
    <m/>
    <s v="ŞEHİRLERARASI"/>
    <n v="1"/>
    <s v="0701"/>
    <s v="AKYAZI DEPO"/>
    <s v="SAKARYA"/>
    <s v="AKYAZI"/>
    <s v="BEDİL KARABEY KÖYÜ ŞERTBAŞI MEVKİİ"/>
    <s v="L4104"/>
    <s v="YILPORT"/>
    <s v="KOCAELİ"/>
    <s v="DİLOVASI"/>
    <s v="DİLOVASI OSB. 1.KISIM GÖKSU CD. NO:18 @ "/>
    <n v="0"/>
    <n v="0"/>
    <n v="0"/>
    <n v="0"/>
    <n v="37434"/>
    <n v="0"/>
    <n v="40113"/>
    <n v="0"/>
    <n v="37434"/>
    <n v="40113"/>
    <n v="2679"/>
  </r>
  <r>
    <x v="5"/>
    <s v="Hüseyin Çalışkan"/>
    <s v="Arşiv kaydı var"/>
    <m/>
    <m/>
    <d v="2026-08-26T00:00:00"/>
    <s v="S-642985"/>
    <d v="2026-08-26T00:00:00"/>
    <s v="Y-577231"/>
    <x v="0"/>
    <m/>
    <s v=" "/>
    <m/>
    <s v="91274"/>
    <m/>
    <x v="14"/>
    <s v="Ülker Bisküvi San. A.Ş. Akyurt Şubesi"/>
    <s v="ÜLKER BİSKÜVİ SAN.A.Ş ( GEBZE ŞUBE )"/>
    <d v="2026-08-26T00:00:00"/>
    <s v="P-000172958"/>
    <m/>
    <s v="06BC8182"/>
    <s v="Tır Kayar Perdeli"/>
    <s v="SAVAŞ KÜÇÜ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1274"/>
    <n v="26360"/>
    <n v="0"/>
    <n v="0"/>
    <n v="0"/>
    <n v="29655"/>
    <n v="0"/>
    <n v="42394.79"/>
    <n v="0"/>
    <n v="29655"/>
    <n v="42394.79"/>
    <n v="12739.79"/>
  </r>
  <r>
    <x v="5"/>
    <s v="Hüseyin Çalışkan"/>
    <s v="Arşiv kaydı var"/>
    <m/>
    <m/>
    <d v="2026-08-26T00:00:00"/>
    <s v="S-642982"/>
    <d v="2026-08-26T00:00:00"/>
    <s v="Y-577227"/>
    <x v="0"/>
    <m/>
    <s v=" "/>
    <m/>
    <s v="91267"/>
    <m/>
    <x v="14"/>
    <s v="Ülker Bisküvi San. A.Ş. Akyurt Şubesi"/>
    <s v="ÜLKER BİSKÜVİ SAN.A.Ş ( GEBZE ŞUBE )"/>
    <d v="2026-08-26T00:00:00"/>
    <s v="P-000172955"/>
    <m/>
    <s v="06FAM290"/>
    <s v="Tır Kayar Perdeli"/>
    <s v="ALAATTİN KÜÇÜK / ÖZKERVANOĞULLARI NAKLİYAT"/>
    <x v="0"/>
    <s v="HAMZA ALTINTAŞ"/>
    <s v="0530977524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1267"/>
    <n v="27120"/>
    <n v="0"/>
    <n v="0"/>
    <n v="0"/>
    <n v="30510"/>
    <n v="0"/>
    <n v="43617.1"/>
    <n v="0"/>
    <n v="30510"/>
    <n v="43617.1"/>
    <n v="13107.1"/>
  </r>
  <r>
    <x v="5"/>
    <s v="Hüseyin Çalışkan"/>
    <s v="Arşiv kaydı var"/>
    <m/>
    <m/>
    <d v="2026-08-26T00:00:00"/>
    <s v="S-642979"/>
    <d v="2026-08-26T00:00:00"/>
    <s v="Y-577225"/>
    <x v="0"/>
    <m/>
    <s v=" "/>
    <m/>
    <s v="91238"/>
    <m/>
    <x v="14"/>
    <s v="Ülker Bisküvi San. A.Ş. Akyurt Şubesi"/>
    <s v="ÜLKER BİSKÜVİ SAN.A.Ş ( GEBZE ŞUBE )"/>
    <d v="2026-08-26T00:00:00"/>
    <s v="P-000172952"/>
    <m/>
    <s v="06EMS633"/>
    <s v="Tır Kayar Perdeli"/>
    <s v="HAŞİM AYYILDIZ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1238"/>
    <n v="26420"/>
    <n v="0"/>
    <n v="0"/>
    <n v="0"/>
    <n v="29722.5"/>
    <n v="0"/>
    <n v="42491.29"/>
    <n v="0"/>
    <n v="29722.5"/>
    <n v="42491.29"/>
    <n v="12768.79"/>
  </r>
  <r>
    <x v="5"/>
    <s v="Hüseyin Çalışkan"/>
    <s v="Arşiv kaydı var"/>
    <m/>
    <m/>
    <d v="2026-08-26T00:00:00"/>
    <s v="S-642974"/>
    <d v="2026-08-26T00:00:00"/>
    <s v="Y-577220"/>
    <x v="0"/>
    <m/>
    <s v=" "/>
    <m/>
    <s v="91213"/>
    <m/>
    <x v="14"/>
    <s v="Ülker Bisküvi San. A.Ş. Akyurt Şubesi"/>
    <s v="ÜLKER BİSKÜVİ SAN.A.Ş ( GEBZE ŞUBE )"/>
    <d v="2026-08-26T00:00:00"/>
    <s v="P-000172947"/>
    <m/>
    <s v="06DGJ354"/>
    <s v="Tır Kayar Perdeli"/>
    <s v="ENVER SEZE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1213"/>
    <n v="18520"/>
    <n v="0"/>
    <n v="0"/>
    <n v="0"/>
    <n v="29250"/>
    <n v="0"/>
    <n v="43424"/>
    <n v="0"/>
    <n v="29250"/>
    <n v="43424"/>
    <n v="14174"/>
  </r>
  <r>
    <x v="5"/>
    <s v="Hüseyin Çalışkan"/>
    <s v="Arşiv kaydı var"/>
    <m/>
    <m/>
    <d v="2026-08-26T00:00:00"/>
    <s v="S-642973"/>
    <d v="2026-08-26T00:00:00"/>
    <s v="Y-577219"/>
    <x v="0"/>
    <m/>
    <s v=" "/>
    <m/>
    <s v="91211"/>
    <m/>
    <x v="18"/>
    <s v="Ülker Bisküvi San. A.Ş. Akyurt Şubesi"/>
    <s v="Ülker Bisküvi San. A.Ş. Topkapı - 2 Şubesi"/>
    <d v="2026-08-26T00:00:00"/>
    <s v="P-000172946"/>
    <m/>
    <s v="06DZZ670"/>
    <s v="Tır Kayar Perdeli"/>
    <s v="SAMİ KURUOĞ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91211"/>
    <n v="27220"/>
    <n v="0"/>
    <n v="0"/>
    <n v="0"/>
    <n v="38516.300000000003"/>
    <n v="0"/>
    <n v="43372.35"/>
    <n v="0"/>
    <n v="38516.300000000003"/>
    <n v="43372.35"/>
    <n v="4856.05"/>
  </r>
  <r>
    <x v="5"/>
    <s v="Hüseyin Çalışkan"/>
    <s v="Arşiv kaydı var"/>
    <m/>
    <m/>
    <d v="2026-08-26T00:00:00"/>
    <s v="S-642972"/>
    <d v="2026-08-26T00:00:00"/>
    <s v="Y-577218"/>
    <x v="0"/>
    <m/>
    <s v=" "/>
    <m/>
    <s v="91207"/>
    <m/>
    <x v="14"/>
    <s v="Ülker Bisküvi San. A.Ş. Akyurt Şubesi"/>
    <s v="ÜLKER BİSKÜVİ SAN.A.Ş ( GEBZE ŞUBE )"/>
    <d v="2026-08-26T00:00:00"/>
    <s v="P-000172945"/>
    <m/>
    <s v="06CBC31"/>
    <s v="Tır Kayar Perdeli"/>
    <s v="İSMAİL AKBAŞ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1207"/>
    <n v="27240"/>
    <n v="0"/>
    <n v="0"/>
    <n v="0"/>
    <n v="30645"/>
    <n v="0"/>
    <n v="43810.09"/>
    <n v="0"/>
    <n v="30645"/>
    <n v="43810.09"/>
    <n v="13165.09"/>
  </r>
  <r>
    <x v="5"/>
    <s v="Hüseyin Çalışkan"/>
    <s v="Arşiv kaydı var"/>
    <m/>
    <m/>
    <d v="2026-08-26T00:00:00"/>
    <s v="S-642940"/>
    <d v="2026-08-26T00:00:00"/>
    <s v="Y-577187"/>
    <x v="0"/>
    <m/>
    <s v=" "/>
    <m/>
    <s v="91174"/>
    <m/>
    <x v="14"/>
    <s v="Ülker Bisküvi San. A.Ş. Akyurt Şubesi"/>
    <s v="ÜLKER BİSKÜVİ SAN.A.Ş ( GEBZE ŞUBE )"/>
    <d v="2026-08-26T00:00:00"/>
    <s v="P-000172943"/>
    <m/>
    <s v="06FS8903"/>
    <s v="Tır Kayar Perdeli"/>
    <s v="FERHAT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1174"/>
    <n v="27300"/>
    <n v="0"/>
    <n v="0"/>
    <n v="0"/>
    <n v="30712.5"/>
    <n v="0"/>
    <n v="43906.59"/>
    <n v="0"/>
    <n v="30712.5"/>
    <n v="43906.59"/>
    <n v="13194.09"/>
  </r>
  <r>
    <x v="5"/>
    <s v="Hüseyin Çalışkan"/>
    <s v="Arşiv kaydı var"/>
    <m/>
    <m/>
    <d v="2026-08-26T00:00:00"/>
    <s v="S-642935"/>
    <d v="2026-08-26T00:00:00"/>
    <s v="Y-577181"/>
    <x v="0"/>
    <m/>
    <s v=" "/>
    <m/>
    <s v="91139"/>
    <m/>
    <x v="14"/>
    <s v="Ülker Bisküvi San. A.Ş. Akyurt Şubesi"/>
    <s v="ÜLKER BİSKÜVİ SAN.A.Ş ( GEBZE ŞUBE )"/>
    <d v="2026-08-26T00:00:00"/>
    <s v="P-000172942"/>
    <m/>
    <s v="06EDU928"/>
    <s v="Tır Kayar Perdeli"/>
    <s v="SÜLEYMAN MUT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1139"/>
    <n v="6220"/>
    <n v="0"/>
    <n v="0"/>
    <n v="0"/>
    <n v="15625"/>
    <n v="0"/>
    <n v="19156.740000000002"/>
    <n v="0"/>
    <n v="15625"/>
    <n v="19156.740000000002"/>
    <n v="3531.74"/>
  </r>
  <r>
    <x v="5"/>
    <s v="Hüseyin Çalışkan"/>
    <s v="Arşiv kaydı var"/>
    <m/>
    <m/>
    <d v="2026-08-26T00:00:00"/>
    <s v="S-642935"/>
    <d v="2026-08-26T00:00:00"/>
    <s v="Y-577179"/>
    <x v="0"/>
    <m/>
    <s v=" "/>
    <m/>
    <s v="91165"/>
    <m/>
    <x v="14"/>
    <s v="Ülker Bisküvi San. A.Ş. Akyurt Şubesi"/>
    <s v="ÜLKER BİSKÜVİ SAN.A.Ş ( GEBZE ŞUBE )"/>
    <d v="2026-08-26T00:00:00"/>
    <s v="P-000172942"/>
    <m/>
    <s v="06EDU928"/>
    <s v="Tır Kayar Perdeli"/>
    <s v="SÜLEYMAN MUT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1165"/>
    <n v="16560"/>
    <n v="0"/>
    <n v="0"/>
    <n v="0"/>
    <n v="15625"/>
    <n v="0"/>
    <n v="26633.45"/>
    <n v="0"/>
    <n v="15625"/>
    <n v="26633.45"/>
    <n v="11008.45"/>
  </r>
  <r>
    <x v="5"/>
    <s v="Hüseyin Çalışkan"/>
    <s v="Arşiv kaydı var"/>
    <m/>
    <m/>
    <d v="2026-08-26T00:00:00"/>
    <s v="S-642924"/>
    <d v="2026-08-26T00:00:00"/>
    <s v="Y-577169"/>
    <x v="0"/>
    <m/>
    <s v=" "/>
    <m/>
    <s v="91133"/>
    <m/>
    <x v="18"/>
    <s v="Ülker Bisküvi San. A.Ş. Akyurt Şubesi"/>
    <s v="Ülker Bisküvi San. A.Ş. Topkapı - 2 Şubesi"/>
    <d v="2026-08-26T00:00:00"/>
    <s v="P-000172937"/>
    <m/>
    <s v="06CFH65"/>
    <s v="10 Tkr Kamyon Tenteli"/>
    <s v="NİYAZİ ILI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91133"/>
    <n v="15700"/>
    <n v="0"/>
    <n v="0"/>
    <n v="0"/>
    <n v="23141.8"/>
    <n v="0"/>
    <n v="25016.38"/>
    <n v="0"/>
    <n v="23141.8"/>
    <n v="25016.38"/>
    <n v="1874.58"/>
  </r>
  <r>
    <x v="5"/>
    <s v="Ahmet Bursal"/>
    <s v="Arşiv kaydı var"/>
    <m/>
    <m/>
    <d v="2026-08-26T00:00:00"/>
    <s v="S-643158"/>
    <d v="2026-08-26T00:00:00"/>
    <s v="Y-577406"/>
    <x v="0"/>
    <m/>
    <s v=" "/>
    <m/>
    <s v="90994"/>
    <m/>
    <x v="1"/>
    <s v="Ülker Bisküvi San. A.Ş. Topkapı- 3 Şubesi"/>
    <s v="ÜLKER BİSKÜVİ SANAYİ AŞ .(ANKARA ŞUBE)"/>
    <m/>
    <m/>
    <m/>
    <s v="06ESE611"/>
    <s v="Tır Kayar Perdeli"/>
    <s v="HASAN HÜSEYİN ATA"/>
    <x v="0"/>
    <s v="HASAN ATA"/>
    <s v="5384099899"/>
    <s v="ŞEHİRLERARASI"/>
    <n v="1"/>
    <s v="2161"/>
    <s v="HAMMADDE 70 DEPO"/>
    <s v="İSTANBUL"/>
    <s v="ZEYTİNBURNU"/>
    <s v="Davutpaşa Caddesi No:18 Zeytinburnu / İstanbul"/>
    <s v="0699"/>
    <s v="ÜLKER ANKARA HAMMADDE DEPO"/>
    <s v="ANKARA"/>
    <s v="AKYURT"/>
    <s v="ESENBOĞA YOLU 21.KM AKYURT/ANKARA @ 90994"/>
    <n v="0"/>
    <n v="0"/>
    <n v="0"/>
    <n v="0"/>
    <n v="29630"/>
    <n v="0"/>
    <n v="42102"/>
    <n v="0"/>
    <n v="29630"/>
    <n v="42102"/>
    <n v="12472"/>
  </r>
  <r>
    <x v="5"/>
    <s v="Ahmet Bursal"/>
    <s v="Arşiv kaydı var"/>
    <m/>
    <m/>
    <d v="2026-08-26T00:00:00"/>
    <s v="S-643365"/>
    <d v="2026-08-26T00:00:00"/>
    <s v="Y-577613"/>
    <x v="0"/>
    <m/>
    <s v=" "/>
    <m/>
    <s v="91349"/>
    <m/>
    <x v="14"/>
    <s v="Ülker Bisküvi San. A.Ş. Akyurt Şubesi"/>
    <s v="ÜLKER BİSKÜVİ SAN.A.Ş ( GEBZE ŞUBE )"/>
    <m/>
    <m/>
    <m/>
    <s v="06JPB14"/>
    <s v="Tır Kayar Perdeli"/>
    <s v="MEHMET AKTAN"/>
    <x v="0"/>
    <s v="MEHMET AKTAN"/>
    <s v="05334219173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1349"/>
    <n v="0"/>
    <n v="0"/>
    <n v="0"/>
    <n v="0"/>
    <n v="30600"/>
    <n v="0"/>
    <n v="43745.760000000002"/>
    <n v="0"/>
    <n v="30600"/>
    <n v="43745.760000000002"/>
    <n v="13145.76"/>
  </r>
  <r>
    <x v="5"/>
    <s v="Hüseyin Çalışkan"/>
    <s v="Arşiv kaydı var"/>
    <m/>
    <m/>
    <d v="2026-08-26T00:00:00"/>
    <s v="S-642927"/>
    <d v="2026-08-26T00:00:00"/>
    <s v="Y-577172"/>
    <x v="0"/>
    <m/>
    <s v=" "/>
    <m/>
    <s v="91160"/>
    <m/>
    <x v="14"/>
    <s v="Ülker Bisküvi San. A.Ş. Akyurt Şubesi"/>
    <s v="ÜLKER BİSKÜVİ SAN.A.Ş ( GEBZE ŞUBE )"/>
    <d v="2026-08-26T00:00:00"/>
    <s v="P-000172938"/>
    <m/>
    <s v="06CKD016"/>
    <s v="Tır Kayar Perdeli"/>
    <s v="ORHAN SARIARSLAN"/>
    <x v="0"/>
    <s v="ORHAN SARIARSLAN"/>
    <s v="5372606357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1160"/>
    <n v="27240"/>
    <n v="0"/>
    <n v="0"/>
    <n v="0"/>
    <n v="30645"/>
    <n v="0"/>
    <n v="43810.09"/>
    <n v="0"/>
    <n v="30645"/>
    <n v="43810.09"/>
    <n v="13165.09"/>
  </r>
  <r>
    <x v="2"/>
    <s v="Arif Aladağ"/>
    <m/>
    <m/>
    <s v="TAMAMLANDI"/>
    <d v="2026-08-26T00:00:00"/>
    <s v="S-643032"/>
    <d v="2026-08-26T00:00:00"/>
    <s v="Y-577278"/>
    <x v="0"/>
    <m/>
    <s v=" "/>
    <m/>
    <m/>
    <m/>
    <x v="7"/>
    <s v="KESKİNOĞLU TAVUKÇULUK VE DAMIZLIK İŞLETMELERİ SANAYİ TİCARET ANONİM ŞİRKETİ"/>
    <m/>
    <m/>
    <m/>
    <m/>
    <s v="06COS659"/>
    <s v="Tır Frigorifik"/>
    <s v="SİSTA LOJİSTİK GIDA TİC.LTD.ŞTİ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AKHİSAR BİM @ "/>
    <n v="0"/>
    <n v="0"/>
    <n v="0"/>
    <n v="0"/>
    <n v="4500"/>
    <n v="0"/>
    <n v="4900"/>
    <n v="0"/>
    <n v="4500"/>
    <n v="4900"/>
    <n v="400"/>
  </r>
  <r>
    <x v="2"/>
    <s v="Arif Aladağ"/>
    <m/>
    <m/>
    <s v="TAMAMLANDI"/>
    <d v="2026-08-26T00:00:00"/>
    <s v="S-643031"/>
    <d v="2026-08-26T00:00:00"/>
    <s v="Y-577277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LERARASI"/>
    <n v="1"/>
    <s v="4598"/>
    <s v="MANİSA KESKİNOĞLU DEPO"/>
    <s v="MANİSA"/>
    <s v="AKHİSAR"/>
    <s v="KAYALIOĞLU KASABASI"/>
    <s v="Y35"/>
    <s v="İZMİR"/>
    <s v="İZMİR"/>
    <s v="MERKEZ"/>
    <s v="MENEMEN TK + CENK ZERE @ "/>
    <n v="0"/>
    <n v="0"/>
    <n v="0"/>
    <n v="0"/>
    <n v="13500"/>
    <n v="0"/>
    <n v="13200"/>
    <n v="0"/>
    <n v="13500"/>
    <n v="13200"/>
    <n v="-300"/>
  </r>
  <r>
    <x v="2"/>
    <s v="Arif Aladağ"/>
    <m/>
    <m/>
    <s v="TAMAMLANDI"/>
    <d v="2026-08-25T00:00:00"/>
    <s v="S-643030"/>
    <d v="2026-08-26T00:00:00"/>
    <s v="Y-577276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MANİSA A101 @ "/>
    <n v="0"/>
    <n v="0"/>
    <n v="0"/>
    <n v="0"/>
    <n v="8500"/>
    <n v="0"/>
    <n v="8650"/>
    <n v="0"/>
    <n v="8500"/>
    <n v="8650"/>
    <n v="150"/>
  </r>
  <r>
    <x v="2"/>
    <s v="Arif Aladağ"/>
    <m/>
    <m/>
    <s v="TAMAMLANDI"/>
    <d v="2026-08-26T00:00:00"/>
    <s v="S-643029"/>
    <d v="2026-08-26T00:00:00"/>
    <s v="Y-577275"/>
    <x v="0"/>
    <m/>
    <s v=" "/>
    <m/>
    <m/>
    <m/>
    <x v="7"/>
    <s v="KESKİNOĞLU TAVUKÇULUK VE DAMIZLIK İŞLETMELERİ SANAYİ TİCARET ANONİM ŞİRKETİ"/>
    <m/>
    <m/>
    <m/>
    <m/>
    <s v="16AFR81"/>
    <s v="Tır Frigorifik"/>
    <s v="MUSTAFA ARIK"/>
    <x v="0"/>
    <s v=" "/>
    <m/>
    <s v="ŞEHİRLERARASI"/>
    <n v="1"/>
    <s v="4598"/>
    <s v="MANİSA KESKİNOĞLU DEPO"/>
    <s v="MANİSA"/>
    <s v="AKHİSAR"/>
    <s v="KAYALIOĞLU KASABASI"/>
    <s v="Y41"/>
    <s v="KOCAELİ"/>
    <s v="KOCAELİ"/>
    <s v="KOCAELİ(İZMİT) MERKEZ"/>
    <s v="GEBZE MİGROS @ "/>
    <n v="0"/>
    <n v="0"/>
    <n v="0"/>
    <n v="0"/>
    <n v="24000"/>
    <n v="0"/>
    <n v="23950"/>
    <n v="0"/>
    <n v="24000"/>
    <n v="23950"/>
    <n v="-50"/>
  </r>
  <r>
    <x v="2"/>
    <s v="Arif Aladağ"/>
    <m/>
    <s v="24-31 AĞUSTOS 2026 GÖNENLİ SÜT / AKHİSAR MUTABAKATI"/>
    <s v="TAMAMLANDI"/>
    <d v="2026-08-26T00:00:00"/>
    <s v="S-643028"/>
    <d v="2026-08-26T00:00:00"/>
    <s v="Y-577274"/>
    <x v="0"/>
    <m/>
    <s v=" "/>
    <m/>
    <m/>
    <m/>
    <x v="6"/>
    <s v="GÖNENLİ SÜT VE SÜT ÜRÜNLERİ GIDA SANAYİ VE TİCARET ANONİM ŞİRKETİ"/>
    <m/>
    <m/>
    <m/>
    <m/>
    <s v="31SB279"/>
    <s v="Tır Frigorifik"/>
    <s v="YÖNTEM LOJ.ULUS.TAŞ.İTH.İHR.SAN.VE TİC.LTD.ŞTİ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TUZLA BİM+ ÖMERLİ BİM @ "/>
    <n v="0"/>
    <n v="0"/>
    <n v="0"/>
    <n v="0"/>
    <n v="38500"/>
    <n v="0"/>
    <n v="41212.400000000001"/>
    <n v="0"/>
    <n v="38500"/>
    <n v="41212.400000000001"/>
    <n v="2712.4"/>
  </r>
  <r>
    <x v="2"/>
    <s v="Arif Aladağ"/>
    <m/>
    <s v="24-31 AĞUSTOS 2026 GÖNENLİ SÜT / AKHİSAR MUTABAKATI"/>
    <s v="TAMAMLANDI"/>
    <d v="2026-08-26T00:00:00"/>
    <s v="S-643027"/>
    <d v="2026-08-26T00:00:00"/>
    <s v="Y-577273"/>
    <x v="0"/>
    <m/>
    <s v=" "/>
    <m/>
    <m/>
    <m/>
    <x v="6"/>
    <s v="GÖNENLİ SÜT VE SÜT ÜRÜNLERİ GIDA SANAYİ VE TİCARET ANONİM ŞİRKETİ"/>
    <m/>
    <m/>
    <m/>
    <m/>
    <s v="45ACD017"/>
    <s v="Tır Frigorifik"/>
    <s v="MEHMET UZEL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TUZLA BİM @ "/>
    <n v="0"/>
    <n v="0"/>
    <n v="0"/>
    <n v="0"/>
    <n v="38500"/>
    <n v="0"/>
    <n v="41212.400000000001"/>
    <n v="0"/>
    <n v="38500"/>
    <n v="41212.400000000001"/>
    <n v="2712.4"/>
  </r>
  <r>
    <x v="2"/>
    <s v="Arif Aladağ"/>
    <m/>
    <s v="24-31 AĞUSTOS 2026 GÖNENLİ SÜT / AKHİSAR MUTABAKATI"/>
    <s v="TAMAMLANDI"/>
    <d v="2026-08-26T00:00:00"/>
    <s v="S-643026"/>
    <d v="2026-08-26T00:00:00"/>
    <s v="Y-577272"/>
    <x v="0"/>
    <m/>
    <s v=" "/>
    <m/>
    <m/>
    <m/>
    <x v="6"/>
    <s v="GÖNENLİ SÜT VE SÜT ÜRÜNLERİ GIDA SANAYİ VE TİCARET ANONİM ŞİRKETİ"/>
    <m/>
    <m/>
    <m/>
    <m/>
    <s v="45BBY525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ORHANLI BİM @ "/>
    <n v="0"/>
    <n v="0"/>
    <n v="0"/>
    <n v="0"/>
    <n v="39500"/>
    <n v="0"/>
    <n v="41212.400000000001"/>
    <n v="0"/>
    <n v="39500"/>
    <n v="41212.400000000001"/>
    <n v="1712.4"/>
  </r>
  <r>
    <x v="2"/>
    <s v="Arif Aladağ"/>
    <m/>
    <s v="24-31 AĞUSTOS 2026 GÖNENLİ SÜT / AKHİSAR MUTABAKATI"/>
    <s v="TAMAMLANDI"/>
    <d v="2026-08-26T00:00:00"/>
    <s v="S-643025"/>
    <d v="2026-08-26T00:00:00"/>
    <s v="Y-577271"/>
    <x v="0"/>
    <m/>
    <s v=" "/>
    <m/>
    <m/>
    <m/>
    <x v="6"/>
    <s v="GÖNENLİ SÜT VE SÜT ÜRÜNLERİ GIDA SANAYİ VE TİCARET ANONİM ŞİRKETİ"/>
    <m/>
    <m/>
    <m/>
    <m/>
    <s v="31AJA224"/>
    <s v="Tır Frigorifik"/>
    <s v="KAPITRANS ULUS.TAŞ.TİC.LTD.ŞTİ."/>
    <x v="1"/>
    <s v=" "/>
    <m/>
    <s v="ŞEHİRLERARASI"/>
    <n v="1"/>
    <s v="Y45"/>
    <s v="MANİSA"/>
    <s v="MANİSA"/>
    <s v="MANİSA MERKEZ"/>
    <m/>
    <s v="Y34"/>
    <s v="İSTANBUL"/>
    <s v="İSTANBUL"/>
    <s v="İSTANBUL MERKEZ"/>
    <s v="HARAMİDERE BİM @ "/>
    <n v="0"/>
    <n v="490"/>
    <n v="1000"/>
    <n v="510"/>
    <n v="47124.43"/>
    <n v="857.39"/>
    <n v="55617.94"/>
    <n v="0"/>
    <n v="46267.040000000001"/>
    <n v="55617.94"/>
    <n v="9350.9"/>
  </r>
  <r>
    <x v="2"/>
    <s v="Arif Aladağ"/>
    <m/>
    <s v="24-31 AĞUSTOS 2026 GÖNENLİ SÜT / AKHİSAR MUTABAKATI"/>
    <s v="TAMAMLANDI"/>
    <d v="2026-08-26T00:00:00"/>
    <s v="S-643024"/>
    <d v="2026-08-26T00:00:00"/>
    <s v="Y-577270"/>
    <x v="0"/>
    <m/>
    <s v=" "/>
    <m/>
    <m/>
    <m/>
    <x v="6"/>
    <s v="GÖNENLİ SÜT VE SÜT ÜRÜNLERİ GIDA SANAYİ VE TİCARET ANONİM ŞİRKETİ"/>
    <m/>
    <m/>
    <m/>
    <m/>
    <s v="45HH178"/>
    <s v="Tır Frigorifik"/>
    <s v="SAFİYE YAŞAR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ESENYURT BİM2+BİM3 @ "/>
    <n v="0"/>
    <n v="0"/>
    <n v="0"/>
    <n v="0"/>
    <n v="55000"/>
    <n v="0"/>
    <n v="55617.94"/>
    <n v="0"/>
    <n v="55000"/>
    <n v="55617.94"/>
    <n v="617.94000000000005"/>
  </r>
  <r>
    <x v="3"/>
    <s v="Mehmet Koç"/>
    <s v="Arşiv kaydı var"/>
    <m/>
    <m/>
    <d v="2026-08-26T00:00:00"/>
    <s v="S-642996"/>
    <d v="2026-08-26T00:00:00"/>
    <s v="Y-577242"/>
    <x v="0"/>
    <m/>
    <s v=" "/>
    <m/>
    <m/>
    <m/>
    <x v="19"/>
    <s v="VATAN PLASTİK SAN TİCARET A.Ş"/>
    <m/>
    <d v="2026-08-26T00:00:00"/>
    <s v="P-000172965"/>
    <m/>
    <s v="34YVC13"/>
    <s v="Tır Tenteli"/>
    <s v="MEHMET GÜLLÜ"/>
    <x v="0"/>
    <s v=" "/>
    <m/>
    <s v="ŞEHİRLERARASI"/>
    <n v="1"/>
    <s v="KARTAL"/>
    <s v="KARTAL"/>
    <s v="İSTANBUL"/>
    <s v="KARTAL"/>
    <m/>
    <s v="Y59"/>
    <s v="TEKİRDAĞ"/>
    <s v="TEKİRDAĞ"/>
    <s v="TEKİRDAĞ MERKEZ"/>
    <s v="İPTAL OLAN ALYILDIZ PLASTİK İŞİNE İSTİNADEN DÜZENLENMİŞTİR. @"/>
    <n v="0"/>
    <n v="0"/>
    <n v="0"/>
    <n v="0"/>
    <n v="1000"/>
    <n v="0"/>
    <n v="1000"/>
    <n v="0"/>
    <n v="1000"/>
    <n v="1000"/>
    <n v="0"/>
  </r>
  <r>
    <x v="3"/>
    <s v="Mehmet Koç"/>
    <s v="Arşiv kaydı var"/>
    <m/>
    <m/>
    <d v="2026-08-26T00:00:00"/>
    <s v="S-642995"/>
    <d v="2026-08-26T00:00:00"/>
    <s v="Y-577241"/>
    <x v="0"/>
    <m/>
    <s v=" "/>
    <m/>
    <m/>
    <m/>
    <x v="20"/>
    <s v="BİLLAS LASTİK VE KAUÇUK SANAYİ TİCARET ANONİM ŞİRKETİ"/>
    <m/>
    <d v="2026-08-26T00:00:00"/>
    <s v="P-000172964"/>
    <m/>
    <s v="06AU4285"/>
    <s v="Tır Tenteli"/>
    <s v="NECİP KAHRAMAN"/>
    <x v="0"/>
    <s v=" "/>
    <m/>
    <s v="ŞEHİRLERARASI"/>
    <n v="1"/>
    <s v="Y41"/>
    <s v="KOCAELİ"/>
    <s v="KOCAELİ"/>
    <s v="KOCAELİ(İZMİT) MERKEZ"/>
    <m/>
    <s v="Y11"/>
    <s v="BİLECİK"/>
    <s v="BİLECİK"/>
    <s v="BİLECİK MERKEZ"/>
    <m/>
    <n v="0"/>
    <n v="0"/>
    <n v="0"/>
    <n v="0"/>
    <n v="9000"/>
    <n v="0"/>
    <n v="10500"/>
    <n v="0"/>
    <n v="9000"/>
    <n v="10500"/>
    <n v="1500"/>
  </r>
  <r>
    <x v="3"/>
    <s v="Mehmet Koç"/>
    <s v="Arşiv kaydı var"/>
    <m/>
    <m/>
    <d v="2026-08-26T00:00:00"/>
    <s v="S-643904"/>
    <d v="2026-08-26T00:00:00"/>
    <s v="Y-578155"/>
    <x v="0"/>
    <m/>
    <s v=" "/>
    <m/>
    <m/>
    <m/>
    <x v="19"/>
    <s v="VATAN PLASTİK SAN TİCARET A.Ş"/>
    <m/>
    <d v="2026-08-26T00:00:00"/>
    <s v="P-000173475"/>
    <m/>
    <s v="34DZM529"/>
    <s v="Tır Tenteli"/>
    <s v="EKSEN ULUSLARARASI LOJİSTİK VE TAŞIMACILIK HİZMETLERİ İÇ VE DIŞ TİCARET LİMİTED ŞİRKETİ"/>
    <x v="0"/>
    <s v=" "/>
    <m/>
    <s v="ŞEHİRLERARASI"/>
    <n v="1"/>
    <s v="ÖMERLİ"/>
    <s v="ÖMERLİ"/>
    <s v="İSTANBUL"/>
    <m/>
    <m/>
    <s v="Y10"/>
    <s v="BALIKESİR"/>
    <s v="BALIKESİR"/>
    <s v="BALIKESİR MERKEZ"/>
    <s v="36104 @ "/>
    <n v="0"/>
    <n v="0"/>
    <n v="0"/>
    <n v="0"/>
    <n v="20000"/>
    <n v="0"/>
    <n v="25614"/>
    <n v="0"/>
    <n v="20000"/>
    <n v="25614"/>
    <n v="5614"/>
  </r>
  <r>
    <x v="3"/>
    <s v="Mehmet Koç"/>
    <s v="Arşiv kaydı var"/>
    <m/>
    <m/>
    <d v="2026-08-26T00:00:00"/>
    <s v="S-643880"/>
    <d v="2026-08-26T00:00:00"/>
    <s v="Y-578132"/>
    <x v="0"/>
    <m/>
    <s v=" "/>
    <m/>
    <m/>
    <m/>
    <x v="19"/>
    <s v="VATAN PLASTİK SAN TİCARET A.Ş"/>
    <m/>
    <d v="2026-08-26T00:00:00"/>
    <s v="P-000173458"/>
    <m/>
    <s v="54RB650"/>
    <s v="Tır Tenteli"/>
    <s v="ZEKERİYA ÜNAL"/>
    <x v="0"/>
    <s v=" "/>
    <m/>
    <s v="ŞEHİRLERARASI"/>
    <n v="1"/>
    <s v="Y11"/>
    <s v="BİLECİK"/>
    <s v="BİLECİK"/>
    <s v="BİLECİK MERKEZ"/>
    <m/>
    <s v="Y16"/>
    <s v="BURSA"/>
    <s v="BURSA"/>
    <s v="BURSA MERKEZ"/>
    <s v="36113 @"/>
    <n v="0"/>
    <n v="0"/>
    <n v="0"/>
    <n v="0"/>
    <n v="12000"/>
    <n v="0"/>
    <n v="15439"/>
    <n v="0"/>
    <n v="12000"/>
    <n v="15439"/>
    <n v="3439"/>
  </r>
  <r>
    <x v="3"/>
    <s v="Mehmet Koç"/>
    <s v="Arşiv kaydı var"/>
    <m/>
    <m/>
    <d v="2026-08-26T00:00:00"/>
    <s v="S-643144"/>
    <d v="2026-08-26T00:00:00"/>
    <s v="Y-577393"/>
    <x v="0"/>
    <m/>
    <s v=" "/>
    <m/>
    <m/>
    <m/>
    <x v="19"/>
    <s v="VATAN PLASTİK SAN TİCARET A.Ş"/>
    <m/>
    <d v="2026-08-26T00:00:00"/>
    <s v="P-000173067"/>
    <m/>
    <s v="02AGS973"/>
    <s v="Tır Tenteli"/>
    <s v="FEHMİ OTOMOTİV ELEKTRİK GIDA AKARYAKIT İNŞAAT NAKLİYAT TİCARET SANAYİ LİMİTED ŞİRKETİ"/>
    <x v="0"/>
    <s v=" "/>
    <m/>
    <s v="ŞEHİRLERARASI"/>
    <n v="1"/>
    <s v="Y11"/>
    <s v="BİLECİK"/>
    <s v="BİLECİK"/>
    <s v="BİLECİK MERKEZ"/>
    <m/>
    <s v="Y23"/>
    <s v="ELAZIĞ"/>
    <s v="ELAZIĞ"/>
    <s v="ELAZIĞ MERKEZ"/>
    <s v="VIR10339-34 @ "/>
    <n v="0"/>
    <n v="0"/>
    <n v="0"/>
    <n v="0"/>
    <n v="60000"/>
    <n v="0"/>
    <n v="69061"/>
    <n v="0"/>
    <n v="60000"/>
    <n v="69061"/>
    <n v="9061"/>
  </r>
  <r>
    <x v="3"/>
    <s v="Mehmet Koç"/>
    <s v="Arşiv kaydı var"/>
    <m/>
    <m/>
    <d v="2026-08-26T00:00:00"/>
    <s v="S-643142"/>
    <d v="2026-08-26T00:00:00"/>
    <s v="Y-577391"/>
    <x v="0"/>
    <m/>
    <s v=" "/>
    <m/>
    <m/>
    <m/>
    <x v="8"/>
    <s v="TURKUVAZ PLASTİK VE TEMİZLİK ÜRÜNLERİ SAN TİÇ A.Ş"/>
    <m/>
    <d v="2026-08-26T00:00:00"/>
    <s v="P-000173065"/>
    <m/>
    <s v="54APZ341"/>
    <s v="Tır Tenteli"/>
    <s v="NURTEN ÇAĞ"/>
    <x v="0"/>
    <s v=" "/>
    <m/>
    <s v="ŞEHİRLERARASI"/>
    <n v="1"/>
    <s v="HENDEK TURKUVAZ"/>
    <s v="HENDEK TURKUVAZ"/>
    <s v="SAKARYA"/>
    <s v="HENDEK"/>
    <m/>
    <s v="Y55"/>
    <s v="SAMSUN"/>
    <s v="SAMSUN"/>
    <s v="SAMSUN MERKEZ"/>
    <m/>
    <n v="0"/>
    <n v="0"/>
    <n v="0"/>
    <n v="0"/>
    <n v="30000"/>
    <n v="0"/>
    <n v="35983"/>
    <n v="0"/>
    <n v="30000"/>
    <n v="35983"/>
    <n v="5983"/>
  </r>
  <r>
    <x v="3"/>
    <s v="Mehmet Koç"/>
    <s v="Arşiv kaydı var"/>
    <m/>
    <m/>
    <d v="2026-08-26T00:00:00"/>
    <s v="S-643137"/>
    <d v="2026-08-26T00:00:00"/>
    <s v="Y-577386"/>
    <x v="0"/>
    <m/>
    <s v=" "/>
    <m/>
    <m/>
    <m/>
    <x v="19"/>
    <s v="VATAN PLASTİK SAN TİCARET A.Ş"/>
    <m/>
    <d v="2026-08-26T00:00:00"/>
    <s v="P-000173060"/>
    <m/>
    <s v="26B7465"/>
    <s v="Tır Tenteli"/>
    <s v="MUSTAFA SİVRİ"/>
    <x v="0"/>
    <s v=" "/>
    <m/>
    <s v="ŞEHİRLERARASI"/>
    <n v="1"/>
    <s v="Y11"/>
    <s v="BİLECİK"/>
    <s v="BİLECİK"/>
    <s v="BİLECİK MERKEZ"/>
    <m/>
    <s v="Y26"/>
    <s v="ESKİŞEHİR"/>
    <s v="ESKİŞEHİR"/>
    <s v="ESKİŞEHİR MERKEZ"/>
    <s v="VIR10180-81 @ "/>
    <n v="0"/>
    <n v="0"/>
    <n v="0"/>
    <n v="0"/>
    <n v="13000"/>
    <n v="0"/>
    <n v="15439"/>
    <n v="0"/>
    <n v="13000"/>
    <n v="15439"/>
    <n v="2439"/>
  </r>
  <r>
    <x v="3"/>
    <s v="Mehmet Koç"/>
    <s v="Arşiv kaydı var"/>
    <m/>
    <m/>
    <d v="2026-08-26T00:00:00"/>
    <s v="S-643133"/>
    <d v="2026-08-26T00:00:00"/>
    <s v="Y-577382"/>
    <x v="0"/>
    <m/>
    <s v=" "/>
    <m/>
    <m/>
    <m/>
    <x v="8"/>
    <s v="TURKUVAZ PLASTİK VE TEMİZLİK ÜRÜNLERİ SAN TİÇ A.Ş"/>
    <m/>
    <d v="2026-08-26T00:00:00"/>
    <s v="P-000173056"/>
    <m/>
    <s v="06FPL543"/>
    <s v="Tır Tenteli"/>
    <s v="ALİ ÇİÇEK"/>
    <x v="0"/>
    <s v=" "/>
    <m/>
    <s v="ŞEHİRLERARASI"/>
    <n v="1"/>
    <s v="HENDEK TURKUVAZ"/>
    <s v="HENDEK TURKUVAZ"/>
    <s v="SAKARYA"/>
    <s v="HENDEK"/>
    <m/>
    <s v="Y16"/>
    <s v="BURSA"/>
    <s v="BURSA"/>
    <s v="BURSA MERKEZ"/>
    <m/>
    <n v="0"/>
    <n v="0"/>
    <n v="0"/>
    <n v="0"/>
    <n v="13000"/>
    <n v="0"/>
    <n v="14889"/>
    <n v="0"/>
    <n v="13000"/>
    <n v="14889"/>
    <n v="1889"/>
  </r>
  <r>
    <x v="3"/>
    <s v="Mehmet Koç"/>
    <s v="Arşiv kaydı var"/>
    <m/>
    <m/>
    <d v="2026-08-26T00:00:00"/>
    <s v="S-643415"/>
    <d v="2026-08-26T00:00:00"/>
    <s v="Y-577664"/>
    <x v="0"/>
    <m/>
    <s v=" "/>
    <m/>
    <m/>
    <m/>
    <x v="20"/>
    <s v="BİLLAS LASTİK VE KAUÇUK SANAYİ TİCARET ANONİM ŞİRKETİ"/>
    <m/>
    <d v="2026-08-26T00:00:00"/>
    <s v="P-000173280"/>
    <m/>
    <s v="33HU214"/>
    <s v="Tır Tenteli"/>
    <s v="VELİ ŞİMŞEK"/>
    <x v="0"/>
    <s v=" "/>
    <m/>
    <s v="ŞEHİRLERARASI"/>
    <n v="1"/>
    <s v="Y11"/>
    <s v="BİLECİK"/>
    <s v="BİLECİK"/>
    <s v="BİLECİK MERKEZ"/>
    <m/>
    <s v="Y72"/>
    <s v="BATMAN"/>
    <s v="BATMAN"/>
    <s v="BATMAN MERKEZ"/>
    <m/>
    <n v="0"/>
    <n v="0"/>
    <n v="0"/>
    <n v="0"/>
    <n v="110000"/>
    <n v="0"/>
    <n v="125000"/>
    <n v="0"/>
    <n v="110000"/>
    <n v="125000"/>
    <n v="15000"/>
  </r>
  <r>
    <x v="3"/>
    <s v="Mehmet Koç"/>
    <s v="Arşiv kaydı var"/>
    <m/>
    <m/>
    <d v="2026-08-26T00:00:00"/>
    <s v="S-643103"/>
    <d v="2026-08-26T00:00:00"/>
    <s v="Y-577355"/>
    <x v="0"/>
    <m/>
    <s v=" "/>
    <m/>
    <m/>
    <m/>
    <x v="27"/>
    <s v="ASKO SINAİ VE TEKNOLOJİ ÜRETİM SANAYİ TİCARET ANONİM ŞİRKETİ"/>
    <m/>
    <d v="2026-08-26T00:00:00"/>
    <s v="P-000173029"/>
    <m/>
    <s v="54AIR951"/>
    <s v="Tır Tenteli"/>
    <s v="ÇAĞLAYAN TURGAY BOZ"/>
    <x v="0"/>
    <s v=" "/>
    <m/>
    <s v="ŞEHİRLERARASI"/>
    <n v="1"/>
    <s v="Y34"/>
    <s v="İSTANBUL"/>
    <s v="İSTANBUL"/>
    <s v="İSTANBUL MERKEZ"/>
    <m/>
    <s v="AQUA KRAFT"/>
    <s v="AQUA"/>
    <s v="SAKARYA"/>
    <s v="FERİZLİ"/>
    <s v="FERİZLİ OSB,6.CAD.NO:9/1,54110 FERİZLİ/SAKARYA_x000a__x000a_ASKAN MİL @ "/>
    <n v="0"/>
    <n v="0"/>
    <n v="0"/>
    <n v="0"/>
    <n v="7000"/>
    <n v="0"/>
    <n v="11918"/>
    <n v="0"/>
    <n v="7000"/>
    <n v="11918"/>
    <n v="4918"/>
  </r>
  <r>
    <x v="3"/>
    <s v="Mehmet Koç"/>
    <s v="Arşiv kaydı var"/>
    <m/>
    <m/>
    <d v="2026-08-26T00:00:00"/>
    <s v="S-643222"/>
    <d v="2026-08-26T00:00:00"/>
    <s v="Y-577470"/>
    <x v="0"/>
    <m/>
    <s v=" "/>
    <m/>
    <m/>
    <m/>
    <x v="8"/>
    <s v="TURKUVAZ PLASTİK VE TEMİZLİK ÜRÜNLERİ SAN TİÇ A.Ş"/>
    <m/>
    <d v="2026-08-26T00:00:00"/>
    <s v="P-000173173"/>
    <m/>
    <s v="54H5711"/>
    <s v="Tır Tenteli"/>
    <s v="ORHAN TETİK TRANS.NAK.TUR.SEYH.VE PETR.ÜRÜN.İTH.İHR.SAN.LTD.ŞTİ"/>
    <x v="0"/>
    <s v=" "/>
    <m/>
    <s v="ŞEHİRLERARASI"/>
    <n v="1"/>
    <s v="HENDEK TURKUVAZ"/>
    <s v="HENDEK TURKUVAZ"/>
    <s v="SAKARYA"/>
    <s v="HENDEK"/>
    <m/>
    <s v="Y34"/>
    <s v="İSTANBUL"/>
    <s v="İSTANBUL"/>
    <s v="İSTANBUL MERKEZ"/>
    <m/>
    <n v="0"/>
    <n v="0"/>
    <n v="0"/>
    <n v="0"/>
    <n v="20000"/>
    <n v="0"/>
    <n v="26578"/>
    <n v="0"/>
    <n v="20000"/>
    <n v="26578"/>
    <n v="6578"/>
  </r>
  <r>
    <x v="3"/>
    <s v="Mehmet Koç"/>
    <s v="Arşiv kaydı var"/>
    <m/>
    <m/>
    <d v="2026-08-26T00:00:00"/>
    <s v="S-643218"/>
    <d v="2026-08-26T00:00:00"/>
    <s v="Y-577466"/>
    <x v="0"/>
    <m/>
    <s v=" "/>
    <m/>
    <m/>
    <m/>
    <x v="8"/>
    <s v="TURKUVAZ PLASTİK VE TEMİZLİK ÜRÜNLERİ SAN TİÇ A.Ş"/>
    <m/>
    <d v="2026-08-26T00:00:00"/>
    <s v="P-000173169"/>
    <m/>
    <s v="61K6322"/>
    <s v="Tır Tenteli"/>
    <s v="ABDUL BAKİ SUNGUR"/>
    <x v="0"/>
    <s v=" "/>
    <m/>
    <s v="ŞEHİRLERARASI"/>
    <n v="1"/>
    <s v="HENDEK TURKUVAZ"/>
    <s v="HENDEK TURKUVAZ"/>
    <s v="SAKARYA"/>
    <s v="HENDEK"/>
    <m/>
    <s v="Y34"/>
    <s v="İSTANBUL"/>
    <s v="İSTANBUL"/>
    <s v="İSTANBUL MERKEZ"/>
    <m/>
    <n v="0"/>
    <n v="0"/>
    <n v="0"/>
    <n v="0"/>
    <n v="22000"/>
    <n v="0"/>
    <n v="26578"/>
    <n v="0"/>
    <n v="22000"/>
    <n v="26578"/>
    <n v="4578"/>
  </r>
  <r>
    <x v="3"/>
    <s v="Mehmet Koç"/>
    <s v="Arşiv kaydı var"/>
    <m/>
    <m/>
    <d v="2026-08-26T00:00:00"/>
    <s v="S-643214"/>
    <d v="2026-08-26T00:00:00"/>
    <s v="Y-577461"/>
    <x v="0"/>
    <m/>
    <s v=" "/>
    <m/>
    <m/>
    <m/>
    <x v="8"/>
    <s v="TURKUVAZ PLASTİK VE TEMİZLİK ÜRÜNLERİ SAN TİÇ A.Ş"/>
    <m/>
    <d v="2026-08-26T00:00:00"/>
    <s v="P-000173165"/>
    <m/>
    <s v="54APZ310"/>
    <s v="Tır Tenteli"/>
    <s v="ÖMER KAYA"/>
    <x v="0"/>
    <s v=" "/>
    <m/>
    <s v="ŞEHİRLERARASI"/>
    <n v="1"/>
    <s v="HENDEK TURKUVAZ"/>
    <s v="HENDEK TURKUVAZ"/>
    <s v="SAKARYA"/>
    <s v="HENDEK"/>
    <m/>
    <s v="Y34"/>
    <s v="İSTANBUL"/>
    <s v="İSTANBUL"/>
    <s v="İSTANBUL MERKEZ"/>
    <m/>
    <n v="0"/>
    <n v="0"/>
    <n v="0"/>
    <n v="0"/>
    <n v="20000"/>
    <n v="0"/>
    <n v="26578"/>
    <n v="0"/>
    <n v="20000"/>
    <n v="26578"/>
    <n v="6578"/>
  </r>
  <r>
    <x v="3"/>
    <s v="Mehmet Koç"/>
    <s v="Arşiv kaydı var"/>
    <m/>
    <m/>
    <d v="2026-08-26T00:00:00"/>
    <s v="S-643210"/>
    <d v="2026-08-26T00:00:00"/>
    <s v="Y-577458"/>
    <x v="0"/>
    <m/>
    <s v=" "/>
    <m/>
    <m/>
    <m/>
    <x v="8"/>
    <s v="TURKUVAZ PLASTİK VE TEMİZLİK ÜRÜNLERİ SAN TİÇ A.Ş"/>
    <m/>
    <d v="2026-08-26T00:00:00"/>
    <s v="P-000173162"/>
    <m/>
    <s v="13AAR437"/>
    <s v="Tır Tenteli"/>
    <s v="CANER SOYALAN"/>
    <x v="0"/>
    <s v=" "/>
    <m/>
    <s v="ŞEHİRLERARASI"/>
    <n v="1"/>
    <s v="HENDEK TURKUVAZ"/>
    <s v="HENDEK TURKUVAZ"/>
    <s v="SAKARYA"/>
    <s v="HENDEK"/>
    <m/>
    <s v="Y72"/>
    <s v="BATMAN"/>
    <s v="BATMAN"/>
    <s v="BATMAN MERKEZ"/>
    <m/>
    <n v="0"/>
    <n v="0"/>
    <n v="0"/>
    <n v="0"/>
    <n v="66000"/>
    <n v="0"/>
    <n v="81222"/>
    <n v="0"/>
    <n v="66000"/>
    <n v="81222"/>
    <n v="15222"/>
  </r>
  <r>
    <x v="3"/>
    <s v="Mehmet Koç"/>
    <s v="Arşiv kaydı var"/>
    <m/>
    <m/>
    <d v="2026-08-26T00:00:00"/>
    <s v="S-643209"/>
    <d v="2026-08-26T00:00:00"/>
    <s v="Y-577457"/>
    <x v="0"/>
    <m/>
    <s v=" "/>
    <m/>
    <m/>
    <m/>
    <x v="8"/>
    <s v="TURKUVAZ PLASTİK VE TEMİZLİK ÜRÜNLERİ SAN TİÇ A.Ş"/>
    <m/>
    <d v="2026-08-26T00:00:00"/>
    <s v="P-000173161"/>
    <m/>
    <s v="50ADR677"/>
    <s v="Tır Tenteli"/>
    <s v="ÖZDİNÇ İNŞ NAK TAR GIDA TİC VE PAZ LTD ŞTİ"/>
    <x v="0"/>
    <s v=" "/>
    <m/>
    <s v="ŞEHİRLERARASI"/>
    <n v="1"/>
    <s v="HENDEK TURKUVAZ"/>
    <s v="HENDEK TURKUVAZ"/>
    <s v="SAKARYA"/>
    <s v="HENDEK"/>
    <m/>
    <s v="Y38"/>
    <s v="KAYSERİ"/>
    <s v="KAYSERİ"/>
    <s v="KAYSERİ MERKEZ"/>
    <m/>
    <n v="0"/>
    <n v="0"/>
    <n v="0"/>
    <n v="0"/>
    <n v="27000"/>
    <n v="0"/>
    <n v="32489"/>
    <n v="0"/>
    <n v="27000"/>
    <n v="32489"/>
    <n v="5489"/>
  </r>
  <r>
    <x v="3"/>
    <s v="Mehmet Koç"/>
    <s v="Arşiv kaydı var"/>
    <m/>
    <m/>
    <d v="2026-08-26T00:00:00"/>
    <s v="S-643208"/>
    <d v="2026-08-26T00:00:00"/>
    <s v="Y-577456"/>
    <x v="0"/>
    <m/>
    <s v=" "/>
    <m/>
    <m/>
    <m/>
    <x v="8"/>
    <s v="TURKUVAZ PLASTİK VE TEMİZLİK ÜRÜNLERİ SAN TİÇ A.Ş"/>
    <m/>
    <d v="2026-08-26T00:00:00"/>
    <s v="P-000173160"/>
    <m/>
    <s v="81DP628"/>
    <s v="Tır Tenteli"/>
    <s v="YILMAZ YAMAN"/>
    <x v="0"/>
    <s v=" "/>
    <m/>
    <s v="ŞEHİRLERARASI"/>
    <n v="1"/>
    <s v="HENDEK TURKUVAZ"/>
    <s v="HENDEK TURKUVAZ"/>
    <s v="SAKARYA"/>
    <s v="HENDEK"/>
    <m/>
    <s v="Y81"/>
    <s v="DÜZCE"/>
    <s v="DÜZCE"/>
    <s v="DÜZCE MERKEZ"/>
    <m/>
    <n v="0"/>
    <n v="0"/>
    <n v="0"/>
    <n v="0"/>
    <n v="5000"/>
    <n v="0"/>
    <n v="5300"/>
    <n v="0"/>
    <n v="5000"/>
    <n v="5300"/>
    <n v="300"/>
  </r>
  <r>
    <x v="3"/>
    <s v="Kadir Öz"/>
    <m/>
    <m/>
    <s v="SAKARYA"/>
    <d v="2026-08-26T00:00:00"/>
    <s v="S-643704"/>
    <d v="2026-08-26T00:00:00"/>
    <s v="Y-577952"/>
    <x v="1"/>
    <m/>
    <s v=" "/>
    <d v="2026-08-26T00:00:00"/>
    <m/>
    <m/>
    <x v="8"/>
    <s v="TURKUVAZ PLASTİK VE TEMİZLİK ÜRÜNLERİ SAN TİÇ A.Ş"/>
    <m/>
    <m/>
    <m/>
    <m/>
    <s v="07AJK998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ZK NONWOVEN @ "/>
    <n v="0"/>
    <n v="0"/>
    <n v="1"/>
    <m/>
    <n v="23129"/>
    <n v="0"/>
    <n v="23229"/>
    <n v="0"/>
    <n v="23129"/>
    <n v="23229"/>
    <n v="100"/>
  </r>
  <r>
    <x v="3"/>
    <s v="Kadir Öz"/>
    <m/>
    <m/>
    <s v="SAKARYA"/>
    <d v="2026-08-26T00:00:00"/>
    <s v="S-643703"/>
    <d v="2026-08-26T00:00:00"/>
    <s v="Y-577951"/>
    <x v="1"/>
    <m/>
    <s v=" "/>
    <d v="2026-08-26T00:00:00"/>
    <m/>
    <m/>
    <x v="8"/>
    <s v="TURKUVAZ PLASTİK VE TEMİZLİK ÜRÜNLERİ SAN TİÇ A.Ş"/>
    <m/>
    <m/>
    <m/>
    <m/>
    <s v="33ANM434"/>
    <s v="Tır Tenteli"/>
    <s v="ALTAN ÇAPANOĞLU"/>
    <x v="0"/>
    <s v=" "/>
    <m/>
    <s v="ŞEHİRLERARASI"/>
    <m/>
    <s v="5403"/>
    <s v="HENDEK TURKUVAZ"/>
    <s v="SAKARYA"/>
    <s v="HENDEK"/>
    <m/>
    <s v="Y33"/>
    <s v="MERSİN"/>
    <s v="MERSİN"/>
    <s v="MERSİN MERKEZ"/>
    <s v="TARSUS @ "/>
    <n v="0"/>
    <n v="0"/>
    <n v="1"/>
    <m/>
    <n v="33288"/>
    <n v="0"/>
    <n v="38723"/>
    <n v="0"/>
    <n v="33288"/>
    <n v="38723"/>
    <n v="5435"/>
  </r>
  <r>
    <x v="3"/>
    <s v="Kadir Öz"/>
    <m/>
    <m/>
    <s v="SAKARYA"/>
    <d v="2026-08-26T00:00:00"/>
    <s v="S-643702"/>
    <d v="2026-08-26T00:00:00"/>
    <s v="Y-577950"/>
    <x v="1"/>
    <m/>
    <s v=" "/>
    <d v="2026-08-26T00:00:00"/>
    <m/>
    <m/>
    <x v="8"/>
    <s v="TURKUVAZ PLASTİK VE TEMİZLİK ÜRÜNLERİ SAN TİÇ A.Ş"/>
    <m/>
    <m/>
    <m/>
    <m/>
    <s v="19KY522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28"/>
    <s v="GİRESUN"/>
    <s v="GİRESUN"/>
    <s v="GİRESUN MERKEZ"/>
    <s v="PİRAZİZ @ "/>
    <n v="0"/>
    <n v="0"/>
    <n v="1"/>
    <m/>
    <n v="45742"/>
    <n v="0"/>
    <n v="41348"/>
    <n v="0"/>
    <n v="45742"/>
    <n v="41348"/>
    <n v="-4394"/>
  </r>
  <r>
    <x v="3"/>
    <s v="Kadir Öz"/>
    <m/>
    <m/>
    <s v="SAKARYA"/>
    <d v="2026-08-26T00:00:00"/>
    <s v="S-643701"/>
    <d v="2026-08-26T00:00:00"/>
    <s v="Y-577949"/>
    <x v="1"/>
    <m/>
    <s v=" "/>
    <d v="2026-08-26T00:00:00"/>
    <m/>
    <m/>
    <x v="8"/>
    <s v="TURKUVAZ PLASTİK VE TEMİZLİK ÜRÜNLERİ SAN TİÇ A.Ş"/>
    <m/>
    <m/>
    <m/>
    <m/>
    <s v="19BJ22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28"/>
    <s v="GİRESUN"/>
    <s v="GİRESUN"/>
    <s v="GİRESUN MERKEZ"/>
    <s v="PİRAZİZ @ "/>
    <n v="0"/>
    <n v="0"/>
    <n v="1"/>
    <m/>
    <n v="45742"/>
    <n v="0"/>
    <n v="41348"/>
    <n v="0"/>
    <n v="45742"/>
    <n v="41348"/>
    <n v="-4394"/>
  </r>
  <r>
    <x v="3"/>
    <s v="Kadir Öz"/>
    <m/>
    <m/>
    <s v="SAKARYA"/>
    <d v="2026-08-26T00:00:00"/>
    <s v="S-643700"/>
    <d v="2026-08-26T00:00:00"/>
    <s v="Y-577948"/>
    <x v="1"/>
    <m/>
    <s v=" "/>
    <d v="2026-08-26T00:00:00"/>
    <m/>
    <m/>
    <x v="8"/>
    <s v="TURKUVAZ PLASTİK VE TEMİZLİK ÜRÜNLERİ SAN TİÇ A.Ş"/>
    <m/>
    <m/>
    <m/>
    <m/>
    <s v="54AER86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892"/>
    <n v="0"/>
    <n v="12995"/>
    <n v="0"/>
    <n v="10892"/>
    <n v="12995"/>
    <n v="2103"/>
  </r>
  <r>
    <x v="3"/>
    <s v="Kadir Öz"/>
    <m/>
    <m/>
    <s v="SAKARYA"/>
    <d v="2026-08-26T00:00:00"/>
    <s v="S-643699"/>
    <d v="2026-08-26T00:00:00"/>
    <s v="Y-577947"/>
    <x v="1"/>
    <m/>
    <s v=" "/>
    <d v="2026-08-26T00:00:00"/>
    <m/>
    <m/>
    <x v="8"/>
    <s v="TURKUVAZ PLASTİK VE TEMİZLİK ÜRÜNLERİ SAN TİÇ A.Ş"/>
    <m/>
    <m/>
    <m/>
    <m/>
    <s v="55AVG223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3"/>
    <s v="MERSİN"/>
    <s v="MERSİN"/>
    <s v="MERSİN MERKEZ"/>
    <s v="MERSİN @ "/>
    <n v="0"/>
    <n v="0"/>
    <n v="1"/>
    <m/>
    <n v="35326"/>
    <n v="0"/>
    <n v="38723"/>
    <n v="0"/>
    <n v="35326"/>
    <n v="38723"/>
    <n v="3397"/>
  </r>
  <r>
    <x v="3"/>
    <s v="Kadir Öz"/>
    <m/>
    <m/>
    <s v="SAKARYA"/>
    <d v="2026-08-26T00:00:00"/>
    <s v="S-643698"/>
    <d v="2026-08-26T00:00:00"/>
    <s v="Y-577946"/>
    <x v="1"/>
    <m/>
    <s v=" "/>
    <d v="2026-08-26T00:00:00"/>
    <m/>
    <m/>
    <x v="8"/>
    <s v="TURKUVAZ PLASTİK VE TEMİZLİK ÜRÜNLERİ SAN TİÇ A.Ş"/>
    <m/>
    <m/>
    <m/>
    <m/>
    <s v="14GG480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3"/>
    <s v="MERSİN"/>
    <s v="MERSİN"/>
    <s v="MERSİN MERKEZ"/>
    <s v="MERSİN @ "/>
    <n v="0"/>
    <n v="0"/>
    <n v="1"/>
    <m/>
    <n v="35326"/>
    <n v="0"/>
    <n v="38723"/>
    <n v="0"/>
    <n v="35326"/>
    <n v="38723"/>
    <n v="3397"/>
  </r>
  <r>
    <x v="3"/>
    <s v="Kadir Öz"/>
    <m/>
    <m/>
    <s v="SAKARYA"/>
    <d v="2026-08-26T00:00:00"/>
    <s v="S-643697"/>
    <d v="2026-08-26T00:00:00"/>
    <s v="Y-577945"/>
    <x v="1"/>
    <m/>
    <s v=" "/>
    <d v="2026-08-26T00:00:00"/>
    <m/>
    <m/>
    <x v="8"/>
    <s v="TURKUVAZ PLASTİK VE TEMİZLİK ÜRÜNLERİ SAN TİÇ A.Ş"/>
    <m/>
    <m/>
    <m/>
    <m/>
    <s v="54APS125"/>
    <s v="Tır Kayar Perdeli"/>
    <s v="İSMAİL MEKE"/>
    <x v="0"/>
    <s v=" "/>
    <m/>
    <s v="ŞEHİRLERARASI"/>
    <m/>
    <s v="5403"/>
    <s v="HENDEK TURKUVAZ"/>
    <s v="SAKARYA"/>
    <s v="HENDEK"/>
    <m/>
    <s v="Y16"/>
    <s v="BURSA"/>
    <s v="BURSA"/>
    <s v="BURSA MERKEZ"/>
    <s v="KESTEL @ "/>
    <n v="0"/>
    <n v="0"/>
    <n v="1"/>
    <m/>
    <n v="13983"/>
    <n v="0"/>
    <n v="14766"/>
    <n v="0"/>
    <n v="13983"/>
    <n v="14766"/>
    <n v="783"/>
  </r>
  <r>
    <x v="3"/>
    <s v="Kadir Öz"/>
    <m/>
    <m/>
    <s v="SAKARYA"/>
    <d v="2026-08-26T00:00:00"/>
    <s v="S-643696"/>
    <d v="2026-08-26T00:00:00"/>
    <s v="Y-577944"/>
    <x v="1"/>
    <m/>
    <s v=" "/>
    <d v="2026-08-26T00:00:00"/>
    <m/>
    <m/>
    <x v="8"/>
    <s v="TURKUVAZ PLASTİK VE TEMİZLİK ÜRÜNLERİ SAN TİÇ A.Ş"/>
    <m/>
    <m/>
    <m/>
    <m/>
    <s v="81BY72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5"/>
    <s v="İZMİR"/>
    <s v="İZMİR"/>
    <s v="MERKEZ"/>
    <s v="KEMALPAŞA-2 @ "/>
    <n v="0"/>
    <n v="0"/>
    <n v="1"/>
    <m/>
    <n v="27672"/>
    <n v="0"/>
    <n v="31270"/>
    <n v="0"/>
    <n v="27672"/>
    <n v="31270"/>
    <n v="3598"/>
  </r>
  <r>
    <x v="3"/>
    <s v="Kadir Öz"/>
    <m/>
    <m/>
    <s v="SAKARYA"/>
    <d v="2026-08-26T00:00:00"/>
    <s v="S-643695"/>
    <d v="2026-08-26T00:00:00"/>
    <s v="Y-577943"/>
    <x v="1"/>
    <m/>
    <s v=" "/>
    <d v="2026-08-26T00:00:00"/>
    <m/>
    <m/>
    <x v="8"/>
    <s v="TURKUVAZ PLASTİK VE TEMİZLİK ÜRÜNLERİ SAN TİÇ A.Ş"/>
    <m/>
    <m/>
    <m/>
    <m/>
    <s v="01ALE47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8"/>
    <s v="KAYSERİ"/>
    <s v="KAYSERİ"/>
    <s v="KAYSERİ MERKEZ"/>
    <s v="KAYSERİ/İADE ÜRÜNLER @ "/>
    <n v="0"/>
    <n v="0"/>
    <n v="1"/>
    <m/>
    <n v="5000"/>
    <n v="0"/>
    <n v="10000"/>
    <n v="0"/>
    <n v="5000"/>
    <n v="10000"/>
    <n v="5000"/>
  </r>
  <r>
    <x v="3"/>
    <s v="Kadir Öz"/>
    <m/>
    <m/>
    <s v="SAKARYA"/>
    <d v="2026-08-26T00:00:00"/>
    <s v="S-643694"/>
    <d v="2026-08-26T00:00:00"/>
    <s v="Y-577942"/>
    <x v="1"/>
    <m/>
    <s v=" "/>
    <d v="2026-08-26T00:00:00"/>
    <m/>
    <m/>
    <x v="8"/>
    <s v="TURKUVAZ PLASTİK VE TEMİZLİK ÜRÜNLERİ SAN TİÇ A.Ş"/>
    <m/>
    <m/>
    <m/>
    <m/>
    <s v="01ALE47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8"/>
    <s v="KAYSERİ"/>
    <s v="KAYSERİ"/>
    <s v="KAYSERİ MERKEZ"/>
    <s v="KAYSERİ @ "/>
    <n v="0"/>
    <n v="0"/>
    <n v="1"/>
    <m/>
    <n v="27967"/>
    <n v="0"/>
    <n v="32489"/>
    <n v="0"/>
    <n v="27967"/>
    <n v="32489"/>
    <n v="4522"/>
  </r>
  <r>
    <x v="3"/>
    <s v="Kadir Öz"/>
    <m/>
    <m/>
    <s v="SAKARYA"/>
    <d v="2026-08-26T00:00:00"/>
    <s v="S-643693"/>
    <d v="2026-08-26T00:00:00"/>
    <s v="Y-577941"/>
    <x v="1"/>
    <m/>
    <s v=" "/>
    <d v="2026-08-26T00:00:00"/>
    <m/>
    <m/>
    <x v="8"/>
    <s v="TURKUVAZ PLASTİK VE TEMİZLİK ÜRÜNLERİ SAN TİÇ A.Ş"/>
    <m/>
    <m/>
    <m/>
    <m/>
    <s v="33ASL153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1"/>
    <s v="HATAY"/>
    <s v="HATAY"/>
    <s v="MERKEZ"/>
    <s v="İSKENDERUN @ "/>
    <n v="0"/>
    <n v="0"/>
    <n v="1"/>
    <m/>
    <n v="40036"/>
    <n v="0"/>
    <n v="46350"/>
    <n v="0"/>
    <n v="40036"/>
    <n v="46350"/>
    <n v="6314"/>
  </r>
  <r>
    <x v="3"/>
    <s v="Kadir Öz"/>
    <m/>
    <m/>
    <s v="SAKARYA"/>
    <d v="2026-08-26T00:00:00"/>
    <s v="S-643692"/>
    <d v="2026-08-26T00:00:00"/>
    <s v="Y-577940"/>
    <x v="1"/>
    <m/>
    <s v=" "/>
    <d v="2026-08-26T00:00:00"/>
    <m/>
    <m/>
    <x v="8"/>
    <s v="TURKUVAZ PLASTİK VE TEMİZLİK ÜRÜNLERİ SAN TİÇ A.Ş"/>
    <m/>
    <m/>
    <m/>
    <m/>
    <s v="06FGK560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6"/>
    <s v="ANKARA"/>
    <s v="ANKARA"/>
    <s v="ANKARA MERKEZ"/>
    <s v="GÜZELHİSAR @ "/>
    <n v="0"/>
    <n v="0"/>
    <n v="1"/>
    <m/>
    <n v="20165"/>
    <n v="0"/>
    <n v="22479"/>
    <n v="0"/>
    <n v="20165"/>
    <n v="22479"/>
    <n v="2314"/>
  </r>
  <r>
    <x v="3"/>
    <s v="Kadir Öz"/>
    <m/>
    <m/>
    <s v="SAKARYA"/>
    <d v="2026-08-26T00:00:00"/>
    <s v="S-643691"/>
    <d v="2026-08-26T00:00:00"/>
    <s v="Y-577939"/>
    <x v="1"/>
    <m/>
    <s v=" "/>
    <d v="2026-08-26T00:00:00"/>
    <m/>
    <m/>
    <x v="8"/>
    <s v="TURKUVAZ PLASTİK VE TEMİZLİK ÜRÜNLERİ SAN TİÇ A.Ş"/>
    <m/>
    <m/>
    <m/>
    <m/>
    <s v="29AAN362"/>
    <s v="Tır Tenteli"/>
    <s v="SINIRLI SORUMLU HENDEK NÜSHETİYE TAŞIMA VE İŞLETME KOOPERATİFİ -02 YAKIT"/>
    <x v="0"/>
    <s v=" "/>
    <m/>
    <s v="ŞEHİRLERARASI"/>
    <m/>
    <s v="5403"/>
    <s v="HENDEK TURKUVAZ"/>
    <s v="SAKARYA"/>
    <s v="HENDEK"/>
    <m/>
    <s v="Y41"/>
    <s v="KOCAELİ"/>
    <s v="KOCAELİ"/>
    <s v="KOCAELİ(İZMİT) MERKEZ"/>
    <s v="GEBZE E BEBEK+ÖMERLİ FABRİKA @ "/>
    <n v="0"/>
    <n v="0"/>
    <n v="1"/>
    <m/>
    <n v="12142"/>
    <n v="0"/>
    <n v="14389"/>
    <n v="0"/>
    <n v="12142"/>
    <n v="14389"/>
    <n v="2247"/>
  </r>
  <r>
    <x v="3"/>
    <s v="Kadir Öz"/>
    <m/>
    <m/>
    <s v="SAKARYA"/>
    <d v="2026-08-26T00:00:00"/>
    <s v="S-643690"/>
    <d v="2026-08-26T00:00:00"/>
    <s v="Y-577938"/>
    <x v="1"/>
    <m/>
    <s v=" "/>
    <d v="2026-08-26T00:00:00"/>
    <m/>
    <m/>
    <x v="8"/>
    <s v="TURKUVAZ PLASTİK VE TEMİZLİK ÜRÜNLERİ SAN TİÇ A.Ş"/>
    <m/>
    <m/>
    <m/>
    <m/>
    <s v="33ACR032"/>
    <s v="Tır Tenteli"/>
    <s v="ALİ ÖZKAN"/>
    <x v="0"/>
    <s v=" "/>
    <m/>
    <s v="ŞEHİRLERARASI"/>
    <m/>
    <s v="5403"/>
    <s v="HENDEK TURKUVAZ"/>
    <s v="SAKARYA"/>
    <s v="HENDEK"/>
    <m/>
    <s v="Y27"/>
    <s v="GAZİANTEP"/>
    <s v="GAZİANTEP"/>
    <s v="GAZİANTEP MERKEZ"/>
    <s v="GAZİANTEP-2 @ "/>
    <n v="0"/>
    <n v="0"/>
    <n v="1"/>
    <m/>
    <n v="45924"/>
    <n v="0"/>
    <n v="57082"/>
    <n v="0"/>
    <n v="45924"/>
    <n v="57082"/>
    <n v="11158"/>
  </r>
  <r>
    <x v="3"/>
    <s v="Kadir Öz"/>
    <m/>
    <m/>
    <s v="SAKARYA"/>
    <d v="2026-08-26T00:00:00"/>
    <s v="S-643689"/>
    <d v="2026-08-26T00:00:00"/>
    <s v="Y-577937"/>
    <x v="1"/>
    <m/>
    <s v=" "/>
    <d v="2026-08-26T00:00:00"/>
    <m/>
    <m/>
    <x v="8"/>
    <s v="TURKUVAZ PLASTİK VE TEMİZLİK ÜRÜNLERİ SAN TİÇ A.Ş"/>
    <m/>
    <m/>
    <m/>
    <m/>
    <s v="61K21645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ESENKENT-2 @ "/>
    <n v="0"/>
    <n v="0"/>
    <n v="1"/>
    <m/>
    <n v="23129"/>
    <n v="0"/>
    <n v="23229"/>
    <n v="0"/>
    <n v="23129"/>
    <n v="23229"/>
    <n v="100"/>
  </r>
  <r>
    <x v="3"/>
    <s v="Kadir Öz"/>
    <m/>
    <m/>
    <s v="SAKARYA"/>
    <d v="2026-08-26T00:00:00"/>
    <s v="S-643688"/>
    <d v="2026-08-26T00:00:00"/>
    <s v="Y-577936"/>
    <x v="1"/>
    <m/>
    <s v=" "/>
    <d v="2026-08-26T00:00:00"/>
    <m/>
    <m/>
    <x v="8"/>
    <s v="TURKUVAZ PLASTİK VE TEMİZLİK ÜRÜNLERİ SAN TİÇ A.Ş"/>
    <m/>
    <m/>
    <m/>
    <m/>
    <s v="54ARE265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7"/>
    <s v="ANTALYA"/>
    <s v="ANTALYA"/>
    <s v="MERKEZ"/>
    <s v="DÖŞEMEALTI-2 @ "/>
    <n v="0"/>
    <n v="0"/>
    <n v="1"/>
    <m/>
    <n v="31794"/>
    <n v="0"/>
    <n v="34260"/>
    <n v="0"/>
    <n v="31794"/>
    <n v="34260"/>
    <n v="2466"/>
  </r>
  <r>
    <x v="3"/>
    <s v="Kadir Öz"/>
    <m/>
    <m/>
    <s v="SAKARYA"/>
    <d v="2026-08-26T00:00:00"/>
    <s v="S-643687"/>
    <d v="2026-08-26T00:00:00"/>
    <s v="Y-577935"/>
    <x v="1"/>
    <m/>
    <s v=" "/>
    <d v="2026-08-26T00:00:00"/>
    <m/>
    <m/>
    <x v="8"/>
    <s v="TURKUVAZ PLASTİK VE TEMİZLİK ÜRÜNLERİ SAN TİÇ A.Ş"/>
    <m/>
    <m/>
    <m/>
    <m/>
    <s v="15HA59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7"/>
    <s v="ANTALYA"/>
    <s v="ANTALYA"/>
    <s v="MERKEZ"/>
    <s v="DÖŞEMEALTI-1 @ "/>
    <n v="0"/>
    <n v="0"/>
    <n v="1"/>
    <m/>
    <n v="31794"/>
    <n v="0"/>
    <n v="34260"/>
    <n v="0"/>
    <n v="31794"/>
    <n v="34260"/>
    <n v="2466"/>
  </r>
  <r>
    <x v="3"/>
    <s v="Kadir Öz"/>
    <m/>
    <m/>
    <s v="SAKARYA"/>
    <d v="2026-08-26T00:00:00"/>
    <s v="S-643686"/>
    <d v="2026-08-26T00:00:00"/>
    <s v="Y-577934"/>
    <x v="1"/>
    <m/>
    <s v=" "/>
    <d v="2026-08-26T00:00:00"/>
    <m/>
    <m/>
    <x v="8"/>
    <s v="TURKUVAZ PLASTİK VE TEMİZLİK ÜRÜNLERİ SAN TİÇ A.Ş"/>
    <m/>
    <m/>
    <m/>
    <m/>
    <s v="42P710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42"/>
    <s v="KONYA"/>
    <s v="KONYA"/>
    <s v="KONYA MERKEZ"/>
    <s v="ÇUMRA @ "/>
    <n v="0"/>
    <n v="0"/>
    <n v="1"/>
    <m/>
    <n v="27967"/>
    <n v="0"/>
    <n v="31307"/>
    <n v="0"/>
    <n v="27967"/>
    <n v="31307"/>
    <n v="3340"/>
  </r>
  <r>
    <x v="3"/>
    <s v="Kadir Öz"/>
    <m/>
    <m/>
    <s v="SAKARYA"/>
    <d v="2026-08-26T00:00:00"/>
    <s v="S-643685"/>
    <d v="2026-08-26T00:00:00"/>
    <s v="Y-577933"/>
    <x v="1"/>
    <m/>
    <s v=" "/>
    <d v="2026-08-26T00:00:00"/>
    <m/>
    <m/>
    <x v="8"/>
    <s v="TURKUVAZ PLASTİK VE TEMİZLİK ÜRÜNLERİ SAN TİÇ A.Ş"/>
    <m/>
    <m/>
    <m/>
    <m/>
    <s v="54AJ35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ARNAVUTKÖY-2 @ "/>
    <n v="0"/>
    <n v="0"/>
    <n v="1"/>
    <m/>
    <n v="23129"/>
    <n v="0"/>
    <n v="23229"/>
    <n v="0"/>
    <n v="23129"/>
    <n v="23229"/>
    <n v="100"/>
  </r>
  <r>
    <x v="3"/>
    <s v="Kadir Öz"/>
    <m/>
    <m/>
    <s v="SAKARYA"/>
    <d v="2026-08-26T00:00:00"/>
    <s v="S-643684"/>
    <d v="2026-08-26T00:00:00"/>
    <s v="Y-577932"/>
    <x v="1"/>
    <m/>
    <s v=" "/>
    <d v="2026-08-26T00:00:00"/>
    <m/>
    <m/>
    <x v="8"/>
    <s v="TURKUVAZ PLASTİK VE TEMİZLİK ÜRÜNLERİ SAN TİÇ A.Ş"/>
    <m/>
    <m/>
    <m/>
    <m/>
    <s v="26LE171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64"/>
    <s v="UŞAK"/>
    <s v="UŞAK"/>
    <s v="UŞAK MERKEZ"/>
    <s v="AFYON+UŞAK E BEBEK @ "/>
    <n v="0"/>
    <n v="0"/>
    <n v="1"/>
    <m/>
    <n v="26189"/>
    <n v="0"/>
    <n v="33573"/>
    <n v="0"/>
    <n v="26189"/>
    <n v="33573"/>
    <n v="7384"/>
  </r>
  <r>
    <x v="3"/>
    <s v="Kadir Öz"/>
    <m/>
    <m/>
    <s v="SAKARYA"/>
    <d v="2026-08-26T00:00:00"/>
    <s v="S-643683"/>
    <d v="2026-08-26T00:00:00"/>
    <s v="Y-577931"/>
    <x v="1"/>
    <m/>
    <s v=" "/>
    <d v="2026-08-26T00:00:00"/>
    <m/>
    <m/>
    <x v="8"/>
    <s v="TURKUVAZ PLASTİK VE TEMİZLİK ÜRÜNLERİ SAN TİÇ A.Ş"/>
    <m/>
    <m/>
    <m/>
    <m/>
    <s v="54AKG049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3"/>
    <s v="AFYON"/>
    <s v="AFYONKARAHİSAR"/>
    <s v="AFYON MERKEZ"/>
    <s v="AFYON @ "/>
    <n v="0"/>
    <n v="0"/>
    <n v="1"/>
    <m/>
    <n v="20607"/>
    <n v="0"/>
    <n v="21562"/>
    <n v="0"/>
    <n v="20607"/>
    <n v="21562"/>
    <n v="955"/>
  </r>
  <r>
    <x v="4"/>
    <s v="Necmettin ŞEN"/>
    <s v="Arşiv kaydı var"/>
    <s v="24-31 AĞUSTOS 2026 KAŞINHANI MUTABAKATI"/>
    <s v="TAMAMLANDI"/>
    <d v="2026-08-27T00:00:00"/>
    <s v="S-643119"/>
    <d v="2026-08-26T00:00:00"/>
    <s v="Y-577367"/>
    <x v="3"/>
    <m/>
    <s v=" "/>
    <m/>
    <m/>
    <m/>
    <x v="10"/>
    <s v="PANEK ZİRAAT ALETLERİ DAYANIKLI TÜKETİM MALZEMELERİ"/>
    <m/>
    <d v="2026-08-26T00:00:00"/>
    <s v="P-000173043"/>
    <m/>
    <s v="42TC127"/>
    <s v="Tır Tenteli"/>
    <s v="HALİL TAŞLITEPE"/>
    <x v="0"/>
    <s v=" "/>
    <m/>
    <s v="ŞEHİRLERARASI"/>
    <n v="1"/>
    <s v="4210"/>
    <s v="KAŞINHANI FABRİKA"/>
    <s v="KONYA"/>
    <s v="MERAM"/>
    <m/>
    <s v="Y65"/>
    <s v="VAN"/>
    <s v="VAN"/>
    <s v="VAN MERKEZ"/>
    <s v="&quot;MİGROS-DİYARBAKIR ANA DAĞITIM (7 PLT) || BİM - DİYARBAKIR (2 PLT) || A101.-DİYARBAKIR (6 PLT) ||_x000a_ A101.MARDİN DEPO (9 PLT) || A101.-VAN DEPO (11 PLT)&quot; @ "/>
    <n v="0"/>
    <n v="0"/>
    <n v="0"/>
    <n v="0"/>
    <n v="90000"/>
    <n v="0"/>
    <n v="99376.71"/>
    <n v="0"/>
    <n v="90000"/>
    <n v="99376.71"/>
    <n v="9376.7099999999991"/>
  </r>
  <r>
    <x v="4"/>
    <s v="Ahmet Bursal"/>
    <m/>
    <m/>
    <m/>
    <d v="2026-08-26T00:00:00"/>
    <s v="S-643282"/>
    <d v="2026-08-26T00:00:00"/>
    <s v="Y-577531"/>
    <x v="3"/>
    <m/>
    <s v=" "/>
    <m/>
    <m/>
    <m/>
    <x v="11"/>
    <m/>
    <m/>
    <d v="2026-08-26T00:00:00"/>
    <s v="P-000173397"/>
    <m/>
    <s v="51ADB860"/>
    <s v="Tır Frigorifik"/>
    <s v="CUMALİ ERÇATIM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VRUPA @"/>
    <n v="0"/>
    <n v="0"/>
    <n v="0"/>
    <n v="0"/>
    <n v="58000"/>
    <n v="0"/>
    <n v="65564"/>
    <n v="0"/>
    <n v="58000"/>
    <n v="65564"/>
    <n v="7564"/>
  </r>
  <r>
    <x v="4"/>
    <s v="Ahmet Bursal"/>
    <m/>
    <m/>
    <m/>
    <d v="2026-08-26T00:00:00"/>
    <s v="S-643280"/>
    <d v="2026-08-26T00:00:00"/>
    <s v="Y-577529"/>
    <x v="3"/>
    <m/>
    <s v=" "/>
    <m/>
    <m/>
    <m/>
    <x v="11"/>
    <m/>
    <m/>
    <d v="2026-08-26T00:00:00"/>
    <s v="P-000173395"/>
    <m/>
    <s v="51BN051"/>
    <s v="Tır Frigorifik"/>
    <s v="HÜSEYİN İMİR"/>
    <x v="0"/>
    <s v=" "/>
    <m/>
    <s v="ŞEHİRLERARASI"/>
    <n v="1"/>
    <s v="Y51"/>
    <s v="NİĞDE"/>
    <s v="NİĞDE"/>
    <s v="NİĞDE MERKEZ"/>
    <m/>
    <s v="Y01"/>
    <s v="ADANA"/>
    <s v="ADANA"/>
    <s v="ADANA MERKEZ"/>
    <s v="3 NOKTA @"/>
    <n v="0"/>
    <n v="0"/>
    <n v="0"/>
    <n v="0"/>
    <n v="26000"/>
    <n v="0"/>
    <n v="31612"/>
    <n v="0"/>
    <n v="26000"/>
    <n v="31612"/>
    <n v="5612"/>
  </r>
  <r>
    <x v="4"/>
    <s v="Ahmet Bursal"/>
    <m/>
    <m/>
    <m/>
    <d v="2026-08-26T00:00:00"/>
    <s v="S-643279"/>
    <d v="2026-08-26T00:00:00"/>
    <s v="Y-577528"/>
    <x v="3"/>
    <m/>
    <s v=" "/>
    <m/>
    <m/>
    <m/>
    <x v="11"/>
    <m/>
    <m/>
    <d v="2026-08-26T00:00:00"/>
    <s v="P-000173392"/>
    <m/>
    <s v="51ACA390"/>
    <s v="Tır Frigorifik"/>
    <s v="MEHMET ERÇATIM"/>
    <x v="0"/>
    <s v=" "/>
    <m/>
    <s v="ŞEHİRLERARASI"/>
    <n v="1"/>
    <s v="Y51"/>
    <s v="NİĞDE"/>
    <s v="NİĞDE"/>
    <s v="NİĞDE MERKEZ"/>
    <m/>
    <s v="Y01"/>
    <s v="ADANA"/>
    <s v="ADANA"/>
    <s v="ADANA MERKEZ"/>
    <m/>
    <n v="0"/>
    <n v="0"/>
    <n v="0"/>
    <n v="0"/>
    <n v="21000"/>
    <n v="0"/>
    <n v="24862"/>
    <n v="0"/>
    <n v="21000"/>
    <n v="24862"/>
    <n v="3862"/>
  </r>
  <r>
    <x v="4"/>
    <s v="Ahmet Bursal"/>
    <m/>
    <m/>
    <m/>
    <d v="2026-08-26T00:00:00"/>
    <s v="S-643278"/>
    <d v="2026-08-26T00:00:00"/>
    <s v="Y-577527"/>
    <x v="3"/>
    <m/>
    <s v=" "/>
    <m/>
    <m/>
    <m/>
    <x v="11"/>
    <m/>
    <m/>
    <d v="2026-08-26T00:00:00"/>
    <s v="P-000173391"/>
    <m/>
    <s v="51AEV946"/>
    <s v="Tır Frigorifik"/>
    <s v="ÜMMET ERÇATIM"/>
    <x v="0"/>
    <s v=" "/>
    <m/>
    <s v="ŞEHİRLERARASI"/>
    <n v="1"/>
    <s v="Y51"/>
    <s v="NİĞDE"/>
    <s v="NİĞDE"/>
    <s v="NİĞDE MERKEZ"/>
    <m/>
    <s v="Y45"/>
    <s v="MANİSA"/>
    <s v="MANİSA"/>
    <s v="MANİSA MERKEZ"/>
    <m/>
    <n v="0"/>
    <n v="0"/>
    <n v="0"/>
    <n v="0"/>
    <n v="44000"/>
    <n v="0"/>
    <n v="55006"/>
    <n v="0"/>
    <n v="44000"/>
    <n v="55006"/>
    <n v="11006"/>
  </r>
  <r>
    <x v="4"/>
    <s v="Ahmet Bursal"/>
    <m/>
    <m/>
    <m/>
    <d v="2026-08-26T00:00:00"/>
    <s v="S-643277"/>
    <d v="2026-08-26T00:00:00"/>
    <s v="Y-577526"/>
    <x v="3"/>
    <m/>
    <s v=" "/>
    <m/>
    <m/>
    <m/>
    <x v="11"/>
    <m/>
    <m/>
    <d v="2026-08-26T00:00:00"/>
    <s v="P-000173390"/>
    <m/>
    <s v="51KT440"/>
    <s v="Tır Tenteli"/>
    <s v="MESUT DURAK"/>
    <x v="0"/>
    <s v=" "/>
    <m/>
    <s v="ŞEHİRLERARASI"/>
    <n v="1"/>
    <s v="Y51"/>
    <s v="NİĞDE"/>
    <s v="NİĞDE"/>
    <s v="NİĞDE MERKEZ"/>
    <m/>
    <s v="Y16"/>
    <s v="BURSA"/>
    <s v="BURSA"/>
    <s v="BURSA MERKEZ"/>
    <m/>
    <n v="0"/>
    <n v="0"/>
    <n v="0"/>
    <n v="0"/>
    <n v="41000"/>
    <n v="0"/>
    <n v="51070"/>
    <n v="0"/>
    <n v="41000"/>
    <n v="51070"/>
    <n v="10070"/>
  </r>
  <r>
    <x v="4"/>
    <s v="Ahmet Bursal"/>
    <m/>
    <m/>
    <m/>
    <d v="2026-08-26T00:00:00"/>
    <s v="S-643276"/>
    <d v="2026-08-26T00:00:00"/>
    <s v="Y-577525"/>
    <x v="3"/>
    <m/>
    <s v=" "/>
    <m/>
    <m/>
    <m/>
    <x v="11"/>
    <m/>
    <m/>
    <d v="2026-08-26T00:00:00"/>
    <s v="P-000173389"/>
    <m/>
    <s v="50AG442"/>
    <s v="Tır Frigorifik"/>
    <s v="AGRO NAKL.SAN.VE TİC.LTD.ŞTİ"/>
    <x v="0"/>
    <s v=" "/>
    <m/>
    <s v="ŞEHİRLERARASI"/>
    <n v="1"/>
    <s v="Y51"/>
    <s v="NİĞDE"/>
    <s v="NİĞDE"/>
    <s v="NİĞDE MERKEZ"/>
    <m/>
    <s v="Y35"/>
    <s v="İZMİR"/>
    <s v="İZMİR"/>
    <s v="MERKEZ"/>
    <m/>
    <n v="0"/>
    <n v="0"/>
    <n v="0"/>
    <n v="0"/>
    <n v="40000"/>
    <n v="0"/>
    <n v="51484"/>
    <n v="0"/>
    <n v="40000"/>
    <n v="51484"/>
    <n v="11484"/>
  </r>
  <r>
    <x v="4"/>
    <s v="Serhat Kuzey"/>
    <m/>
    <m/>
    <m/>
    <d v="2026-08-26T00:00:00"/>
    <s v="S-643839"/>
    <d v="2026-08-26T00:00:00"/>
    <s v="Y-578089"/>
    <x v="3"/>
    <m/>
    <s v=" "/>
    <m/>
    <m/>
    <m/>
    <x v="11"/>
    <m/>
    <m/>
    <d v="2026-08-26T00:00:00"/>
    <s v="P-000173405"/>
    <m/>
    <s v="42AOS764"/>
    <s v="Tır Frigorifik"/>
    <s v="SÜLEYMAN GÜMÜŞKAYA"/>
    <x v="1"/>
    <s v=" "/>
    <m/>
    <s v="ŞEHİRLERARASI"/>
    <n v="1"/>
    <s v="Y51"/>
    <s v="NİĞDE"/>
    <s v="NİĞDE"/>
    <s v="NİĞDE MERKEZ"/>
    <m/>
    <s v="Y61"/>
    <s v="TRABZON"/>
    <s v="TRABZON"/>
    <s v="TRABZON MERKEZ"/>
    <m/>
    <n v="0"/>
    <n v="917"/>
    <n v="1837"/>
    <n v="920"/>
    <n v="73903.12"/>
    <n v="0"/>
    <n v="62361"/>
    <n v="0"/>
    <n v="73903.12"/>
    <n v="62361"/>
    <n v="-11542.12"/>
  </r>
  <r>
    <x v="4"/>
    <s v="Serhat Kuzey"/>
    <m/>
    <m/>
    <m/>
    <d v="2026-08-26T00:00:00"/>
    <s v="S-643837"/>
    <d v="2026-08-26T00:00:00"/>
    <s v="Y-578087"/>
    <x v="3"/>
    <m/>
    <s v=" "/>
    <m/>
    <m/>
    <m/>
    <x v="11"/>
    <m/>
    <m/>
    <d v="2026-08-26T00:00:00"/>
    <s v="P-000173403"/>
    <m/>
    <s v="33CSA30"/>
    <s v="Tır Frigorifik"/>
    <s v="REYSAN LOJİSTİK ULUSLARARASI NAKLİYAT SANAYİ VE TİCARET LİMİTED ŞİRKETİ"/>
    <x v="1"/>
    <s v="ABDÜLKADİR SAĞ"/>
    <s v="0 538 313 81 23"/>
    <s v="ŞEHİRLERARASI"/>
    <n v="1"/>
    <s v="Y51"/>
    <s v="NİĞDE"/>
    <s v="NİĞDE"/>
    <s v="NİĞDE MERKEZ"/>
    <m/>
    <s v="Y52"/>
    <s v="ORDU"/>
    <s v="ORDU"/>
    <s v="ORDU MERKEZ"/>
    <s v="SAMSUN+ORDU @ "/>
    <n v="0"/>
    <n v="750"/>
    <n v="1330"/>
    <n v="580"/>
    <n v="53994.17"/>
    <n v="636.5"/>
    <n v="51070"/>
    <n v="0"/>
    <n v="53357.67"/>
    <n v="51070"/>
    <n v="-2287.67"/>
  </r>
  <r>
    <x v="4"/>
    <s v="Necmettin ŞEN"/>
    <s v="Arşiv kaydı var"/>
    <s v="24-31 AĞUSTOS 2026 KAŞINHANI MUTABAKATI"/>
    <m/>
    <d v="2026-08-26T00:00:00"/>
    <s v="S-643130"/>
    <d v="2026-08-26T00:00:00"/>
    <s v="Y-577377"/>
    <x v="3"/>
    <m/>
    <s v=" "/>
    <m/>
    <m/>
    <m/>
    <x v="10"/>
    <s v="PANEK ZİRAAT ALETLERİ DAYANIKLI TÜKETİM MALZEMELERİ"/>
    <m/>
    <m/>
    <m/>
    <m/>
    <s v="05DL202"/>
    <s v="8 Tkr Kamyon Frigorifik"/>
    <s v="OSMAN ATASOY"/>
    <x v="0"/>
    <s v=" "/>
    <m/>
    <s v="ŞEHİRLERARASI"/>
    <n v="1"/>
    <s v="4210"/>
    <s v="KAŞINHANI FABRİKA"/>
    <s v="KONYA"/>
    <s v="MERAM"/>
    <m/>
    <s v="Y55"/>
    <s v="SAMSUN"/>
    <s v="SAMSUN"/>
    <s v="SAMSUN MERKEZ"/>
    <s v="&quot;BİM - ÇORUM (3 PLT) || EFOR İHT. MAD.GIDA EĞT.TEKS.SA ŞTİ. (3 PLT) || _x000a_BİM - SAMSUN (2 PLT) || A101 ATAKUM (5 PLT) || BİM BAFRA DEPO (2 PLT)&quot; @ "/>
    <n v="0"/>
    <n v="0"/>
    <n v="0"/>
    <n v="0"/>
    <n v="47000"/>
    <n v="0"/>
    <n v="47143.05"/>
    <n v="0"/>
    <n v="47000"/>
    <n v="47143.05"/>
    <n v="143.05000000000001"/>
  </r>
  <r>
    <x v="4"/>
    <s v="Necmettin ŞEN"/>
    <m/>
    <s v="24-31 AĞUSTOS 2026 KAŞINHANI MUTABAKATI"/>
    <s v="TAMAMLANDI"/>
    <d v="2026-08-27T00:00:00"/>
    <s v="S-643126"/>
    <d v="2026-08-26T00:00:00"/>
    <s v="Y-577375"/>
    <x v="3"/>
    <m/>
    <s v=" "/>
    <m/>
    <m/>
    <m/>
    <x v="10"/>
    <s v="PANEK ZİRAAT ALETLERİ DAYANIKLI TÜKETİM MALZEMELERİ"/>
    <m/>
    <d v="2026-08-26T00:00:00"/>
    <s v="P-000173050"/>
    <m/>
    <s v="31AAB242"/>
    <s v="Tır Frigorifik"/>
    <s v="YAHYAOĞULLARI ULUSLARARASI TAŞIMACILIK LOJİSTİK"/>
    <x v="1"/>
    <s v=" "/>
    <m/>
    <s v="ŞEHİRLERARASI"/>
    <n v="1"/>
    <s v="4210"/>
    <s v="KAŞINHANI FABRİKA"/>
    <s v="KONYA"/>
    <s v="MERAM"/>
    <m/>
    <s v="Y67"/>
    <s v="ZONGULDAK"/>
    <s v="ZONGULDAK"/>
    <s v="ZONGULDAK MERKEZ"/>
    <s v="&quot;A101.TOSYA DEPO (9 PLT) || BİM-KASTAMONU (1 PLT) || A101.-ZONGULDAK DEPO (5 PLT) || _x000a_BATI GIDA LTD.ŞTİ. (2 PLT)&quot; @ "/>
    <n v="0"/>
    <n v="450"/>
    <n v="450"/>
    <n v="0"/>
    <n v="20281.75"/>
    <n v="1982.13"/>
    <n v="50014.59"/>
    <n v="0"/>
    <n v="18299.62"/>
    <n v="50014.59"/>
    <n v="31714.97"/>
  </r>
  <r>
    <x v="4"/>
    <s v="Necmettin ŞEN"/>
    <s v="Arşiv kaydı var"/>
    <s v="24-31 AĞUSTOS 2026 KAŞINHANI MUTABAKATI"/>
    <s v="TAMAMLANDI"/>
    <d v="2026-08-27T00:00:00"/>
    <s v="S-643124"/>
    <d v="2026-08-26T00:00:00"/>
    <s v="Y-577372"/>
    <x v="3"/>
    <m/>
    <s v=" "/>
    <m/>
    <m/>
    <m/>
    <x v="10"/>
    <s v="PANEK ZİRAAT ALETLERİ DAYANIKLI TÜKETİM MALZEMELERİ"/>
    <m/>
    <d v="2026-08-26T00:00:00"/>
    <s v="P-000173048"/>
    <m/>
    <s v="42APJ745"/>
    <s v="Tır Frigorifik"/>
    <s v="RAMAZAN CERİT"/>
    <x v="1"/>
    <s v=" "/>
    <m/>
    <s v="ŞEHİRLERARASI"/>
    <n v="1"/>
    <s v="4210"/>
    <s v="KAŞINHANI FABRİKA"/>
    <s v="KONYA"/>
    <s v="MERAM"/>
    <m/>
    <s v="Y15"/>
    <s v="BURDUR"/>
    <s v="BURDUR"/>
    <s v="BURDUR MERKEZ"/>
    <s v="AYDIN GIDA-DEPO (5 PLT) || BİM ISPARTA (2 PLT) || A101. BURDUR BÖLGE (10 PLT) @ "/>
    <n v="0"/>
    <n v="763"/>
    <n v="763"/>
    <n v="0"/>
    <n v="27488.27"/>
    <n v="0"/>
    <n v="18325.84"/>
    <n v="0"/>
    <n v="27488.27"/>
    <n v="18325.84"/>
    <n v="-9162.43"/>
  </r>
  <r>
    <x v="4"/>
    <s v="Necmettin ŞEN"/>
    <m/>
    <s v="24-31 AĞUSTOS 2026 KAŞINHANI MUTABAKATI"/>
    <s v="TAMAMLANDI"/>
    <d v="2026-08-27T00:00:00"/>
    <s v="S-643122"/>
    <d v="2026-08-26T00:00:00"/>
    <s v="Y-577370"/>
    <x v="3"/>
    <m/>
    <s v=" "/>
    <m/>
    <m/>
    <m/>
    <x v="10"/>
    <s v="PANEK ZİRAAT ALETLERİ DAYANIKLI TÜKETİM MALZEMELERİ"/>
    <m/>
    <d v="2026-08-26T00:00:00"/>
    <s v="P-000173046"/>
    <m/>
    <s v="33CRB01"/>
    <s v="Tır Frigorifik"/>
    <s v="BUDAKLAR NAKLİYAT GIDA PETROL İNŞAAT OTOMOTİV SANAYİ VE TİCARET LİMİTED ŞİRKETİ"/>
    <x v="1"/>
    <s v=" "/>
    <m/>
    <s v="ŞEHİRLERARASI"/>
    <n v="1"/>
    <s v="4210"/>
    <s v="KAŞINHANI FABRİKA"/>
    <s v="KONYA"/>
    <s v="MERAM"/>
    <m/>
    <s v="Y81"/>
    <s v="DÜZCE"/>
    <s v="DÜZCE"/>
    <s v="DÜZCE MERKEZ"/>
    <s v="&quot;SİSTEM SPOT-ZIRHLIOĞLU ESKİŞEH (1 PLT) || A101. ESKİŞEHİR İNÖNÜ (6 PLT) || A101.-SAKARYA (8 PLT) ||_x000a_ A101. DÜZCE DEPO (2 PLT) || DÜZCE GÜL TİCARET GIDA SANAYİ LTD.ŞTİ (7 PLT) || BİM - DÜZCE (2 PLT)&quot; @ "/>
    <n v="0"/>
    <n v="711"/>
    <n v="2124"/>
    <n v="1413"/>
    <n v="82564.039999999994"/>
    <n v="0"/>
    <n v="49277.8"/>
    <n v="0"/>
    <n v="82564.039999999994"/>
    <n v="49277.8"/>
    <n v="-33286.239999999998"/>
  </r>
  <r>
    <x v="4"/>
    <s v="Necmettin ŞEN"/>
    <m/>
    <s v="24-31 AĞUSTOS 2026 KAŞINHANI MUTABAKATI"/>
    <s v="TAMAMLANDI"/>
    <d v="2026-08-27T00:00:00"/>
    <s v="S-643121"/>
    <d v="2026-08-26T00:00:00"/>
    <s v="Y-577369"/>
    <x v="3"/>
    <m/>
    <s v=" "/>
    <m/>
    <m/>
    <m/>
    <x v="10"/>
    <s v="PANEK ZİRAAT ALETLERİ DAYANIKLI TÜKETİM MALZEMELERİ"/>
    <m/>
    <d v="2026-08-26T00:00:00"/>
    <s v="P-000173045"/>
    <m/>
    <s v="33AHP128"/>
    <s v="Tır Frigorifik"/>
    <s v="SÜMER TRANS ULUS.TAŞ.İTH.İHR.SAN. VE TİC.LTD.ŞTİ."/>
    <x v="1"/>
    <s v="LATİF AKURAN"/>
    <m/>
    <s v="ŞEHİRLERARASI"/>
    <n v="1"/>
    <s v="4210"/>
    <s v="KAŞINHANI FABRİKA"/>
    <s v="KONYA"/>
    <s v="MERAM"/>
    <m/>
    <s v="Y38"/>
    <s v="KAYSERİ"/>
    <s v="KAYSERİ"/>
    <s v="KAYSERİ MERKEZ"/>
    <s v="&quot;DUYKAN GIDA (3 PLT) || AKSARAY KARABIYIK DEPO (5 PLT) || A101.AKSARAY (16 PLT) |_x000a_| BİM - AKSARAY (3 PLT) || İSMAİL GÜLEZ-GÜLEZLER DEPO (3 PLT)&quot; @ "/>
    <n v="0"/>
    <n v="338"/>
    <n v="338"/>
    <n v="0"/>
    <n v="13894.79"/>
    <n v="0"/>
    <n v="22506.27"/>
    <n v="0"/>
    <n v="13894.79"/>
    <n v="22506.27"/>
    <n v="8611.48"/>
  </r>
  <r>
    <x v="4"/>
    <s v="Necmettin ŞEN"/>
    <s v="Arşiv kaydı var"/>
    <s v="24-31 AĞUSTOS 2026 KAŞINHANI MUTABAKATI"/>
    <s v="TAMAMLANDI"/>
    <d v="2026-08-27T00:00:00"/>
    <s v="S-643117"/>
    <d v="2026-08-26T00:00:00"/>
    <s v="Y-577366"/>
    <x v="3"/>
    <m/>
    <s v=" "/>
    <m/>
    <m/>
    <m/>
    <x v="10"/>
    <s v="PANEK ZİRAAT ALETLERİ DAYANIKLI TÜKETİM MALZEMELERİ"/>
    <m/>
    <d v="2026-08-26T00:00:00"/>
    <s v="P-000173041"/>
    <m/>
    <s v="33CUH62"/>
    <s v="Tır Frigorifik"/>
    <s v="REYSAN LOJİSTİK ULUSLARARASI NAKLİYAT SANAYİ VE TİCARET LİMİTED ŞİRKETİ"/>
    <x v="1"/>
    <s v=" "/>
    <m/>
    <s v="ŞEHİRLERARASI"/>
    <n v="1"/>
    <s v="4210"/>
    <s v="KAŞINHANI FABRİKA"/>
    <s v="KONYA"/>
    <s v="MERAM"/>
    <m/>
    <s v="Y44"/>
    <s v="MALATYA"/>
    <s v="MALATYA"/>
    <s v="MALATYA MERKEZ"/>
    <s v="&quot;BİM KAYSERİ 2 (3 PLT) || A101.-KAYSERİ (7 PLT) || ARSEN İHTİYAÇ DEPO (5 PLT) || _x000a_A101.-MALATYA DEPO (9 PLT) || BİM-MALATYA DEPO (1 PLT)&quot; @ "/>
    <n v="0"/>
    <n v="784"/>
    <n v="1369"/>
    <n v="585"/>
    <n v="54734"/>
    <n v="0"/>
    <n v="48007.05"/>
    <n v="0"/>
    <n v="54734"/>
    <n v="48007.05"/>
    <n v="-6726.95"/>
  </r>
  <r>
    <x v="4"/>
    <s v="Necmettin ŞEN"/>
    <s v="Arşiv kaydı var"/>
    <s v="24-31 AĞUSTOS 2026 KAŞINHANI MUTABAKATI"/>
    <s v="TAMAMLANDI"/>
    <d v="2026-08-27T00:00:00"/>
    <s v="S-643115"/>
    <d v="2026-08-26T00:00:00"/>
    <s v="Y-577364"/>
    <x v="3"/>
    <m/>
    <s v=" "/>
    <m/>
    <m/>
    <m/>
    <x v="10"/>
    <s v="PANEK ZİRAAT ALETLERİ DAYANIKLI TÜKETİM MALZEMELERİ"/>
    <m/>
    <d v="2026-08-26T00:00:00"/>
    <s v="P-000173040"/>
    <m/>
    <s v="33AJJ63"/>
    <s v="Tır Frigorifik"/>
    <s v="DİVAN TRANS LOJİSTİK VE DIŞ TİCARET LİMİTED ŞİRKETİ"/>
    <x v="1"/>
    <s v=" "/>
    <m/>
    <s v="ŞEHİRLERARASI"/>
    <n v="1"/>
    <s v="4210"/>
    <s v="KAŞINHANI FABRİKA"/>
    <s v="KONYA"/>
    <s v="MERAM"/>
    <m/>
    <s v="Y28"/>
    <s v="GİRESUN"/>
    <s v="GİRESUN"/>
    <s v="GİRESUN MERKEZ"/>
    <s v="&quot;MAKRO GIDA PAZARLAMA KOLL.ŞTİ. VE ORTAKLARI (11 PLT) || A101.-SAMSUN (9 PLT) || _x000a_BİM PİRAZİZ BİM BÖLGE MÜD (4 PLT) || MUSTAFA DEMİRCİ-GİRESUN DEPO (10 PLT)&quot; @ "/>
    <n v="0"/>
    <n v="983"/>
    <n v="1824"/>
    <n v="841"/>
    <n v="71635.62"/>
    <n v="0"/>
    <n v="59225.8"/>
    <n v="0"/>
    <n v="71635.62"/>
    <n v="59225.8"/>
    <n v="-12409.82"/>
  </r>
  <r>
    <x v="4"/>
    <s v="Necmettin ŞEN"/>
    <s v="Arşiv kaydı var"/>
    <s v="24-31 AĞUSTOS 2026 KAŞINHANI MUTABAKATI"/>
    <s v="TAMAMLANDI"/>
    <d v="2026-08-27T00:00:00"/>
    <s v="S-643113"/>
    <d v="2026-08-26T00:00:00"/>
    <s v="Y-577363"/>
    <x v="3"/>
    <m/>
    <s v=" "/>
    <m/>
    <m/>
    <m/>
    <x v="10"/>
    <s v="PANEK ZİRAAT ALETLERİ DAYANIKLI TÜKETİM MALZEMELERİ"/>
    <m/>
    <d v="2026-08-26T00:00:00"/>
    <s v="P-000173039"/>
    <m/>
    <s v="06FTL122"/>
    <s v="Tır Frigorifik"/>
    <s v="SÜLEYMAN BAHAR-BARAN NAKLİYAT"/>
    <x v="1"/>
    <s v=" "/>
    <m/>
    <s v="ŞEHİRLERARASI"/>
    <n v="1"/>
    <s v="4210"/>
    <s v="KAŞINHANI FABRİKA"/>
    <s v="KONYA"/>
    <s v="MERAM"/>
    <m/>
    <s v="Y07"/>
    <s v="ANTALYA"/>
    <s v="ANTALYA"/>
    <s v="MERKEZ"/>
    <s v="&quot;MİGROS ANTAL. SERİK (13 PLT) ) || A101.-SERİK- DOĞUDEPO (16 PLT) || _x000a_STOKİS GIDA SANAYİ VE TİCARET (1 PLT) || ŞAFAK YILMAZ DEPO (3 PLT)&quot; @ "/>
    <n v="0"/>
    <n v="464"/>
    <n v="1120"/>
    <n v="656"/>
    <n v="45126.38"/>
    <n v="707.76"/>
    <n v="25216.04"/>
    <n v="0"/>
    <n v="44418.62"/>
    <n v="25216.04"/>
    <n v="-19202.580000000002"/>
  </r>
  <r>
    <x v="4"/>
    <s v="Necmettin ŞEN"/>
    <s v="Arşiv kaydı var"/>
    <s v="24-31 AĞUSTOS 2026 KAŞINHANI MUTABAKATI"/>
    <s v="TAMAMLANDI"/>
    <d v="2026-08-27T00:00:00"/>
    <s v="S-643112"/>
    <d v="2026-08-26T00:00:00"/>
    <s v="Y-577362"/>
    <x v="3"/>
    <m/>
    <s v=" "/>
    <m/>
    <m/>
    <m/>
    <x v="10"/>
    <s v="PANEK ZİRAAT ALETLERİ DAYANIKLI TÜKETİM MALZEMELERİ"/>
    <m/>
    <d v="2026-08-26T00:00:00"/>
    <s v="P-000173038"/>
    <m/>
    <s v="33CTN22"/>
    <s v="Tır Frigorifik"/>
    <s v="HASRET ULUS.NAK.İNŞ.GÜM.TEKSTİL KUY.GID.PET.ÜRÜN.SAN.VE TİC.LTD.ŞTİ."/>
    <x v="1"/>
    <s v=" "/>
    <m/>
    <s v="ŞEHİRLERARASI"/>
    <n v="1"/>
    <s v="4210"/>
    <s v="KAŞINHANI FABRİKA"/>
    <s v="KONYA"/>
    <s v="MERAM"/>
    <m/>
    <s v="Y25"/>
    <s v="ERZURUM"/>
    <s v="ERZURUM"/>
    <s v="ERZURUM MERKEZ"/>
    <s v="&quot;CEM V NAZ GIDA SANAYİ VE TİCAR LTD.ŞTİ. (4 PLT) || MİGROS ERZURUM (3 PLT) || _x000a_BİM - ERZURUM (5 PLT) || A101.-ERZURUM DEPO (20 PLT)&quot; @"/>
    <n v="0"/>
    <n v="1090"/>
    <n v="2400"/>
    <n v="1310"/>
    <n v="102698.14"/>
    <n v="0"/>
    <n v="68958.45"/>
    <n v="0"/>
    <n v="102698.14"/>
    <n v="68958.45"/>
    <n v="-33739.69"/>
  </r>
  <r>
    <x v="4"/>
    <s v="Necmettin ŞEN"/>
    <s v="Arşiv kaydı var"/>
    <s v="24-31 AĞUSTOS 2026 KAŞINHANI MUTABAKATI"/>
    <s v="TAMAMLANDI"/>
    <d v="2026-08-27T00:00:00"/>
    <s v="S-643110"/>
    <d v="2026-08-26T00:00:00"/>
    <s v="Y-577359"/>
    <x v="3"/>
    <m/>
    <s v=" "/>
    <m/>
    <m/>
    <m/>
    <x v="10"/>
    <s v="PANEK ZİRAAT ALETLERİ DAYANIKLI TÜKETİM MALZEMELERİ"/>
    <m/>
    <d v="2026-08-26T00:00:00"/>
    <s v="P-000173036"/>
    <m/>
    <s v="33BGK517"/>
    <s v="Tır Frigorifik"/>
    <s v="ERKAL LOJ. PET. OTO. İN. GID. İT. İH. SAN. VE TİC. LTD.ŞTİ."/>
    <x v="1"/>
    <s v=" "/>
    <m/>
    <s v="ŞEHİRLERARASI"/>
    <n v="1"/>
    <s v="4210"/>
    <s v="KAŞINHANI FABRİKA"/>
    <s v="KONYA"/>
    <s v="MERAM"/>
    <m/>
    <s v="Y07"/>
    <s v="ANTALYA"/>
    <s v="ANTALYA"/>
    <s v="MERKEZ"/>
    <s v="&quot;BİM - KOCAYATAK (6 PLT) || SİSTEM SPOT-ANPA GROSS ANTALYA (1 PLT) || _x000a_A101.DÖŞEMEALTI-BATI DEPO (18 PLT) || A101-MURATPAŞA DEPO (6 PLT)&quot; @ "/>
    <n v="0"/>
    <n v="371"/>
    <n v="750"/>
    <n v="379"/>
    <n v="35324.050000000003"/>
    <n v="0"/>
    <n v="21526.77"/>
    <n v="0"/>
    <n v="35324.050000000003"/>
    <n v="21526.77"/>
    <n v="-13797.28"/>
  </r>
  <r>
    <x v="4"/>
    <s v="Necmettin ŞEN"/>
    <s v="Arşiv kaydı var"/>
    <s v="24-31 AĞUSTOS 2026 KAŞINHANI MUTABAKATI"/>
    <s v="TAMAMLANDI"/>
    <d v="2026-08-27T00:00:00"/>
    <s v="S-643107"/>
    <d v="2026-08-26T00:00:00"/>
    <s v="Y-577358"/>
    <x v="3"/>
    <m/>
    <s v=" "/>
    <m/>
    <m/>
    <m/>
    <x v="10"/>
    <s v="PANEK ZİRAAT ALETLERİ DAYANIKLI TÜKETİM MALZEMELERİ"/>
    <m/>
    <d v="2026-08-26T00:00:00"/>
    <s v="P-000173033"/>
    <m/>
    <s v="42E4309"/>
    <s v="Tır Frigorifik"/>
    <s v="KADİR YAVUZER"/>
    <x v="1"/>
    <s v=" "/>
    <m/>
    <s v="ŞEHİRLERARASI"/>
    <n v="1"/>
    <s v="4210"/>
    <s v="KAŞINHANI FABRİKA"/>
    <s v="KONYA"/>
    <s v="MERAM"/>
    <m/>
    <s v="Y60"/>
    <s v="TOKAT"/>
    <s v="TOKAT"/>
    <s v="TOKAT MERKEZ"/>
    <s v="&quot;KÜRE AKARYAKIT GIDA NAK.İNŞ.HA VE TİC.LTD.ŞTİ (4 PLT) || _x000a_TOK-TAR TARIM OTO PETR. İNŞ. T TİC. LTD. ŞTİ. (8 PLT) || A101.TOKAT (15 PLT)&quot; @ "/>
    <n v="0"/>
    <n v="1303"/>
    <n v="1303"/>
    <n v="0"/>
    <n v="49072.73"/>
    <n v="1947.78"/>
    <n v="43474.400000000001"/>
    <n v="0"/>
    <n v="47124.95"/>
    <n v="43474.400000000001"/>
    <n v="-3650.55"/>
  </r>
  <r>
    <x v="4"/>
    <s v="Serhat Kuzey"/>
    <m/>
    <m/>
    <m/>
    <d v="2026-08-26T00:00:00"/>
    <s v="S-643087"/>
    <d v="2026-08-26T00:00:00"/>
    <s v="Y-577337"/>
    <x v="3"/>
    <m/>
    <s v=" "/>
    <m/>
    <m/>
    <m/>
    <x v="28"/>
    <m/>
    <m/>
    <m/>
    <m/>
    <m/>
    <s v="33AHL784"/>
    <s v="Tır Frigorifik"/>
    <s v="ULAŞ ULUSLARARASI NAKL.SAN.VE TİC. LTD.ŞTİ"/>
    <x v="1"/>
    <s v=" "/>
    <m/>
    <s v="ŞEHİRLERARASI"/>
    <n v="1"/>
    <s v="Y09"/>
    <s v="AYDIN"/>
    <s v="AYDIN"/>
    <s v="AYDIN MERKEZ"/>
    <m/>
    <s v="Y41"/>
    <s v="KOCAELİ"/>
    <s v="KOCAELİ"/>
    <s v="KOCAELİ(İZMİT) MERKEZ"/>
    <s v="ŞEKERPINAR @ "/>
    <n v="0"/>
    <n v="540"/>
    <n v="631"/>
    <n v="91"/>
    <n v="28709.11"/>
    <n v="266.44"/>
    <n v="37000"/>
    <n v="0"/>
    <n v="28442.67"/>
    <n v="37000"/>
    <n v="8557.33"/>
  </r>
  <r>
    <x v="4"/>
    <s v="Serhat Kuzey"/>
    <m/>
    <m/>
    <m/>
    <d v="2026-08-26T00:00:00"/>
    <s v="S-643086"/>
    <d v="2026-08-26T00:00:00"/>
    <s v="Y-577336"/>
    <x v="3"/>
    <m/>
    <s v=" "/>
    <m/>
    <m/>
    <m/>
    <x v="7"/>
    <m/>
    <m/>
    <m/>
    <m/>
    <m/>
    <s v="47AEZ035"/>
    <s v="Tır Frigorifik"/>
    <s v="MİR LOJİSTİK ULUS.TAŞ.İTH.İNŞ.NAK.KUY.GIDA SAN. VE TİC.LTD.ŞTİ"/>
    <x v="1"/>
    <s v="AHMET YALMAN"/>
    <s v="0541 602 56 24"/>
    <s v="ŞEHİRLERARASI"/>
    <n v="1"/>
    <s v="Y45"/>
    <s v="MANİSA"/>
    <s v="MANİSA"/>
    <s v="MANİSA MERKEZ"/>
    <s v="AKHİSAR"/>
    <s v="Y35"/>
    <s v="İZMİR"/>
    <s v="İZMİR"/>
    <s v="MERKEZ"/>
    <m/>
    <n v="0"/>
    <n v="131"/>
    <n v="131"/>
    <n v="0"/>
    <n v="5191.78"/>
    <n v="0"/>
    <n v="13200"/>
    <n v="0"/>
    <n v="5191.78"/>
    <n v="13200"/>
    <n v="8008.22"/>
  </r>
  <r>
    <x v="4"/>
    <s v="Necmettin ŞEN"/>
    <s v="Arşiv kaydı var"/>
    <s v="24-31 AĞUSTOS 2026 ÇUMRA MUTABAKATI"/>
    <s v="TAMAMLANDI"/>
    <d v="2026-08-27T00:00:00"/>
    <s v="S-643059"/>
    <d v="2026-08-26T00:00:00"/>
    <s v="Y-577309"/>
    <x v="2"/>
    <m/>
    <s v=" "/>
    <m/>
    <m/>
    <m/>
    <x v="10"/>
    <s v="PANEK ZİRAAT ALETLERİ DAYANIKLI TÜKETİM MALZEMELERİ"/>
    <m/>
    <d v="2026-08-26T00:00:00"/>
    <s v="P-000173000"/>
    <m/>
    <s v="42ATR696"/>
    <s v="Tır Tenteli"/>
    <s v="İLYAS ÖZDEMİR NAKLİYAT OTO. SAN. VE TİC. LTD. ŞTİ."/>
    <x v="0"/>
    <s v=" "/>
    <m/>
    <s v="ŞEHİRLERARASI"/>
    <n v="1"/>
    <s v="4211"/>
    <s v="ÇUMRA FABRİKA"/>
    <s v="KONYA"/>
    <s v="ÇUMRA"/>
    <m/>
    <s v="Y06"/>
    <s v="ANKARA"/>
    <s v="ANKARA"/>
    <s v="ANKARA MERKEZ"/>
    <s v="YASEMİN PASTA- FİLE SİNCAN BİM SİNCAN @ "/>
    <n v="0"/>
    <n v="0"/>
    <n v="0"/>
    <n v="0"/>
    <n v="24500"/>
    <n v="0"/>
    <n v="28096.6"/>
    <n v="0"/>
    <n v="24500"/>
    <n v="28096.6"/>
    <n v="3596.6"/>
  </r>
  <r>
    <x v="4"/>
    <s v="Necmettin ŞEN"/>
    <s v="Arşiv kaydı var"/>
    <s v="24-31 AĞUSTOS 2026 ÇUMRA MUTABAKATI"/>
    <s v="TAMAMLANDI"/>
    <d v="2026-08-27T00:00:00"/>
    <s v="S-643057"/>
    <d v="2026-08-26T00:00:00"/>
    <s v="Y-577307"/>
    <x v="2"/>
    <m/>
    <s v=" "/>
    <m/>
    <m/>
    <m/>
    <x v="10"/>
    <s v="PANEK ZİRAAT ALETLERİ DAYANIKLI TÜKETİM MALZEMELERİ"/>
    <m/>
    <d v="2026-08-26T00:00:00"/>
    <s v="P-000172998"/>
    <m/>
    <s v="34BRZ028"/>
    <s v="Tır Frigorifik"/>
    <s v="İRFAN AKSU"/>
    <x v="1"/>
    <s v=" "/>
    <m/>
    <s v="ŞEHİRLERARASI"/>
    <n v="1"/>
    <s v="4211"/>
    <s v="ÇUMRA FABRİKA"/>
    <s v="KONYA"/>
    <s v="ÇUMRA"/>
    <m/>
    <s v="Y28"/>
    <s v="GİRESUN"/>
    <s v="GİRESUN"/>
    <s v="GİRESUN MERKEZ"/>
    <s v="BİM PİRAZİZ- A101- MUSTAFA DEMİRCİ @ "/>
    <n v="0"/>
    <n v="900"/>
    <n v="1740"/>
    <n v="840"/>
    <n v="80488.89"/>
    <n v="1064.1400000000001"/>
    <n v="60471.65"/>
    <n v="0"/>
    <n v="79424.75"/>
    <n v="60471.65"/>
    <n v="-18953.099999999999"/>
  </r>
  <r>
    <x v="4"/>
    <s v="Necmettin ŞEN"/>
    <s v="Arşiv kaydı var"/>
    <s v="24-31 AĞUSTOS 2026 ÇUMRA MUTABAKATI"/>
    <s v="TAMAMLANDI"/>
    <d v="2026-08-27T00:00:00"/>
    <s v="S-643056"/>
    <d v="2026-08-26T00:00:00"/>
    <s v="Y-577306"/>
    <x v="2"/>
    <m/>
    <s v=" "/>
    <m/>
    <m/>
    <m/>
    <x v="10"/>
    <s v="PANEK ZİRAAT ALETLERİ DAYANIKLI TÜKETİM MALZEMELERİ"/>
    <m/>
    <d v="2026-08-26T00:00:00"/>
    <s v="P-000172997"/>
    <m/>
    <s v="33BYK46"/>
    <s v="Tır Frigorifik"/>
    <s v="HASRET ULUS.NAK.İNŞ.GÜM.TEKSTİL KUY.GID.PET.ÜRÜN.SAN.VE TİC.LTD.ŞTİ."/>
    <x v="1"/>
    <s v=" "/>
    <m/>
    <s v="ŞEHİRLERARASI"/>
    <n v="1"/>
    <s v="4211"/>
    <s v="ÇUMRA FABRİKA"/>
    <s v="KONYA"/>
    <s v="ÇUMRA"/>
    <m/>
    <s v="Y32"/>
    <s v="ISPARTA"/>
    <s v="ISPARTA"/>
    <s v="ISPARTA MERKEZ"/>
    <s v="AYDIN GIDA @ "/>
    <n v="0"/>
    <n v="353"/>
    <n v="709"/>
    <n v="356"/>
    <n v="30678"/>
    <n v="0"/>
    <n v="18071.169999999998"/>
    <n v="0"/>
    <n v="30678"/>
    <n v="18071.169999999998"/>
    <n v="-12606.83"/>
  </r>
  <r>
    <x v="4"/>
    <s v="Necmettin ŞEN"/>
    <m/>
    <s v="24-31 AĞUSTOS 2026 ÇUMRA MUTABAKATI"/>
    <s v="TAMAMLANDI"/>
    <d v="2026-08-28T00:00:00"/>
    <s v="S-643147"/>
    <d v="2026-08-26T00:00:00"/>
    <s v="Y-577305"/>
    <x v="2"/>
    <m/>
    <s v=" "/>
    <m/>
    <m/>
    <m/>
    <x v="10"/>
    <s v="PANEK ZİRAAT ALETLERİ DAYANIKLI TÜKETİM MALZEMELERİ"/>
    <m/>
    <d v="2026-08-26T00:00:00"/>
    <s v="P-000173070"/>
    <m/>
    <s v="33VG701"/>
    <s v="Tır Frigorifik"/>
    <s v="MKT TARIM ÜRÜNLERİ SANAYİ VE TİCARET LİMİTED ŞİRKETİ"/>
    <x v="0"/>
    <s v="VEDAT KILIÇ"/>
    <s v="0505 134 04 31"/>
    <s v="ŞEHİRLERARASI"/>
    <n v="1"/>
    <s v="4211"/>
    <s v="ÇUMRA FABRİKA"/>
    <s v="KONYA"/>
    <s v="ÇUMRA"/>
    <m/>
    <s v="Y33"/>
    <s v="MERSİN"/>
    <s v="MERSİN"/>
    <s v="MERSİN MERKEZ"/>
    <s v="ADNAN TİCAET- A101 @"/>
    <n v="0"/>
    <n v="0"/>
    <n v="0"/>
    <n v="0"/>
    <n v="19000"/>
    <n v="0"/>
    <n v="21119.78"/>
    <n v="0"/>
    <n v="19000"/>
    <n v="21119.78"/>
    <n v="2119.7800000000002"/>
  </r>
  <r>
    <x v="4"/>
    <s v="Necmettin ŞEN"/>
    <s v="Arşiv kaydı var"/>
    <s v="24-31 AĞUSTOS 2026 ÇUMRA MUTABAKATI"/>
    <s v="TAMAMLANDI"/>
    <d v="2026-08-27T00:00:00"/>
    <s v="S-643054"/>
    <d v="2026-08-26T00:00:00"/>
    <s v="Y-577303"/>
    <x v="2"/>
    <m/>
    <s v=" "/>
    <m/>
    <m/>
    <m/>
    <x v="10"/>
    <s v="PANEK ZİRAAT ALETLERİ DAYANIKLI TÜKETİM MALZEMELERİ"/>
    <m/>
    <d v="2026-08-26T00:00:00"/>
    <s v="P-000172995"/>
    <m/>
    <s v="33YB376"/>
    <s v="Tır Frigorifik"/>
    <s v="ŞAHNALAR LOJİSTİK OTOMOTİV YEDEK PARÇA İNŞŞAT"/>
    <x v="0"/>
    <s v="MİR MEHMET KAPLAN"/>
    <s v="0535 401 13 82"/>
    <s v="ŞEHİRLERARASI"/>
    <n v="1"/>
    <s v="4211"/>
    <s v="ÇUMRA FABRİKA"/>
    <s v="KONYA"/>
    <s v="ÇUMRA"/>
    <m/>
    <s v="Y80"/>
    <s v="OSMANİYE"/>
    <s v="OSMANİYE"/>
    <s v="OSMANİYE MERKEZ"/>
    <s v="A101- FATİH DONDURMA @ "/>
    <n v="0"/>
    <n v="0"/>
    <n v="0"/>
    <n v="0"/>
    <n v="25000"/>
    <n v="0"/>
    <n v="26309.77"/>
    <n v="0"/>
    <n v="25000"/>
    <n v="26309.77"/>
    <n v="1309.77"/>
  </r>
  <r>
    <x v="4"/>
    <s v="Necmettin ŞEN"/>
    <m/>
    <s v="24-31 AĞUSTOS 2026 ÇUMRA MUTABAKATI"/>
    <s v="TAMAMLANDI"/>
    <d v="2026-08-27T00:00:00"/>
    <s v="S-643106"/>
    <d v="2026-08-26T00:00:00"/>
    <s v="Y-577302"/>
    <x v="2"/>
    <m/>
    <s v=" "/>
    <m/>
    <m/>
    <m/>
    <x v="10"/>
    <s v="PANEK ZİRAAT ALETLERİ DAYANIKLI TÜKETİM MALZEMELERİ"/>
    <m/>
    <d v="2026-08-27T00:00:00"/>
    <s v="P-000173032"/>
    <m/>
    <s v="14AEH600"/>
    <s v="Tır Frigorifik"/>
    <s v="AHMET EFE FIRAT"/>
    <x v="0"/>
    <s v="ÖMER FIRAT"/>
    <s v="0532 713 95 53"/>
    <s v="ŞEHİRLERARASI"/>
    <n v="1"/>
    <s v="4211"/>
    <s v="ÇUMRA FABRİKA"/>
    <s v="KONYA"/>
    <s v="ÇUMRA"/>
    <m/>
    <s v="Y67"/>
    <s v="ZONGULDAK"/>
    <s v="ZONGULDAK"/>
    <s v="ZONGULDAK MERKEZ"/>
    <s v="AYHANLAR GIDA- A101- BATI GIDA @"/>
    <n v="0"/>
    <n v="0"/>
    <n v="0"/>
    <n v="0"/>
    <n v="42000"/>
    <n v="0"/>
    <n v="46011.13"/>
    <n v="0"/>
    <n v="42000"/>
    <n v="46011.13"/>
    <n v="4011.13"/>
  </r>
  <r>
    <x v="4"/>
    <s v="Necmettin ŞEN"/>
    <m/>
    <s v="24-31 AĞUSTOS 2026 ÇUMRA MUTABAKATI"/>
    <s v="TAMAMLANDI"/>
    <d v="2026-08-27T00:00:00"/>
    <s v="S-643053"/>
    <d v="2026-08-26T00:00:00"/>
    <s v="Y-577301"/>
    <x v="2"/>
    <m/>
    <s v=" "/>
    <m/>
    <m/>
    <m/>
    <x v="10"/>
    <s v="PANEK ZİRAAT ALETLERİ DAYANIKLI TÜKETİM MALZEMELERİ"/>
    <m/>
    <d v="2026-08-26T00:00:00"/>
    <s v="P-000172994"/>
    <m/>
    <s v="47AEZ035"/>
    <s v="Tır Frigorifik"/>
    <s v="MİR LOJİSTİK ULUS.TAŞ.İTH.İNŞ.NAK.KUY.GIDA SAN. VE TİC.LTD.ŞTİ"/>
    <x v="1"/>
    <s v="AHMET YALMAN"/>
    <s v="0541 602 56 24"/>
    <s v="ŞEHİRLERARASI"/>
    <n v="1"/>
    <s v="4211"/>
    <s v="ÇUMRA FABRİKA"/>
    <s v="KONYA"/>
    <s v="ÇUMRA"/>
    <m/>
    <s v="Y07"/>
    <s v="ANTALYA"/>
    <s v="ANTALYA"/>
    <s v="MERKEZ"/>
    <s v="ANPA GROSS- STOKİS GIDA- A101 DÖŞEMEALTI @ "/>
    <n v="0"/>
    <n v="461"/>
    <n v="1203"/>
    <n v="742"/>
    <n v="47677.25"/>
    <n v="0"/>
    <n v="22730.2"/>
    <n v="0"/>
    <n v="47677.25"/>
    <n v="22730.2"/>
    <n v="-24947.05"/>
  </r>
  <r>
    <x v="4"/>
    <s v="Necmettin ŞEN"/>
    <s v="Arşiv kaydı var"/>
    <s v="24-31 AĞUSTOS 2026 ÇUMRA MUTABAKATI"/>
    <s v="TAMAMLANDI"/>
    <d v="2026-08-27T00:00:00"/>
    <s v="S-643052"/>
    <d v="2026-08-26T00:00:00"/>
    <s v="Y-577300"/>
    <x v="2"/>
    <m/>
    <s v=" "/>
    <m/>
    <m/>
    <m/>
    <x v="10"/>
    <s v="PANEK ZİRAAT ALETLERİ DAYANIKLI TÜKETİM MALZEMELERİ"/>
    <m/>
    <d v="2026-08-26T00:00:00"/>
    <s v="P-000172993"/>
    <m/>
    <s v="33CTT18"/>
    <s v="Tır Frigorifik"/>
    <s v="AHAD LOJİSTİK ULUSLARARASI TAŞIMACILIK TEKSTİL GIDA TARIM OTOMOTİV KUYUMCULUK İNŞAAT PETROL EMLAK"/>
    <x v="1"/>
    <s v=" "/>
    <m/>
    <s v="ŞEHİRLERARASI"/>
    <n v="1"/>
    <s v="4211"/>
    <s v="ÇUMRA FABRİKA"/>
    <s v="KONYA"/>
    <s v="ÇUMRA"/>
    <m/>
    <s v="Y46"/>
    <s v="KAHRAMANMARAŞ"/>
    <s v="KAHRAMANMARAŞ"/>
    <s v="KAHRAMANMARAŞ MERKEZ"/>
    <s v="DERTLİ PLASTİK @ "/>
    <n v="0"/>
    <n v="597"/>
    <n v="1184"/>
    <n v="587"/>
    <n v="49123.18"/>
    <n v="0"/>
    <n v="31577.65"/>
    <n v="0"/>
    <n v="49123.18"/>
    <n v="31577.65"/>
    <n v="-17545.53"/>
  </r>
  <r>
    <x v="4"/>
    <s v="Necmettin ŞEN"/>
    <s v="Arşiv kaydı var"/>
    <s v="24-31 AĞUSTOS 2026 ÇUMRA MUTABAKATI"/>
    <s v="TAMAMLANDI"/>
    <d v="2026-08-27T00:00:00"/>
    <s v="S-643051"/>
    <d v="2026-08-26T00:00:00"/>
    <s v="Y-577299"/>
    <x v="2"/>
    <m/>
    <s v=" "/>
    <m/>
    <m/>
    <m/>
    <x v="10"/>
    <s v="PANEK ZİRAAT ALETLERİ DAYANIKLI TÜKETİM MALZEMELERİ"/>
    <m/>
    <d v="2026-08-26T00:00:00"/>
    <s v="P-000172992"/>
    <m/>
    <s v="14AAP098"/>
    <s v="Tır Frigorifik"/>
    <s v="ERDAL İŞCAN"/>
    <x v="0"/>
    <s v="ERDAL İŞCAN"/>
    <s v="0544 360 23 50"/>
    <s v="ŞEHİRLERARASI"/>
    <n v="1"/>
    <s v="4211"/>
    <s v="ÇUMRA FABRİKA"/>
    <s v="KONYA"/>
    <s v="ÇUMRA"/>
    <m/>
    <s v="Y74"/>
    <s v="BARTIN"/>
    <s v="BARTIN"/>
    <s v="BARTIN MERKEZ"/>
    <s v="AKBAL GIDA- TÜRKOVA GIDA @ "/>
    <n v="0"/>
    <n v="0"/>
    <n v="0"/>
    <n v="0"/>
    <n v="40000"/>
    <n v="0"/>
    <n v="45821.81"/>
    <n v="0"/>
    <n v="40000"/>
    <n v="45821.81"/>
    <n v="5821.81"/>
  </r>
  <r>
    <x v="4"/>
    <s v="Necmettin ŞEN"/>
    <s v="Arşiv kaydı var"/>
    <s v="24-31 AĞUSTOS 2026 ÇUMRA MUTABAKATI"/>
    <s v="TAMAMLANDI"/>
    <d v="2026-08-27T00:00:00"/>
    <s v="S-643050"/>
    <d v="2026-08-26T00:00:00"/>
    <s v="Y-577298"/>
    <x v="2"/>
    <m/>
    <s v=" "/>
    <m/>
    <m/>
    <m/>
    <x v="10"/>
    <s v="PANEK ZİRAAT ALETLERİ DAYANIKLI TÜKETİM MALZEMELERİ"/>
    <m/>
    <d v="2026-08-26T00:00:00"/>
    <s v="P-000172991"/>
    <m/>
    <s v="42BBA339"/>
    <s v="Tır Frigorifik"/>
    <s v="ERGÜN ARI"/>
    <x v="0"/>
    <s v=" "/>
    <m/>
    <s v="ŞEHİRLERARASI"/>
    <n v="1"/>
    <s v="4211"/>
    <s v="ÇUMRA FABRİKA"/>
    <s v="KONYA"/>
    <s v="ÇUMRA"/>
    <m/>
    <s v="Y25"/>
    <s v="ERZURUM"/>
    <s v="ERZURUM"/>
    <s v="ERZURUM MERKEZ"/>
    <s v="CEM V NAZ GIDA @ "/>
    <n v="0"/>
    <n v="0"/>
    <n v="0"/>
    <n v="0"/>
    <n v="58000"/>
    <n v="0"/>
    <n v="65475.48"/>
    <n v="0"/>
    <n v="58000"/>
    <n v="65475.48"/>
    <n v="7475.48"/>
  </r>
  <r>
    <x v="4"/>
    <s v="Necmettin ŞEN"/>
    <s v="Arşiv kaydı var"/>
    <s v="24-31 AĞUSTOS 2026 ÇUMRA MUTABAKATI"/>
    <s v="TAMAMLANDI"/>
    <d v="2026-08-27T00:00:00"/>
    <s v="S-643049"/>
    <d v="2026-08-26T00:00:00"/>
    <s v="Y-577297"/>
    <x v="2"/>
    <m/>
    <s v=" "/>
    <m/>
    <m/>
    <m/>
    <x v="10"/>
    <s v="PANEK ZİRAAT ALETLERİ DAYANIKLI TÜKETİM MALZEMELERİ"/>
    <m/>
    <d v="2026-08-26T00:00:00"/>
    <s v="P-000172990"/>
    <m/>
    <s v="42DJ133"/>
    <s v="Tır Tenteli"/>
    <s v="İLYAS ÖZDEMİR NAKLİYAT OTO. SAN. VE TİC. LTD. ŞTİ."/>
    <x v="0"/>
    <s v=" "/>
    <m/>
    <s v="ŞEHİRLERARASI"/>
    <n v="1"/>
    <s v="4211"/>
    <s v="ÇUMRA FABRİKA"/>
    <s v="KONYA"/>
    <s v="ÇUMRA"/>
    <m/>
    <s v="Y06"/>
    <s v="ANKARA"/>
    <s v="ANKARA"/>
    <s v="ANKARA MERKEZ"/>
    <s v="YUNUS MARKET KAZAN @ "/>
    <n v="0"/>
    <n v="0"/>
    <n v="0"/>
    <n v="0"/>
    <n v="22000"/>
    <n v="0"/>
    <n v="23860.2"/>
    <n v="0"/>
    <n v="22000"/>
    <n v="23860.2"/>
    <n v="1860.2"/>
  </r>
  <r>
    <x v="4"/>
    <s v="Necmettin ŞEN"/>
    <s v="Arşiv kaydı var"/>
    <s v="24-31 AĞUSTOS 2026 ÇUMRA MUTABAKATI"/>
    <s v="TAMAMLANDI"/>
    <d v="2026-08-28T00:00:00"/>
    <s v="S-643172"/>
    <d v="2026-08-26T00:00:00"/>
    <s v="Y-577419"/>
    <x v="2"/>
    <m/>
    <s v=" "/>
    <m/>
    <m/>
    <m/>
    <x v="10"/>
    <s v="PANEK ZİRAAT ALETLERİ DAYANIKLI TÜKETİM MALZEMELERİ"/>
    <m/>
    <d v="2026-08-26T00:00:00"/>
    <s v="P-000173080"/>
    <m/>
    <s v="42ATR696"/>
    <s v="Tır Tenteli"/>
    <s v="İLYAS ÖZDEMİR NAKLİYAT OTO. SAN. VE TİC. LTD. ŞTİ."/>
    <x v="0"/>
    <s v=" "/>
    <m/>
    <s v="ŞEHİRLERARASI"/>
    <n v="1"/>
    <s v="4211"/>
    <s v="ÇUMRA FABRİKA"/>
    <s v="KONYA"/>
    <s v="ÇUMRA"/>
    <m/>
    <s v="Y06"/>
    <s v="ANKARA"/>
    <s v="ANKARA"/>
    <s v="ANKARA MERKEZ"/>
    <s v="AYHAN GRUP KAZAN @ "/>
    <n v="0"/>
    <n v="0"/>
    <n v="0"/>
    <n v="0"/>
    <n v="24000"/>
    <n v="0"/>
    <n v="24067.68"/>
    <n v="0"/>
    <n v="24000"/>
    <n v="24067.68"/>
    <n v="67.680000000000007"/>
  </r>
  <r>
    <x v="4"/>
    <s v="Necmettin ŞEN"/>
    <s v="Arşiv kaydı var"/>
    <s v="24-31 AĞUSTOS 2026 ÇUMRA MUTABAKATI"/>
    <s v="TAMAMLANDI"/>
    <d v="2026-08-28T00:00:00"/>
    <s v="S-643170"/>
    <d v="2026-08-26T00:00:00"/>
    <s v="Y-577418"/>
    <x v="2"/>
    <m/>
    <s v=" "/>
    <m/>
    <m/>
    <m/>
    <x v="10"/>
    <s v="PANEK ZİRAAT ALETLERİ DAYANIKLI TÜKETİM MALZEMELERİ"/>
    <m/>
    <d v="2026-08-26T00:00:00"/>
    <s v="P-000173079"/>
    <m/>
    <s v="42FAN86"/>
    <s v="Tır Frigorifik"/>
    <s v="MURAT ŞEFLEK"/>
    <x v="1"/>
    <s v=" "/>
    <m/>
    <s v="ŞEHİRLERARASI"/>
    <n v="1"/>
    <s v="4211"/>
    <s v="ÇUMRA FABRİKA"/>
    <s v="KONYA"/>
    <s v="ÇUMRA"/>
    <m/>
    <s v="Y06"/>
    <s v="ANKARA"/>
    <s v="ANKARA"/>
    <s v="ANKARA MERKEZ"/>
    <s v="YUNUS GÖLBAŞI OĞULBEY DEPO @ "/>
    <n v="0"/>
    <n v="580"/>
    <n v="580"/>
    <n v="0"/>
    <n v="21296.69"/>
    <n v="0"/>
    <n v="20263.88"/>
    <n v="0"/>
    <n v="21296.69"/>
    <n v="20263.88"/>
    <n v="-1032.81"/>
  </r>
  <r>
    <x v="4"/>
    <s v="Ahmet Bursal"/>
    <m/>
    <m/>
    <m/>
    <d v="2026-08-26T00:00:00"/>
    <s v="S-643285"/>
    <d v="2026-08-26T00:00:00"/>
    <s v="Y-577534"/>
    <x v="3"/>
    <m/>
    <s v=" "/>
    <m/>
    <m/>
    <m/>
    <x v="11"/>
    <m/>
    <m/>
    <d v="2026-08-26T00:00:00"/>
    <s v="P-000173402"/>
    <m/>
    <s v="51ADB960"/>
    <s v="Tır Frigorifik"/>
    <s v="DURAN DEMİRALP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NADOLU @"/>
    <n v="0"/>
    <n v="0"/>
    <n v="0"/>
    <n v="0"/>
    <n v="42000"/>
    <n v="0"/>
    <n v="46201"/>
    <n v="0"/>
    <n v="42000"/>
    <n v="46201"/>
    <n v="4201"/>
  </r>
  <r>
    <x v="4"/>
    <s v="Ahmet Bursal"/>
    <m/>
    <m/>
    <m/>
    <d v="2026-08-26T00:00:00"/>
    <s v="S-643284"/>
    <d v="2026-08-26T00:00:00"/>
    <s v="Y-577533"/>
    <x v="3"/>
    <m/>
    <s v=" "/>
    <m/>
    <m/>
    <m/>
    <x v="11"/>
    <m/>
    <m/>
    <d v="2026-08-26T00:00:00"/>
    <s v="P-000173400"/>
    <m/>
    <s v="51ADD602"/>
    <s v="Tır Frigorifik"/>
    <s v="HABİP DEMİRALP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NADOLU @"/>
    <n v="0"/>
    <n v="0"/>
    <n v="0"/>
    <n v="0"/>
    <n v="42000"/>
    <n v="0"/>
    <n v="53245"/>
    <n v="0"/>
    <n v="42000"/>
    <n v="53245"/>
    <n v="11245"/>
  </r>
  <r>
    <x v="4"/>
    <s v="Ahmet Bursal"/>
    <m/>
    <m/>
    <m/>
    <d v="2026-08-26T00:00:00"/>
    <s v="S-643283"/>
    <d v="2026-08-26T00:00:00"/>
    <s v="Y-577532"/>
    <x v="3"/>
    <m/>
    <s v=" "/>
    <m/>
    <m/>
    <m/>
    <x v="11"/>
    <m/>
    <m/>
    <d v="2026-08-26T00:00:00"/>
    <s v="P-000173399"/>
    <m/>
    <s v="33BRY93"/>
    <s v="Tır Frigorifik"/>
    <s v="ŞAHNALAR LOJİSTİK OTOMOTİV YEDEK PARÇA İNŞŞAT"/>
    <x v="0"/>
    <s v=" "/>
    <m/>
    <s v="ŞEHİRLERARASI"/>
    <n v="1"/>
    <s v="Y51"/>
    <s v="NİĞDE"/>
    <s v="NİĞDE"/>
    <s v="NİĞDE MERKEZ"/>
    <m/>
    <s v="Y07"/>
    <s v="ANTALYA"/>
    <s v="ANTALYA"/>
    <s v="MERKEZ"/>
    <m/>
    <n v="0"/>
    <n v="0"/>
    <n v="0"/>
    <n v="0"/>
    <n v="32000"/>
    <n v="0"/>
    <n v="39364"/>
    <n v="0"/>
    <n v="32000"/>
    <n v="39364"/>
    <n v="7364"/>
  </r>
  <r>
    <x v="0"/>
    <s v="Serap BURSAL"/>
    <s v="Arşiv kaydı var"/>
    <m/>
    <m/>
    <d v="2026-08-27T00:00:00"/>
    <s v="S-643309"/>
    <d v="2026-08-27T00:00:00"/>
    <s v="Y-577556"/>
    <x v="0"/>
    <m/>
    <s v=" "/>
    <m/>
    <m/>
    <m/>
    <x v="1"/>
    <s v="Ülker Bisküvi San. A.Ş. Topkapı- 3 Şubesi"/>
    <m/>
    <m/>
    <m/>
    <m/>
    <s v="42AFZ363"/>
    <s v="Tır Tenteli"/>
    <s v="ÖZKAN TÜLÜ"/>
    <x v="0"/>
    <s v=" "/>
    <m/>
    <s v="ŞEHİRLERARASI"/>
    <n v="1"/>
    <s v="0108"/>
    <s v="ÖNEM GAMEDA DEPO"/>
    <s v="İSTANBUL"/>
    <s v="ZEYTİNBURNU"/>
    <s v="DAVUTPAŞA CAD. NO:18 TOPKAPI"/>
    <s v="Y42"/>
    <s v="KONYA"/>
    <s v="KONYA"/>
    <s v="KONYA MERKEZ"/>
    <m/>
    <n v="0"/>
    <n v="0"/>
    <n v="0"/>
    <n v="0"/>
    <n v="41350"/>
    <n v="0"/>
    <n v="50636"/>
    <n v="0"/>
    <n v="41350"/>
    <n v="50636"/>
    <n v="9286"/>
  </r>
  <r>
    <x v="0"/>
    <s v="Serap BURSAL"/>
    <s v="Arşiv kaydı var"/>
    <m/>
    <m/>
    <d v="2026-08-27T00:00:00"/>
    <s v="S-643303"/>
    <d v="2026-08-27T00:00:00"/>
    <s v="Y-577550"/>
    <x v="0"/>
    <m/>
    <s v=" "/>
    <m/>
    <s v="DKI2026000005260"/>
    <m/>
    <x v="4"/>
    <s v="DETAY KAHVE SAN VE TİC A.Ş"/>
    <m/>
    <m/>
    <m/>
    <m/>
    <s v="34EUE695"/>
    <s v="Tır Tenteli"/>
    <s v="MERYEM DURMUŞ"/>
    <x v="0"/>
    <s v=" "/>
    <m/>
    <s v="ŞEHİRLERARASI"/>
    <n v="1"/>
    <s v="9901"/>
    <s v="DETAY KIRAÇ DEPO"/>
    <s v="İSTANBUL"/>
    <s v="BÜYÜKÇEKMECE"/>
    <s v="KIRAÇ NAMIK KEMAL MH.184.CD.422.SK.NO:8"/>
    <s v="Y54"/>
    <s v="SAKARYA"/>
    <s v="SAKARYA"/>
    <s v="PAMUKOVA"/>
    <m/>
    <n v="0"/>
    <n v="0"/>
    <n v="0"/>
    <n v="0"/>
    <n v="15000"/>
    <n v="0"/>
    <n v="20237"/>
    <n v="0"/>
    <n v="15000"/>
    <n v="20237"/>
    <n v="5237"/>
  </r>
  <r>
    <x v="0"/>
    <s v="Serap BURSAL"/>
    <m/>
    <m/>
    <m/>
    <d v="2026-08-27T00:00:00"/>
    <s v="S-643300"/>
    <d v="2026-08-27T00:00:00"/>
    <s v="Y-577548"/>
    <x v="0"/>
    <m/>
    <s v=" "/>
    <m/>
    <s v="DKI2026000005264-5266-5267"/>
    <m/>
    <x v="4"/>
    <s v="DETAY KAHVE SAN VE TİC A.Ş"/>
    <m/>
    <m/>
    <m/>
    <m/>
    <s v="16BNB985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m/>
    <m/>
    <m/>
    <d v="2026-08-27T00:00:00"/>
    <s v="S-643299"/>
    <d v="2026-08-27T00:00:00"/>
    <s v="Y-577547"/>
    <x v="0"/>
    <m/>
    <s v=" "/>
    <m/>
    <m/>
    <m/>
    <x v="12"/>
    <s v="DETAY GIDA SAN. VE TİC.A.Ş."/>
    <m/>
    <m/>
    <m/>
    <m/>
    <s v="10AHT20"/>
    <s v="Tır Tenteli"/>
    <s v="DURU GLOBAL TAŞIMACILIK VE LOJİSTİK LİMİTED ŞİRKETİ"/>
    <x v="0"/>
    <s v=" "/>
    <m/>
    <s v="ŞEHİRLERARASI"/>
    <n v="1"/>
    <s v="9901"/>
    <s v="DETAY KIRAÇ DEPO"/>
    <s v="İSTANBUL"/>
    <s v="BÜYÜKÇEKMECE"/>
    <s v="KIRAÇ NAMIK KEMAL MH.184.CD.422.SK.NO:8"/>
    <s v="Y35"/>
    <s v="İZMİR"/>
    <s v="İZMİR"/>
    <s v="MENEMEN"/>
    <m/>
    <n v="0"/>
    <n v="0"/>
    <n v="0"/>
    <n v="0"/>
    <n v="36360"/>
    <n v="0"/>
    <n v="38600"/>
    <n v="0"/>
    <n v="36360"/>
    <n v="38600"/>
    <n v="2240"/>
  </r>
  <r>
    <x v="0"/>
    <s v="Serap BURSAL"/>
    <m/>
    <m/>
    <m/>
    <d v="2026-08-27T00:00:00"/>
    <s v="S-643297"/>
    <d v="2026-08-27T00:00:00"/>
    <s v="Y-577545"/>
    <x v="0"/>
    <m/>
    <s v=" "/>
    <m/>
    <m/>
    <m/>
    <x v="12"/>
    <s v="DETAY GIDA SAN. VE TİC.A.Ş."/>
    <m/>
    <m/>
    <m/>
    <m/>
    <s v="10ARD375"/>
    <s v="Tır Frigorifik"/>
    <s v="FERUDUN ŞORA"/>
    <x v="0"/>
    <s v=" "/>
    <m/>
    <s v="ŞEHİRLERARASI"/>
    <n v="1"/>
    <s v="9951"/>
    <s v="DETAY ÇORLU DEPO"/>
    <s v="TEKİRDAĞ"/>
    <s v="ÇORLU"/>
    <m/>
    <s v="Y16"/>
    <s v="BURSA"/>
    <s v="BURSA"/>
    <s v="KARACABEY"/>
    <m/>
    <n v="0"/>
    <n v="0"/>
    <n v="0"/>
    <n v="0"/>
    <n v="24000"/>
    <n v="0"/>
    <n v="30000"/>
    <n v="0"/>
    <n v="24000"/>
    <n v="30000"/>
    <n v="6000"/>
  </r>
  <r>
    <x v="0"/>
    <s v="Serap BURSAL"/>
    <s v="Arşiv kaydı var"/>
    <m/>
    <m/>
    <d v="2026-08-27T00:00:00"/>
    <s v="S-643294"/>
    <d v="2026-08-27T00:00:00"/>
    <s v="Y-577542"/>
    <x v="0"/>
    <m/>
    <s v=" "/>
    <m/>
    <m/>
    <m/>
    <x v="0"/>
    <s v="BEYDA GIDA ÜRÜNLERİ SANAYİ VE TİC.A.Ş."/>
    <m/>
    <m/>
    <m/>
    <m/>
    <s v="06CFH65"/>
    <s v="10 Tkr Kamyon Tenteli"/>
    <s v="NİYAZİ ILIK"/>
    <x v="0"/>
    <s v=" "/>
    <m/>
    <s v="ŞEHİRLERARASI"/>
    <n v="1"/>
    <s v="1313"/>
    <s v="BEYDA KAVAKLI DEPO"/>
    <s v="İSTANBUL"/>
    <s v="BEYLİKDÜZÜ"/>
    <s v="KAVAKLI MAH. İSTANBUL CAD. NO:15"/>
    <s v="Y06"/>
    <s v="ANKARA"/>
    <s v="ANKARA"/>
    <s v="YENİMAHALLE"/>
    <s v="KAZAN / YENİMAHALLE_x000a_-KAMYON @ "/>
    <n v="0"/>
    <n v="0"/>
    <n v="0"/>
    <n v="0"/>
    <n v="23000"/>
    <n v="0"/>
    <n v="25247"/>
    <n v="0"/>
    <n v="23000"/>
    <n v="25247"/>
    <n v="2247"/>
  </r>
  <r>
    <x v="0"/>
    <s v="Serap BURSAL"/>
    <m/>
    <m/>
    <m/>
    <d v="2026-08-27T00:00:00"/>
    <s v="S-643293"/>
    <d v="2026-08-27T00:00:00"/>
    <s v="Y-577541"/>
    <x v="0"/>
    <m/>
    <s v=" "/>
    <m/>
    <s v="ALI2026000012105"/>
    <m/>
    <x v="13"/>
    <s v="ALTINMARKA GIDA SANAYİ VE TİCARET A.Ş"/>
    <m/>
    <d v="2026-08-27T00:00:00"/>
    <s v="P-000173219"/>
    <m/>
    <s v="51BN838"/>
    <s v="Tır Frigorifik"/>
    <s v="CUMA DEMİR"/>
    <x v="0"/>
    <s v=" "/>
    <m/>
    <s v="ŞEHİRLERARASI"/>
    <n v="1"/>
    <s v="9902"/>
    <s v="ALTINMARKA KIRAÇ DEPO"/>
    <s v="İSTANBUL"/>
    <s v="BÜYÜKÇEKMECE"/>
    <s v="KIRAÇ KÖYÜ YOLU ATATÜRK CD.NO:2-2A"/>
    <s v="Y79"/>
    <s v="KİLİS"/>
    <s v="KİLİS"/>
    <s v="KİLİS MERKEZ"/>
    <m/>
    <n v="0"/>
    <n v="0"/>
    <n v="0"/>
    <n v="0"/>
    <n v="65000"/>
    <n v="0"/>
    <n v="74319"/>
    <n v="0"/>
    <n v="65000"/>
    <n v="74319"/>
    <n v="9319"/>
  </r>
  <r>
    <x v="0"/>
    <s v="Serap BURSAL"/>
    <s v="Arşiv kaydı var"/>
    <m/>
    <m/>
    <d v="2026-08-27T00:00:00"/>
    <s v="S-643847"/>
    <d v="2026-08-27T00:00:00"/>
    <s v="Y-578098"/>
    <x v="0"/>
    <m/>
    <s v=" "/>
    <m/>
    <s v="5047642"/>
    <m/>
    <x v="2"/>
    <s v="HORİZON HIZLI TÜK. ÜRÜNL.ÜR.PAZ.SATIŞ VE TİC.A.Ş."/>
    <m/>
    <m/>
    <m/>
    <m/>
    <s v="34KGC813"/>
    <s v="Tır Frigorifik"/>
    <s v="DURMUŞ MUSLUKCU"/>
    <x v="0"/>
    <s v=" "/>
    <m/>
    <s v="ŞEHİRLERARASI"/>
    <n v="1"/>
    <s v="5201"/>
    <s v="ÜLKER BİSKÜVİ SİLİVRİ DEPO"/>
    <s v="İSTANBUL"/>
    <s v="SİLİVRİ"/>
    <s v="SELİMPAŞA SAN.BÖLGESİ NO:10"/>
    <s v="4002"/>
    <s v="PELİTLİ DEPO"/>
    <s v="KOCAELİ"/>
    <s v="GEBZE"/>
    <m/>
    <n v="0"/>
    <n v="0"/>
    <n v="0"/>
    <n v="0"/>
    <n v="40200"/>
    <n v="0"/>
    <n v="43649"/>
    <n v="0"/>
    <n v="40200"/>
    <n v="43649"/>
    <n v="3449"/>
  </r>
  <r>
    <x v="0"/>
    <s v="Serap BURSAL"/>
    <m/>
    <m/>
    <m/>
    <d v="2026-08-27T00:00:00"/>
    <s v="S-643517"/>
    <d v="2026-08-27T00:00:00"/>
    <s v="Y-577767"/>
    <x v="0"/>
    <m/>
    <s v=" "/>
    <m/>
    <s v="DKI2026000005263"/>
    <m/>
    <x v="4"/>
    <s v="DETAY KAHVE SAN VE TİC A.Ş"/>
    <m/>
    <m/>
    <m/>
    <m/>
    <s v="10AIV559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s v="Arşiv kaydı var"/>
    <m/>
    <m/>
    <d v="2026-08-27T00:00:00"/>
    <s v="S-644025"/>
    <d v="2026-08-27T00:00:00"/>
    <s v="Y-578278"/>
    <x v="0"/>
    <m/>
    <s v=" "/>
    <m/>
    <s v="20260827031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45"/>
    <n v="0"/>
    <n v="5000"/>
    <n v="5545"/>
    <n v="545"/>
  </r>
  <r>
    <x v="0"/>
    <s v="Serap BURSAL"/>
    <s v="Arşiv kaydı var"/>
    <m/>
    <m/>
    <d v="2026-08-27T00:00:00"/>
    <s v="S-644016"/>
    <d v="2026-08-27T00:00:00"/>
    <s v="Y-578269"/>
    <x v="0"/>
    <m/>
    <s v=" "/>
    <m/>
    <s v="20260827006"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45"/>
    <n v="0"/>
    <n v="5000"/>
    <n v="5545"/>
    <n v="545"/>
  </r>
  <r>
    <x v="0"/>
    <s v="Serap BURSAL"/>
    <m/>
    <s v="1-31 AĞUSTOS PASİFİK MUTABAKATI / SAS NO : 7000194853"/>
    <m/>
    <d v="2026-08-27T00:00:00"/>
    <s v="S-643457"/>
    <d v="2026-08-27T00:00:00"/>
    <s v="Y-577706"/>
    <x v="0"/>
    <m/>
    <s v=" "/>
    <m/>
    <s v="5048472"/>
    <m/>
    <x v="2"/>
    <s v="HORİZON HIZLI TÜK. ÜRÜNL.ÜR.PAZ.SATIŞ VE TİC.A.Ş."/>
    <m/>
    <m/>
    <m/>
    <m/>
    <s v="34TK4082"/>
    <s v="8 Tkr Kamyon Frigorifik"/>
    <s v="DURMUŞ MUSLUKCU"/>
    <x v="0"/>
    <s v=" "/>
    <m/>
    <s v="ŞEHİRLERARASI"/>
    <n v="1"/>
    <s v="5201"/>
    <s v="ÜLKER BİSKÜVİ SİLİVRİ DEPO"/>
    <s v="İSTANBUL"/>
    <s v="SİLİVRİ"/>
    <s v="SELİMPAŞA SAN.BÖLGESİ NO:10"/>
    <s v="4002"/>
    <s v="PELİTLİ DEPO"/>
    <s v="KOCAELİ"/>
    <s v="GEBZE"/>
    <m/>
    <n v="0"/>
    <n v="0"/>
    <n v="0"/>
    <n v="0"/>
    <n v="38500"/>
    <n v="0"/>
    <n v="43649"/>
    <n v="0"/>
    <n v="38500"/>
    <n v="43649"/>
    <n v="5149"/>
  </r>
  <r>
    <x v="0"/>
    <s v="Serap BURSAL"/>
    <m/>
    <s v="1-31 AĞUSTOS HORİZON MUTABAKATI / SAS NO : 7000194854~1-31 AĞUSTOS PASİFİK MUTABAKATI / SAS NO : 7000194853"/>
    <m/>
    <d v="2026-08-27T00:00:00"/>
    <s v="S-643448"/>
    <d v="2026-08-27T00:00:00"/>
    <s v="Y-577697"/>
    <x v="0"/>
    <m/>
    <s v=" "/>
    <m/>
    <s v="5048684"/>
    <m/>
    <x v="2"/>
    <s v="HORİZON HIZLI TÜK. ÜRÜNL.ÜR.PAZ.SATIŞ VE TİC.A.Ş."/>
    <m/>
    <m/>
    <m/>
    <m/>
    <s v="42AFU328"/>
    <s v="Tır Katlı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5500"/>
    <n v="0"/>
    <n v="16776"/>
    <n v="0"/>
    <n v="15500"/>
    <n v="16776"/>
    <n v="1276"/>
  </r>
  <r>
    <x v="0"/>
    <s v="Ahmet Bursal"/>
    <s v="Arşiv kaydı var"/>
    <m/>
    <s v="TAMAMLANDI"/>
    <d v="2026-08-27T00:00:00"/>
    <s v="S-643963"/>
    <d v="2026-08-27T00:00:00"/>
    <s v="Y-578214"/>
    <x v="0"/>
    <m/>
    <s v=" "/>
    <m/>
    <m/>
    <m/>
    <x v="1"/>
    <s v="Ülker Bisküvi San. A.Ş. Topkapı- 3 Şubesi"/>
    <m/>
    <m/>
    <m/>
    <m/>
    <s v="34CKZ540"/>
    <s v="10 Tkr Kamyon Açık"/>
    <s v="BURAK BAGDAT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91766 @ "/>
    <n v="0"/>
    <n v="0"/>
    <n v="0"/>
    <n v="0"/>
    <n v="8500"/>
    <n v="0"/>
    <n v="9220.81"/>
    <n v="0"/>
    <n v="8500"/>
    <n v="9220.81"/>
    <n v="720.81"/>
  </r>
  <r>
    <x v="0"/>
    <s v="Serap BURSAL"/>
    <s v="Arşiv kaydı var"/>
    <m/>
    <m/>
    <d v="2026-08-27T00:00:00"/>
    <s v="S-643855"/>
    <d v="2026-08-27T00:00:00"/>
    <s v="Y-578106"/>
    <x v="0"/>
    <m/>
    <s v=" "/>
    <m/>
    <s v="5047629"/>
    <m/>
    <x v="2"/>
    <s v="HORİZON HIZLI TÜK. ÜRÜNL.ÜR.PAZ.SATIŞ VE TİC.A.Ş."/>
    <m/>
    <m/>
    <m/>
    <m/>
    <s v="07YON23"/>
    <s v="Tır Frigorifik"/>
    <s v="DURMUŞ MUSLUKCU"/>
    <x v="0"/>
    <s v=" "/>
    <m/>
    <s v="ŞEHİRLERARASI"/>
    <n v="1"/>
    <s v="5201"/>
    <s v="ÜLKER BİSKÜVİ SİLİVRİ DEPO"/>
    <s v="İSTANBUL"/>
    <s v="SİLİVRİ"/>
    <s v="SELİMPAŞA SAN.BÖLGESİ NO:10"/>
    <s v="4002"/>
    <s v="PELİTLİ DEPO"/>
    <s v="KOCAELİ"/>
    <s v="GEBZE"/>
    <m/>
    <n v="0"/>
    <n v="0"/>
    <n v="0"/>
    <n v="0"/>
    <n v="38500"/>
    <n v="0"/>
    <n v="43649"/>
    <n v="0"/>
    <n v="38500"/>
    <n v="43649"/>
    <n v="5149"/>
  </r>
  <r>
    <x v="0"/>
    <s v="Serap BURSAL"/>
    <m/>
    <m/>
    <m/>
    <d v="2026-08-27T00:00:00"/>
    <s v="S-643296"/>
    <d v="2026-08-27T00:00:00"/>
    <s v="Y-577544"/>
    <x v="0"/>
    <m/>
    <s v=" "/>
    <m/>
    <m/>
    <m/>
    <x v="12"/>
    <s v="DETAY GIDA SAN. VE TİC.A.Ş."/>
    <m/>
    <m/>
    <m/>
    <m/>
    <s v="16BBS216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1"/>
    <s v="Erkan Kaya"/>
    <m/>
    <m/>
    <m/>
    <d v="2026-08-27T00:00:00"/>
    <s v="S-643302"/>
    <d v="2026-08-27T00:00:00"/>
    <s v="Y-577549"/>
    <x v="0"/>
    <m/>
    <s v=" "/>
    <m/>
    <m/>
    <m/>
    <x v="49"/>
    <s v="MARSA YAĞ SANAYİ VE TİCARET A.Ş."/>
    <s v="MARSA YAĞ SANAYİ VE TİCARET A.Ş."/>
    <d v="2026-08-27T00:00:00"/>
    <s v="P-000173222"/>
    <s v="MNBU0054905 - BURÇAK ETİKE"/>
    <s v="34HEK248"/>
    <s v="Tır Tenteli"/>
    <s v="GÖRSEL TAŞIMACILIK LOJİSTİK HİZMETLERİ TİC.LTD.ŞTİ."/>
    <x v="0"/>
    <s v=" "/>
    <m/>
    <s v="ŞEHİRLERARASI"/>
    <n v="1"/>
    <s v="PENDİK"/>
    <s v="PENDİK"/>
    <s v="İSTANBUL"/>
    <s v="PENDİK"/>
    <m/>
    <s v="DP WORLD PORT YARIMCA"/>
    <s v="DP WORLD PORT YARIMCA"/>
    <s v="KOCAELİ"/>
    <s v="KÖRFEZ"/>
    <m/>
    <n v="0"/>
    <n v="0"/>
    <n v="0"/>
    <n v="0"/>
    <n v="14452"/>
    <n v="0"/>
    <n v="16055"/>
    <n v="0"/>
    <n v="14452"/>
    <n v="16055"/>
    <n v="1603"/>
  </r>
  <r>
    <x v="1"/>
    <s v="Erkan Kaya"/>
    <m/>
    <m/>
    <m/>
    <d v="2026-08-27T00:00:00"/>
    <s v="S-643298"/>
    <d v="2026-08-27T00:00:00"/>
    <s v="Y-577546"/>
    <x v="0"/>
    <m/>
    <s v=" "/>
    <m/>
    <m/>
    <m/>
    <x v="23"/>
    <s v="İSTANBUL GIDA DIŞ TİCARET ANONİM ŞİRKETİ"/>
    <s v="İSTANBUL GIDA DIŞ TİCARET ANONİM ŞİRKETİ"/>
    <d v="2026-08-27T00:00:00"/>
    <s v="P-000173221"/>
    <s v="HLBU9498115 - S.ARABİSTAN S.K"/>
    <s v="34DCY908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11900"/>
    <n v="0"/>
    <n v="13447"/>
    <n v="0"/>
    <n v="11900"/>
    <n v="13447"/>
    <n v="1547"/>
  </r>
  <r>
    <x v="1"/>
    <s v="Erkan Kaya"/>
    <m/>
    <m/>
    <m/>
    <d v="2026-08-27T00:00:00"/>
    <s v="S-643295"/>
    <d v="2026-08-27T00:00:00"/>
    <s v="Y-577543"/>
    <x v="0"/>
    <m/>
    <s v=" "/>
    <m/>
    <m/>
    <m/>
    <x v="23"/>
    <s v="İSTANBUL GIDA DIŞ TİCARET ANONİM ŞİRKETİ"/>
    <s v="İSTANBUL GIDA DIŞ TİCARET ANONİM ŞİRKETİ"/>
    <d v="2026-08-27T00:00:00"/>
    <s v="P-000173220"/>
    <s v="GAOU6714691 - ALMANYA E.Y"/>
    <s v="34DTH055"/>
    <s v="Panelvan"/>
    <s v="GÖRSEL TAŞIMACILIK LOJİSTİK HİZMETLERİ TİC.LTD.ŞTİ."/>
    <x v="0"/>
    <s v=" "/>
    <m/>
    <s v="ŞEHİRLERARASI"/>
    <n v="1"/>
    <s v="ANKARA + PELİTLİ"/>
    <s v="ANKARA -- PELİTLİ"/>
    <s v="ANKARA"/>
    <s v="AKYURT"/>
    <s v="ESENBOĞA YOLU 21.KM AKYURT/ANKARA"/>
    <s v="L4104"/>
    <s v="YILPORT"/>
    <s v="KOCAELİ"/>
    <s v="DİLOVASI"/>
    <s v="DİLOVASI OSB. 1.KISIM GÖKSU CD. NO:18 @"/>
    <n v="0"/>
    <n v="0"/>
    <n v="0"/>
    <n v="0"/>
    <n v="40734"/>
    <n v="0"/>
    <n v="42332"/>
    <n v="0"/>
    <n v="40734"/>
    <n v="42332"/>
    <n v="1598"/>
  </r>
  <r>
    <x v="1"/>
    <s v="Erkan Kaya"/>
    <s v="Arşiv kaydı var"/>
    <m/>
    <m/>
    <d v="2026-08-27T00:00:00"/>
    <s v="S-643153"/>
    <d v="2026-08-27T00:00:00"/>
    <s v="Y-577401"/>
    <x v="0"/>
    <m/>
    <s v=" "/>
    <m/>
    <m/>
    <m/>
    <x v="16"/>
    <s v="ÜLKER BİSKÜVİ SANAYİ AŞ .(ANKARA ŞUBE)"/>
    <s v="ÜLKER BİSKÜVİ SANAYİ AŞ .(ANKARA ŞUBE)"/>
    <d v="2026-08-27T00:00:00"/>
    <s v="P-000173076"/>
    <s v="20260642-1 / 20260903 - ESRA PARLAK"/>
    <s v="06FPG503"/>
    <s v="Tır Tenteli"/>
    <s v="OSMAN KÖŞKER"/>
    <x v="0"/>
    <s v=" "/>
    <m/>
    <s v="ŞEHİRLERARASI"/>
    <n v="1"/>
    <s v="DİZAYN ANTREPO"/>
    <s v="DİZAYN ANTREPO"/>
    <s v="İSTANBUL"/>
    <m/>
    <m/>
    <s v="Y06"/>
    <s v="ANKARA"/>
    <s v="ANKARA"/>
    <s v="ANKARA MERKEZ"/>
    <m/>
    <n v="0"/>
    <n v="0"/>
    <n v="0"/>
    <n v="0"/>
    <n v="27000"/>
    <n v="0"/>
    <n v="35454"/>
    <n v="0"/>
    <n v="27000"/>
    <n v="35454"/>
    <n v="8454"/>
  </r>
  <r>
    <x v="1"/>
    <s v="Erkan Kaya"/>
    <m/>
    <m/>
    <m/>
    <d v="2026-08-27T00:00:00"/>
    <s v="S-643152"/>
    <d v="2026-08-27T00:00:00"/>
    <s v="Y-577400"/>
    <x v="0"/>
    <m/>
    <s v=" "/>
    <m/>
    <m/>
    <m/>
    <x v="14"/>
    <s v="ÜLKER BİSKÜVİ SAN.A.Ş ( GEBZE ŞUBE )"/>
    <s v="ÜLKER BİSKÜVİ SAN.A.Ş ( GEBZE ŞUBE )"/>
    <d v="2026-08-27T00:00:00"/>
    <s v="P-000173075"/>
    <s v="20260562-4 - İBRAHİM SOLMAZ"/>
    <s v="34EYN823"/>
    <s v="Tır Tenteli"/>
    <s v="BÜLENT TEMEL-TEMEL NAKLİYAT"/>
    <x v="0"/>
    <s v=" "/>
    <m/>
    <s v="ŞEHİRLERARASI"/>
    <n v="1"/>
    <s v="DİZAYN ANTREPO"/>
    <s v="DİZAYN ANTREPO"/>
    <s v="İSTANBUL"/>
    <m/>
    <m/>
    <s v="GEBZE DEPO"/>
    <s v="GEBZE DEPO"/>
    <s v="KOCAELİ"/>
    <s v="GEBZE"/>
    <m/>
    <n v="0"/>
    <n v="0"/>
    <n v="0"/>
    <n v="0"/>
    <n v="8700"/>
    <n v="0"/>
    <n v="10276"/>
    <n v="0"/>
    <n v="8700"/>
    <n v="10276"/>
    <n v="1576"/>
  </r>
  <r>
    <x v="1"/>
    <s v="Erkan Kaya"/>
    <m/>
    <m/>
    <m/>
    <d v="2026-08-27T00:00:00"/>
    <s v="S-643151"/>
    <d v="2026-08-27T00:00:00"/>
    <s v="Y-577399"/>
    <x v="0"/>
    <m/>
    <s v=" "/>
    <m/>
    <m/>
    <m/>
    <x v="14"/>
    <s v="ÜLKER BİSKÜVİ SAN.A.Ş ( GEBZE ŞUBE )"/>
    <s v="ÜLKER BİSKÜVİ SAN.A.Ş ( GEBZE ŞUBE )"/>
    <d v="2026-08-27T00:00:00"/>
    <s v="P-000173074"/>
    <s v="20260562-4 - İBRAHİM SOLMAZ"/>
    <s v="34BA2997"/>
    <s v="Tır Tenteli"/>
    <s v="BÜLENT TEMEL-TEMEL NAKLİYAT"/>
    <x v="0"/>
    <s v=" "/>
    <m/>
    <s v="ŞEHİRLERARASI"/>
    <n v="1"/>
    <s v="DİZAYN ANTREPO"/>
    <s v="DİZAYN ANTREPO"/>
    <s v="İSTANBUL"/>
    <m/>
    <m/>
    <s v="GEBZE DEPO"/>
    <s v="GEBZE DEPO"/>
    <s v="KOCAELİ"/>
    <s v="GEBZE"/>
    <m/>
    <n v="0"/>
    <n v="0"/>
    <n v="0"/>
    <n v="0"/>
    <n v="8700"/>
    <n v="0"/>
    <n v="10276"/>
    <n v="0"/>
    <n v="8700"/>
    <n v="10276"/>
    <n v="1576"/>
  </r>
  <r>
    <x v="1"/>
    <s v="Erkan Kaya"/>
    <m/>
    <m/>
    <m/>
    <d v="2026-08-27T00:00:00"/>
    <s v="S-643150"/>
    <d v="2026-08-27T00:00:00"/>
    <s v="Y-577398"/>
    <x v="0"/>
    <m/>
    <s v=" "/>
    <m/>
    <m/>
    <m/>
    <x v="26"/>
    <s v="KELLOGG MED GIDA TİCARET LTD.ŞTİ."/>
    <s v="KELLOGG MED GIDA TİCARET LTD.ŞTİ."/>
    <d v="2026-08-27T00:00:00"/>
    <s v="P-000173073"/>
    <s v="ITH2613241   - MUHASEBE"/>
    <s v="34BT524"/>
    <s v="Tır Tenteli"/>
    <s v="BÜLENT TEMEL-TEMEL NAKLİYAT"/>
    <x v="0"/>
    <s v=" "/>
    <m/>
    <s v="ŞEHİRİÇİ"/>
    <n v="1"/>
    <s v="DİZAYN ANTREPO"/>
    <s v="DİZAYN ANTREPO"/>
    <s v="İSTANBUL"/>
    <m/>
    <m/>
    <s v="TUZLA"/>
    <s v="TUZLA"/>
    <s v="İSTANBUL"/>
    <m/>
    <m/>
    <n v="0"/>
    <n v="0"/>
    <n v="0"/>
    <n v="0"/>
    <n v="7735"/>
    <n v="0"/>
    <n v="9834"/>
    <n v="0"/>
    <n v="7735"/>
    <n v="9834"/>
    <n v="2099"/>
  </r>
  <r>
    <x v="5"/>
    <s v="Ahmet Bursal"/>
    <s v="Arşiv kaydı var"/>
    <m/>
    <m/>
    <d v="2026-08-27T00:00:00"/>
    <s v="S-643534"/>
    <d v="2026-08-27T00:00:00"/>
    <s v="Y-577784"/>
    <x v="0"/>
    <m/>
    <s v=" "/>
    <m/>
    <s v="91690"/>
    <m/>
    <x v="14"/>
    <s v="Ülker Bisküvi San. A.Ş. Akyurt Şubesi"/>
    <s v="ÜLKER BİSKÜVİ SAN.A.Ş ( GEBZE ŞUBE )"/>
    <m/>
    <m/>
    <m/>
    <s v="06FNH009"/>
    <s v="Tır Kayar Perdeli"/>
    <s v="ALİ COŞKUN"/>
    <x v="0"/>
    <s v="ALİ ÇOŞKUN"/>
    <s v="(546) 961-0366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1690"/>
    <n v="0"/>
    <n v="0"/>
    <n v="0"/>
    <n v="0"/>
    <n v="28320"/>
    <n v="0"/>
    <n v="43424"/>
    <n v="0"/>
    <n v="28320"/>
    <n v="43424"/>
    <n v="15104"/>
  </r>
  <r>
    <x v="5"/>
    <s v="Ahmet Bursal"/>
    <s v="Arşiv kaydı var"/>
    <m/>
    <m/>
    <d v="2026-08-27T00:00:00"/>
    <s v="S-643533"/>
    <d v="2026-08-27T00:00:00"/>
    <s v="Y-577783"/>
    <x v="0"/>
    <m/>
    <s v=" "/>
    <m/>
    <s v="91678"/>
    <m/>
    <x v="14"/>
    <s v="Ülker Bisküvi San. A.Ş. Akyurt Şubesi"/>
    <s v="ÜLKER BİSKÜVİ SAN.A.Ş ( GEBZE ŞUBE )"/>
    <m/>
    <m/>
    <m/>
    <s v="06CFZ48"/>
    <s v="Tır Kayar Perdeli"/>
    <s v="SÜLEYMAN MUT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1678"/>
    <n v="0"/>
    <n v="0"/>
    <n v="0"/>
    <n v="0"/>
    <n v="29729.7"/>
    <n v="0"/>
    <n v="43906.59"/>
    <n v="0"/>
    <n v="29729.7"/>
    <n v="43906.59"/>
    <n v="14176.89"/>
  </r>
  <r>
    <x v="5"/>
    <s v="Ahmet Bursal"/>
    <s v="Arşiv kaydı var"/>
    <m/>
    <m/>
    <d v="2026-08-27T00:00:00"/>
    <s v="S-643532"/>
    <d v="2026-08-27T00:00:00"/>
    <s v="Y-577782"/>
    <x v="0"/>
    <m/>
    <s v=" "/>
    <m/>
    <s v="91694"/>
    <m/>
    <x v="14"/>
    <s v="Ülker Bisküvi San. A.Ş. Akyurt Şubesi"/>
    <s v="ÜLKER BİSKÜVİ SAN.A.Ş ( GEBZE ŞUBE )"/>
    <m/>
    <m/>
    <m/>
    <s v="06CYA238"/>
    <s v="Tır Kayar Perdeli"/>
    <s v="ABDULVAHAP ÇİZMECİ-ÇİZMECİ NAKLİYE-SERVİS"/>
    <x v="0"/>
    <s v="GÖKHAN ÇİZMECİ"/>
    <s v="5514420598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1694"/>
    <n v="0"/>
    <n v="0"/>
    <n v="0"/>
    <n v="0"/>
    <n v="29686.14"/>
    <n v="0"/>
    <n v="43842.26"/>
    <n v="0"/>
    <n v="29686.14"/>
    <n v="43842.26"/>
    <n v="14156.12"/>
  </r>
  <r>
    <x v="5"/>
    <s v="Ahmet Bursal"/>
    <s v="Arşiv kaydı var"/>
    <m/>
    <m/>
    <d v="2026-08-27T00:00:00"/>
    <s v="S-643529"/>
    <d v="2026-08-27T00:00:00"/>
    <s v="Y-577779"/>
    <x v="0"/>
    <m/>
    <s v=" "/>
    <m/>
    <s v="91634"/>
    <m/>
    <x v="18"/>
    <s v="Ülker Bisküvi San. A.Ş. Akyurt Şubesi"/>
    <s v="Ülker Bisküvi San. A.Ş. Topkapı - 2 Şubesi"/>
    <m/>
    <m/>
    <m/>
    <s v="06EUH122"/>
    <s v="Tır Kayar Perdeli"/>
    <s v="MURAT TİRYAKİ"/>
    <x v="0"/>
    <s v="MURAT TİRYAKİ"/>
    <s v="05343238017"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91634"/>
    <n v="0"/>
    <n v="0"/>
    <n v="0"/>
    <n v="0"/>
    <n v="37318.800000000003"/>
    <n v="0"/>
    <n v="43404.22"/>
    <n v="0"/>
    <n v="37318.800000000003"/>
    <n v="43404.22"/>
    <n v="6085.42"/>
  </r>
  <r>
    <x v="5"/>
    <s v="Ahmet Bursal"/>
    <s v="Arşiv kaydı var"/>
    <m/>
    <m/>
    <d v="2026-08-27T00:00:00"/>
    <s v="S-643883"/>
    <d v="2026-08-27T00:00:00"/>
    <s v="Y-578135"/>
    <x v="0"/>
    <m/>
    <s v=" "/>
    <m/>
    <s v="91843"/>
    <m/>
    <x v="14"/>
    <s v="Ülker Bisküvi San. A.Ş. Akyurt Şubesi"/>
    <s v="ÜLKER BİSKÜVİ SAN.A.Ş ( GEBZE ŞUBE )"/>
    <m/>
    <m/>
    <m/>
    <s v="06DVK116"/>
    <s v="Tır Kayar Perdeli"/>
    <s v="MEHMET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1843"/>
    <n v="0"/>
    <n v="0"/>
    <n v="0"/>
    <n v="0"/>
    <n v="29686.14"/>
    <n v="0"/>
    <n v="43842.26"/>
    <n v="0"/>
    <n v="29686.14"/>
    <n v="43842.26"/>
    <n v="14156.12"/>
  </r>
  <r>
    <x v="5"/>
    <s v="Ahmet Bursal"/>
    <s v="Arşiv kaydı var"/>
    <m/>
    <m/>
    <d v="2026-08-27T00:00:00"/>
    <s v="S-643879"/>
    <d v="2026-08-27T00:00:00"/>
    <s v="Y-578131"/>
    <x v="0"/>
    <m/>
    <s v=" "/>
    <m/>
    <s v="91674"/>
    <m/>
    <x v="14"/>
    <s v="Ülker Bisküvi San. A.Ş. Akyurt Şubesi"/>
    <s v="ÜLKER BİSKÜVİ SAN.A.Ş ( GEBZE ŞUBE )"/>
    <m/>
    <m/>
    <m/>
    <s v="06CCA76"/>
    <s v="Tır Tenteli"/>
    <s v="ALAATTİN KÜÇÜK / ÖZKERVANOĞULLARI NAKLİYAT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1674"/>
    <n v="0"/>
    <n v="0"/>
    <n v="0"/>
    <n v="0"/>
    <n v="29729.7"/>
    <n v="0"/>
    <n v="43906.59"/>
    <n v="0"/>
    <n v="29729.7"/>
    <n v="43906.59"/>
    <n v="14176.89"/>
  </r>
  <r>
    <x v="5"/>
    <s v="Ahmet Bursal"/>
    <s v="Arşiv kaydı var"/>
    <m/>
    <m/>
    <d v="2026-08-27T00:00:00"/>
    <s v="S-643871"/>
    <d v="2026-08-27T00:00:00"/>
    <s v="Y-578123"/>
    <x v="0"/>
    <m/>
    <s v=" "/>
    <m/>
    <s v="91705"/>
    <m/>
    <x v="14"/>
    <s v="Ülker Bisküvi San. A.Ş. Akyurt Şubesi"/>
    <s v="ÜLKER BİSKÜVİ SAN.A.Ş ( GEBZE ŞUBE )"/>
    <m/>
    <m/>
    <m/>
    <s v="06CIV119"/>
    <s v="Tır Tenteli"/>
    <s v="ABDULVAHAP ÇİZMECİ-ÇİZMECİ NAKLİYE-SERVİS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1705"/>
    <n v="0"/>
    <n v="0"/>
    <n v="0"/>
    <n v="0"/>
    <n v="29707.919999999998"/>
    <n v="0"/>
    <n v="43874.42"/>
    <n v="0"/>
    <n v="29707.919999999998"/>
    <n v="43874.42"/>
    <n v="14166.5"/>
  </r>
  <r>
    <x v="5"/>
    <s v="Hüseyin Çalışkan"/>
    <s v="Arşiv kaydı var"/>
    <m/>
    <m/>
    <d v="2026-08-27T00:00:00"/>
    <s v="S-643123"/>
    <d v="2026-08-27T00:00:00"/>
    <s v="Y-577371"/>
    <x v="0"/>
    <m/>
    <s v=" "/>
    <m/>
    <s v="91841"/>
    <m/>
    <x v="14"/>
    <s v="Ülker Bisküvi San. A.Ş. Akyurt Şubesi"/>
    <s v="ÜLKER BİSKÜVİ SAN.A.Ş ( GEBZE ŞUBE )"/>
    <d v="2026-08-27T00:00:00"/>
    <s v="P-000173047"/>
    <m/>
    <s v="06DOC615"/>
    <s v="Tır Tenteli"/>
    <s v="HATİCE YURTALAN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1841"/>
    <n v="28060"/>
    <n v="0"/>
    <n v="0"/>
    <n v="0"/>
    <n v="30557.34"/>
    <n v="0"/>
    <n v="45128.9"/>
    <n v="0"/>
    <n v="30557.34"/>
    <n v="45128.9"/>
    <n v="14571.56"/>
  </r>
  <r>
    <x v="5"/>
    <s v="Ahmet Bursal"/>
    <s v="Arşiv kaydı var"/>
    <m/>
    <m/>
    <d v="2026-08-27T00:00:00"/>
    <s v="S-643531"/>
    <d v="2026-08-27T00:00:00"/>
    <s v="Y-577781"/>
    <x v="0"/>
    <m/>
    <s v=" "/>
    <m/>
    <s v="91703"/>
    <m/>
    <x v="14"/>
    <s v="Ülker Bisküvi San. A.Ş. Akyurt Şubesi"/>
    <s v="ÜLKER BİSKÜVİ SAN.A.Ş ( GEBZE ŞUBE )"/>
    <m/>
    <m/>
    <m/>
    <s v="06CAY35"/>
    <s v="Tır Kayar Perdeli"/>
    <s v="MESUT DADA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1703"/>
    <n v="0"/>
    <n v="0"/>
    <n v="0"/>
    <n v="0"/>
    <n v="29686.14"/>
    <n v="0"/>
    <n v="43842.26"/>
    <n v="0"/>
    <n v="29686.14"/>
    <n v="43842.26"/>
    <n v="14156.12"/>
  </r>
  <r>
    <x v="5"/>
    <s v="Hüseyin Çalışkan"/>
    <s v="Arşiv kaydı var"/>
    <m/>
    <m/>
    <d v="2026-08-27T00:00:00"/>
    <s v="S-643102"/>
    <d v="2026-08-27T00:00:00"/>
    <s v="Y-577354"/>
    <x v="0"/>
    <m/>
    <s v=" "/>
    <m/>
    <s v="91826"/>
    <m/>
    <x v="14"/>
    <s v="Ülker Bisküvi San. A.Ş. Akyurt Şubesi"/>
    <s v="ÜLKER BİSKÜVİ SAN.A.Ş ( GEBZE ŞUBE )"/>
    <d v="2026-08-27T00:00:00"/>
    <s v="P-000173028"/>
    <m/>
    <s v="14BR613"/>
    <s v="Tır Tenteli"/>
    <s v="DURAHMET COŞKUN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1826"/>
    <n v="26520"/>
    <n v="0"/>
    <n v="0"/>
    <n v="0"/>
    <n v="28880.28"/>
    <n v="0"/>
    <n v="42652.12"/>
    <n v="0"/>
    <n v="28880.28"/>
    <n v="42652.12"/>
    <n v="13771.84"/>
  </r>
  <r>
    <x v="5"/>
    <s v="Hüseyin Çalışkan"/>
    <s v="Arşiv kaydı var"/>
    <m/>
    <m/>
    <d v="2026-08-27T00:00:00"/>
    <s v="S-643101"/>
    <d v="2026-08-27T00:00:00"/>
    <s v="Y-577353"/>
    <x v="0"/>
    <m/>
    <s v=" "/>
    <m/>
    <s v="91823"/>
    <m/>
    <x v="18"/>
    <s v="Ülker Bisküvi San. A.Ş. Akyurt Şubesi"/>
    <s v="Ülker Bisküvi San. A.Ş. Topkapı - 2 Şubesi"/>
    <d v="2026-08-27T00:00:00"/>
    <s v="P-000173027"/>
    <m/>
    <s v="06ESE611"/>
    <s v="Tır Kayar Perdeli"/>
    <s v="HASAN HÜSEYİN ATA"/>
    <x v="0"/>
    <s v="HASAN ATA"/>
    <s v="5384099899"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91823"/>
    <n v="27280"/>
    <n v="0"/>
    <n v="0"/>
    <n v="0"/>
    <n v="37373.599999999999"/>
    <n v="0"/>
    <n v="43467.95"/>
    <n v="0"/>
    <n v="37373.599999999999"/>
    <n v="43467.95"/>
    <n v="6094.35"/>
  </r>
  <r>
    <x v="5"/>
    <s v="Hüseyin Çalışkan"/>
    <s v="Arşiv kaydı var"/>
    <m/>
    <m/>
    <d v="2026-08-27T00:00:00"/>
    <s v="S-643089"/>
    <d v="2026-08-27T00:00:00"/>
    <s v="Y-577339"/>
    <x v="0"/>
    <m/>
    <s v=" "/>
    <m/>
    <s v="91784"/>
    <m/>
    <x v="14"/>
    <s v="Ülker Bisküvi San. A.Ş. Akyurt Şubesi"/>
    <s v="ÜLKER BİSKÜVİ SAN.A.Ş ( GEBZE ŞUBE )"/>
    <d v="2026-08-27T00:00:00"/>
    <s v="P-000173015"/>
    <m/>
    <s v="06DMC855"/>
    <s v="Tır Tenteli"/>
    <s v="SATILMIŞ MUT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1784"/>
    <n v="28120"/>
    <n v="0"/>
    <n v="0"/>
    <n v="0"/>
    <n v="31440"/>
    <n v="0"/>
    <n v="45225.4"/>
    <n v="0"/>
    <n v="31440"/>
    <n v="45225.4"/>
    <n v="13785.4"/>
  </r>
  <r>
    <x v="5"/>
    <s v="Hüseyin Çalışkan"/>
    <s v="Arşiv kaydı var"/>
    <m/>
    <m/>
    <d v="2026-08-27T00:00:00"/>
    <s v="S-643085"/>
    <d v="2026-08-27T00:00:00"/>
    <s v="Y-577335"/>
    <x v="0"/>
    <m/>
    <s v=" "/>
    <m/>
    <s v="91758"/>
    <m/>
    <x v="14"/>
    <s v="Ülker Bisküvi San. A.Ş. Akyurt Şubesi"/>
    <s v="ÜLKER BİSKÜVİ SAN.A.Ş ( GEBZE ŞUBE )"/>
    <d v="2026-08-27T00:00:00"/>
    <s v="P-000173014"/>
    <m/>
    <s v="06CBG28"/>
    <s v="Tır Kayar Perdeli"/>
    <s v="AZİME GÜRSES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1758"/>
    <n v="28060"/>
    <n v="0"/>
    <n v="0"/>
    <n v="0"/>
    <n v="30557.34"/>
    <n v="0"/>
    <n v="45128.9"/>
    <n v="0"/>
    <n v="30557.34"/>
    <n v="45128.9"/>
    <n v="14571.56"/>
  </r>
  <r>
    <x v="5"/>
    <s v="Hüseyin Çalışkan"/>
    <s v="Arşiv kaydı var"/>
    <m/>
    <m/>
    <d v="2026-08-27T00:00:00"/>
    <s v="S-643073"/>
    <d v="2026-08-27T00:00:00"/>
    <s v="Y-577323"/>
    <x v="0"/>
    <m/>
    <s v=" "/>
    <m/>
    <s v="91755"/>
    <m/>
    <x v="14"/>
    <s v="Ülker Bisküvi San. A.Ş. Akyurt Şubesi"/>
    <s v="ÜLKER BİSKÜVİ SAN.A.Ş ( GEBZE ŞUBE )"/>
    <d v="2026-08-27T00:00:00"/>
    <s v="P-000173013"/>
    <m/>
    <s v="06CCA998"/>
    <s v="Tır Kayar Perdeli"/>
    <s v="NEZAKET ÖZDEMİ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1755"/>
    <n v="26460"/>
    <n v="0"/>
    <n v="0"/>
    <n v="0"/>
    <n v="28814.94"/>
    <n v="0"/>
    <n v="42555.62"/>
    <n v="0"/>
    <n v="28814.94"/>
    <n v="42555.62"/>
    <n v="13740.68"/>
  </r>
  <r>
    <x v="5"/>
    <s v="Hüseyin Çalışkan"/>
    <s v="Arşiv kaydı var"/>
    <m/>
    <m/>
    <d v="2026-08-27T00:00:00"/>
    <s v="S-643055"/>
    <d v="2026-08-27T00:00:00"/>
    <s v="Y-577304"/>
    <x v="0"/>
    <m/>
    <s v=" "/>
    <m/>
    <s v="91730"/>
    <m/>
    <x v="14"/>
    <s v="Ülker Bisküvi San. A.Ş. Akyurt Şubesi"/>
    <s v="ÜLKER BİSKÜVİ SAN.A.Ş ( GEBZE ŞUBE )"/>
    <d v="2026-08-27T00:00:00"/>
    <s v="P-000172996"/>
    <m/>
    <s v="06DN4677"/>
    <s v="Tır Kayar Perdeli"/>
    <s v="YUSUF KALAYCI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1730"/>
    <n v="27280"/>
    <n v="0"/>
    <n v="0"/>
    <n v="0"/>
    <n v="29707.919999999998"/>
    <n v="0"/>
    <n v="43874.42"/>
    <n v="0"/>
    <n v="29707.919999999998"/>
    <n v="43874.42"/>
    <n v="14166.5"/>
  </r>
  <r>
    <x v="5"/>
    <s v="Ahmet Bursal"/>
    <s v="Arşiv kaydı var"/>
    <m/>
    <m/>
    <d v="2026-08-27T00:00:00"/>
    <s v="S-643778"/>
    <d v="2026-08-27T00:00:00"/>
    <s v="Y-578029"/>
    <x v="0"/>
    <m/>
    <s v=" "/>
    <m/>
    <s v="91828"/>
    <m/>
    <x v="16"/>
    <s v="ÜLKER BİSKÜVİ SANAYİ AŞ .(ANKARA ŞUBE)"/>
    <s v="ÜLKER BİSKÜVİ SANAYİ AŞ .(ANKARA ŞUBE)"/>
    <m/>
    <m/>
    <m/>
    <s v="06KIB65"/>
    <s v="10 Tkr Kamyon Frigorifik"/>
    <s v="BERRİN ÖZTÜRK"/>
    <x v="0"/>
    <s v=" "/>
    <m/>
    <s v="ŞEHİRLERARASI"/>
    <n v="1"/>
    <s v="Y34"/>
    <s v="İSTANBUL"/>
    <s v="İSTANBUL"/>
    <s v="İSTANBUL MERKEZ"/>
    <s v="TOPKAPI"/>
    <s v="0699"/>
    <s v="ÜLKER ANKARA HAMMADDE DEPO"/>
    <s v="ANKARA"/>
    <s v="AKYURT"/>
    <s v="ESENBOĞA YOLU 21.KM AKYURT/ANKARA @ 91828"/>
    <n v="0"/>
    <n v="0"/>
    <n v="0"/>
    <n v="0"/>
    <n v="36500"/>
    <n v="0"/>
    <n v="43694"/>
    <n v="0"/>
    <n v="36500"/>
    <n v="43694"/>
    <n v="7194"/>
  </r>
  <r>
    <x v="5"/>
    <s v="Ahmet Bursal"/>
    <s v="Arşiv kaydı var"/>
    <m/>
    <m/>
    <d v="2026-08-27T00:00:00"/>
    <s v="S-643875"/>
    <d v="2026-08-27T00:00:00"/>
    <s v="Y-578127"/>
    <x v="0"/>
    <m/>
    <s v=" "/>
    <m/>
    <s v="91691"/>
    <m/>
    <x v="18"/>
    <s v="Ülker Bisküvi San. A.Ş. Akyurt Şubesi"/>
    <s v="Ülker Bisküvi San. A.Ş. Topkapı - 2 Şubesi"/>
    <m/>
    <m/>
    <m/>
    <s v="06FE0014"/>
    <s v="Tır Kayar Perdeli"/>
    <s v="ALİ AKBAŞ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91691"/>
    <n v="0"/>
    <n v="0"/>
    <n v="0"/>
    <n v="0"/>
    <n v="37346.199999999997"/>
    <n v="0"/>
    <n v="43436.08"/>
    <n v="0"/>
    <n v="37346.199999999997"/>
    <n v="43436.08"/>
    <n v="6089.88"/>
  </r>
  <r>
    <x v="5"/>
    <s v="Ahmet Bursal"/>
    <s v="Arşiv kaydı var"/>
    <m/>
    <m/>
    <d v="2026-08-27T00:00:00"/>
    <s v="S-643154"/>
    <d v="2026-08-27T00:00:00"/>
    <s v="Y-577402"/>
    <x v="0"/>
    <m/>
    <s v=" "/>
    <m/>
    <m/>
    <m/>
    <x v="50"/>
    <s v="Ülker Bisküvi San. A.Ş. Akyurt Şubesi"/>
    <s v="CONTINENTAL CONF. COMP. GIDA SAN. VE TİC. A.Ş."/>
    <m/>
    <m/>
    <m/>
    <s v="31D0086"/>
    <s v="Tır Frigorifik"/>
    <s v="ERKUT NADİ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810"/>
    <s v="CCC ÇORLU DEPO"/>
    <s v="TEKİRDAĞ"/>
    <s v="ÇORLU"/>
    <s v="OMURTAK MH. ASFALT BOYU (KÜME EVLER) NO:1 _x000a_ULAŞ @ "/>
    <n v="0"/>
    <n v="0"/>
    <n v="0"/>
    <n v="0"/>
    <n v="33000"/>
    <n v="0"/>
    <n v="46599"/>
    <n v="0"/>
    <n v="33000"/>
    <n v="46599"/>
    <n v="13599"/>
  </r>
  <r>
    <x v="5"/>
    <s v="Ahmet Bursal"/>
    <s v="Arşiv kaydı var"/>
    <m/>
    <m/>
    <d v="2026-08-27T00:00:00"/>
    <s v="S-644074"/>
    <d v="2026-08-27T00:00:00"/>
    <s v="Y-578330"/>
    <x v="0"/>
    <m/>
    <s v=" "/>
    <m/>
    <s v="91768"/>
    <m/>
    <x v="14"/>
    <s v="Ülker Bisküvi San. A.Ş. Akyurt Şubesi"/>
    <s v="ÜLKER BİSKÜVİ SAN.A.Ş ( GEBZE ŞUBE )"/>
    <m/>
    <m/>
    <m/>
    <s v="06DIM95"/>
    <s v="Tır Kayar Perdeli"/>
    <s v="ZEYNEP DEMİREL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1768"/>
    <n v="0"/>
    <n v="0"/>
    <n v="0"/>
    <n v="0"/>
    <n v="29642.58"/>
    <n v="0"/>
    <n v="43777.93"/>
    <n v="0"/>
    <n v="29642.58"/>
    <n v="43777.93"/>
    <n v="14135.35"/>
  </r>
  <r>
    <x v="5"/>
    <s v="Ahmet Bursal"/>
    <s v="Arşiv kaydı var"/>
    <m/>
    <m/>
    <d v="2026-08-27T00:00:00"/>
    <s v="S-643355"/>
    <d v="2026-08-27T00:00:00"/>
    <s v="Y-577603"/>
    <x v="0"/>
    <m/>
    <s v=" "/>
    <m/>
    <s v="91645"/>
    <m/>
    <x v="14"/>
    <s v="Ülker Bisküvi San. A.Ş. Akyurt Şubesi"/>
    <s v="ÜLKER BİSKÜVİ SAN.A.Ş ( GEBZE ŞUBE )"/>
    <m/>
    <m/>
    <m/>
    <s v="06DYN532"/>
    <s v="Tır Kayar Perdeli"/>
    <s v="MURAT YASİN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1645"/>
    <n v="0"/>
    <n v="0"/>
    <n v="0"/>
    <n v="0"/>
    <n v="28640.7"/>
    <n v="0"/>
    <n v="42298.29"/>
    <n v="0"/>
    <n v="28640.7"/>
    <n v="42298.29"/>
    <n v="13657.59"/>
  </r>
  <r>
    <x v="2"/>
    <s v="Arif Aladağ"/>
    <m/>
    <s v="24-31 AĞUSTOS 2026 GÖNENLİ SÜT / AKHİSAR MUTABAKATI"/>
    <s v="TAMAMLANDI"/>
    <d v="2026-08-27T00:00:00"/>
    <s v="S-643377"/>
    <d v="2026-08-27T00:00:00"/>
    <s v="Y-577625"/>
    <x v="0"/>
    <m/>
    <s v=" "/>
    <m/>
    <m/>
    <m/>
    <x v="6"/>
    <s v="GÖNENLİ SÜT VE SÜT ÜRÜNLERİ GIDA SANAYİ VE TİCARET ANONİM ŞİRKETİ"/>
    <m/>
    <m/>
    <m/>
    <m/>
    <s v="45HH178"/>
    <s v="Tır Frigorifik"/>
    <s v="SAFİYE YAŞAR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ESENYURT BİM3+ ARNAVUTKÖY BİM1 @ "/>
    <n v="0"/>
    <n v="0"/>
    <n v="0"/>
    <n v="0"/>
    <n v="48500"/>
    <n v="0"/>
    <n v="49714.73"/>
    <n v="0"/>
    <n v="48500"/>
    <n v="49714.73"/>
    <n v="1214.73"/>
  </r>
  <r>
    <x v="2"/>
    <s v="Arif Aladağ"/>
    <m/>
    <s v="24-31 AĞUSTOS 2026 GÖNENLİ SÜT / AKHİSAR MUTABAKATI"/>
    <s v="TAMAMLANDI"/>
    <d v="2026-08-27T00:00:00"/>
    <s v="S-643379"/>
    <d v="2026-08-27T00:00:00"/>
    <s v="Y-577627"/>
    <x v="0"/>
    <m/>
    <s v=" "/>
    <m/>
    <m/>
    <m/>
    <x v="6"/>
    <s v="GÖNENLİ SÜT VE SÜT ÜRÜNLERİ GIDA SANAYİ VE TİCARET ANONİM ŞİRKETİ"/>
    <m/>
    <m/>
    <m/>
    <m/>
    <s v="45ARD107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ÖMERLİ BİM @ "/>
    <n v="0"/>
    <n v="0"/>
    <n v="0"/>
    <n v="0"/>
    <n v="38500"/>
    <n v="0"/>
    <n v="39921.47"/>
    <n v="0"/>
    <n v="38500"/>
    <n v="39921.47"/>
    <n v="1421.47"/>
  </r>
  <r>
    <x v="2"/>
    <s v="Arif Aladağ"/>
    <m/>
    <s v="24-31 AĞUSTOS 2026 GÖNENLİ SÜT / AKHİSAR MUTABAKATI"/>
    <s v="TAMAMLANDI"/>
    <d v="2026-08-27T00:00:00"/>
    <s v="S-643378"/>
    <d v="2026-08-27T00:00:00"/>
    <s v="Y-577626"/>
    <x v="0"/>
    <m/>
    <s v=" "/>
    <m/>
    <m/>
    <m/>
    <x v="6"/>
    <s v="GÖNENLİ SÜT VE SÜT ÜRÜNLERİ GIDA SANAYİ VE TİCARET ANONİM ŞİRKETİ"/>
    <m/>
    <m/>
    <m/>
    <m/>
    <s v="06GB2818"/>
    <s v="Tır Frigorifik"/>
    <s v="ERCANBERK NAKLİYAT OTOMOTİV TURİZM GIDA İNŞAAT SANAYİ TİCARET LİMİTED ŞİRKETİ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HARAMİDERE BİM @ "/>
    <n v="0"/>
    <n v="0"/>
    <n v="0"/>
    <n v="0"/>
    <n v="49500"/>
    <n v="0"/>
    <n v="49714.73"/>
    <n v="0"/>
    <n v="49500"/>
    <n v="49714.73"/>
    <n v="214.73"/>
  </r>
  <r>
    <x v="2"/>
    <s v="Arif Aladağ"/>
    <m/>
    <s v="24-31 AĞUSTOS 2026 GÖNENLİ SÜT / AKHİSAR MUTABAKATI"/>
    <s v="TAMAMLANDI"/>
    <d v="2026-08-27T00:00:00"/>
    <s v="S-643376"/>
    <d v="2026-08-27T00:00:00"/>
    <s v="Y-577624"/>
    <x v="0"/>
    <m/>
    <s v=" "/>
    <m/>
    <m/>
    <m/>
    <x v="6"/>
    <s v="GÖNENLİ SÜT VE SÜT ÜRÜNLERİ GIDA SANAYİ VE TİCARET ANONİM ŞİRKETİ"/>
    <m/>
    <m/>
    <m/>
    <m/>
    <s v="45ABD540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ARNAVUTKÖY BİM/ SİLİVRİ DEN AMBALAJ ALIMI 160KM FARK @ "/>
    <n v="0"/>
    <n v="0"/>
    <n v="0"/>
    <n v="0"/>
    <n v="60000"/>
    <n v="0"/>
    <n v="60851.54"/>
    <n v="0"/>
    <n v="60000"/>
    <n v="60851.54"/>
    <n v="851.54"/>
  </r>
  <r>
    <x v="2"/>
    <s v="Arif Aladağ"/>
    <m/>
    <s v="24-31 AĞUSTOS 2026 GÖNENLİ SÜT / AKHİSAR MUTABAKATI"/>
    <s v="TAMAMLANDI"/>
    <d v="2026-08-27T00:00:00"/>
    <s v="S-643375"/>
    <d v="2026-08-27T00:00:00"/>
    <s v="Y-577623"/>
    <x v="0"/>
    <m/>
    <s v=" "/>
    <m/>
    <m/>
    <m/>
    <x v="6"/>
    <s v="GÖNENLİ SÜT VE SÜT ÜRÜNLERİ GIDA SANAYİ VE TİCARET ANONİM ŞİRKETİ"/>
    <m/>
    <m/>
    <m/>
    <m/>
    <s v="45ACD017"/>
    <s v="Tır Frigorifik"/>
    <s v="MEHMET UZEL"/>
    <x v="0"/>
    <s v=" "/>
    <m/>
    <s v="ŞEHİRLERARASI"/>
    <n v="1"/>
    <s v="Y45"/>
    <s v="MANİSA"/>
    <s v="MANİSA"/>
    <s v="MANİSA MERKEZ"/>
    <m/>
    <s v="Y10"/>
    <s v="BALIKESİR"/>
    <s v="BALIKESİR"/>
    <s v="BALIKESİR MERKEZ"/>
    <s v="AKHİSAR BİM+ BALIKESİR BİM @ "/>
    <n v="0"/>
    <n v="0"/>
    <n v="0"/>
    <n v="0"/>
    <n v="9500"/>
    <n v="0"/>
    <n v="9152.32"/>
    <n v="0"/>
    <n v="9500"/>
    <n v="9152.32"/>
    <n v="-347.68"/>
  </r>
  <r>
    <x v="2"/>
    <s v="Arif Aladağ"/>
    <m/>
    <s v="24-31 AĞUSTOS 2026 GÖNENLİ SÜT / AKHİSAR MUTABAKATI"/>
    <s v="TAMAMLANDI"/>
    <d v="2026-08-27T00:00:00"/>
    <s v="S-643374"/>
    <d v="2026-08-27T00:00:00"/>
    <s v="Y-577622"/>
    <x v="0"/>
    <m/>
    <s v=" "/>
    <m/>
    <m/>
    <m/>
    <x v="6"/>
    <s v="GÖNENLİ SÜT VE SÜT ÜRÜNLERİ GIDA SANAYİ VE TİCARET ANONİM ŞİRKETİ"/>
    <m/>
    <m/>
    <m/>
    <m/>
    <s v="06COS659"/>
    <s v="Tır Frigorifik"/>
    <s v="SİSTA LOJİSTİK GIDA TİC.LTD.ŞTİ"/>
    <x v="0"/>
    <s v=" "/>
    <m/>
    <s v="ŞEHİRLERARASI"/>
    <n v="1"/>
    <s v="Y45"/>
    <s v="MANİSA"/>
    <s v="MANİSA"/>
    <s v="MANİSA MERKEZ"/>
    <m/>
    <s v="Y35"/>
    <s v="İZMİR"/>
    <s v="İZMİR"/>
    <s v="MERKEZ"/>
    <s v="ULUKENT BİM @ "/>
    <n v="0"/>
    <n v="0"/>
    <n v="0"/>
    <n v="0"/>
    <n v="8500"/>
    <n v="0"/>
    <n v="8580.2999999999993"/>
    <n v="0"/>
    <n v="8500"/>
    <n v="8580.2999999999993"/>
    <n v="80.3"/>
  </r>
  <r>
    <x v="2"/>
    <s v="Arif Aladağ"/>
    <m/>
    <s v="24-31 AĞUSTOS 2026 GÖNENLİ SÜT / AKHİSAR MUTABAKATI"/>
    <s v="TAMAMLANDI"/>
    <d v="2026-08-27T00:00:00"/>
    <s v="S-643373"/>
    <d v="2026-08-27T00:00:00"/>
    <s v="Y-577621"/>
    <x v="0"/>
    <m/>
    <s v=" "/>
    <m/>
    <m/>
    <m/>
    <x v="6"/>
    <s v="GÖNENLİ SÜT VE SÜT ÜRÜNLERİ GIDA SANAYİ VE TİCARET ANONİM ŞİRKETİ"/>
    <m/>
    <m/>
    <m/>
    <m/>
    <s v="07AYT505"/>
    <s v="Tır Frigorifik"/>
    <s v="CEMAL AKIŞ"/>
    <x v="0"/>
    <s v=" "/>
    <m/>
    <s v="ŞEHİRLERARASI"/>
    <n v="1"/>
    <s v="Y45"/>
    <s v="MANİSA"/>
    <s v="MANİSA"/>
    <s v="MANİSA MERKEZ"/>
    <m/>
    <s v="Y35"/>
    <s v="İZMİR"/>
    <s v="İZMİR"/>
    <s v="MERKEZ"/>
    <s v="AKHİSAR BİM+ GAZİEMİR POLAR XP @ "/>
    <n v="0"/>
    <n v="0"/>
    <n v="0"/>
    <n v="0"/>
    <n v="12000"/>
    <n v="0"/>
    <n v="9724.34"/>
    <n v="0"/>
    <n v="12000"/>
    <n v="9724.34"/>
    <n v="-2275.66"/>
  </r>
  <r>
    <x v="2"/>
    <s v="Arif Aladağ"/>
    <m/>
    <s v="24-31 AĞUSTOS 2026 GÖNENLİ SÜT / AKHİSAR MUTABAKATI"/>
    <s v="TAMAMLANDI"/>
    <d v="2026-08-27T00:00:00"/>
    <s v="S-643372"/>
    <d v="2026-08-27T00:00:00"/>
    <s v="Y-577620"/>
    <x v="0"/>
    <m/>
    <s v=" "/>
    <m/>
    <m/>
    <m/>
    <x v="6"/>
    <s v="GÖNENLİ SÜT VE SÜT ÜRÜNLERİ GIDA SANAYİ VE TİCARET ANONİM ŞİRKETİ"/>
    <m/>
    <m/>
    <m/>
    <m/>
    <s v="16YE636"/>
    <s v="Tır Frigorifik"/>
    <s v="EMAY TRANS DEPOLAMA LOJİSTİK İNŞAAT GIDA OTOMOTİV SANAYİ VE TİCARET LİMİTED ŞİRKETİ"/>
    <x v="0"/>
    <s v=" "/>
    <m/>
    <s v="ŞEHİRLERARASI"/>
    <n v="1"/>
    <s v="Y45"/>
    <s v="MANİSA"/>
    <s v="MANİSA"/>
    <s v="MANİSA MERKEZ"/>
    <m/>
    <s v="Y06"/>
    <s v="ANKARA"/>
    <s v="ANKARA"/>
    <s v="ANKARA MERKEZ"/>
    <s v="HASANOĞLAN BİM1 @ "/>
    <n v="0"/>
    <n v="0"/>
    <n v="0"/>
    <n v="0"/>
    <n v="35000"/>
    <n v="0"/>
    <n v="37340.870000000003"/>
    <n v="0"/>
    <n v="35000"/>
    <n v="37340.870000000003"/>
    <n v="2340.87"/>
  </r>
  <r>
    <x v="2"/>
    <s v="Arif Aladağ"/>
    <m/>
    <m/>
    <s v="TAMAMLANDI"/>
    <d v="2026-08-27T00:00:00"/>
    <s v="S-643363"/>
    <d v="2026-08-27T00:00:00"/>
    <s v="Y-577611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MANİSA A101 @ "/>
    <n v="0"/>
    <n v="0"/>
    <n v="0"/>
    <n v="0"/>
    <n v="8500"/>
    <n v="0"/>
    <n v="8450"/>
    <n v="0"/>
    <n v="8500"/>
    <n v="8450"/>
    <n v="-50"/>
  </r>
  <r>
    <x v="2"/>
    <s v="Arif Aladağ"/>
    <m/>
    <m/>
    <s v="TAMAMLANDI"/>
    <d v="2026-08-27T00:00:00"/>
    <s v="S-643361"/>
    <d v="2026-08-27T00:00:00"/>
    <s v="Y-577609"/>
    <x v="0"/>
    <m/>
    <s v=" "/>
    <m/>
    <m/>
    <m/>
    <x v="7"/>
    <s v="KESKİNOĞLU TAVUKÇULUK VE DAMIZLIK İŞLETMELERİ SANAYİ TİCARET ANONİM ŞİRKETİ"/>
    <m/>
    <m/>
    <m/>
    <m/>
    <s v="45YT441"/>
    <s v="Tır Frigorifik"/>
    <s v="SİSTA LOJİSTİK GIDA TİC.LTD.ŞTİ"/>
    <x v="0"/>
    <s v=" "/>
    <m/>
    <s v="ŞEHİRLERARASI"/>
    <n v="1"/>
    <s v="4598"/>
    <s v="MANİSA KESKİNOĞLU DEPO"/>
    <s v="MANİSA"/>
    <s v="AKHİSAR"/>
    <s v="KAYALIOĞLU KASABASI"/>
    <s v="Y35"/>
    <s v="İZMİR"/>
    <s v="İZMİR"/>
    <s v="MERKEZ"/>
    <s v="KEMALPAŞA + TORBALI MİGROS @ "/>
    <n v="0"/>
    <n v="0"/>
    <n v="0"/>
    <n v="0"/>
    <n v="12500"/>
    <n v="0"/>
    <n v="12900"/>
    <n v="0"/>
    <n v="12500"/>
    <n v="12900"/>
    <n v="400"/>
  </r>
  <r>
    <x v="2"/>
    <s v="Arif Aladağ"/>
    <m/>
    <m/>
    <s v="TAMAMLANDI"/>
    <d v="2026-08-27T00:00:00"/>
    <s v="S-643358"/>
    <d v="2026-08-27T00:00:00"/>
    <s v="Y-577606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AKHİSAR ŞOK+TURGUTLU FİKLE @ "/>
    <n v="0"/>
    <n v="0"/>
    <n v="0"/>
    <n v="0"/>
    <n v="9750"/>
    <n v="0"/>
    <n v="9200"/>
    <n v="0"/>
    <n v="9750"/>
    <n v="9200"/>
    <n v="-550"/>
  </r>
  <r>
    <x v="3"/>
    <s v="Mehmet Koç"/>
    <s v="Arşiv kaydı var"/>
    <m/>
    <m/>
    <d v="2026-08-27T00:00:00"/>
    <s v="S-643235"/>
    <d v="2026-08-27T00:00:00"/>
    <s v="Y-577483"/>
    <x v="0"/>
    <m/>
    <s v=" "/>
    <m/>
    <m/>
    <m/>
    <x v="8"/>
    <s v="TURKUVAZ PLASTİK VE TEMİZLİK ÜRÜNLERİ SAN TİÇ A.Ş"/>
    <m/>
    <d v="2026-08-27T00:00:00"/>
    <s v="P-000173186"/>
    <m/>
    <s v="58AEV796"/>
    <s v="Tır Tenteli"/>
    <s v="MERYEM AYDIN"/>
    <x v="0"/>
    <s v=" "/>
    <m/>
    <s v="ŞEHİRLERARASI"/>
    <n v="1"/>
    <s v="HENDEK TURKUVAZ"/>
    <s v="HENDEK TURKUVAZ"/>
    <s v="SAKARYA"/>
    <s v="HENDEK"/>
    <m/>
    <s v="Y25"/>
    <s v="ERZURUM"/>
    <s v="ERZURUM"/>
    <s v="ERZURUM MERKEZ"/>
    <m/>
    <n v="0"/>
    <n v="0"/>
    <n v="0"/>
    <n v="0"/>
    <n v="55000"/>
    <n v="0"/>
    <n v="61132"/>
    <n v="0"/>
    <n v="55000"/>
    <n v="61132"/>
    <n v="6132"/>
  </r>
  <r>
    <x v="3"/>
    <s v="Mehmet Koç"/>
    <s v="Arşiv kaydı var"/>
    <m/>
    <m/>
    <d v="2026-08-27T00:00:00"/>
    <s v="S-643234"/>
    <d v="2026-08-27T00:00:00"/>
    <s v="Y-577482"/>
    <x v="0"/>
    <m/>
    <s v=" "/>
    <m/>
    <m/>
    <m/>
    <x v="19"/>
    <s v="VATAN PLASTİK SAN TİCARET A.Ş"/>
    <m/>
    <d v="2026-08-27T00:00:00"/>
    <s v="P-000173185"/>
    <m/>
    <s v="54ABC514"/>
    <s v="10 Tkr Kamyon Tenteli"/>
    <s v="AHMET KAVAS"/>
    <x v="0"/>
    <s v=" "/>
    <m/>
    <s v="ŞEHİRLERARASI"/>
    <n v="1"/>
    <s v="Y11"/>
    <s v="BİLECİK"/>
    <s v="BİLECİK"/>
    <s v="BİLECİK MERKEZ"/>
    <m/>
    <s v="Y06"/>
    <s v="ANKARA"/>
    <s v="ANKARA"/>
    <s v="ANKARA MERKEZ"/>
    <s v="36109 @ "/>
    <n v="0"/>
    <n v="0"/>
    <n v="0"/>
    <n v="0"/>
    <n v="22000"/>
    <n v="0"/>
    <n v="25646.9"/>
    <n v="0"/>
    <n v="22000"/>
    <n v="25646.9"/>
    <n v="3646.9"/>
  </r>
  <r>
    <x v="3"/>
    <s v="Mehmet Koç"/>
    <s v="Arşiv kaydı var"/>
    <m/>
    <m/>
    <d v="2026-08-27T00:00:00"/>
    <s v="S-643795"/>
    <d v="2026-08-27T00:00:00"/>
    <s v="Y-578045"/>
    <x v="0"/>
    <m/>
    <s v=" "/>
    <m/>
    <m/>
    <m/>
    <x v="8"/>
    <s v="TURKUVAZ PLASTİK VE TEMİZLİK ÜRÜNLERİ SAN TİÇ A.Ş"/>
    <m/>
    <d v="2026-08-27T00:00:00"/>
    <s v="P-000173350"/>
    <m/>
    <s v="01DLG94"/>
    <s v="Tır Tenteli"/>
    <s v="OSMAN YILDIRIM"/>
    <x v="0"/>
    <s v=" "/>
    <m/>
    <s v="ŞEHİRLERARASI"/>
    <n v="1"/>
    <s v="HENDEK TURKUVAZ"/>
    <s v="HENDEK TURKUVAZ"/>
    <s v="SAKARYA"/>
    <s v="HENDEK"/>
    <m/>
    <s v="Y17"/>
    <s v="ÇANAKKALE"/>
    <s v="ÇANAKKALE"/>
    <s v="ÇANAKKALE MERKEZ"/>
    <m/>
    <n v="0"/>
    <n v="0"/>
    <n v="0"/>
    <n v="0"/>
    <n v="25000"/>
    <n v="0"/>
    <n v="30279"/>
    <n v="0"/>
    <n v="25000"/>
    <n v="30279"/>
    <n v="5279"/>
  </r>
  <r>
    <x v="3"/>
    <s v="Mehmet Koç"/>
    <s v="Arşiv kaydı var"/>
    <m/>
    <m/>
    <d v="2026-08-27T00:00:00"/>
    <s v="S-643146"/>
    <d v="2026-08-27T00:00:00"/>
    <s v="Y-577395"/>
    <x v="0"/>
    <m/>
    <s v=" "/>
    <m/>
    <m/>
    <m/>
    <x v="19"/>
    <s v="VATAN PLASTİK SAN TİCARET A.Ş"/>
    <m/>
    <d v="2026-08-27T00:00:00"/>
    <s v="P-000173069"/>
    <m/>
    <s v="54AJZ097"/>
    <s v="Tır Tenteli"/>
    <s v="HÜSEYİN BOZBAY"/>
    <x v="0"/>
    <s v=" "/>
    <m/>
    <s v="ŞEHİRLERARASI"/>
    <n v="1"/>
    <s v="Y11"/>
    <s v="BİLECİK"/>
    <s v="BİLECİK"/>
    <s v="BİLECİK MERKEZ"/>
    <m/>
    <s v="Y81"/>
    <s v="DÜZCE"/>
    <s v="DÜZCE"/>
    <s v="DÜZCE MERKEZ"/>
    <s v="VIR10402 @ "/>
    <n v="0"/>
    <n v="0"/>
    <n v="0"/>
    <n v="0"/>
    <n v="15500"/>
    <n v="0"/>
    <n v="17760"/>
    <n v="0"/>
    <n v="15500"/>
    <n v="17760"/>
    <n v="2260"/>
  </r>
  <r>
    <x v="3"/>
    <s v="Mehmet Koç"/>
    <s v="Arşiv kaydı var"/>
    <m/>
    <m/>
    <d v="2026-08-27T00:00:00"/>
    <s v="S-643143"/>
    <d v="2026-08-27T00:00:00"/>
    <s v="Y-577392"/>
    <x v="0"/>
    <m/>
    <s v=" "/>
    <m/>
    <m/>
    <m/>
    <x v="8"/>
    <s v="TURKUVAZ PLASTİK VE TEMİZLİK ÜRÜNLERİ SAN TİÇ A.Ş"/>
    <m/>
    <d v="2026-08-27T00:00:00"/>
    <s v="P-000173066"/>
    <m/>
    <s v="54APZ341"/>
    <s v="Tır Tenteli"/>
    <s v="NURTEN ÇAĞ"/>
    <x v="0"/>
    <s v=" "/>
    <m/>
    <s v="ŞEHİRLERARASI"/>
    <n v="1"/>
    <s v="Y55"/>
    <s v="SAMSUN"/>
    <s v="SAMSUN"/>
    <s v="SAMSUN MERKEZ"/>
    <m/>
    <s v="HENDEK TURKUVAZ"/>
    <s v="HENDEK TURKUVAZ"/>
    <s v="SAKARYA"/>
    <s v="HENDEK"/>
    <s v="BAFRA İADE @ "/>
    <n v="0"/>
    <n v="0"/>
    <n v="0"/>
    <n v="0"/>
    <n v="3000"/>
    <n v="0"/>
    <n v="5000"/>
    <n v="0"/>
    <n v="3000"/>
    <n v="5000"/>
    <n v="2000"/>
  </r>
  <r>
    <x v="3"/>
    <s v="Mehmet Koç"/>
    <s v="Arşiv kaydı var"/>
    <m/>
    <m/>
    <d v="2026-08-27T00:00:00"/>
    <s v="S-643120"/>
    <d v="2026-08-27T00:00:00"/>
    <s v="Y-577368"/>
    <x v="0"/>
    <m/>
    <s v=" "/>
    <m/>
    <m/>
    <m/>
    <x v="8"/>
    <s v="TURKUVAZ PLASTİK VE TEMİZLİK ÜRÜNLERİ SAN TİÇ A.Ş"/>
    <m/>
    <d v="2026-08-27T00:00:00"/>
    <s v="P-000173044"/>
    <m/>
    <s v="54ABG366"/>
    <s v="Tır Tenteli"/>
    <s v="PAMUKOVA ÖZKAR NAK.SAN.VE TİC.LTD.ŞTİ"/>
    <x v="0"/>
    <s v=" "/>
    <m/>
    <s v="ŞEHİRLERARASI"/>
    <n v="1"/>
    <s v="HENDEK TURKUVAZ"/>
    <s v="HENDEK TURKUVAZ"/>
    <s v="SAKARYA"/>
    <s v="HENDEK"/>
    <m/>
    <s v="Y35"/>
    <s v="İZMİR"/>
    <s v="İZMİR"/>
    <s v="MERKEZ"/>
    <m/>
    <n v="0"/>
    <n v="0"/>
    <n v="0"/>
    <n v="0"/>
    <n v="30000"/>
    <n v="0"/>
    <n v="30274"/>
    <n v="0"/>
    <n v="30000"/>
    <n v="30274"/>
    <n v="274"/>
  </r>
  <r>
    <x v="3"/>
    <s v="Mehmet Koç"/>
    <s v="Arşiv kaydı var"/>
    <m/>
    <m/>
    <d v="2026-08-27T00:00:00"/>
    <s v="S-643105"/>
    <d v="2026-08-27T00:00:00"/>
    <s v="Y-577356"/>
    <x v="0"/>
    <m/>
    <s v=" "/>
    <m/>
    <m/>
    <m/>
    <x v="30"/>
    <s v="STARKGEN ENERJİ JENERATÖR İMALAT SANAYİ VE TİCARET ANONİM ŞİRKETİ"/>
    <m/>
    <d v="2026-08-27T00:00:00"/>
    <s v="P-000173031"/>
    <m/>
    <s v="54AIR951"/>
    <s v="Tır Tenteli"/>
    <s v="ÇAĞLAYAN TURGAY BOZ"/>
    <x v="0"/>
    <s v=" "/>
    <m/>
    <s v="ŞEHİRİÇİ"/>
    <n v="1"/>
    <s v="Y34"/>
    <s v="İSTANBUL"/>
    <s v="İSTANBUL"/>
    <s v="İSTANBUL MERKEZ"/>
    <m/>
    <s v="KARTAL"/>
    <s v="KARTAL"/>
    <s v="İSTANBUL"/>
    <s v="KARTAL"/>
    <s v="ITH2604341 @ "/>
    <n v="0"/>
    <n v="0"/>
    <n v="0"/>
    <n v="0"/>
    <n v="13000"/>
    <n v="0"/>
    <n v="16000"/>
    <n v="0"/>
    <n v="13000"/>
    <n v="16000"/>
    <n v="3000"/>
  </r>
  <r>
    <x v="3"/>
    <s v="Mehmet Koç"/>
    <s v="Arşiv kaydı var"/>
    <m/>
    <m/>
    <d v="2026-08-27T00:00:00"/>
    <s v="S-643221"/>
    <d v="2026-08-27T00:00:00"/>
    <s v="Y-577469"/>
    <x v="0"/>
    <m/>
    <s v=" "/>
    <m/>
    <m/>
    <m/>
    <x v="19"/>
    <s v="VATAN PLASTİK SAN TİCARET A.Ş"/>
    <m/>
    <d v="2026-08-27T00:00:00"/>
    <s v="P-000173172"/>
    <m/>
    <s v="34BPZ324"/>
    <s v="Tır Tenteli"/>
    <s v="ÜSTÜNOĞULLARI NAKLİYAT HAYVANCILIK SANAYİ VE TİCARET LİMİTED ŞİRKETİ"/>
    <x v="0"/>
    <s v=" "/>
    <m/>
    <s v="ŞEHİRLERARASI"/>
    <n v="1"/>
    <s v="Y11"/>
    <s v="BİLECİK"/>
    <s v="BİLECİK"/>
    <s v="BİLECİK MERKEZ"/>
    <m/>
    <s v="Y59"/>
    <s v="TEKİRDAĞ"/>
    <s v="TEKİRDAĞ"/>
    <s v="TEKİRDAĞ MERKEZ"/>
    <s v="36118 @ "/>
    <n v="0"/>
    <n v="0"/>
    <n v="0"/>
    <n v="0"/>
    <n v="28000"/>
    <n v="0"/>
    <n v="32535"/>
    <n v="0"/>
    <n v="28000"/>
    <n v="32535"/>
    <n v="4535"/>
  </r>
  <r>
    <x v="3"/>
    <s v="Mehmet Koç"/>
    <s v="Arşiv kaydı var"/>
    <m/>
    <m/>
    <d v="2026-08-27T00:00:00"/>
    <s v="S-643220"/>
    <d v="2026-08-27T00:00:00"/>
    <s v="Y-577468"/>
    <x v="0"/>
    <m/>
    <s v=" "/>
    <m/>
    <m/>
    <m/>
    <x v="19"/>
    <s v="VATAN PLASTİK SAN TİCARET A.Ş"/>
    <m/>
    <d v="2026-08-27T00:00:00"/>
    <s v="P-000173171"/>
    <m/>
    <s v="42AJT829"/>
    <s v="Tır Tenteli"/>
    <s v="MUSTAFA ASIM ŞEFLEK NAK.TUR.TİC.LTD.ŞTİ"/>
    <x v="0"/>
    <s v=" "/>
    <m/>
    <s v="ŞEHİRLERARASI"/>
    <n v="1"/>
    <s v="ÖMERLİ"/>
    <s v="ÖMERLİ"/>
    <s v="İSTANBUL"/>
    <m/>
    <m/>
    <s v="Y42"/>
    <s v="KONYA"/>
    <s v="KONYA"/>
    <s v="KONYA MERKEZ"/>
    <s v="36117 @ "/>
    <n v="0"/>
    <n v="0"/>
    <n v="0"/>
    <n v="0"/>
    <n v="23000"/>
    <n v="0"/>
    <n v="28506"/>
    <n v="0"/>
    <n v="23000"/>
    <n v="28506"/>
    <n v="5506"/>
  </r>
  <r>
    <x v="3"/>
    <s v="Mehmet Koç"/>
    <s v="Arşiv kaydı var"/>
    <m/>
    <m/>
    <d v="2026-08-27T00:00:00"/>
    <s v="S-643219"/>
    <d v="2026-08-27T00:00:00"/>
    <s v="Y-577467"/>
    <x v="0"/>
    <m/>
    <s v=" "/>
    <m/>
    <m/>
    <m/>
    <x v="20"/>
    <s v="BİLLAS LASTİK VE KAUÇUK SANAYİ TİCARET ANONİM ŞİRKETİ"/>
    <m/>
    <d v="2026-08-27T00:00:00"/>
    <s v="P-000173170"/>
    <m/>
    <s v="06AT8206"/>
    <s v="Tır Tenteli"/>
    <s v="YILMAZ ÇETİNER"/>
    <x v="0"/>
    <s v=" "/>
    <m/>
    <s v="ŞEHİRLERARASI"/>
    <n v="1"/>
    <s v="Y34"/>
    <s v="İSTANBUL"/>
    <s v="İSTANBUL"/>
    <s v="İSTANBUL MERKEZ"/>
    <m/>
    <s v="Y11"/>
    <s v="BİLECİK"/>
    <s v="BİLECİK"/>
    <s v="BİLECİK MERKEZ"/>
    <m/>
    <n v="0"/>
    <n v="0"/>
    <n v="0"/>
    <n v="0"/>
    <n v="15000"/>
    <n v="0"/>
    <n v="17500"/>
    <n v="0"/>
    <n v="15000"/>
    <n v="17500"/>
    <n v="2500"/>
  </r>
  <r>
    <x v="3"/>
    <s v="Mehmet Koç"/>
    <s v="Arşiv kaydı var"/>
    <m/>
    <m/>
    <d v="2026-08-27T00:00:00"/>
    <s v="S-643217"/>
    <d v="2026-08-27T00:00:00"/>
    <s v="Y-577464"/>
    <x v="0"/>
    <m/>
    <s v=" "/>
    <m/>
    <m/>
    <m/>
    <x v="19"/>
    <s v="VATAN PLASTİK SAN TİCARET A.Ş"/>
    <m/>
    <d v="2026-08-27T00:00:00"/>
    <s v="P-000173168"/>
    <m/>
    <s v="06FGA656"/>
    <s v="Tır Tenteli"/>
    <s v="OSMAN AVŞAR"/>
    <x v="0"/>
    <s v=" "/>
    <m/>
    <s v="ŞEHİRLERARASI"/>
    <n v="1"/>
    <s v="Y11"/>
    <s v="BİLECİK"/>
    <s v="BİLECİK"/>
    <s v="BİLECİK MERKEZ"/>
    <m/>
    <s v="Y06"/>
    <s v="ANKARA"/>
    <s v="ANKARA"/>
    <s v="ANKARA MERKEZ"/>
    <s v="36110 @ "/>
    <n v="0"/>
    <n v="0"/>
    <n v="0"/>
    <n v="0"/>
    <n v="19000"/>
    <n v="0"/>
    <n v="24289"/>
    <n v="0"/>
    <n v="19000"/>
    <n v="24289"/>
    <n v="5289"/>
  </r>
  <r>
    <x v="3"/>
    <s v="Mehmet Koç"/>
    <s v="Arşiv kaydı var"/>
    <m/>
    <m/>
    <d v="2026-08-27T00:00:00"/>
    <s v="S-643212"/>
    <d v="2026-08-27T00:00:00"/>
    <s v="Y-577460"/>
    <x v="0"/>
    <m/>
    <s v=" "/>
    <m/>
    <m/>
    <m/>
    <x v="19"/>
    <s v="VATAN PLASTİK SAN TİCARET A.Ş"/>
    <m/>
    <d v="2026-08-27T00:00:00"/>
    <s v="P-000173164"/>
    <m/>
    <s v="26B7465"/>
    <s v="Tır Tenteli"/>
    <s v="MUSTAFA SİVRİ"/>
    <x v="0"/>
    <s v=" "/>
    <m/>
    <s v="ŞEHİRLERARASI"/>
    <n v="1"/>
    <s v="Y11"/>
    <s v="BİLECİK"/>
    <s v="BİLECİK"/>
    <s v="BİLECİK MERKEZ"/>
    <m/>
    <s v="Y26"/>
    <s v="ESKİŞEHİR"/>
    <s v="ESKİŞEHİR"/>
    <s v="ESKİŞEHİR MERKEZ"/>
    <s v="36120 @ "/>
    <n v="0"/>
    <n v="0"/>
    <n v="0"/>
    <n v="0"/>
    <n v="13000"/>
    <n v="0"/>
    <n v="14850"/>
    <n v="0"/>
    <n v="13000"/>
    <n v="14850"/>
    <n v="1850"/>
  </r>
  <r>
    <x v="3"/>
    <s v="Mehmet Koç"/>
    <s v="Arşiv kaydı var"/>
    <m/>
    <m/>
    <d v="2026-08-27T00:00:00"/>
    <s v="S-643483"/>
    <d v="2026-08-27T00:00:00"/>
    <s v="Y-577733"/>
    <x v="0"/>
    <m/>
    <s v=" "/>
    <m/>
    <m/>
    <m/>
    <x v="20"/>
    <s v="BİLLAS LASTİK VE KAUÇUK SANAYİ TİCARET ANONİM ŞİRKETİ"/>
    <m/>
    <d v="2026-08-27T00:00:00"/>
    <s v="P-000173292"/>
    <m/>
    <s v="06DMB981"/>
    <s v="Tır Tenteli"/>
    <s v="FUAT ARSLAN"/>
    <x v="0"/>
    <s v=" "/>
    <m/>
    <s v="ŞEHİRLERARASI"/>
    <n v="1"/>
    <s v="Y11"/>
    <s v="BİLECİK"/>
    <s v="BİLECİK"/>
    <s v="BİLECİK MERKEZ"/>
    <m/>
    <s v="Y06"/>
    <s v="ANKARA"/>
    <s v="ANKARA"/>
    <s v="ANKARA MERKEZ"/>
    <m/>
    <n v="0"/>
    <n v="0"/>
    <n v="0"/>
    <n v="0"/>
    <n v="15000"/>
    <n v="0"/>
    <n v="17500"/>
    <n v="0"/>
    <n v="15000"/>
    <n v="17500"/>
    <n v="2500"/>
  </r>
  <r>
    <x v="3"/>
    <s v="Kadir Öz"/>
    <m/>
    <m/>
    <s v="SAKARYA"/>
    <d v="2026-08-27T00:00:00"/>
    <s v="S-643718"/>
    <d v="2026-08-27T00:00:00"/>
    <s v="Y-577966"/>
    <x v="1"/>
    <m/>
    <s v=" "/>
    <d v="2026-08-27T00:00:00"/>
    <m/>
    <m/>
    <x v="8"/>
    <s v="TURKUVAZ PLASTİK VE TEMİZLİK ÜRÜNLERİ SAN TİÇ A.Ş"/>
    <m/>
    <m/>
    <m/>
    <m/>
    <s v="52AAT708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ZK NONWOVEN @ "/>
    <n v="0"/>
    <n v="0"/>
    <n v="1"/>
    <m/>
    <n v="22393"/>
    <n v="0"/>
    <n v="22489"/>
    <n v="0"/>
    <n v="22393"/>
    <n v="22489"/>
    <n v="96"/>
  </r>
  <r>
    <x v="3"/>
    <s v="Kadir Öz"/>
    <m/>
    <m/>
    <s v="SAKARYA"/>
    <d v="2026-08-27T00:00:00"/>
    <s v="S-643717"/>
    <d v="2026-08-27T00:00:00"/>
    <s v="Y-577965"/>
    <x v="1"/>
    <m/>
    <s v=" "/>
    <d v="2026-08-27T00:00:00"/>
    <m/>
    <m/>
    <x v="8"/>
    <s v="TURKUVAZ PLASTİK VE TEMİZLİK ÜRÜNLERİ SAN TİÇ A.Ş"/>
    <m/>
    <m/>
    <m/>
    <m/>
    <s v="54RL420"/>
    <s v="Tır Tenteli"/>
    <s v="ONUR CAN BARUT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TUZLA @ "/>
    <n v="0"/>
    <n v="0"/>
    <n v="1"/>
    <m/>
    <n v="10545"/>
    <n v="0"/>
    <n v="11436"/>
    <n v="0"/>
    <n v="10545"/>
    <n v="11436"/>
    <n v="891"/>
  </r>
  <r>
    <x v="3"/>
    <s v="Kadir Öz"/>
    <m/>
    <m/>
    <s v="SAKARYA"/>
    <d v="2026-08-27T00:00:00"/>
    <s v="S-643716"/>
    <d v="2026-08-27T00:00:00"/>
    <s v="Y-577964"/>
    <x v="1"/>
    <m/>
    <s v=" "/>
    <d v="2026-08-27T00:00:00"/>
    <m/>
    <m/>
    <x v="8"/>
    <s v="TURKUVAZ PLASTİK VE TEMİZLİK ÜRÜNLERİ SAN TİÇ A.Ş"/>
    <m/>
    <m/>
    <m/>
    <m/>
    <s v="52ACY033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61"/>
    <s v="TRABZON"/>
    <s v="TRABZON"/>
    <s v="TRABZON MERKEZ"/>
    <s v="TRABZON @ "/>
    <n v="0"/>
    <n v="0"/>
    <n v="1"/>
    <m/>
    <n v="47597"/>
    <n v="0"/>
    <n v="56235"/>
    <n v="0"/>
    <n v="47597"/>
    <n v="56235"/>
    <n v="8638"/>
  </r>
  <r>
    <x v="3"/>
    <s v="Kadir Öz"/>
    <m/>
    <m/>
    <s v="SAKARYA"/>
    <d v="2026-08-27T00:00:00"/>
    <s v="S-643715"/>
    <d v="2026-08-27T00:00:00"/>
    <s v="Y-577963"/>
    <x v="1"/>
    <m/>
    <s v=" "/>
    <d v="2026-08-27T00:00:00"/>
    <m/>
    <m/>
    <x v="8"/>
    <s v="TURKUVAZ PLASTİK VE TEMİZLİK ÜRÜNLERİ SAN TİÇ A.Ş"/>
    <m/>
    <m/>
    <m/>
    <m/>
    <s v="54AER86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545"/>
    <n v="0"/>
    <n v="12582"/>
    <n v="0"/>
    <n v="10545"/>
    <n v="12582"/>
    <n v="2037"/>
  </r>
  <r>
    <x v="3"/>
    <s v="Kadir Öz"/>
    <m/>
    <m/>
    <s v="SAKARYA"/>
    <d v="2026-08-27T00:00:00"/>
    <s v="S-643714"/>
    <d v="2026-08-27T00:00:00"/>
    <s v="Y-577962"/>
    <x v="1"/>
    <m/>
    <s v=" "/>
    <d v="2026-08-27T00:00:00"/>
    <m/>
    <m/>
    <x v="8"/>
    <s v="TURKUVAZ PLASTİK VE TEMİZLİK ÜRÜNLERİ SAN TİÇ A.Ş"/>
    <m/>
    <m/>
    <m/>
    <m/>
    <s v="54AL072"/>
    <s v="Tır Kayar Perdeli"/>
    <s v="SINIRLI SORUMLU HENDEK NÜSHETİYE TAŞIMA VE İŞLETME KOOPERATİFİ - 01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ORHANLI @ "/>
    <n v="0"/>
    <n v="0"/>
    <n v="1"/>
    <m/>
    <n v="10546"/>
    <n v="0"/>
    <n v="11436"/>
    <n v="0"/>
    <n v="10546"/>
    <n v="11436"/>
    <n v="890"/>
  </r>
  <r>
    <x v="3"/>
    <s v="Kadir Öz"/>
    <m/>
    <m/>
    <s v="SAKARYA"/>
    <d v="2026-08-27T00:00:00"/>
    <s v="S-643713"/>
    <d v="2026-08-27T00:00:00"/>
    <s v="Y-577961"/>
    <x v="1"/>
    <m/>
    <s v=" "/>
    <d v="2026-08-27T00:00:00"/>
    <m/>
    <m/>
    <x v="8"/>
    <s v="TURKUVAZ PLASTİK VE TEMİZLİK ÜRÜNLERİ SAN TİÇ A.Ş"/>
    <m/>
    <m/>
    <m/>
    <m/>
    <s v="42P2100"/>
    <s v="Tır Tenteli"/>
    <s v="S.S. PAMUKOVA KARAYOLU YÜK TAŞIMA KOOPERATİFİ"/>
    <x v="0"/>
    <s v=" "/>
    <m/>
    <s v="ŞEHİRLERARASI"/>
    <m/>
    <s v="5403"/>
    <s v="HENDEK TURKUVAZ"/>
    <s v="SAKARYA"/>
    <s v="HENDEK"/>
    <m/>
    <s v="Y42"/>
    <s v="KONYA"/>
    <s v="KONYA"/>
    <s v="KONYA MERKEZ"/>
    <s v="KONYA @ "/>
    <n v="0"/>
    <n v="0"/>
    <n v="1"/>
    <m/>
    <n v="26221"/>
    <n v="0"/>
    <n v="28596"/>
    <n v="0"/>
    <n v="26221"/>
    <n v="28596"/>
    <n v="2375"/>
  </r>
  <r>
    <x v="3"/>
    <s v="Kadir Öz"/>
    <m/>
    <m/>
    <s v="SAKARYA"/>
    <d v="2026-08-27T00:00:00"/>
    <s v="S-643712"/>
    <d v="2026-08-27T00:00:00"/>
    <s v="Y-577960"/>
    <x v="1"/>
    <m/>
    <s v=" "/>
    <d v="2026-08-27T00:00:00"/>
    <m/>
    <m/>
    <x v="8"/>
    <s v="TURKUVAZ PLASTİK VE TEMİZLİK ÜRÜNLERİ SAN TİÇ A.Ş"/>
    <m/>
    <m/>
    <m/>
    <m/>
    <s v="09AUF366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5"/>
    <s v="İZMİR"/>
    <s v="İZMİR"/>
    <s v="MERKEZ"/>
    <s v="KEMALPAŞA-1 @ "/>
    <n v="0"/>
    <n v="0"/>
    <n v="1"/>
    <m/>
    <n v="26791"/>
    <n v="0"/>
    <n v="30274"/>
    <n v="0"/>
    <n v="26791"/>
    <n v="30274"/>
    <n v="3483"/>
  </r>
  <r>
    <x v="3"/>
    <s v="Kadir Öz"/>
    <m/>
    <m/>
    <s v="SAKARYA"/>
    <d v="2026-08-27T00:00:00"/>
    <s v="S-643711"/>
    <d v="2026-08-27T00:00:00"/>
    <s v="Y-577959"/>
    <x v="1"/>
    <m/>
    <s v=" "/>
    <d v="2026-08-27T00:00:00"/>
    <m/>
    <m/>
    <x v="8"/>
    <s v="TURKUVAZ PLASTİK VE TEMİZLİK ÜRÜNLERİ SAN TİÇ A.Ş"/>
    <m/>
    <m/>
    <m/>
    <m/>
    <s v="37AAS84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7"/>
    <s v="KASTAMONU"/>
    <s v="KASTAMONU"/>
    <s v="KASTAMONU MERKEZ"/>
    <s v="KASTAMONU @ "/>
    <n v="0"/>
    <n v="0"/>
    <n v="1"/>
    <m/>
    <n v="21661"/>
    <n v="0"/>
    <n v="23104"/>
    <n v="0"/>
    <n v="21661"/>
    <n v="23104"/>
    <n v="1443"/>
  </r>
  <r>
    <x v="3"/>
    <s v="Kadir Öz"/>
    <m/>
    <m/>
    <s v="SAKARYA"/>
    <d v="2026-08-27T00:00:00"/>
    <s v="S-643710"/>
    <d v="2026-08-27T00:00:00"/>
    <s v="Y-577958"/>
    <x v="1"/>
    <m/>
    <s v=" "/>
    <d v="2026-08-27T00:00:00"/>
    <m/>
    <m/>
    <x v="8"/>
    <s v="TURKUVAZ PLASTİK VE TEMİZLİK ÜRÜNLERİ SAN TİÇ A.Ş"/>
    <m/>
    <m/>
    <m/>
    <m/>
    <s v="14AAU594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6"/>
    <s v="ANKARA"/>
    <s v="ANKARA"/>
    <s v="ANKARA MERKEZ"/>
    <s v="HASANOĞLAN-1 @ "/>
    <n v="0"/>
    <n v="0"/>
    <n v="1"/>
    <m/>
    <n v="19951"/>
    <n v="0"/>
    <n v="21763"/>
    <n v="0"/>
    <n v="19951"/>
    <n v="21763"/>
    <n v="1812"/>
  </r>
  <r>
    <x v="3"/>
    <s v="Kadir Öz"/>
    <m/>
    <m/>
    <s v="SAKARYA"/>
    <d v="2026-08-27T00:00:00"/>
    <s v="S-643709"/>
    <d v="2026-08-27T00:00:00"/>
    <s v="Y-577957"/>
    <x v="1"/>
    <m/>
    <s v=" "/>
    <d v="2026-08-27T00:00:00"/>
    <m/>
    <m/>
    <x v="8"/>
    <s v="TURKUVAZ PLASTİK VE TEMİZLİK ÜRÜNLERİ SAN TİÇ A.Ş"/>
    <m/>
    <m/>
    <m/>
    <m/>
    <s v="26B6463"/>
    <s v="Tır Tenteli"/>
    <s v="SONER ÖZÇİMEN"/>
    <x v="0"/>
    <s v=" "/>
    <m/>
    <s v="ŞEHİRLERARASI"/>
    <m/>
    <s v="5403"/>
    <s v="HENDEK TURKUVAZ"/>
    <s v="SAKARYA"/>
    <s v="HENDEK"/>
    <m/>
    <m/>
    <m/>
    <m/>
    <m/>
    <s v="ESKİŞEHİR @ "/>
    <n v="0"/>
    <n v="0"/>
    <n v="1"/>
    <m/>
    <n v="13681"/>
    <n v="0"/>
    <n v="15904"/>
    <n v="0"/>
    <n v="13681"/>
    <n v="15904"/>
    <n v="2223"/>
  </r>
  <r>
    <x v="3"/>
    <s v="Kadir Öz"/>
    <m/>
    <m/>
    <s v="SAKARYA"/>
    <d v="2026-08-27T00:00:00"/>
    <s v="S-643708"/>
    <d v="2026-08-27T00:00:00"/>
    <s v="Y-577956"/>
    <x v="1"/>
    <m/>
    <s v=" "/>
    <d v="2026-08-27T00:00:00"/>
    <m/>
    <m/>
    <x v="8"/>
    <s v="TURKUVAZ PLASTİK VE TEMİZLİK ÜRÜNLERİ SAN TİÇ A.Ş"/>
    <m/>
    <m/>
    <m/>
    <m/>
    <s v="03NA998"/>
    <s v="Tır Tenteli"/>
    <s v="MÜMİN AKPINAR"/>
    <x v="0"/>
    <s v=" "/>
    <m/>
    <s v="ŞEHİRLERARASI"/>
    <m/>
    <s v="5403"/>
    <s v="HENDEK TURKUVAZ"/>
    <s v="SAKARYA"/>
    <s v="HENDEK"/>
    <m/>
    <s v="Y20"/>
    <s v="DENİZLİ"/>
    <s v="DENİZLİ"/>
    <s v="DENİZLİ MERKEZ"/>
    <s v="DENİZLİ @ "/>
    <n v="0"/>
    <n v="0"/>
    <n v="1"/>
    <m/>
    <n v="28501"/>
    <n v="0"/>
    <n v="30310"/>
    <n v="0"/>
    <n v="28501"/>
    <n v="30310"/>
    <n v="1809"/>
  </r>
  <r>
    <x v="3"/>
    <s v="Kadir Öz"/>
    <m/>
    <m/>
    <s v="SAKARYA"/>
    <d v="2026-08-27T00:00:00"/>
    <s v="S-643707"/>
    <d v="2026-08-27T00:00:00"/>
    <s v="Y-577955"/>
    <x v="1"/>
    <m/>
    <s v=" "/>
    <d v="2026-08-27T00:00:00"/>
    <m/>
    <m/>
    <x v="8"/>
    <s v="TURKUVAZ PLASTİK VE TEMİZLİK ÜRÜNLERİ SAN TİÇ A.Ş"/>
    <m/>
    <m/>
    <m/>
    <m/>
    <s v="34DED848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10"/>
    <s v="BALIKESİR"/>
    <s v="BALIKESİR"/>
    <s v="BALIKESİR MERKEZ"/>
    <s v="BALIKESİR @ "/>
    <n v="0"/>
    <n v="0"/>
    <n v="1"/>
    <m/>
    <n v="19951"/>
    <n v="0"/>
    <n v="23477"/>
    <n v="0"/>
    <n v="19951"/>
    <n v="23477"/>
    <n v="3526"/>
  </r>
  <r>
    <x v="3"/>
    <s v="Kadir Öz"/>
    <m/>
    <m/>
    <s v="SAKARYA"/>
    <d v="2026-08-27T00:00:00"/>
    <s v="S-643706"/>
    <d v="2026-08-27T00:00:00"/>
    <s v="Y-577954"/>
    <x v="1"/>
    <m/>
    <s v=" "/>
    <d v="2026-08-27T00:00:00"/>
    <m/>
    <m/>
    <x v="8"/>
    <s v="TURKUVAZ PLASTİK VE TEMİZLİK ÜRÜNLERİ SAN TİÇ A.Ş"/>
    <m/>
    <m/>
    <m/>
    <m/>
    <s v="55AIT635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55"/>
    <s v="SAMSUN"/>
    <s v="SAMSUN"/>
    <s v="SAMSUN MERKEZ"/>
    <s v="BAFRA @ "/>
    <n v="0"/>
    <n v="0"/>
    <n v="1"/>
    <m/>
    <n v="29356"/>
    <n v="0"/>
    <n v="34837"/>
    <n v="0"/>
    <n v="29356"/>
    <n v="34837"/>
    <n v="5481"/>
  </r>
  <r>
    <x v="3"/>
    <s v="Kadir Öz"/>
    <m/>
    <m/>
    <s v="SAKARYA"/>
    <d v="2026-08-27T00:00:00"/>
    <s v="S-643705"/>
    <d v="2026-08-27T00:00:00"/>
    <s v="Y-577953"/>
    <x v="1"/>
    <m/>
    <s v=" "/>
    <d v="2026-08-27T00:00:00"/>
    <m/>
    <m/>
    <x v="8"/>
    <s v="TURKUVAZ PLASTİK VE TEMİZLİK ÜRÜNLERİ SAN TİÇ A.Ş"/>
    <m/>
    <m/>
    <m/>
    <m/>
    <s v="42P0051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68"/>
    <s v="AKSARAY"/>
    <s v="AKSARAY"/>
    <s v="AKSARAY MERKEZ"/>
    <s v="AKSARAY @ "/>
    <n v="0"/>
    <n v="0"/>
    <n v="1"/>
    <m/>
    <n v="25651"/>
    <n v="0"/>
    <n v="28596"/>
    <n v="0"/>
    <n v="25651"/>
    <n v="28596"/>
    <n v="2945"/>
  </r>
  <r>
    <x v="4"/>
    <s v="Ahmet Bursal"/>
    <m/>
    <m/>
    <m/>
    <d v="2026-08-27T00:00:00"/>
    <s v="S-643289"/>
    <d v="2026-08-27T00:00:00"/>
    <s v="Y-577538"/>
    <x v="3"/>
    <m/>
    <s v=" "/>
    <m/>
    <m/>
    <m/>
    <x v="11"/>
    <m/>
    <m/>
    <d v="2026-08-27T00:00:00"/>
    <s v="P-000173408"/>
    <m/>
    <s v="51HZ054"/>
    <s v="Tır Frigorifik"/>
    <s v="NEVRİYE EZGİ SALAN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VRUPA @"/>
    <n v="0"/>
    <n v="0"/>
    <n v="0"/>
    <n v="0"/>
    <n v="50000"/>
    <n v="0"/>
    <n v="60064"/>
    <n v="0"/>
    <n v="50000"/>
    <n v="60064"/>
    <n v="10064"/>
  </r>
  <r>
    <x v="4"/>
    <s v="Ahmet Bursal"/>
    <m/>
    <m/>
    <m/>
    <d v="2026-08-27T00:00:00"/>
    <s v="S-643288"/>
    <d v="2026-08-27T00:00:00"/>
    <s v="Y-577537"/>
    <x v="3"/>
    <m/>
    <s v=" "/>
    <m/>
    <m/>
    <m/>
    <x v="11"/>
    <m/>
    <m/>
    <d v="2026-08-27T00:00:00"/>
    <s v="P-000173407"/>
    <m/>
    <s v="68KD766"/>
    <s v="Tır Frigorifik"/>
    <s v="CEMAL DAYSAL"/>
    <x v="0"/>
    <s v=" "/>
    <m/>
    <s v="ŞEHİRLERARASI"/>
    <n v="1"/>
    <s v="Y51"/>
    <s v="NİĞDE"/>
    <s v="NİĞDE"/>
    <s v="NİĞDE MERKEZ"/>
    <m/>
    <s v="Y07"/>
    <s v="ANTALYA"/>
    <s v="ANTALYA"/>
    <s v="MERKEZ"/>
    <m/>
    <n v="0"/>
    <n v="0"/>
    <n v="0"/>
    <n v="0"/>
    <n v="36000"/>
    <n v="0"/>
    <n v="39364"/>
    <n v="0"/>
    <n v="36000"/>
    <n v="39364"/>
    <n v="3364"/>
  </r>
  <r>
    <x v="4"/>
    <s v="Serhat Kuzey"/>
    <m/>
    <m/>
    <m/>
    <d v="2026-08-27T00:00:00"/>
    <s v="S-643841"/>
    <d v="2026-08-27T00:00:00"/>
    <s v="Y-578091"/>
    <x v="3"/>
    <m/>
    <s v=" "/>
    <m/>
    <m/>
    <m/>
    <x v="11"/>
    <m/>
    <m/>
    <d v="2026-08-27T00:00:00"/>
    <s v="P-000173410"/>
    <m/>
    <s v="47AEZ035"/>
    <s v="Tır Frigorifik"/>
    <s v="MİR LOJİSTİK ULUS.TAŞ.İTH.İNŞ.NAK.KUY.GIDA SAN. VE TİC.LTD.ŞTİ"/>
    <x v="1"/>
    <s v="AHMET YALMAN"/>
    <s v="0541 602 56 24"/>
    <s v="ŞEHİRİÇİ"/>
    <n v="1"/>
    <s v="Y35"/>
    <s v="İZMİR"/>
    <s v="İZMİR"/>
    <s v="MERKEZ"/>
    <s v="TORBALI MİGROS"/>
    <s v="Y35"/>
    <s v="İZMİR"/>
    <s v="İZMİR"/>
    <s v="MERKEZ"/>
    <s v="TORBALI TUKAŞ @ "/>
    <n v="0"/>
    <n v="22"/>
    <n v="163"/>
    <n v="141"/>
    <n v="6460.01"/>
    <n v="0"/>
    <n v="12000"/>
    <n v="0"/>
    <n v="6460.01"/>
    <n v="12000"/>
    <n v="5539.99"/>
  </r>
  <r>
    <x v="4"/>
    <s v="Serhat Kuzey"/>
    <m/>
    <m/>
    <m/>
    <d v="2026-08-27T00:00:00"/>
    <s v="S-643840"/>
    <d v="2026-08-27T00:00:00"/>
    <s v="Y-578090"/>
    <x v="3"/>
    <m/>
    <s v=" "/>
    <m/>
    <m/>
    <m/>
    <x v="11"/>
    <m/>
    <m/>
    <d v="2026-08-27T00:00:00"/>
    <s v="P-000173409"/>
    <m/>
    <s v="33BGD793"/>
    <s v="Tır Frigorifik"/>
    <s v="ULAŞ ULUSLARARASI NAKL.SAN.VE TİC. LTD.ŞTİ"/>
    <x v="1"/>
    <s v=" "/>
    <m/>
    <s v="ŞEHİRLERARASI"/>
    <n v="1"/>
    <s v="Y51"/>
    <s v="NİĞDE"/>
    <s v="NİĞDE"/>
    <s v="NİĞDE MERKEZ"/>
    <m/>
    <s v="Y76"/>
    <s v="IĞDIR"/>
    <s v="IĞDIR"/>
    <s v="IĞDIR MERKEZ"/>
    <s v="SİVAS+ERZURUM+IĞDIR @ "/>
    <n v="0"/>
    <n v="1171"/>
    <n v="1814"/>
    <n v="643"/>
    <n v="75141.52"/>
    <n v="2409.6799999999998"/>
    <n v="77199"/>
    <n v="0"/>
    <n v="72731.839999999997"/>
    <n v="77199"/>
    <n v="4467.16"/>
  </r>
  <r>
    <x v="4"/>
    <s v="Muhammed GÖKMEN"/>
    <s v="Arşiv kaydı var"/>
    <s v="24-31 AĞUSTOS 2026 KAŞINHANI MUTABAKATI"/>
    <s v="TAMAMLANDI"/>
    <d v="2026-08-27T00:00:00"/>
    <s v="S-643128"/>
    <d v="2026-08-27T00:00:00"/>
    <s v="Y-577378"/>
    <x v="3"/>
    <m/>
    <s v=" "/>
    <m/>
    <m/>
    <m/>
    <x v="10"/>
    <s v="PANEK ZİRAAT ALETLERİ DAYANIKLI TÜKETİM MALZEMELERİ"/>
    <m/>
    <d v="2026-08-27T00:00:00"/>
    <s v="P-000173052"/>
    <m/>
    <s v="42SM634"/>
    <s v="Tır Frigorifik"/>
    <s v="YASİN BOZDAĞ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&quot;BİM - SİNCAN (4 PLT) || BİM - YENİKENT (6 PLT) || YENİ MAĞ.-AKINCI DEPO (7 PLT) |_x000a_| ALTUNBİLEKLER SİBİL ŞB. (2 PLT) || YASEMİN GRUP LOJİSTİK VE GIDA ŞTİ. (ANKARA) (9 PLT)&quot; @ "/>
    <n v="0"/>
    <n v="756"/>
    <n v="756"/>
    <n v="0"/>
    <n v="28281.69"/>
    <n v="0"/>
    <n v="27204.98"/>
    <n v="0"/>
    <n v="28281.69"/>
    <n v="27204.98"/>
    <n v="-1076.71"/>
  </r>
  <r>
    <x v="4"/>
    <s v="Muhammed GÖKMEN"/>
    <s v="Arşiv kaydı var"/>
    <s v="24-31 AĞUSTOS 2026 KAŞINHANI MUTABAKATI"/>
    <s v="TAMAMLANDI"/>
    <d v="2026-08-27T00:00:00"/>
    <s v="S-643127"/>
    <d v="2026-08-27T00:00:00"/>
    <s v="Y-577376"/>
    <x v="3"/>
    <m/>
    <s v=" "/>
    <m/>
    <m/>
    <m/>
    <x v="10"/>
    <s v="PANEK ZİRAAT ALETLERİ DAYANIKLI TÜKETİM MALZEMELERİ"/>
    <m/>
    <d v="2026-08-27T00:00:00"/>
    <s v="P-000173051"/>
    <m/>
    <s v="34HP4542"/>
    <s v="Tır Frigorifik"/>
    <s v="TEK NUR TRANS LOJ.SAN.VE TİC.LTD.ŞTİ.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&quot;ERDOĞAN TOPTAN DAĞITIM GIDA OT VE TİC. LTD. ŞTİ. (3 PLT) || -- YASEMİN GRUP LOJİSTİK VE GIDA ŞTİ. (ANKARA) (19 PLT) ||_x000a_ BİM - HASANOĞLAN 2 (2 PLT) || YENİ MAĞ.ELMADAĞ DEPO (9 PLT&quot; @ "/>
    <n v="0"/>
    <n v="424"/>
    <n v="704"/>
    <n v="280"/>
    <n v="27092.7"/>
    <n v="0"/>
    <n v="27872.58"/>
    <n v="0"/>
    <n v="27092.7"/>
    <n v="27872.58"/>
    <n v="779.88"/>
  </r>
  <r>
    <x v="4"/>
    <s v="Muhammed GÖKMEN"/>
    <s v="Arşiv kaydı var"/>
    <s v="24-31 AĞUSTOS 2026 KAŞINHANI MUTABAKATI"/>
    <s v="TAMAMLANDI"/>
    <d v="2026-08-27T00:00:00"/>
    <s v="S-643125"/>
    <d v="2026-08-27T00:00:00"/>
    <s v="Y-577374"/>
    <x v="3"/>
    <m/>
    <s v=" "/>
    <m/>
    <m/>
    <m/>
    <x v="10"/>
    <s v="PANEK ZİRAAT ALETLERİ DAYANIKLI TÜKETİM MALZEMELERİ"/>
    <m/>
    <d v="2026-08-27T00:00:00"/>
    <s v="P-000173049"/>
    <m/>
    <s v="33CTC40"/>
    <s v="Tır Frigorifik"/>
    <s v="TEK NUR TRANS LOJ.SAN.VE TİC.LTD.ŞTİ.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&quot;MİGROS GÖLBAŞI (8 PLT) || YENİ MAĞ. GÖLBAŞI DEPO (8 PLT) || _x000a_YENİ MAĞ.ESENBOĞA DEPO (15 PLT) || BİM - AKYURT (2 PLT)&quot; @ "/>
    <n v="0"/>
    <n v="378"/>
    <n v="733"/>
    <n v="355"/>
    <n v="33365.870000000003"/>
    <n v="0"/>
    <n v="25558.29"/>
    <n v="0"/>
    <n v="33365.870000000003"/>
    <n v="25558.29"/>
    <n v="-7807.58"/>
  </r>
  <r>
    <x v="4"/>
    <s v="Serhat Kuzey"/>
    <m/>
    <m/>
    <m/>
    <d v="2026-08-27T00:00:00"/>
    <s v="S-643399"/>
    <d v="2026-08-27T00:00:00"/>
    <s v="Y-577648"/>
    <x v="3"/>
    <m/>
    <s v=" "/>
    <m/>
    <m/>
    <m/>
    <x v="7"/>
    <m/>
    <m/>
    <m/>
    <m/>
    <m/>
    <s v="47AEZ035"/>
    <s v="Tır Frigorifik"/>
    <s v="MİR LOJİSTİK ULUS.TAŞ.İTH.İNŞ.NAK.KUY.GIDA SAN. VE TİC.LTD.ŞTİ"/>
    <x v="1"/>
    <s v="AHMET YALMAN"/>
    <s v="0541 602 56 24"/>
    <s v="ŞEHİRLERARASI"/>
    <n v="1"/>
    <s v="Y45"/>
    <s v="MANİSA"/>
    <s v="MANİSA"/>
    <s v="MANİSA MERKEZ"/>
    <s v="AKHİSAR+KARACABEY"/>
    <s v="Y06"/>
    <s v="ANKARA"/>
    <s v="ANKARA"/>
    <s v="ANKARA MERKEZ"/>
    <m/>
    <n v="0"/>
    <n v="696"/>
    <n v="979"/>
    <n v="283"/>
    <n v="38799.69"/>
    <n v="0"/>
    <n v="32750"/>
    <n v="0"/>
    <n v="38799.69"/>
    <n v="32750"/>
    <n v="-6049.69"/>
  </r>
  <r>
    <x v="4"/>
    <s v="Necmettin ŞEN"/>
    <s v="Arşiv kaydı var"/>
    <s v="24-31 AĞUSTOS 2026 ÇUMRA MUTABAKATI"/>
    <s v="TAMAMLANDI"/>
    <d v="2026-08-27T00:00:00"/>
    <s v="S-643096"/>
    <d v="2026-08-27T00:00:00"/>
    <s v="Y-577348"/>
    <x v="2"/>
    <m/>
    <s v=" "/>
    <m/>
    <m/>
    <m/>
    <x v="10"/>
    <s v="PANEK ZİRAAT ALETLERİ DAYANIKLI TÜKETİM MALZEMELERİ"/>
    <m/>
    <d v="2026-08-27T00:00:00"/>
    <s v="P-000173022"/>
    <m/>
    <s v="52FA362"/>
    <s v="Tır Frigorifik"/>
    <s v="GÖKHAN AK"/>
    <x v="0"/>
    <s v="ALİ İNAN"/>
    <s v="0545 833 72 20"/>
    <s v="ŞEHİRLERARASI"/>
    <n v="1"/>
    <s v="4211"/>
    <s v="ÇUMRA FABRİKA"/>
    <s v="KONYA"/>
    <s v="ÇUMRA"/>
    <m/>
    <s v="Y52"/>
    <s v="ORDU"/>
    <s v="ORDU"/>
    <s v="ORDU MERKEZ"/>
    <s v="A101- MAKRO GIDA @ "/>
    <n v="0"/>
    <n v="0"/>
    <n v="0"/>
    <n v="0"/>
    <n v="50000"/>
    <n v="0"/>
    <n v="55234.79"/>
    <n v="0"/>
    <n v="50000"/>
    <n v="55234.79"/>
    <n v="5234.79"/>
  </r>
  <r>
    <x v="4"/>
    <s v="Necmettin ŞEN"/>
    <s v="Arşiv kaydı var"/>
    <s v="24-31 AĞUSTOS 2026 ÇUMRA MUTABAKATI"/>
    <m/>
    <d v="2026-08-27T00:00:00"/>
    <s v="S-643116"/>
    <d v="2026-08-27T00:00:00"/>
    <s v="Y-577345"/>
    <x v="2"/>
    <m/>
    <s v=" "/>
    <m/>
    <m/>
    <m/>
    <x v="10"/>
    <s v="PANEK ZİRAAT ALETLERİ DAYANIKLI TÜKETİM MALZEMELERİ"/>
    <m/>
    <m/>
    <m/>
    <m/>
    <s v="55B0400"/>
    <s v="Tır Tenteli"/>
    <s v="ERDAL NİŞANCI"/>
    <x v="0"/>
    <s v=" "/>
    <m/>
    <s v="ŞEHİRLERARASI"/>
    <n v="1"/>
    <s v="4211"/>
    <s v="ÇUMRA FABRİKA"/>
    <s v="KONYA"/>
    <s v="ÇUMRA"/>
    <m/>
    <s v="Y55"/>
    <s v="SAMSUN"/>
    <s v="SAMSUN"/>
    <s v="SAMSUN MERKEZ"/>
    <s v="MAKRO GIDA- A101 ATAKUM @ "/>
    <n v="0"/>
    <n v="0"/>
    <n v="0"/>
    <n v="0"/>
    <n v="41000"/>
    <n v="0"/>
    <n v="45617.18"/>
    <n v="0"/>
    <n v="41000"/>
    <n v="45617.18"/>
    <n v="4617.18"/>
  </r>
  <r>
    <x v="4"/>
    <s v="Necmettin ŞEN"/>
    <s v="Arşiv kaydı var"/>
    <s v="24-31 AĞUSTOS 2026 ÇUMRA MUTABAKATI"/>
    <s v="TAMAMLANDI"/>
    <d v="2026-08-27T00:00:00"/>
    <s v="S-643093"/>
    <d v="2026-08-27T00:00:00"/>
    <s v="Y-577344"/>
    <x v="2"/>
    <m/>
    <s v=" "/>
    <m/>
    <m/>
    <m/>
    <x v="10"/>
    <s v="PANEK ZİRAAT ALETLERİ DAYANIKLI TÜKETİM MALZEMELERİ"/>
    <m/>
    <d v="2026-08-27T00:00:00"/>
    <s v="P-000173019"/>
    <m/>
    <s v="42DLU50"/>
    <s v="Tır Frigorifik"/>
    <s v="DURMUŞ ÇELİK"/>
    <x v="0"/>
    <s v=" "/>
    <m/>
    <s v="ŞEHİRLERARASI"/>
    <n v="1"/>
    <s v="4211"/>
    <s v="ÇUMRA FABRİKA"/>
    <s v="KONYA"/>
    <s v="ÇUMRA"/>
    <m/>
    <s v="Y26"/>
    <s v="ESKİŞEHİR"/>
    <s v="ESKİŞEHİR"/>
    <s v="ESKİŞEHİR MERKEZ"/>
    <s v="BİM- BİM- A101 @ "/>
    <n v="0"/>
    <n v="0"/>
    <n v="0"/>
    <n v="0"/>
    <n v="31000"/>
    <n v="0"/>
    <n v="35012.6"/>
    <n v="0"/>
    <n v="31000"/>
    <n v="35012.6"/>
    <n v="4012.6"/>
  </r>
  <r>
    <x v="4"/>
    <s v="Necmettin ŞEN"/>
    <s v="Arşiv kaydı var"/>
    <s v="24-31 AĞUSTOS 2026 ÇUMRA MUTABAKATI"/>
    <s v="TAMAMLANDI"/>
    <d v="2026-08-27T00:00:00"/>
    <s v="S-643092"/>
    <d v="2026-08-27T00:00:00"/>
    <s v="Y-577343"/>
    <x v="2"/>
    <m/>
    <s v=" "/>
    <m/>
    <m/>
    <m/>
    <x v="10"/>
    <s v="PANEK ZİRAAT ALETLERİ DAYANIKLI TÜKETİM MALZEMELERİ"/>
    <m/>
    <d v="2026-08-27T00:00:00"/>
    <s v="P-000173018"/>
    <m/>
    <s v="42FNL43"/>
    <s v="Tır Tenteli"/>
    <s v="BAYRAM GÜNTÜRK"/>
    <x v="0"/>
    <s v=" "/>
    <m/>
    <s v="ŞEHİRLERARASI"/>
    <n v="1"/>
    <s v="4211"/>
    <s v="ÇUMRA FABRİKA"/>
    <s v="KONYA"/>
    <s v="ÇUMRA"/>
    <m/>
    <s v="Y68"/>
    <s v="AKSARAY"/>
    <s v="AKSARAY"/>
    <s v="AKSARAY MERKEZ"/>
    <s v="DUYKAN GIDA- A101 @ "/>
    <n v="0"/>
    <n v="0"/>
    <n v="0"/>
    <n v="0"/>
    <n v="13000"/>
    <n v="0"/>
    <n v="13737.08"/>
    <n v="0"/>
    <n v="13000"/>
    <n v="13737.08"/>
    <n v="737.08"/>
  </r>
  <r>
    <x v="4"/>
    <s v="Necmettin ŞEN"/>
    <s v="Arşiv kaydı var"/>
    <s v="24-31 AĞUSTOS 2026 ÇUMRA MUTABAKATI"/>
    <s v="TAMAMLANDI"/>
    <d v="2026-08-27T00:00:00"/>
    <s v="S-643091"/>
    <d v="2026-08-27T00:00:00"/>
    <s v="Y-577342"/>
    <x v="2"/>
    <m/>
    <s v=" "/>
    <m/>
    <m/>
    <m/>
    <x v="10"/>
    <s v="PANEK ZİRAAT ALETLERİ DAYANIKLI TÜKETİM MALZEMELERİ"/>
    <m/>
    <d v="2026-08-27T00:00:00"/>
    <s v="P-000173017"/>
    <m/>
    <s v="42ACE599"/>
    <s v="Tır Frigorifik"/>
    <s v="YASİN BOZDAĞ"/>
    <x v="0"/>
    <s v=" "/>
    <m/>
    <s v="ŞEHİRLERARASI"/>
    <n v="1"/>
    <s v="4211"/>
    <s v="ÇUMRA FABRİKA"/>
    <s v="KONYA"/>
    <s v="ÇUMRA"/>
    <m/>
    <s v="Y58"/>
    <s v="SİVAS"/>
    <s v="SİVAS"/>
    <s v="SİVAS MERKEZ"/>
    <s v="ARSEN İHTİYAÇ- A101- GÜRÜN GÖLPINAR GIDA @ "/>
    <n v="0"/>
    <n v="0"/>
    <n v="0"/>
    <n v="0"/>
    <n v="35000"/>
    <n v="0"/>
    <n v="39853.800000000003"/>
    <n v="0"/>
    <n v="35000"/>
    <n v="39853.800000000003"/>
    <n v="4853.8"/>
  </r>
  <r>
    <x v="4"/>
    <s v="Necmettin ŞEN"/>
    <s v="Arşiv kaydı var"/>
    <s v="24-31 AĞUSTOS 2026 ÇUMRA MUTABAKATI"/>
    <s v="TAMAMLANDI"/>
    <d v="2026-08-27T00:00:00"/>
    <s v="S-643104"/>
    <d v="2026-08-27T00:00:00"/>
    <s v="Y-577341"/>
    <x v="2"/>
    <m/>
    <s v=" "/>
    <m/>
    <m/>
    <m/>
    <x v="10"/>
    <s v="PANEK ZİRAAT ALETLERİ DAYANIKLI TÜKETİM MALZEMELERİ"/>
    <m/>
    <d v="2026-08-27T00:00:00"/>
    <s v="P-000173030"/>
    <m/>
    <s v="33CRS840"/>
    <s v="Tır Frigorifik"/>
    <s v="MUHAMMET MİTHAT TOSUN"/>
    <x v="0"/>
    <s v="SERKAN TOKLUCA"/>
    <s v="0547 600 00 31"/>
    <s v="ŞEHİRLERARASI"/>
    <n v="1"/>
    <s v="4211"/>
    <s v="ÇUMRA FABRİKA"/>
    <s v="KONYA"/>
    <s v="ÇUMRA"/>
    <m/>
    <s v="Y31"/>
    <s v="HATAY"/>
    <s v="HATAY"/>
    <s v="MERKEZ"/>
    <s v="A101- A101 @"/>
    <n v="0"/>
    <n v="0"/>
    <n v="0"/>
    <n v="0"/>
    <n v="30000"/>
    <n v="0"/>
    <n v="30749.4"/>
    <n v="0"/>
    <n v="30000"/>
    <n v="30749.4"/>
    <n v="749.4"/>
  </r>
  <r>
    <x v="4"/>
    <s v="Necmettin ŞEN"/>
    <m/>
    <s v="24-31 AĞUSTOS 2026 ÇUMRA MUTABAKATI"/>
    <s v="TAMAMLANDI"/>
    <d v="2026-08-27T00:00:00"/>
    <s v="S-643090"/>
    <d v="2026-08-27T00:00:00"/>
    <s v="Y-577340"/>
    <x v="2"/>
    <m/>
    <s v=" "/>
    <m/>
    <m/>
    <m/>
    <x v="10"/>
    <s v="PANEK ZİRAAT ALETLERİ DAYANIKLI TÜKETİM MALZEMELERİ"/>
    <m/>
    <d v="2026-08-27T00:00:00"/>
    <s v="P-000173016"/>
    <m/>
    <s v="33BYK46"/>
    <s v="Tır Frigorifik"/>
    <s v="HASRET ULUS.NAK.İNŞ.GÜM.TEKSTİL KUY.GID.PET.ÜRÜN.SAN.VE TİC.LTD.ŞTİ."/>
    <x v="1"/>
    <s v=" "/>
    <m/>
    <s v="ŞEHİRLERARASI"/>
    <n v="1"/>
    <s v="4211"/>
    <s v="ÇUMRA FABRİKA"/>
    <s v="KONYA"/>
    <s v="ÇUMRA"/>
    <m/>
    <s v="Y65"/>
    <s v="VAN"/>
    <s v="VAN"/>
    <s v="VAN MERKEZ"/>
    <s v="A101 @ "/>
    <n v="0"/>
    <n v="1541"/>
    <n v="1541"/>
    <n v="0"/>
    <n v="66678.13"/>
    <n v="0"/>
    <n v="82284.92"/>
    <n v="0"/>
    <n v="66678.13"/>
    <n v="82284.92"/>
    <n v="15606.79"/>
  </r>
  <r>
    <x v="4"/>
    <s v="Necmettin ŞEN"/>
    <m/>
    <s v="24-31 AĞUSTOS 2026 ÇUMRA MUTABAKATI"/>
    <s v="TAMAMLANDI"/>
    <d v="2026-08-27T00:00:00"/>
    <s v="S-643094"/>
    <d v="2026-08-27T00:00:00"/>
    <s v="Y-577346"/>
    <x v="2"/>
    <m/>
    <s v=" "/>
    <m/>
    <m/>
    <m/>
    <x v="10"/>
    <s v="PANEK ZİRAAT ALETLERİ DAYANIKLI TÜKETİM MALZEMELERİ"/>
    <m/>
    <d v="2026-08-27T00:00:00"/>
    <s v="P-000173020"/>
    <m/>
    <s v="70BH207"/>
    <s v="Tır Tenteli"/>
    <s v="İSA KILINÇVUR"/>
    <x v="0"/>
    <s v=" "/>
    <m/>
    <s v="ŞEHİRLERARASI"/>
    <n v="1"/>
    <s v="4211"/>
    <s v="ÇUMRA FABRİKA"/>
    <s v="KONYA"/>
    <s v="ÇUMRA"/>
    <m/>
    <s v="Y25"/>
    <s v="ERZURUM"/>
    <s v="ERZURUM"/>
    <s v="ERZURUM MERKEZ"/>
    <s v="A101 @ "/>
    <n v="0"/>
    <n v="0"/>
    <n v="0"/>
    <n v="0"/>
    <n v="60000"/>
    <n v="0"/>
    <n v="66221.06"/>
    <n v="0"/>
    <n v="60000"/>
    <n v="66221.06"/>
    <n v="6221.06"/>
  </r>
  <r>
    <x v="4"/>
    <s v="Necmettin ŞEN"/>
    <s v="Arşiv kaydı var"/>
    <s v="24-31 AĞUSTOS 2026 ÇUMRA MUTABAKATI"/>
    <s v="TAMAMLANDI"/>
    <d v="2026-09-02T00:00:00"/>
    <s v="S-643193"/>
    <d v="2026-08-27T00:00:00"/>
    <s v="Y-577441"/>
    <x v="2"/>
    <m/>
    <s v=" "/>
    <m/>
    <m/>
    <m/>
    <x v="10"/>
    <s v="PANEK ZİRAAT ALETLERİ DAYANIKLI TÜKETİM MALZEMELERİ"/>
    <m/>
    <d v="2026-08-27T00:00:00"/>
    <s v="P-000173086"/>
    <m/>
    <s v="42APJ745"/>
    <s v="Tır Frigorifik"/>
    <s v="RAMAZAN CERİT"/>
    <x v="1"/>
    <s v=" "/>
    <m/>
    <s v="ŞEHİRLERARASI"/>
    <n v="1"/>
    <s v="4211"/>
    <s v="ÇUMRA FABRİKA"/>
    <s v="KONYA"/>
    <s v="ÇUMRA"/>
    <m/>
    <s v="Y66"/>
    <s v="YOZGAT"/>
    <s v="YOZGAT"/>
    <s v="YOZGAT MERKEZ"/>
    <s v="KÜRE AKARYAKIT- PANCAR KOOP SORGUN @ "/>
    <n v="0"/>
    <n v="0"/>
    <n v="0"/>
    <n v="0"/>
    <n v="0"/>
    <n v="0"/>
    <n v="32410.28"/>
    <n v="0"/>
    <n v="0"/>
    <n v="32410.28"/>
    <n v="32410.28"/>
  </r>
  <r>
    <x v="4"/>
    <s v="Necmettin ŞEN"/>
    <s v="Arşiv kaydı var"/>
    <s v="24-31 AĞUSTOS 2026 ÇUMRA MUTABAKATI"/>
    <s v="TAMAMLANDI"/>
    <d v="2026-08-28T00:00:00"/>
    <s v="S-643190"/>
    <d v="2026-08-27T00:00:00"/>
    <s v="Y-577438"/>
    <x v="2"/>
    <m/>
    <s v=" "/>
    <m/>
    <m/>
    <m/>
    <x v="10"/>
    <s v="PANEK ZİRAAT ALETLERİ DAYANIKLI TÜKETİM MALZEMELERİ"/>
    <m/>
    <d v="2026-08-27T00:00:00"/>
    <s v="P-000173085"/>
    <m/>
    <s v="73AAL758"/>
    <s v="Tır Frigorifik"/>
    <s v="MAYA GIDA DIŞ TİÇ. SANAYİ LTD. ŞTİ"/>
    <x v="0"/>
    <s v=" "/>
    <m/>
    <s v="ŞEHİRLERARASI"/>
    <n v="1"/>
    <s v="4211"/>
    <s v="ÇUMRA FABRİKA"/>
    <s v="KONYA"/>
    <s v="ÇUMRA"/>
    <m/>
    <s v="Y78"/>
    <s v="KARABÜK"/>
    <s v="KARABÜK"/>
    <s v="KARABÜK MERKEZ"/>
    <s v="A101- AYHANLAR GIDA @ "/>
    <n v="0"/>
    <n v="0"/>
    <n v="0"/>
    <n v="0"/>
    <n v="41000"/>
    <n v="0"/>
    <n v="47868.11"/>
    <n v="0"/>
    <n v="41000"/>
    <n v="47868.11"/>
    <n v="6868.11"/>
  </r>
  <r>
    <x v="4"/>
    <s v="Necmettin ŞEN"/>
    <s v="Arşiv kaydı var"/>
    <s v="24-31 AĞUSTOS 2026 ÇUMRA MUTABAKATI"/>
    <s v="TAMAMLANDI"/>
    <d v="2026-08-28T00:00:00"/>
    <s v="S-643187"/>
    <d v="2026-08-27T00:00:00"/>
    <s v="Y-577434"/>
    <x v="2"/>
    <m/>
    <s v=" "/>
    <m/>
    <m/>
    <m/>
    <x v="10"/>
    <s v="PANEK ZİRAAT ALETLERİ DAYANIKLI TÜKETİM MALZEMELERİ"/>
    <m/>
    <d v="2026-08-27T00:00:00"/>
    <s v="P-000173084"/>
    <m/>
    <s v="42AGL175"/>
    <s v="Tır Frigorifik"/>
    <s v="AKSÖZLER TURİZM SANAYİ VE TİCARET LİMİTED ŞİRKETİ"/>
    <x v="0"/>
    <s v=" "/>
    <m/>
    <s v="ŞEHİRLERARASI"/>
    <n v="1"/>
    <s v="4211"/>
    <s v="ÇUMRA FABRİKA"/>
    <s v="KONYA"/>
    <s v="ÇUMRA"/>
    <m/>
    <s v="Y06"/>
    <s v="ANKARA"/>
    <s v="ANKARA"/>
    <s v="ANKARA MERKEZ"/>
    <s v="A101 GÖLBAŞI- YASEMİN PASTA- A101 AKINCI @"/>
    <n v="0"/>
    <n v="0"/>
    <n v="0"/>
    <n v="0"/>
    <n v="23000"/>
    <n v="0"/>
    <n v="26367.599999999999"/>
    <n v="0"/>
    <n v="23000"/>
    <n v="26367.599999999999"/>
    <n v="3367.6"/>
  </r>
  <r>
    <x v="4"/>
    <s v="Necmettin ŞEN"/>
    <s v="Arşiv kaydı var"/>
    <s v="24-31 AĞUSTOS 2026 ÇUMRA MUTABAKATI"/>
    <s v="TAMAMLANDI"/>
    <d v="2026-08-28T00:00:00"/>
    <s v="S-643183"/>
    <d v="2026-08-27T00:00:00"/>
    <s v="Y-577431"/>
    <x v="2"/>
    <m/>
    <s v=" "/>
    <m/>
    <m/>
    <m/>
    <x v="10"/>
    <s v="PANEK ZİRAAT ALETLERİ DAYANIKLI TÜKETİM MALZEMELERİ"/>
    <m/>
    <d v="2026-08-27T00:00:00"/>
    <s v="P-000173083"/>
    <m/>
    <s v="42E4309"/>
    <s v="Tır Frigorifik"/>
    <s v="KADİR YAVUZER"/>
    <x v="1"/>
    <s v=" "/>
    <m/>
    <s v="ŞEHİRLERARASI"/>
    <n v="1"/>
    <s v="4211"/>
    <s v="ÇUMRA FABRİKA"/>
    <s v="KONYA"/>
    <s v="ÇUMRA"/>
    <m/>
    <s v="Y06"/>
    <s v="ANKARA"/>
    <s v="ANKARA"/>
    <s v="ANKARA MERKEZ"/>
    <s v="YASEMİN PASTA- A101 ELMADAĞ @ "/>
    <n v="0"/>
    <n v="730"/>
    <n v="730"/>
    <n v="0"/>
    <n v="27492.78"/>
    <n v="1091.23"/>
    <n v="28399"/>
    <n v="0"/>
    <n v="26401.55"/>
    <n v="28399"/>
    <n v="1997.45"/>
  </r>
  <r>
    <x v="4"/>
    <s v="Necmettin ŞEN"/>
    <s v="Arşiv kaydı var"/>
    <s v="24-31 AĞUSTOS 2026 ÇUMRA MUTABAKATI"/>
    <s v="TAMAMLANDI"/>
    <d v="2026-08-28T00:00:00"/>
    <s v="S-643181"/>
    <d v="2026-08-27T00:00:00"/>
    <s v="Y-577429"/>
    <x v="2"/>
    <m/>
    <s v=" "/>
    <m/>
    <m/>
    <m/>
    <x v="10"/>
    <s v="PANEK ZİRAAT ALETLERİ DAYANIKLI TÜKETİM MALZEMELERİ"/>
    <m/>
    <d v="2026-08-27T00:00:00"/>
    <s v="P-000173082"/>
    <m/>
    <s v="42APJ745"/>
    <s v="Tır Frigorifik"/>
    <s v="RAMAZAN CERİT"/>
    <x v="1"/>
    <s v=" "/>
    <m/>
    <s v="ŞEHİRLERARASI"/>
    <n v="1"/>
    <s v="4211"/>
    <s v="ÇUMRA FABRİKA"/>
    <s v="KONYA"/>
    <s v="ÇUMRA"/>
    <m/>
    <s v="Y06"/>
    <s v="ANKARA"/>
    <s v="ANKARA"/>
    <s v="ANKARA MERKEZ"/>
    <s v="A101 ESNBOĞA @ "/>
    <n v="0"/>
    <n v="767"/>
    <n v="767"/>
    <n v="0"/>
    <n v="27632.38"/>
    <n v="0"/>
    <n v="25381.72"/>
    <n v="0"/>
    <n v="27632.38"/>
    <n v="25381.72"/>
    <n v="-2250.66"/>
  </r>
  <r>
    <x v="4"/>
    <s v="Necmettin ŞEN"/>
    <s v="Arşiv kaydı var"/>
    <s v="24-31 AĞUSTOS 2026 ÇUMRA MUTABAKATI"/>
    <s v="TAMAMLANDI"/>
    <d v="2026-08-28T00:00:00"/>
    <s v="S-643176"/>
    <d v="2026-08-27T00:00:00"/>
    <s v="Y-577422"/>
    <x v="2"/>
    <m/>
    <s v=" "/>
    <m/>
    <m/>
    <m/>
    <x v="10"/>
    <s v="PANEK ZİRAAT ALETLERİ DAYANIKLI TÜKETİM MALZEMELERİ"/>
    <m/>
    <d v="2026-08-27T00:00:00"/>
    <s v="P-000173081"/>
    <m/>
    <s v="33BGK517"/>
    <s v="Tır Frigorifik"/>
    <s v="ERKAL LOJ. PET. OTO. İN. GID. İT. İH. SAN. VE TİC. LTD.ŞTİ."/>
    <x v="1"/>
    <s v=" "/>
    <m/>
    <s v="ŞEHİRLERARASI"/>
    <n v="1"/>
    <s v="4211"/>
    <s v="ÇUMRA FABRİKA"/>
    <s v="KONYA"/>
    <s v="ÇUMRA"/>
    <m/>
    <s v="Y33"/>
    <s v="MERSİN"/>
    <s v="MERSİN"/>
    <s v="MERSİN MERKEZ"/>
    <s v="A101 TARSUS- ADNAN TİCARET @ "/>
    <n v="0"/>
    <n v="330"/>
    <n v="485"/>
    <n v="155"/>
    <n v="22842.89"/>
    <n v="0"/>
    <n v="19368.939999999999"/>
    <n v="0"/>
    <n v="22842.89"/>
    <n v="19368.939999999999"/>
    <n v="-3473.95"/>
  </r>
  <r>
    <x v="4"/>
    <s v="Ahmet Bursal"/>
    <m/>
    <m/>
    <m/>
    <d v="2026-08-27T00:00:00"/>
    <s v="S-643287"/>
    <d v="2026-08-27T00:00:00"/>
    <s v="Y-577536"/>
    <x v="3"/>
    <m/>
    <s v=" "/>
    <m/>
    <m/>
    <m/>
    <x v="11"/>
    <m/>
    <m/>
    <d v="2026-08-27T00:00:00"/>
    <s v="P-000173406"/>
    <m/>
    <s v="68KD541"/>
    <s v="Tır Frigorifik"/>
    <s v="CEMAL DAYSAL"/>
    <x v="0"/>
    <s v=" "/>
    <m/>
    <s v="ŞEHİRLERARASI"/>
    <n v="1"/>
    <s v="Y51"/>
    <s v="NİĞDE"/>
    <s v="NİĞDE"/>
    <s v="NİĞDE MERKEZ"/>
    <m/>
    <s v="Y07"/>
    <s v="ANTALYA"/>
    <s v="ANTALYA"/>
    <s v="MERKEZ"/>
    <m/>
    <n v="0"/>
    <n v="0"/>
    <n v="0"/>
    <n v="0"/>
    <n v="36000"/>
    <n v="0"/>
    <n v="39364"/>
    <n v="0"/>
    <n v="36000"/>
    <n v="39364"/>
    <n v="3364"/>
  </r>
  <r>
    <x v="4"/>
    <s v="Ahmet Bursal"/>
    <m/>
    <m/>
    <m/>
    <d v="2026-08-27T00:00:00"/>
    <s v="S-643286"/>
    <d v="2026-08-27T00:00:00"/>
    <s v="Y-577535"/>
    <x v="3"/>
    <m/>
    <s v=" "/>
    <m/>
    <m/>
    <m/>
    <x v="11"/>
    <m/>
    <m/>
    <d v="2026-08-27T00:00:00"/>
    <s v="P-000173393"/>
    <m/>
    <s v="51ACA390"/>
    <s v="Tır Frigorifik"/>
    <s v="MEHMET ERÇATIM"/>
    <x v="0"/>
    <s v=" "/>
    <m/>
    <s v="ŞEHİRLERARASI"/>
    <n v="1"/>
    <s v="Y51"/>
    <s v="NİĞDE"/>
    <s v="NİĞDE"/>
    <s v="NİĞDE MERKEZ"/>
    <m/>
    <s v="Y01"/>
    <s v="ADANA"/>
    <s v="ADANA"/>
    <s v="ADANA MERKEZ"/>
    <m/>
    <n v="0"/>
    <n v="0"/>
    <n v="0"/>
    <n v="0"/>
    <n v="21000"/>
    <n v="0"/>
    <n v="24862"/>
    <n v="0"/>
    <n v="21000"/>
    <n v="24862"/>
    <n v="3862"/>
  </r>
  <r>
    <x v="0"/>
    <s v="Serap BURSAL"/>
    <m/>
    <m/>
    <m/>
    <d v="2026-08-28T00:00:00"/>
    <s v="S-643319"/>
    <d v="2026-08-28T00:00:00"/>
    <s v="Y-577567"/>
    <x v="0"/>
    <m/>
    <s v=" "/>
    <m/>
    <s v="ALI2026000012211"/>
    <m/>
    <x v="13"/>
    <s v="ALTINMARKA GIDA SANAYİ VE TİCARET A.Ş"/>
    <m/>
    <d v="2026-08-28T00:00:00"/>
    <s v="P-000173238"/>
    <m/>
    <s v="51HZ054"/>
    <s v="Tır Frigorifik"/>
    <s v="NEVRİYE EZGİ SALAN"/>
    <x v="0"/>
    <s v=" "/>
    <m/>
    <s v="ŞEHİRLERARASI"/>
    <n v="1"/>
    <s v="9902"/>
    <s v="ALTINMARKA KIRAÇ DEPO"/>
    <s v="İSTANBUL"/>
    <s v="BÜYÜKÇEKMECE"/>
    <s v="KIRAÇ KÖYÜ YOLU ATATÜRK CD.NO:2-2A"/>
    <s v="Y79"/>
    <s v="KİLİS"/>
    <s v="KİLİS"/>
    <s v="KİLİS MERKEZ"/>
    <m/>
    <n v="0"/>
    <n v="0"/>
    <n v="0"/>
    <n v="0"/>
    <n v="65000"/>
    <n v="0"/>
    <n v="74319"/>
    <n v="0"/>
    <n v="65000"/>
    <n v="74319"/>
    <n v="9319"/>
  </r>
  <r>
    <x v="0"/>
    <s v="Ahmet Bursal"/>
    <s v="Arşiv kaydı var"/>
    <m/>
    <s v="TAMAMLANDI"/>
    <d v="2026-08-28T00:00:00"/>
    <s v="S-643932"/>
    <d v="2026-08-28T00:00:00"/>
    <s v="Y-578183"/>
    <x v="0"/>
    <m/>
    <s v=" "/>
    <m/>
    <m/>
    <m/>
    <x v="1"/>
    <s v="Ülker Bisküvi San. A.Ş. Topkapı- 3 Şubesi"/>
    <m/>
    <m/>
    <m/>
    <m/>
    <s v="34VEC52"/>
    <s v="Tır Tenteli"/>
    <s v="UĞUR ELİBÜYÜK"/>
    <x v="0"/>
    <s v=" "/>
    <m/>
    <s v="ŞEHİRİÇİ"/>
    <n v="1"/>
    <s v="0108"/>
    <s v="ÖNEM GAMEDA DEPO"/>
    <s v="İSTANBUL"/>
    <s v="ZEYTİNBURNU"/>
    <s v="DAVUTPAŞA CAD. NO:18 TOPKAPI"/>
    <s v="2121"/>
    <s v="YAPKİM ANTREPO-SİLİVRİ"/>
    <s v="İSTANBUL"/>
    <s v="SİLİVRİ"/>
    <s v="YAPKİM ANTREPO-SİLİVRİ_x000a__x000a_İRS NO:92427 @ "/>
    <n v="0"/>
    <n v="0"/>
    <n v="0"/>
    <n v="0"/>
    <n v="5500"/>
    <n v="0"/>
    <n v="7612"/>
    <n v="0"/>
    <n v="5500"/>
    <n v="7612"/>
    <n v="2112"/>
  </r>
  <r>
    <x v="0"/>
    <s v="Ahmet Bursal"/>
    <s v="Arşiv kaydı var"/>
    <m/>
    <s v="TAMAMLANDI"/>
    <d v="2026-08-28T00:00:00"/>
    <s v="S-643966"/>
    <d v="2026-08-28T00:00:00"/>
    <s v="Y-578217"/>
    <x v="0"/>
    <m/>
    <s v=" "/>
    <m/>
    <m/>
    <m/>
    <x v="1"/>
    <s v="Ülker Bisküvi San. A.Ş. Topkapı- 3 Şubesi"/>
    <m/>
    <m/>
    <m/>
    <m/>
    <s v="34CKZ540"/>
    <s v="10 Tkr Kamyon Açık"/>
    <s v="BURAK BAGDAT"/>
    <x v="0"/>
    <s v=" "/>
    <m/>
    <s v="ŞEHİRİÇİ"/>
    <n v="1"/>
    <s v="0108"/>
    <s v="ÖNEM GAMEDA DEPO"/>
    <s v="İSTANBUL"/>
    <s v="ZEYTİNBURNU"/>
    <s v="DAVUTPAŞA CAD. NO:18 TOPKAPI"/>
    <s v="2121"/>
    <s v="YAPKİM ANTREPO-SİLİVRİ"/>
    <s v="İSTANBUL"/>
    <s v="SİLİVRİ"/>
    <s v="YAPKİM ANTREPO-SİLİVRİ_x000a__x000a_İRS NO:91967 @ "/>
    <n v="0"/>
    <n v="0"/>
    <n v="0"/>
    <n v="0"/>
    <n v="5500"/>
    <n v="0"/>
    <n v="7612"/>
    <n v="0"/>
    <n v="5500"/>
    <n v="7612"/>
    <n v="2112"/>
  </r>
  <r>
    <x v="0"/>
    <s v="Serap BURSAL"/>
    <s v="Arşiv kaydı var"/>
    <m/>
    <m/>
    <d v="2026-08-28T00:00:00"/>
    <s v="S-644035"/>
    <d v="2026-08-28T00:00:00"/>
    <s v="Y-578289"/>
    <x v="0"/>
    <m/>
    <s v=" "/>
    <m/>
    <s v="20260828132"/>
    <m/>
    <x v="0"/>
    <s v="BEYDA GIDA ÜRÜNLERİ SANAYİ VE TİC.A.Ş."/>
    <m/>
    <m/>
    <m/>
    <m/>
    <s v="58ADD551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45"/>
    <n v="0"/>
    <n v="5000"/>
    <n v="5545"/>
    <n v="545"/>
  </r>
  <r>
    <x v="0"/>
    <s v="Serap BURSAL"/>
    <s v="Arşiv kaydı var"/>
    <m/>
    <m/>
    <d v="2026-08-28T00:00:00"/>
    <s v="S-644024"/>
    <d v="2026-08-28T00:00:00"/>
    <s v="Y-578277"/>
    <x v="0"/>
    <m/>
    <s v=" "/>
    <m/>
    <s v="20260828021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45"/>
    <n v="0"/>
    <n v="5000"/>
    <n v="5545"/>
    <n v="545"/>
  </r>
  <r>
    <x v="0"/>
    <s v="Serap BURSAL"/>
    <s v="Arşiv kaydı var"/>
    <m/>
    <m/>
    <d v="2026-08-28T00:00:00"/>
    <s v="S-644022"/>
    <d v="2026-08-28T00:00:00"/>
    <s v="Y-578276"/>
    <x v="0"/>
    <m/>
    <s v=" "/>
    <m/>
    <s v="20260828025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45"/>
    <n v="0"/>
    <n v="5000"/>
    <n v="5545"/>
    <n v="545"/>
  </r>
  <r>
    <x v="0"/>
    <s v="Serap BURSAL"/>
    <s v="Arşiv kaydı var"/>
    <m/>
    <m/>
    <d v="2026-08-28T00:00:00"/>
    <s v="S-644015"/>
    <d v="2026-08-28T00:00:00"/>
    <s v="Y-578268"/>
    <x v="0"/>
    <m/>
    <s v=" "/>
    <m/>
    <s v="20260828022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45"/>
    <n v="0"/>
    <n v="5000"/>
    <n v="5545"/>
    <n v="545"/>
  </r>
  <r>
    <x v="0"/>
    <s v="Serap BURSAL"/>
    <s v="Arşiv kaydı var"/>
    <m/>
    <m/>
    <d v="2026-08-28T00:00:00"/>
    <s v="S-644014"/>
    <d v="2026-08-28T00:00:00"/>
    <s v="Y-578267"/>
    <x v="0"/>
    <m/>
    <s v=" "/>
    <m/>
    <s v="20260828078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45"/>
    <n v="0"/>
    <n v="5000"/>
    <n v="5545"/>
    <n v="545"/>
  </r>
  <r>
    <x v="0"/>
    <s v="Serap BURSAL"/>
    <m/>
    <m/>
    <m/>
    <d v="2026-08-28T00:00:00"/>
    <s v="S-643458"/>
    <d v="2026-08-28T00:00:00"/>
    <s v="Y-577707"/>
    <x v="0"/>
    <m/>
    <s v=" "/>
    <m/>
    <s v="5049461"/>
    <m/>
    <x v="2"/>
    <s v="HORİZON HIZLI TÜK. ÜRÜNL.ÜR.PAZ.SATIŞ VE TİC.A.Ş."/>
    <m/>
    <m/>
    <m/>
    <m/>
    <s v="42AFU328"/>
    <s v="Tır Katlı Frigorifik"/>
    <s v="DURMUŞ MUSLUKCU"/>
    <x v="0"/>
    <s v=" "/>
    <m/>
    <s v="ŞEHİRLERARASI"/>
    <n v="1"/>
    <s v="5201"/>
    <s v="ÜLKER BİSKÜVİ SİLİVRİ DEPO"/>
    <s v="İSTANBUL"/>
    <s v="SİLİVRİ"/>
    <s v="SELİMPAŞA SAN.BÖLGESİ NO:10"/>
    <s v="4002"/>
    <s v="PELİTLİ DEPO"/>
    <s v="KOCAELİ"/>
    <s v="GEBZE"/>
    <m/>
    <n v="0"/>
    <n v="0"/>
    <n v="0"/>
    <n v="0"/>
    <n v="38500"/>
    <n v="0"/>
    <n v="43649"/>
    <n v="0"/>
    <n v="38500"/>
    <n v="43649"/>
    <n v="5149"/>
  </r>
  <r>
    <x v="0"/>
    <s v="Serap BURSAL"/>
    <m/>
    <s v="1-31 AĞUSTOS PASİFİK MUTABAKATI / SAS NO : 7000194853"/>
    <m/>
    <d v="2026-08-28T00:00:00"/>
    <s v="S-643449"/>
    <d v="2026-08-28T00:00:00"/>
    <s v="Y-577698"/>
    <x v="0"/>
    <m/>
    <s v=" "/>
    <m/>
    <s v="5048339"/>
    <m/>
    <x v="2"/>
    <s v="HORİZON HIZLI TÜK. ÜRÜNL.ÜR.PAZ.SATIŞ VE TİC.A.Ş."/>
    <m/>
    <m/>
    <m/>
    <m/>
    <s v="42AFU328"/>
    <s v="Tır Katlı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5500"/>
    <n v="0"/>
    <n v="16776"/>
    <n v="0"/>
    <n v="15500"/>
    <n v="16776"/>
    <n v="1276"/>
  </r>
  <r>
    <x v="0"/>
    <s v="Serap BURSAL"/>
    <s v="Arşiv kaydı var"/>
    <m/>
    <m/>
    <d v="2026-08-28T00:00:00"/>
    <s v="S-643329"/>
    <d v="2026-08-28T00:00:00"/>
    <s v="Y-577577"/>
    <x v="0"/>
    <m/>
    <s v=" "/>
    <m/>
    <s v="DKI2026000005290"/>
    <m/>
    <x v="4"/>
    <s v="DETAY KAHVE SAN VE TİC A.Ş"/>
    <m/>
    <m/>
    <m/>
    <m/>
    <s v="16ANC051"/>
    <s v="Tır Tenteli"/>
    <s v="ADNAN FAYDALI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0000"/>
    <n v="0"/>
    <n v="31617"/>
    <n v="0"/>
    <n v="20000"/>
    <n v="31617"/>
    <n v="11617"/>
  </r>
  <r>
    <x v="0"/>
    <s v="Serap BURSAL"/>
    <m/>
    <m/>
    <m/>
    <d v="2026-08-28T00:00:00"/>
    <s v="S-643328"/>
    <d v="2026-08-28T00:00:00"/>
    <s v="Y-577576"/>
    <x v="0"/>
    <m/>
    <s v=" "/>
    <m/>
    <s v="DKI2026000005280"/>
    <m/>
    <x v="4"/>
    <s v="DETAY KAHVE SAN VE TİC A.Ş"/>
    <m/>
    <m/>
    <m/>
    <m/>
    <s v="16KT373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m/>
    <m/>
    <m/>
    <d v="2026-08-28T00:00:00"/>
    <s v="S-643327"/>
    <d v="2026-08-28T00:00:00"/>
    <s v="Y-577575"/>
    <x v="0"/>
    <m/>
    <s v=" "/>
    <m/>
    <s v="DKI2026000005286"/>
    <m/>
    <x v="4"/>
    <s v="DETAY KAHVE SAN VE TİC A.Ş"/>
    <m/>
    <m/>
    <m/>
    <m/>
    <s v="10ABG866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m/>
    <m/>
    <m/>
    <d v="2026-08-28T00:00:00"/>
    <s v="S-643325"/>
    <d v="2026-08-28T00:00:00"/>
    <s v="Y-577573"/>
    <x v="0"/>
    <m/>
    <s v=" "/>
    <m/>
    <m/>
    <m/>
    <x v="12"/>
    <s v="DETAY GIDA SAN. VE TİC.A.Ş."/>
    <m/>
    <m/>
    <m/>
    <m/>
    <s v="34DVZ536"/>
    <s v="Tır Frigorifik"/>
    <s v="FERUDUN ŞORA"/>
    <x v="0"/>
    <s v=" "/>
    <m/>
    <s v="ŞEHİRLERARASI"/>
    <n v="1"/>
    <s v="9950"/>
    <s v="DETAY ÇATALCA FABRİKA"/>
    <s v="İSTANBUL"/>
    <s v="ÇATALCA"/>
    <s v="FABRİKALAR CAD.KARATOPRAK MEVKİİ NO:30 MURATBEY KÖYÜ"/>
    <s v="Y16"/>
    <s v="BURSA"/>
    <s v="BURSA"/>
    <s v="MUSTAFAKEMALPAŞA"/>
    <m/>
    <n v="0"/>
    <n v="0"/>
    <n v="0"/>
    <n v="0"/>
    <n v="23000"/>
    <n v="0"/>
    <n v="32799"/>
    <n v="0"/>
    <n v="23000"/>
    <n v="32799"/>
    <n v="9799"/>
  </r>
  <r>
    <x v="0"/>
    <s v="Serap BURSAL"/>
    <m/>
    <m/>
    <m/>
    <d v="2026-08-28T00:00:00"/>
    <s v="S-643324"/>
    <d v="2026-08-28T00:00:00"/>
    <s v="Y-577572"/>
    <x v="0"/>
    <m/>
    <s v=" "/>
    <m/>
    <m/>
    <m/>
    <x v="12"/>
    <s v="DETAY GIDA SAN. VE TİC.A.Ş."/>
    <m/>
    <m/>
    <m/>
    <m/>
    <s v="10ACV20"/>
    <s v="Tır Frigorifik"/>
    <s v="DURU GLOBAL TAŞIMACILIK VE LOJİSTİK LİMİTED ŞİRKETİ"/>
    <x v="0"/>
    <s v=" "/>
    <m/>
    <s v="ŞEHİRLERARASI"/>
    <n v="1"/>
    <s v="9901"/>
    <s v="DETAY KIRAÇ DEPO"/>
    <s v="İSTANBUL"/>
    <s v="BÜYÜKÇEKMECE"/>
    <s v="KIRAÇ NAMIK KEMAL MH.184.CD.422.SK.NO:8"/>
    <s v="Y35"/>
    <s v="İZMİR"/>
    <s v="İZMİR"/>
    <s v="TORBALI"/>
    <m/>
    <n v="0"/>
    <n v="0"/>
    <n v="0"/>
    <n v="0"/>
    <n v="36250"/>
    <n v="0"/>
    <n v="36800"/>
    <n v="0"/>
    <n v="36250"/>
    <n v="36800"/>
    <n v="550"/>
  </r>
  <r>
    <x v="0"/>
    <s v="Serap BURSAL"/>
    <s v="Arşiv kaydı var"/>
    <m/>
    <m/>
    <d v="2026-08-28T00:00:00"/>
    <s v="S-643323"/>
    <d v="2026-08-28T00:00:00"/>
    <s v="Y-577571"/>
    <x v="0"/>
    <m/>
    <s v=" "/>
    <m/>
    <m/>
    <m/>
    <x v="12"/>
    <s v="DETAY GIDA SAN. VE TİC.A.Ş."/>
    <m/>
    <m/>
    <m/>
    <m/>
    <s v="33APB876"/>
    <s v="Tır Frigorifik"/>
    <s v="AKMAR ULUSLARARASI NAKLİYAT SANAYİ VE TİCARET LİMİTED ŞİRKETİ"/>
    <x v="1"/>
    <s v=" "/>
    <m/>
    <s v="ŞEHİRLERARASI"/>
    <n v="1"/>
    <s v="9901"/>
    <s v="DETAY KIRAÇ DEPO"/>
    <s v="İSTANBUL"/>
    <s v="BÜYÜKÇEKMECE"/>
    <s v="KIRAÇ NAMIK KEMAL MH.184.CD.422.SK.NO:8"/>
    <s v="Y06"/>
    <s v="ANKARA"/>
    <s v="ANKARA"/>
    <s v="GÖLBAŞI"/>
    <m/>
    <n v="0"/>
    <n v="552"/>
    <n v="831"/>
    <n v="279"/>
    <n v="34588.160000000003"/>
    <n v="63.17"/>
    <n v="38000"/>
    <n v="0"/>
    <n v="34524.99"/>
    <n v="38000"/>
    <n v="3475.01"/>
  </r>
  <r>
    <x v="0"/>
    <s v="Serap BURSAL"/>
    <s v="Arşiv kaydı var"/>
    <m/>
    <m/>
    <d v="2026-08-28T00:00:00"/>
    <s v="S-643322"/>
    <d v="2026-08-28T00:00:00"/>
    <s v="Y-577570"/>
    <x v="0"/>
    <m/>
    <s v=" "/>
    <m/>
    <m/>
    <m/>
    <x v="12"/>
    <s v="DETAY GIDA SAN. VE TİC.A.Ş."/>
    <m/>
    <m/>
    <m/>
    <m/>
    <s v="33AHL784"/>
    <s v="Tır Frigorifik"/>
    <s v="ULAŞ ULUSLARARASI NAKL.SAN.VE TİC. LTD.ŞTİ"/>
    <x v="1"/>
    <s v=" "/>
    <m/>
    <s v="ŞEHİRLERARASI"/>
    <n v="1"/>
    <s v="9901"/>
    <s v="DETAY KIRAÇ DEPO"/>
    <s v="İSTANBUL"/>
    <s v="BÜYÜKÇEKMECE"/>
    <s v="KIRAÇ NAMIK KEMAL MH.184.CD.422.SK.NO:8"/>
    <s v="Y68"/>
    <s v="AKSARAY"/>
    <s v="AKSARAY"/>
    <s v="AKSARAY MERKEZ"/>
    <m/>
    <n v="0"/>
    <n v="829"/>
    <n v="963"/>
    <n v="134"/>
    <n v="43814.38"/>
    <n v="406.62"/>
    <n v="41500"/>
    <n v="0"/>
    <n v="43407.76"/>
    <n v="41500"/>
    <n v="-1907.76"/>
  </r>
  <r>
    <x v="0"/>
    <s v="Serap BURSAL"/>
    <s v="Arşiv kaydı var"/>
    <m/>
    <m/>
    <d v="2026-08-28T00:00:00"/>
    <s v="S-643321"/>
    <d v="2026-08-28T00:00:00"/>
    <s v="Y-577569"/>
    <x v="0"/>
    <m/>
    <s v=" "/>
    <m/>
    <m/>
    <m/>
    <x v="0"/>
    <s v="BEYDA GIDA ÜRÜNLERİ SANAYİ VE TİC.A.Ş."/>
    <m/>
    <m/>
    <m/>
    <m/>
    <s v="58ADD551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Y34"/>
    <s v="İSTANBUL"/>
    <s v="İSTANBUL"/>
    <s v="ESENYURT"/>
    <s v="ESENYURT 1 - ESENYURT 2 - ESENYURT 3_x000a_-TIR @ "/>
    <n v="0"/>
    <n v="0"/>
    <n v="0"/>
    <n v="0"/>
    <n v="9250"/>
    <n v="0"/>
    <n v="9615"/>
    <n v="0"/>
    <n v="9250"/>
    <n v="9615"/>
    <n v="365"/>
  </r>
  <r>
    <x v="0"/>
    <s v="Serap BURSAL"/>
    <s v="Arşiv kaydı var"/>
    <m/>
    <m/>
    <d v="2026-08-28T00:00:00"/>
    <s v="S-643320"/>
    <d v="2026-08-28T00:00:00"/>
    <s v="Y-577568"/>
    <x v="0"/>
    <m/>
    <s v=" "/>
    <m/>
    <m/>
    <m/>
    <x v="0"/>
    <s v="BEYDA GIDA ÜRÜNLERİ SANAYİ VE TİC.A.Ş."/>
    <m/>
    <m/>
    <m/>
    <m/>
    <s v="16KJ421"/>
    <s v="10 Tkr Kamyon Frigorifik"/>
    <s v="NAİL ULUS"/>
    <x v="0"/>
    <s v=" "/>
    <m/>
    <s v="ŞEHİRİÇİ"/>
    <n v="1"/>
    <s v="1313"/>
    <s v="BEYDA KAVAKLI DEPO"/>
    <s v="İSTANBUL"/>
    <s v="BEYLİKDÜZÜ"/>
    <s v="KAVAKLI MAH. İSTANBUL CAD. NO:15"/>
    <s v="Y34"/>
    <s v="İSTANBUL"/>
    <s v="İSTANBUL"/>
    <s v="ESENYURT"/>
    <s v="ESENKENT 1 / ESENKENT 2_x000a_-KAMYON @ "/>
    <n v="0"/>
    <n v="0"/>
    <n v="0"/>
    <n v="0"/>
    <n v="5500"/>
    <n v="0"/>
    <n v="6185"/>
    <n v="0"/>
    <n v="5500"/>
    <n v="6185"/>
    <n v="685"/>
  </r>
  <r>
    <x v="1"/>
    <s v="Erkan Kaya"/>
    <m/>
    <m/>
    <m/>
    <d v="2026-08-28T00:00:00"/>
    <s v="S-643314"/>
    <d v="2026-08-28T00:00:00"/>
    <s v="Y-577561"/>
    <x v="0"/>
    <m/>
    <s v=" "/>
    <m/>
    <m/>
    <m/>
    <x v="0"/>
    <s v="BEYDA GIDA ÜRÜNLERİ SANAYİ VE TİC.A.Ş."/>
    <s v="BEYDA GIDA ÜRÜNLERİ SANAYİ VE TİC.A.Ş."/>
    <d v="2026-08-28T00:00:00"/>
    <s v="P-000173232"/>
    <s v="HAMU3614820  - 26-06541 / RECEP AKYAZI"/>
    <s v="34NOD040"/>
    <s v="Tır Tenteli"/>
    <s v="ELMİNA LOJİSTİK VE TAŞIMACILIK LTD.ŞTİ"/>
    <x v="0"/>
    <s v=" "/>
    <m/>
    <s v="ŞEHİRİÇİ"/>
    <n v="1"/>
    <s v="L3401"/>
    <s v="KUMPORT LİMANI"/>
    <s v="İSTANBUL"/>
    <s v="BEYLİKDÜZÜ"/>
    <s v="MARMARA MH. LİMAN CD. NO:43"/>
    <s v="0009042930"/>
    <s v="BEYDA GIDA "/>
    <s v="İSTANBUL"/>
    <s v="BEYLİKDÜZÜ"/>
    <s v="İSTANBUL CD. NO:15 KAVAKLI @"/>
    <n v="0"/>
    <n v="0"/>
    <n v="0"/>
    <n v="0"/>
    <n v="17700"/>
    <n v="0"/>
    <n v="24141"/>
    <n v="0"/>
    <n v="17700"/>
    <n v="24141"/>
    <n v="6441"/>
  </r>
  <r>
    <x v="1"/>
    <s v="Erkan Kaya"/>
    <m/>
    <m/>
    <m/>
    <d v="2026-08-28T00:00:00"/>
    <s v="S-643313"/>
    <d v="2026-08-28T00:00:00"/>
    <s v="Y-577560"/>
    <x v="0"/>
    <m/>
    <s v=" "/>
    <m/>
    <m/>
    <m/>
    <x v="0"/>
    <s v="BEYDA GIDA ÜRÜNLERİ SANAYİ VE TİC.A.Ş."/>
    <s v="BEYDA GIDA ÜRÜNLERİ SANAYİ VE TİC.A.Ş."/>
    <d v="2026-08-28T00:00:00"/>
    <s v="P-000173231"/>
    <s v="HAMU4771295 - 26-06541 / RECEP AKYAZI"/>
    <s v="34FNY401"/>
    <s v="Tır Tenteli"/>
    <s v="ELMİNA LOJİSTİK VE TAŞIMACILIK LTD.ŞTİ"/>
    <x v="0"/>
    <s v=" "/>
    <m/>
    <s v="ŞEHİRİÇİ"/>
    <n v="1"/>
    <s v="L3401"/>
    <s v="KUMPORT LİMANI"/>
    <s v="İSTANBUL"/>
    <s v="BEYLİKDÜZÜ"/>
    <s v="MARMARA MH. LİMAN CD. NO:43"/>
    <s v="0009042930"/>
    <s v="BEYDA GIDA "/>
    <s v="İSTANBUL"/>
    <s v="BEYLİKDÜZÜ"/>
    <s v="İSTANBUL CD. NO:15 KAVAKLI @ "/>
    <n v="0"/>
    <n v="0"/>
    <n v="0"/>
    <n v="0"/>
    <n v="17700"/>
    <n v="0"/>
    <n v="24141"/>
    <n v="0"/>
    <n v="17700"/>
    <n v="24141"/>
    <n v="6441"/>
  </r>
  <r>
    <x v="1"/>
    <s v="Erkan Kaya"/>
    <m/>
    <m/>
    <m/>
    <d v="2026-08-28T00:00:00"/>
    <s v="S-643312"/>
    <d v="2026-08-28T00:00:00"/>
    <s v="Y-577559"/>
    <x v="0"/>
    <m/>
    <s v=" "/>
    <m/>
    <m/>
    <m/>
    <x v="17"/>
    <s v="AK GIDA SAN. VE TİC. A.Ş."/>
    <s v="AK GIDA SAN. VE TİC. A.Ş."/>
    <d v="2026-08-28T00:00:00"/>
    <s v="P-000173230"/>
    <s v="UETU8206767 - 20260257 / SENEM SUBAKAN"/>
    <s v="34NGF679"/>
    <s v="Tır Tenteli"/>
    <s v="GÖRSEL TAŞIMACILIK LOJİSTİK HİZMETLERİ TİC.LTD.ŞTİ."/>
    <x v="0"/>
    <s v=" "/>
    <m/>
    <s v="ŞEHİRLERARASI"/>
    <n v="1"/>
    <s v="L4104"/>
    <s v="YILPORT"/>
    <s v="KOCAELİ"/>
    <s v="DİLOVASI"/>
    <s v="DİLOVASI OSB. 1.KISIM GÖKSU CD. NO:18"/>
    <s v="1208"/>
    <s v="PAMUKOVA DEPO"/>
    <s v="SAKARYA"/>
    <s v="PAMUKOVA"/>
    <s v="GÖKGÖZ KÖYÜ AKGIDA FABRİKASI @ "/>
    <n v="0"/>
    <n v="0"/>
    <n v="0"/>
    <n v="0"/>
    <n v="13657"/>
    <n v="0"/>
    <n v="16044"/>
    <n v="0"/>
    <n v="13657"/>
    <n v="16044"/>
    <n v="2387"/>
  </r>
  <r>
    <x v="1"/>
    <s v="Erkan Kaya"/>
    <m/>
    <m/>
    <m/>
    <d v="2026-08-28T00:00:00"/>
    <s v="S-643311"/>
    <d v="2026-08-28T00:00:00"/>
    <s v="Y-577558"/>
    <x v="0"/>
    <m/>
    <s v=" "/>
    <m/>
    <m/>
    <m/>
    <x v="14"/>
    <s v="ÜLKER BİSKÜVİ SAN.A.Ş ( GEBZE ŞUBE )"/>
    <s v="ÜLKER BİSKÜVİ SAN.A.Ş ( GEBZE ŞUBE )"/>
    <d v="2026-08-28T00:00:00"/>
    <s v="P-000173229"/>
    <s v="MSBU3089397 - 20260895 / İBRAHİM SOLMAZ"/>
    <s v="34BD6110"/>
    <s v="Tır Tenteli"/>
    <s v="GÖRSEL TAŞIMACILIK LOJİSTİK HİZMETLERİ TİC.LTD.ŞTİ."/>
    <x v="0"/>
    <s v=" "/>
    <m/>
    <s v="ŞEHİRLERARASI"/>
    <n v="1"/>
    <s v="L4104"/>
    <s v="YILPORT"/>
    <s v="KOCAELİ"/>
    <s v="DİLOVASI"/>
    <s v="DİLOVASI OSB. 1.KISIM GÖKSU CD. NO:18"/>
    <s v="DİZAYN ANTREPO"/>
    <s v="DİZAYN ANTREPO"/>
    <s v="İSTANBUL"/>
    <m/>
    <m/>
    <n v="0"/>
    <n v="0"/>
    <n v="0"/>
    <n v="0"/>
    <n v="8770"/>
    <n v="0"/>
    <n v="10504"/>
    <n v="0"/>
    <n v="8770"/>
    <n v="10504"/>
    <n v="1734"/>
  </r>
  <r>
    <x v="1"/>
    <s v="Erkan Kaya"/>
    <m/>
    <m/>
    <m/>
    <d v="2026-08-28T00:00:00"/>
    <s v="S-643305"/>
    <d v="2026-08-28T00:00:00"/>
    <s v="Y-577552"/>
    <x v="0"/>
    <m/>
    <s v=" "/>
    <m/>
    <m/>
    <m/>
    <x v="23"/>
    <s v="İSTANBUL GIDA DIŞ TİCARET ANONİM ŞİRKETİ"/>
    <s v="İSTANBUL GIDA DIŞ TİCARET ANONİM ŞİRKETİ"/>
    <d v="2026-08-28T00:00:00"/>
    <s v="P-000173224"/>
    <s v="9058299615 - SERBEST B. M.H - 4 PALET"/>
    <s v="34JN2724"/>
    <s v="Tır Tenteli"/>
    <s v="SUAT ALAGEYİK"/>
    <x v="0"/>
    <s v=" "/>
    <m/>
    <s v="ŞEHİRİÇİ"/>
    <n v="1"/>
    <s v="BAYRAMPAŞA"/>
    <s v="BAYRAMPAŞA"/>
    <s v="İSTANBUL"/>
    <s v="BAYRAMPAŞA"/>
    <m/>
    <s v="İSTANBUL HAVALİMANI"/>
    <s v="İSTANBUL HAVALİMANI"/>
    <s v="İSTANBUL"/>
    <s v="ARNAVUTKÖY"/>
    <m/>
    <n v="0"/>
    <n v="0"/>
    <n v="0"/>
    <n v="0"/>
    <n v="10000"/>
    <n v="0"/>
    <n v="13857"/>
    <n v="0"/>
    <n v="10000"/>
    <n v="13857"/>
    <n v="3857"/>
  </r>
  <r>
    <x v="1"/>
    <s v="Erkan Kaya"/>
    <m/>
    <m/>
    <m/>
    <d v="2026-08-28T00:00:00"/>
    <s v="S-643304"/>
    <d v="2026-08-28T00:00:00"/>
    <s v="Y-577551"/>
    <x v="0"/>
    <m/>
    <s v=" "/>
    <m/>
    <m/>
    <m/>
    <x v="23"/>
    <s v="İSTANBUL GIDA DIŞ TİCARET ANONİM ŞİRKETİ"/>
    <s v="İSTANBUL GIDA DIŞ TİCARET ANONİM ŞİRKETİ"/>
    <d v="2026-08-28T00:00:00"/>
    <s v="P-000173223"/>
    <s v="MSGU5080421 - ALMANYA E.Y"/>
    <s v="34FRS505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9638"/>
    <n v="0"/>
    <n v="11484"/>
    <n v="0"/>
    <n v="9638"/>
    <n v="11484"/>
    <n v="1846"/>
  </r>
  <r>
    <x v="1"/>
    <s v="Erkan Kaya"/>
    <m/>
    <m/>
    <m/>
    <d v="2026-08-28T00:00:00"/>
    <s v="S-643281"/>
    <d v="2026-08-28T00:00:00"/>
    <s v="Y-577530"/>
    <x v="0"/>
    <m/>
    <s v=" "/>
    <m/>
    <m/>
    <m/>
    <x v="8"/>
    <s v="TURKUVAZ PLASTİK VE TEMİZLİK ÜRÜNLERİ SAN TİÇ A.Ş"/>
    <s v="TURKUVAZ PLASTİK VE TEMİZLİK ÜRÜNLERİ SAN TİÇ A.Ş"/>
    <d v="2026-08-28T00:00:00"/>
    <s v="P-000173216"/>
    <s v="GCXU5560947 - HASU4325510 - MRKU4832614 - MRKU4834411 - MRKU6032190 - P.T. INDO / MEVRA GÖZÜTOK"/>
    <s v="34CAM379"/>
    <s v="Tır Tenteli"/>
    <s v="GÖRSEL TAŞIMACILIK LOJİSTİK HİZMETLERİ TİC.LTD.ŞTİ."/>
    <x v="0"/>
    <s v=" "/>
    <m/>
    <s v="ŞEHİRLERARASI"/>
    <n v="1"/>
    <s v="DP WORLD PORT YARIMCA"/>
    <s v="DP WORLD PORT YARIMCA"/>
    <s v="KOCAELİ"/>
    <s v="KÖRFEZ"/>
    <m/>
    <s v="HENDEK"/>
    <s v="HENDEK"/>
    <s v="SAKARYA"/>
    <s v="HENDEK"/>
    <m/>
    <n v="0"/>
    <n v="0"/>
    <n v="0"/>
    <n v="0"/>
    <n v="110770"/>
    <n v="0"/>
    <n v="120000"/>
    <n v="0"/>
    <n v="110770"/>
    <n v="120000"/>
    <n v="9230"/>
  </r>
  <r>
    <x v="1"/>
    <s v="Erkan Kaya"/>
    <s v="Arşiv kaydı var"/>
    <m/>
    <m/>
    <d v="2026-08-28T00:00:00"/>
    <s v="S-643348"/>
    <d v="2026-08-28T00:00:00"/>
    <s v="Y-577596"/>
    <x v="0"/>
    <m/>
    <s v=" "/>
    <m/>
    <m/>
    <m/>
    <x v="16"/>
    <s v="ÜLKER BİSKÜVİ SANAYİ AŞ .(ANKARA ŞUBE)"/>
    <s v="ÜLKER BİSKÜVİ SANAYİ AŞ .(ANKARA ŞUBE)"/>
    <d v="2026-08-28T00:00:00"/>
    <s v="P-000173246"/>
    <s v="20260787 - ESRA PARLAK"/>
    <s v="18ABN475"/>
    <s v="Tır Tenteli"/>
    <s v="OSMAN KÖŞKER"/>
    <x v="0"/>
    <s v=" "/>
    <m/>
    <s v="ŞEHİRLERARASI"/>
    <n v="1"/>
    <s v="DİZAYN ANTREPO"/>
    <s v="DİZAYN ANTREPO"/>
    <s v="İSTANBUL"/>
    <m/>
    <m/>
    <s v="Y06"/>
    <s v="ANKARA"/>
    <s v="ANKARA"/>
    <s v="ANKARA MERKEZ"/>
    <m/>
    <n v="0"/>
    <n v="0"/>
    <n v="0"/>
    <n v="0"/>
    <n v="24000"/>
    <n v="0"/>
    <n v="26374"/>
    <n v="0"/>
    <n v="24000"/>
    <n v="26374"/>
    <n v="2374"/>
  </r>
  <r>
    <x v="1"/>
    <s v="Erkan Kaya"/>
    <s v="Arşiv kaydı var"/>
    <m/>
    <m/>
    <d v="2026-08-28T00:00:00"/>
    <s v="S-643344"/>
    <d v="2026-08-28T00:00:00"/>
    <s v="Y-577592"/>
    <x v="0"/>
    <m/>
    <s v=" "/>
    <m/>
    <m/>
    <m/>
    <x v="17"/>
    <s v="AK GIDA SAN. VE TİC. A.Ş."/>
    <s v="AK GIDA SAN. VE TİC. A.Ş."/>
    <d v="2026-08-28T00:00:00"/>
    <s v="P-000173242"/>
    <s v="20260208 - SENEM SUBAKAN"/>
    <s v="54AE354"/>
    <s v="Tır Tenteli"/>
    <s v="ELVAN KARCI"/>
    <x v="0"/>
    <s v=" "/>
    <m/>
    <s v="ŞEHİRLERARASI"/>
    <n v="1"/>
    <s v="DOĞRUER"/>
    <s v="DOĞRUER"/>
    <s v="İSTANBUL"/>
    <s v="KARTAL"/>
    <m/>
    <s v="1208"/>
    <s v="PAMUKOVA DEPO"/>
    <s v="SAKARYA"/>
    <s v="PAMUKOVA"/>
    <s v="GÖKGÖZ KÖYÜ AKGIDA FABRİKASI @ "/>
    <n v="0"/>
    <n v="0"/>
    <n v="0"/>
    <n v="0"/>
    <n v="11400"/>
    <n v="0"/>
    <n v="18759"/>
    <n v="0"/>
    <n v="11400"/>
    <n v="18759"/>
    <n v="7359"/>
  </r>
  <r>
    <x v="1"/>
    <s v="Erkan Kaya"/>
    <s v="Arşiv kaydı var"/>
    <m/>
    <m/>
    <d v="2026-08-28T00:00:00"/>
    <s v="S-643347"/>
    <d v="2026-08-28T00:00:00"/>
    <s v="Y-577595"/>
    <x v="0"/>
    <m/>
    <s v=" "/>
    <m/>
    <m/>
    <m/>
    <x v="16"/>
    <s v="ÜLKER BİSKÜVİ SANAYİ AŞ .(ANKARA ŞUBE)"/>
    <s v="ÜLKER BİSKÜVİ SANAYİ AŞ .(ANKARA ŞUBE)"/>
    <d v="2026-08-28T00:00:00"/>
    <s v="P-000173245"/>
    <s v="20260490 - ESRA PARLAK"/>
    <s v="06DZT188"/>
    <s v="Tır Tenteli"/>
    <s v="OSMAN KÖŞKER"/>
    <x v="0"/>
    <s v=" "/>
    <m/>
    <s v="ŞEHİRLERARASI"/>
    <n v="1"/>
    <s v="COBİN LOJİSTİK GEBZE"/>
    <s v="COBİN LOJİSTİK GEBZE"/>
    <s v="İSTANBUL"/>
    <m/>
    <s v="PELİTLİ MH. 4415 SK. NO:10"/>
    <s v="Y06"/>
    <s v="ANKARA"/>
    <s v="ANKARA"/>
    <s v="ANKARA MERKEZ"/>
    <m/>
    <n v="0"/>
    <n v="0"/>
    <n v="0"/>
    <n v="0"/>
    <n v="27000"/>
    <n v="0"/>
    <n v="35454"/>
    <n v="0"/>
    <n v="27000"/>
    <n v="35454"/>
    <n v="8454"/>
  </r>
  <r>
    <x v="1"/>
    <s v="Erkan Kaya"/>
    <m/>
    <m/>
    <m/>
    <d v="2026-08-28T00:00:00"/>
    <s v="S-643346"/>
    <d v="2026-08-28T00:00:00"/>
    <s v="Y-577594"/>
    <x v="0"/>
    <m/>
    <s v=" "/>
    <m/>
    <m/>
    <m/>
    <x v="18"/>
    <s v="Ülker Bisküvi San. A.Ş. Topkapı - 2 Şubesi"/>
    <s v="Ülker Bisküvi San. A.Ş. Topkapı - 2 Şubesi"/>
    <d v="2026-08-28T00:00:00"/>
    <s v="P-000173244"/>
    <s v="20261111 - FRIGO - SÜHEYL ÖRÜCÜ"/>
    <s v="42AFU328"/>
    <s v="Tır Katlı Frigorifik"/>
    <s v="DURMUŞ MUSLUKCU"/>
    <x v="0"/>
    <s v=" "/>
    <m/>
    <s v="ŞEHİRİÇİ"/>
    <n v="1"/>
    <s v="ERMANGÜL ANTREPO"/>
    <s v="ERMANGÜL ANTREPO"/>
    <s v="İSTANBUL"/>
    <m/>
    <m/>
    <s v="TOPKAPI"/>
    <s v="TOPKAPI"/>
    <s v="İSTANBUL"/>
    <s v="ZEYTİNBURNU"/>
    <m/>
    <n v="0"/>
    <n v="0"/>
    <n v="0"/>
    <n v="0"/>
    <n v="12500"/>
    <n v="0"/>
    <n v="15412"/>
    <n v="0"/>
    <n v="12500"/>
    <n v="15412"/>
    <n v="2912"/>
  </r>
  <r>
    <x v="1"/>
    <s v="Erkan Kaya"/>
    <m/>
    <m/>
    <m/>
    <d v="2026-08-28T00:00:00"/>
    <s v="S-643345"/>
    <d v="2026-08-28T00:00:00"/>
    <s v="Y-577593"/>
    <x v="0"/>
    <m/>
    <s v=" "/>
    <m/>
    <m/>
    <m/>
    <x v="5"/>
    <s v="BESLER GIDA VE KIMYA SANAYI VE TICARET ANONIM SIRKET(KURTKÖY ŞUBESİ)"/>
    <s v="BESLER GIDA VE KIMYA SANAYI VE TICARET ANONIM SIRKET(KURTKÖY ŞUBESİ)"/>
    <d v="2026-08-28T00:00:00"/>
    <s v="P-000173243"/>
    <s v="20267237 - SÜHEYL ÖRÜCÜ"/>
    <s v="34BLL924"/>
    <s v="Tır Tenteli"/>
    <s v="BÜLENT TEMEL-TEMEL NAKLİYAT"/>
    <x v="0"/>
    <s v=" "/>
    <m/>
    <s v="ŞEHİRİÇİ"/>
    <n v="1"/>
    <s v="DİZAYN ANTREPO"/>
    <s v="DİZAYN ANTREPO"/>
    <s v="İSTANBUL"/>
    <m/>
    <m/>
    <s v="PENDİK"/>
    <s v="PENDİK"/>
    <s v="İSTANBUL"/>
    <s v="PENDİK"/>
    <m/>
    <n v="0"/>
    <n v="0"/>
    <n v="0"/>
    <n v="0"/>
    <n v="7735"/>
    <n v="0"/>
    <n v="9591"/>
    <n v="0"/>
    <n v="7735"/>
    <n v="9591"/>
    <n v="1856"/>
  </r>
  <r>
    <x v="5"/>
    <s v="Hüseyin Çalışkan"/>
    <s v="Arşiv kaydı var"/>
    <m/>
    <m/>
    <d v="2026-08-28T00:00:00"/>
    <s v="S-643149"/>
    <d v="2026-08-28T00:00:00"/>
    <s v="Y-577397"/>
    <x v="0"/>
    <m/>
    <s v=" "/>
    <m/>
    <s v="92134"/>
    <m/>
    <x v="14"/>
    <s v="Ülker Bisküvi San. A.Ş. Akyurt Şubesi"/>
    <s v="ÜLKER BİSKÜVİ SAN.A.Ş ( GEBZE ŞUBE )"/>
    <d v="2026-08-28T00:00:00"/>
    <s v="P-000173072"/>
    <m/>
    <s v="06BOP781"/>
    <s v="Tır Kayar Perdeli"/>
    <s v="ERCAN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2134"/>
    <n v="27220"/>
    <n v="0"/>
    <n v="0"/>
    <n v="0"/>
    <n v="29642.58"/>
    <n v="0"/>
    <n v="43777.93"/>
    <n v="0"/>
    <n v="29642.58"/>
    <n v="43777.93"/>
    <n v="14135.35"/>
  </r>
  <r>
    <x v="5"/>
    <s v="Ahmet Bursal"/>
    <s v="Arşiv kaydı var"/>
    <m/>
    <m/>
    <d v="2026-08-28T00:00:00"/>
    <s v="S-643872"/>
    <d v="2026-08-28T00:00:00"/>
    <s v="Y-578124"/>
    <x v="0"/>
    <m/>
    <s v=" "/>
    <m/>
    <s v="92206"/>
    <m/>
    <x v="14"/>
    <s v="Ülker Bisküvi San. A.Ş. Akyurt Şubesi"/>
    <s v="ÜLKER BİSKÜVİ SAN.A.Ş ( GEBZE ŞUBE )"/>
    <m/>
    <m/>
    <m/>
    <s v="06EMS633"/>
    <s v="Tır Kayar Perdeli"/>
    <s v="HAŞİM AYYILDIZ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2206"/>
    <n v="0"/>
    <n v="0"/>
    <n v="0"/>
    <n v="0"/>
    <n v="28793.16"/>
    <n v="0"/>
    <n v="42523.45"/>
    <n v="0"/>
    <n v="28793.16"/>
    <n v="42523.45"/>
    <n v="13730.29"/>
  </r>
  <r>
    <x v="5"/>
    <s v="Hüseyin Çalışkan"/>
    <s v="Arşiv kaydı var"/>
    <m/>
    <m/>
    <d v="2026-08-28T00:00:00"/>
    <s v="S-643148"/>
    <d v="2026-08-28T00:00:00"/>
    <s v="Y-577396"/>
    <x v="0"/>
    <m/>
    <s v=" "/>
    <m/>
    <s v="92119"/>
    <m/>
    <x v="14"/>
    <s v="Ülker Bisküvi San. A.Ş. Akyurt Şubesi"/>
    <s v="ÜLKER BİSKÜVİ SAN.A.Ş ( GEBZE ŞUBE )"/>
    <d v="2026-08-28T00:00:00"/>
    <s v="P-000173071"/>
    <m/>
    <s v="06CRH572"/>
    <s v="Tır Kayar Perdeli"/>
    <s v="MAHMUT GÜRBÜZ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2119"/>
    <n v="27300"/>
    <n v="0"/>
    <n v="0"/>
    <n v="0"/>
    <n v="29729.7"/>
    <n v="0"/>
    <n v="43906.59"/>
    <n v="0"/>
    <n v="29729.7"/>
    <n v="43906.59"/>
    <n v="14176.89"/>
  </r>
  <r>
    <x v="5"/>
    <s v="Serap BURSAL"/>
    <s v="Arşiv kaydı var"/>
    <m/>
    <m/>
    <d v="2026-08-28T00:00:00"/>
    <s v="S-644919"/>
    <d v="2026-08-28T00:00:00"/>
    <s v="Y-579181"/>
    <x v="0"/>
    <m/>
    <s v=" "/>
    <m/>
    <s v="92261"/>
    <m/>
    <x v="16"/>
    <s v="Ülker Bisküvi San. A.Ş. Akyurt Şubesi"/>
    <s v="ÜLKER BİSKÜVİ SANAYİ AŞ .(ANKARA ŞUBE)"/>
    <m/>
    <m/>
    <m/>
    <s v="06FS8903"/>
    <s v="Tır Kayar Perdeli"/>
    <s v="FERHAT ASLIİPEK"/>
    <x v="0"/>
    <s v=" "/>
    <m/>
    <s v="ŞEHİRİÇİ"/>
    <n v="1"/>
    <s v="2163"/>
    <s v="BİGBAG DEPO"/>
    <s v="ANKARA"/>
    <s v="AKYURT"/>
    <s v="Saracalar Mahallesi Alparslan Türkeş Bulvarı Önem Gıda Blok No:4/1 Akyurt/Ankara"/>
    <s v="0696"/>
    <s v="ANKARA HERO HAMMADDE DEPO"/>
    <s v="ANKARA"/>
    <s v="AKYURT"/>
    <s v="ESENBOĞA YOLU 21.KM AKYURT/ANKARA @ 92261"/>
    <n v="0"/>
    <n v="0"/>
    <n v="0"/>
    <n v="0"/>
    <n v="2750"/>
    <n v="0"/>
    <n v="3690"/>
    <n v="0"/>
    <n v="2750"/>
    <n v="3690"/>
    <n v="940"/>
  </r>
  <r>
    <x v="5"/>
    <s v="Ahmet Bursal"/>
    <s v="Arşiv kaydı var"/>
    <m/>
    <m/>
    <d v="2026-08-28T00:00:00"/>
    <s v="S-643535"/>
    <d v="2026-08-28T00:00:00"/>
    <s v="Y-578001"/>
    <x v="0"/>
    <m/>
    <s v=" "/>
    <m/>
    <s v="92255"/>
    <m/>
    <x v="14"/>
    <s v="Ülker Bisküvi San. A.Ş. Akyurt Şubesi"/>
    <s v="ÜLKER BİSKÜVİ SAN.A.Ş ( GEBZE ŞUBE )"/>
    <m/>
    <m/>
    <m/>
    <s v="06UMM08"/>
    <s v="Tır Kayar Perdeli"/>
    <s v="ALAATTİN KÜÇÜK / ÖZKERVANOĞULLARI NAKLİYAT"/>
    <x v="0"/>
    <s v="HAMZA ALTINTAŞ"/>
    <s v="0530977524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2255"/>
    <n v="0"/>
    <n v="0"/>
    <n v="0"/>
    <n v="0"/>
    <n v="28320"/>
    <n v="0"/>
    <n v="43424"/>
    <n v="0"/>
    <n v="28320"/>
    <n v="43424"/>
    <n v="15104"/>
  </r>
  <r>
    <x v="5"/>
    <s v="Hüseyin Çalışkan"/>
    <s v="Arşiv kaydı var"/>
    <m/>
    <m/>
    <d v="2026-08-28T00:00:00"/>
    <s v="S-643216"/>
    <d v="2026-08-28T00:00:00"/>
    <s v="Y-577465"/>
    <x v="0"/>
    <m/>
    <s v=" "/>
    <m/>
    <s v="92334"/>
    <m/>
    <x v="14"/>
    <s v="Ülker Bisküvi San. A.Ş. Akyurt Şubesi"/>
    <s v="ÜLKER BİSKÜVİ SAN.A.Ş ( GEBZE ŞUBE )"/>
    <d v="2026-08-28T00:00:00"/>
    <s v="P-000173167"/>
    <m/>
    <s v="06FAM290"/>
    <s v="Tır Kayar Perdeli"/>
    <s v="ALAATTİN KÜÇÜK / ÖZKERVANOĞULLARI NAKLİYAT"/>
    <x v="0"/>
    <s v="HAMZA ALTINTAŞ"/>
    <s v="0530977524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2334"/>
    <n v="27260"/>
    <n v="0"/>
    <n v="0"/>
    <n v="0"/>
    <n v="29686.14"/>
    <n v="0"/>
    <n v="43842.26"/>
    <n v="0"/>
    <n v="29686.14"/>
    <n v="43842.26"/>
    <n v="14156.12"/>
  </r>
  <r>
    <x v="5"/>
    <s v="Hüseyin Çalışkan"/>
    <s v="Arşiv kaydı var"/>
    <m/>
    <m/>
    <d v="2026-08-28T00:00:00"/>
    <s v="S-643215"/>
    <d v="2026-08-28T00:00:00"/>
    <s v="Y-577463"/>
    <x v="0"/>
    <m/>
    <s v=" "/>
    <m/>
    <s v="92336"/>
    <m/>
    <x v="14"/>
    <s v="Ülker Bisküvi San. A.Ş. Akyurt Şubesi"/>
    <s v="ÜLKER BİSKÜVİ SAN.A.Ş ( GEBZE ŞUBE )"/>
    <d v="2026-08-28T00:00:00"/>
    <s v="P-000173166"/>
    <m/>
    <s v="06FS8903"/>
    <s v="Tır Kayar Perdeli"/>
    <s v="FERHAT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2336"/>
    <n v="27300"/>
    <n v="0"/>
    <n v="0"/>
    <n v="0"/>
    <n v="29729.7"/>
    <n v="0"/>
    <n v="43906.59"/>
    <n v="0"/>
    <n v="29729.7"/>
    <n v="43906.59"/>
    <n v="14176.89"/>
  </r>
  <r>
    <x v="5"/>
    <s v="Ahmet Bursal"/>
    <s v="Arşiv kaydı var"/>
    <m/>
    <m/>
    <d v="2026-08-28T00:00:00"/>
    <s v="S-643213"/>
    <d v="2026-08-28T00:00:00"/>
    <s v="Y-577462"/>
    <x v="0"/>
    <m/>
    <s v=" "/>
    <m/>
    <m/>
    <m/>
    <x v="16"/>
    <s v="ÜLKER BİSKÜVİ SANAYİ AŞ .(ANKARA ŞUBE)"/>
    <s v="ÜLKER BİSKÜVİ SANAYİ AŞ .(ANKARA ŞUBE)"/>
    <m/>
    <m/>
    <m/>
    <s v="06EHF089"/>
    <s v="Tır Frigorifik"/>
    <s v="MUSTAFA GENÇARSLAN"/>
    <x v="0"/>
    <s v=" "/>
    <m/>
    <s v="ŞEHİRİÇİ"/>
    <n v="1"/>
    <s v="Y06"/>
    <s v="ANKARA"/>
    <s v="ANKARA"/>
    <s v="ANKARA MERKEZ"/>
    <m/>
    <s v="Y06"/>
    <s v="ANKARA"/>
    <s v="ANKARA"/>
    <s v="ANKARA MERKEZ"/>
    <m/>
    <n v="0"/>
    <n v="0"/>
    <n v="0"/>
    <n v="0"/>
    <n v="5500"/>
    <n v="0"/>
    <n v="7000"/>
    <n v="0"/>
    <n v="5500"/>
    <n v="7000"/>
    <n v="1500"/>
  </r>
  <r>
    <x v="5"/>
    <s v="Hüseyin Çalışkan"/>
    <s v="Arşiv kaydı var"/>
    <m/>
    <m/>
    <d v="2026-08-28T00:00:00"/>
    <s v="S-643207"/>
    <d v="2026-08-28T00:00:00"/>
    <s v="Y-577455"/>
    <x v="0"/>
    <m/>
    <s v=" "/>
    <m/>
    <s v="92303"/>
    <m/>
    <x v="14"/>
    <s v="Ülker Bisküvi San. A.Ş. Akyurt Şubesi"/>
    <s v="ÜLKER BİSKÜVİ SAN.A.Ş ( GEBZE ŞUBE )"/>
    <d v="2026-08-28T00:00:00"/>
    <s v="P-000173159"/>
    <m/>
    <s v="06JPB14"/>
    <s v="Tır Kayar Perdeli"/>
    <s v="MEHMET AKTAN"/>
    <x v="0"/>
    <s v="MEHMET AKTAN"/>
    <s v="05334219173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2303"/>
    <n v="27260"/>
    <n v="0"/>
    <n v="0"/>
    <n v="0"/>
    <n v="29686.14"/>
    <n v="0"/>
    <n v="43842.26"/>
    <n v="0"/>
    <n v="29686.14"/>
    <n v="43842.26"/>
    <n v="14156.12"/>
  </r>
  <r>
    <x v="5"/>
    <s v="Hüseyin Çalışkan"/>
    <s v="Arşiv kaydı var"/>
    <m/>
    <m/>
    <d v="2026-08-28T00:00:00"/>
    <s v="S-643206"/>
    <d v="2026-08-28T00:00:00"/>
    <s v="Y-577454"/>
    <x v="0"/>
    <m/>
    <s v=" "/>
    <m/>
    <s v="92293"/>
    <m/>
    <x v="18"/>
    <s v="Ülker Bisküvi San. A.Ş. Akyurt Şubesi"/>
    <s v="Ülker Bisküvi San. A.Ş. Topkapı - 2 Şubesi"/>
    <d v="2026-08-28T00:00:00"/>
    <s v="P-000173158"/>
    <m/>
    <s v="06DGJ354"/>
    <s v="Tır Kayar Perdeli"/>
    <s v="ENVER SEZE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92293"/>
    <n v="27200"/>
    <n v="0"/>
    <n v="0"/>
    <n v="0"/>
    <n v="37264"/>
    <n v="0"/>
    <n v="43340.480000000003"/>
    <n v="0"/>
    <n v="37264"/>
    <n v="43340.480000000003"/>
    <n v="6076.48"/>
  </r>
  <r>
    <x v="5"/>
    <s v="Hüseyin Çalışkan"/>
    <s v="Arşiv kaydı var"/>
    <m/>
    <m/>
    <d v="2026-08-28T00:00:00"/>
    <s v="S-643205"/>
    <d v="2026-08-28T00:00:00"/>
    <s v="Y-577453"/>
    <x v="0"/>
    <m/>
    <s v=" "/>
    <m/>
    <s v="92284"/>
    <m/>
    <x v="14"/>
    <s v="Ülker Bisküvi San. A.Ş. Akyurt Şubesi"/>
    <s v="ÜLKER BİSKÜVİ SAN.A.Ş ( GEBZE ŞUBE )"/>
    <d v="2026-08-28T00:00:00"/>
    <s v="P-000173157"/>
    <m/>
    <s v="06BON407"/>
    <s v="Tır Kayar Perdeli"/>
    <s v="MUAMMER AVAN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2284"/>
    <n v="27320"/>
    <n v="0"/>
    <n v="0"/>
    <n v="0"/>
    <n v="29751.48"/>
    <n v="0"/>
    <n v="43938.76"/>
    <n v="0"/>
    <n v="29751.48"/>
    <n v="43938.76"/>
    <n v="14187.28"/>
  </r>
  <r>
    <x v="5"/>
    <s v="Hüseyin Çalışkan"/>
    <s v="Arşiv kaydı var"/>
    <m/>
    <m/>
    <d v="2026-08-28T00:00:00"/>
    <s v="S-643204"/>
    <d v="2026-08-28T00:00:00"/>
    <s v="Y-577452"/>
    <x v="0"/>
    <m/>
    <s v=" "/>
    <m/>
    <s v="92270"/>
    <m/>
    <x v="14"/>
    <s v="Ülker Bisküvi San. A.Ş. Akyurt Şubesi"/>
    <s v="ÜLKER BİSKÜVİ SAN.A.Ş ( GEBZE ŞUBE )"/>
    <d v="2026-08-28T00:00:00"/>
    <s v="P-000173156"/>
    <m/>
    <s v="06DZZ670"/>
    <s v="Tır Kayar Perdeli"/>
    <s v="SAMİ KURUOĞ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2270"/>
    <n v="27320"/>
    <n v="0"/>
    <n v="0"/>
    <n v="0"/>
    <n v="29751.48"/>
    <n v="0"/>
    <n v="43938.76"/>
    <n v="0"/>
    <n v="29751.48"/>
    <n v="43938.76"/>
    <n v="14187.28"/>
  </r>
  <r>
    <x v="5"/>
    <s v="Hüseyin Çalışkan"/>
    <s v="Arşiv kaydı var"/>
    <m/>
    <m/>
    <d v="2026-08-28T00:00:00"/>
    <s v="S-643203"/>
    <d v="2026-08-28T00:00:00"/>
    <s v="Y-577451"/>
    <x v="0"/>
    <m/>
    <s v=" "/>
    <m/>
    <s v="92263"/>
    <m/>
    <x v="14"/>
    <s v="Ülker Bisküvi San. A.Ş. Akyurt Şubesi"/>
    <s v="ÜLKER BİSKÜVİ SAN.A.Ş ( GEBZE ŞUBE )"/>
    <d v="2026-08-28T00:00:00"/>
    <s v="P-000173149"/>
    <m/>
    <s v="06FUY574"/>
    <s v="Tır Kayar Perdeli"/>
    <s v="HASAN HÜSEYİN ATA"/>
    <x v="0"/>
    <s v="HASAN ATA"/>
    <s v="538409989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2263"/>
    <n v="27320"/>
    <n v="0"/>
    <n v="0"/>
    <n v="0"/>
    <n v="29751.48"/>
    <n v="0"/>
    <n v="43938.76"/>
    <n v="0"/>
    <n v="29751.48"/>
    <n v="43938.76"/>
    <n v="14187.28"/>
  </r>
  <r>
    <x v="5"/>
    <s v="Hüseyin Çalışkan"/>
    <s v="Arşiv kaydı var"/>
    <m/>
    <m/>
    <d v="2026-08-28T00:00:00"/>
    <s v="S-643156"/>
    <d v="2026-08-28T00:00:00"/>
    <s v="Y-577404"/>
    <x v="0"/>
    <m/>
    <s v=" "/>
    <m/>
    <s v="92185"/>
    <m/>
    <x v="18"/>
    <s v="Ülker Bisküvi San. A.Ş. Akyurt Şubesi"/>
    <s v="Ülker Bisküvi San. A.Ş. Topkapı - 2 Şubesi"/>
    <d v="2026-08-28T00:00:00"/>
    <s v="P-000173078"/>
    <m/>
    <s v="06CBC31"/>
    <s v="Tır Kayar Perdeli"/>
    <s v="İSMAİL AKBAŞ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92185"/>
    <n v="27220"/>
    <n v="0"/>
    <n v="0"/>
    <n v="0"/>
    <n v="37291.4"/>
    <n v="0"/>
    <n v="43372.35"/>
    <n v="0"/>
    <n v="37291.4"/>
    <n v="43372.35"/>
    <n v="6080.95"/>
  </r>
  <r>
    <x v="5"/>
    <s v="Hüseyin Çalışkan"/>
    <s v="Arşiv kaydı var"/>
    <m/>
    <m/>
    <d v="2026-08-28T00:00:00"/>
    <s v="S-643155"/>
    <d v="2026-08-28T00:00:00"/>
    <s v="Y-577403"/>
    <x v="0"/>
    <m/>
    <s v=" "/>
    <m/>
    <s v="92152"/>
    <m/>
    <x v="14"/>
    <s v="Ülker Bisküvi San. A.Ş. Akyurt Şubesi"/>
    <s v="ÜLKER BİSKÜVİ SAN.A.Ş ( GEBZE ŞUBE )"/>
    <d v="2026-08-28T00:00:00"/>
    <s v="P-000173077"/>
    <m/>
    <s v="06GC5162"/>
    <s v="Tır Kayar Perdeli"/>
    <s v="SAVAŞ KÜÇÜ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2152"/>
    <n v="26400"/>
    <n v="0"/>
    <n v="0"/>
    <n v="0"/>
    <n v="28749.599999999999"/>
    <n v="0"/>
    <n v="42459.12"/>
    <n v="0"/>
    <n v="28749.599999999999"/>
    <n v="42459.12"/>
    <n v="13709.52"/>
  </r>
  <r>
    <x v="5"/>
    <s v="Ahmet Bursal"/>
    <s v="Arşiv kaydı var"/>
    <m/>
    <m/>
    <d v="2026-08-28T00:00:00"/>
    <s v="S-644076"/>
    <d v="2026-08-28T00:00:00"/>
    <s v="Y-578332"/>
    <x v="0"/>
    <m/>
    <s v=" "/>
    <m/>
    <s v="92205"/>
    <m/>
    <x v="14"/>
    <s v="Ülker Bisküvi San. A.Ş. Akyurt Şubesi"/>
    <s v="ÜLKER BİSKÜVİ SAN.A.Ş ( GEBZE ŞUBE )"/>
    <m/>
    <m/>
    <m/>
    <s v="06EPY514"/>
    <s v="Tır Kayar Perdeli"/>
    <s v="HAKAN EROL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2205"/>
    <n v="0"/>
    <n v="0"/>
    <n v="0"/>
    <n v="0"/>
    <n v="29729.7"/>
    <n v="0"/>
    <n v="44035.25"/>
    <n v="0"/>
    <n v="29729.7"/>
    <n v="44035.25"/>
    <n v="14305.55"/>
  </r>
  <r>
    <x v="2"/>
    <s v="Arif Aladağ"/>
    <m/>
    <s v="24-31 AĞUSTOS 2026 GÖNENLİ SÜT / AKHİSAR MUTABAKATI"/>
    <s v="TAMAMLANDI"/>
    <d v="2026-08-28T00:00:00"/>
    <s v="S-643384"/>
    <d v="2026-08-28T00:00:00"/>
    <s v="Y-577632"/>
    <x v="0"/>
    <m/>
    <s v=" "/>
    <m/>
    <m/>
    <m/>
    <x v="6"/>
    <s v="GÖNENLİ SÜT VE SÜT ÜRÜNLERİ GIDA SANAYİ VE TİCARET ANONİM ŞİRKETİ"/>
    <m/>
    <m/>
    <m/>
    <m/>
    <s v="06COS659"/>
    <s v="Tır Frigorifik"/>
    <s v="SİSTA LOJİSTİK GIDA TİC.LTD.ŞTİ"/>
    <x v="0"/>
    <s v=" "/>
    <m/>
    <s v="ŞEHİRLERARASI"/>
    <n v="1"/>
    <s v="Y45"/>
    <s v="MANİSA"/>
    <s v="MANİSA"/>
    <s v="MANİSA MERKEZ"/>
    <m/>
    <s v="Y10"/>
    <s v="BALIKESİR"/>
    <s v="BALIKESİR"/>
    <s v="BALIKESİR MERKEZ"/>
    <s v="GÖNEN FABRİKA TEK YÖN @ "/>
    <n v="0"/>
    <n v="0"/>
    <n v="0"/>
    <n v="0"/>
    <n v="15000"/>
    <n v="0"/>
    <n v="15967.31"/>
    <n v="0"/>
    <n v="15000"/>
    <n v="15967.31"/>
    <n v="967.31"/>
  </r>
  <r>
    <x v="2"/>
    <s v="Arif Aladağ"/>
    <m/>
    <s v="24-31 AĞUSTOS 2026 GÖNENLİ SÜT / AKHİSAR MUTABAKATI"/>
    <s v="TAMAMLANDI"/>
    <d v="2026-08-28T00:00:00"/>
    <s v="S-643380"/>
    <d v="2026-08-28T00:00:00"/>
    <s v="Y-577628"/>
    <x v="0"/>
    <m/>
    <s v=" "/>
    <m/>
    <m/>
    <m/>
    <x v="6"/>
    <s v="GÖNENLİ SÜT VE SÜT ÜRÜNLERİ GIDA SANAYİ VE TİCARET ANONİM ŞİRKETİ"/>
    <m/>
    <m/>
    <m/>
    <m/>
    <s v="45BBY525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ARNAVUTKÖY BİM1+ ESENYURT BİM2 @ "/>
    <n v="0"/>
    <n v="0"/>
    <n v="0"/>
    <n v="0"/>
    <n v="48500"/>
    <n v="0"/>
    <n v="49714.73"/>
    <n v="0"/>
    <n v="48500"/>
    <n v="49714.73"/>
    <n v="1214.73"/>
  </r>
  <r>
    <x v="2"/>
    <s v="Arif Aladağ"/>
    <m/>
    <s v="24-31 AĞUSTOS 2026 GÖNENLİ SÜT / AKHİSAR MUTABAKATI"/>
    <s v="TAMAMLANDI"/>
    <d v="2026-08-28T00:00:00"/>
    <s v="S-643382"/>
    <d v="2026-08-28T00:00:00"/>
    <s v="Y-577631"/>
    <x v="0"/>
    <m/>
    <s v=" "/>
    <m/>
    <m/>
    <m/>
    <x v="6"/>
    <s v="GÖNENLİ SÜT VE SÜT ÜRÜNLERİ GIDA SANAYİ VE TİCARET ANONİM ŞİRKETİ"/>
    <m/>
    <m/>
    <m/>
    <m/>
    <s v="45BAD050"/>
    <s v="Tır Frigorifik"/>
    <s v="MUHAMMED ENES İMAMOĞLU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TUZLA BİM @ "/>
    <n v="0"/>
    <n v="0"/>
    <n v="0"/>
    <n v="0"/>
    <n v="38500"/>
    <n v="0"/>
    <n v="39921.47"/>
    <n v="0"/>
    <n v="38500"/>
    <n v="39921.47"/>
    <n v="1421.47"/>
  </r>
  <r>
    <x v="2"/>
    <s v="Arif Aladağ"/>
    <m/>
    <s v="24-31 AĞUSTOS 2026 GÖNENLİ SÜT / AKHİSAR MUTABAKATI"/>
    <s v="TAMAMLANDI"/>
    <d v="2026-08-28T00:00:00"/>
    <s v="S-643381"/>
    <d v="2026-08-28T00:00:00"/>
    <s v="Y-577629"/>
    <x v="0"/>
    <m/>
    <s v=" "/>
    <m/>
    <m/>
    <m/>
    <x v="6"/>
    <s v="GÖNENLİ SÜT VE SÜT ÜRÜNLERİ GIDA SANAYİ VE TİCARET ANONİM ŞİRKETİ"/>
    <m/>
    <m/>
    <m/>
    <m/>
    <s v="45YT441"/>
    <s v="Tır Frigorifik"/>
    <s v="SİSTA LOJİSTİK GIDA TİC.LTD.ŞTİ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ORHNALI BİM @ "/>
    <n v="0"/>
    <n v="0"/>
    <n v="0"/>
    <n v="0"/>
    <n v="38500"/>
    <n v="0"/>
    <n v="39921.47"/>
    <n v="0"/>
    <n v="38500"/>
    <n v="39921.47"/>
    <n v="1421.47"/>
  </r>
  <r>
    <x v="2"/>
    <s v="Arif Aladağ"/>
    <m/>
    <m/>
    <s v="TAMAMLANDI"/>
    <d v="2026-08-28T00:00:00"/>
    <s v="S-643366"/>
    <d v="2026-08-28T00:00:00"/>
    <s v="Y-577614"/>
    <x v="0"/>
    <m/>
    <s v=" "/>
    <m/>
    <m/>
    <m/>
    <x v="7"/>
    <s v="KESKİNOĞLU TAVUKÇULUK VE DAMIZLIK İŞLETMELERİ SANAYİ TİCARET ANONİM ŞİRKETİ"/>
    <m/>
    <m/>
    <m/>
    <m/>
    <s v="07CFM437"/>
    <s v="Tır Kayar Perdeli"/>
    <s v="HASAN DENİZ AYDEMİR"/>
    <x v="0"/>
    <s v=" "/>
    <m/>
    <s v="ŞEHİRLERARASI"/>
    <n v="1"/>
    <s v="4598"/>
    <s v="MANİSA KESKİNOĞLU DEPO"/>
    <s v="MANİSA"/>
    <s v="AKHİSAR"/>
    <s v="KAYALIOĞLU KASABASI"/>
    <s v="Y07"/>
    <s v="ANTALYA"/>
    <s v="ANTALYA"/>
    <s v="MERKEZ"/>
    <s v="SERİK A101 @ "/>
    <n v="0"/>
    <n v="0"/>
    <n v="0"/>
    <n v="0"/>
    <n v="27000"/>
    <n v="0"/>
    <n v="27700"/>
    <n v="0"/>
    <n v="27000"/>
    <n v="27700"/>
    <n v="700"/>
  </r>
  <r>
    <x v="2"/>
    <s v="Arif Aladağ"/>
    <m/>
    <m/>
    <s v="TAMAMLANDI"/>
    <d v="2026-08-28T00:00:00"/>
    <s v="S-643364"/>
    <d v="2026-08-28T00:00:00"/>
    <s v="Y-577612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LERARASI"/>
    <n v="1"/>
    <s v="4598"/>
    <s v="MANİSA KESKİNOĞLU DEPO"/>
    <s v="MANİSA"/>
    <s v="AKHİSAR"/>
    <s v="KAYALIOĞLU KASABASI"/>
    <s v="Y35"/>
    <s v="İZMİR"/>
    <s v="İZMİR"/>
    <s v="MERKEZ"/>
    <s v="MENEMEN TARIM KREDİ @ "/>
    <n v="0"/>
    <n v="0"/>
    <n v="0"/>
    <n v="0"/>
    <n v="9250"/>
    <n v="0"/>
    <n v="9050"/>
    <n v="0"/>
    <n v="9250"/>
    <n v="9050"/>
    <n v="-200"/>
  </r>
  <r>
    <x v="3"/>
    <s v="Mehmet Koç"/>
    <s v="Arşiv kaydı var"/>
    <m/>
    <m/>
    <d v="2026-08-28T00:00:00"/>
    <s v="S-643796"/>
    <d v="2026-08-28T00:00:00"/>
    <s v="Y-578046"/>
    <x v="0"/>
    <m/>
    <s v=" "/>
    <m/>
    <m/>
    <m/>
    <x v="8"/>
    <s v="TURKUVAZ PLASTİK VE TEMİZLİK ÜRÜNLERİ SAN TİÇ A.Ş"/>
    <m/>
    <d v="2026-08-28T00:00:00"/>
    <s v="P-000173351"/>
    <m/>
    <s v="61ABZ540"/>
    <s v="Tır Frigorifik"/>
    <s v="MUHAMMET YILMAZ"/>
    <x v="0"/>
    <s v=" "/>
    <m/>
    <s v="ŞEHİRLERARASI"/>
    <n v="1"/>
    <s v="HENDEK TURKUVAZ"/>
    <s v="HENDEK TURKUVAZ"/>
    <s v="SAKARYA"/>
    <s v="HENDEK"/>
    <m/>
    <s v="Y61"/>
    <s v="TRABZON"/>
    <s v="TRABZON"/>
    <s v="TRABZON MERKEZ"/>
    <m/>
    <n v="0"/>
    <n v="0"/>
    <n v="0"/>
    <n v="0"/>
    <n v="48000"/>
    <n v="0"/>
    <n v="56235"/>
    <n v="0"/>
    <n v="48000"/>
    <n v="56235"/>
    <n v="8235"/>
  </r>
  <r>
    <x v="3"/>
    <s v="Mehmet Koç"/>
    <s v="Arşiv kaydı var"/>
    <m/>
    <m/>
    <d v="2026-08-28T00:00:00"/>
    <s v="S-643793"/>
    <d v="2026-08-28T00:00:00"/>
    <s v="Y-578043"/>
    <x v="0"/>
    <m/>
    <s v=" "/>
    <m/>
    <m/>
    <m/>
    <x v="8"/>
    <s v="TURKUVAZ PLASTİK VE TEMİZLİK ÜRÜNLERİ SAN TİÇ A.Ş"/>
    <m/>
    <d v="2026-08-28T00:00:00"/>
    <s v="P-000173348"/>
    <m/>
    <s v="54AOT008"/>
    <s v="Tır Tenteli"/>
    <s v="PAMUKOVA ÖZKAR NAK.SAN.VE TİC.LTD.ŞTİ"/>
    <x v="0"/>
    <s v=" "/>
    <m/>
    <s v="ŞEHİRLERARASI"/>
    <n v="1"/>
    <s v="HENDEK TURKUVAZ"/>
    <s v="HENDEK TURKUVAZ"/>
    <s v="SAKARYA"/>
    <s v="HENDEK"/>
    <m/>
    <s v="Y48"/>
    <s v="MUĞLA"/>
    <s v="MUĞLA"/>
    <s v="MUĞLA MERKEZ"/>
    <m/>
    <n v="0"/>
    <n v="0"/>
    <n v="0"/>
    <n v="0"/>
    <n v="39000"/>
    <n v="0"/>
    <n v="40032"/>
    <n v="0"/>
    <n v="39000"/>
    <n v="40032"/>
    <n v="1032"/>
  </r>
  <r>
    <x v="3"/>
    <s v="Mehmet Koç"/>
    <s v="Arşiv kaydı var"/>
    <m/>
    <m/>
    <d v="2026-08-28T00:00:00"/>
    <s v="S-643791"/>
    <d v="2026-08-28T00:00:00"/>
    <s v="Y-578041"/>
    <x v="0"/>
    <m/>
    <s v=" "/>
    <m/>
    <m/>
    <m/>
    <x v="19"/>
    <s v="VATAN PLASTİK SAN TİCARET A.Ş"/>
    <m/>
    <d v="2026-08-28T00:00:00"/>
    <s v="P-000173346"/>
    <m/>
    <s v="34EUE695"/>
    <s v="Tır Tenteli"/>
    <s v="MERYEM DURMUŞ"/>
    <x v="0"/>
    <s v=" "/>
    <m/>
    <s v="ŞEHİRLERARASI"/>
    <n v="1"/>
    <s v="Y11"/>
    <s v="BİLECİK"/>
    <s v="BİLECİK"/>
    <s v="BİLECİK MERKEZ"/>
    <m/>
    <s v="Y20"/>
    <s v="DENİZLİ"/>
    <s v="DENİZLİ"/>
    <s v="DENİZLİ MERKEZ"/>
    <s v="36119 @ "/>
    <n v="0"/>
    <n v="0"/>
    <n v="0"/>
    <n v="0"/>
    <n v="36000"/>
    <n v="0"/>
    <n v="39947"/>
    <n v="0"/>
    <n v="36000"/>
    <n v="39947"/>
    <n v="3947"/>
  </r>
  <r>
    <x v="3"/>
    <s v="Mehmet Koç"/>
    <s v="Arşiv kaydı var"/>
    <m/>
    <m/>
    <d v="2026-08-28T00:00:00"/>
    <s v="S-643789"/>
    <d v="2026-08-28T00:00:00"/>
    <s v="Y-578039"/>
    <x v="0"/>
    <m/>
    <s v=" "/>
    <m/>
    <m/>
    <m/>
    <x v="19"/>
    <s v="VATAN PLASTİK SAN TİCARET A.Ş"/>
    <m/>
    <d v="2026-08-28T00:00:00"/>
    <s v="P-000173344"/>
    <m/>
    <s v="50AR227"/>
    <s v="Tır Tenteli"/>
    <s v="ZER LOJİSTİK TİCARET LİMİTED ŞİRKETİ"/>
    <x v="0"/>
    <s v=" "/>
    <m/>
    <s v="ŞEHİRLERARASI"/>
    <n v="1"/>
    <s v="Y11"/>
    <s v="BİLECİK"/>
    <s v="BİLECİK"/>
    <s v="BİLECİK MERKEZ"/>
    <m/>
    <s v="Y51"/>
    <s v="NİĞDE"/>
    <s v="NİĞDE"/>
    <s v="NİĞDE MERKEZ"/>
    <s v="36115 @ "/>
    <n v="0"/>
    <n v="0"/>
    <n v="0"/>
    <n v="0"/>
    <n v="24000"/>
    <n v="0"/>
    <n v="33810"/>
    <n v="0"/>
    <n v="24000"/>
    <n v="33810"/>
    <n v="9810"/>
  </r>
  <r>
    <x v="3"/>
    <s v="Mehmet Koç"/>
    <s v="Arşiv kaydı var"/>
    <m/>
    <m/>
    <d v="2026-08-28T00:00:00"/>
    <s v="S-643237"/>
    <d v="2026-08-28T00:00:00"/>
    <s v="Y-577485"/>
    <x v="0"/>
    <m/>
    <s v=" "/>
    <m/>
    <m/>
    <m/>
    <x v="19"/>
    <s v="VATAN PLASTİK SAN TİCARET A.Ş"/>
    <m/>
    <d v="2026-08-28T00:00:00"/>
    <s v="P-000173188"/>
    <m/>
    <s v="60TA362"/>
    <s v="Tır Tenteli"/>
    <s v="SERHAT BENLİ"/>
    <x v="0"/>
    <s v=" "/>
    <m/>
    <s v="ŞEHİRLERARASI"/>
    <n v="1"/>
    <s v="KARTAL"/>
    <s v="KARTAL"/>
    <s v="İSTANBUL"/>
    <s v="KARTAL"/>
    <m/>
    <s v="Y59"/>
    <s v="TEKİRDAĞ"/>
    <s v="TEKİRDAĞ"/>
    <s v="TEKİRDAĞ MERKEZ"/>
    <s v="36123 @ "/>
    <n v="0"/>
    <n v="0"/>
    <n v="0"/>
    <n v="0"/>
    <n v="15000"/>
    <n v="0"/>
    <n v="19668"/>
    <n v="0"/>
    <n v="15000"/>
    <n v="19668"/>
    <n v="4668"/>
  </r>
  <r>
    <x v="3"/>
    <s v="Mehmet Koç"/>
    <s v="Arşiv kaydı var"/>
    <m/>
    <m/>
    <d v="2026-08-28T00:00:00"/>
    <s v="S-643236"/>
    <d v="2026-08-28T00:00:00"/>
    <s v="Y-577484"/>
    <x v="0"/>
    <m/>
    <s v=" "/>
    <m/>
    <m/>
    <m/>
    <x v="19"/>
    <s v="VATAN PLASTİK SAN TİCARET A.Ş"/>
    <m/>
    <d v="2026-08-28T00:00:00"/>
    <s v="P-000173187"/>
    <m/>
    <s v="63ADH487"/>
    <s v="Tır Tenteli"/>
    <s v="ARAFAT ERAD"/>
    <x v="0"/>
    <s v=" "/>
    <m/>
    <s v="ŞEHİRLERARASI"/>
    <n v="1"/>
    <s v="KARTAL"/>
    <s v="KARTAL"/>
    <s v="İSTANBUL"/>
    <s v="KARTAL"/>
    <m/>
    <s v="Y59"/>
    <s v="TEKİRDAĞ"/>
    <s v="TEKİRDAĞ"/>
    <s v="TEKİRDAĞ MERKEZ"/>
    <s v="36122 @ "/>
    <n v="0"/>
    <n v="0"/>
    <n v="0"/>
    <n v="0"/>
    <n v="14000"/>
    <n v="0"/>
    <n v="19668"/>
    <n v="0"/>
    <n v="14000"/>
    <n v="19668"/>
    <n v="5668"/>
  </r>
  <r>
    <x v="3"/>
    <s v="Mehmet Koç"/>
    <s v="Arşiv kaydı var"/>
    <m/>
    <m/>
    <d v="2026-08-28T00:00:00"/>
    <s v="S-643419"/>
    <d v="2026-08-28T00:00:00"/>
    <s v="Y-577668"/>
    <x v="0"/>
    <m/>
    <s v=" "/>
    <m/>
    <m/>
    <m/>
    <x v="8"/>
    <s v="TURKUVAZ PLASTİK VE TEMİZLİK ÜRÜNLERİ SAN TİÇ A.Ş"/>
    <m/>
    <d v="2026-08-28T00:00:00"/>
    <s v="P-000173284"/>
    <m/>
    <s v="32FP030"/>
    <s v="Tır Tenteli"/>
    <s v="SÜLEYMAN ALPBOĞA"/>
    <x v="0"/>
    <s v=" "/>
    <m/>
    <s v="ŞEHİRLERARASI"/>
    <n v="1"/>
    <s v="HENDEK TURKUVAZ"/>
    <s v="HENDEK TURKUVAZ"/>
    <s v="SAKARYA"/>
    <s v="HENDEK"/>
    <m/>
    <s v="Y07"/>
    <s v="ANTALYA"/>
    <s v="ANTALYA"/>
    <s v="MERKEZ"/>
    <m/>
    <n v="0"/>
    <n v="0"/>
    <n v="0"/>
    <n v="0"/>
    <n v="30000"/>
    <n v="0"/>
    <n v="36518"/>
    <n v="0"/>
    <n v="30000"/>
    <n v="36518"/>
    <n v="6518"/>
  </r>
  <r>
    <x v="3"/>
    <s v="Mehmet Koç"/>
    <s v="Arşiv kaydı var"/>
    <m/>
    <m/>
    <d v="2026-08-28T00:00:00"/>
    <s v="S-643417"/>
    <d v="2026-08-28T00:00:00"/>
    <s v="Y-577666"/>
    <x v="0"/>
    <m/>
    <s v=" "/>
    <m/>
    <m/>
    <m/>
    <x v="19"/>
    <s v="VATAN PLASTİK SAN TİCARET A.Ş"/>
    <m/>
    <d v="2026-08-28T00:00:00"/>
    <s v="P-000173282"/>
    <m/>
    <s v="80ACS880"/>
    <s v="Tır Tenteli"/>
    <s v="YASİN DEDE BOZDAŞ"/>
    <x v="0"/>
    <s v=" "/>
    <m/>
    <s v="ŞEHİRLERARASI"/>
    <n v="1"/>
    <s v="ÖMERLİ"/>
    <s v="ÖMERLİ"/>
    <s v="İSTANBUL"/>
    <m/>
    <m/>
    <s v="Y27"/>
    <s v="GAZİANTEP"/>
    <s v="GAZİANTEP"/>
    <s v="GAZİANTEP MERKEZ"/>
    <s v="36114 @ "/>
    <n v="0"/>
    <n v="0"/>
    <n v="0"/>
    <n v="0"/>
    <n v="40000"/>
    <n v="0"/>
    <n v="51619"/>
    <n v="0"/>
    <n v="40000"/>
    <n v="51619"/>
    <n v="11619"/>
  </r>
  <r>
    <x v="3"/>
    <s v="Mehmet Koç"/>
    <s v="Arşiv kaydı var"/>
    <m/>
    <m/>
    <d v="2026-08-28T00:00:00"/>
    <s v="S-643414"/>
    <d v="2026-08-28T00:00:00"/>
    <s v="Y-577663"/>
    <x v="0"/>
    <m/>
    <s v=" "/>
    <m/>
    <m/>
    <m/>
    <x v="8"/>
    <s v="TURKUVAZ PLASTİK VE TEMİZLİK ÜRÜNLERİ SAN TİÇ A.Ş"/>
    <m/>
    <d v="2026-08-28T00:00:00"/>
    <s v="P-000173279"/>
    <m/>
    <s v="28AEA668"/>
    <s v="Tır Tenteli"/>
    <s v="HALİL KARAMAN"/>
    <x v="0"/>
    <s v=" "/>
    <m/>
    <s v="ŞEHİRLERARASI"/>
    <n v="1"/>
    <s v="HENDEK TURKUVAZ"/>
    <s v="HENDEK TURKUVAZ"/>
    <s v="SAKARYA"/>
    <s v="HENDEK"/>
    <m/>
    <s v="Y28"/>
    <s v="GİRESUN"/>
    <s v="GİRESUN"/>
    <s v="GİRESUN MERKEZ"/>
    <m/>
    <n v="0"/>
    <n v="0"/>
    <n v="0"/>
    <n v="0"/>
    <n v="39000"/>
    <n v="0"/>
    <n v="40032"/>
    <n v="0"/>
    <n v="39000"/>
    <n v="40032"/>
    <n v="1032"/>
  </r>
  <r>
    <x v="3"/>
    <s v="Mehmet Koç"/>
    <s v="Arşiv kaydı var"/>
    <m/>
    <m/>
    <d v="2026-08-28T00:00:00"/>
    <s v="S-643405"/>
    <d v="2026-08-28T00:00:00"/>
    <s v="Y-577653"/>
    <x v="0"/>
    <m/>
    <s v=" "/>
    <m/>
    <m/>
    <m/>
    <x v="8"/>
    <s v="TURKUVAZ PLASTİK VE TEMİZLİK ÜRÜNLERİ SAN TİÇ A.Ş"/>
    <m/>
    <d v="2026-08-28T00:00:00"/>
    <s v="P-000173272"/>
    <m/>
    <s v="63ACL599"/>
    <s v="Tır Tenteli"/>
    <s v="EROL ARSLAN"/>
    <x v="0"/>
    <s v=" "/>
    <m/>
    <s v="ŞEHİRLERARASI"/>
    <n v="1"/>
    <s v="HENDEK TURKUVAZ"/>
    <s v="HENDEK TURKUVAZ"/>
    <s v="SAKARYA"/>
    <s v="HENDEK"/>
    <m/>
    <s v="Y63"/>
    <s v="ŞANLIURFA"/>
    <s v="ŞANLIURFA"/>
    <s v="ŞANLIURFA MERKEZ"/>
    <m/>
    <n v="0"/>
    <n v="0"/>
    <n v="0"/>
    <n v="0"/>
    <n v="46000"/>
    <n v="0"/>
    <n v="62986"/>
    <n v="0"/>
    <n v="46000"/>
    <n v="62986"/>
    <n v="16986"/>
  </r>
  <r>
    <x v="3"/>
    <s v="Kadir Öz"/>
    <m/>
    <m/>
    <s v="SAKARYA"/>
    <d v="2026-08-28T00:00:00"/>
    <s v="S-643737"/>
    <d v="2026-08-28T00:00:00"/>
    <s v="Y-577985"/>
    <x v="1"/>
    <m/>
    <s v=" "/>
    <d v="2026-08-28T00:00:00"/>
    <m/>
    <m/>
    <x v="8"/>
    <s v="TURKUVAZ PLASTİK VE TEMİZLİK ÜRÜNLERİ SAN TİÇ A.Ş"/>
    <m/>
    <m/>
    <m/>
    <m/>
    <s v="06JON71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65"/>
    <s v="VAN"/>
    <s v="VAN"/>
    <s v="VAN MERKEZ"/>
    <s v="VAN @ "/>
    <n v="0"/>
    <n v="0"/>
    <n v="1"/>
    <m/>
    <n v="71253"/>
    <n v="0"/>
    <n v="80092"/>
    <n v="0"/>
    <n v="71253"/>
    <n v="80092"/>
    <n v="8839"/>
  </r>
  <r>
    <x v="3"/>
    <s v="Kadir Öz"/>
    <m/>
    <m/>
    <s v="SAKARYA"/>
    <d v="2026-08-28T00:00:00"/>
    <s v="S-643736"/>
    <d v="2026-08-28T00:00:00"/>
    <s v="Y-577984"/>
    <x v="1"/>
    <m/>
    <s v=" "/>
    <d v="2026-08-28T00:00:00"/>
    <m/>
    <m/>
    <x v="8"/>
    <s v="TURKUVAZ PLASTİK VE TEMİZLİK ÜRÜNLERİ SAN TİÇ A.Ş"/>
    <m/>
    <m/>
    <m/>
    <m/>
    <s v="54LB973"/>
    <s v="Tır Tenteli"/>
    <s v="ALİ ATMACA HÜR NAKLİYAT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ULUKENT @ "/>
    <n v="0"/>
    <n v="0"/>
    <n v="1"/>
    <m/>
    <n v="26791"/>
    <n v="0"/>
    <n v="30274"/>
    <n v="0"/>
    <n v="26791"/>
    <n v="30274"/>
    <n v="3483"/>
  </r>
  <r>
    <x v="3"/>
    <s v="Kadir Öz"/>
    <m/>
    <m/>
    <s v="SAKARYA"/>
    <d v="2026-08-28T00:00:00"/>
    <s v="S-643735"/>
    <d v="2026-08-28T00:00:00"/>
    <s v="Y-577983"/>
    <x v="1"/>
    <m/>
    <s v=" "/>
    <d v="2026-08-28T00:00:00"/>
    <m/>
    <m/>
    <x v="8"/>
    <s v="TURKUVAZ PLASTİK VE TEMİZLİK ÜRÜNLERİ SAN TİÇ A.Ş"/>
    <m/>
    <m/>
    <m/>
    <m/>
    <s v="50ABS959"/>
    <s v="Tır Tenteli"/>
    <s v="ŞİFA SEZER"/>
    <x v="0"/>
    <s v=" "/>
    <m/>
    <s v="ŞEHİRLERARASI"/>
    <m/>
    <s v="5403"/>
    <s v="HENDEK TURKUVAZ"/>
    <s v="SAKARYA"/>
    <s v="HENDEK"/>
    <m/>
    <s v="Y58"/>
    <s v="SİVAS"/>
    <s v="SİVAS"/>
    <s v="SİVAS MERKEZ"/>
    <s v="SİVAS @ "/>
    <n v="0"/>
    <n v="0"/>
    <n v="1"/>
    <m/>
    <n v="37052"/>
    <n v="0"/>
    <n v="38635"/>
    <n v="0"/>
    <n v="37052"/>
    <n v="38635"/>
    <n v="1583"/>
  </r>
  <r>
    <x v="3"/>
    <s v="Kadir Öz"/>
    <m/>
    <m/>
    <s v="SAKARYA"/>
    <d v="2026-08-28T00:00:00"/>
    <s v="S-643734"/>
    <d v="2026-08-28T00:00:00"/>
    <s v="Y-577982"/>
    <x v="1"/>
    <m/>
    <s v=" "/>
    <d v="2026-08-28T00:00:00"/>
    <m/>
    <m/>
    <x v="8"/>
    <s v="TURKUVAZ PLASTİK VE TEMİZLİK ÜRÜNLERİ SAN TİÇ A.Ş"/>
    <m/>
    <m/>
    <m/>
    <m/>
    <s v="14BP41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55"/>
    <s v="SAMSUN"/>
    <s v="SAMSUN"/>
    <s v="SAMSUN MERKEZ"/>
    <s v="SAMSUN @ "/>
    <n v="0"/>
    <n v="0"/>
    <n v="1"/>
    <m/>
    <n v="29356"/>
    <n v="0"/>
    <n v="32026"/>
    <n v="0"/>
    <n v="29356"/>
    <n v="32026"/>
    <n v="2670"/>
  </r>
  <r>
    <x v="3"/>
    <s v="Kadir Öz"/>
    <m/>
    <m/>
    <s v="SAKARYA"/>
    <d v="2026-08-28T00:00:00"/>
    <s v="S-643733"/>
    <d v="2026-08-28T00:00:00"/>
    <s v="Y-577981"/>
    <x v="1"/>
    <m/>
    <s v=" "/>
    <d v="2026-08-28T00:00:00"/>
    <m/>
    <m/>
    <x v="8"/>
    <s v="TURKUVAZ PLASTİK VE TEMİZLİK ÜRÜNLERİ SAN TİÇ A.Ş"/>
    <m/>
    <m/>
    <m/>
    <m/>
    <s v="66AH886"/>
    <s v="Tır Tenteli"/>
    <s v="SINIRLI SORUMLU HENDEK NÜSHETİYE TAŞIMA VE İŞLETME KOOPERATİFİ"/>
    <x v="0"/>
    <s v=" "/>
    <m/>
    <s v="ŞEHİRİÇİ"/>
    <m/>
    <s v="5403"/>
    <s v="HENDEK TURKUVAZ"/>
    <s v="SAKARYA"/>
    <s v="HENDEK"/>
    <m/>
    <s v="Y54"/>
    <s v="SAKARYA"/>
    <s v="SAKARYA"/>
    <s v="SAKARYA MERKEZ"/>
    <s v="SAKARYA @ "/>
    <n v="0"/>
    <n v="0"/>
    <n v="1"/>
    <m/>
    <n v="5700"/>
    <n v="0"/>
    <n v="4887"/>
    <n v="0"/>
    <n v="5700"/>
    <n v="4887"/>
    <n v="-813"/>
  </r>
  <r>
    <x v="3"/>
    <s v="Kadir Öz"/>
    <m/>
    <m/>
    <s v="SAKARYA"/>
    <d v="2026-08-28T00:00:00"/>
    <s v="S-643732"/>
    <d v="2026-08-28T00:00:00"/>
    <s v="Y-577980"/>
    <x v="1"/>
    <m/>
    <s v=" "/>
    <d v="2026-08-28T00:00:00"/>
    <m/>
    <m/>
    <x v="8"/>
    <s v="TURKUVAZ PLASTİK VE TEMİZLİK ÜRÜNLERİ SAN TİÇ A.Ş"/>
    <m/>
    <m/>
    <m/>
    <m/>
    <s v="54AER86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545"/>
    <n v="0"/>
    <n v="12582"/>
    <n v="0"/>
    <n v="10545"/>
    <n v="12582"/>
    <n v="2037"/>
  </r>
  <r>
    <x v="3"/>
    <s v="Kadir Öz"/>
    <m/>
    <m/>
    <s v="SAKARYA"/>
    <d v="2026-08-28T00:00:00"/>
    <s v="S-643731"/>
    <d v="2026-08-28T00:00:00"/>
    <s v="Y-577979"/>
    <x v="1"/>
    <m/>
    <s v=" "/>
    <d v="2026-08-28T00:00:00"/>
    <m/>
    <m/>
    <x v="8"/>
    <s v="TURKUVAZ PLASTİK VE TEMİZLİK ÜRÜNLERİ SAN TİÇ A.Ş"/>
    <m/>
    <m/>
    <m/>
    <m/>
    <s v="33PT51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3"/>
    <s v="MERSİN"/>
    <s v="MERSİN"/>
    <s v="MERSİN MERKEZ"/>
    <s v="MERSİN @ "/>
    <n v="0"/>
    <n v="0"/>
    <n v="1"/>
    <m/>
    <n v="34201"/>
    <n v="0"/>
    <n v="37490"/>
    <n v="0"/>
    <n v="34201"/>
    <n v="37490"/>
    <n v="3289"/>
  </r>
  <r>
    <x v="3"/>
    <s v="Kadir Öz"/>
    <m/>
    <m/>
    <s v="SAKARYA"/>
    <d v="2026-08-28T00:00:00"/>
    <s v="S-643730"/>
    <d v="2026-08-28T00:00:00"/>
    <s v="Y-577978"/>
    <x v="1"/>
    <m/>
    <s v=" "/>
    <d v="2026-08-28T00:00:00"/>
    <m/>
    <m/>
    <x v="8"/>
    <s v="TURKUVAZ PLASTİK VE TEMİZLİK ÜRÜNLERİ SAN TİÇ A.Ş"/>
    <m/>
    <m/>
    <m/>
    <m/>
    <s v="06FGK560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44"/>
    <s v="MALATYA"/>
    <s v="MALATYA"/>
    <s v="MALATYA MERKEZ"/>
    <s v="MALATYA @ "/>
    <n v="0"/>
    <n v="0"/>
    <n v="1"/>
    <m/>
    <n v="48937"/>
    <n v="0"/>
    <n v="56427"/>
    <n v="0"/>
    <n v="48937"/>
    <n v="56427"/>
    <n v="7490"/>
  </r>
  <r>
    <x v="3"/>
    <s v="Kadir Öz"/>
    <m/>
    <m/>
    <s v="SAKARYA"/>
    <d v="2026-08-28T00:00:00"/>
    <s v="S-643729"/>
    <d v="2026-08-28T00:00:00"/>
    <s v="Y-577977"/>
    <x v="1"/>
    <m/>
    <s v=" "/>
    <d v="2026-08-28T00:00:00"/>
    <m/>
    <m/>
    <x v="8"/>
    <s v="TURKUVAZ PLASTİK VE TEMİZLİK ÜRÜNLERİ SAN TİÇ A.Ş"/>
    <m/>
    <m/>
    <m/>
    <m/>
    <s v="54TN296"/>
    <s v="Tır Tenteli"/>
    <s v="SERPİL BURNAZ"/>
    <x v="0"/>
    <s v=" "/>
    <m/>
    <s v="ŞEHİRLERARASI"/>
    <m/>
    <s v="5403"/>
    <s v="HENDEK TURKUVAZ"/>
    <s v="SAKARYA"/>
    <s v="HENDEK"/>
    <m/>
    <s v="Y16"/>
    <s v="BURSA"/>
    <s v="BURSA"/>
    <s v="BURSA MERKEZ"/>
    <s v="KESTEL @ "/>
    <n v="0"/>
    <n v="0"/>
    <n v="1"/>
    <m/>
    <n v="13538"/>
    <n v="0"/>
    <n v="14296"/>
    <n v="0"/>
    <n v="13538"/>
    <n v="14296"/>
    <n v="758"/>
  </r>
  <r>
    <x v="3"/>
    <s v="Kadir Öz"/>
    <m/>
    <m/>
    <s v="SAKARYA"/>
    <d v="2026-08-28T00:00:00"/>
    <s v="S-643728"/>
    <d v="2026-08-28T00:00:00"/>
    <s v="Y-577976"/>
    <x v="1"/>
    <m/>
    <s v=" "/>
    <d v="2026-08-28T00:00:00"/>
    <m/>
    <m/>
    <x v="8"/>
    <s v="TURKUVAZ PLASTİK VE TEMİZLİK ÜRÜNLERİ SAN TİÇ A.Ş"/>
    <m/>
    <m/>
    <m/>
    <m/>
    <s v="01ALE47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1"/>
    <s v="HATAY"/>
    <s v="HATAY"/>
    <s v="MERKEZ"/>
    <s v="İSKENDERUN @ "/>
    <n v="0"/>
    <n v="0"/>
    <n v="1"/>
    <m/>
    <n v="38762"/>
    <n v="0"/>
    <n v="44874"/>
    <n v="0"/>
    <n v="38762"/>
    <n v="44874"/>
    <n v="6112"/>
  </r>
  <r>
    <x v="3"/>
    <s v="Kadir Öz"/>
    <m/>
    <m/>
    <s v="SAKARYA"/>
    <d v="2026-08-28T00:00:00"/>
    <s v="S-643727"/>
    <d v="2026-08-28T00:00:00"/>
    <s v="Y-577975"/>
    <x v="1"/>
    <m/>
    <s v=" "/>
    <d v="2026-08-28T00:00:00"/>
    <m/>
    <m/>
    <x v="8"/>
    <s v="TURKUVAZ PLASTİK VE TEMİZLİK ÜRÜNLERİ SAN TİÇ A.Ş"/>
    <m/>
    <m/>
    <m/>
    <m/>
    <s v="04ABF288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76"/>
    <s v="IĞDIR"/>
    <s v="IĞDIR"/>
    <s v="IĞDIR MERKEZ"/>
    <s v="IĞDIR @ "/>
    <n v="0"/>
    <n v="0"/>
    <n v="1"/>
    <m/>
    <n v="71253"/>
    <n v="0"/>
    <n v="80092"/>
    <n v="0"/>
    <n v="71253"/>
    <n v="80092"/>
    <n v="8839"/>
  </r>
  <r>
    <x v="3"/>
    <s v="Kadir Öz"/>
    <m/>
    <m/>
    <s v="SAKARYA"/>
    <d v="2026-08-28T00:00:00"/>
    <s v="S-643726"/>
    <d v="2026-08-28T00:00:00"/>
    <s v="Y-577974"/>
    <x v="1"/>
    <m/>
    <s v=" "/>
    <d v="2026-08-28T00:00:00"/>
    <m/>
    <m/>
    <x v="8"/>
    <s v="TURKUVAZ PLASTİK VE TEMİZLİK ÜRÜNLERİ SAN TİÇ A.Ş"/>
    <m/>
    <m/>
    <m/>
    <m/>
    <s v="34DYP677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27"/>
    <s v="GAZİANTEP"/>
    <s v="GAZİANTEP"/>
    <s v="GAZİANTEP MERKEZ"/>
    <s v="GAZİANTEP-2 @ "/>
    <n v="0"/>
    <n v="0"/>
    <n v="1"/>
    <m/>
    <n v="44462"/>
    <n v="0"/>
    <n v="55264"/>
    <n v="0"/>
    <n v="44462"/>
    <n v="55264"/>
    <n v="10802"/>
  </r>
  <r>
    <x v="3"/>
    <s v="Kadir Öz"/>
    <m/>
    <m/>
    <s v="SAKARYA"/>
    <d v="2026-08-28T00:00:00"/>
    <s v="S-643725"/>
    <d v="2026-08-28T00:00:00"/>
    <s v="Y-577973"/>
    <x v="1"/>
    <m/>
    <s v=" "/>
    <d v="2026-08-28T00:00:00"/>
    <m/>
    <m/>
    <x v="8"/>
    <s v="TURKUVAZ PLASTİK VE TEMİZLİK ÜRÜNLERİ SAN TİÇ A.Ş"/>
    <m/>
    <m/>
    <m/>
    <m/>
    <s v="01AYE569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27"/>
    <s v="GAZİANTEP"/>
    <s v="GAZİANTEP"/>
    <s v="GAZİANTEP MERKEZ"/>
    <s v="GAZİANTEP-1 @ "/>
    <n v="0"/>
    <n v="0"/>
    <n v="1"/>
    <m/>
    <n v="44462"/>
    <n v="0"/>
    <n v="55264"/>
    <n v="0"/>
    <n v="44462"/>
    <n v="55264"/>
    <n v="10802"/>
  </r>
  <r>
    <x v="3"/>
    <s v="Kadir Öz"/>
    <m/>
    <m/>
    <s v="SAKARYA"/>
    <d v="2026-08-28T00:00:00"/>
    <s v="S-643724"/>
    <d v="2026-08-28T00:00:00"/>
    <s v="Y-577972"/>
    <x v="1"/>
    <m/>
    <s v=" "/>
    <d v="2026-08-28T00:00:00"/>
    <m/>
    <m/>
    <x v="8"/>
    <s v="TURKUVAZ PLASTİK VE TEMİZLİK ÜRÜNLERİ SAN TİÇ A.Ş"/>
    <m/>
    <m/>
    <m/>
    <m/>
    <s v="50AFV741"/>
    <s v="Tır Kayar Perdeli"/>
    <s v="MURAT SEZER"/>
    <x v="0"/>
    <s v=" "/>
    <m/>
    <s v="ŞEHİRLERARASI"/>
    <m/>
    <s v="5403"/>
    <s v="HENDEK TURKUVAZ"/>
    <s v="SAKARYA"/>
    <s v="HENDEK"/>
    <m/>
    <s v="Y23"/>
    <s v="ELAZIĞ"/>
    <s v="ELAZIĞ"/>
    <s v="ELAZIĞ MERKEZ"/>
    <s v="ELAZIĞ @ "/>
    <n v="0"/>
    <n v="0"/>
    <n v="1"/>
    <m/>
    <n v="54484"/>
    <n v="0"/>
    <n v="57599"/>
    <n v="0"/>
    <n v="54484"/>
    <n v="57599"/>
    <n v="3115"/>
  </r>
  <r>
    <x v="3"/>
    <s v="Kadir Öz"/>
    <m/>
    <m/>
    <s v="SAKARYA"/>
    <d v="2026-08-28T00:00:00"/>
    <s v="S-643723"/>
    <d v="2026-08-28T00:00:00"/>
    <s v="Y-577971"/>
    <x v="1"/>
    <m/>
    <s v=" "/>
    <d v="2026-08-28T00:00:00"/>
    <m/>
    <m/>
    <x v="8"/>
    <s v="TURKUVAZ PLASTİK VE TEMİZLİK ÜRÜNLERİ SAN TİÇ A.Ş"/>
    <m/>
    <m/>
    <m/>
    <m/>
    <s v="15HA59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7"/>
    <s v="ANTALYA"/>
    <s v="ANTALYA"/>
    <s v="MERKEZ"/>
    <s v="DÖŞEMEALTI-1 @ "/>
    <n v="0"/>
    <n v="0"/>
    <n v="1"/>
    <m/>
    <n v="30781"/>
    <n v="0"/>
    <n v="33169"/>
    <n v="0"/>
    <n v="30781"/>
    <n v="33169"/>
    <n v="2388"/>
  </r>
  <r>
    <x v="3"/>
    <s v="Kadir Öz"/>
    <m/>
    <m/>
    <s v="SAKARYA"/>
    <d v="2026-08-28T00:00:00"/>
    <s v="S-643722"/>
    <d v="2026-08-28T00:00:00"/>
    <s v="Y-577970"/>
    <x v="1"/>
    <m/>
    <s v=" "/>
    <d v="2026-08-28T00:00:00"/>
    <m/>
    <m/>
    <x v="8"/>
    <s v="TURKUVAZ PLASTİK VE TEMİZLİK ÜRÜNLERİ SAN TİÇ A.Ş"/>
    <m/>
    <m/>
    <m/>
    <m/>
    <s v="22RG700"/>
    <s v="Tır Tenteli"/>
    <s v="BELİRSİZ"/>
    <x v="0"/>
    <s v=" "/>
    <m/>
    <s v="ŞEHİRLERARASI"/>
    <m/>
    <s v="5403"/>
    <s v="HENDEK TURKUVAZ"/>
    <s v="SAKARYA"/>
    <s v="HENDEK"/>
    <m/>
    <s v="Y21"/>
    <s v="DİYARBAKIR"/>
    <s v="DİYARBAKIR"/>
    <s v="DİYARBAKIR MERKEZ"/>
    <s v="DİYARBAKIR @ "/>
    <n v="0"/>
    <n v="0"/>
    <n v="1"/>
    <m/>
    <n v="57002"/>
    <n v="0"/>
    <n v="72297"/>
    <n v="0"/>
    <n v="57002"/>
    <n v="72297"/>
    <n v="15295"/>
  </r>
  <r>
    <x v="3"/>
    <s v="Kadir Öz"/>
    <m/>
    <m/>
    <s v="SAKARYA"/>
    <d v="2026-08-28T00:00:00"/>
    <s v="S-643721"/>
    <d v="2026-08-28T00:00:00"/>
    <s v="Y-577969"/>
    <x v="1"/>
    <m/>
    <s v=" "/>
    <d v="2026-08-28T00:00:00"/>
    <m/>
    <m/>
    <x v="8"/>
    <s v="TURKUVAZ PLASTİK VE TEMİZLİK ÜRÜNLERİ SAN TİÇ A.Ş"/>
    <m/>
    <m/>
    <m/>
    <m/>
    <s v="06AS1948"/>
    <s v="Tır Tenteli"/>
    <s v="S.S. PAMUKOVA KARAYOLU YÜK TAŞIMA KOOPERATİFİ"/>
    <x v="0"/>
    <s v=" "/>
    <m/>
    <s v="ŞEHİRLERARASI"/>
    <m/>
    <s v="5403"/>
    <s v="HENDEK TURKUVAZ"/>
    <s v="SAKARYA"/>
    <s v="HENDEK"/>
    <m/>
    <s v="Y19"/>
    <s v="ÇORUM"/>
    <s v="ÇORUM"/>
    <s v="ÇORUM MERKEZ"/>
    <s v="ÇORUM @ "/>
    <n v="0"/>
    <n v="0"/>
    <n v="1"/>
    <m/>
    <n v="25366"/>
    <n v="0"/>
    <n v="29909"/>
    <n v="0"/>
    <n v="25366"/>
    <n v="29909"/>
    <n v="4543"/>
  </r>
  <r>
    <x v="3"/>
    <s v="Kadir Öz"/>
    <m/>
    <m/>
    <s v="SAKARYA"/>
    <d v="2026-08-28T00:00:00"/>
    <s v="S-643720"/>
    <d v="2026-08-28T00:00:00"/>
    <s v="Y-577968"/>
    <x v="1"/>
    <m/>
    <s v=" "/>
    <d v="2026-08-28T00:00:00"/>
    <m/>
    <m/>
    <x v="8"/>
    <s v="TURKUVAZ PLASTİK VE TEMİZLİK ÜRÜNLERİ SAN TİÇ A.Ş"/>
    <m/>
    <m/>
    <m/>
    <m/>
    <s v="06HA904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6"/>
    <s v="ANKARA"/>
    <s v="ANKARA"/>
    <s v="ANKARA MERKEZ"/>
    <s v="AKYURT @ "/>
    <n v="0"/>
    <n v="0"/>
    <n v="1"/>
    <m/>
    <n v="19523"/>
    <n v="0"/>
    <n v="21763"/>
    <n v="0"/>
    <n v="19523"/>
    <n v="21763"/>
    <n v="2240"/>
  </r>
  <r>
    <x v="3"/>
    <s v="Kadir Öz"/>
    <m/>
    <m/>
    <s v="SAKARYA"/>
    <d v="2026-08-28T00:00:00"/>
    <s v="S-643719"/>
    <d v="2026-08-28T00:00:00"/>
    <s v="Y-577967"/>
    <x v="1"/>
    <m/>
    <s v=" "/>
    <d v="2026-08-28T00:00:00"/>
    <m/>
    <m/>
    <x v="8"/>
    <s v="TURKUVAZ PLASTİK VE TEMİZLİK ÜRÜNLERİ SAN TİÇ A.Ş"/>
    <m/>
    <m/>
    <m/>
    <m/>
    <s v="07AJK998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3"/>
    <s v="AFYON"/>
    <s v="AFYONKARAHİSAR"/>
    <s v="AFYON MERKEZ"/>
    <s v="AFYON @ "/>
    <n v="0"/>
    <n v="0"/>
    <n v="1"/>
    <m/>
    <n v="19951"/>
    <n v="0"/>
    <n v="20875"/>
    <n v="0"/>
    <n v="19951"/>
    <n v="20875"/>
    <n v="924"/>
  </r>
  <r>
    <x v="3"/>
    <s v="Mehmet Koç"/>
    <s v="Arşiv kaydı var"/>
    <m/>
    <m/>
    <d v="2026-08-28T00:00:00"/>
    <s v="S-643396"/>
    <d v="2026-08-28T00:00:00"/>
    <s v="Y-577643"/>
    <x v="0"/>
    <m/>
    <s v=" "/>
    <m/>
    <m/>
    <m/>
    <x v="19"/>
    <s v="VATAN PLASTİK SAN TİCARET A.Ş"/>
    <m/>
    <d v="2026-08-28T00:00:00"/>
    <s v="P-000173269"/>
    <m/>
    <s v="23AAB378"/>
    <s v="Tır Tenteli"/>
    <s v="ABDULLAH ÇALIŞKAN"/>
    <x v="0"/>
    <s v=" "/>
    <m/>
    <s v="ŞEHİRLERARASI"/>
    <n v="1"/>
    <s v="Y11"/>
    <s v="BİLECİK"/>
    <s v="BİLECİK"/>
    <s v="BİLECİK MERKEZ"/>
    <m/>
    <s v="Y23"/>
    <s v="ELAZIĞ"/>
    <s v="ELAZIĞ"/>
    <s v="ELAZIĞ MERKEZ"/>
    <s v="VIR10453 @ "/>
    <n v="0"/>
    <n v="0"/>
    <n v="0"/>
    <n v="0"/>
    <n v="44000"/>
    <n v="0"/>
    <n v="53143"/>
    <n v="0"/>
    <n v="44000"/>
    <n v="53143"/>
    <n v="9143"/>
  </r>
  <r>
    <x v="3"/>
    <s v="Mehmet Koç"/>
    <s v="Arşiv kaydı var"/>
    <m/>
    <m/>
    <d v="2026-08-28T00:00:00"/>
    <s v="S-643371"/>
    <d v="2026-08-28T00:00:00"/>
    <s v="Y-577619"/>
    <x v="0"/>
    <m/>
    <s v=" "/>
    <m/>
    <m/>
    <m/>
    <x v="19"/>
    <s v="VATAN PLASTİK SAN TİCARET A.Ş"/>
    <m/>
    <d v="2026-08-28T00:00:00"/>
    <s v="P-000173259"/>
    <m/>
    <s v="11ED262"/>
    <s v="Tır Tenteli"/>
    <s v="EKREM COŞGUN"/>
    <x v="0"/>
    <s v=" "/>
    <m/>
    <s v="ŞEHİRLERARASI"/>
    <n v="1"/>
    <s v="ÖMERLİ"/>
    <s v="ÖMERLİ"/>
    <s v="İSTANBUL"/>
    <m/>
    <m/>
    <s v="Y42"/>
    <s v="KONYA"/>
    <s v="KONYA"/>
    <s v="KONYA MERKEZ"/>
    <s v="36121 @ "/>
    <n v="0"/>
    <n v="0"/>
    <n v="0"/>
    <n v="0"/>
    <n v="28000"/>
    <n v="0"/>
    <n v="33237"/>
    <n v="0"/>
    <n v="28000"/>
    <n v="33237"/>
    <n v="5237"/>
  </r>
  <r>
    <x v="4"/>
    <s v="Serhat Kuzey"/>
    <m/>
    <m/>
    <m/>
    <d v="2026-08-28T00:00:00"/>
    <s v="S-643852"/>
    <d v="2026-08-28T00:00:00"/>
    <s v="Y-578103"/>
    <x v="3"/>
    <m/>
    <s v=" "/>
    <m/>
    <m/>
    <m/>
    <x v="11"/>
    <m/>
    <m/>
    <d v="2026-08-28T00:00:00"/>
    <s v="P-000173419"/>
    <m/>
    <s v="33BYD96"/>
    <s v="Tır Frigorifik"/>
    <s v="NAZDAR LOJİSTİK NAKLİYAT İTHALAT İHRACAT VE SANAYİ TİCARET LİMİTED ŞİRKETİ"/>
    <x v="1"/>
    <s v=" "/>
    <m/>
    <s v="ŞEHİRLERARASI"/>
    <n v="1"/>
    <s v="Y51"/>
    <s v="NİĞDE"/>
    <s v="NİĞDE"/>
    <s v="NİĞDE MERKEZ"/>
    <m/>
    <s v="Y35"/>
    <s v="İZMİR"/>
    <s v="İZMİR"/>
    <s v="MERKEZ"/>
    <m/>
    <n v="0"/>
    <n v="782"/>
    <n v="902"/>
    <n v="120"/>
    <n v="39258.720000000001"/>
    <n v="0"/>
    <n v="63795"/>
    <n v="0"/>
    <n v="39258.720000000001"/>
    <n v="63795"/>
    <n v="24536.28"/>
  </r>
  <r>
    <x v="4"/>
    <s v="Serhat Kuzey"/>
    <m/>
    <m/>
    <m/>
    <d v="2026-08-28T00:00:00"/>
    <s v="S-643850"/>
    <d v="2026-08-28T00:00:00"/>
    <s v="Y-578100"/>
    <x v="3"/>
    <m/>
    <s v=" "/>
    <m/>
    <m/>
    <m/>
    <x v="11"/>
    <m/>
    <m/>
    <d v="2026-08-28T00:00:00"/>
    <s v="P-000173417"/>
    <m/>
    <s v="33CSA30"/>
    <s v="Tır Frigorifik"/>
    <s v="REYSAN LOJİSTİK ULUSLARARASI NAKLİYAT SANAYİ VE TİCARET LİMİTED ŞİRKETİ"/>
    <x v="1"/>
    <s v="ABDÜLKADİR SAĞ"/>
    <s v="0 538 313 81 23"/>
    <s v="ŞEHİRLERARASI"/>
    <n v="1"/>
    <s v="Y51"/>
    <s v="NİĞDE"/>
    <s v="NİĞDE"/>
    <s v="NİĞDE MERKEZ"/>
    <m/>
    <s v="Y07"/>
    <s v="ANTALYA"/>
    <s v="ANTALYA"/>
    <s v="MERKEZ"/>
    <m/>
    <n v="0"/>
    <n v="500"/>
    <n v="800"/>
    <n v="300"/>
    <n v="32477.69"/>
    <n v="382.86"/>
    <n v="40400"/>
    <n v="0"/>
    <n v="32094.83"/>
    <n v="40400"/>
    <n v="8305.17"/>
  </r>
  <r>
    <x v="4"/>
    <s v="Ahmet Bursal"/>
    <m/>
    <m/>
    <m/>
    <d v="2026-08-28T00:00:00"/>
    <s v="S-643421"/>
    <d v="2026-08-28T00:00:00"/>
    <s v="Y-577670"/>
    <x v="3"/>
    <m/>
    <s v=" "/>
    <m/>
    <m/>
    <m/>
    <x v="11"/>
    <m/>
    <m/>
    <d v="2026-08-28T00:00:00"/>
    <s v="P-000173411"/>
    <m/>
    <s v="34ESZ444"/>
    <s v="Tır Frigorifik"/>
    <s v="MUSTAFA EŞSİZ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VRUPA @"/>
    <n v="0"/>
    <n v="0"/>
    <n v="0"/>
    <n v="0"/>
    <n v="49000"/>
    <n v="0"/>
    <n v="59564"/>
    <n v="0"/>
    <n v="49000"/>
    <n v="59564"/>
    <n v="10564"/>
  </r>
  <r>
    <x v="4"/>
    <s v="Necmettin ŞEN"/>
    <s v="Arşiv kaydı var"/>
    <s v="24-31 AĞUSTOS 2026 ÇUMRA MUTABAKATI"/>
    <s v="TAMAMLANDI"/>
    <d v="2026-08-31T00:00:00"/>
    <s v="S-643385"/>
    <d v="2026-08-28T00:00:00"/>
    <s v="Y-577633"/>
    <x v="2"/>
    <m/>
    <s v=" "/>
    <m/>
    <m/>
    <m/>
    <x v="10"/>
    <s v="PANEK ZİRAAT ALETLERİ DAYANIKLI TÜKETİM MALZEMELERİ"/>
    <m/>
    <d v="2026-08-28T00:00:00"/>
    <s v="P-000173261"/>
    <m/>
    <s v="01AES296"/>
    <s v="Tır Frigorifik"/>
    <s v="TALİP KARAASLAN"/>
    <x v="0"/>
    <s v=" "/>
    <m/>
    <s v="ŞEHİRLERARASI"/>
    <n v="1"/>
    <s v="4211"/>
    <s v="ÇUMRA FABRİKA"/>
    <s v="KONYA"/>
    <s v="ÇUMRA"/>
    <m/>
    <s v="Y06"/>
    <s v="ANKARA"/>
    <s v="ANKARA"/>
    <s v="ANKARA MERKEZ"/>
    <s v="A101 AKINCI @ "/>
    <n v="0"/>
    <n v="0"/>
    <n v="0"/>
    <n v="0"/>
    <n v="23000"/>
    <n v="0"/>
    <n v="23860.2"/>
    <n v="0"/>
    <n v="23000"/>
    <n v="23860.2"/>
    <n v="860.2"/>
  </r>
  <r>
    <x v="4"/>
    <s v="Ahmet Bursal"/>
    <m/>
    <m/>
    <m/>
    <d v="2026-08-28T00:00:00"/>
    <s v="S-643857"/>
    <d v="2026-08-28T00:00:00"/>
    <s v="Y-578109"/>
    <x v="3"/>
    <m/>
    <s v=" "/>
    <m/>
    <m/>
    <m/>
    <x v="28"/>
    <m/>
    <m/>
    <m/>
    <m/>
    <m/>
    <s v="07AYT505"/>
    <s v="Tır Frigorifik"/>
    <s v="CEMAL AKIŞ"/>
    <x v="0"/>
    <s v=" "/>
    <m/>
    <s v="ŞEHİRLERARASI"/>
    <n v="1"/>
    <s v="Y09"/>
    <s v="AYDIN"/>
    <s v="AYDIN"/>
    <s v="AYDIN MERKEZ"/>
    <m/>
    <s v="Y07"/>
    <s v="ANTALYA"/>
    <s v="ANTALYA"/>
    <s v="MERKEZ"/>
    <m/>
    <n v="0"/>
    <n v="0"/>
    <n v="0"/>
    <n v="0"/>
    <n v="27000"/>
    <n v="0"/>
    <n v="28000"/>
    <n v="0"/>
    <n v="27000"/>
    <n v="28000"/>
    <n v="1000"/>
  </r>
  <r>
    <x v="4"/>
    <s v="Serhat Kuzey"/>
    <m/>
    <m/>
    <m/>
    <d v="2026-08-28T00:00:00"/>
    <s v="S-643851"/>
    <d v="2026-08-28T00:00:00"/>
    <s v="Y-578102"/>
    <x v="3"/>
    <m/>
    <s v=" "/>
    <m/>
    <m/>
    <m/>
    <x v="11"/>
    <m/>
    <m/>
    <d v="2026-08-28T00:00:00"/>
    <s v="P-000173418"/>
    <m/>
    <s v="06FTL122"/>
    <s v="Tır Frigorifik"/>
    <s v="SÜLEYMAN BAHAR-BARAN NAKLİYAT"/>
    <x v="1"/>
    <s v=" "/>
    <m/>
    <s v="ŞEHİRLERARASI"/>
    <n v="1"/>
    <s v="Y51"/>
    <s v="NİĞDE"/>
    <s v="NİĞDE"/>
    <s v="NİĞDE MERKEZ"/>
    <m/>
    <s v="Y27"/>
    <s v="GAZİANTEP"/>
    <s v="GAZİANTEP"/>
    <s v="GAZİANTEP MERKEZ"/>
    <m/>
    <n v="0"/>
    <n v="416"/>
    <n v="986"/>
    <n v="570"/>
    <n v="39727.33"/>
    <n v="623.08000000000004"/>
    <n v="31699"/>
    <n v="0"/>
    <n v="39104.25"/>
    <n v="31699"/>
    <n v="-7405.25"/>
  </r>
  <r>
    <x v="4"/>
    <s v="Muhammed GÖKMEN"/>
    <s v="Arşiv kaydı var"/>
    <s v="24-31 AĞUSTOS 2026 ÇUMRA MUTABAKATI"/>
    <s v="TAMAMLANDI"/>
    <d v="2026-08-28T00:00:00"/>
    <s v="S-643211"/>
    <d v="2026-08-28T00:00:00"/>
    <s v="Y-577459"/>
    <x v="2"/>
    <m/>
    <s v=" "/>
    <m/>
    <m/>
    <m/>
    <x v="10"/>
    <s v="PANEK ZİRAAT ALETLERİ DAYANIKLI TÜKETİM MALZEMELERİ"/>
    <m/>
    <d v="2026-08-28T00:00:00"/>
    <s v="P-000173163"/>
    <m/>
    <s v="07R0545"/>
    <s v="Tır Tenteli"/>
    <s v="HASAN DENİZ AYDEMİR"/>
    <x v="0"/>
    <s v=" "/>
    <m/>
    <s v="ŞEHİRLERARASI"/>
    <n v="1"/>
    <s v="4211"/>
    <s v="ÇUMRA FABRİKA"/>
    <s v="KONYA"/>
    <s v="ÇUMRA"/>
    <m/>
    <s v="Y07"/>
    <s v="ANTALYA"/>
    <s v="ANTALYA"/>
    <s v="MERKEZ"/>
    <s v="A101 DÖŞEMEALTI @ "/>
    <n v="0"/>
    <n v="0"/>
    <n v="0"/>
    <n v="0"/>
    <n v="21000"/>
    <n v="0"/>
    <n v="21260.2"/>
    <n v="0"/>
    <n v="21000"/>
    <n v="21260.2"/>
    <n v="260.2"/>
  </r>
  <r>
    <x v="4"/>
    <s v="Necmettin ŞEN"/>
    <s v="Arşiv kaydı var"/>
    <s v="24-31 AĞUSTOS 2026 ÇUMRA MUTABAKATI"/>
    <s v="TAMAMLANDI"/>
    <d v="2026-08-28T00:00:00"/>
    <s v="S-643202"/>
    <d v="2026-08-28T00:00:00"/>
    <s v="Y-577450"/>
    <x v="2"/>
    <m/>
    <s v=" "/>
    <m/>
    <m/>
    <m/>
    <x v="10"/>
    <s v="PANEK ZİRAAT ALETLERİ DAYANIKLI TÜKETİM MALZEMELERİ"/>
    <m/>
    <d v="2026-08-28T00:00:00"/>
    <s v="P-000173104"/>
    <m/>
    <s v="42AID027"/>
    <s v="Tır Frigorifik"/>
    <s v="NİYAZİ ESĞİ"/>
    <x v="0"/>
    <s v="NİYAZİ ESĞİ"/>
    <s v="0544 325 68 42"/>
    <s v="ŞEHİRLERARASI"/>
    <n v="1"/>
    <s v="4211"/>
    <s v="ÇUMRA FABRİKA"/>
    <s v="KONYA"/>
    <s v="ÇUMRA"/>
    <m/>
    <s v="Y44"/>
    <s v="MALATYA"/>
    <s v="MALATYA"/>
    <s v="MALATYA MERKEZ"/>
    <s v="A101 @ "/>
    <n v="0"/>
    <n v="0"/>
    <n v="0"/>
    <n v="0"/>
    <n v="42000"/>
    <n v="0"/>
    <n v="45005.919999999998"/>
    <n v="0"/>
    <n v="42000"/>
    <n v="45005.919999999998"/>
    <n v="3005.92"/>
  </r>
  <r>
    <x v="4"/>
    <s v="Necmettin ŞEN"/>
    <s v="Arşiv kaydı var"/>
    <s v="24-31 AĞUSTOS 2026 ÇUMRA MUTABAKATI"/>
    <s v="TAMAMLANDI"/>
    <d v="2026-08-28T00:00:00"/>
    <s v="S-643201"/>
    <d v="2026-08-28T00:00:00"/>
    <s v="Y-577449"/>
    <x v="2"/>
    <m/>
    <s v=" "/>
    <m/>
    <m/>
    <m/>
    <x v="10"/>
    <s v="PANEK ZİRAAT ALETLERİ DAYANIKLI TÜKETİM MALZEMELERİ"/>
    <m/>
    <d v="2026-08-28T00:00:00"/>
    <s v="P-000173101"/>
    <m/>
    <s v="42AUE848"/>
    <s v="Tır Frigorifik"/>
    <s v="DURMUŞ ÇELİK"/>
    <x v="0"/>
    <s v=" "/>
    <m/>
    <s v="ŞEHİRLERARASI"/>
    <n v="1"/>
    <s v="4211"/>
    <s v="ÇUMRA FABRİKA"/>
    <s v="KONYA"/>
    <s v="ÇUMRA"/>
    <m/>
    <s v="Y06"/>
    <s v="ANKARA"/>
    <s v="ANKARA"/>
    <s v="ANKARA MERKEZ"/>
    <s v="A101 ESENBOĞA @ "/>
    <n v="0"/>
    <n v="0"/>
    <n v="0"/>
    <n v="0"/>
    <n v="22000"/>
    <n v="0"/>
    <n v="25243.4"/>
    <n v="0"/>
    <n v="22000"/>
    <n v="25243.4"/>
    <n v="3243.4"/>
  </r>
  <r>
    <x v="4"/>
    <s v="Necmettin ŞEN"/>
    <s v="Arşiv kaydı var"/>
    <s v="24-31 AĞUSTOS 2026 ÇUMRA MUTABAKATI"/>
    <s v="TAMAMLANDI"/>
    <d v="2026-08-28T00:00:00"/>
    <s v="S-643200"/>
    <d v="2026-08-28T00:00:00"/>
    <s v="Y-577448"/>
    <x v="2"/>
    <m/>
    <s v=" "/>
    <m/>
    <m/>
    <m/>
    <x v="10"/>
    <s v="PANEK ZİRAAT ALETLERİ DAYANIKLI TÜKETİM MALZEMELERİ"/>
    <m/>
    <d v="2026-08-28T00:00:00"/>
    <s v="P-000173098"/>
    <m/>
    <s v="42FAN86"/>
    <s v="Tır Frigorifik"/>
    <s v="MURAT ŞEFLEK"/>
    <x v="1"/>
    <s v=" "/>
    <m/>
    <s v="ŞEHİRLERARASI"/>
    <n v="1"/>
    <s v="4211"/>
    <s v="ÇUMRA FABRİKA"/>
    <s v="KONYA"/>
    <s v="ÇUMRA"/>
    <m/>
    <s v="Y68"/>
    <s v="AKSARAY"/>
    <s v="AKSARAY"/>
    <s v="AKSARAY MERKEZ"/>
    <s v="A101 @ "/>
    <n v="0"/>
    <n v="420"/>
    <n v="420"/>
    <n v="0"/>
    <n v="15421.74"/>
    <n v="0"/>
    <n v="12794.6"/>
    <n v="0"/>
    <n v="15421.74"/>
    <n v="12794.6"/>
    <n v="-2627.14"/>
  </r>
  <r>
    <x v="4"/>
    <s v="Necmettin ŞEN"/>
    <s v="Arşiv kaydı var"/>
    <s v="24-31 AĞUSTOS 2026 ÇUMRA MUTABAKATI"/>
    <s v="TAMAMLANDI"/>
    <d v="2026-08-28T00:00:00"/>
    <s v="S-643199"/>
    <d v="2026-08-28T00:00:00"/>
    <s v="Y-577446"/>
    <x v="2"/>
    <m/>
    <s v=" "/>
    <m/>
    <m/>
    <m/>
    <x v="10"/>
    <s v="PANEK ZİRAAT ALETLERİ DAYANIKLI TÜKETİM MALZEMELERİ"/>
    <m/>
    <d v="2026-08-28T00:00:00"/>
    <s v="P-000173097"/>
    <m/>
    <s v="42BHR389"/>
    <s v="Tır Frigorifik"/>
    <s v="UYNAK NAKLİYAT PETROL VE PETROL ÜRÜNLERİ İNŞAAT ANONİM ŞİRKETİ"/>
    <x v="0"/>
    <s v="ERKAN KAYGIN"/>
    <s v="0542 447 27 48"/>
    <s v="ŞEHİRLERARASI"/>
    <n v="1"/>
    <s v="4211"/>
    <s v="ÇUMRA FABRİKA"/>
    <s v="KONYA"/>
    <s v="ÇUMRA"/>
    <m/>
    <s v="Y38"/>
    <s v="KAYSERİ"/>
    <s v="KAYSERİ"/>
    <s v="KAYSERİ MERKEZ"/>
    <s v="A101 @ "/>
    <n v="0"/>
    <n v="0"/>
    <n v="0"/>
    <n v="0"/>
    <n v="22000"/>
    <n v="0"/>
    <n v="24620.959999999999"/>
    <n v="0"/>
    <n v="22000"/>
    <n v="24620.959999999999"/>
    <n v="2620.96"/>
  </r>
  <r>
    <x v="4"/>
    <s v="Necmettin ŞEN"/>
    <s v="Arşiv kaydı var"/>
    <s v="24-31 AĞUSTOS 2026 ÇUMRA MUTABAKATI"/>
    <s v="TAMAMLANDI"/>
    <d v="2026-09-01T00:00:00"/>
    <s v="S-643515"/>
    <d v="2026-08-28T00:00:00"/>
    <s v="Y-577765"/>
    <x v="2"/>
    <m/>
    <s v=" "/>
    <m/>
    <m/>
    <m/>
    <x v="10"/>
    <s v="PANEK ZİRAAT ALETLERİ DAYANIKLI TÜKETİM MALZEMELERİ"/>
    <m/>
    <d v="2026-08-28T00:00:00"/>
    <s v="P-000173320"/>
    <m/>
    <s v="33CTN22"/>
    <s v="Tır Frigorifik"/>
    <s v="HASRET ULUS.NAK.İNŞ.GÜM.TEKSTİL KUY.GID.PET.ÜRÜN.SAN.VE TİC.LTD.ŞTİ."/>
    <x v="1"/>
    <s v=" "/>
    <m/>
    <s v="ŞEHİRLERARASI"/>
    <n v="1"/>
    <s v="4211"/>
    <s v="ÇUMRA FABRİKA"/>
    <s v="KONYA"/>
    <s v="ÇUMRA"/>
    <m/>
    <s v="Y07"/>
    <s v="ANTALYA"/>
    <s v="ANTALYA"/>
    <s v="MERKEZ"/>
    <s v="A101 SERİK @"/>
    <n v="0"/>
    <n v="0"/>
    <n v="0"/>
    <n v="0"/>
    <n v="0"/>
    <n v="0"/>
    <n v="18508.88"/>
    <n v="0"/>
    <n v="0"/>
    <n v="18508.88"/>
    <n v="18508.88"/>
  </r>
  <r>
    <x v="4"/>
    <s v="Ahmet Bursal"/>
    <m/>
    <m/>
    <m/>
    <d v="2026-08-28T00:00:00"/>
    <s v="S-643425"/>
    <d v="2026-08-28T00:00:00"/>
    <s v="Y-577674"/>
    <x v="3"/>
    <m/>
    <s v=" "/>
    <m/>
    <m/>
    <m/>
    <x v="11"/>
    <m/>
    <m/>
    <d v="2026-08-28T00:00:00"/>
    <s v="P-000173416"/>
    <m/>
    <s v="33TA115"/>
    <s v="Tır Frigorifik"/>
    <s v="TUNÇ TARIMSAL TİCARET SANAYİ LİMİTED ŞİRKETİ"/>
    <x v="0"/>
    <s v=" "/>
    <m/>
    <s v="ŞEHİRLERARASI"/>
    <n v="1"/>
    <s v="Y51"/>
    <s v="NİĞDE"/>
    <s v="NİĞDE"/>
    <s v="NİĞDE MERKEZ"/>
    <m/>
    <s v="Y07"/>
    <s v="ANTALYA"/>
    <s v="ANTALYA"/>
    <s v="MERKEZ"/>
    <m/>
    <n v="0"/>
    <n v="0"/>
    <n v="0"/>
    <n v="0"/>
    <n v="32000"/>
    <n v="0"/>
    <n v="40614"/>
    <n v="0"/>
    <n v="32000"/>
    <n v="40614"/>
    <n v="8614"/>
  </r>
  <r>
    <x v="4"/>
    <s v="Ahmet Bursal"/>
    <m/>
    <m/>
    <m/>
    <d v="2026-08-28T00:00:00"/>
    <s v="S-643424"/>
    <d v="2026-08-28T00:00:00"/>
    <s v="Y-577673"/>
    <x v="3"/>
    <m/>
    <s v=" "/>
    <m/>
    <m/>
    <m/>
    <x v="11"/>
    <m/>
    <m/>
    <d v="2026-08-28T00:00:00"/>
    <s v="P-000173415"/>
    <m/>
    <s v="50AG744"/>
    <s v="Tır Frigorifik"/>
    <s v="AGRO NAKL.SAN.VE TİC.LTD.ŞTİ"/>
    <x v="0"/>
    <s v=" "/>
    <m/>
    <s v="ŞEHİRLERARASI"/>
    <n v="1"/>
    <s v="Y51"/>
    <s v="NİĞDE"/>
    <s v="NİĞDE"/>
    <s v="NİĞDE MERKEZ"/>
    <m/>
    <s v="Y07"/>
    <s v="ANTALYA"/>
    <s v="ANTALYA"/>
    <s v="MERKEZ"/>
    <s v="2 NOKTA @"/>
    <n v="0"/>
    <n v="0"/>
    <n v="0"/>
    <n v="0"/>
    <n v="35000"/>
    <n v="0"/>
    <n v="39364"/>
    <n v="0"/>
    <n v="35000"/>
    <n v="39364"/>
    <n v="4364"/>
  </r>
  <r>
    <x v="4"/>
    <s v="Ahmet Bursal"/>
    <m/>
    <m/>
    <m/>
    <d v="2026-08-28T00:00:00"/>
    <s v="S-643423"/>
    <d v="2026-08-28T00:00:00"/>
    <s v="Y-577672"/>
    <x v="3"/>
    <m/>
    <s v=" "/>
    <m/>
    <m/>
    <m/>
    <x v="11"/>
    <m/>
    <m/>
    <d v="2026-08-28T00:00:00"/>
    <s v="P-000173414"/>
    <m/>
    <s v="33BVP99"/>
    <s v="Tır Frigorifik"/>
    <s v="ALSO FRESH TARIM PETROL İTHALAT İHRACAT TİCARET VE SANAYİ LİMİTED ŞİRKETİ"/>
    <x v="0"/>
    <s v=" "/>
    <m/>
    <s v="ŞEHİRLERARASI"/>
    <n v="1"/>
    <s v="Y51"/>
    <s v="NİĞDE"/>
    <s v="NİĞDE"/>
    <s v="NİĞDE MERKEZ"/>
    <m/>
    <s v="Y07"/>
    <s v="ANTALYA"/>
    <s v="ANTALYA"/>
    <s v="MERKEZ"/>
    <s v="ALANYA @"/>
    <n v="0"/>
    <n v="0"/>
    <n v="0"/>
    <n v="0"/>
    <n v="35000"/>
    <n v="0"/>
    <n v="39364"/>
    <n v="0"/>
    <n v="35000"/>
    <n v="39364"/>
    <n v="4364"/>
  </r>
  <r>
    <x v="4"/>
    <s v="Ahmet Bursal"/>
    <m/>
    <m/>
    <m/>
    <d v="2026-08-28T00:00:00"/>
    <s v="S-643422"/>
    <d v="2026-08-28T00:00:00"/>
    <s v="Y-577671"/>
    <x v="3"/>
    <m/>
    <s v=" "/>
    <m/>
    <m/>
    <m/>
    <x v="11"/>
    <m/>
    <m/>
    <d v="2026-08-28T00:00:00"/>
    <s v="P-000173394"/>
    <m/>
    <s v="51ACA390"/>
    <s v="Tır Frigorifik"/>
    <s v="MEHMET ERÇATIM"/>
    <x v="0"/>
    <s v=" "/>
    <m/>
    <s v="ŞEHİRLERARASI"/>
    <n v="1"/>
    <s v="Y51"/>
    <s v="NİĞDE"/>
    <s v="NİĞDE"/>
    <s v="NİĞDE MERKEZ"/>
    <m/>
    <s v="Y01"/>
    <s v="ADANA"/>
    <s v="ADANA"/>
    <s v="ADANA MERKEZ"/>
    <s v="MERSİN + ADANA 2 NOKTA @"/>
    <n v="0"/>
    <n v="0"/>
    <n v="0"/>
    <n v="0"/>
    <n v="26000"/>
    <n v="0"/>
    <n v="30962"/>
    <n v="0"/>
    <n v="26000"/>
    <n v="30962"/>
    <n v="4962"/>
  </r>
  <r>
    <x v="4"/>
    <s v="Ahmet Bursal"/>
    <m/>
    <m/>
    <m/>
    <d v="2026-08-28T00:00:00"/>
    <s v="S-643420"/>
    <d v="2026-08-28T00:00:00"/>
    <s v="Y-577669"/>
    <x v="3"/>
    <m/>
    <s v=" "/>
    <m/>
    <m/>
    <m/>
    <x v="11"/>
    <m/>
    <m/>
    <d v="2026-08-28T00:00:00"/>
    <s v="P-000173396"/>
    <m/>
    <s v="51BN051"/>
    <s v="Tır Frigorifik"/>
    <s v="HÜSEYİN İMİR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VRUPA @"/>
    <n v="0"/>
    <n v="0"/>
    <n v="0"/>
    <n v="0"/>
    <n v="52000"/>
    <n v="0"/>
    <n v="59564"/>
    <n v="0"/>
    <n v="52000"/>
    <n v="59564"/>
    <n v="7564"/>
  </r>
  <r>
    <x v="4"/>
    <s v="Necmettin ŞEN"/>
    <s v="Arşiv kaydı var"/>
    <s v="24-31 AĞUSTOS 2026 ÇUMRA MUTABAKATI"/>
    <s v="TAMAMLANDI"/>
    <d v="2026-08-31T00:00:00"/>
    <s v="S-643410"/>
    <d v="2026-08-28T00:00:00"/>
    <s v="Y-577659"/>
    <x v="2"/>
    <m/>
    <s v=" "/>
    <m/>
    <m/>
    <m/>
    <x v="10"/>
    <s v="PANEK ZİRAAT ALETLERİ DAYANIKLI TÜKETİM MALZEMELERİ"/>
    <m/>
    <d v="2026-08-28T00:00:00"/>
    <s v="P-000173275"/>
    <m/>
    <s v="33SL026"/>
    <s v="Tır Frigorifik"/>
    <s v="ŞAHNALAR LOJİSTİK OTOMOTİV YEDEK PARÇA İNŞŞAT"/>
    <x v="0"/>
    <s v="ADEM TEK"/>
    <s v="0542 646 78 87"/>
    <s v="ŞEHİRLERARASI"/>
    <n v="1"/>
    <s v="4211"/>
    <s v="ÇUMRA FABRİKA"/>
    <s v="KONYA"/>
    <s v="ÇUMRA"/>
    <m/>
    <s v="Y33"/>
    <s v="MERSİN"/>
    <s v="MERSİN"/>
    <s v="MERSİN MERKEZ"/>
    <s v="A101 @ "/>
    <n v="0"/>
    <n v="0"/>
    <n v="0"/>
    <n v="0"/>
    <n v="19000"/>
    <n v="0"/>
    <n v="19634.419999999998"/>
    <n v="0"/>
    <n v="19000"/>
    <n v="19634.419999999998"/>
    <n v="634.41999999999996"/>
  </r>
  <r>
    <x v="4"/>
    <s v="Necmettin ŞEN"/>
    <s v="Arşiv kaydı var"/>
    <s v="24-31 AĞUSTOS 2026 ÇUMRA MUTABAKATI"/>
    <s v="TAMAMLANDI"/>
    <d v="2026-08-31T00:00:00"/>
    <s v="S-643386"/>
    <d v="2026-08-28T00:00:00"/>
    <s v="Y-577635"/>
    <x v="2"/>
    <m/>
    <s v=" "/>
    <m/>
    <m/>
    <m/>
    <x v="10"/>
    <s v="PANEK ZİRAAT ALETLERİ DAYANIKLI TÜKETİM MALZEMELERİ"/>
    <m/>
    <d v="2026-08-28T00:00:00"/>
    <s v="P-000173262"/>
    <m/>
    <s v="14AAP098"/>
    <s v="Tır Frigorifik"/>
    <s v="ERDAL İŞCAN"/>
    <x v="0"/>
    <s v="ERDAL İŞCAN"/>
    <s v="0544 360 23 50"/>
    <s v="ŞEHİRLERARASI"/>
    <n v="1"/>
    <s v="4211"/>
    <s v="ÇUMRA FABRİKA"/>
    <s v="KONYA"/>
    <s v="ÇUMRA"/>
    <m/>
    <s v="Y67"/>
    <s v="ZONGULDAK"/>
    <s v="ZONGULDAK"/>
    <s v="ZONGULDAK MERKEZ"/>
    <s v="A101 @ "/>
    <n v="0"/>
    <n v="0"/>
    <n v="0"/>
    <n v="0"/>
    <n v="32000"/>
    <n v="0"/>
    <n v="38334.019999999997"/>
    <n v="0"/>
    <n v="32000"/>
    <n v="38334.019999999997"/>
    <n v="6334.02"/>
  </r>
  <r>
    <x v="0"/>
    <s v="Serap BURSAL"/>
    <s v="Arşiv kaydı var"/>
    <m/>
    <m/>
    <d v="2026-08-29T00:00:00"/>
    <s v="S-644010"/>
    <d v="2026-08-29T00:00:00"/>
    <s v="Y-578263"/>
    <x v="0"/>
    <m/>
    <s v=" "/>
    <m/>
    <s v="20260829068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45"/>
    <n v="0"/>
    <n v="5000"/>
    <n v="5545"/>
    <n v="545"/>
  </r>
  <r>
    <x v="0"/>
    <s v="Serap BURSAL"/>
    <m/>
    <m/>
    <m/>
    <d v="2026-08-29T00:00:00"/>
    <s v="S-643338"/>
    <d v="2026-08-29T00:00:00"/>
    <s v="Y-577586"/>
    <x v="0"/>
    <m/>
    <s v=" "/>
    <m/>
    <m/>
    <m/>
    <x v="12"/>
    <s v="DETAY GIDA SAN. VE TİC.A.Ş."/>
    <m/>
    <m/>
    <m/>
    <m/>
    <s v="10SR470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0"/>
    <s v="BALIKESİR"/>
    <s v="BALIKESİR"/>
    <s v="BALIKESİR MERKEZ"/>
    <m/>
    <n v="0"/>
    <n v="0"/>
    <n v="0"/>
    <n v="0"/>
    <n v="29850"/>
    <n v="0"/>
    <n v="27777"/>
    <n v="0"/>
    <n v="29850"/>
    <n v="27777"/>
    <n v="-2073"/>
  </r>
  <r>
    <x v="0"/>
    <s v="Serap BURSAL"/>
    <s v="Arşiv kaydı var"/>
    <m/>
    <m/>
    <d v="2026-08-29T00:00:00"/>
    <s v="S-644036"/>
    <d v="2026-08-29T00:00:00"/>
    <s v="Y-578290"/>
    <x v="0"/>
    <m/>
    <s v=" "/>
    <m/>
    <s v="20260829074"/>
    <m/>
    <x v="0"/>
    <s v="BEYDA GIDA ÜRÜNLERİ SANAYİ VE TİC.A.Ş."/>
    <m/>
    <m/>
    <m/>
    <m/>
    <s v="58ADD551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45"/>
    <n v="0"/>
    <n v="5000"/>
    <n v="5545"/>
    <n v="545"/>
  </r>
  <r>
    <x v="0"/>
    <s v="Serap BURSAL"/>
    <s v="Arşiv kaydı var"/>
    <m/>
    <m/>
    <d v="2026-08-29T00:00:00"/>
    <s v="S-644021"/>
    <d v="2026-08-29T00:00:00"/>
    <s v="Y-578274"/>
    <x v="0"/>
    <m/>
    <s v=" "/>
    <m/>
    <s v="20260828135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45"/>
    <n v="0"/>
    <n v="5000"/>
    <n v="5545"/>
    <n v="545"/>
  </r>
  <r>
    <x v="0"/>
    <s v="Serap BURSAL"/>
    <s v="Arşiv kaydı var"/>
    <m/>
    <m/>
    <d v="2026-08-29T00:00:00"/>
    <s v="S-644013"/>
    <d v="2026-08-29T00:00:00"/>
    <s v="Y-578266"/>
    <x v="0"/>
    <m/>
    <s v=" "/>
    <m/>
    <s v="20260829018-20260829026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45"/>
    <n v="0"/>
    <n v="5000"/>
    <n v="5545"/>
    <n v="545"/>
  </r>
  <r>
    <x v="0"/>
    <s v="Serap BURSAL"/>
    <m/>
    <s v="1-31 AĞUSTOS PASİFİK MUTABAKATI / SAS NO : 7000194853"/>
    <m/>
    <d v="2026-08-29T00:00:00"/>
    <s v="S-643461"/>
    <d v="2026-08-29T00:00:00"/>
    <s v="Y-577710"/>
    <x v="0"/>
    <m/>
    <s v=" "/>
    <m/>
    <s v="5049031"/>
    <m/>
    <x v="2"/>
    <s v="HORİZON HIZLI TÜK. ÜRÜNL.ÜR.PAZ.SATIŞ VE TİC.A.Ş."/>
    <m/>
    <m/>
    <m/>
    <m/>
    <s v="34KGC813"/>
    <s v="Tır Frigorifik"/>
    <s v="DURMUŞ MUSLUKCU"/>
    <x v="0"/>
    <s v=" "/>
    <m/>
    <s v="ŞEHİRLERARASI"/>
    <n v="1"/>
    <s v="5201"/>
    <s v="ÜLKER BİSKÜVİ SİLİVRİ DEPO"/>
    <s v="İSTANBUL"/>
    <s v="SİLİVRİ"/>
    <s v="SELİMPAŞA SAN.BÖLGESİ NO:10"/>
    <s v="4002"/>
    <s v="PELİTLİ DEPO"/>
    <s v="KOCAELİ"/>
    <s v="GEBZE"/>
    <m/>
    <n v="0"/>
    <n v="0"/>
    <n v="0"/>
    <n v="0"/>
    <n v="40200"/>
    <n v="0"/>
    <n v="43649"/>
    <n v="0"/>
    <n v="40200"/>
    <n v="43649"/>
    <n v="3449"/>
  </r>
  <r>
    <x v="0"/>
    <s v="Serap BURSAL"/>
    <m/>
    <s v="1-31 AĞUSTOS PASİFİK MUTABAKATI / SAS NO : 7000194853"/>
    <m/>
    <d v="2026-08-29T00:00:00"/>
    <s v="S-643460"/>
    <d v="2026-08-29T00:00:00"/>
    <s v="Y-577709"/>
    <x v="0"/>
    <m/>
    <s v=" "/>
    <m/>
    <s v="5048471"/>
    <m/>
    <x v="2"/>
    <s v="HORİZON HIZLI TÜK. ÜRÜNL.ÜR.PAZ.SATIŞ VE TİC.A.Ş."/>
    <m/>
    <m/>
    <m/>
    <m/>
    <s v="34TK4082"/>
    <s v="8 Tkr Kamyon Frigorifik"/>
    <s v="DURMUŞ MUSLUKCU"/>
    <x v="0"/>
    <s v=" "/>
    <m/>
    <s v="ŞEHİRLERARASI"/>
    <n v="1"/>
    <s v="5201"/>
    <s v="ÜLKER BİSKÜVİ SİLİVRİ DEPO"/>
    <s v="İSTANBUL"/>
    <s v="SİLİVRİ"/>
    <s v="SELİMPAŞA SAN.BÖLGESİ NO:10"/>
    <s v="4002"/>
    <s v="PELİTLİ DEPO"/>
    <s v="KOCAELİ"/>
    <s v="GEBZE"/>
    <m/>
    <n v="0"/>
    <n v="0"/>
    <n v="0"/>
    <n v="0"/>
    <n v="40200"/>
    <n v="0"/>
    <n v="43649"/>
    <n v="0"/>
    <n v="40200"/>
    <n v="43649"/>
    <n v="3449"/>
  </r>
  <r>
    <x v="0"/>
    <s v="Serap BURSAL"/>
    <m/>
    <m/>
    <m/>
    <d v="2026-08-29T00:00:00"/>
    <s v="S-643459"/>
    <d v="2026-08-29T00:00:00"/>
    <s v="Y-577708"/>
    <x v="0"/>
    <m/>
    <s v=" "/>
    <m/>
    <s v="5049463"/>
    <m/>
    <x v="2"/>
    <s v="HORİZON HIZLI TÜK. ÜRÜNL.ÜR.PAZ.SATIŞ VE TİC.A.Ş."/>
    <m/>
    <m/>
    <m/>
    <m/>
    <s v="07YON23"/>
    <s v="Tır Frigorifik"/>
    <s v="DURMUŞ MUSLUKCU"/>
    <x v="0"/>
    <s v=" "/>
    <m/>
    <s v="ŞEHİRLERARASI"/>
    <n v="1"/>
    <s v="5201"/>
    <s v="ÜLKER BİSKÜVİ SİLİVRİ DEPO"/>
    <s v="İSTANBUL"/>
    <s v="SİLİVRİ"/>
    <s v="SELİMPAŞA SAN.BÖLGESİ NO:10"/>
    <s v="4002"/>
    <s v="PELİTLİ DEPO"/>
    <s v="KOCAELİ"/>
    <s v="GEBZE"/>
    <m/>
    <n v="0"/>
    <n v="0"/>
    <n v="0"/>
    <n v="0"/>
    <n v="40200"/>
    <n v="0"/>
    <n v="43649"/>
    <n v="0"/>
    <n v="40200"/>
    <n v="43649"/>
    <n v="3449"/>
  </r>
  <r>
    <x v="0"/>
    <s v="Serap BURSAL"/>
    <s v="Arşiv kaydı var"/>
    <m/>
    <m/>
    <d v="2026-08-29T00:00:00"/>
    <s v="S-643341"/>
    <d v="2026-08-29T00:00:00"/>
    <s v="Y-577589"/>
    <x v="0"/>
    <m/>
    <s v=" "/>
    <m/>
    <m/>
    <m/>
    <x v="1"/>
    <s v="Ülker Bisküvi San. A.Ş. Topkapı- 3 Şubesi"/>
    <m/>
    <m/>
    <m/>
    <m/>
    <s v="70ABF991"/>
    <s v="Tır Tenteli"/>
    <s v="MUSTAFA AKIŞ"/>
    <x v="0"/>
    <s v=" "/>
    <m/>
    <s v="ŞEHİRLERARASI"/>
    <n v="1"/>
    <s v="0108"/>
    <s v="ÖNEM GAMEDA DEPO"/>
    <s v="İSTANBUL"/>
    <s v="ZEYTİNBURNU"/>
    <s v="DAVUTPAŞA CAD. NO:18 TOPKAPI"/>
    <s v="Y70"/>
    <s v="KARAMAN"/>
    <s v="KARAMAN"/>
    <s v="KARAMAN MERKEZ"/>
    <m/>
    <n v="0"/>
    <n v="0"/>
    <n v="0"/>
    <n v="0"/>
    <n v="41450"/>
    <n v="0"/>
    <n v="52059"/>
    <n v="0"/>
    <n v="41450"/>
    <n v="52059"/>
    <n v="10609"/>
  </r>
  <r>
    <x v="0"/>
    <s v="Serap BURSAL"/>
    <m/>
    <m/>
    <m/>
    <d v="2026-08-29T00:00:00"/>
    <s v="S-643340"/>
    <d v="2026-08-29T00:00:00"/>
    <s v="Y-577588"/>
    <x v="0"/>
    <m/>
    <s v=" "/>
    <m/>
    <s v="DKI2026000005320"/>
    <m/>
    <x v="4"/>
    <s v="DETAY KAHVE SAN VE TİC A.Ş"/>
    <m/>
    <m/>
    <m/>
    <m/>
    <s v="11DB961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m/>
    <m/>
    <m/>
    <d v="2026-08-29T00:00:00"/>
    <s v="S-643339"/>
    <d v="2026-08-29T00:00:00"/>
    <s v="Y-577587"/>
    <x v="0"/>
    <m/>
    <s v=" "/>
    <m/>
    <s v="DKI2026000005331-5332"/>
    <m/>
    <x v="4"/>
    <s v="DETAY KAHVE SAN VE TİC A.Ş"/>
    <m/>
    <m/>
    <m/>
    <m/>
    <s v="10AJC193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m/>
    <m/>
    <m/>
    <d v="2026-08-29T00:00:00"/>
    <s v="S-643337"/>
    <d v="2026-08-29T00:00:00"/>
    <s v="Y-577585"/>
    <x v="0"/>
    <m/>
    <s v=" "/>
    <m/>
    <m/>
    <m/>
    <x v="12"/>
    <s v="DETAY GIDA SAN. VE TİC.A.Ş."/>
    <m/>
    <m/>
    <m/>
    <m/>
    <s v="10AKR33"/>
    <s v="8 Tkr Kamyon Frigorifik"/>
    <s v="FERUDUN ŞORA"/>
    <x v="0"/>
    <s v=" "/>
    <m/>
    <s v="ŞEHİRLERARASI"/>
    <n v="1"/>
    <s v="9950"/>
    <s v="DETAY ÇATALCA FABRİKA"/>
    <s v="İSTANBUL"/>
    <s v="ÇATALCA"/>
    <s v="FABRİKALAR CAD.KARATOPRAK MEVKİİ NO:30 MURATBEY KÖYÜ"/>
    <s v="Y16"/>
    <s v="BURSA"/>
    <s v="BURSA"/>
    <s v="MUSTAFAKEMALPAŞA"/>
    <m/>
    <n v="0"/>
    <n v="0"/>
    <n v="0"/>
    <n v="0"/>
    <n v="23000"/>
    <n v="0"/>
    <n v="32799"/>
    <n v="0"/>
    <n v="23000"/>
    <n v="32799"/>
    <n v="9799"/>
  </r>
  <r>
    <x v="0"/>
    <s v="Serap BURSAL"/>
    <m/>
    <m/>
    <m/>
    <d v="2026-08-29T00:00:00"/>
    <s v="S-643336"/>
    <d v="2026-08-29T00:00:00"/>
    <s v="Y-577584"/>
    <x v="0"/>
    <m/>
    <s v=" "/>
    <m/>
    <m/>
    <m/>
    <x v="12"/>
    <s v="DETAY GIDA SAN. VE TİC.A.Ş."/>
    <m/>
    <m/>
    <m/>
    <m/>
    <s v="42CVH68"/>
    <s v="Tır Frigorifik"/>
    <s v="UMAY TARIM NAKLİYAT OTOMOTİV SANAYİ VE TİCARET LİMİTED ŞİRKETİ"/>
    <x v="0"/>
    <s v=" "/>
    <m/>
    <s v="ŞEHİRLERARASI"/>
    <n v="1"/>
    <s v="9901"/>
    <s v="DETAY KIRAÇ DEPO"/>
    <s v="İSTANBUL"/>
    <s v="BÜYÜKÇEKMECE"/>
    <s v="KIRAÇ NAMIK KEMAL MH.184.CD.422.SK.NO:8"/>
    <s v="Y42"/>
    <s v="KONYA"/>
    <s v="KONYA"/>
    <s v="ÇUMRA"/>
    <m/>
    <n v="0"/>
    <n v="0"/>
    <n v="0"/>
    <n v="0"/>
    <n v="40000"/>
    <n v="0"/>
    <n v="37750"/>
    <n v="0"/>
    <n v="40000"/>
    <n v="37750"/>
    <n v="-2250"/>
  </r>
  <r>
    <x v="0"/>
    <s v="Serap BURSAL"/>
    <s v="Arşiv kaydı var"/>
    <m/>
    <m/>
    <d v="2026-08-29T00:00:00"/>
    <s v="S-643335"/>
    <d v="2026-08-29T00:00:00"/>
    <s v="Y-577583"/>
    <x v="0"/>
    <m/>
    <s v=" "/>
    <m/>
    <m/>
    <m/>
    <x v="12"/>
    <s v="DETAY GIDA SAN. VE TİC.A.Ş."/>
    <m/>
    <m/>
    <m/>
    <m/>
    <s v="42S2920"/>
    <s v="Tır Frigorifik"/>
    <s v="ESİN PETROLLERİ LOJİSTİK ANONİM ŞİRKETİ"/>
    <x v="0"/>
    <s v="MEHMET KÜÇÜKCÖMMEN"/>
    <s v="0539 446 92 42"/>
    <s v="ŞEHİRLERARASI"/>
    <n v="1"/>
    <s v="9901"/>
    <s v="DETAY KIRAÇ DEPO"/>
    <s v="İSTANBUL"/>
    <s v="BÜYÜKÇEKMECE"/>
    <s v="KIRAÇ NAMIK KEMAL MH.184.CD.422.SK.NO:8"/>
    <s v="Y06"/>
    <s v="ANKARA"/>
    <s v="ANKARA"/>
    <s v="ELMADAĞ"/>
    <m/>
    <n v="0"/>
    <n v="0"/>
    <n v="0"/>
    <n v="0"/>
    <n v="37000"/>
    <n v="0"/>
    <n v="39250"/>
    <n v="0"/>
    <n v="37000"/>
    <n v="39250"/>
    <n v="2250"/>
  </r>
  <r>
    <x v="0"/>
    <s v="Serap BURSAL"/>
    <m/>
    <m/>
    <m/>
    <d v="2026-08-29T00:00:00"/>
    <s v="S-643334"/>
    <d v="2026-08-29T00:00:00"/>
    <s v="Y-577582"/>
    <x v="0"/>
    <m/>
    <s v=" "/>
    <m/>
    <m/>
    <m/>
    <x v="12"/>
    <s v="DETAY GIDA SAN. VE TİC.A.Ş."/>
    <m/>
    <m/>
    <m/>
    <m/>
    <s v="42AYP431"/>
    <s v="Tır Tenteli"/>
    <s v="MUSTAFA ASIM ŞEFLEK NAK.TUR.TİC.LTD.ŞTİ"/>
    <x v="0"/>
    <s v=" "/>
    <m/>
    <s v="ŞEHİRLERARASI"/>
    <n v="1"/>
    <s v="9901"/>
    <s v="DETAY KIRAÇ DEPO"/>
    <s v="İSTANBUL"/>
    <s v="BÜYÜKÇEKMECE"/>
    <s v="KIRAÇ NAMIK KEMAL MH.184.CD.422.SK.NO:8"/>
    <s v="Y42"/>
    <s v="KONYA"/>
    <s v="KONYA"/>
    <s v="KONYA MERKEZ"/>
    <m/>
    <n v="0"/>
    <n v="0"/>
    <n v="0"/>
    <n v="0"/>
    <n v="39000"/>
    <n v="0"/>
    <n v="35850"/>
    <n v="0"/>
    <n v="39000"/>
    <n v="35850"/>
    <n v="-3150"/>
  </r>
  <r>
    <x v="0"/>
    <s v="Serap BURSAL"/>
    <m/>
    <m/>
    <m/>
    <d v="2026-08-29T00:00:00"/>
    <s v="S-643333"/>
    <d v="2026-08-29T00:00:00"/>
    <s v="Y-577581"/>
    <x v="0"/>
    <m/>
    <s v=" "/>
    <m/>
    <s v="ALI2026000012182"/>
    <m/>
    <x v="13"/>
    <s v="ALTINMARKA GIDA SANAYİ VE TİCARET A.Ş"/>
    <m/>
    <d v="2026-08-29T00:00:00"/>
    <s v="P-000173426"/>
    <m/>
    <s v="47ACG736"/>
    <s v="Tır Frigorifik"/>
    <s v="YAVUZHAN ULUSLARARASI TAŞIMACILIK PETROL NAKLİYAT GIDA İNŞAAT SANAYİ VE TİCARET LİMİTED ŞİRKETİ."/>
    <x v="0"/>
    <s v=" "/>
    <m/>
    <s v="ŞEHİRLERARASI"/>
    <n v="1"/>
    <s v="9902"/>
    <s v="ALTINMARKA KIRAÇ DEPO"/>
    <s v="İSTANBUL"/>
    <s v="BÜYÜKÇEKMECE"/>
    <s v="KIRAÇ KÖYÜ YOLU ATATÜRK CD.NO:2-2A"/>
    <s v="Y79"/>
    <s v="KİLİS"/>
    <s v="KİLİS"/>
    <s v="KİLİS MERKEZ"/>
    <m/>
    <n v="0"/>
    <n v="0"/>
    <n v="0"/>
    <n v="0"/>
    <n v="65000"/>
    <n v="0"/>
    <n v="74319"/>
    <n v="0"/>
    <n v="65000"/>
    <n v="74319"/>
    <n v="9319"/>
  </r>
  <r>
    <x v="0"/>
    <s v="Serap BURSAL"/>
    <m/>
    <m/>
    <m/>
    <d v="2026-08-29T00:00:00"/>
    <s v="S-643331"/>
    <d v="2026-08-29T00:00:00"/>
    <s v="Y-577579"/>
    <x v="0"/>
    <m/>
    <s v=" "/>
    <m/>
    <s v="ALI2026000012221"/>
    <m/>
    <x v="13"/>
    <s v="ALTINMARKA GIDA SANAYİ VE TİCARET A.Ş"/>
    <m/>
    <d v="2026-08-29T00:00:00"/>
    <s v="P-000173240"/>
    <m/>
    <s v="68DF229"/>
    <s v="Tır Tenteli"/>
    <s v="ZÜBEYİR DABANLI"/>
    <x v="0"/>
    <s v=" "/>
    <m/>
    <s v="ŞEHİRLERARASI"/>
    <n v="1"/>
    <s v="9902"/>
    <s v="ALTINMARKA KIRAÇ DEPO"/>
    <s v="İSTANBUL"/>
    <s v="BÜYÜKÇEKMECE"/>
    <s v="KIRAÇ KÖYÜ YOLU ATATÜRK CD.NO:2-2A"/>
    <s v="Y07"/>
    <s v="ANTALYA"/>
    <s v="ANTALYA"/>
    <s v="MERKEZ"/>
    <m/>
    <n v="0"/>
    <n v="0"/>
    <n v="0"/>
    <n v="0"/>
    <n v="36000"/>
    <n v="0"/>
    <n v="49976"/>
    <n v="0"/>
    <n v="36000"/>
    <n v="49976"/>
    <n v="13976"/>
  </r>
  <r>
    <x v="0"/>
    <s v="Ahmet Bursal"/>
    <s v="Arşiv kaydı var"/>
    <m/>
    <s v="TAMAMLANDI"/>
    <d v="2026-08-29T00:00:00"/>
    <s v="S-643971"/>
    <d v="2026-08-29T00:00:00"/>
    <s v="Y-578222"/>
    <x v="0"/>
    <m/>
    <s v=" "/>
    <m/>
    <m/>
    <m/>
    <x v="1"/>
    <s v="Ülker Bisküvi San. A.Ş. Topkapı- 3 Şubesi"/>
    <m/>
    <m/>
    <m/>
    <m/>
    <s v="34AH1124"/>
    <s v="10 Tkr Kamyon Tenteli"/>
    <s v="HAMİT ÜÇÜNCÜ"/>
    <x v="0"/>
    <s v=" "/>
    <m/>
    <s v="ŞEHİRİÇİ"/>
    <n v="1"/>
    <s v="0108"/>
    <s v="ÖNEM GAMEDA DEPO"/>
    <s v="İSTANBUL"/>
    <s v="ZEYTİNBURNU"/>
    <s v="DAVUTPAŞA CAD. NO:18 TOPKAPI"/>
    <s v="2121"/>
    <s v="YAPKİM ANTREPO-SİLİVRİ"/>
    <s v="İSTANBUL"/>
    <s v="SİLİVRİ"/>
    <s v="YAPKİM ANTREPO-SİLİVRİ_x000a__x000a_İRS NO:92569 @"/>
    <n v="0"/>
    <n v="0"/>
    <n v="0"/>
    <n v="0"/>
    <n v="5500"/>
    <n v="0"/>
    <n v="7612"/>
    <n v="0"/>
    <n v="5500"/>
    <n v="7612"/>
    <n v="2112"/>
  </r>
  <r>
    <x v="0"/>
    <s v="Ahmet Bursal"/>
    <s v="Arşiv kaydı var"/>
    <m/>
    <s v="TAMAMLANDI"/>
    <d v="2026-08-29T00:00:00"/>
    <s v="S-643970"/>
    <d v="2026-08-29T00:00:00"/>
    <s v="Y-578221"/>
    <x v="0"/>
    <m/>
    <s v=" "/>
    <m/>
    <m/>
    <m/>
    <x v="1"/>
    <s v="Ülker Bisküvi San. A.Ş. Topkapı- 3 Şubesi"/>
    <m/>
    <m/>
    <m/>
    <m/>
    <s v="34AH1124"/>
    <s v="10 Tkr Kamyon Tenteli"/>
    <s v="HAMİT ÜÇÜNCÜ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91552-92076-92641 @ "/>
    <n v="0"/>
    <n v="0"/>
    <n v="0"/>
    <n v="0"/>
    <n v="25500"/>
    <n v="0"/>
    <n v="30518.12"/>
    <n v="0"/>
    <n v="25500"/>
    <n v="30518.12"/>
    <n v="5018.12"/>
  </r>
  <r>
    <x v="1"/>
    <s v="Erkan Kaya"/>
    <m/>
    <m/>
    <m/>
    <d v="2026-08-29T00:00:00"/>
    <s v="S-643310"/>
    <d v="2026-08-29T00:00:00"/>
    <s v="Y-577557"/>
    <x v="0"/>
    <m/>
    <s v=" "/>
    <m/>
    <m/>
    <m/>
    <x v="23"/>
    <s v="İSTANBUL GIDA DIŞ TİCARET ANONİM ŞİRKETİ"/>
    <s v="İSTANBUL GIDA DIŞ TİCARET ANONİM ŞİRKETİ"/>
    <d v="2026-08-29T00:00:00"/>
    <s v="P-000173228"/>
    <s v="CAAU4238254 - MISIR S.K"/>
    <s v="34FLN168"/>
    <s v="Tır Tenteli"/>
    <s v="ELMİNA LOJİSTİK VE TAŞIMACILIK LTD.ŞTİ"/>
    <x v="0"/>
    <s v=" "/>
    <m/>
    <s v="ŞEHİRİÇİ"/>
    <n v="1"/>
    <s v="TOPKAPI"/>
    <s v="TOPKAPI"/>
    <s v="İSTANBUL"/>
    <s v="ZEYTİNBURNU"/>
    <m/>
    <s v="L3403"/>
    <s v="MARPORT"/>
    <s v="İSTANBUL"/>
    <s v="BEYLİKDÜZÜ"/>
    <s v="MARMARA MH. LİMANLAR YOLU CD. NO:53 @"/>
    <n v="0"/>
    <n v="0"/>
    <n v="0"/>
    <n v="0"/>
    <n v="15536"/>
    <n v="0"/>
    <n v="19647"/>
    <n v="0"/>
    <n v="15536"/>
    <n v="19647"/>
    <n v="4111"/>
  </r>
  <r>
    <x v="1"/>
    <s v="Erkan Kaya"/>
    <m/>
    <m/>
    <m/>
    <d v="2026-08-29T00:00:00"/>
    <s v="S-643308"/>
    <d v="2026-08-29T00:00:00"/>
    <s v="Y-577555"/>
    <x v="0"/>
    <m/>
    <s v=" "/>
    <m/>
    <m/>
    <m/>
    <x v="23"/>
    <s v="İSTANBUL GIDA DIŞ TİCARET ANONİM ŞİRKETİ"/>
    <s v="İSTANBUL GIDA DIŞ TİCARET ANONİM ŞİRKETİ"/>
    <d v="2026-08-29T00:00:00"/>
    <s v="P-000173227"/>
    <s v="SEKU9290748 - MISIR S.K"/>
    <s v="34MSZ282"/>
    <s v="Tır Tenteli"/>
    <s v="ELMİNA LOJİSTİK VE TAŞIMACILIK LTD.ŞTİ"/>
    <x v="0"/>
    <s v=" "/>
    <m/>
    <s v="ŞEHİRİÇİ"/>
    <n v="1"/>
    <s v="TOPKAPI"/>
    <s v="TOPKAPI"/>
    <s v="İSTANBUL"/>
    <s v="ZEYTİNBURNU"/>
    <m/>
    <s v="L3403"/>
    <s v="MARPORT"/>
    <s v="İSTANBUL"/>
    <s v="BEYLİKDÜZÜ"/>
    <s v="MARMARA MH. LİMANLAR YOLU CD. NO:53 @"/>
    <n v="0"/>
    <n v="0"/>
    <n v="0"/>
    <n v="0"/>
    <n v="15536"/>
    <n v="0"/>
    <n v="19647"/>
    <n v="0"/>
    <n v="15536"/>
    <n v="19647"/>
    <n v="4111"/>
  </r>
  <r>
    <x v="1"/>
    <s v="Erkan Kaya"/>
    <m/>
    <m/>
    <m/>
    <d v="2026-08-29T00:00:00"/>
    <s v="S-643306"/>
    <d v="2026-08-29T00:00:00"/>
    <s v="Y-577553"/>
    <x v="0"/>
    <m/>
    <s v=" "/>
    <m/>
    <m/>
    <m/>
    <x v="23"/>
    <s v="İSTANBUL GIDA DIŞ TİCARET ANONİM ŞİRKETİ"/>
    <s v="İSTANBUL GIDA DIŞ TİCARET ANONİM ŞİRKETİ"/>
    <d v="2026-08-29T00:00:00"/>
    <s v="P-000173225"/>
    <s v="OERU4191516 - DANİMARKA E.Y"/>
    <s v="34DCY908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11558"/>
    <n v="0"/>
    <n v="15534"/>
    <n v="0"/>
    <n v="11558"/>
    <n v="15534"/>
    <n v="3976"/>
  </r>
  <r>
    <x v="1"/>
    <s v="Erkan Kaya"/>
    <m/>
    <m/>
    <m/>
    <d v="2026-08-29T00:00:00"/>
    <s v="S-643307"/>
    <d v="2026-08-29T00:00:00"/>
    <s v="Y-577554"/>
    <x v="0"/>
    <m/>
    <s v=" "/>
    <m/>
    <m/>
    <m/>
    <x v="23"/>
    <s v="İSTANBUL GIDA DIŞ TİCARET ANONİM ŞİRKETİ"/>
    <s v="İSTANBUL GIDA DIŞ TİCARET ANONİM ŞİRKETİ"/>
    <d v="2026-08-29T00:00:00"/>
    <s v="P-000173226"/>
    <s v="TCLU9821880 - MISIR S.K"/>
    <s v="34NOD637"/>
    <s v="Tır Tenteli"/>
    <s v="ELMİNA LOJİSTİK VE TAŞIMACILIK LTD.ŞTİ"/>
    <x v="0"/>
    <s v=" "/>
    <m/>
    <s v="ŞEHİRİÇİ"/>
    <n v="1"/>
    <s v="TOPKAPI"/>
    <s v="TOPKAPI"/>
    <s v="İSTANBUL"/>
    <s v="ZEYTİNBURNU"/>
    <m/>
    <s v="L3403"/>
    <s v="MARPORT"/>
    <s v="İSTANBUL"/>
    <s v="BEYLİKDÜZÜ"/>
    <s v="MARMARA MH. LİMANLAR YOLU CD. NO:53 @ "/>
    <n v="0"/>
    <n v="0"/>
    <n v="0"/>
    <n v="0"/>
    <n v="11368"/>
    <n v="0"/>
    <n v="14901"/>
    <n v="0"/>
    <n v="11368"/>
    <n v="14901"/>
    <n v="3533"/>
  </r>
  <r>
    <x v="5"/>
    <s v="Ahmet Bursal"/>
    <s v="Arşiv kaydı var"/>
    <m/>
    <m/>
    <d v="2026-08-29T00:00:00"/>
    <s v="S-643882"/>
    <d v="2026-08-29T00:00:00"/>
    <s v="Y-578134"/>
    <x v="0"/>
    <m/>
    <s v=" "/>
    <m/>
    <s v="92614"/>
    <m/>
    <x v="35"/>
    <s v="ÜLKER BİSKÜVİ SAN.A.Ş ( GEBZE ŞUBE )"/>
    <s v="Ülker Bisküvi San. A.Ş. Akyurt Şubesi"/>
    <m/>
    <m/>
    <m/>
    <s v="06ESE611"/>
    <s v="Tır Kayar Perdeli"/>
    <s v="HASAN HÜSEYİN ATA"/>
    <x v="0"/>
    <s v="HASAN ATA"/>
    <s v="5384099899"/>
    <s v="ŞEHİRLERARASI"/>
    <n v="1"/>
    <s v="0201"/>
    <s v="ÜLKER GEBZE DEPO"/>
    <s v="KOCAELİ"/>
    <s v="GEBZE"/>
    <s v="GEBZE FABRİKA"/>
    <s v="2163"/>
    <s v="BİGBAG DEPO"/>
    <s v="ANKARA"/>
    <s v="AKYURT"/>
    <s v="Saracalar Mahallesi Alparslan Türkeş Bulvarı Önem Gıda Blok No:4/1 Akyurt/Ankara @ 92614"/>
    <n v="0"/>
    <n v="0"/>
    <n v="0"/>
    <n v="0"/>
    <n v="21750"/>
    <n v="0"/>
    <n v="23753"/>
    <n v="0"/>
    <n v="21750"/>
    <n v="23753"/>
    <n v="2003"/>
  </r>
  <r>
    <x v="2"/>
    <s v="Arif Aladağ"/>
    <m/>
    <s v="24-31 AĞUSTOS 2026 GÖNENLİ SÜT / AKHİSAR MUTABAKATI"/>
    <s v="TAMAMLANDI"/>
    <d v="2026-08-29T00:00:00"/>
    <s v="S-643393"/>
    <d v="2026-08-29T00:00:00"/>
    <s v="Y-577640"/>
    <x v="0"/>
    <m/>
    <s v=" "/>
    <m/>
    <m/>
    <m/>
    <x v="6"/>
    <s v="GÖNENLİ SÜT VE SÜT ÜRÜNLERİ GIDA SANAYİ VE TİCARET ANONİM ŞİRKETİ"/>
    <m/>
    <m/>
    <m/>
    <m/>
    <s v="34DBB844"/>
    <s v="Tır Frigorifik"/>
    <s v="GÜNDÜZLER LOJİSTİK SANAYİ TİCARET LİMİTED ŞİRKETİ"/>
    <x v="0"/>
    <s v=" "/>
    <m/>
    <s v="ŞEHİRLERARASI"/>
    <n v="1"/>
    <s v="Y45"/>
    <s v="MANİSA"/>
    <s v="MANİSA"/>
    <s v="MANİSA MERKEZ"/>
    <m/>
    <s v="Y61"/>
    <s v="TRABZON"/>
    <s v="TRABZON"/>
    <s v="TRABZON MERKEZ"/>
    <s v="GİRESUN BİM+ TRABZON BİM @ "/>
    <n v="0"/>
    <n v="0"/>
    <n v="0"/>
    <n v="0"/>
    <n v="82000"/>
    <n v="0"/>
    <n v="82099.63"/>
    <n v="0"/>
    <n v="82000"/>
    <n v="82099.63"/>
    <n v="99.63"/>
  </r>
  <r>
    <x v="2"/>
    <s v="Arif Aladağ"/>
    <m/>
    <s v="24-31 AĞUSTOS 2026 GÖNENLİ SÜT / AKHİSAR MUTABAKATI"/>
    <s v="TAMAMLANDI"/>
    <d v="2026-08-29T00:00:00"/>
    <s v="S-643389"/>
    <d v="2026-08-29T00:00:00"/>
    <s v="Y-577637"/>
    <x v="0"/>
    <m/>
    <s v=" "/>
    <m/>
    <m/>
    <m/>
    <x v="6"/>
    <s v="GÖNENLİ SÜT VE SÜT ÜRÜNLERİ GIDA SANAYİ VE TİCARET ANONİM ŞİRKETİ"/>
    <m/>
    <m/>
    <m/>
    <m/>
    <s v="16AHS829"/>
    <s v="Tır Frigorifik"/>
    <s v="MUSTAFA ARIK"/>
    <x v="0"/>
    <s v=" "/>
    <m/>
    <s v="ŞEHİRLERARASI"/>
    <n v="1"/>
    <s v="Y45"/>
    <s v="MANİSA"/>
    <s v="MANİSA"/>
    <s v="MANİSA MERKEZ"/>
    <m/>
    <s v="Y10"/>
    <s v="BALIKESİR"/>
    <s v="BALIKESİR"/>
    <s v="BALIKESİR MERKEZ"/>
    <s v="GÖNEN FABRİKA @ "/>
    <n v="0"/>
    <n v="0"/>
    <n v="0"/>
    <n v="0"/>
    <n v="18000"/>
    <n v="0"/>
    <n v="15967.31"/>
    <n v="0"/>
    <n v="18000"/>
    <n v="15967.31"/>
    <n v="-2032.69"/>
  </r>
  <r>
    <x v="2"/>
    <s v="Arif Aladağ"/>
    <m/>
    <s v="24-31 AĞUSTOS 2026 GÖNENLİ SÜT / AKHİSAR MUTABAKATI"/>
    <s v="TAMAMLANDI"/>
    <d v="2026-08-29T00:00:00"/>
    <s v="S-643387"/>
    <d v="2026-08-29T00:00:00"/>
    <s v="Y-577634"/>
    <x v="0"/>
    <m/>
    <s v=" "/>
    <m/>
    <m/>
    <m/>
    <x v="6"/>
    <s v="GÖNENLİ SÜT VE SÜT ÜRÜNLERİ GIDA SANAYİ VE TİCARET ANONİM ŞİRKETİ"/>
    <m/>
    <m/>
    <m/>
    <m/>
    <s v="45ACD017"/>
    <s v="Tır Frigorifik"/>
    <s v="MEHMET UZEL"/>
    <x v="0"/>
    <s v=" "/>
    <m/>
    <s v="ŞEHİRLERARASI"/>
    <n v="1"/>
    <s v="Y45"/>
    <s v="MANİSA"/>
    <s v="MANİSA"/>
    <s v="MANİSA MERKEZ"/>
    <m/>
    <s v="Y10"/>
    <s v="BALIKESİR"/>
    <s v="BALIKESİR"/>
    <s v="BALIKESİR MERKEZ"/>
    <s v="GÖNEN FABRİKA @ "/>
    <n v="0"/>
    <n v="0"/>
    <n v="0"/>
    <n v="0"/>
    <n v="24000"/>
    <n v="0"/>
    <n v="25531.97"/>
    <n v="0"/>
    <n v="24000"/>
    <n v="25531.97"/>
    <n v="1531.97"/>
  </r>
  <r>
    <x v="2"/>
    <s v="Arif Aladağ"/>
    <m/>
    <m/>
    <s v="TAMAMLANDI"/>
    <d v="2026-08-29T00:00:00"/>
    <s v="S-643367"/>
    <d v="2026-08-29T00:00:00"/>
    <s v="Y-577615"/>
    <x v="0"/>
    <m/>
    <s v=" "/>
    <m/>
    <m/>
    <m/>
    <x v="7"/>
    <s v="KESKİNOĞLU TAVUKÇULUK VE DAMIZLIK İŞLETMELERİ SANAYİ TİCARET ANONİM ŞİRKETİ"/>
    <m/>
    <m/>
    <m/>
    <m/>
    <s v="68AFM128"/>
    <s v="Tır Frigorifik"/>
    <s v="OSMAN TAŞGIN"/>
    <x v="0"/>
    <s v=" "/>
    <m/>
    <s v="ŞEHİRLERARASI"/>
    <n v="1"/>
    <s v="4598"/>
    <s v="MANİSA KESKİNOĞLU DEPO"/>
    <s v="MANİSA"/>
    <s v="AKHİSAR"/>
    <s v="KAYALIOĞLU KASABASI"/>
    <s v="Y07"/>
    <s v="ANTALYA"/>
    <s v="ANTALYA"/>
    <s v="MERKEZ"/>
    <s v="SERİK A101 @ "/>
    <n v="0"/>
    <n v="0"/>
    <n v="0"/>
    <n v="0"/>
    <n v="27000"/>
    <n v="0"/>
    <n v="27700"/>
    <n v="0"/>
    <n v="27000"/>
    <n v="27700"/>
    <n v="700"/>
  </r>
  <r>
    <x v="3"/>
    <s v="Mehmet Koç"/>
    <s v="Arşiv kaydı var"/>
    <m/>
    <m/>
    <d v="2026-08-29T00:00:00"/>
    <s v="S-643797"/>
    <d v="2026-08-29T00:00:00"/>
    <s v="Y-578047"/>
    <x v="0"/>
    <m/>
    <s v=" "/>
    <m/>
    <m/>
    <m/>
    <x v="8"/>
    <s v="TURKUVAZ PLASTİK VE TEMİZLİK ÜRÜNLERİ SAN TİÇ A.Ş"/>
    <m/>
    <d v="2026-08-29T00:00:00"/>
    <s v="P-000173352"/>
    <m/>
    <s v="54FB532"/>
    <s v="Tır Tenteli"/>
    <s v="BİROL AKTÜRK"/>
    <x v="0"/>
    <s v=" "/>
    <m/>
    <s v="ŞEHİRLERARASI"/>
    <n v="1"/>
    <s v="HENDEK TURKUVAZ"/>
    <s v="HENDEK TURKUVAZ"/>
    <s v="SAKARYA"/>
    <s v="HENDEK"/>
    <m/>
    <s v="Y17"/>
    <s v="ÇANAKKALE"/>
    <s v="ÇANAKKALE"/>
    <s v="ÇANAKKALE MERKEZ"/>
    <m/>
    <n v="0"/>
    <n v="0"/>
    <n v="0"/>
    <n v="0"/>
    <n v="28000"/>
    <n v="0"/>
    <n v="30279"/>
    <n v="0"/>
    <n v="28000"/>
    <n v="30279"/>
    <n v="2279"/>
  </r>
  <r>
    <x v="3"/>
    <s v="Mehmet Koç"/>
    <s v="Arşiv kaydı var"/>
    <m/>
    <m/>
    <d v="2026-08-29T00:00:00"/>
    <s v="S-643536"/>
    <d v="2026-08-29T00:00:00"/>
    <s v="Y-578027"/>
    <x v="0"/>
    <m/>
    <s v=" "/>
    <m/>
    <m/>
    <m/>
    <x v="19"/>
    <s v="VATAN PLASTİK SAN TİCARET A.Ş"/>
    <m/>
    <d v="2026-08-29T00:00:00"/>
    <s v="P-000173333"/>
    <m/>
    <s v="42KN211"/>
    <s v="Tır Tenteli"/>
    <s v="TALHA ORUÇ"/>
    <x v="0"/>
    <s v=" "/>
    <m/>
    <s v="ŞEHİRLERARASI"/>
    <n v="1"/>
    <s v="ÖMERLİ"/>
    <s v="ÖMERLİ"/>
    <s v="İSTANBUL"/>
    <m/>
    <m/>
    <s v="Y42"/>
    <s v="KONYA"/>
    <s v="KONYA"/>
    <s v="KONYA MERKEZ"/>
    <s v="36136 @ "/>
    <n v="0"/>
    <n v="0"/>
    <n v="0"/>
    <n v="0"/>
    <n v="25000"/>
    <n v="0"/>
    <n v="33237"/>
    <n v="0"/>
    <n v="25000"/>
    <n v="33237"/>
    <n v="8237"/>
  </r>
  <r>
    <x v="3"/>
    <s v="Mehmet Koç"/>
    <s v="Arşiv kaydı var"/>
    <m/>
    <m/>
    <d v="2026-08-29T00:00:00"/>
    <s v="S-643238"/>
    <d v="2026-08-29T00:00:00"/>
    <s v="Y-577486"/>
    <x v="0"/>
    <m/>
    <s v=" "/>
    <m/>
    <m/>
    <m/>
    <x v="8"/>
    <s v="TURKUVAZ PLASTİK VE TEMİZLİK ÜRÜNLERİ SAN TİÇ A.Ş"/>
    <m/>
    <d v="2026-08-29T00:00:00"/>
    <s v="P-000173189"/>
    <m/>
    <s v="13AAB280"/>
    <s v="Tır Tenteli"/>
    <s v="LOKMAN ERALAN"/>
    <x v="0"/>
    <s v=" "/>
    <m/>
    <s v="ŞEHİRLERARASI"/>
    <n v="1"/>
    <s v="HENDEK TURKUVAZ"/>
    <s v="HENDEK TURKUVAZ"/>
    <s v="SAKARYA"/>
    <s v="HENDEK"/>
    <m/>
    <s v="TUZLA"/>
    <s v="TUZLA"/>
    <s v="İSTANBUL"/>
    <m/>
    <m/>
    <n v="0"/>
    <n v="0"/>
    <n v="0"/>
    <n v="0"/>
    <n v="10000"/>
    <n v="0"/>
    <n v="11436"/>
    <n v="0"/>
    <n v="10000"/>
    <n v="11436"/>
    <n v="1436"/>
  </r>
  <r>
    <x v="3"/>
    <s v="Mehmet Koç"/>
    <s v="Arşiv kaydı var"/>
    <m/>
    <m/>
    <d v="2026-08-29T00:00:00"/>
    <s v="S-643416"/>
    <d v="2026-08-29T00:00:00"/>
    <s v="Y-577665"/>
    <x v="0"/>
    <m/>
    <s v=" "/>
    <m/>
    <m/>
    <m/>
    <x v="8"/>
    <s v="TURKUVAZ PLASTİK VE TEMİZLİK ÜRÜNLERİ SAN TİÇ A.Ş"/>
    <m/>
    <d v="2026-08-29T00:00:00"/>
    <s v="P-000173281"/>
    <m/>
    <s v="38ZU441"/>
    <s v="Tır Tenteli"/>
    <s v="AZİZ YÜKSEL"/>
    <x v="0"/>
    <s v=" "/>
    <m/>
    <s v="ŞEHİRLERARASI"/>
    <n v="1"/>
    <s v="HENDEK TURKUVAZ"/>
    <s v="HENDEK TURKUVAZ"/>
    <s v="SAKARYA"/>
    <s v="HENDEK"/>
    <m/>
    <s v="Y63"/>
    <s v="ŞANLIURFA"/>
    <s v="ŞANLIURFA"/>
    <s v="ŞANLIURFA MERKEZ"/>
    <m/>
    <n v="0"/>
    <n v="0"/>
    <n v="0"/>
    <n v="0"/>
    <n v="48000"/>
    <n v="0"/>
    <n v="62986"/>
    <n v="0"/>
    <n v="48000"/>
    <n v="62986"/>
    <n v="14986"/>
  </r>
  <r>
    <x v="3"/>
    <s v="Kadir Öz"/>
    <m/>
    <m/>
    <s v="SAKARYA"/>
    <d v="2026-08-29T00:00:00"/>
    <s v="S-643749"/>
    <d v="2026-08-29T00:00:00"/>
    <s v="Y-577997"/>
    <x v="1"/>
    <m/>
    <s v=" "/>
    <d v="2026-08-29T00:00:00"/>
    <m/>
    <m/>
    <x v="8"/>
    <s v="TURKUVAZ PLASTİK VE TEMİZLİK ÜRÜNLERİ SAN TİÇ A.Ş"/>
    <m/>
    <m/>
    <m/>
    <m/>
    <s v="33PM763"/>
    <s v="Tır Tenteli"/>
    <s v="MAHMUT ALACA"/>
    <x v="0"/>
    <s v=" "/>
    <m/>
    <s v="ŞEHİRLERARASI"/>
    <m/>
    <s v="5403"/>
    <s v="HENDEK TURKUVAZ"/>
    <s v="SAKARYA"/>
    <s v="HENDEK"/>
    <m/>
    <s v="Y65"/>
    <s v="VAN"/>
    <s v="VAN"/>
    <s v="VAN MERKEZ"/>
    <s v="VAN @ "/>
    <n v="0"/>
    <n v="0"/>
    <n v="1"/>
    <m/>
    <n v="71253"/>
    <n v="0"/>
    <n v="80092"/>
    <n v="0"/>
    <n v="71253"/>
    <n v="80092"/>
    <n v="8839"/>
  </r>
  <r>
    <x v="3"/>
    <s v="Kadir Öz"/>
    <m/>
    <m/>
    <s v="SAKARYA"/>
    <d v="2026-08-29T00:00:00"/>
    <s v="S-643748"/>
    <d v="2026-08-29T00:00:00"/>
    <s v="Y-577996"/>
    <x v="1"/>
    <m/>
    <s v=" "/>
    <d v="2026-08-29T00:00:00"/>
    <m/>
    <m/>
    <x v="8"/>
    <s v="TURKUVAZ PLASTİK VE TEMİZLİK ÜRÜNLERİ SAN TİÇ A.Ş"/>
    <m/>
    <m/>
    <m/>
    <m/>
    <s v="33ATJ514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3"/>
    <s v="MERSİN"/>
    <s v="MERSİN"/>
    <s v="MERSİN MERKEZ"/>
    <s v="TARSUS @ "/>
    <n v="0"/>
    <n v="0"/>
    <n v="1"/>
    <m/>
    <n v="32229"/>
    <n v="0"/>
    <n v="37490"/>
    <n v="0"/>
    <n v="32229"/>
    <n v="37490"/>
    <n v="5261"/>
  </r>
  <r>
    <x v="3"/>
    <s v="Kadir Öz"/>
    <m/>
    <m/>
    <s v="SAKARYA"/>
    <d v="2026-08-29T00:00:00"/>
    <s v="S-643747"/>
    <d v="2026-08-29T00:00:00"/>
    <s v="Y-577995"/>
    <x v="1"/>
    <m/>
    <s v=" "/>
    <d v="2026-08-29T00:00:00"/>
    <m/>
    <m/>
    <x v="8"/>
    <s v="TURKUVAZ PLASTİK VE TEMİZLİK ÜRÜNLERİ SAN TİÇ A.Ş"/>
    <m/>
    <m/>
    <m/>
    <m/>
    <s v="54AER86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545"/>
    <n v="0"/>
    <n v="12582"/>
    <n v="0"/>
    <n v="10545"/>
    <n v="12582"/>
    <n v="2037"/>
  </r>
  <r>
    <x v="3"/>
    <s v="Kadir Öz"/>
    <m/>
    <m/>
    <s v="SAKARYA"/>
    <d v="2026-08-29T00:00:00"/>
    <s v="S-643746"/>
    <d v="2026-08-29T00:00:00"/>
    <s v="Y-577994"/>
    <x v="1"/>
    <m/>
    <s v=" "/>
    <d v="2026-08-29T00:00:00"/>
    <m/>
    <m/>
    <x v="8"/>
    <s v="TURKUVAZ PLASTİK VE TEMİZLİK ÜRÜNLERİ SAN TİÇ A.Ş"/>
    <m/>
    <m/>
    <m/>
    <m/>
    <s v="29AAN362"/>
    <s v="Tır Tenteli"/>
    <s v="SINIRLI SORUMLU HENDEK NÜSHETİYE TAŞIMA VE İŞLETME KOOPERATİFİ -02 YAKIT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545"/>
    <n v="0"/>
    <n v="12582"/>
    <n v="0"/>
    <n v="10545"/>
    <n v="12582"/>
    <n v="2037"/>
  </r>
  <r>
    <x v="3"/>
    <s v="Kadir Öz"/>
    <m/>
    <m/>
    <s v="SAKARYA"/>
    <d v="2026-08-29T00:00:00"/>
    <s v="S-643745"/>
    <d v="2026-08-29T00:00:00"/>
    <s v="Y-577993"/>
    <x v="1"/>
    <m/>
    <s v=" "/>
    <d v="2026-08-29T00:00:00"/>
    <m/>
    <m/>
    <x v="8"/>
    <s v="TURKUVAZ PLASTİK VE TEMİZLİK ÜRÜNLERİ SAN TİÇ A.Ş"/>
    <m/>
    <m/>
    <m/>
    <m/>
    <s v="54TN296"/>
    <s v="Tır Tenteli"/>
    <s v="SERPİL BURNAZ"/>
    <x v="0"/>
    <s v=" "/>
    <m/>
    <s v="ŞEHİRLERARASI"/>
    <m/>
    <s v="5403"/>
    <s v="HENDEK TURKUVAZ"/>
    <s v="SAKARYA"/>
    <s v="HENDEK"/>
    <m/>
    <s v="Y16"/>
    <s v="BURSA"/>
    <s v="BURSA"/>
    <s v="BURSA MERKEZ"/>
    <s v="NİLÜFER @ "/>
    <n v="0"/>
    <n v="0"/>
    <n v="1"/>
    <m/>
    <n v="13681"/>
    <n v="0"/>
    <n v="14415"/>
    <n v="0"/>
    <n v="13681"/>
    <n v="14415"/>
    <n v="734"/>
  </r>
  <r>
    <x v="3"/>
    <s v="Kadir Öz"/>
    <m/>
    <m/>
    <s v="SAKARYA"/>
    <d v="2026-08-29T00:00:00"/>
    <s v="S-643744"/>
    <d v="2026-08-29T00:00:00"/>
    <s v="Y-577992"/>
    <x v="1"/>
    <m/>
    <s v=" "/>
    <d v="2026-08-29T00:00:00"/>
    <m/>
    <m/>
    <x v="8"/>
    <s v="TURKUVAZ PLASTİK VE TEMİZLİK ÜRÜNLERİ SAN TİÇ A.Ş"/>
    <m/>
    <m/>
    <m/>
    <m/>
    <s v="54APT663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8"/>
    <s v="KAYSERİ"/>
    <s v="KAYSERİ"/>
    <s v="KAYSERİ MERKEZ"/>
    <s v="KAYSERİ-1+2 @ "/>
    <n v="0"/>
    <n v="0"/>
    <n v="1"/>
    <m/>
    <n v="28326"/>
    <n v="0"/>
    <n v="32849"/>
    <n v="0"/>
    <n v="28326"/>
    <n v="32849"/>
    <n v="4523"/>
  </r>
  <r>
    <x v="3"/>
    <s v="Kadir Öz"/>
    <m/>
    <m/>
    <s v="SAKARYA"/>
    <d v="2026-08-29T00:00:00"/>
    <s v="S-643743"/>
    <d v="2026-08-29T00:00:00"/>
    <s v="Y-577991"/>
    <x v="1"/>
    <m/>
    <s v=" "/>
    <d v="2026-08-29T00:00:00"/>
    <m/>
    <m/>
    <x v="8"/>
    <s v="TURKUVAZ PLASTİK VE TEMİZLİK ÜRÜNLERİ SAN TİÇ A.Ş"/>
    <m/>
    <m/>
    <m/>
    <m/>
    <s v="54ARE265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2"/>
    <s v="ISPARTA"/>
    <s v="ISPARTA"/>
    <s v="ISPARTA MERKEZ"/>
    <s v="ISPARTA @ "/>
    <n v="0"/>
    <n v="0"/>
    <n v="1"/>
    <m/>
    <n v="26791"/>
    <n v="0"/>
    <n v="26880"/>
    <n v="0"/>
    <n v="26791"/>
    <n v="26880"/>
    <n v="89"/>
  </r>
  <r>
    <x v="3"/>
    <s v="Kadir Öz"/>
    <m/>
    <m/>
    <s v="SAKARYA"/>
    <d v="2026-08-29T00:00:00"/>
    <s v="S-643742"/>
    <d v="2026-08-29T00:00:00"/>
    <s v="Y-577990"/>
    <x v="1"/>
    <m/>
    <s v=" "/>
    <d v="2026-08-29T00:00:00"/>
    <m/>
    <m/>
    <x v="8"/>
    <s v="TURKUVAZ PLASTİK VE TEMİZLİK ÜRÜNLERİ SAN TİÇ A.Ş"/>
    <m/>
    <m/>
    <m/>
    <m/>
    <s v="04ABB484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76"/>
    <s v="IĞDIR"/>
    <s v="IĞDIR"/>
    <s v="IĞDIR MERKEZ"/>
    <s v="IĞDIR @ "/>
    <n v="0"/>
    <n v="0"/>
    <n v="1"/>
    <m/>
    <n v="71253"/>
    <n v="0"/>
    <n v="80092"/>
    <n v="0"/>
    <n v="71253"/>
    <n v="80092"/>
    <n v="8839"/>
  </r>
  <r>
    <x v="3"/>
    <s v="Kadir Öz"/>
    <m/>
    <m/>
    <s v="SAKARYA"/>
    <d v="2026-08-29T00:00:00"/>
    <s v="S-643741"/>
    <d v="2026-08-29T00:00:00"/>
    <s v="Y-577989"/>
    <x v="1"/>
    <m/>
    <s v=" "/>
    <d v="2026-08-29T00:00:00"/>
    <m/>
    <m/>
    <x v="8"/>
    <s v="TURKUVAZ PLASTİK VE TEMİZLİK ÜRÜNLERİ SAN TİÇ A.Ş"/>
    <m/>
    <m/>
    <m/>
    <m/>
    <s v="06FOK187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ESENKENT-1 @ "/>
    <n v="0"/>
    <n v="0"/>
    <n v="1"/>
    <m/>
    <n v="22393"/>
    <n v="0"/>
    <n v="22489"/>
    <n v="0"/>
    <n v="22393"/>
    <n v="22489"/>
    <n v="96"/>
  </r>
  <r>
    <x v="3"/>
    <s v="Kadir Öz"/>
    <m/>
    <m/>
    <s v="SAKARYA"/>
    <d v="2026-08-29T00:00:00"/>
    <s v="S-643740"/>
    <d v="2026-08-29T00:00:00"/>
    <s v="Y-577988"/>
    <x v="1"/>
    <m/>
    <s v=" "/>
    <d v="2026-08-29T00:00:00"/>
    <m/>
    <m/>
    <x v="8"/>
    <s v="TURKUVAZ PLASTİK VE TEMİZLİK ÜRÜNLERİ SAN TİÇ A.Ş"/>
    <m/>
    <m/>
    <m/>
    <m/>
    <s v="81AFT413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81"/>
    <s v="DÜZCE"/>
    <s v="DÜZCE"/>
    <s v="DÜZCE MERKEZ"/>
    <s v="DÜZCE @ "/>
    <n v="0"/>
    <n v="0"/>
    <n v="1"/>
    <m/>
    <n v="5985"/>
    <n v="0"/>
    <n v="5131"/>
    <n v="0"/>
    <n v="5985"/>
    <n v="5131"/>
    <n v="-854"/>
  </r>
  <r>
    <x v="3"/>
    <s v="Kadir Öz"/>
    <m/>
    <m/>
    <s v="SAKARYA"/>
    <d v="2026-08-29T00:00:00"/>
    <s v="S-643739"/>
    <d v="2026-08-29T00:00:00"/>
    <s v="Y-577987"/>
    <x v="1"/>
    <m/>
    <s v=" "/>
    <d v="2026-08-29T00:00:00"/>
    <m/>
    <m/>
    <x v="8"/>
    <s v="TURKUVAZ PLASTİK VE TEMİZLİK ÜRÜNLERİ SAN TİÇ A.Ş"/>
    <m/>
    <m/>
    <m/>
    <m/>
    <s v="54ARB551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81"/>
    <s v="DÜZCE"/>
    <s v="DÜZCE"/>
    <s v="DÜZCE MERKEZ"/>
    <s v="DÜZCE @ "/>
    <n v="0"/>
    <n v="0"/>
    <n v="1"/>
    <m/>
    <n v="5985"/>
    <n v="0"/>
    <n v="5131"/>
    <n v="0"/>
    <n v="5985"/>
    <n v="5131"/>
    <n v="-854"/>
  </r>
  <r>
    <x v="3"/>
    <s v="Kadir Öz"/>
    <m/>
    <m/>
    <s v="SAKARYA"/>
    <d v="2026-08-29T00:00:00"/>
    <s v="S-643738"/>
    <d v="2026-08-29T00:00:00"/>
    <s v="Y-577986"/>
    <x v="1"/>
    <m/>
    <s v=" "/>
    <d v="2026-08-29T00:00:00"/>
    <m/>
    <m/>
    <x v="8"/>
    <s v="TURKUVAZ PLASTİK VE TEMİZLİK ÜRÜNLERİ SAN TİÇ A.Ş"/>
    <m/>
    <m/>
    <m/>
    <m/>
    <s v="81AEG284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81"/>
    <s v="DÜZCE"/>
    <s v="DÜZCE"/>
    <s v="DÜZCE MERKEZ"/>
    <s v="DÜZCE @ "/>
    <n v="0"/>
    <n v="0"/>
    <n v="1"/>
    <m/>
    <n v="5985"/>
    <n v="0"/>
    <n v="5131"/>
    <n v="0"/>
    <n v="5985"/>
    <n v="5131"/>
    <n v="-854"/>
  </r>
  <r>
    <x v="3"/>
    <s v="Mehmet Koç"/>
    <s v="Arşiv kaydı var"/>
    <m/>
    <m/>
    <d v="2026-08-29T00:00:00"/>
    <s v="S-643799"/>
    <d v="2026-08-29T00:00:00"/>
    <s v="Y-578049"/>
    <x v="0"/>
    <m/>
    <s v=" "/>
    <m/>
    <m/>
    <m/>
    <x v="8"/>
    <s v="TURKUVAZ PLASTİK VE TEMİZLİK ÜRÜNLERİ SAN TİÇ A.Ş"/>
    <m/>
    <d v="2026-08-29T00:00:00"/>
    <s v="P-000173354"/>
    <m/>
    <s v="33BBL413"/>
    <s v="Tır Tenteli"/>
    <s v="HABUR ÇAY VE PETROL ÜRÜNLERİ TAŞIMACILIK GIDA SANAYİ İÇ VE DIŞ TİCARET LİMİTED ŞİRKETİ"/>
    <x v="0"/>
    <s v=" "/>
    <m/>
    <s v="ŞEHİRLERARASI"/>
    <n v="1"/>
    <s v="HENDEK TURKUVAZ"/>
    <s v="HENDEK TURKUVAZ"/>
    <s v="SAKARYA"/>
    <s v="HENDEK"/>
    <m/>
    <s v="Y33"/>
    <s v="MERSİN"/>
    <s v="MERSİN"/>
    <s v="MERSİN MERKEZ"/>
    <m/>
    <n v="0"/>
    <n v="0"/>
    <n v="0"/>
    <n v="0"/>
    <n v="32000"/>
    <n v="0"/>
    <n v="37490"/>
    <n v="0"/>
    <n v="32000"/>
    <n v="37490"/>
    <n v="5490"/>
  </r>
  <r>
    <x v="3"/>
    <s v="Mehmet Koç"/>
    <s v="Arşiv kaydı var"/>
    <m/>
    <m/>
    <d v="2026-08-29T00:00:00"/>
    <s v="S-643798"/>
    <d v="2026-08-29T00:00:00"/>
    <s v="Y-578048"/>
    <x v="0"/>
    <m/>
    <s v=" "/>
    <m/>
    <m/>
    <m/>
    <x v="8"/>
    <s v="TURKUVAZ PLASTİK VE TEMİZLİK ÜRÜNLERİ SAN TİÇ A.Ş"/>
    <m/>
    <d v="2026-08-29T00:00:00"/>
    <s v="P-000173353"/>
    <m/>
    <s v="32AAN302"/>
    <s v="Tır Tenteli"/>
    <s v="SÜLEYMAN ALPBOĞA"/>
    <x v="0"/>
    <s v=" "/>
    <m/>
    <s v="ŞEHİRLERARASI"/>
    <n v="1"/>
    <s v="HENDEK TURKUVAZ"/>
    <s v="HENDEK TURKUVAZ"/>
    <s v="SAKARYA"/>
    <s v="HENDEK"/>
    <m/>
    <s v="Y07"/>
    <s v="ANTALYA"/>
    <s v="ANTALYA"/>
    <s v="MERKEZ"/>
    <m/>
    <n v="0"/>
    <n v="0"/>
    <n v="0"/>
    <n v="0"/>
    <n v="35000"/>
    <n v="0"/>
    <n v="39867"/>
    <n v="0"/>
    <n v="35000"/>
    <n v="39867"/>
    <n v="4867"/>
  </r>
  <r>
    <x v="3"/>
    <s v="Mehmet Koç"/>
    <s v="Arşiv kaydı var"/>
    <m/>
    <m/>
    <d v="2026-08-29T00:00:00"/>
    <s v="S-643411"/>
    <d v="2026-08-29T00:00:00"/>
    <s v="Y-577660"/>
    <x v="0"/>
    <m/>
    <s v=" "/>
    <m/>
    <m/>
    <m/>
    <x v="19"/>
    <s v="VATAN PLASTİK SAN TİCARET A.Ş"/>
    <m/>
    <d v="2026-08-29T00:00:00"/>
    <s v="P-000173276"/>
    <m/>
    <s v="05ACA543"/>
    <s v="Tır Tenteli"/>
    <s v="GÜLESER TEPE"/>
    <x v="0"/>
    <s v=" "/>
    <m/>
    <s v="ŞEHİRLERARASI"/>
    <n v="1"/>
    <s v="KARTAL"/>
    <s v="KARTAL"/>
    <s v="İSTANBUL"/>
    <s v="KARTAL"/>
    <m/>
    <s v="Y55"/>
    <s v="SAMSUN"/>
    <s v="SAMSUN"/>
    <s v="SAMSUN MERKEZ"/>
    <s v="36137 @ "/>
    <n v="0"/>
    <n v="0"/>
    <n v="0"/>
    <n v="0"/>
    <n v="42000"/>
    <n v="0"/>
    <n v="39736"/>
    <n v="0"/>
    <n v="42000"/>
    <n v="39736"/>
    <n v="-2264"/>
  </r>
  <r>
    <x v="3"/>
    <s v="Mehmet Koç"/>
    <s v="Arşiv kaydı var"/>
    <m/>
    <m/>
    <d v="2026-08-29T00:00:00"/>
    <s v="S-643383"/>
    <d v="2026-08-29T00:00:00"/>
    <s v="Y-577630"/>
    <x v="0"/>
    <m/>
    <s v=" "/>
    <m/>
    <m/>
    <m/>
    <x v="8"/>
    <s v="TURKUVAZ PLASTİK VE TEMİZLİK ÜRÜNLERİ SAN TİÇ A.Ş"/>
    <m/>
    <d v="2026-08-29T00:00:00"/>
    <s v="P-000173260"/>
    <m/>
    <s v="25AEC204"/>
    <s v="Tır Tenteli"/>
    <s v="ÇETİN CAMCİ"/>
    <x v="0"/>
    <s v=" "/>
    <m/>
    <s v="ŞEHİRLERARASI"/>
    <n v="1"/>
    <s v="HENDEK TURKUVAZ"/>
    <s v="HENDEK TURKUVAZ"/>
    <s v="SAKARYA"/>
    <s v="HENDEK"/>
    <m/>
    <s v="Y25"/>
    <s v="ERZURUM"/>
    <s v="ERZURUM"/>
    <s v="ERZURUM MERKEZ"/>
    <m/>
    <n v="0"/>
    <n v="0"/>
    <n v="0"/>
    <n v="0"/>
    <n v="54000"/>
    <n v="0"/>
    <n v="61132"/>
    <n v="0"/>
    <n v="54000"/>
    <n v="61132"/>
    <n v="7132"/>
  </r>
  <r>
    <x v="3"/>
    <s v="Mehmet Koç"/>
    <s v="Arşiv kaydı var"/>
    <m/>
    <m/>
    <d v="2026-08-29T00:00:00"/>
    <s v="S-643369"/>
    <d v="2026-08-29T00:00:00"/>
    <s v="Y-577616"/>
    <x v="0"/>
    <m/>
    <s v=" "/>
    <m/>
    <m/>
    <m/>
    <x v="19"/>
    <s v="VATAN PLASTİK SAN TİCARET A.Ş"/>
    <m/>
    <d v="2026-08-29T00:00:00"/>
    <s v="P-000173257"/>
    <m/>
    <s v="11ABE484"/>
    <s v="Tır Tenteli"/>
    <s v="BAYRAM KONDU"/>
    <x v="0"/>
    <s v=" "/>
    <m/>
    <s v="ŞEHİRLERARASI"/>
    <n v="1"/>
    <s v="ÖMERLİ"/>
    <s v="ÖMERLİ"/>
    <s v="İSTANBUL"/>
    <m/>
    <m/>
    <s v="Y11"/>
    <s v="BİLECİK"/>
    <s v="BİLECİK"/>
    <s v="BİLECİK MERKEZ"/>
    <s v="36138 @ "/>
    <n v="0"/>
    <n v="0"/>
    <n v="0"/>
    <n v="0"/>
    <n v="12000"/>
    <n v="0"/>
    <n v="13385"/>
    <n v="0"/>
    <n v="12000"/>
    <n v="13385"/>
    <n v="1385"/>
  </r>
  <r>
    <x v="6"/>
    <s v="Ahmet Bursal"/>
    <m/>
    <s v="16-31 AĞUSTOS 2026 KARAMAN MUTABAKATI"/>
    <m/>
    <d v="2026-08-29T00:00:00"/>
    <s v="S-643471"/>
    <d v="2026-08-29T00:00:00"/>
    <s v="Y-577720"/>
    <x v="0"/>
    <m/>
    <s v=" "/>
    <m/>
    <m/>
    <m/>
    <x v="42"/>
    <s v="MEVSİM TAZE SEBZE MEYVE SAN.TİC. A.Ş."/>
    <m/>
    <m/>
    <m/>
    <m/>
    <s v="70BG119"/>
    <s v="Tır Tenteli"/>
    <s v="İSA KILINÇVUR"/>
    <x v="1"/>
    <s v=" "/>
    <m/>
    <s v="ŞEHİRİÇİ"/>
    <n v="1"/>
    <s v="Y70"/>
    <s v="KARAMAN"/>
    <s v="KARAMAN"/>
    <s v="KARAMAN MERKEZ"/>
    <m/>
    <s v="Y70"/>
    <s v="KARAMAN"/>
    <s v="KARAMAN"/>
    <s v="KARAMAN MERKEZ"/>
    <s v="DOLU-BOŞ @"/>
    <n v="0"/>
    <n v="60"/>
    <n v="60"/>
    <n v="0"/>
    <n v="5235.3900000000003"/>
    <n v="0"/>
    <n v="9400"/>
    <n v="0"/>
    <n v="5235.3900000000003"/>
    <n v="9400"/>
    <n v="4164.6099999999997"/>
  </r>
  <r>
    <x v="4"/>
    <s v="Necmettin ŞEN"/>
    <s v="Arşiv kaydı var"/>
    <s v="24-31 AĞUSTOS 2026 KAŞINHANI MUTABAKATI"/>
    <m/>
    <d v="2026-08-29T00:00:00"/>
    <s v="S-643290"/>
    <d v="2026-08-29T00:00:00"/>
    <s v="Y-577489"/>
    <x v="3"/>
    <m/>
    <s v=" "/>
    <m/>
    <m/>
    <m/>
    <x v="10"/>
    <s v="PANEK ZİRAAT ALETLERİ DAYANIKLI TÜKETİM MALZEMELERİ"/>
    <m/>
    <m/>
    <m/>
    <m/>
    <s v="42ADR233"/>
    <s v="Tır Frigorifik"/>
    <s v="UYKAR NAKLİYE OTOM. GIDA HAYV. İNŞ. SAN. VE TİC. LTD. ŞTİ."/>
    <x v="0"/>
    <s v="ERKAN KAYGIN"/>
    <s v="0542 447 27 48"/>
    <s v="ŞEHİRLERARASI"/>
    <n v="1"/>
    <s v="4210"/>
    <s v="KAŞINHANI FABRİKA"/>
    <s v="KONYA"/>
    <s v="MERAM"/>
    <m/>
    <s v="Y25"/>
    <s v="ERZURUM"/>
    <s v="ERZURUM"/>
    <s v="ERZURUM MERKEZ"/>
    <s v="BİM SİVAS 4 PL - TOKGÖZ 10 PL - CEM V NAZ 13 PL - @ "/>
    <n v="0"/>
    <n v="0"/>
    <n v="0"/>
    <n v="0"/>
    <n v="66000"/>
    <n v="0"/>
    <n v="66664.740000000005"/>
    <n v="0"/>
    <n v="66000"/>
    <n v="66664.740000000005"/>
    <n v="664.74"/>
  </r>
  <r>
    <x v="4"/>
    <s v="Necmettin ŞEN"/>
    <s v="Arşiv kaydı var"/>
    <s v="24-31 AĞUSTOS 2026 KAŞINHANI MUTABAKATI"/>
    <s v="TAMAMLANDI"/>
    <d v="2026-08-30T00:00:00"/>
    <s v="S-643240"/>
    <d v="2026-08-29T00:00:00"/>
    <s v="Y-577488"/>
    <x v="3"/>
    <m/>
    <s v=" "/>
    <m/>
    <m/>
    <m/>
    <x v="10"/>
    <s v="PANEK ZİRAAT ALETLERİ DAYANIKLI TÜKETİM MALZEMELERİ"/>
    <m/>
    <d v="2026-08-29T00:00:00"/>
    <s v="P-000173191"/>
    <m/>
    <s v="34BRZ028"/>
    <s v="Tır Frigorifik"/>
    <s v="İRFAN AKSU"/>
    <x v="1"/>
    <s v=" "/>
    <m/>
    <s v="ŞEHİRLERARASI"/>
    <n v="1"/>
    <s v="4210"/>
    <s v="KAŞINHANI FABRİKA"/>
    <s v="KONYA"/>
    <s v="MERAM"/>
    <m/>
    <s v="Y61"/>
    <s v="TRABZON"/>
    <s v="TRABZON"/>
    <s v="TRABZON MERKEZ"/>
    <s v="&quot;BİM PİRAZİZ 3 PL - A101 GİRESUN 4 PL - MUSTFA DEMİRCİ 7 PL_x000a_- BİM TRABZON 5 PL - TORSEN 4 PL -&quot; @ "/>
    <n v="0"/>
    <n v="1050"/>
    <n v="1095"/>
    <n v="45"/>
    <n v="50652.5"/>
    <n v="669.68"/>
    <n v="76292"/>
    <n v="0"/>
    <n v="49982.82"/>
    <n v="76292"/>
    <n v="26309.18"/>
  </r>
  <r>
    <x v="4"/>
    <s v="Necmettin ŞEN"/>
    <s v="Arşiv kaydı var"/>
    <s v="24-31 AĞUSTOS 2026 KAŞINHANI MUTABAKATI"/>
    <s v="TAMAMLANDI"/>
    <d v="2026-08-30T00:00:00"/>
    <s v="S-643239"/>
    <d v="2026-08-29T00:00:00"/>
    <s v="Y-577487"/>
    <x v="3"/>
    <m/>
    <s v=" "/>
    <m/>
    <m/>
    <m/>
    <x v="10"/>
    <s v="PANEK ZİRAAT ALETLERİ DAYANIKLI TÜKETİM MALZEMELERİ"/>
    <m/>
    <d v="2026-08-29T00:00:00"/>
    <s v="P-000173190"/>
    <m/>
    <s v="31ACY542"/>
    <s v="Tır Frigorifik"/>
    <s v="EDA ÖZBEK"/>
    <x v="0"/>
    <s v=" "/>
    <m/>
    <s v="ŞEHİRLERARASI"/>
    <n v="1"/>
    <s v="4210"/>
    <s v="KAŞINHANI FABRİKA"/>
    <s v="KONYA"/>
    <s v="MERAM"/>
    <m/>
    <s v="Y55"/>
    <s v="SAMSUN"/>
    <s v="SAMSUN"/>
    <s v="SAMSUN MERKEZ"/>
    <s v="YENİ MAĞ ATAKUM (18 PLT) || YENİ MAĞ.-SAMSUN (14 PLT) @ "/>
    <n v="0"/>
    <n v="0"/>
    <n v="0"/>
    <n v="0"/>
    <n v="43000"/>
    <n v="0"/>
    <n v="47029.8"/>
    <n v="0"/>
    <n v="43000"/>
    <n v="47029.8"/>
    <n v="4029.8"/>
  </r>
  <r>
    <x v="4"/>
    <s v="Serhat Kuzey"/>
    <m/>
    <m/>
    <m/>
    <d v="2026-08-29T00:00:00"/>
    <s v="S-643864"/>
    <d v="2026-08-29T00:00:00"/>
    <s v="Y-578115"/>
    <x v="3"/>
    <m/>
    <s v=" "/>
    <m/>
    <m/>
    <m/>
    <x v="11"/>
    <m/>
    <m/>
    <d v="2026-08-29T00:00:00"/>
    <s v="P-000173433"/>
    <m/>
    <s v="42AOS764"/>
    <s v="Tır Frigorifik"/>
    <s v="SÜLEYMAN GÜMÜŞKAYA"/>
    <x v="1"/>
    <s v=" "/>
    <m/>
    <s v="ŞEHİRLERARASI"/>
    <n v="1"/>
    <s v="Y51"/>
    <s v="NİĞDE"/>
    <s v="NİĞDE"/>
    <s v="NİĞDE MERKEZ"/>
    <m/>
    <s v="Y34"/>
    <s v="İSTANBUL"/>
    <s v="İSTANBUL"/>
    <s v="İSTANBUL MERKEZ"/>
    <s v="KOCAELİ 2 YER+İST ANADOLU +İST AVRUPA 2 YER @"/>
    <n v="0"/>
    <n v="1275"/>
    <n v="1275"/>
    <n v="0"/>
    <n v="51293.68"/>
    <n v="0"/>
    <n v="61814"/>
    <n v="0"/>
    <n v="51293.68"/>
    <n v="61814"/>
    <n v="10520.32"/>
  </r>
  <r>
    <x v="4"/>
    <s v="Serhat Kuzey"/>
    <m/>
    <m/>
    <m/>
    <d v="2026-08-29T00:00:00"/>
    <s v="S-643862"/>
    <d v="2026-08-29T00:00:00"/>
    <s v="Y-578113"/>
    <x v="3"/>
    <m/>
    <s v=" "/>
    <m/>
    <m/>
    <m/>
    <x v="11"/>
    <m/>
    <m/>
    <d v="2026-08-29T00:00:00"/>
    <s v="P-000173431"/>
    <m/>
    <s v="47AAG542"/>
    <s v="Tır Frigorifik"/>
    <s v="YAĞMUR TRANSPORT ULUSLARARASI TAŞIMACILIK GIDA PETROL TEKSTİL OTOMOTİV İNŞAAT KUYUMCULUK İTHALAT İHR"/>
    <x v="1"/>
    <s v=" "/>
    <m/>
    <s v="ŞEHİRLERARASI"/>
    <n v="1"/>
    <s v="Y51"/>
    <s v="NİĞDE"/>
    <s v="NİĞDE"/>
    <s v="NİĞDE MERKEZ"/>
    <m/>
    <s v="Y74"/>
    <s v="BARTIN"/>
    <s v="BARTIN"/>
    <s v="BARTIN MERKEZ"/>
    <s v="ANKARA 2 YER + BARTIN @ "/>
    <n v="0"/>
    <n v="695"/>
    <n v="695"/>
    <n v="0"/>
    <n v="29245.95"/>
    <n v="0"/>
    <n v="43429"/>
    <n v="0"/>
    <n v="29245.95"/>
    <n v="43429"/>
    <n v="14183.05"/>
  </r>
  <r>
    <x v="4"/>
    <s v="Necmettin ŞEN"/>
    <s v="Arşiv kaydı var"/>
    <s v="24-31 AĞUSTOS 2026 ÇUMRA MUTABAKATI"/>
    <s v="TAMAMLANDI"/>
    <d v="2026-08-31T00:00:00"/>
    <s v="S-643391"/>
    <d v="2026-08-29T00:00:00"/>
    <s v="Y-577639"/>
    <x v="2"/>
    <m/>
    <s v=" "/>
    <m/>
    <m/>
    <m/>
    <x v="10"/>
    <s v="PANEK ZİRAAT ALETLERİ DAYANIKLI TÜKETİM MALZEMELERİ"/>
    <m/>
    <d v="2026-08-29T00:00:00"/>
    <s v="P-000173265"/>
    <m/>
    <s v="70EZ735"/>
    <s v="10 Tkr Kamyon Tenteli"/>
    <s v="MEHMET ŞAYAK"/>
    <x v="0"/>
    <s v=" "/>
    <m/>
    <s v="ŞEHİRLERARASI"/>
    <n v="1"/>
    <s v="4211"/>
    <s v="ÇUMRA FABRİKA"/>
    <s v="KONYA"/>
    <s v="ÇUMRA"/>
    <m/>
    <s v="Y06"/>
    <s v="ANKARA"/>
    <s v="ANKARA"/>
    <s v="ANKARA MERKEZ"/>
    <s v="YASEMİN PASTA- BİM HASANOĞLAN 1- BİM HASANOĞLAN 2 @ "/>
    <n v="0"/>
    <n v="0"/>
    <n v="0"/>
    <n v="0"/>
    <n v="26500"/>
    <n v="0"/>
    <n v="29134"/>
    <n v="0"/>
    <n v="26500"/>
    <n v="29134"/>
    <n v="2634"/>
  </r>
  <r>
    <x v="4"/>
    <s v="Serhat Kuzey"/>
    <m/>
    <m/>
    <m/>
    <d v="2026-08-29T00:00:00"/>
    <s v="S-643856"/>
    <d v="2026-08-29T00:00:00"/>
    <s v="Y-578107"/>
    <x v="3"/>
    <m/>
    <s v=" "/>
    <m/>
    <m/>
    <m/>
    <x v="11"/>
    <m/>
    <m/>
    <d v="2026-08-29T00:00:00"/>
    <s v="P-000173425"/>
    <m/>
    <s v="33AHP128"/>
    <s v="Tır Frigorifik"/>
    <s v="SÜMER TRANS ULUS.TAŞ.İTH.İHR.SAN. VE TİC.LTD.ŞTİ."/>
    <x v="1"/>
    <s v="LATİF AKURAN"/>
    <m/>
    <s v="ŞEHİRLERARASI"/>
    <n v="1"/>
    <s v="Y51"/>
    <s v="NİĞDE"/>
    <s v="NİĞDE"/>
    <s v="NİĞDE MERKEZ"/>
    <m/>
    <s v="Y27"/>
    <s v="GAZİANTEP"/>
    <s v="GAZİANTEP"/>
    <s v="GAZİANTEP MERKEZ"/>
    <s v="OSMANİYE+GAZİANTEP @ "/>
    <n v="0"/>
    <n v="442"/>
    <n v="892"/>
    <n v="450"/>
    <n v="36669.08"/>
    <n v="0"/>
    <n v="34699"/>
    <n v="0"/>
    <n v="36669.08"/>
    <n v="34699"/>
    <n v="-1970.08"/>
  </r>
  <r>
    <x v="4"/>
    <s v="Muhammed GÖKMEN"/>
    <s v="Arşiv kaydı var"/>
    <s v="24-31 AĞUSTOS 2026 KAŞINHANI MUTABAKATI"/>
    <s v="TAMAMLANDI"/>
    <d v="2026-08-29T00:00:00"/>
    <s v="S-643233"/>
    <d v="2026-08-29T00:00:00"/>
    <s v="Y-577481"/>
    <x v="3"/>
    <m/>
    <s v=" "/>
    <m/>
    <m/>
    <m/>
    <x v="10"/>
    <s v="PANEK ZİRAAT ALETLERİ DAYANIKLI TÜKETİM MALZEMELERİ"/>
    <m/>
    <d v="2026-08-29T00:00:00"/>
    <s v="P-000173184"/>
    <m/>
    <s v="42BCC684"/>
    <s v="Tır Frigorifik"/>
    <s v="EMİNE ÖZDEMİR"/>
    <x v="0"/>
    <s v=" "/>
    <m/>
    <s v="ŞEHİRLERARASI"/>
    <n v="1"/>
    <s v="4210"/>
    <s v="KAŞINHANI FABRİKA"/>
    <s v="KONYA"/>
    <s v="MERAM"/>
    <m/>
    <s v="Y65"/>
    <s v="VAN"/>
    <s v="VAN"/>
    <s v="VAN MERKEZ"/>
    <s v="SÜBHAN BİRLİK 4 PL - A101 29 PL @ "/>
    <n v="0"/>
    <n v="0"/>
    <n v="0"/>
    <n v="0"/>
    <n v="76000"/>
    <n v="0"/>
    <n v="84837.57"/>
    <n v="0"/>
    <n v="76000"/>
    <n v="84837.57"/>
    <n v="8837.57"/>
  </r>
  <r>
    <x v="4"/>
    <s v="Muhammed GÖKMEN"/>
    <s v="Arşiv kaydı var"/>
    <s v="24-31 AĞUSTOS 2026 KAŞINHANI MUTABAKATI"/>
    <s v="TAMAMLANDI"/>
    <d v="2026-08-29T00:00:00"/>
    <s v="S-643232"/>
    <d v="2026-08-29T00:00:00"/>
    <s v="Y-577480"/>
    <x v="3"/>
    <m/>
    <s v=" "/>
    <m/>
    <m/>
    <m/>
    <x v="10"/>
    <s v="PANEK ZİRAAT ALETLERİ DAYANIKLI TÜKETİM MALZEMELERİ"/>
    <m/>
    <d v="2026-08-29T00:00:00"/>
    <s v="P-000173183"/>
    <m/>
    <s v="35APR667"/>
    <s v="Tır Frigorifik"/>
    <s v="MUHAMMET MİTHAT TOSUN"/>
    <x v="0"/>
    <s v=" "/>
    <m/>
    <s v="ŞEHİRLERARASI"/>
    <n v="1"/>
    <s v="4210"/>
    <s v="KAŞINHANI FABRİKA"/>
    <s v="KONYA"/>
    <s v="MERAM"/>
    <m/>
    <s v="Y25"/>
    <s v="ERZURUM"/>
    <s v="ERZURUM"/>
    <s v="ERZURUM MERKEZ"/>
    <s v="MİGROS ERZURUM 3 PL - BİM ERZURUM 4 PL- A101 ERZURUM 26 PL @ "/>
    <n v="0"/>
    <n v="0"/>
    <n v="0"/>
    <n v="0"/>
    <n v="61000"/>
    <n v="0"/>
    <n v="67206.899999999994"/>
    <n v="0"/>
    <n v="61000"/>
    <n v="67206.899999999994"/>
    <n v="6206.9"/>
  </r>
  <r>
    <x v="4"/>
    <s v="Muhammed GÖKMEN"/>
    <s v="Arşiv kaydı var"/>
    <s v="24-31 AĞUSTOS 2026 KAŞINHANI MUTABAKATI"/>
    <s v="TAMAMLANDI"/>
    <d v="2026-08-29T00:00:00"/>
    <s v="S-643231"/>
    <d v="2026-08-29T00:00:00"/>
    <s v="Y-577479"/>
    <x v="3"/>
    <m/>
    <s v=" "/>
    <m/>
    <m/>
    <m/>
    <x v="10"/>
    <s v="PANEK ZİRAAT ALETLERİ DAYANIKLI TÜKETİM MALZEMELERİ"/>
    <m/>
    <d v="2026-08-29T00:00:00"/>
    <s v="P-000173182"/>
    <m/>
    <s v="42GR269"/>
    <s v="Tır Frigorifik"/>
    <s v="NİYAZİ ERTUĞRUL"/>
    <x v="0"/>
    <s v=" "/>
    <m/>
    <s v="ŞEHİRLERARASI"/>
    <n v="1"/>
    <s v="4210"/>
    <s v="KAŞINHANI FABRİKA"/>
    <s v="KONYA"/>
    <s v="MERAM"/>
    <m/>
    <s v="Y61"/>
    <s v="TRABZON"/>
    <s v="TRABZON"/>
    <s v="TRABZON MERKEZ"/>
    <s v="YENİ MAĞ.GİRESUN DEPO (15 PLT) || YENİ MAĞ.-TRABZON IRMAK (19 PLT) @ "/>
    <n v="0"/>
    <n v="0"/>
    <n v="0"/>
    <n v="0"/>
    <n v="62000"/>
    <n v="0"/>
    <n v="65921.399999999994"/>
    <n v="0"/>
    <n v="62000"/>
    <n v="65921.399999999994"/>
    <n v="3921.4"/>
  </r>
  <r>
    <x v="4"/>
    <s v="Muhammed GÖKMEN"/>
    <s v="Arşiv kaydı var"/>
    <s v="24-31 AĞUSTOS 2026 KAŞINHANI MUTABAKATI"/>
    <s v="TAMAMLANDI"/>
    <d v="2026-08-29T00:00:00"/>
    <s v="S-643230"/>
    <d v="2026-08-29T00:00:00"/>
    <s v="Y-577478"/>
    <x v="3"/>
    <m/>
    <s v=" "/>
    <m/>
    <m/>
    <m/>
    <x v="10"/>
    <s v="PANEK ZİRAAT ALETLERİ DAYANIKLI TÜKETİM MALZEMELERİ"/>
    <m/>
    <d v="2026-08-29T00:00:00"/>
    <s v="P-000173181"/>
    <m/>
    <s v="34HP4542"/>
    <s v="Tır Frigorifik"/>
    <s v="TEK NUR TRANS LOJ.SAN.VE TİC.LTD.ŞTİ."/>
    <x v="1"/>
    <s v=" "/>
    <m/>
    <s v="ŞEHİRLERARASI"/>
    <n v="1"/>
    <s v="4210"/>
    <s v="KAŞINHANI FABRİKA"/>
    <s v="KONYA"/>
    <s v="MERAM"/>
    <m/>
    <s v="Y65"/>
    <s v="VAN"/>
    <s v="VAN"/>
    <s v="VAN MERKEZ"/>
    <s v="A101 VAN 32 PL @ "/>
    <n v="0"/>
    <n v="1291"/>
    <n v="1291"/>
    <n v="0"/>
    <n v="49682.8"/>
    <n v="0"/>
    <n v="82476.09"/>
    <n v="0"/>
    <n v="49682.8"/>
    <n v="82476.09"/>
    <n v="32793.29"/>
  </r>
  <r>
    <x v="4"/>
    <s v="Muhammed GÖKMEN"/>
    <s v="Arşiv kaydı var"/>
    <s v="24-31 AĞUSTOS 2026 ÇUMRA MUTABAKATI"/>
    <s v="TAMAMLANDI"/>
    <d v="2026-08-29T00:00:00"/>
    <s v="S-643229"/>
    <d v="2026-08-29T00:00:00"/>
    <s v="Y-577477"/>
    <x v="2"/>
    <m/>
    <s v=" "/>
    <m/>
    <m/>
    <m/>
    <x v="10"/>
    <s v="PANEK ZİRAAT ALETLERİ DAYANIKLI TÜKETİM MALZEMELERİ"/>
    <m/>
    <d v="2026-08-29T00:00:00"/>
    <s v="P-000173180"/>
    <m/>
    <s v="42ACE599"/>
    <s v="Tır Frigorifik"/>
    <s v="YASİN BOZDAĞ"/>
    <x v="0"/>
    <s v=" "/>
    <m/>
    <s v="ŞEHİRLERARASI"/>
    <n v="1"/>
    <s v="4211"/>
    <s v="ÇUMRA FABRİKA"/>
    <s v="KONYA"/>
    <s v="ÇUMRA"/>
    <m/>
    <s v="Y38"/>
    <s v="KAYSERİ"/>
    <s v="KAYSERİ"/>
    <s v="KAYSERİ MERKEZ"/>
    <s v="BİM- BİM- BİM 2- ARSEN İHTİYAÇ @ "/>
    <n v="0"/>
    <n v="0"/>
    <n v="0"/>
    <n v="0"/>
    <n v="25000"/>
    <n v="0"/>
    <n v="28831.599999999999"/>
    <n v="0"/>
    <n v="25000"/>
    <n v="28831.599999999999"/>
    <n v="3831.6"/>
  </r>
  <r>
    <x v="4"/>
    <s v="Muhammed GÖKMEN"/>
    <s v="Arşiv kaydı var"/>
    <s v="24-31 AĞUSTOS 2026 ÇUMRA MUTABAKATI"/>
    <s v="TAMAMLANDI"/>
    <d v="2026-08-29T00:00:00"/>
    <s v="S-643228"/>
    <d v="2026-08-29T00:00:00"/>
    <s v="Y-577476"/>
    <x v="2"/>
    <m/>
    <s v=" "/>
    <m/>
    <m/>
    <m/>
    <x v="10"/>
    <s v="PANEK ZİRAAT ALETLERİ DAYANIKLI TÜKETİM MALZEMELERİ"/>
    <m/>
    <d v="2026-08-29T00:00:00"/>
    <s v="P-000173179"/>
    <m/>
    <s v="42AEE051"/>
    <s v="Tır Frigorifik"/>
    <s v="İNCELER ULUSLARARASI NAKLİYAT İNŞAAT GIDA SANAYİ VE TİCARET LİMİTED ŞİRKETİ"/>
    <x v="0"/>
    <s v="HALİT İNCE"/>
    <s v="0554 799 95 02"/>
    <s v="ŞEHİRLERARASI"/>
    <n v="1"/>
    <s v="4211"/>
    <s v="ÇUMRA FABRİKA"/>
    <s v="KONYA"/>
    <s v="ÇUMRA"/>
    <m/>
    <s v="Y23"/>
    <s v="ELAZIĞ"/>
    <s v="ELAZIĞ"/>
    <s v="ELAZIĞ MERKEZ"/>
    <s v="DERTLİ PLASTİK- BİM- BİM @ "/>
    <n v="0"/>
    <n v="0"/>
    <n v="0"/>
    <n v="0"/>
    <n v="53000"/>
    <n v="0"/>
    <n v="59015.22"/>
    <n v="0"/>
    <n v="53000"/>
    <n v="59015.22"/>
    <n v="6015.22"/>
  </r>
  <r>
    <x v="4"/>
    <s v="Muhammed GÖKMEN"/>
    <s v="Arşiv kaydı var"/>
    <s v="24-31 AĞUSTOS 2026 ÇUMRA MUTABAKATI"/>
    <s v="TAMAMLANDI"/>
    <d v="2026-08-29T00:00:00"/>
    <s v="S-643227"/>
    <d v="2026-08-29T00:00:00"/>
    <s v="Y-577475"/>
    <x v="2"/>
    <m/>
    <s v=" "/>
    <m/>
    <m/>
    <m/>
    <x v="10"/>
    <s v="PANEK ZİRAAT ALETLERİ DAYANIKLI TÜKETİM MALZEMELERİ"/>
    <m/>
    <d v="2026-08-29T00:00:00"/>
    <s v="P-000173178"/>
    <m/>
    <s v="42JE260"/>
    <s v="Tır Frigorifik"/>
    <s v="ÖZCAN ŞAMLIOĞLU"/>
    <x v="0"/>
    <s v=" "/>
    <m/>
    <s v="ŞEHİRLERARASI"/>
    <n v="1"/>
    <s v="4211"/>
    <s v="ÇUMRA FABRİKA"/>
    <s v="KONYA"/>
    <s v="ÇUMRA"/>
    <m/>
    <s v="Y61"/>
    <s v="TRABZON"/>
    <s v="TRABZON"/>
    <s v="TRABZON MERKEZ"/>
    <s v="BİM PİRAZİZ- AKDENİZ GIDA- BİM @ "/>
    <n v="0"/>
    <n v="0"/>
    <n v="0"/>
    <n v="0"/>
    <n v="61000"/>
    <n v="0"/>
    <n v="69202.53"/>
    <n v="0"/>
    <n v="61000"/>
    <n v="69202.53"/>
    <n v="8202.5300000000007"/>
  </r>
  <r>
    <x v="4"/>
    <s v="Necmettin ŞEN"/>
    <m/>
    <s v="24-31 AĞUSTOS 2026 ÇUMRA MUTABAKATI"/>
    <s v="TAMAMLANDI"/>
    <d v="2026-09-01T00:00:00"/>
    <s v="S-643497"/>
    <d v="2026-08-29T00:00:00"/>
    <s v="Y-577746"/>
    <x v="2"/>
    <m/>
    <s v=" "/>
    <m/>
    <m/>
    <m/>
    <x v="10"/>
    <s v="PANEK ZİRAAT ALETLERİ DAYANIKLI TÜKETİM MALZEMELERİ"/>
    <m/>
    <d v="2026-08-29T00:00:00"/>
    <s v="P-000173302"/>
    <m/>
    <s v="33CTC40"/>
    <s v="Tır Frigorifik"/>
    <s v="TEK NUR TRANS LOJ.SAN.VE TİC.LTD.ŞTİ."/>
    <x v="1"/>
    <s v=" "/>
    <m/>
    <s v="ŞEHİRLERARASI"/>
    <n v="1"/>
    <s v="4211"/>
    <s v="ÇUMRA FABRİKA"/>
    <s v="KONYA"/>
    <s v="ÇUMRA"/>
    <m/>
    <s v="Y31"/>
    <s v="HATAY"/>
    <s v="HATAY"/>
    <s v="MERKEZ"/>
    <s v="EFE PASTACILIK- BİM 2-FATİH DONDURMA- BİM DÖRTYOL @ "/>
    <n v="0"/>
    <n v="0"/>
    <n v="0"/>
    <n v="0"/>
    <n v="0"/>
    <n v="0"/>
    <n v="30843.74"/>
    <n v="0"/>
    <n v="0"/>
    <n v="30843.74"/>
    <n v="30843.74"/>
  </r>
  <r>
    <x v="4"/>
    <s v="Necmettin ŞEN"/>
    <s v="Arşiv kaydı var"/>
    <s v="24-31 AĞUSTOS 2026 ÇUMRA MUTABAKATI"/>
    <s v="TAMAMLANDI"/>
    <d v="2026-09-01T00:00:00"/>
    <s v="S-643496"/>
    <d v="2026-08-29T00:00:00"/>
    <s v="Y-577745"/>
    <x v="2"/>
    <m/>
    <s v=" "/>
    <m/>
    <m/>
    <m/>
    <x v="10"/>
    <s v="PANEK ZİRAAT ALETLERİ DAYANIKLI TÜKETİM MALZEMELERİ"/>
    <m/>
    <d v="2026-08-29T00:00:00"/>
    <s v="P-000173301"/>
    <m/>
    <s v="42ATR696"/>
    <s v="Tır Tenteli"/>
    <s v="İLYAS ÖZDEMİR NAKLİYAT OTO. SAN. VE TİC. LTD. ŞTİ."/>
    <x v="0"/>
    <s v=" "/>
    <m/>
    <s v="ŞEHİRLERARASI"/>
    <n v="1"/>
    <s v="4211"/>
    <s v="ÇUMRA FABRİKA"/>
    <s v="KONYA"/>
    <s v="ÇUMRA"/>
    <m/>
    <s v="Y06"/>
    <s v="ANKARA"/>
    <s v="ANKARA"/>
    <s v="ANKARA MERKEZ"/>
    <s v="CANER AKGÜN GIDA- EMC GRUP- BİM YENİKENT @ "/>
    <n v="0"/>
    <n v="0"/>
    <n v="0"/>
    <n v="0"/>
    <n v="23000"/>
    <n v="0"/>
    <n v="26298.44"/>
    <n v="0"/>
    <n v="23000"/>
    <n v="26298.44"/>
    <n v="3298.44"/>
  </r>
  <r>
    <x v="4"/>
    <s v="Necmettin ŞEN"/>
    <s v="Arşiv kaydı var"/>
    <s v="24-31 AĞUSTOS 2026 ÇUMRA MUTABAKATI"/>
    <s v="TAMAMLANDI"/>
    <d v="2026-09-01T00:00:00"/>
    <s v="S-643495"/>
    <d v="2026-08-29T00:00:00"/>
    <s v="Y-577744"/>
    <x v="2"/>
    <m/>
    <s v=" "/>
    <m/>
    <m/>
    <m/>
    <x v="10"/>
    <s v="PANEK ZİRAAT ALETLERİ DAYANIKLI TÜKETİM MALZEMELERİ"/>
    <m/>
    <d v="2026-08-29T00:00:00"/>
    <s v="P-000173300"/>
    <m/>
    <s v="42AVE275"/>
    <s v="Tır Frigorifik"/>
    <s v="CAN OSMANLI NAKLİYAT SANAYİ VE TİCARET LİMİTED ŞİRKETİ"/>
    <x v="0"/>
    <s v="ERDEM GÜGÜL"/>
    <m/>
    <s v="ŞEHİRLERARASI"/>
    <n v="1"/>
    <s v="4211"/>
    <s v="ÇUMRA FABRİKA"/>
    <s v="KONYA"/>
    <s v="ÇUMRA"/>
    <m/>
    <s v="Y06"/>
    <s v="ANKARA"/>
    <s v="ANKARA"/>
    <s v="ANKARA MERKEZ"/>
    <s v="EMC GRUP-BİM AKYURT-BİM GÜZELHİSAR- @ "/>
    <n v="0"/>
    <n v="0"/>
    <n v="0"/>
    <n v="0"/>
    <n v="26000"/>
    <n v="0"/>
    <n v="28304.080000000002"/>
    <n v="0"/>
    <n v="26000"/>
    <n v="28304.080000000002"/>
    <n v="2304.08"/>
  </r>
  <r>
    <x v="4"/>
    <s v="Necmettin ŞEN"/>
    <s v="Arşiv kaydı var"/>
    <s v="24-31 AĞUSTOS 2026 ÇUMRA MUTABAKATI"/>
    <s v="TAMAMLANDI"/>
    <d v="2026-09-01T00:00:00"/>
    <s v="S-643494"/>
    <d v="2026-08-29T00:00:00"/>
    <s v="Y-577743"/>
    <x v="2"/>
    <m/>
    <s v=" "/>
    <m/>
    <m/>
    <m/>
    <x v="10"/>
    <s v="PANEK ZİRAAT ALETLERİ DAYANIKLI TÜKETİM MALZEMELERİ"/>
    <m/>
    <d v="2026-08-29T00:00:00"/>
    <s v="P-000173299"/>
    <m/>
    <s v="33AJJ63"/>
    <s v="Tır Frigorifik"/>
    <s v="DİVAN TRANS LOJİSTİK VE DIŞ TİCARET LİMİTED ŞİRKETİ"/>
    <x v="1"/>
    <s v=" "/>
    <m/>
    <s v="ŞEHİRLERARASI"/>
    <n v="1"/>
    <s v="4211"/>
    <s v="ÇUMRA FABRİKA"/>
    <s v="KONYA"/>
    <s v="ÇUMRA"/>
    <m/>
    <s v="Y07"/>
    <s v="ANTALYA"/>
    <s v="ANTALYA"/>
    <s v="MERKEZ"/>
    <s v="BİM KOCAYATAK- TARIM KREDİ POYRAZLİ- BİM DÖŞEMEALTI- BİM DÖŞEMEALTI 2 @ "/>
    <n v="0"/>
    <n v="0"/>
    <n v="0"/>
    <n v="0"/>
    <n v="0"/>
    <n v="0"/>
    <n v="23590.26"/>
    <n v="0"/>
    <n v="0"/>
    <n v="23590.26"/>
    <n v="23590.26"/>
  </r>
  <r>
    <x v="4"/>
    <s v="Ahmet Bursal"/>
    <m/>
    <m/>
    <m/>
    <d v="2026-08-29T00:00:00"/>
    <s v="S-643431"/>
    <d v="2026-08-29T00:00:00"/>
    <s v="Y-577680"/>
    <x v="3"/>
    <m/>
    <s v=" "/>
    <m/>
    <m/>
    <m/>
    <x v="11"/>
    <m/>
    <m/>
    <d v="2026-08-29T00:00:00"/>
    <s v="P-000173424"/>
    <m/>
    <s v="26AKG589"/>
    <s v="Tır Frigorifik"/>
    <s v="NİHAL ALTIN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NADOLU @"/>
    <n v="0"/>
    <n v="0"/>
    <n v="0"/>
    <n v="0"/>
    <n v="48000"/>
    <n v="0"/>
    <n v="53245"/>
    <n v="0"/>
    <n v="48000"/>
    <n v="53245"/>
    <n v="5245"/>
  </r>
  <r>
    <x v="4"/>
    <s v="Ahmet Bursal"/>
    <m/>
    <m/>
    <m/>
    <d v="2026-08-29T00:00:00"/>
    <s v="S-643430"/>
    <d v="2026-08-29T00:00:00"/>
    <s v="Y-577679"/>
    <x v="3"/>
    <m/>
    <s v=" "/>
    <m/>
    <m/>
    <m/>
    <x v="11"/>
    <m/>
    <m/>
    <d v="2026-08-29T00:00:00"/>
    <s v="P-000173423"/>
    <m/>
    <s v="51ACP619"/>
    <s v="Tır Tenteli"/>
    <s v="AŞIR DAYSAL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VRUPA @"/>
    <n v="0"/>
    <n v="0"/>
    <n v="0"/>
    <n v="0"/>
    <n v="55000"/>
    <n v="0"/>
    <n v="59564"/>
    <n v="0"/>
    <n v="55000"/>
    <n v="59564"/>
    <n v="4564"/>
  </r>
  <r>
    <x v="4"/>
    <s v="Ahmet Bursal"/>
    <m/>
    <m/>
    <m/>
    <d v="2026-08-29T00:00:00"/>
    <s v="S-643429"/>
    <d v="2026-08-29T00:00:00"/>
    <s v="Y-577678"/>
    <x v="3"/>
    <m/>
    <s v=" "/>
    <m/>
    <m/>
    <m/>
    <x v="11"/>
    <m/>
    <m/>
    <d v="2026-08-29T00:00:00"/>
    <s v="P-000173451"/>
    <m/>
    <s v="51ACJ114"/>
    <s v="Tır Frigorifik"/>
    <s v="İMDAT ERTAN"/>
    <x v="0"/>
    <s v=" "/>
    <m/>
    <s v="ŞEHİRLERARASI"/>
    <n v="1"/>
    <s v="Y51"/>
    <s v="NİĞDE"/>
    <s v="NİĞDE"/>
    <s v="NİĞDE MERKEZ"/>
    <m/>
    <s v="Y17"/>
    <s v="ÇANAKKALE"/>
    <s v="ÇANAKKALE"/>
    <s v="ÇANAKKALE MERKEZ"/>
    <s v="BURSA + ÇANAKKALE 2 NOKTA @"/>
    <n v="0"/>
    <n v="0"/>
    <n v="0"/>
    <n v="0"/>
    <n v="66000"/>
    <n v="0"/>
    <n v="70155"/>
    <n v="0"/>
    <n v="66000"/>
    <n v="70155"/>
    <n v="4155"/>
  </r>
  <r>
    <x v="4"/>
    <s v="Ahmet Bursal"/>
    <m/>
    <m/>
    <m/>
    <d v="2026-08-29T00:00:00"/>
    <s v="S-643428"/>
    <d v="2026-08-29T00:00:00"/>
    <s v="Y-577677"/>
    <x v="3"/>
    <m/>
    <s v=" "/>
    <m/>
    <m/>
    <m/>
    <x v="11"/>
    <m/>
    <m/>
    <d v="2026-08-29T00:00:00"/>
    <s v="P-000173422"/>
    <m/>
    <s v="51ADY137"/>
    <s v="Tır Frigorifik"/>
    <s v="ZEKİ BOZKUŞ"/>
    <x v="0"/>
    <s v=" "/>
    <m/>
    <s v="ŞEHİRLERARASI"/>
    <n v="1"/>
    <s v="Y51"/>
    <s v="NİĞDE"/>
    <s v="NİĞDE"/>
    <s v="NİĞDE MERKEZ"/>
    <m/>
    <s v="Y17"/>
    <s v="ÇANAKKALE"/>
    <s v="ÇANAKKALE"/>
    <s v="ÇANAKKALE MERKEZ"/>
    <m/>
    <n v="0"/>
    <n v="0"/>
    <n v="0"/>
    <n v="0"/>
    <n v="65000"/>
    <n v="0"/>
    <n v="69405"/>
    <n v="0"/>
    <n v="65000"/>
    <n v="69405"/>
    <n v="4405"/>
  </r>
  <r>
    <x v="4"/>
    <s v="Ahmet Bursal"/>
    <m/>
    <m/>
    <m/>
    <d v="2026-08-29T00:00:00"/>
    <s v="S-643427"/>
    <d v="2026-08-29T00:00:00"/>
    <s v="Y-577676"/>
    <x v="3"/>
    <m/>
    <s v=" "/>
    <m/>
    <m/>
    <m/>
    <x v="11"/>
    <m/>
    <m/>
    <d v="2026-08-29T00:00:00"/>
    <s v="P-000173421"/>
    <m/>
    <s v="06DFH310"/>
    <s v="Tır Frigorifik"/>
    <s v="FERHAT ÇOTUR"/>
    <x v="0"/>
    <s v=" "/>
    <m/>
    <s v="ŞEHİRLERARASI"/>
    <n v="1"/>
    <s v="Y51"/>
    <s v="NİĞDE"/>
    <s v="NİĞDE"/>
    <s v="NİĞDE MERKEZ"/>
    <m/>
    <s v="Y41"/>
    <s v="KOCAELİ"/>
    <s v="KOCAELİ"/>
    <s v="KOCAELİ(İZMİT) MERKEZ"/>
    <m/>
    <n v="0"/>
    <n v="0"/>
    <n v="0"/>
    <n v="0"/>
    <n v="42000"/>
    <n v="0"/>
    <n v="46201"/>
    <n v="0"/>
    <n v="42000"/>
    <n v="46201"/>
    <n v="4201"/>
  </r>
  <r>
    <x v="4"/>
    <s v="Ahmet Bursal"/>
    <m/>
    <m/>
    <m/>
    <d v="2026-08-29T00:00:00"/>
    <s v="S-643426"/>
    <d v="2026-08-29T00:00:00"/>
    <s v="Y-577675"/>
    <x v="3"/>
    <m/>
    <s v=" "/>
    <m/>
    <m/>
    <m/>
    <x v="11"/>
    <m/>
    <m/>
    <d v="2026-08-29T00:00:00"/>
    <s v="P-000173420"/>
    <m/>
    <s v="07BNR886"/>
    <s v="Tır Frigorifik"/>
    <s v="VELİ BERK"/>
    <x v="0"/>
    <s v=" "/>
    <m/>
    <s v="ŞEHİRLERARASI"/>
    <n v="1"/>
    <s v="Y51"/>
    <s v="NİĞDE"/>
    <s v="NİĞDE"/>
    <s v="NİĞDE MERKEZ"/>
    <m/>
    <s v="Y07"/>
    <s v="ANTALYA"/>
    <s v="ANTALYA"/>
    <s v="MERKEZ"/>
    <s v="ALANYA @"/>
    <n v="0"/>
    <n v="0"/>
    <n v="0"/>
    <n v="0"/>
    <n v="38000"/>
    <n v="0"/>
    <n v="39364"/>
    <n v="0"/>
    <n v="38000"/>
    <n v="39364"/>
    <n v="1364"/>
  </r>
  <r>
    <x v="4"/>
    <s v="Serhat Kuzey"/>
    <m/>
    <m/>
    <m/>
    <d v="2026-08-29T00:00:00"/>
    <s v="S-643858"/>
    <d v="2026-08-29T00:00:00"/>
    <s v="Y-578108"/>
    <x v="3"/>
    <m/>
    <s v=" "/>
    <m/>
    <m/>
    <m/>
    <x v="11"/>
    <m/>
    <m/>
    <d v="2026-08-29T00:00:00"/>
    <s v="P-000173427"/>
    <m/>
    <s v="33CUH62"/>
    <s v="Tır Frigorifik"/>
    <s v="REYSAN LOJİSTİK ULUSLARARASI NAKLİYAT SANAYİ VE TİCARET LİMİTED ŞİRKETİ"/>
    <x v="1"/>
    <s v=" "/>
    <m/>
    <s v="ŞEHİRLERARASI"/>
    <n v="1"/>
    <s v="Y51"/>
    <s v="NİĞDE"/>
    <s v="NİĞDE"/>
    <s v="NİĞDE MERKEZ"/>
    <m/>
    <s v="Y55"/>
    <s v="SAMSUN"/>
    <s v="SAMSUN"/>
    <s v="SAMSUN MERKEZ"/>
    <s v="3 YER @"/>
    <n v="0"/>
    <n v="645"/>
    <n v="1320"/>
    <n v="675"/>
    <n v="52774.93"/>
    <n v="0"/>
    <n v="47158"/>
    <n v="0"/>
    <n v="52774.93"/>
    <n v="47158"/>
    <n v="-5616.93"/>
  </r>
  <r>
    <x v="4"/>
    <s v="Necmettin ŞEN"/>
    <s v="Arşiv kaydı var"/>
    <s v="24-31 AĞUSTOS 2026 ÇUMRA MUTABAKATI"/>
    <s v="TAMAMLANDI"/>
    <d v="2026-08-31T00:00:00"/>
    <s v="S-643392"/>
    <d v="2026-08-29T00:00:00"/>
    <s v="Y-577641"/>
    <x v="2"/>
    <m/>
    <s v=" "/>
    <m/>
    <m/>
    <m/>
    <x v="10"/>
    <s v="PANEK ZİRAAT ALETLERİ DAYANIKLI TÜKETİM MALZEMELERİ"/>
    <m/>
    <d v="2026-08-29T00:00:00"/>
    <s v="P-000173266"/>
    <m/>
    <s v="42BHR389"/>
    <s v="Tır Frigorifik"/>
    <s v="UYNAK NAKLİYAT PETROL VE PETROL ÜRÜNLERİ İNŞAAT ANONİM ŞİRKETİ"/>
    <x v="0"/>
    <s v="ERKAN KAYGIN"/>
    <s v="0542 447 27 48"/>
    <s v="ŞEHİRLERARASI"/>
    <n v="1"/>
    <s v="4211"/>
    <s v="ÇUMRA FABRİKA"/>
    <s v="KONYA"/>
    <s v="ÇUMRA"/>
    <m/>
    <s v="Y55"/>
    <s v="SAMSUN"/>
    <s v="SAMSUN"/>
    <s v="SAMSUN MERKEZ"/>
    <s v="BİM- EFOR GIDA- EFOR DEPO- BİM- BİM BAFRA @ "/>
    <n v="0"/>
    <n v="0"/>
    <n v="0"/>
    <n v="0"/>
    <n v="52000"/>
    <n v="0"/>
    <n v="55734.54"/>
    <n v="0"/>
    <n v="52000"/>
    <n v="55734.54"/>
    <n v="3734.54"/>
  </r>
  <r>
    <x v="4"/>
    <s v="Necmettin ŞEN"/>
    <s v="Arşiv kaydı var"/>
    <s v="24-31 AĞUSTOS 2026 ÇUMRA MUTABAKATI"/>
    <s v="TAMAMLANDI"/>
    <d v="2026-08-31T00:00:00"/>
    <s v="S-643388"/>
    <d v="2026-08-29T00:00:00"/>
    <s v="Y-577636"/>
    <x v="2"/>
    <m/>
    <s v=" "/>
    <m/>
    <m/>
    <m/>
    <x v="10"/>
    <s v="PANEK ZİRAAT ALETLERİ DAYANIKLI TÜKETİM MALZEMELERİ"/>
    <m/>
    <d v="2026-08-29T00:00:00"/>
    <s v="P-000173263"/>
    <m/>
    <s v="42S6930"/>
    <s v="Tır Frigorifik"/>
    <s v="ATLANTILI NAKLİYAT SAN.TİC.LTD.ŞTİ."/>
    <x v="1"/>
    <s v=" "/>
    <m/>
    <s v="ŞEHİRLERARASI"/>
    <n v="1"/>
    <s v="4211"/>
    <s v="ÇUMRA FABRİKA"/>
    <s v="KONYA"/>
    <s v="ÇUMRA"/>
    <m/>
    <s v="Y33"/>
    <s v="MERSİN"/>
    <s v="MERSİN"/>
    <s v="MERSİN MERKEZ"/>
    <s v="BİM TARSUS- TARIM KREDİ- BİM @ "/>
    <n v="0"/>
    <n v="480"/>
    <n v="480"/>
    <n v="0"/>
    <n v="15994"/>
    <n v="0"/>
    <n v="21854.78"/>
    <n v="0"/>
    <n v="15994"/>
    <n v="21854.78"/>
    <n v="5860.78"/>
  </r>
  <r>
    <x v="0"/>
    <s v="Serap BURSAL"/>
    <s v="Arşiv kaydı var"/>
    <m/>
    <m/>
    <d v="2026-08-30T00:00:00"/>
    <s v="S-643913"/>
    <d v="2026-08-30T00:00:00"/>
    <s v="Y-578164"/>
    <x v="0"/>
    <m/>
    <s v=" "/>
    <m/>
    <m/>
    <m/>
    <x v="1"/>
    <s v="Ülker Bisküvi San. A.Ş. Topkapı- 3 Şubesi"/>
    <m/>
    <m/>
    <m/>
    <m/>
    <s v="34KFH396"/>
    <s v="Tır Frigorifik"/>
    <s v="MUSTAFA AKTAŞ."/>
    <x v="0"/>
    <s v=" "/>
    <m/>
    <s v="ŞEHİRLERARASI"/>
    <n v="1"/>
    <s v="0108"/>
    <s v="ÖNEM GAMEDA DEPO"/>
    <s v="İSTANBUL"/>
    <s v="ZEYTİNBURNU"/>
    <s v="DAVUTPAŞA CAD. NO:18 TOPKAPI"/>
    <s v="Y41"/>
    <s v="KOCAELİ"/>
    <s v="KOCAELİ"/>
    <s v="GEBZE"/>
    <m/>
    <n v="0"/>
    <n v="0"/>
    <n v="0"/>
    <n v="0"/>
    <n v="19000"/>
    <n v="0"/>
    <n v="20047"/>
    <n v="0"/>
    <n v="19000"/>
    <n v="20047"/>
    <n v="1047"/>
  </r>
  <r>
    <x v="0"/>
    <s v="Serap BURSAL"/>
    <m/>
    <m/>
    <m/>
    <d v="2026-08-30T00:00:00"/>
    <s v="S-643343"/>
    <d v="2026-08-30T00:00:00"/>
    <s v="Y-577591"/>
    <x v="0"/>
    <m/>
    <s v=" "/>
    <m/>
    <s v="DKI2026000005334-5335"/>
    <m/>
    <x v="4"/>
    <s v="DETAY KAHVE SAN VE TİC A.Ş"/>
    <m/>
    <m/>
    <m/>
    <m/>
    <s v="34PNE899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m/>
    <m/>
    <m/>
    <d v="2026-08-30T00:00:00"/>
    <s v="S-643342"/>
    <d v="2026-08-30T00:00:00"/>
    <s v="Y-577590"/>
    <x v="0"/>
    <m/>
    <s v=" "/>
    <m/>
    <s v="DKI2026000005333"/>
    <m/>
    <x v="4"/>
    <s v="DETAY KAHVE SAN VE TİC A.Ş"/>
    <m/>
    <m/>
    <m/>
    <m/>
    <s v="06DFK256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2"/>
    <s v="Arif Aladağ"/>
    <m/>
    <s v="24-31 AĞUSTOS 2026 GÖNENLİ SÜT / AKHİSAR MUTABAKATI"/>
    <s v="TAMAMLANDI"/>
    <d v="2026-08-30T00:00:00"/>
    <s v="S-643400"/>
    <d v="2026-08-30T00:00:00"/>
    <s v="Y-577649"/>
    <x v="0"/>
    <m/>
    <s v=" "/>
    <m/>
    <m/>
    <m/>
    <x v="6"/>
    <s v="GÖNENLİ SÜT VE SÜT ÜRÜNLERİ GIDA SANAYİ VE TİCARET ANONİM ŞİRKETİ"/>
    <m/>
    <m/>
    <m/>
    <m/>
    <s v="06GB2818"/>
    <s v="Tır Frigorifik"/>
    <s v="ERCANBERK NAKLİYAT OTOMOTİV TURİZM GIDA İNŞAAT SANAYİ TİCARET LİMİTED ŞİRKETİ"/>
    <x v="0"/>
    <s v=" "/>
    <m/>
    <s v="ŞEHİRLERARASI"/>
    <n v="1"/>
    <s v="Y45"/>
    <s v="MANİSA"/>
    <s v="MANİSA"/>
    <s v="MANİSA MERKEZ"/>
    <m/>
    <s v="Y10"/>
    <s v="BALIKESİR"/>
    <s v="BALIKESİR"/>
    <s v="BALIKESİR MERKEZ"/>
    <s v="BALIKESİR BİM @ "/>
    <n v="0"/>
    <n v="0"/>
    <n v="0"/>
    <n v="0"/>
    <n v="9500"/>
    <n v="0"/>
    <n v="9152.32"/>
    <n v="0"/>
    <n v="9500"/>
    <n v="9152.32"/>
    <n v="-347.68"/>
  </r>
  <r>
    <x v="2"/>
    <s v="Arif Aladağ"/>
    <m/>
    <s v="24-31 AĞUSTOS 2026 GÖNENLİ SÜT / AKHİSAR MUTABAKATI"/>
    <s v="TAMAMLANDI"/>
    <d v="2026-08-30T00:00:00"/>
    <s v="S-643408"/>
    <d v="2026-08-30T00:00:00"/>
    <s v="Y-577656"/>
    <x v="0"/>
    <m/>
    <s v=" "/>
    <m/>
    <m/>
    <m/>
    <x v="6"/>
    <s v="GÖNENLİ SÜT VE SÜT ÜRÜNLERİ GIDA SANAYİ VE TİCARET ANONİM ŞİRKETİ"/>
    <m/>
    <m/>
    <m/>
    <m/>
    <s v="45ACD017"/>
    <s v="Tır Frigorifik"/>
    <s v="MEHMET UZEL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ORHANLI BİM+ ÖMERLİ BİM / CEKAFROM ÜRÜN ALIMI @ "/>
    <n v="0"/>
    <n v="0"/>
    <n v="0"/>
    <n v="0"/>
    <n v="42000"/>
    <n v="0"/>
    <n v="44195.47"/>
    <n v="0"/>
    <n v="42000"/>
    <n v="44195.47"/>
    <n v="2195.4699999999998"/>
  </r>
  <r>
    <x v="2"/>
    <s v="Arif Aladağ"/>
    <m/>
    <s v="24-31 AĞUSTOS 2026 GÖNENLİ SÜT / AKHİSAR MUTABAKATI"/>
    <s v="TAMAMLANDI"/>
    <d v="2026-08-30T00:00:00"/>
    <s v="S-643407"/>
    <d v="2026-08-30T00:00:00"/>
    <s v="Y-577655"/>
    <x v="0"/>
    <m/>
    <s v=" "/>
    <m/>
    <m/>
    <m/>
    <x v="6"/>
    <s v="GÖNENLİ SÜT VE SÜT ÜRÜNLERİ GIDA SANAYİ VE TİCARET ANONİM ŞİRKETİ"/>
    <m/>
    <m/>
    <m/>
    <m/>
    <s v="45HH178"/>
    <s v="Tır Frigorifik"/>
    <s v="SAFİYE YAŞAR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KIRAÇ POLAR XP + ARNAVUTKÖY BİM1 @ "/>
    <n v="0"/>
    <n v="0"/>
    <n v="0"/>
    <n v="0"/>
    <n v="48500"/>
    <n v="0"/>
    <n v="49714.73"/>
    <n v="0"/>
    <n v="48500"/>
    <n v="49714.73"/>
    <n v="1214.73"/>
  </r>
  <r>
    <x v="2"/>
    <s v="Arif Aladağ"/>
    <m/>
    <s v="24-31 AĞUSTOS 2026 GÖNENLİ SÜT / AKHİSAR MUTABAKATI"/>
    <s v="TAMAMLANDI"/>
    <d v="2026-08-30T00:00:00"/>
    <s v="S-643404"/>
    <d v="2026-08-30T00:00:00"/>
    <s v="Y-577652"/>
    <x v="0"/>
    <m/>
    <s v=" "/>
    <m/>
    <m/>
    <m/>
    <x v="6"/>
    <s v="GÖNENLİ SÜT VE SÜT ÜRÜNLERİ GIDA SANAYİ VE TİCARET ANONİM ŞİRKETİ"/>
    <m/>
    <m/>
    <m/>
    <m/>
    <s v="45BAD050"/>
    <s v="Tır Frigorifik"/>
    <s v="MUHAMMED ENES İMAMOĞLU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ESENYURT BİM1+BİM3 @ "/>
    <n v="0"/>
    <n v="0"/>
    <n v="0"/>
    <n v="0"/>
    <n v="52000"/>
    <n v="0"/>
    <n v="53988.73"/>
    <n v="0"/>
    <n v="52000"/>
    <n v="53988.73"/>
    <n v="1988.73"/>
  </r>
  <r>
    <x v="2"/>
    <s v="Arif Aladağ"/>
    <m/>
    <s v="24-31 AĞUSTOS 2026 GÖNENLİ SÜT / AKHİSAR MUTABAKATI"/>
    <s v="TAMAMLANDI"/>
    <d v="2026-08-30T00:00:00"/>
    <s v="S-643402"/>
    <d v="2026-08-30T00:00:00"/>
    <s v="Y-577651"/>
    <x v="0"/>
    <m/>
    <s v=" "/>
    <m/>
    <m/>
    <m/>
    <x v="6"/>
    <s v="GÖNENLİ SÜT VE SÜT ÜRÜNLERİ GIDA SANAYİ VE TİCARET ANONİM ŞİRKETİ"/>
    <m/>
    <m/>
    <m/>
    <m/>
    <s v="31AJA224"/>
    <s v="Tır Frigorifik"/>
    <s v="KAPITRANS ULUS.TAŞ.TİC.LTD.ŞTİ."/>
    <x v="1"/>
    <s v=" "/>
    <m/>
    <s v="ŞEHİRLERARASI"/>
    <n v="1"/>
    <s v="Y45"/>
    <s v="MANİSA"/>
    <s v="MANİSA"/>
    <s v="MANİSA MERKEZ"/>
    <m/>
    <s v="Y09"/>
    <s v="AYDIN"/>
    <s v="AYDIN"/>
    <s v="AYDIN MERKEZ"/>
    <s v="TURGUTLU BİM+ GAZİEMİR POLAR XP+ AYDIN BİM @ "/>
    <n v="0"/>
    <n v="190"/>
    <n v="380"/>
    <n v="190"/>
    <n v="17907.29"/>
    <n v="325.81"/>
    <n v="14270"/>
    <n v="0"/>
    <n v="17581.48"/>
    <n v="14270"/>
    <n v="-3311.48"/>
  </r>
  <r>
    <x v="2"/>
    <s v="Arif Aladağ"/>
    <m/>
    <s v="24-31 AĞUSTOS 2026 GÖNENLİ SÜT / AKHİSAR MUTABAKATI"/>
    <s v="TAMAMLANDI"/>
    <d v="2026-08-30T00:00:00"/>
    <s v="S-643398"/>
    <d v="2026-08-30T00:00:00"/>
    <s v="Y-577647"/>
    <x v="0"/>
    <m/>
    <s v=" "/>
    <m/>
    <m/>
    <m/>
    <x v="6"/>
    <s v="GÖNENLİ SÜT VE SÜT ÜRÜNLERİ GIDA SANAYİ VE TİCARET ANONİM ŞİRKETİ"/>
    <m/>
    <m/>
    <m/>
    <m/>
    <s v="31SB279"/>
    <s v="Tır Frigorifik"/>
    <s v="YÖNTEM LOJ.ULUS.TAŞ.İTH.İHR.SAN.VE TİC.LTD.ŞTİ"/>
    <x v="0"/>
    <s v=" "/>
    <m/>
    <s v="ŞEHİRİÇİ"/>
    <n v="1"/>
    <s v="Y45"/>
    <s v="MANİSA"/>
    <s v="MANİSA"/>
    <s v="MANİSA MERKEZ"/>
    <m/>
    <s v="Y45"/>
    <s v="MANİSA"/>
    <s v="MANİSA"/>
    <s v="MANİSA MERKEZ"/>
    <s v="AKHİSAR BİM @ "/>
    <n v="0"/>
    <n v="0"/>
    <n v="0"/>
    <n v="0"/>
    <n v="4000"/>
    <n v="0"/>
    <n v="2288.08"/>
    <n v="0"/>
    <n v="4000"/>
    <n v="2288.08"/>
    <n v="-1711.92"/>
  </r>
  <r>
    <x v="2"/>
    <s v="Arif Aladağ"/>
    <m/>
    <s v="24-31 AĞUSTOS 2026 GÖNENLİ SÜT / AKHİSAR MUTABAKATI"/>
    <s v="TAMAMLANDI"/>
    <d v="2026-08-30T00:00:00"/>
    <s v="S-643397"/>
    <d v="2026-08-30T00:00:00"/>
    <s v="Y-577645"/>
    <x v="0"/>
    <m/>
    <s v=" "/>
    <m/>
    <m/>
    <m/>
    <x v="6"/>
    <s v="GÖNENLİ SÜT VE SÜT ÜRÜNLERİ GIDA SANAYİ VE TİCARET ANONİM ŞİRKETİ"/>
    <m/>
    <m/>
    <m/>
    <m/>
    <s v="45YT441"/>
    <s v="Tır Frigorifik"/>
    <s v="SİSTA LOJİSTİK GIDA TİC.LTD.ŞTİ"/>
    <x v="0"/>
    <s v=" "/>
    <m/>
    <s v="ŞEHİRLERARASI"/>
    <n v="1"/>
    <s v="Y45"/>
    <s v="MANİSA"/>
    <s v="MANİSA"/>
    <s v="MANİSA MERKEZ"/>
    <m/>
    <s v="Y35"/>
    <s v="İZMİR"/>
    <s v="İZMİR"/>
    <s v="MERKEZ"/>
    <s v="KEMALPAŞA BİM1+ ULUKENT BİM @ "/>
    <n v="0"/>
    <n v="0"/>
    <n v="0"/>
    <n v="0"/>
    <n v="8500"/>
    <n v="0"/>
    <n v="8580.2999999999993"/>
    <n v="0"/>
    <n v="8500"/>
    <n v="8580.2999999999993"/>
    <n v="80.3"/>
  </r>
  <r>
    <x v="2"/>
    <s v="Arif Aladağ"/>
    <m/>
    <m/>
    <s v="TAMAMLANDI"/>
    <d v="2026-08-30T00:00:00"/>
    <s v="S-643368"/>
    <d v="2026-08-30T00:00:00"/>
    <s v="Y-577617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TURGUTLU FİLE @ "/>
    <n v="0"/>
    <n v="0"/>
    <n v="0"/>
    <n v="0"/>
    <n v="8750"/>
    <n v="0"/>
    <n v="9050"/>
    <n v="0"/>
    <n v="8750"/>
    <n v="9050"/>
    <n v="300"/>
  </r>
  <r>
    <x v="3"/>
    <s v="Mehmet Koç"/>
    <s v="Arşiv kaydı var"/>
    <m/>
    <m/>
    <d v="2026-08-30T00:00:00"/>
    <s v="S-643794"/>
    <d v="2026-08-30T00:00:00"/>
    <s v="Y-578044"/>
    <x v="0"/>
    <m/>
    <s v=" "/>
    <m/>
    <m/>
    <m/>
    <x v="8"/>
    <s v="TURKUVAZ PLASTİK VE TEMİZLİK ÜRÜNLERİ SAN TİÇ A.Ş"/>
    <m/>
    <d v="2026-08-30T00:00:00"/>
    <s v="P-000173349"/>
    <m/>
    <s v="54ABG366"/>
    <s v="Tır Tenteli"/>
    <s v="PAMUKOVA ÖZKAR NAK.SAN.VE TİC.LTD.ŞTİ"/>
    <x v="0"/>
    <s v=" "/>
    <m/>
    <s v="ŞEHİRLERARASI"/>
    <n v="1"/>
    <s v="HENDEK TURKUVAZ"/>
    <s v="HENDEK TURKUVAZ"/>
    <s v="SAKARYA"/>
    <s v="HENDEK"/>
    <m/>
    <s v="Y45"/>
    <s v="MANİSA"/>
    <s v="MANİSA"/>
    <s v="MANİSA MERKEZ"/>
    <m/>
    <n v="0"/>
    <n v="0"/>
    <n v="0"/>
    <n v="0"/>
    <n v="26000"/>
    <n v="0"/>
    <n v="26317"/>
    <n v="0"/>
    <n v="26000"/>
    <n v="26317"/>
    <n v="317"/>
  </r>
  <r>
    <x v="3"/>
    <s v="Mehmet Koç"/>
    <s v="Arşiv kaydı var"/>
    <m/>
    <m/>
    <d v="2026-08-30T00:00:00"/>
    <s v="S-643792"/>
    <d v="2026-08-30T00:00:00"/>
    <s v="Y-578042"/>
    <x v="0"/>
    <m/>
    <s v=" "/>
    <m/>
    <m/>
    <m/>
    <x v="19"/>
    <s v="VATAN PLASTİK SAN TİCARET A.Ş"/>
    <m/>
    <d v="2026-08-30T00:00:00"/>
    <s v="P-000173347"/>
    <m/>
    <s v="02ADP042"/>
    <s v="Tır Tenteli"/>
    <s v="ÖMER FARUK DOĞAN"/>
    <x v="0"/>
    <s v=" "/>
    <m/>
    <s v="ŞEHİRLERARASI"/>
    <n v="1"/>
    <s v="Y11"/>
    <s v="BİLECİK"/>
    <s v="BİLECİK"/>
    <s v="BİLECİK MERKEZ"/>
    <m/>
    <s v="Y44"/>
    <s v="MALATYA"/>
    <s v="MALATYA"/>
    <s v="MALATYA MERKEZ"/>
    <s v="36124 @ "/>
    <n v="0"/>
    <n v="0"/>
    <n v="0"/>
    <n v="0"/>
    <n v="60000"/>
    <n v="0"/>
    <n v="64616"/>
    <n v="0"/>
    <n v="60000"/>
    <n v="64616"/>
    <n v="4616"/>
  </r>
  <r>
    <x v="3"/>
    <s v="Kadir Öz"/>
    <m/>
    <m/>
    <s v="SAKARYA"/>
    <d v="2026-08-30T00:00:00"/>
    <s v="S-643761"/>
    <d v="2026-08-30T00:00:00"/>
    <s v="Y-578010"/>
    <x v="1"/>
    <m/>
    <s v=" "/>
    <d v="2026-08-30T00:00:00"/>
    <m/>
    <m/>
    <x v="8"/>
    <s v="TURKUVAZ PLASTİK VE TEMİZLİK ÜRÜNLERİ SAN TİÇ A.Ş"/>
    <m/>
    <m/>
    <m/>
    <m/>
    <s v="04ABF782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65"/>
    <s v="VAN"/>
    <s v="VAN"/>
    <s v="VAN MERKEZ"/>
    <s v="VAN @ "/>
    <n v="0"/>
    <n v="0"/>
    <n v="1"/>
    <m/>
    <n v="71253"/>
    <n v="0"/>
    <n v="80092"/>
    <n v="0"/>
    <n v="71253"/>
    <n v="80092"/>
    <n v="8839"/>
  </r>
  <r>
    <x v="3"/>
    <s v="Kadir Öz"/>
    <m/>
    <m/>
    <s v="SAKARYA"/>
    <d v="2026-08-30T00:00:00"/>
    <s v="S-643760"/>
    <d v="2026-08-30T00:00:00"/>
    <s v="Y-578009"/>
    <x v="1"/>
    <m/>
    <s v=" "/>
    <d v="2026-08-30T00:00:00"/>
    <m/>
    <m/>
    <x v="8"/>
    <s v="TURKUVAZ PLASTİK VE TEMİZLİK ÜRÜNLERİ SAN TİÇ A.Ş"/>
    <m/>
    <m/>
    <m/>
    <m/>
    <s v="14ACR697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6"/>
    <s v="ANKARA"/>
    <s v="ANKARA"/>
    <s v="ANKARA MERKEZ"/>
    <s v="SİNCAN+YENİKENT @ "/>
    <n v="0"/>
    <n v="0"/>
    <n v="1"/>
    <m/>
    <n v="20773"/>
    <n v="0"/>
    <n v="23157"/>
    <n v="0"/>
    <n v="20773"/>
    <n v="23157"/>
    <n v="2384"/>
  </r>
  <r>
    <x v="3"/>
    <s v="Kadir Öz"/>
    <m/>
    <m/>
    <s v="SAKARYA"/>
    <d v="2026-08-30T00:00:00"/>
    <s v="S-643759"/>
    <d v="2026-08-30T00:00:00"/>
    <s v="Y-578008"/>
    <x v="1"/>
    <m/>
    <s v=" "/>
    <d v="2026-08-30T00:00:00"/>
    <m/>
    <m/>
    <x v="8"/>
    <s v="TURKUVAZ PLASTİK VE TEMİZLİK ÜRÜNLERİ SAN TİÇ A.Ş"/>
    <m/>
    <m/>
    <m/>
    <m/>
    <s v="54RL420"/>
    <s v="Tır Tenteli"/>
    <s v="ONUR CAN BARUT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ORHANLI @ "/>
    <n v="0"/>
    <n v="0"/>
    <n v="1"/>
    <m/>
    <n v="10545"/>
    <n v="0"/>
    <n v="11436"/>
    <n v="0"/>
    <n v="10545"/>
    <n v="11436"/>
    <n v="891"/>
  </r>
  <r>
    <x v="3"/>
    <s v="Kadir Öz"/>
    <m/>
    <m/>
    <s v="SAKARYA"/>
    <d v="2026-08-30T00:00:00"/>
    <s v="S-643758"/>
    <d v="2026-08-30T00:00:00"/>
    <s v="Y-578007"/>
    <x v="1"/>
    <m/>
    <s v=" "/>
    <d v="2026-08-30T00:00:00"/>
    <m/>
    <m/>
    <x v="8"/>
    <s v="TURKUVAZ PLASTİK VE TEMİZLİK ÜRÜNLERİ SAN TİÇ A.Ş"/>
    <m/>
    <m/>
    <m/>
    <m/>
    <s v="18DV919"/>
    <s v="Tır Tenteli"/>
    <s v="HÜSEYİN ÇAĞLAR"/>
    <x v="0"/>
    <s v=" "/>
    <m/>
    <s v="ŞEHİRLERARASI"/>
    <m/>
    <s v="5403"/>
    <s v="HENDEK TURKUVAZ"/>
    <s v="SAKARYA"/>
    <s v="HENDEK"/>
    <m/>
    <s v="Y39"/>
    <s v="KIRKLARELİ"/>
    <s v="KIRKLARELİ"/>
    <s v="KIRKLARELİ MERKEZ"/>
    <s v="LÜLEBURGAZ @ "/>
    <n v="0"/>
    <n v="0"/>
    <n v="1"/>
    <m/>
    <n v="24103"/>
    <n v="0"/>
    <n v="26562"/>
    <n v="0"/>
    <n v="24103"/>
    <n v="26562"/>
    <n v="2459"/>
  </r>
  <r>
    <x v="3"/>
    <s v="Kadir Öz"/>
    <m/>
    <m/>
    <s v="SAKARYA"/>
    <d v="2026-08-30T00:00:00"/>
    <s v="S-643757"/>
    <d v="2026-08-30T00:00:00"/>
    <s v="Y-578006"/>
    <x v="1"/>
    <m/>
    <s v=" "/>
    <d v="2026-08-30T00:00:00"/>
    <m/>
    <m/>
    <x v="8"/>
    <s v="TURKUVAZ PLASTİK VE TEMİZLİK ÜRÜNLERİ SAN TİÇ A.Ş"/>
    <m/>
    <m/>
    <m/>
    <m/>
    <s v="37AAS84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7"/>
    <s v="KASTAMONU"/>
    <s v="KASTAMONU"/>
    <s v="KASTAMONU MERKEZ"/>
    <s v="KASTAMONU/4 PALET İADE ÜRÜN @ "/>
    <n v="0"/>
    <n v="0"/>
    <n v="1"/>
    <m/>
    <n v="10000"/>
    <n v="0"/>
    <n v="13000"/>
    <n v="0"/>
    <n v="10000"/>
    <n v="13000"/>
    <n v="3000"/>
  </r>
  <r>
    <x v="3"/>
    <s v="Kadir Öz"/>
    <m/>
    <m/>
    <s v="SAKARYA"/>
    <d v="2026-08-30T00:00:00"/>
    <s v="S-643756"/>
    <d v="2026-08-30T00:00:00"/>
    <s v="Y-578005"/>
    <x v="1"/>
    <m/>
    <s v=" "/>
    <d v="2026-08-30T00:00:00"/>
    <m/>
    <m/>
    <x v="8"/>
    <s v="TURKUVAZ PLASTİK VE TEMİZLİK ÜRÜNLERİ SAN TİÇ A.Ş"/>
    <m/>
    <m/>
    <m/>
    <m/>
    <s v="37AAS84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7"/>
    <s v="KASTAMONU"/>
    <s v="KASTAMONU"/>
    <s v="KASTAMONU MERKEZ"/>
    <s v="KASTAMONU @ "/>
    <n v="0"/>
    <n v="0"/>
    <n v="1"/>
    <m/>
    <n v="21661"/>
    <n v="0"/>
    <n v="23104"/>
    <n v="0"/>
    <n v="21661"/>
    <n v="23104"/>
    <n v="1443"/>
  </r>
  <r>
    <x v="3"/>
    <s v="Kadir Öz"/>
    <m/>
    <m/>
    <s v="SAKARYA"/>
    <d v="2026-08-30T00:00:00"/>
    <s v="S-643755"/>
    <d v="2026-08-30T00:00:00"/>
    <s v="Y-578004"/>
    <x v="1"/>
    <m/>
    <s v=" "/>
    <d v="2026-08-30T00:00:00"/>
    <m/>
    <m/>
    <x v="8"/>
    <s v="TURKUVAZ PLASTİK VE TEMİZLİK ÜRÜNLERİ SAN TİÇ A.Ş"/>
    <m/>
    <m/>
    <m/>
    <m/>
    <s v="54AAK474"/>
    <s v="Tır Tenteli"/>
    <s v="SINIRLI SORUMLU HENDEK NÜSHETİYE TAŞIMA VE İŞLETME KOOPERATİFİ - 01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HARAMİDERE @ "/>
    <n v="0"/>
    <n v="0"/>
    <n v="1"/>
    <m/>
    <n v="21661"/>
    <n v="0"/>
    <n v="22489"/>
    <n v="0"/>
    <n v="21661"/>
    <n v="22489"/>
    <n v="828"/>
  </r>
  <r>
    <x v="3"/>
    <s v="Kadir Öz"/>
    <m/>
    <m/>
    <s v="SAKARYA"/>
    <d v="2026-08-30T00:00:00"/>
    <s v="S-643754"/>
    <d v="2026-08-30T00:00:00"/>
    <s v="Y-578003"/>
    <x v="1"/>
    <m/>
    <s v=" "/>
    <d v="2026-08-30T00:00:00"/>
    <m/>
    <m/>
    <x v="8"/>
    <s v="TURKUVAZ PLASTİK VE TEMİZLİK ÜRÜNLERİ SAN TİÇ A.Ş"/>
    <m/>
    <m/>
    <m/>
    <m/>
    <s v="34T4190"/>
    <s v="Tır Tenteli"/>
    <s v="SANİYE ŞENGÜL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ESENYURT-2 @ "/>
    <n v="0"/>
    <n v="0"/>
    <n v="1"/>
    <m/>
    <n v="22393"/>
    <n v="0"/>
    <n v="22489"/>
    <n v="0"/>
    <n v="22393"/>
    <n v="22489"/>
    <n v="96"/>
  </r>
  <r>
    <x v="3"/>
    <s v="Kadir Öz"/>
    <m/>
    <m/>
    <s v="SAKARYA"/>
    <d v="2026-08-30T00:00:00"/>
    <s v="S-643753"/>
    <d v="2026-08-30T00:00:00"/>
    <s v="Y-578002"/>
    <x v="1"/>
    <m/>
    <s v=" "/>
    <d v="2026-08-30T00:00:00"/>
    <m/>
    <m/>
    <x v="8"/>
    <s v="TURKUVAZ PLASTİK VE TEMİZLİK ÜRÜNLERİ SAN TİÇ A.Ş"/>
    <m/>
    <m/>
    <m/>
    <m/>
    <s v="54AEG727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ESENKENT-2 @ "/>
    <n v="0"/>
    <n v="0"/>
    <n v="1"/>
    <m/>
    <n v="22393"/>
    <n v="0"/>
    <n v="22489"/>
    <n v="0"/>
    <n v="22393"/>
    <n v="22489"/>
    <n v="96"/>
  </r>
  <r>
    <x v="3"/>
    <s v="Kadir Öz"/>
    <m/>
    <m/>
    <s v="SAKARYA"/>
    <d v="2026-08-30T00:00:00"/>
    <s v="S-643752"/>
    <d v="2026-08-30T00:00:00"/>
    <s v="Y-578000"/>
    <x v="1"/>
    <m/>
    <s v=" "/>
    <d v="2026-08-30T00:00:00"/>
    <m/>
    <m/>
    <x v="8"/>
    <s v="TURKUVAZ PLASTİK VE TEMİZLİK ÜRÜNLERİ SAN TİÇ A.Ş"/>
    <m/>
    <m/>
    <m/>
    <m/>
    <s v="14AN529"/>
    <s v="Tır Tenteli"/>
    <s v="CEVDET SÜZGEN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ESENKENT-1 @ "/>
    <n v="0"/>
    <n v="0"/>
    <n v="1"/>
    <m/>
    <n v="22393"/>
    <n v="0"/>
    <n v="22489"/>
    <n v="0"/>
    <n v="22393"/>
    <n v="22489"/>
    <n v="96"/>
  </r>
  <r>
    <x v="3"/>
    <s v="Kadir Öz"/>
    <m/>
    <m/>
    <s v="SAKARYA"/>
    <d v="2026-08-30T00:00:00"/>
    <s v="S-643751"/>
    <d v="2026-08-30T00:00:00"/>
    <s v="Y-577999"/>
    <x v="1"/>
    <m/>
    <s v=" "/>
    <d v="2026-08-30T00:00:00"/>
    <m/>
    <m/>
    <x v="8"/>
    <s v="TURKUVAZ PLASTİK VE TEMİZLİK ÜRÜNLERİ SAN TİÇ A.Ş"/>
    <m/>
    <m/>
    <m/>
    <m/>
    <s v="54AJ35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ARNAVUTKÖY-2 @ "/>
    <n v="0"/>
    <n v="0"/>
    <n v="1"/>
    <m/>
    <n v="22393"/>
    <n v="0"/>
    <n v="22489"/>
    <n v="0"/>
    <n v="22393"/>
    <n v="22489"/>
    <n v="96"/>
  </r>
  <r>
    <x v="3"/>
    <s v="Kadir Öz"/>
    <m/>
    <m/>
    <s v="SAKARYA"/>
    <d v="2026-08-30T00:00:00"/>
    <s v="S-643750"/>
    <d v="2026-08-30T00:00:00"/>
    <s v="Y-577998"/>
    <x v="1"/>
    <m/>
    <s v=" "/>
    <d v="2026-08-30T00:00:00"/>
    <m/>
    <m/>
    <x v="8"/>
    <s v="TURKUVAZ PLASTİK VE TEMİZLİK ÜRÜNLERİ SAN TİÇ A.Ş"/>
    <m/>
    <m/>
    <m/>
    <m/>
    <s v="66AH88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ARNAVUTKÖY-1+2 @ "/>
    <n v="0"/>
    <n v="0"/>
    <n v="1"/>
    <m/>
    <n v="23643"/>
    <n v="0"/>
    <n v="23883"/>
    <n v="0"/>
    <n v="23643"/>
    <n v="23883"/>
    <n v="240"/>
  </r>
  <r>
    <x v="3"/>
    <s v="Mehmet Koç"/>
    <s v="Arşiv kaydı var"/>
    <m/>
    <m/>
    <d v="2026-08-30T00:00:00"/>
    <s v="S-643409"/>
    <d v="2026-08-30T00:00:00"/>
    <s v="Y-577658"/>
    <x v="0"/>
    <m/>
    <s v=" "/>
    <m/>
    <m/>
    <m/>
    <x v="8"/>
    <s v="TURKUVAZ PLASTİK VE TEMİZLİK ÜRÜNLERİ SAN TİÇ A.Ş"/>
    <m/>
    <d v="2026-08-30T00:00:00"/>
    <s v="P-000173274"/>
    <m/>
    <s v="80AAL911"/>
    <s v="Tır Tenteli"/>
    <s v="SELAMİ KAYAOĞLU"/>
    <x v="0"/>
    <s v=" "/>
    <m/>
    <s v="ŞEHİRLERARASI"/>
    <n v="1"/>
    <s v="HENDEK TURKUVAZ"/>
    <s v="HENDEK TURKUVAZ"/>
    <s v="SAKARYA"/>
    <s v="HENDEK"/>
    <m/>
    <s v="Y01"/>
    <s v="ADANA"/>
    <s v="ADANA"/>
    <s v="ADANA MERKEZ"/>
    <m/>
    <n v="0"/>
    <n v="0"/>
    <n v="0"/>
    <n v="0"/>
    <n v="32000"/>
    <n v="0"/>
    <n v="40517"/>
    <n v="0"/>
    <n v="32000"/>
    <n v="40517"/>
    <n v="8517"/>
  </r>
  <r>
    <x v="4"/>
    <s v="Necmettin ŞEN"/>
    <s v="Arşiv kaydı var"/>
    <s v="24-31 AĞUSTOS 2026 KAŞINHANI MUTABAKATI"/>
    <s v="TAMAMLANDI"/>
    <d v="2026-08-30T00:00:00"/>
    <s v="S-643263"/>
    <d v="2026-08-30T00:00:00"/>
    <s v="Y-577512"/>
    <x v="3"/>
    <m/>
    <s v=" "/>
    <m/>
    <m/>
    <m/>
    <x v="10"/>
    <s v="PANEK ZİRAAT ALETLERİ DAYANIKLI TÜKETİM MALZEMELERİ"/>
    <m/>
    <d v="2026-08-30T00:00:00"/>
    <s v="P-000173214"/>
    <m/>
    <s v="61LD560"/>
    <s v="Tır Frigorifik"/>
    <s v="MUHAMMET YILMAZ"/>
    <x v="0"/>
    <s v=" "/>
    <m/>
    <s v="ŞEHİRLERARASI"/>
    <n v="1"/>
    <s v="4210"/>
    <s v="KAŞINHANI FABRİKA"/>
    <s v="KONYA"/>
    <s v="MERAM"/>
    <m/>
    <s v="Y53"/>
    <s v="RİZE"/>
    <s v="RİZE"/>
    <s v="RİZE MERKEZ"/>
    <s v="AKDENİZ 15 PL - ANADOLU ARICILIK 18 PL @ "/>
    <n v="0"/>
    <n v="0"/>
    <n v="0"/>
    <n v="0"/>
    <n v="65000"/>
    <n v="0"/>
    <n v="72080.2"/>
    <n v="0"/>
    <n v="65000"/>
    <n v="72080.2"/>
    <n v="7080.2"/>
  </r>
  <r>
    <x v="4"/>
    <s v="Necmettin ŞEN"/>
    <s v="Arşiv kaydı var"/>
    <s v="24-31 AĞUSTOS 2026 KAŞINHANI MUTABAKATI"/>
    <s v="TAMAMLANDI"/>
    <d v="2026-08-30T00:00:00"/>
    <s v="S-643262"/>
    <d v="2026-08-30T00:00:00"/>
    <s v="Y-577511"/>
    <x v="3"/>
    <m/>
    <s v=" "/>
    <m/>
    <m/>
    <m/>
    <x v="10"/>
    <s v="PANEK ZİRAAT ALETLERİ DAYANIKLI TÜKETİM MALZEMELERİ"/>
    <m/>
    <d v="2026-08-30T00:00:00"/>
    <s v="P-000173213"/>
    <m/>
    <s v="42E4309"/>
    <s v="Tır Frigorifik"/>
    <s v="KADİR YAVUZER"/>
    <x v="1"/>
    <s v=" "/>
    <m/>
    <s v="ŞEHİRLERARASI"/>
    <n v="1"/>
    <s v="4210"/>
    <s v="KAŞINHANI FABRİKA"/>
    <s v="KONYA"/>
    <s v="MERAM"/>
    <m/>
    <s v="Y55"/>
    <s v="SAMSUN"/>
    <s v="SAMSUN"/>
    <s v="SAMSUN MERKEZ"/>
    <s v="BİM SAMSUN 2 PL - A101 SAMSUN 26 PL - BİM BAFRA 2 PL @ "/>
    <n v="0"/>
    <n v="1440"/>
    <n v="1440"/>
    <n v="0"/>
    <n v="54232.34"/>
    <n v="2152.5700000000002"/>
    <n v="51847.6"/>
    <n v="0"/>
    <n v="52079.77"/>
    <n v="51847.6"/>
    <n v="-232.17"/>
  </r>
  <r>
    <x v="4"/>
    <s v="Necmettin ŞEN"/>
    <s v="Arşiv kaydı var"/>
    <s v="24-31 AĞUSTOS 2026 KAŞINHANI MUTABAKATI"/>
    <s v="TAMAMLANDI"/>
    <d v="2026-08-30T00:00:00"/>
    <s v="S-643261"/>
    <d v="2026-08-30T00:00:00"/>
    <s v="Y-577510"/>
    <x v="3"/>
    <m/>
    <s v=" "/>
    <m/>
    <m/>
    <m/>
    <x v="10"/>
    <s v="PANEK ZİRAAT ALETLERİ DAYANIKLI TÜKETİM MALZEMELERİ"/>
    <m/>
    <d v="2026-08-30T00:00:00"/>
    <s v="P-000173212"/>
    <m/>
    <s v="33AHL784"/>
    <s v="Tır Frigorifik"/>
    <s v="ULAŞ ULUSLARARASI NAKL.SAN.VE TİC. LTD.ŞTİ"/>
    <x v="1"/>
    <s v=" "/>
    <m/>
    <s v="ŞEHİRLERARASI"/>
    <n v="1"/>
    <s v="4210"/>
    <s v="KAŞINHANI FABRİKA"/>
    <s v="KONYA"/>
    <s v="MERAM"/>
    <m/>
    <s v="Y46"/>
    <s v="KAHRAMANMARAŞ"/>
    <s v="KAHRAMANMARAŞ"/>
    <s v="KAHRAMANMARAŞ MERKEZ"/>
    <s v="MİGROS 6 PL - BİM ADANA2 3 PL - A101 14 PL - DERTLİ 8 PL @ "/>
    <n v="0"/>
    <n v="561"/>
    <n v="561"/>
    <n v="0"/>
    <n v="25524.27"/>
    <n v="236.88"/>
    <n v="35048.61"/>
    <n v="0"/>
    <n v="25287.39"/>
    <n v="35048.61"/>
    <n v="9761.2199999999993"/>
  </r>
  <r>
    <x v="4"/>
    <s v="Necmettin ŞEN"/>
    <s v="Arşiv kaydı var"/>
    <s v="24-31 AĞUSTOS 2026 KAŞINHANI MUTABAKATI"/>
    <s v="TAMAMLANDI"/>
    <d v="2026-08-30T00:00:00"/>
    <s v="S-643260"/>
    <d v="2026-08-30T00:00:00"/>
    <s v="Y-577509"/>
    <x v="3"/>
    <m/>
    <s v=" "/>
    <m/>
    <m/>
    <m/>
    <x v="10"/>
    <s v="PANEK ZİRAAT ALETLERİ DAYANIKLI TÜKETİM MALZEMELERİ"/>
    <m/>
    <d v="2026-08-30T00:00:00"/>
    <s v="P-000173211"/>
    <m/>
    <s v="01ALT247"/>
    <s v="Tır Frigorifik"/>
    <s v="HASAN GÖÇMEN"/>
    <x v="0"/>
    <s v=" "/>
    <m/>
    <s v="ŞEHİRLERARASI"/>
    <n v="1"/>
    <s v="4210"/>
    <s v="KAŞINHANI FABRİKA"/>
    <s v="KONYA"/>
    <s v="MERAM"/>
    <m/>
    <s v="Y01"/>
    <s v="ADANA"/>
    <s v="ADANA"/>
    <s v="ADANA MERKEZ"/>
    <s v="A101 33 PL @ "/>
    <n v="0"/>
    <n v="0"/>
    <n v="0"/>
    <n v="0"/>
    <n v="21000"/>
    <n v="0"/>
    <n v="23011.040000000001"/>
    <n v="0"/>
    <n v="21000"/>
    <n v="23011.040000000001"/>
    <n v="2011.04"/>
  </r>
  <r>
    <x v="4"/>
    <s v="Necmettin ŞEN"/>
    <s v="Arşiv kaydı var"/>
    <s v="24-31 AĞUSTOS 2026 KAŞINHANI MUTABAKATI"/>
    <s v="TAMAMLANDI"/>
    <d v="2026-08-30T00:00:00"/>
    <s v="S-643259"/>
    <d v="2026-08-30T00:00:00"/>
    <s v="Y-577508"/>
    <x v="3"/>
    <m/>
    <s v=" "/>
    <m/>
    <m/>
    <m/>
    <x v="10"/>
    <s v="PANEK ZİRAAT ALETLERİ DAYANIKLI TÜKETİM MALZEMELERİ"/>
    <m/>
    <d v="2026-08-30T00:00:00"/>
    <s v="P-000173210"/>
    <m/>
    <s v="33APB876"/>
    <s v="Tır Frigorifik"/>
    <s v="AKMAR ULUSLARARASI NAKLİYAT SANAYİ VE TİCARET LİMİTED ŞİRKETİ"/>
    <x v="1"/>
    <s v=" "/>
    <m/>
    <s v="ŞEHİRLERARASI"/>
    <n v="1"/>
    <s v="4210"/>
    <s v="KAŞINHANI FABRİKA"/>
    <s v="KONYA"/>
    <s v="MERAM"/>
    <m/>
    <s v="Y31"/>
    <s v="HATAY"/>
    <s v="HATAY"/>
    <s v="MERKEZ"/>
    <s v="NADİR 7 PL - A101 HATAY 26 PL @ "/>
    <n v="0"/>
    <n v="530"/>
    <n v="530"/>
    <n v="0"/>
    <n v="22059.84"/>
    <n v="40.29"/>
    <n v="32187.59"/>
    <n v="0"/>
    <n v="22019.55"/>
    <n v="32187.59"/>
    <n v="10168.040000000001"/>
  </r>
  <r>
    <x v="4"/>
    <s v="Necmettin ŞEN"/>
    <s v="Arşiv kaydı var"/>
    <s v="24-31 AĞUSTOS 2026 KAŞINHANI MUTABAKATI"/>
    <s v="TAMAMLANDI"/>
    <d v="2026-08-30T00:00:00"/>
    <s v="S-643258"/>
    <d v="2026-08-30T00:00:00"/>
    <s v="Y-577507"/>
    <x v="3"/>
    <m/>
    <s v=" "/>
    <m/>
    <m/>
    <m/>
    <x v="10"/>
    <s v="PANEK ZİRAAT ALETLERİ DAYANIKLI TÜKETİM MALZEMELERİ"/>
    <m/>
    <d v="2026-08-30T00:00:00"/>
    <s v="P-000173209"/>
    <m/>
    <s v="42AGC658"/>
    <s v="Tır Tenteli"/>
    <s v="VELİ ÖZKAN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TOK-TAR 19 PL - ANKARA KAHVE 1 PL - A101 TOKAT 13 PL @ "/>
    <n v="0"/>
    <n v="1231"/>
    <n v="1231"/>
    <n v="0"/>
    <n v="37359.25"/>
    <n v="0"/>
    <n v="42920.800000000003"/>
    <n v="0"/>
    <n v="37359.25"/>
    <n v="42920.800000000003"/>
    <n v="5561.55"/>
  </r>
  <r>
    <x v="4"/>
    <s v="Necmettin ŞEN"/>
    <s v="Arşiv kaydı var"/>
    <s v="24-31 AĞUSTOS 2026 KAŞINHANI MUTABAKATI"/>
    <s v="TAMAMLANDI"/>
    <d v="2026-08-30T00:00:00"/>
    <s v="S-643257"/>
    <d v="2026-08-30T00:00:00"/>
    <s v="Y-577506"/>
    <x v="3"/>
    <m/>
    <s v=" "/>
    <m/>
    <m/>
    <m/>
    <x v="10"/>
    <s v="PANEK ZİRAAT ALETLERİ DAYANIKLI TÜKETİM MALZEMELERİ"/>
    <m/>
    <d v="2026-08-30T00:00:00"/>
    <s v="P-000173208"/>
    <m/>
    <s v="42CTZ43"/>
    <s v="Tır Frigorifik"/>
    <s v="ALİ İNCEUZUN"/>
    <x v="0"/>
    <s v=" "/>
    <m/>
    <s v="ŞEHİRLERARASI"/>
    <n v="1"/>
    <s v="4210"/>
    <s v="KAŞINHANI FABRİKA"/>
    <s v="KONYA"/>
    <s v="MERAM"/>
    <m/>
    <s v="Y60"/>
    <s v="TOKAT"/>
    <s v="TOKAT"/>
    <s v="TOKAT MERKEZ"/>
    <s v="KÜRE 9 PL - MERYEM SARIASLAN 3 PL - A101 19 PL @ "/>
    <n v="0"/>
    <n v="0"/>
    <n v="0"/>
    <n v="0"/>
    <n v="39000"/>
    <n v="0"/>
    <n v="43543.6"/>
    <n v="0"/>
    <n v="39000"/>
    <n v="43543.6"/>
    <n v="4543.6000000000004"/>
  </r>
  <r>
    <x v="4"/>
    <s v="Necmettin ŞEN"/>
    <s v="Arşiv kaydı var"/>
    <s v="24-31 AĞUSTOS 2026 KAŞINHANI MUTABAKATI"/>
    <s v="TAMAMLANDI"/>
    <d v="2026-08-30T00:00:00"/>
    <s v="S-643256"/>
    <d v="2026-08-30T00:00:00"/>
    <s v="Y-577505"/>
    <x v="3"/>
    <m/>
    <s v=" "/>
    <m/>
    <m/>
    <m/>
    <x v="10"/>
    <s v="PANEK ZİRAAT ALETLERİ DAYANIKLI TÜKETİM MALZEMELERİ"/>
    <m/>
    <d v="2026-08-30T00:00:00"/>
    <s v="P-000173207"/>
    <m/>
    <s v="33CTC40"/>
    <s v="Tır Frigorifik"/>
    <s v="TEK NUR TRANS LOJ.SAN.VE TİC.LTD.ŞTİ."/>
    <x v="1"/>
    <s v=" "/>
    <m/>
    <s v="ŞEHİRLERARASI"/>
    <n v="1"/>
    <s v="4210"/>
    <s v="KAŞINHANI FABRİKA"/>
    <s v="KONYA"/>
    <s v="MERAM"/>
    <m/>
    <s v="Y68"/>
    <s v="AKSARAY"/>
    <s v="AKSARAY"/>
    <s v="AKSARAY MERKEZ"/>
    <s v="A101 AKSARAY 28 PL- BİM AKSARAY 5 PL @ "/>
    <n v="0"/>
    <n v="201"/>
    <n v="201"/>
    <n v="0"/>
    <n v="9149.43"/>
    <n v="0"/>
    <n v="13288.27"/>
    <n v="0"/>
    <n v="9149.43"/>
    <n v="13288.27"/>
    <n v="4138.84"/>
  </r>
  <r>
    <x v="4"/>
    <s v="Necmettin ŞEN"/>
    <s v="Arşiv kaydı var"/>
    <s v="24-31 AĞUSTOS 2026 KAŞINHANI MUTABAKATI"/>
    <s v="TAMAMLANDI"/>
    <d v="2026-08-30T00:00:00"/>
    <s v="S-643255"/>
    <d v="2026-08-30T00:00:00"/>
    <s v="Y-577504"/>
    <x v="3"/>
    <m/>
    <s v=" "/>
    <m/>
    <m/>
    <m/>
    <x v="10"/>
    <s v="PANEK ZİRAAT ALETLERİ DAYANIKLI TÜKETİM MALZEMELERİ"/>
    <m/>
    <d v="2026-08-30T00:00:00"/>
    <s v="P-000173206"/>
    <m/>
    <s v="42FPZ07"/>
    <s v="Tır Tenteli"/>
    <s v="DURMUŞ ÇELİK"/>
    <x v="0"/>
    <s v=" "/>
    <m/>
    <s v="ŞEHİRLERARASI"/>
    <n v="1"/>
    <s v="4210"/>
    <s v="KAŞINHANI FABRİKA"/>
    <s v="KONYA"/>
    <s v="MERAM"/>
    <m/>
    <s v="Y81"/>
    <s v="DÜZCE"/>
    <s v="DÜZCE"/>
    <s v="DÜZCE MERKEZ"/>
    <s v="GÜL TİCARET 33 PL @ "/>
    <n v="0"/>
    <n v="0"/>
    <n v="0"/>
    <n v="0"/>
    <n v="31000"/>
    <n v="0"/>
    <n v="35292"/>
    <n v="0"/>
    <n v="31000"/>
    <n v="35292"/>
    <n v="4292"/>
  </r>
  <r>
    <x v="4"/>
    <s v="Necmettin ŞEN"/>
    <s v="Arşiv kaydı var"/>
    <s v="24-31 AĞUSTOS 2026 KAŞINHANI MUTABAKATI"/>
    <s v="TAMAMLANDI"/>
    <d v="2026-08-30T00:00:00"/>
    <s v="S-643254"/>
    <d v="2026-08-30T00:00:00"/>
    <s v="Y-577503"/>
    <x v="3"/>
    <m/>
    <s v=" "/>
    <m/>
    <m/>
    <m/>
    <x v="10"/>
    <s v="PANEK ZİRAAT ALETLERİ DAYANIKLI TÜKETİM MALZEMELERİ"/>
    <m/>
    <d v="2026-08-30T00:00:00"/>
    <s v="P-000173205"/>
    <m/>
    <s v="42ADS921"/>
    <s v="Tır Frigorifik"/>
    <s v="DURMUŞ ÇELİK"/>
    <x v="0"/>
    <s v=" "/>
    <m/>
    <s v="ŞEHİRLERARASI"/>
    <n v="1"/>
    <s v="4210"/>
    <s v="KAŞINHANI FABRİKA"/>
    <s v="KONYA"/>
    <s v="MERAM"/>
    <m/>
    <s v="Y06"/>
    <s v="ANKARA"/>
    <s v="ANKARA"/>
    <s v="ANKARA MERKEZ"/>
    <s v="YASEMİN 33 PL @ "/>
    <n v="0"/>
    <n v="0"/>
    <n v="0"/>
    <n v="0"/>
    <n v="19000"/>
    <n v="0"/>
    <n v="21319.52"/>
    <n v="0"/>
    <n v="19000"/>
    <n v="21319.52"/>
    <n v="2319.52"/>
  </r>
  <r>
    <x v="4"/>
    <s v="Necmettin ŞEN"/>
    <s v="Arşiv kaydı var"/>
    <s v="24-31 AĞUSTOS 2026 KAŞINHANI MUTABAKATI"/>
    <s v="TAMAMLANDI"/>
    <d v="2026-08-30T00:00:00"/>
    <s v="S-643253"/>
    <d v="2026-08-30T00:00:00"/>
    <s v="Y-577502"/>
    <x v="3"/>
    <m/>
    <s v=" "/>
    <m/>
    <m/>
    <m/>
    <x v="10"/>
    <s v="PANEK ZİRAAT ALETLERİ DAYANIKLI TÜKETİM MALZEMELERİ"/>
    <m/>
    <d v="2026-08-30T00:00:00"/>
    <s v="P-000173204"/>
    <m/>
    <s v="42ATR696"/>
    <s v="Tır Tenteli"/>
    <s v="İLYAS ÖZDEMİR NAKLİYAT OTO. SAN. VE TİC. LTD. ŞTİ."/>
    <x v="0"/>
    <s v=" "/>
    <m/>
    <s v="ŞEHİRLERARASI"/>
    <n v="1"/>
    <s v="4210"/>
    <s v="KAŞINHANI FABRİKA"/>
    <s v="KONYA"/>
    <s v="MERAM"/>
    <m/>
    <s v="Y06"/>
    <s v="ANKARA"/>
    <s v="ANKARA"/>
    <s v="ANKARA MERKEZ"/>
    <s v="YASEMİN 9 PL - A101 AKINCI 20 PL - ACARLAR ANKARA DEPO 4 PL @ "/>
    <n v="0"/>
    <n v="0"/>
    <n v="0"/>
    <n v="0"/>
    <n v="23000"/>
    <n v="0"/>
    <n v="24121.99"/>
    <n v="0"/>
    <n v="23000"/>
    <n v="24121.99"/>
    <n v="1121.99"/>
  </r>
  <r>
    <x v="4"/>
    <s v="Necmettin ŞEN"/>
    <s v="Arşiv kaydı var"/>
    <s v="24-31 AĞUSTOS 2026 KAŞINHANI MUTABAKATI"/>
    <s v="TAMAMLANDI"/>
    <d v="2026-08-30T00:00:00"/>
    <s v="S-643252"/>
    <d v="2026-08-30T00:00:00"/>
    <s v="Y-577501"/>
    <x v="3"/>
    <m/>
    <s v=" "/>
    <m/>
    <m/>
    <m/>
    <x v="10"/>
    <s v="PANEK ZİRAAT ALETLERİ DAYANIKLI TÜKETİM MALZEMELERİ"/>
    <m/>
    <d v="2026-08-30T00:00:00"/>
    <s v="P-000173203"/>
    <m/>
    <s v="42AVD334"/>
    <s v="Tır Frigorifik"/>
    <s v="KADİR YAVUZER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&quot;A101 GÖLBAŞI 9 PL - A101 ELMADAĞ 16 PL - BİM HASANOGLAN1 1 PL - _x000a_BİM HASANOGLAN2 4 PL&quot; @ "/>
    <n v="0"/>
    <n v="738"/>
    <n v="738"/>
    <n v="0"/>
    <n v="27632.36"/>
    <n v="0"/>
    <n v="25067.38"/>
    <n v="0"/>
    <n v="27632.36"/>
    <n v="25067.38"/>
    <n v="-2564.98"/>
  </r>
  <r>
    <x v="4"/>
    <s v="Necmettin ŞEN"/>
    <s v="Arşiv kaydı var"/>
    <s v="24-31 AĞUSTOS 2026 KAŞINHANI MUTABAKATI"/>
    <s v="TAMAMLANDI"/>
    <d v="2026-08-30T00:00:00"/>
    <s v="S-643251"/>
    <d v="2026-08-30T00:00:00"/>
    <s v="Y-577500"/>
    <x v="3"/>
    <m/>
    <s v=" "/>
    <m/>
    <m/>
    <m/>
    <x v="10"/>
    <s v="PANEK ZİRAAT ALETLERİ DAYANIKLI TÜKETİM MALZEMELERİ"/>
    <m/>
    <d v="2026-08-30T00:00:00"/>
    <s v="P-000173202"/>
    <m/>
    <s v="42AFV141"/>
    <s v="Tır Frigorifik"/>
    <s v="MUSTAFA URAL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MİGROS GÖLBAŞI 24 PL - A101 GÖLBAŞI 9 PL @ "/>
    <n v="0"/>
    <n v="611"/>
    <n v="611"/>
    <n v="0"/>
    <n v="22152.06"/>
    <n v="34.08"/>
    <n v="19459.71"/>
    <n v="0"/>
    <n v="22117.98"/>
    <n v="19459.71"/>
    <n v="-2658.27"/>
  </r>
  <r>
    <x v="4"/>
    <s v="Necmettin ŞEN"/>
    <s v="Arşiv kaydı var"/>
    <s v="24-31 AĞUSTOS 2026 KAŞINHANI MUTABAKATI"/>
    <s v="TAMAMLANDI"/>
    <d v="2026-08-30T00:00:00"/>
    <s v="S-643250"/>
    <d v="2026-08-30T00:00:00"/>
    <s v="Y-577499"/>
    <x v="3"/>
    <m/>
    <s v=" "/>
    <m/>
    <m/>
    <m/>
    <x v="10"/>
    <s v="PANEK ZİRAAT ALETLERİ DAYANIKLI TÜKETİM MALZEMELERİ"/>
    <m/>
    <d v="2026-08-30T00:00:00"/>
    <s v="P-000173201"/>
    <m/>
    <s v="42DJ133"/>
    <s v="Tır Tenteli"/>
    <s v="İLYAS ÖZDEMİR NAKLİYAT OTO. SAN. VE TİC. LTD. ŞTİ."/>
    <x v="0"/>
    <s v=" "/>
    <m/>
    <s v="ŞEHİRLERARASI"/>
    <n v="1"/>
    <s v="4210"/>
    <s v="KAŞINHANI FABRİKA"/>
    <s v="KONYA"/>
    <s v="MERAM"/>
    <m/>
    <s v="Y06"/>
    <s v="ANKARA"/>
    <s v="ANKARA"/>
    <s v="ANKARA MERKEZ"/>
    <s v="&quot;MİGRO ASO 10 PL - ACARLAR GIDA 4 PL - MERT KASAP 2 PL TAZE ET _x000a_- ERDOĞAN 14 PL&quot; @ "/>
    <n v="0"/>
    <n v="0"/>
    <n v="0"/>
    <n v="0"/>
    <n v="24000"/>
    <n v="0"/>
    <n v="25628.42"/>
    <n v="0"/>
    <n v="24000"/>
    <n v="25628.42"/>
    <n v="1628.42"/>
  </r>
  <r>
    <x v="4"/>
    <s v="Necmettin ŞEN"/>
    <s v="Arşiv kaydı var"/>
    <s v="24-31 AĞUSTOS 2026 KAŞINHANI MUTABAKATI"/>
    <s v="TAMAMLANDI"/>
    <d v="2026-08-30T00:00:00"/>
    <s v="S-643249"/>
    <d v="2026-08-30T00:00:00"/>
    <s v="Y-577498"/>
    <x v="3"/>
    <m/>
    <s v=" "/>
    <m/>
    <m/>
    <m/>
    <x v="10"/>
    <s v="PANEK ZİRAAT ALETLERİ DAYANIKLI TÜKETİM MALZEMELERİ"/>
    <m/>
    <d v="2026-08-30T00:00:00"/>
    <s v="P-000173200"/>
    <m/>
    <s v="42M1989"/>
    <s v="Tır Tenteli"/>
    <s v="NAİL GÜÇLÜ"/>
    <x v="0"/>
    <s v=" "/>
    <m/>
    <s v="ŞEHİRLERARASI"/>
    <n v="1"/>
    <s v="4210"/>
    <s v="KAŞINHANI FABRİKA"/>
    <s v="KONYA"/>
    <s v="MERAM"/>
    <m/>
    <s v="Y06"/>
    <s v="ANKARA"/>
    <s v="ANKARA"/>
    <s v="ANKARA MERKEZ"/>
    <s v="- BİM AKYURT 1 PL * BİM GÜZELHİSAR 1 PL - A101 ESENBOĞA 29 PL @ "/>
    <n v="0"/>
    <n v="0"/>
    <n v="0"/>
    <n v="0"/>
    <n v="22000"/>
    <n v="0"/>
    <n v="25103.81"/>
    <n v="0"/>
    <n v="22000"/>
    <n v="25103.81"/>
    <n v="3103.81"/>
  </r>
  <r>
    <x v="4"/>
    <s v="Necmettin ŞEN"/>
    <s v="Arşiv kaydı var"/>
    <s v="24-31 AĞUSTOS 2026 KAŞINHANI MUTABAKATI"/>
    <s v="TAMAMLANDI"/>
    <d v="2026-08-30T00:00:00"/>
    <s v="S-643248"/>
    <d v="2026-08-30T00:00:00"/>
    <s v="Y-577497"/>
    <x v="3"/>
    <m/>
    <s v=" "/>
    <m/>
    <m/>
    <m/>
    <x v="10"/>
    <s v="PANEK ZİRAAT ALETLERİ DAYANIKLI TÜKETİM MALZEMELERİ"/>
    <m/>
    <d v="2026-08-30T00:00:00"/>
    <s v="P-000173199"/>
    <m/>
    <s v="33CSA30"/>
    <s v="Tır Frigorifik"/>
    <s v="REYSAN LOJİSTİK ULUSLARARASI NAKLİYAT SANAYİ VE TİCARET LİMİTED ŞİRKETİ"/>
    <x v="1"/>
    <s v="ABDÜLKADİR SAĞ"/>
    <s v="0 538 313 81 23"/>
    <s v="ŞEHİRLERARASI"/>
    <n v="1"/>
    <s v="4210"/>
    <s v="KAŞINHANI FABRİKA"/>
    <s v="KONYA"/>
    <s v="MERAM"/>
    <m/>
    <s v="Y38"/>
    <s v="KAYSERİ"/>
    <s v="KAYSERİ"/>
    <s v="KAYSERİ MERKEZ"/>
    <s v="İSMAİL GÜLEZ 6 PL - ÖZ RİZE 3 PL - ARSEN 24 PL @ "/>
    <n v="0"/>
    <n v="425"/>
    <n v="610"/>
    <n v="185"/>
    <n v="24764.240000000002"/>
    <n v="291.93"/>
    <n v="28610.31"/>
    <n v="0"/>
    <n v="24472.31"/>
    <n v="28610.31"/>
    <n v="4138"/>
  </r>
  <r>
    <x v="4"/>
    <s v="Necmettin ŞEN"/>
    <s v="Arşiv kaydı var"/>
    <s v="24-31 AĞUSTOS 2026 KAŞINHANI MUTABAKATI"/>
    <s v="TAMAMLANDI"/>
    <d v="2026-08-30T00:00:00"/>
    <s v="S-643247"/>
    <d v="2026-08-30T00:00:00"/>
    <s v="Y-577496"/>
    <x v="3"/>
    <m/>
    <s v=" "/>
    <m/>
    <m/>
    <m/>
    <x v="10"/>
    <s v="PANEK ZİRAAT ALETLERİ DAYANIKLI TÜKETİM MALZEMELERİ"/>
    <m/>
    <d v="2026-08-30T00:00:00"/>
    <s v="P-000173198"/>
    <m/>
    <s v="42APJ745"/>
    <s v="Tır Frigorifik"/>
    <s v="RAMAZAN CERİT"/>
    <x v="1"/>
    <s v=" "/>
    <m/>
    <s v="ŞEHİRLERARASI"/>
    <n v="1"/>
    <s v="4210"/>
    <s v="KAŞINHANI FABRİKA"/>
    <s v="KONYA"/>
    <s v="MERAM"/>
    <m/>
    <s v="Y37"/>
    <s v="KASTAMONU"/>
    <s v="KASTAMONU"/>
    <s v="KASTAMONU MERKEZ"/>
    <s v="ACARLAR MADEN 4 PL * AYHANLAR 14 PL - TABİATSAL 12 PL @ "/>
    <n v="0"/>
    <n v="1304"/>
    <n v="1304"/>
    <n v="0"/>
    <n v="46978.64"/>
    <n v="0"/>
    <n v="46865.2"/>
    <n v="0"/>
    <n v="46978.64"/>
    <n v="46865.2"/>
    <n v="-113.44"/>
  </r>
  <r>
    <x v="4"/>
    <s v="Necmettin ŞEN"/>
    <s v="Arşiv kaydı var"/>
    <s v="24-31 AĞUSTOS 2026 KAŞINHANI MUTABAKATI"/>
    <s v="TAMAMLANDI"/>
    <d v="2026-08-30T00:00:00"/>
    <s v="S-643246"/>
    <d v="2026-08-30T00:00:00"/>
    <s v="Y-577495"/>
    <x v="3"/>
    <m/>
    <s v=" "/>
    <m/>
    <m/>
    <m/>
    <x v="10"/>
    <s v="PANEK ZİRAAT ALETLERİ DAYANIKLI TÜKETİM MALZEMELERİ"/>
    <m/>
    <d v="2026-08-30T00:00:00"/>
    <s v="P-000173197"/>
    <m/>
    <s v="06FTL122"/>
    <s v="Tır Frigorifik"/>
    <s v="SÜLEYMAN BAHAR-BARAN NAKLİYAT"/>
    <x v="1"/>
    <s v=" "/>
    <m/>
    <s v="ŞEHİRLERARASI"/>
    <n v="1"/>
    <s v="4210"/>
    <s v="KAŞINHANI FABRİKA"/>
    <s v="KONYA"/>
    <s v="MERAM"/>
    <m/>
    <s v="Y37"/>
    <s v="KASTAMONU"/>
    <s v="KASTAMONU"/>
    <s v="KASTAMONU MERKEZ"/>
    <s v="A101 TOSYA 31 PL @ "/>
    <n v="0"/>
    <n v="512"/>
    <n v="1036"/>
    <n v="524"/>
    <n v="41741.9"/>
    <n v="654.66999999999996"/>
    <n v="32662.400000000001"/>
    <n v="0"/>
    <n v="41087.230000000003"/>
    <n v="32662.400000000001"/>
    <n v="-8424.83"/>
  </r>
  <r>
    <x v="4"/>
    <s v="Necmettin ŞEN"/>
    <s v="Arşiv kaydı var"/>
    <s v="24-31 AĞUSTOS 2026 KAŞINHANI MUTABAKATI"/>
    <s v="TAMAMLANDI"/>
    <d v="2026-08-30T00:00:00"/>
    <s v="S-643245"/>
    <d v="2026-08-30T00:00:00"/>
    <s v="Y-577494"/>
    <x v="3"/>
    <m/>
    <s v=" "/>
    <m/>
    <m/>
    <m/>
    <x v="10"/>
    <s v="PANEK ZİRAAT ALETLERİ DAYANIKLI TÜKETİM MALZEMELERİ"/>
    <m/>
    <d v="2026-08-30T00:00:00"/>
    <s v="P-000173196"/>
    <m/>
    <s v="01ACP719"/>
    <s v="Tır Frigorifik"/>
    <s v="MYS TRANS ULUSLARARASI TAŞIMACILIK İNŞAAT SANAYİ VE TİCARET LİMİTED ŞİRKETİ"/>
    <x v="1"/>
    <s v=" "/>
    <m/>
    <s v="ŞEHİRLERARASI"/>
    <n v="1"/>
    <s v="4210"/>
    <s v="KAŞINHANI FABRİKA"/>
    <s v="KONYA"/>
    <s v="MERAM"/>
    <m/>
    <s v="Y67"/>
    <s v="ZONGULDAK"/>
    <s v="ZONGULDAK"/>
    <s v="ZONGULDAK MERKEZ"/>
    <s v="- BATI AKBAL 9 PL - A101 ZONGULDAK 15 PL- BATI GIDA 9 PL @ "/>
    <n v="0"/>
    <n v="613"/>
    <n v="613"/>
    <n v="0"/>
    <n v="26071.599999999999"/>
    <n v="478.27"/>
    <n v="41121.599999999999"/>
    <n v="0"/>
    <n v="25593.33"/>
    <n v="41121.599999999999"/>
    <n v="15528.27"/>
  </r>
  <r>
    <x v="4"/>
    <s v="Necmettin ŞEN"/>
    <s v="Arşiv kaydı var"/>
    <s v="24-31 AĞUSTOS 2026 KAŞINHANI MUTABAKATI"/>
    <s v="TAMAMLANDI"/>
    <d v="2026-08-30T00:00:00"/>
    <s v="S-643244"/>
    <d v="2026-08-30T00:00:00"/>
    <s v="Y-577493"/>
    <x v="3"/>
    <m/>
    <s v=" "/>
    <m/>
    <m/>
    <m/>
    <x v="10"/>
    <s v="PANEK ZİRAAT ALETLERİ DAYANIKLI TÜKETİM MALZEMELERİ"/>
    <m/>
    <d v="2026-08-30T00:00:00"/>
    <s v="P-000173195"/>
    <m/>
    <s v="42SM634"/>
    <s v="Tır Frigorifik"/>
    <s v="YASİN BOZDAĞ"/>
    <x v="1"/>
    <s v=" "/>
    <m/>
    <s v="ŞEHİRLERARASI"/>
    <n v="1"/>
    <s v="4210"/>
    <s v="KAŞINHANI FABRİKA"/>
    <s v="KONYA"/>
    <s v="MERAM"/>
    <m/>
    <s v="Y07"/>
    <s v="ANTALYA"/>
    <s v="ANTALYA"/>
    <s v="MERKEZ"/>
    <s v="MİGROS ANTALYA 22 PL - BİM KOCAYATAK 3 PL - STOKİS 5 PL @ "/>
    <n v="0"/>
    <n v="700"/>
    <n v="700"/>
    <n v="0"/>
    <n v="26186.75"/>
    <n v="0"/>
    <n v="18978.400000000001"/>
    <n v="0"/>
    <n v="26186.75"/>
    <n v="18978.400000000001"/>
    <n v="-7208.35"/>
  </r>
  <r>
    <x v="4"/>
    <s v="Necmettin ŞEN"/>
    <s v="Arşiv kaydı var"/>
    <s v="24-31 AĞUSTOS 2026 KAŞINHANI MUTABAKATI"/>
    <s v="TAMAMLANDI"/>
    <d v="2026-08-30T00:00:00"/>
    <s v="S-643243"/>
    <d v="2026-08-30T00:00:00"/>
    <s v="Y-577492"/>
    <x v="3"/>
    <m/>
    <s v=" "/>
    <m/>
    <m/>
    <m/>
    <x v="10"/>
    <s v="PANEK ZİRAAT ALETLERİ DAYANIKLI TÜKETİM MALZEMELERİ"/>
    <m/>
    <d v="2026-08-30T00:00:00"/>
    <s v="P-000173194"/>
    <m/>
    <s v="27BEN423"/>
    <s v="Tır Frigorifik"/>
    <s v="ŞAHNALAR LOJİSTİK OTOMOTİV YEDEK PARÇA İNŞŞAT"/>
    <x v="0"/>
    <s v=" "/>
    <m/>
    <s v="ŞEHİRLERARASI"/>
    <n v="1"/>
    <s v="4210"/>
    <s v="KAŞINHANI FABRİKA"/>
    <s v="KONYA"/>
    <s v="MERAM"/>
    <m/>
    <s v="Y33"/>
    <s v="MERSİN"/>
    <s v="MERSİN"/>
    <s v="MERSİN MERKEZ"/>
    <s v="YENİ MAĞ- TARSUS DEPO (10 PLT) || YENİ MAĞ.-MERSİN DEPO (21 PLT) @ "/>
    <n v="0"/>
    <n v="0"/>
    <n v="0"/>
    <n v="0"/>
    <n v="20000"/>
    <n v="0"/>
    <n v="21932.67"/>
    <n v="0"/>
    <n v="20000"/>
    <n v="21932.67"/>
    <n v="1932.67"/>
  </r>
  <r>
    <x v="4"/>
    <s v="Necmettin ŞEN"/>
    <m/>
    <s v="24-31 AĞUSTOS 2026 KAŞINHANI MUTABAKATI"/>
    <s v="TAMAMLANDI"/>
    <d v="2026-08-30T00:00:00"/>
    <s v="S-643242"/>
    <d v="2026-08-30T00:00:00"/>
    <s v="Y-577491"/>
    <x v="3"/>
    <m/>
    <s v=" "/>
    <m/>
    <m/>
    <m/>
    <x v="10"/>
    <s v="PANEK ZİRAAT ALETLERİ DAYANIKLI TÜKETİM MALZEMELERİ"/>
    <m/>
    <d v="2026-08-30T00:00:00"/>
    <s v="P-000173193"/>
    <m/>
    <s v="33CTT18"/>
    <s v="Tır Frigorifik"/>
    <s v="AHAD LOJİSTİK ULUSLARARASI TAŞIMACILIK TEKSTİL GIDA TARIM OTOMOTİV KUYUMCULUK İNŞAAT PETROL EMLAK"/>
    <x v="1"/>
    <s v=" "/>
    <m/>
    <s v="ŞEHİRLERARASI"/>
    <n v="1"/>
    <s v="4210"/>
    <s v="KAŞINHANI FABRİKA"/>
    <s v="KONYA"/>
    <s v="MERAM"/>
    <m/>
    <s v="Y31"/>
    <s v="HATAY"/>
    <s v="HATAY"/>
    <s v="MERKEZ"/>
    <s v="YENİ MAĞ- TARSUS DEPO (13 PLT) || YENİ MAĞ. HATAY DEPO (18 PLT) @ "/>
    <n v="0"/>
    <n v="540"/>
    <n v="922"/>
    <n v="382"/>
    <n v="38253.03"/>
    <n v="0"/>
    <n v="34313.61"/>
    <n v="0"/>
    <n v="38253.03"/>
    <n v="34313.61"/>
    <n v="-3939.42"/>
  </r>
  <r>
    <x v="4"/>
    <s v="Necmettin ŞEN"/>
    <s v="Arşiv kaydı var"/>
    <s v="24-31 AĞUSTOS 2026 KAŞINHANI MUTABAKATI"/>
    <s v="TAMAMLANDI"/>
    <d v="2026-08-30T00:00:00"/>
    <s v="S-643241"/>
    <d v="2026-08-30T00:00:00"/>
    <s v="Y-577490"/>
    <x v="3"/>
    <m/>
    <s v=" "/>
    <m/>
    <m/>
    <m/>
    <x v="10"/>
    <s v="PANEK ZİRAAT ALETLERİ DAYANIKLI TÜKETİM MALZEMELERİ"/>
    <m/>
    <d v="2026-08-30T00:00:00"/>
    <s v="P-000173192"/>
    <m/>
    <s v="33AJJ63"/>
    <s v="Tır Frigorifik"/>
    <s v="DİVAN TRANS LOJİSTİK VE DIŞ TİCARET LİMİTED ŞİRKETİ"/>
    <x v="1"/>
    <s v=" "/>
    <m/>
    <s v="ŞEHİRLERARASI"/>
    <n v="1"/>
    <s v="4210"/>
    <s v="KAŞINHANI FABRİKA"/>
    <s v="KONYA"/>
    <s v="MERAM"/>
    <m/>
    <s v="Y46"/>
    <s v="KAHRAMANMARAŞ"/>
    <s v="KAHRAMANMARAŞ"/>
    <s v="KAHRAMANMARAŞ MERKEZ"/>
    <s v="YENİ MAĞ.-ADANA (20 PLT) || YENİ MAĞ.KAHRAMANMARAŞ DEPO (13 PLT) @ "/>
    <n v="0"/>
    <n v="550"/>
    <n v="1049"/>
    <n v="499"/>
    <n v="41198.339999999997"/>
    <n v="0"/>
    <n v="34751.32"/>
    <n v="0"/>
    <n v="41198.339999999997"/>
    <n v="34751.32"/>
    <n v="-6447.02"/>
  </r>
  <r>
    <x v="4"/>
    <s v="Necmettin ŞEN"/>
    <s v="Arşiv kaydı var"/>
    <s v="24-31 AĞUSTOS 2026 KAŞINHANI MUTABAKATI"/>
    <s v="TAMAMLANDI"/>
    <d v="2026-08-31T00:00:00"/>
    <s v="S-643394"/>
    <d v="2026-08-30T00:00:00"/>
    <s v="Y-577642"/>
    <x v="3"/>
    <m/>
    <s v=" "/>
    <m/>
    <m/>
    <m/>
    <x v="10"/>
    <s v="PANEK ZİRAAT ALETLERİ DAYANIKLI TÜKETİM MALZEMELERİ"/>
    <m/>
    <d v="2026-08-30T00:00:00"/>
    <s v="P-000173267"/>
    <m/>
    <s v="42FAN86"/>
    <s v="Tır Frigorifik"/>
    <s v="MURAT ŞEFLEK"/>
    <x v="1"/>
    <s v=" "/>
    <m/>
    <s v="ŞEHİRLERARASI"/>
    <n v="1"/>
    <s v="4210"/>
    <s v="KAŞINHANI FABRİKA"/>
    <s v="KONYA"/>
    <s v="MERAM"/>
    <m/>
    <s v="Y60"/>
    <s v="TOKAT"/>
    <s v="TOKAT"/>
    <s v="TOKAT MERKEZ"/>
    <s v="YENİ MAĞ.AKSARAY (16 PLT) || YENİ MAĞ.TOKAT (18 PLT) @ "/>
    <n v="0"/>
    <n v="1250"/>
    <n v="1250"/>
    <n v="0"/>
    <n v="45898.03"/>
    <n v="0"/>
    <n v="41424.6"/>
    <n v="0"/>
    <n v="45898.03"/>
    <n v="41424.6"/>
    <n v="-4473.43"/>
  </r>
  <r>
    <x v="4"/>
    <s v="Necmettin ŞEN"/>
    <m/>
    <s v="24-31 AĞUSTOS 2026 KAŞINHANI MUTABAKATI"/>
    <s v="TAMAMLANDI"/>
    <d v="2026-09-01T00:00:00"/>
    <s v="S-643505"/>
    <d v="2026-08-30T00:00:00"/>
    <s v="Y-577754"/>
    <x v="3"/>
    <m/>
    <s v=" "/>
    <m/>
    <m/>
    <m/>
    <x v="10"/>
    <s v="PANEK ZİRAAT ALETLERİ DAYANIKLI TÜKETİM MALZEMELERİ"/>
    <m/>
    <d v="2026-08-30T00:00:00"/>
    <s v="P-000173310"/>
    <m/>
    <s v="70ACY877"/>
    <s v="Tır Frigorifik"/>
    <s v="DOĞRU GIDA MAHRUKAT PETROL VE NAKLİYE TİCARET LİMİTED ŞİRKETİ"/>
    <x v="0"/>
    <s v="AYTAÇ AVCI"/>
    <s v="0536 952 12 42"/>
    <s v="ŞEHİRLERARASI"/>
    <n v="1"/>
    <s v="4210"/>
    <s v="KAŞINHANI FABRİKA"/>
    <s v="KONYA"/>
    <s v="MERAM"/>
    <m/>
    <s v="Y15"/>
    <s v="BURDUR"/>
    <s v="BURDUR"/>
    <s v="BURDUR MERKEZ"/>
    <s v="BİM ISPARTA 4 PL - A101 BURDUR 27 PL @ "/>
    <n v="0"/>
    <n v="0"/>
    <n v="0"/>
    <n v="0"/>
    <n v="19000"/>
    <n v="0"/>
    <n v="19494"/>
    <n v="0"/>
    <n v="19000"/>
    <n v="19494"/>
    <n v="494"/>
  </r>
  <r>
    <x v="4"/>
    <s v="Necmettin ŞEN"/>
    <s v="Arşiv kaydı var"/>
    <s v="24-31 AĞUSTOS 2026 KAŞINHANI MUTABAKATI"/>
    <s v="TAMAMLANDI"/>
    <d v="2026-09-01T00:00:00"/>
    <s v="S-643504"/>
    <d v="2026-08-30T00:00:00"/>
    <s v="Y-577753"/>
    <x v="3"/>
    <m/>
    <s v=" "/>
    <m/>
    <m/>
    <m/>
    <x v="10"/>
    <s v="PANEK ZİRAAT ALETLERİ DAYANIKLI TÜKETİM MALZEMELERİ"/>
    <m/>
    <d v="2026-08-30T00:00:00"/>
    <s v="P-000173309"/>
    <m/>
    <s v="42DLU50"/>
    <s v="Tır Frigorifik"/>
    <s v="DURMUŞ ÇELİK"/>
    <x v="0"/>
    <s v=" "/>
    <m/>
    <s v="ŞEHİRLERARASI"/>
    <n v="1"/>
    <s v="4210"/>
    <s v="KAŞINHANI FABRİKA"/>
    <s v="KONYA"/>
    <s v="MERAM"/>
    <m/>
    <s v="Y55"/>
    <s v="SAMSUN"/>
    <s v="SAMSUN"/>
    <s v="SAMSUN MERKEZ"/>
    <s v="EFOR AMASYA 5 PL - MAKRO 7 PL - A101 ATAKUM 19 PL @ "/>
    <n v="0"/>
    <n v="0"/>
    <n v="0"/>
    <n v="0"/>
    <n v="45000"/>
    <n v="0"/>
    <n v="48941.2"/>
    <n v="0"/>
    <n v="45000"/>
    <n v="48941.2"/>
    <n v="3941.2"/>
  </r>
  <r>
    <x v="4"/>
    <s v="Necmettin ŞEN"/>
    <s v="Arşiv kaydı var"/>
    <s v="24-31 AĞUSTOS 2026 KAŞINHANI MUTABAKATI"/>
    <s v="TAMAMLANDI"/>
    <d v="2026-09-01T00:00:00"/>
    <s v="S-643503"/>
    <d v="2026-08-30T00:00:00"/>
    <s v="Y-577752"/>
    <x v="3"/>
    <m/>
    <s v=" "/>
    <m/>
    <m/>
    <m/>
    <x v="10"/>
    <s v="PANEK ZİRAAT ALETLERİ DAYANIKLI TÜKETİM MALZEMELERİ"/>
    <m/>
    <d v="2026-08-30T00:00:00"/>
    <s v="P-000173308"/>
    <m/>
    <s v="06FTL122"/>
    <s v="Tır Frigorifik"/>
    <s v="SÜLEYMAN BAHAR-BARAN NAKLİYAT"/>
    <x v="1"/>
    <s v=" "/>
    <m/>
    <s v="ŞEHİRLERARASI"/>
    <n v="1"/>
    <s v="4210"/>
    <s v="KAŞINHANI FABRİKA"/>
    <s v="KONYA"/>
    <s v="MERAM"/>
    <m/>
    <s v="Y31"/>
    <s v="HATAY"/>
    <s v="HATAY"/>
    <s v="MERKEZ"/>
    <s v="&quot;SİZİN 4 PL - ADNAN TİCARET 9 PL - FATİH DONDURMA 9 PL - _x000a_BAKLACI 11 PL&quot; @ "/>
    <n v="0"/>
    <n v="0"/>
    <n v="0"/>
    <n v="0"/>
    <n v="0"/>
    <n v="0"/>
    <n v="43162.15"/>
    <n v="0"/>
    <n v="0"/>
    <n v="43162.15"/>
    <n v="43162.15"/>
  </r>
  <r>
    <x v="4"/>
    <s v="Necmettin ŞEN"/>
    <s v="Arşiv kaydı var"/>
    <s v="24-31 AĞUSTOS 2026 KAŞINHANI MUTABAKATI"/>
    <s v="TAMAMLANDI"/>
    <d v="2026-09-01T00:00:00"/>
    <s v="S-643502"/>
    <d v="2026-08-30T00:00:00"/>
    <s v="Y-577751"/>
    <x v="3"/>
    <m/>
    <s v=" "/>
    <m/>
    <m/>
    <m/>
    <x v="10"/>
    <s v="PANEK ZİRAAT ALETLERİ DAYANIKLI TÜKETİM MALZEMELERİ"/>
    <m/>
    <d v="2026-08-30T00:00:00"/>
    <s v="P-000173307"/>
    <m/>
    <s v="42AVD334"/>
    <s v="Tır Frigorifik"/>
    <s v="KADİR YAVUZER"/>
    <x v="1"/>
    <s v=" "/>
    <m/>
    <s v="ŞEHİRLERARASI"/>
    <n v="1"/>
    <s v="4210"/>
    <s v="KAŞINHANI FABRİKA"/>
    <s v="KONYA"/>
    <s v="MERAM"/>
    <m/>
    <s v="Y38"/>
    <s v="KAYSERİ"/>
    <s v="KAYSERİ"/>
    <s v="KAYSERİ MERKEZ"/>
    <s v="&quot;HACI RESTORAN 1 PL TAZE ET- MACİTLER 1 PL TAZE ET - _x000a_BATTTALOĞLU 1 PL TAZE ET - ARSEN 10S - A101 14S&quot; @ "/>
    <n v="0"/>
    <n v="0"/>
    <n v="0"/>
    <n v="0"/>
    <n v="0"/>
    <n v="0"/>
    <n v="26680.37"/>
    <n v="0"/>
    <n v="0"/>
    <n v="26680.37"/>
    <n v="26680.37"/>
  </r>
  <r>
    <x v="4"/>
    <s v="Necmettin ŞEN"/>
    <s v="Arşiv kaydı var"/>
    <s v="24-31 AĞUSTOS 2026 KAŞINHANI MUTABAKATI"/>
    <s v="TAMAMLANDI"/>
    <d v="2026-09-01T00:00:00"/>
    <s v="S-643501"/>
    <d v="2026-08-30T00:00:00"/>
    <s v="Y-577750"/>
    <x v="3"/>
    <m/>
    <s v=" "/>
    <m/>
    <m/>
    <m/>
    <x v="10"/>
    <s v="PANEK ZİRAAT ALETLERİ DAYANIKLI TÜKETİM MALZEMELERİ"/>
    <m/>
    <d v="2026-08-30T00:00:00"/>
    <s v="P-000173306"/>
    <m/>
    <s v="42E4309"/>
    <s v="Tır Frigorifik"/>
    <s v="KADİR YAVUZER"/>
    <x v="1"/>
    <s v=" "/>
    <m/>
    <s v="ŞEHİRLERARASI"/>
    <n v="1"/>
    <s v="4210"/>
    <s v="KAŞINHANI FABRİKA"/>
    <s v="KONYA"/>
    <s v="MERAM"/>
    <m/>
    <s v="Y07"/>
    <s v="ANTALYA"/>
    <s v="ANTALYA"/>
    <s v="MERKEZ"/>
    <s v="A101 SERİK 27 PL - ŞAFAK YILMAZ 5 PL @ "/>
    <n v="0"/>
    <n v="0"/>
    <n v="0"/>
    <n v="0"/>
    <n v="0"/>
    <n v="0"/>
    <n v="24183.75"/>
    <n v="0"/>
    <n v="0"/>
    <n v="24183.75"/>
    <n v="24183.75"/>
  </r>
  <r>
    <x v="4"/>
    <s v="Necmettin ŞEN"/>
    <m/>
    <s v="24-31 AĞUSTOS 2026 KAŞINHANI MUTABAKATI"/>
    <s v="TAMAMLANDI"/>
    <d v="2026-08-31T00:00:00"/>
    <s v="S-643413"/>
    <d v="2026-08-30T00:00:00"/>
    <s v="Y-577657"/>
    <x v="3"/>
    <m/>
    <s v=" "/>
    <m/>
    <m/>
    <m/>
    <x v="10"/>
    <s v="PANEK ZİRAAT ALETLERİ DAYANIKLI TÜKETİM MALZEMELERİ"/>
    <m/>
    <d v="2026-08-31T00:00:00"/>
    <s v="P-000173278"/>
    <m/>
    <s v="33AHL784"/>
    <s v="Tır Frigorifik"/>
    <s v="ULAŞ ULUSLARARASI NAKL.SAN.VE TİC. LTD.ŞTİ"/>
    <x v="1"/>
    <s v=" "/>
    <m/>
    <s v="ŞEHİRLERARASI"/>
    <n v="1"/>
    <s v="4210"/>
    <s v="KAŞINHANI FABRİKA"/>
    <s v="KONYA"/>
    <s v="MERAM"/>
    <m/>
    <s v="Y33"/>
    <s v="MERSİN"/>
    <s v="MERSİN"/>
    <s v="MERSİN MERKEZ"/>
    <s v="A101 TARSUS 17 PL - A101 MERSİN 11 PL - NYZ 2 PL @"/>
    <n v="0"/>
    <n v="0"/>
    <n v="0"/>
    <n v="0"/>
    <n v="0"/>
    <n v="0"/>
    <n v="36611.86"/>
    <n v="0"/>
    <n v="0"/>
    <n v="36611.86"/>
    <n v="36611.86"/>
  </r>
  <r>
    <x v="4"/>
    <s v="Necmettin ŞEN"/>
    <m/>
    <s v="24-31 AĞUSTOS 2026 KAŞINHANI MUTABAKATI"/>
    <s v="TAMAMLANDI"/>
    <d v="2026-08-31T00:00:00"/>
    <s v="S-643406"/>
    <d v="2026-08-30T00:00:00"/>
    <s v="Y-577654"/>
    <x v="3"/>
    <m/>
    <s v=" "/>
    <m/>
    <m/>
    <m/>
    <x v="10"/>
    <s v="PANEK ZİRAAT ALETLERİ DAYANIKLI TÜKETİM MALZEMELERİ"/>
    <m/>
    <d v="2026-08-30T00:00:00"/>
    <s v="P-000173273"/>
    <m/>
    <s v="42DYJ44"/>
    <s v="Tır Frigorifik"/>
    <s v="UYSALIM NAKLİYE GIDA SANAYİ VE TİCARET LİMİTED ŞİRKETİ"/>
    <x v="0"/>
    <s v=" "/>
    <m/>
    <s v="ŞEHİRLERARASI"/>
    <n v="1"/>
    <s v="4210"/>
    <s v="KAŞINHANI FABRİKA"/>
    <s v="KONYA"/>
    <s v="MERAM"/>
    <m/>
    <s v="Y44"/>
    <s v="MALATYA"/>
    <s v="MALATYA"/>
    <s v="MALATYA MERKEZ"/>
    <s v="&quot;BİM KAYSERİ2 5 PL - ANKARA KAHVE 3 PL * ÖNALAN 8 PL _x000a_- DOĞANOĞULLARI 15 PL&quot; @ "/>
    <n v="0"/>
    <n v="0"/>
    <n v="0"/>
    <n v="0"/>
    <n v="44000"/>
    <n v="0"/>
    <n v="48627.45"/>
    <n v="0"/>
    <n v="44000"/>
    <n v="48627.45"/>
    <n v="4627.45"/>
  </r>
  <r>
    <x v="4"/>
    <s v="Necmettin ŞEN"/>
    <m/>
    <s v="24-31 AĞUSTOS 2026 KAŞINHANI MUTABAKATI"/>
    <s v="TAMAMLANDI"/>
    <d v="2026-08-31T00:00:00"/>
    <s v="S-643403"/>
    <d v="2026-08-30T00:00:00"/>
    <s v="Y-577646"/>
    <x v="3"/>
    <m/>
    <s v=" "/>
    <m/>
    <m/>
    <m/>
    <x v="10"/>
    <s v="PANEK ZİRAAT ALETLERİ DAYANIKLI TÜKETİM MALZEMELERİ"/>
    <m/>
    <d v="2026-08-30T00:00:00"/>
    <s v="P-000173271"/>
    <m/>
    <s v="54ADF007"/>
    <s v="Tır Frigorifik"/>
    <s v="İRTUR NAKLİYE SANAYİ VE TİCARET LİMİTED ŞİRKETİ"/>
    <x v="0"/>
    <s v="ABDULHALIK ALGUR"/>
    <s v="0535 965 11 04"/>
    <s v="ŞEHİRLERARASI"/>
    <n v="1"/>
    <s v="4210"/>
    <s v="KAŞINHANI FABRİKA"/>
    <s v="KONYA"/>
    <s v="MERAM"/>
    <m/>
    <s v="Y07"/>
    <s v="ANTALYA"/>
    <s v="ANTALYA"/>
    <s v="MERKEZ"/>
    <s v="A101 D.ALTI 26 PL @ "/>
    <n v="0"/>
    <n v="0"/>
    <n v="0"/>
    <n v="0"/>
    <n v="19000"/>
    <n v="0"/>
    <n v="19759.48"/>
    <n v="0"/>
    <n v="19000"/>
    <n v="19759.48"/>
    <n v="759.48"/>
  </r>
  <r>
    <x v="4"/>
    <s v="Necmettin ŞEN"/>
    <s v="Arşiv kaydı var"/>
    <s v="24-31 AĞUSTOS 2026 KAŞINHANI MUTABAKATI"/>
    <s v="TAMAMLANDI"/>
    <d v="2026-08-31T00:00:00"/>
    <s v="S-643395"/>
    <d v="2026-08-30T00:00:00"/>
    <s v="Y-577644"/>
    <x v="3"/>
    <m/>
    <s v=" "/>
    <m/>
    <m/>
    <m/>
    <x v="10"/>
    <s v="PANEK ZİRAAT ALETLERİ DAYANIKLI TÜKETİM MALZEMELERİ"/>
    <m/>
    <d v="2026-08-30T00:00:00"/>
    <s v="P-000173268"/>
    <m/>
    <s v="42BVS34"/>
    <s v="Tır Frigorifik"/>
    <s v="UYSALIM NAKLİYE GIDA SANAYİ VE TİCARET LİMİTED ŞİRKETİ"/>
    <x v="0"/>
    <s v=" "/>
    <m/>
    <s v="ŞEHİRLERARASI"/>
    <n v="1"/>
    <s v="4210"/>
    <s v="KAŞINHANI FABRİKA"/>
    <s v="KONYA"/>
    <s v="MERAM"/>
    <m/>
    <s v="Y44"/>
    <s v="MALATYA"/>
    <s v="MALATYA"/>
    <s v="MALATYA MERKEZ"/>
    <s v="YENİ MAĞ.-KAYSERİ (19 PLT) || YENİ MAĞ.-MALATYA DEPO (15 PLT) @ "/>
    <n v="0"/>
    <n v="0"/>
    <n v="0"/>
    <n v="0"/>
    <n v="41000"/>
    <n v="0"/>
    <n v="45598.74"/>
    <n v="0"/>
    <n v="41000"/>
    <n v="45598.74"/>
    <n v="4598.74"/>
  </r>
  <r>
    <x v="0"/>
    <s v="Ahmet Bursal"/>
    <s v="Arşiv kaydı var"/>
    <m/>
    <s v="TAMAMLANDI"/>
    <d v="2026-08-31T00:00:00"/>
    <s v="S-643949"/>
    <d v="2026-08-31T00:00:00"/>
    <s v="Y-578200"/>
    <x v="0"/>
    <m/>
    <s v=" "/>
    <m/>
    <m/>
    <m/>
    <x v="1"/>
    <s v="Ülker Bisküvi San. A.Ş. Topkapı- 3 Şubesi"/>
    <m/>
    <m/>
    <m/>
    <m/>
    <s v="34MBB860"/>
    <s v="Tır Tenteli"/>
    <s v="SERKAN ELİBÜYÜK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91750-92698-92953 @ "/>
    <n v="0"/>
    <n v="0"/>
    <n v="0"/>
    <n v="0"/>
    <n v="25500"/>
    <n v="0"/>
    <n v="31034.21"/>
    <n v="0"/>
    <n v="25500"/>
    <n v="31034.21"/>
    <n v="5534.21"/>
  </r>
  <r>
    <x v="0"/>
    <s v="Ahmet Bursal"/>
    <s v="Arşiv kaydı var"/>
    <m/>
    <s v="TAMAMLANDI"/>
    <d v="2026-08-31T00:00:00"/>
    <s v="S-643938"/>
    <d v="2026-08-31T00:00:00"/>
    <s v="Y-578188"/>
    <x v="0"/>
    <m/>
    <s v=" "/>
    <m/>
    <m/>
    <m/>
    <x v="1"/>
    <s v="Ülker Bisküvi San. A.Ş. Topkapı- 3 Şubesi"/>
    <m/>
    <m/>
    <m/>
    <m/>
    <s v="34VEZ18"/>
    <s v="10 Tkr Kamyon Tenteli"/>
    <s v="TAFİK ÖNAL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91638-92056-92559-93181-93179 @ "/>
    <n v="0"/>
    <n v="0"/>
    <n v="0"/>
    <n v="0"/>
    <n v="42500"/>
    <n v="0"/>
    <n v="52125.09"/>
    <n v="0"/>
    <n v="42500"/>
    <n v="52125.09"/>
    <n v="9625.09"/>
  </r>
  <r>
    <x v="0"/>
    <s v="Ahmet Bursal"/>
    <s v="Arşiv kaydı var"/>
    <m/>
    <s v="TAMAMLANDI"/>
    <d v="2026-08-31T00:00:00"/>
    <s v="S-643929"/>
    <d v="2026-08-31T00:00:00"/>
    <s v="Y-578180"/>
    <x v="0"/>
    <m/>
    <s v=" "/>
    <m/>
    <m/>
    <m/>
    <x v="1"/>
    <s v="Ülker Bisküvi San. A.Ş. Topkapı- 3 Şubesi"/>
    <m/>
    <m/>
    <m/>
    <m/>
    <s v="34VEC52"/>
    <s v="Tır Tenteli"/>
    <s v="UĞUR ELİBÜYÜK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91564-92059-92563-92950 @ "/>
    <n v="0"/>
    <n v="0"/>
    <n v="0"/>
    <n v="0"/>
    <n v="34000"/>
    <n v="0"/>
    <n v="41803.29"/>
    <n v="0"/>
    <n v="34000"/>
    <n v="41803.29"/>
    <n v="7803.29"/>
  </r>
  <r>
    <x v="0"/>
    <s v="Serap BURSAL"/>
    <s v="Arşiv kaydı var"/>
    <m/>
    <m/>
    <d v="2026-08-31T00:00:00"/>
    <s v="S-643928"/>
    <d v="2026-08-31T00:00:00"/>
    <s v="Y-578179"/>
    <x v="0"/>
    <m/>
    <s v=" "/>
    <m/>
    <m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Y34"/>
    <s v="İSTANBUL"/>
    <s v="İSTANBUL"/>
    <s v="BAYRAMPAŞA"/>
    <s v="-TIR @"/>
    <n v="0"/>
    <n v="0"/>
    <n v="0"/>
    <n v="0"/>
    <n v="10000"/>
    <n v="0"/>
    <n v="10398"/>
    <n v="0"/>
    <n v="10000"/>
    <n v="10398"/>
    <n v="398"/>
  </r>
  <r>
    <x v="0"/>
    <s v="Ahmet Bursal"/>
    <s v="Arşiv kaydı var"/>
    <m/>
    <s v="TAMAMLANDI"/>
    <d v="2026-08-31T00:00:00"/>
    <s v="S-643925"/>
    <d v="2026-08-31T00:00:00"/>
    <s v="Y-578176"/>
    <x v="0"/>
    <m/>
    <s v=" "/>
    <m/>
    <m/>
    <m/>
    <x v="1"/>
    <s v="Ülker Bisküvi San. A.Ş. Topkapı- 3 Şubesi"/>
    <m/>
    <m/>
    <m/>
    <m/>
    <s v="34DPJ306"/>
    <s v="Tır Frigorifik"/>
    <s v="NECDET SIRÇA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91715-92215-93170 @ "/>
    <n v="0"/>
    <n v="0"/>
    <n v="0"/>
    <n v="0"/>
    <n v="25500"/>
    <n v="0"/>
    <n v="30260.080000000002"/>
    <n v="0"/>
    <n v="25500"/>
    <n v="30260.080000000002"/>
    <n v="4760.08"/>
  </r>
  <r>
    <x v="0"/>
    <s v="Ahmet Bursal"/>
    <s v="Arşiv kaydı var"/>
    <m/>
    <s v="TAMAMLANDI"/>
    <d v="2026-08-31T00:00:00"/>
    <s v="S-643903"/>
    <d v="2026-08-31T00:00:00"/>
    <s v="Y-578154"/>
    <x v="0"/>
    <m/>
    <s v=" "/>
    <m/>
    <m/>
    <m/>
    <x v="1"/>
    <s v="Ülker Bisküvi San. A.Ş. Topkapı- 3 Şubesi"/>
    <m/>
    <m/>
    <m/>
    <m/>
    <s v="34FAL726"/>
    <s v="10 Tkr Kamyon Tenteli"/>
    <s v="MEHMET ŞİRİN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91721-91728-92157-92592-92696-93168-92952 @ "/>
    <n v="0"/>
    <n v="0"/>
    <n v="0"/>
    <n v="0"/>
    <n v="59500"/>
    <n v="0"/>
    <n v="72200.98"/>
    <n v="0"/>
    <n v="59500"/>
    <n v="72200.98"/>
    <n v="12700.98"/>
  </r>
  <r>
    <x v="0"/>
    <s v="Ahmet Bursal"/>
    <s v="Arşiv kaydı var"/>
    <m/>
    <s v="TAMAMLANDI"/>
    <d v="2026-08-31T00:00:00"/>
    <s v="S-643900"/>
    <d v="2026-08-31T00:00:00"/>
    <s v="Y-578151"/>
    <x v="0"/>
    <m/>
    <s v=" "/>
    <m/>
    <m/>
    <m/>
    <x v="1"/>
    <s v="Ülker Bisküvi San. A.Ş. Topkapı- 3 Şubesi"/>
    <m/>
    <m/>
    <m/>
    <m/>
    <s v="34PTS938"/>
    <s v="10 Tkr Kamyon Tenteli"/>
    <s v="MURAT BOZKURT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91589-92088-92661-93215 @ "/>
    <n v="0"/>
    <n v="0"/>
    <n v="0"/>
    <n v="0"/>
    <n v="34000"/>
    <n v="0"/>
    <n v="41734.480000000003"/>
    <n v="0"/>
    <n v="34000"/>
    <n v="41734.480000000003"/>
    <n v="7734.48"/>
  </r>
  <r>
    <x v="0"/>
    <s v="Serap BURSAL"/>
    <m/>
    <m/>
    <m/>
    <d v="2026-08-31T00:00:00"/>
    <s v="S-643475"/>
    <d v="2026-08-31T00:00:00"/>
    <s v="Y-577724"/>
    <x v="0"/>
    <m/>
    <s v=" "/>
    <m/>
    <m/>
    <m/>
    <x v="12"/>
    <s v="DETAY GIDA SAN. VE TİC.A.Ş."/>
    <m/>
    <m/>
    <m/>
    <m/>
    <s v="42ANU913"/>
    <s v="Tır Tenteli"/>
    <s v="ÖZKAN TÜLÜ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2000"/>
    <n v="0"/>
    <n v="31617"/>
    <n v="0"/>
    <n v="22000"/>
    <n v="31617"/>
    <n v="9617"/>
  </r>
  <r>
    <x v="0"/>
    <s v="Serap BURSAL"/>
    <s v="Arşiv kaydı var"/>
    <m/>
    <m/>
    <d v="2026-08-31T00:00:00"/>
    <s v="S-644669"/>
    <d v="2026-08-31T00:00:00"/>
    <s v="Y-578927"/>
    <x v="0"/>
    <m/>
    <s v=" "/>
    <m/>
    <m/>
    <m/>
    <x v="1"/>
    <s v="Ülker Bisküvi San. A.Ş. Topkapı- 3 Şubesi"/>
    <m/>
    <m/>
    <m/>
    <m/>
    <s v="34DP1890"/>
    <s v="10 Tkr Kamyon Açık"/>
    <s v="TAFİK ÖNAL"/>
    <x v="0"/>
    <s v=" "/>
    <m/>
    <s v="ŞEHİRİÇİ"/>
    <n v="1"/>
    <s v="0108"/>
    <s v="ÖNEM GAMEDA DEPO"/>
    <s v="İSTANBUL"/>
    <s v="ZEYTİNBURNU"/>
    <s v="DAVUTPAŞA CAD. NO:18 TOPKAPI"/>
    <s v="2121"/>
    <s v="YAPKİM ANTREPO-SİLİVRİ"/>
    <s v="İSTANBUL"/>
    <s v="SİLİVRİ"/>
    <s v="YAPKİM ANTREPO-SİLİVRİ_x000a__x000a_İRS NO:93290 @ "/>
    <n v="0"/>
    <n v="0"/>
    <n v="0"/>
    <n v="0"/>
    <n v="5500"/>
    <n v="0"/>
    <n v="7612"/>
    <n v="0"/>
    <n v="5500"/>
    <n v="7612"/>
    <n v="2112"/>
  </r>
  <r>
    <x v="0"/>
    <s v="Ahmet Bursal"/>
    <s v="Arşiv kaydı var"/>
    <m/>
    <m/>
    <d v="2026-08-31T00:00:00"/>
    <s v="S-644266"/>
    <d v="2026-08-31T00:00:00"/>
    <s v="Y-578525"/>
    <x v="0"/>
    <m/>
    <s v=" "/>
    <m/>
    <m/>
    <s v="AĞUSTOS 2026 BİSKOT KİRALIK ARAÇ HESABI"/>
    <x v="3"/>
    <s v="Ülker Bisküvi San. A.Ş. / Silivri  Şubesi"/>
    <m/>
    <m/>
    <m/>
    <m/>
    <s v="34MAG07"/>
    <s v="10 Tkr Kamyon Frigorifik"/>
    <s v="YAĞIZ ULAŞIM NAKLİYAT OTOMOTİV SANAYİ VE TİCARET LİMİTED ŞİRKETİ"/>
    <x v="0"/>
    <s v=" "/>
    <m/>
    <s v="ŞEHİRİÇİ"/>
    <n v="1"/>
    <s v="Y34"/>
    <s v="İSTANBUL"/>
    <s v="İSTANBUL"/>
    <s v="İSTANBUL MERKEZ"/>
    <m/>
    <s v="Y34"/>
    <s v="İSTANBUL"/>
    <s v="İSTANBUL"/>
    <s v="İSTANBUL MERKEZ"/>
    <m/>
    <n v="0"/>
    <n v="0"/>
    <n v="0"/>
    <n v="0"/>
    <n v="82954.5"/>
    <n v="0"/>
    <n v="244770.83"/>
    <n v="0"/>
    <n v="82954.5"/>
    <n v="244770.83"/>
    <n v="161816.32999999999"/>
  </r>
  <r>
    <x v="0"/>
    <s v="Serap BURSAL"/>
    <s v="Arşiv kaydı var"/>
    <m/>
    <m/>
    <d v="2026-08-31T00:00:00"/>
    <s v="S-643822"/>
    <d v="2026-08-31T00:00:00"/>
    <s v="Y-578072"/>
    <x v="0"/>
    <m/>
    <s v=" "/>
    <m/>
    <m/>
    <m/>
    <x v="3"/>
    <s v="Ülker Bisküvi San. A.Ş. / Silivri  Şubesi"/>
    <m/>
    <m/>
    <m/>
    <m/>
    <s v="16KJ421"/>
    <s v="10 Tkr Kamyon Frigorifik"/>
    <s v="NAİL ULUS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"/>
    <n v="0"/>
    <n v="0"/>
    <n v="0"/>
    <n v="0"/>
    <n v="8900"/>
    <n v="0"/>
    <n v="11958"/>
    <n v="0"/>
    <n v="8900"/>
    <n v="11958"/>
    <n v="3058"/>
  </r>
  <r>
    <x v="0"/>
    <s v="Serap BURSAL"/>
    <s v="Arşiv kaydı var"/>
    <m/>
    <m/>
    <d v="2026-08-31T00:00:00"/>
    <s v="S-644037"/>
    <d v="2026-08-31T00:00:00"/>
    <s v="Y-578291"/>
    <x v="0"/>
    <m/>
    <s v=" "/>
    <m/>
    <s v="20260831043"/>
    <m/>
    <x v="0"/>
    <s v="BEYDA GIDA ÜRÜNLERİ SANAYİ VE TİC.A.Ş."/>
    <m/>
    <m/>
    <m/>
    <m/>
    <s v="58ADD551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45"/>
    <n v="0"/>
    <n v="5000"/>
    <n v="5545"/>
    <n v="545"/>
  </r>
  <r>
    <x v="0"/>
    <s v="Serap BURSAL"/>
    <s v="Arşiv kaydı var"/>
    <m/>
    <m/>
    <d v="2026-08-31T00:00:00"/>
    <s v="S-644139"/>
    <d v="2026-08-31T00:00:00"/>
    <s v="Y-578396"/>
    <x v="0"/>
    <m/>
    <s v=" "/>
    <m/>
    <m/>
    <m/>
    <x v="1"/>
    <s v="Ülker Bisküvi San. A.Ş. Topkapı- 3 Şubesi"/>
    <m/>
    <m/>
    <m/>
    <m/>
    <s v="34KLK706"/>
    <s v="10 Tkr Kamyon Tenteli"/>
    <s v="YUNUS ÖZTÜRK"/>
    <x v="0"/>
    <s v=" "/>
    <m/>
    <s v="ŞEHİRİÇİ"/>
    <n v="1"/>
    <s v="0108"/>
    <s v="ÖNEM GAMEDA DEPO"/>
    <s v="İSTANBUL"/>
    <s v="ZEYTİNBURNU"/>
    <s v="DAVUTPAŞA CAD. NO:18 TOPKAPI"/>
    <s v="2121"/>
    <s v="YAPKİM ANTREPO-SİLİVRİ"/>
    <s v="İSTANBUL"/>
    <s v="SİLİVRİ"/>
    <s v="YAPKİM ANTREPO-SİLİVRİ_x000a_İRS NO:93086 @ "/>
    <n v="0"/>
    <n v="0"/>
    <n v="0"/>
    <n v="0"/>
    <n v="5500"/>
    <n v="0"/>
    <n v="7612"/>
    <n v="0"/>
    <n v="5500"/>
    <n v="7612"/>
    <n v="2112"/>
  </r>
  <r>
    <x v="0"/>
    <s v="Serap BURSAL"/>
    <s v="Arşiv kaydı var"/>
    <m/>
    <m/>
    <d v="2026-08-31T00:00:00"/>
    <s v="S-644138"/>
    <d v="2026-08-31T00:00:00"/>
    <s v="Y-578395"/>
    <x v="0"/>
    <m/>
    <s v=" "/>
    <m/>
    <m/>
    <m/>
    <x v="1"/>
    <s v="Ülker Bisküvi San. A.Ş. Topkapı- 3 Şubesi"/>
    <m/>
    <m/>
    <m/>
    <m/>
    <s v="34KLK706"/>
    <s v="10 Tkr Kamyon Tenteli"/>
    <s v="YUNUS ÖZTÜRK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9178592242-92648-92965-93160 @ "/>
    <n v="0"/>
    <n v="0"/>
    <n v="0"/>
    <n v="0"/>
    <n v="42500"/>
    <n v="0"/>
    <n v="50680.03"/>
    <n v="0"/>
    <n v="42500"/>
    <n v="50680.03"/>
    <n v="8180.03"/>
  </r>
  <r>
    <x v="0"/>
    <s v="Ahmet Bursal"/>
    <s v="Arşiv kaydı var"/>
    <m/>
    <s v="TAMAMLANDI"/>
    <d v="2026-08-31T00:00:00"/>
    <s v="S-644054"/>
    <d v="2026-08-31T00:00:00"/>
    <s v="Y-578308"/>
    <x v="0"/>
    <m/>
    <s v=" "/>
    <m/>
    <m/>
    <m/>
    <x v="1"/>
    <s v="Ülker Bisküvi San. A.Ş. Topkapı- 3 Şubesi"/>
    <m/>
    <m/>
    <m/>
    <m/>
    <s v="34ZR2259"/>
    <s v="10 Tkr Kamyon Frigorifik"/>
    <s v="AKİF EMRE YAMAK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93227 @ "/>
    <n v="0"/>
    <n v="0"/>
    <n v="0"/>
    <n v="0"/>
    <n v="8500"/>
    <n v="0"/>
    <n v="10442.219999999999"/>
    <n v="0"/>
    <n v="8500"/>
    <n v="10442.219999999999"/>
    <n v="1942.22"/>
  </r>
  <r>
    <x v="0"/>
    <s v="Serap BURSAL"/>
    <m/>
    <m/>
    <m/>
    <d v="2026-08-31T00:00:00"/>
    <s v="S-643477"/>
    <d v="2026-08-31T00:00:00"/>
    <s v="Y-577726"/>
    <x v="0"/>
    <m/>
    <s v=" "/>
    <m/>
    <s v="DKI2026000005355-5356-5357"/>
    <m/>
    <x v="4"/>
    <s v="DETAY KAHVE SAN VE TİC A.Ş"/>
    <m/>
    <m/>
    <m/>
    <m/>
    <s v="41AGK428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m/>
    <m/>
    <m/>
    <d v="2026-08-31T00:00:00"/>
    <s v="S-643476"/>
    <d v="2026-08-31T00:00:00"/>
    <s v="Y-577725"/>
    <x v="0"/>
    <m/>
    <s v=" "/>
    <m/>
    <s v="DKI2026000005341"/>
    <m/>
    <x v="4"/>
    <s v="DETAY KAHVE SAN VE TİC A.Ş"/>
    <m/>
    <m/>
    <m/>
    <m/>
    <s v="56AS638"/>
    <s v="Tır Tenteli"/>
    <s v="SUAT TUNÇAY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m/>
    <m/>
    <m/>
    <d v="2026-08-31T00:00:00"/>
    <s v="S-643474"/>
    <d v="2026-08-31T00:00:00"/>
    <s v="Y-577723"/>
    <x v="0"/>
    <m/>
    <s v=" "/>
    <m/>
    <m/>
    <m/>
    <x v="12"/>
    <s v="DETAY GIDA SAN. VE TİC.A.Ş."/>
    <m/>
    <m/>
    <m/>
    <m/>
    <s v="33ARH58"/>
    <s v="Tır Frigorifik"/>
    <s v="SONAY LOJİSTİK DIŞ.TİC.LTD.ŞTİ.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2000"/>
    <n v="0"/>
    <n v="31617"/>
    <n v="0"/>
    <n v="22000"/>
    <n v="31617"/>
    <n v="9617"/>
  </r>
  <r>
    <x v="0"/>
    <s v="Serap BURSAL"/>
    <m/>
    <m/>
    <m/>
    <d v="2026-08-31T00:00:00"/>
    <s v="S-643473"/>
    <d v="2026-08-31T00:00:00"/>
    <s v="Y-577722"/>
    <x v="0"/>
    <m/>
    <s v=" "/>
    <m/>
    <m/>
    <m/>
    <x v="12"/>
    <s v="DETAY GIDA SAN. VE TİC.A.Ş."/>
    <m/>
    <m/>
    <m/>
    <m/>
    <s v="16BNY560"/>
    <s v="Tır Tenteli"/>
    <s v="FERUDUN ŞORA"/>
    <x v="0"/>
    <s v=" "/>
    <m/>
    <s v="ŞEHİRLERARASI"/>
    <n v="1"/>
    <s v="9952"/>
    <s v="GEBZE ROTOPAŞ DEPO"/>
    <s v="KOCAELİ"/>
    <s v="GEBZE"/>
    <s v="BALÇIK KÖYÜ, PELİTLİ YOLU CAD. NO:156/A"/>
    <s v="Y16"/>
    <s v="BURSA"/>
    <s v="BURSA"/>
    <s v="KARACABEY"/>
    <m/>
    <n v="0"/>
    <n v="0"/>
    <n v="0"/>
    <n v="0"/>
    <n v="24000"/>
    <n v="0"/>
    <n v="30000"/>
    <n v="0"/>
    <n v="24000"/>
    <n v="30000"/>
    <n v="6000"/>
  </r>
  <r>
    <x v="0"/>
    <s v="Serap BURSAL"/>
    <s v="Arşiv kaydı var"/>
    <m/>
    <m/>
    <d v="2026-08-31T00:00:00"/>
    <s v="S-643472"/>
    <d v="2026-08-31T00:00:00"/>
    <s v="Y-577721"/>
    <x v="0"/>
    <m/>
    <s v=" "/>
    <m/>
    <m/>
    <m/>
    <x v="12"/>
    <s v="DETAY GIDA SAN. VE TİC.A.Ş."/>
    <m/>
    <m/>
    <m/>
    <m/>
    <s v="06BS0914"/>
    <s v="Tır Frigorifik"/>
    <s v="SERKAN BİÇER"/>
    <x v="0"/>
    <s v="ALİ "/>
    <s v="0553 607 75 48"/>
    <s v="ŞEHİRLERARASI"/>
    <n v="1"/>
    <s v="9901"/>
    <s v="DETAY KIRAÇ DEPO"/>
    <s v="İSTANBUL"/>
    <s v="BÜYÜKÇEKMECE"/>
    <s v="KIRAÇ NAMIK KEMAL MH.184.CD.422.SK.NO:8"/>
    <s v="Y06"/>
    <s v="ANKARA"/>
    <s v="ANKARA"/>
    <s v="ÇUBUK"/>
    <s v="ESENBOĞA @ "/>
    <n v="0"/>
    <n v="0"/>
    <n v="0"/>
    <n v="0"/>
    <n v="42250"/>
    <n v="0"/>
    <n v="40400"/>
    <n v="0"/>
    <n v="42250"/>
    <n v="40400"/>
    <n v="-1850"/>
  </r>
  <r>
    <x v="0"/>
    <s v="Serap BURSAL"/>
    <m/>
    <m/>
    <m/>
    <d v="2026-08-31T00:00:00"/>
    <s v="S-643470"/>
    <d v="2026-08-31T00:00:00"/>
    <s v="Y-577719"/>
    <x v="0"/>
    <m/>
    <s v=" "/>
    <m/>
    <m/>
    <m/>
    <x v="12"/>
    <s v="DETAY GIDA SAN. VE TİC.A.Ş."/>
    <m/>
    <m/>
    <m/>
    <m/>
    <s v="10ALV360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ORHANGAZİ"/>
    <m/>
    <n v="0"/>
    <n v="0"/>
    <n v="0"/>
    <n v="0"/>
    <n v="20250"/>
    <n v="0"/>
    <n v="22500"/>
    <n v="0"/>
    <n v="20250"/>
    <n v="22500"/>
    <n v="2250"/>
  </r>
  <r>
    <x v="0"/>
    <s v="Serap BURSAL"/>
    <s v="Arşiv kaydı var"/>
    <m/>
    <m/>
    <d v="2026-08-31T00:00:00"/>
    <s v="S-643467"/>
    <d v="2026-08-31T00:00:00"/>
    <s v="Y-577716"/>
    <x v="0"/>
    <m/>
    <s v=" "/>
    <m/>
    <s v="ALI2026000011854"/>
    <m/>
    <x v="13"/>
    <s v="ALTINMARKA GIDA SANAYİ VE TİCARET A.Ş"/>
    <m/>
    <d v="2026-08-31T00:00:00"/>
    <s v="P-000173289"/>
    <m/>
    <s v="34BDH91"/>
    <s v="Tır Tenteli"/>
    <s v="MURAT ŞENGÜL - ŞENGÜL NAKLİYAT"/>
    <x v="0"/>
    <s v=" "/>
    <m/>
    <s v="ŞEHİRLERARASI"/>
    <n v="1"/>
    <s v="9902"/>
    <s v="ALTINMARKA KIRAÇ DEPO"/>
    <s v="İSTANBUL"/>
    <s v="BÜYÜKÇEKMECE"/>
    <s v="KIRAÇ KÖYÜ YOLU ATATÜRK CD.NO:2-2A"/>
    <s v="Y54"/>
    <s v="SAKARYA"/>
    <s v="SAKARYA"/>
    <s v="SAKARYA MERKEZ"/>
    <m/>
    <n v="0"/>
    <n v="0"/>
    <n v="0"/>
    <n v="0"/>
    <n v="14000"/>
    <n v="0"/>
    <n v="20237"/>
    <n v="0"/>
    <n v="14000"/>
    <n v="20237"/>
    <n v="6237"/>
  </r>
  <r>
    <x v="0"/>
    <s v="Serap BURSAL"/>
    <m/>
    <m/>
    <m/>
    <d v="2026-08-31T00:00:00"/>
    <s v="S-643464"/>
    <d v="2026-08-31T00:00:00"/>
    <s v="Y-577713"/>
    <x v="0"/>
    <m/>
    <s v=" "/>
    <m/>
    <s v="ALI2026000012294-12295"/>
    <m/>
    <x v="13"/>
    <s v="ALTINMARKA GIDA SANAYİ VE TİCARET A.Ş"/>
    <m/>
    <d v="2026-08-31T00:00:00"/>
    <s v="P-000173286"/>
    <m/>
    <s v="68AGB343"/>
    <s v="Tır Frigorifik"/>
    <s v="ANTLOG LOJİSTİK HİZMETLERİ TİCARET LİMİTED ŞİRKETİ"/>
    <x v="0"/>
    <s v="IRFAN BUDAK"/>
    <s v="0530 205 48 25"/>
    <s v="ŞEHİRLERARASI"/>
    <n v="1"/>
    <s v="9902"/>
    <s v="ALTINMARKA KIRAÇ DEPO"/>
    <s v="İSTANBUL"/>
    <s v="BÜYÜKÇEKMECE"/>
    <s v="KIRAÇ KÖYÜ YOLU ATATÜRK CD.NO:2-2A"/>
    <s v="Y07"/>
    <s v="ANTALYA"/>
    <s v="ANTALYA"/>
    <s v="MERKEZ"/>
    <m/>
    <n v="0"/>
    <n v="0"/>
    <n v="0"/>
    <n v="0"/>
    <n v="36000"/>
    <n v="0"/>
    <n v="49976"/>
    <n v="0"/>
    <n v="36000"/>
    <n v="49976"/>
    <n v="13976"/>
  </r>
  <r>
    <x v="0"/>
    <s v="Serap BURSAL"/>
    <m/>
    <m/>
    <m/>
    <d v="2026-08-31T00:00:00"/>
    <s v="S-643463"/>
    <d v="2026-08-31T00:00:00"/>
    <s v="Y-577712"/>
    <x v="0"/>
    <m/>
    <s v=" "/>
    <m/>
    <s v="ALI2026000012253-12255-12256-12257-12258"/>
    <m/>
    <x v="13"/>
    <s v="ALTINMARKA GIDA SANAYİ VE TİCARET A.Ş"/>
    <m/>
    <d v="2026-08-31T00:00:00"/>
    <s v="P-000173285"/>
    <m/>
    <s v="16BUL132"/>
    <s v="Tır Frigorifik"/>
    <s v="SRD LOG LOJİSTİK ULUSLARARASI TAŞIMACILIK SANAYİ TİCARET LİMİTED ŞİRKETİ"/>
    <x v="0"/>
    <s v=" "/>
    <m/>
    <s v="ŞEHİRLERARASI"/>
    <n v="1"/>
    <s v="9902"/>
    <s v="ALTINMARKA KIRAÇ DEPO"/>
    <s v="İSTANBUL"/>
    <s v="BÜYÜKÇEKMECE"/>
    <s v="KIRAÇ KÖYÜ YOLU ATATÜRK CD.NO:2-2A"/>
    <s v="Y16"/>
    <s v="BURSA"/>
    <s v="BURSA"/>
    <s v="BURSA MERKEZ"/>
    <m/>
    <n v="0"/>
    <n v="0"/>
    <n v="0"/>
    <n v="0"/>
    <n v="20000"/>
    <n v="0"/>
    <n v="26884"/>
    <n v="0"/>
    <n v="20000"/>
    <n v="26884"/>
    <n v="6884"/>
  </r>
  <r>
    <x v="0"/>
    <s v="Serap BURSAL"/>
    <m/>
    <s v="1-31 AĞUSTOS PASİFİK MUTABAKATI / SAS NO : 7000194853"/>
    <m/>
    <d v="2026-08-31T00:00:00"/>
    <s v="S-643462"/>
    <d v="2026-08-31T00:00:00"/>
    <s v="Y-577711"/>
    <x v="0"/>
    <m/>
    <s v=" "/>
    <m/>
    <s v="5048340"/>
    <m/>
    <x v="2"/>
    <s v="HORİZON HIZLI TÜK. ÜRÜNL.ÜR.PAZ.SATIŞ VE TİC.A.Ş."/>
    <m/>
    <m/>
    <m/>
    <m/>
    <s v="42AFU328"/>
    <s v="Tır Katlı Frigorifik"/>
    <s v="DURMUŞ MUSLUKCU"/>
    <x v="0"/>
    <s v=" "/>
    <m/>
    <s v="ŞEHİRLERARASI"/>
    <n v="1"/>
    <s v="5201"/>
    <s v="ÜLKER BİSKÜVİ SİLİVRİ DEPO"/>
    <s v="İSTANBUL"/>
    <s v="SİLİVRİ"/>
    <s v="SELİMPAŞA SAN.BÖLGESİ NO:10"/>
    <s v="4002"/>
    <s v="PELİTLİ DEPO"/>
    <s v="KOCAELİ"/>
    <s v="GEBZE"/>
    <m/>
    <n v="0"/>
    <n v="0"/>
    <n v="0"/>
    <n v="0"/>
    <n v="40200"/>
    <n v="0"/>
    <n v="43649"/>
    <n v="0"/>
    <n v="40200"/>
    <n v="43649"/>
    <n v="3449"/>
  </r>
  <r>
    <x v="0"/>
    <s v="Serap BURSAL"/>
    <m/>
    <s v="1-31 AĞUSTOS PASİFİK MUTABAKATI / SAS NO : 7000194853"/>
    <m/>
    <d v="2026-08-31T00:00:00"/>
    <s v="S-643454"/>
    <d v="2026-08-31T00:00:00"/>
    <s v="Y-577703"/>
    <x v="0"/>
    <m/>
    <s v=" "/>
    <m/>
    <s v="5050169"/>
    <m/>
    <x v="2"/>
    <s v="HORİZON HIZLI TÜK. ÜRÜNL.ÜR.PAZ.SATIŞ VE TİC.A.Ş."/>
    <m/>
    <m/>
    <m/>
    <m/>
    <s v="34TK4082"/>
    <s v="8 Tkr Kamyon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5500"/>
    <n v="0"/>
    <n v="16776"/>
    <n v="0"/>
    <n v="15500"/>
    <n v="16776"/>
    <n v="1276"/>
  </r>
  <r>
    <x v="0"/>
    <s v="Serap BURSAL"/>
    <m/>
    <s v="1-31 AĞUSTOS HORİZON MUTABAKATI / SAS NO : 7000194854"/>
    <m/>
    <d v="2026-08-31T00:00:00"/>
    <s v="S-643450"/>
    <d v="2026-08-31T00:00:00"/>
    <s v="Y-577699"/>
    <x v="0"/>
    <m/>
    <s v=" "/>
    <m/>
    <s v="5050251"/>
    <m/>
    <x v="2"/>
    <s v="HORİZON HIZLI TÜK. ÜRÜNL.ÜR.PAZ.SATIŞ VE TİC.A.Ş."/>
    <m/>
    <m/>
    <m/>
    <m/>
    <s v="07YON23"/>
    <s v="Tır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5500"/>
    <n v="0"/>
    <n v="16776"/>
    <n v="0"/>
    <n v="15500"/>
    <n v="16776"/>
    <n v="1276"/>
  </r>
  <r>
    <x v="1"/>
    <s v="Erkan Kaya"/>
    <m/>
    <m/>
    <m/>
    <d v="2026-08-31T00:00:00"/>
    <s v="S-643315"/>
    <d v="2026-08-31T00:00:00"/>
    <s v="Y-577562"/>
    <x v="0"/>
    <m/>
    <s v=" "/>
    <m/>
    <m/>
    <m/>
    <x v="27"/>
    <s v="ASKO SINAİ VE TEKNOLOJİ ÜRETİM SANAYİ TİCARET ANONİM ŞİRKETİ"/>
    <s v="ASKO SINAİ VE TEKNOLOJİ ÜRETİM SANAYİ TİCARET ANONİM ŞİRKETİ"/>
    <d v="2026-08-31T00:00:00"/>
    <s v="P-000173233"/>
    <s v="AÇIK YÜK - AQUAKRAFT TAŞIMASIDIR / ÖMER PEKTEŞ"/>
    <s v="34EUS454"/>
    <s v="Lowbed"/>
    <s v="AYTAŞ GLOBAL LOJİSTİK VE İNŞAAT SAN.VE TİC.LTD.ŞTİ"/>
    <x v="0"/>
    <s v=" "/>
    <m/>
    <s v="ŞEHİRLERARASI"/>
    <n v="1"/>
    <s v="Y59"/>
    <s v="TEKİRDAĞ"/>
    <s v="TEKİRDAĞ"/>
    <s v="TEKİRDAĞ MERKEZ"/>
    <m/>
    <s v="Y54"/>
    <s v="SAKARYA"/>
    <s v="SAKARYA"/>
    <s v="SAKARYA MERKEZ"/>
    <m/>
    <n v="0"/>
    <n v="0"/>
    <n v="0"/>
    <n v="0"/>
    <n v="65000"/>
    <n v="0"/>
    <n v="76926"/>
    <n v="0"/>
    <n v="65000"/>
    <n v="76926"/>
    <n v="11926"/>
  </r>
  <r>
    <x v="1"/>
    <s v="Erkan Kaya"/>
    <m/>
    <m/>
    <m/>
    <d v="2026-08-31T00:00:00"/>
    <s v="S-643838"/>
    <d v="2026-08-31T00:00:00"/>
    <s v="Y-578088"/>
    <x v="0"/>
    <m/>
    <s v=" "/>
    <m/>
    <m/>
    <m/>
    <x v="23"/>
    <s v="İSTANBUL GIDA DIŞ TİCARET ANONİM ŞİRKETİ"/>
    <s v="İSTANBUL GIDA DIŞ TİCARET ANONİM ŞİRKETİ"/>
    <d v="2026-08-31T00:00:00"/>
    <s v="P-000173404"/>
    <s v="SERBEST B. M.H / 9058336168/ 4 PALET"/>
    <s v="34JN2724"/>
    <s v="Tır Tenteli"/>
    <s v="SUAT ALAGEYİK"/>
    <x v="0"/>
    <s v=" "/>
    <m/>
    <s v="ŞEHİRİÇİ"/>
    <n v="1"/>
    <s v="BAYRAMPAŞA+PELİTLİ"/>
    <s v="BAYRAMPAŞA+PELİTLİ"/>
    <s v="İSTANBUL"/>
    <s v="BAYRAMPAŞA"/>
    <m/>
    <s v="İSTANBUL HAVALİMANI"/>
    <s v="İSTANBUL HAVALİMANI"/>
    <s v="İSTANBUL"/>
    <s v="ARNAVUTKÖY"/>
    <m/>
    <n v="0"/>
    <n v="0"/>
    <n v="0"/>
    <n v="0"/>
    <n v="14000"/>
    <n v="0"/>
    <n v="29693"/>
    <n v="0"/>
    <n v="14000"/>
    <n v="29693"/>
    <n v="15693"/>
  </r>
  <r>
    <x v="1"/>
    <s v="Erkan Kaya"/>
    <m/>
    <m/>
    <m/>
    <d v="2026-08-31T00:00:00"/>
    <s v="S-643835"/>
    <d v="2026-08-31T00:00:00"/>
    <s v="Y-578084"/>
    <x v="0"/>
    <m/>
    <s v=" "/>
    <m/>
    <m/>
    <m/>
    <x v="23"/>
    <s v="İSTANBUL GIDA DIŞ TİCARET ANONİM ŞİRKETİ"/>
    <s v="İSTANBUL GIDA DIŞ TİCARET ANONİM ŞİRKETİ"/>
    <d v="2026-08-31T00:00:00"/>
    <s v="P-000173398"/>
    <s v="SERBEST B. M.H / 9058336254 / 2 PALET"/>
    <s v="34JN2724"/>
    <s v="Tır Tenteli"/>
    <s v="SUAT ALAGEYİK"/>
    <x v="0"/>
    <s v=" "/>
    <m/>
    <s v="ŞEHİRLERARASI"/>
    <n v="1"/>
    <s v="BAYRAMPAŞA+PELİTLİ"/>
    <s v="BAYRAMPAŞA+PELİTLİ"/>
    <s v="İSTANBUL"/>
    <s v="BAYRAMPAŞA"/>
    <m/>
    <s v="Y35"/>
    <s v="İZMİR"/>
    <s v="İZMİR"/>
    <s v="MERKEZ"/>
    <m/>
    <n v="0"/>
    <n v="0"/>
    <n v="0"/>
    <n v="0"/>
    <n v="26000"/>
    <n v="0"/>
    <n v="39803"/>
    <n v="0"/>
    <n v="26000"/>
    <n v="39803"/>
    <n v="13803"/>
  </r>
  <r>
    <x v="1"/>
    <s v="Erkan Kaya"/>
    <m/>
    <m/>
    <m/>
    <d v="2026-08-31T00:00:00"/>
    <s v="S-643360"/>
    <d v="2026-08-31T00:00:00"/>
    <s v="Y-577608"/>
    <x v="0"/>
    <m/>
    <s v=" "/>
    <m/>
    <m/>
    <m/>
    <x v="17"/>
    <s v="AK GIDA SAN. VE TİC. A.Ş."/>
    <s v="AK GIDA SAN. VE TİC. A.Ş."/>
    <d v="2026-08-31T00:00:00"/>
    <s v="P-000173255"/>
    <s v="20260360 - SENEM SUBAKAN"/>
    <s v="54AE354"/>
    <s v="Tır Tenteli"/>
    <s v="ELVAN KARCI"/>
    <x v="0"/>
    <s v=" "/>
    <m/>
    <s v="ŞEHİRLERARASI"/>
    <n v="1"/>
    <s v="DOĞRUER"/>
    <s v="DOĞRUER"/>
    <s v="İSTANBUL"/>
    <s v="KARTAL"/>
    <m/>
    <s v="1208"/>
    <s v="PAMUKOVA DEPO"/>
    <s v="SAKARYA"/>
    <s v="PAMUKOVA"/>
    <s v="GÖKGÖZ KÖYÜ AKGIDA FABRİKASI @"/>
    <n v="0"/>
    <n v="0"/>
    <n v="0"/>
    <n v="0"/>
    <n v="3133"/>
    <n v="0"/>
    <n v="3511"/>
    <n v="0"/>
    <n v="3133"/>
    <n v="3511"/>
    <n v="378"/>
  </r>
  <r>
    <x v="1"/>
    <s v="Erkan Kaya"/>
    <m/>
    <m/>
    <m/>
    <d v="2026-08-31T00:00:00"/>
    <s v="S-643519"/>
    <d v="2026-08-31T00:00:00"/>
    <s v="Y-577769"/>
    <x v="0"/>
    <m/>
    <s v=" "/>
    <m/>
    <m/>
    <m/>
    <x v="24"/>
    <s v="PENTA TEKNOLOJİ ÜRÜNLERİ DAĞITIM TİCARET ANONİM ŞİRKETİ"/>
    <s v="PENTA TEKNOLOJİ ÜRÜNLERİ DAĞITIM TİCARET ANONİM ŞİRKETİ"/>
    <d v="2026-08-31T00:00:00"/>
    <s v="P-000173323"/>
    <s v="SEGU6800972 - YMMU7194230 - YMLU8938184 - TCNU1966308 - 26-24299 / OKAN AYDIN"/>
    <s v="41B5495"/>
    <s v="Tır Tenteli"/>
    <s v="TURAN GROUP LOJİSTİK ANONİM ŞİRKETİ"/>
    <x v="0"/>
    <s v=" "/>
    <m/>
    <s v="ŞEHİRİÇİ"/>
    <n v="1"/>
    <s v="EVYAPPORT"/>
    <s v="EVYAPPORT"/>
    <s v="KOCAELİ"/>
    <s v="KÖRFEZ"/>
    <s v="KİRAZLIYALI MH. 1 MAYIS CD. NO:1"/>
    <s v="BİRLOG DEPO"/>
    <s v="BİRLOG DEPO"/>
    <s v="KOCAELİ"/>
    <s v="GEBZE"/>
    <m/>
    <n v="0"/>
    <n v="0"/>
    <n v="0"/>
    <n v="0"/>
    <n v="36244"/>
    <n v="0"/>
    <n v="62000"/>
    <n v="0"/>
    <n v="36244"/>
    <n v="62000"/>
    <n v="25756"/>
  </r>
  <r>
    <x v="1"/>
    <s v="Erkan Kaya"/>
    <m/>
    <m/>
    <m/>
    <d v="2026-08-31T00:00:00"/>
    <s v="S-643510"/>
    <d v="2026-08-31T00:00:00"/>
    <s v="Y-577759"/>
    <x v="0"/>
    <m/>
    <s v=" "/>
    <m/>
    <m/>
    <m/>
    <x v="23"/>
    <s v="İSTANBUL GIDA DIŞ TİCARET ANONİM ŞİRKETİ"/>
    <s v="İSTANBUL GIDA DIŞ TİCARET ANONİM ŞİRKETİ"/>
    <d v="2026-08-31T00:00:00"/>
    <s v="P-000173315"/>
    <s v="TRHU7366264 YEMEN S.K"/>
    <s v="06BTF736"/>
    <s v="Tır Tenteli"/>
    <s v="İSTLOG LOJİSTİK HİZMETLERİ SANAYİ TİCARET LİMİTED ŞİRKETİ"/>
    <x v="0"/>
    <s v=" "/>
    <m/>
    <s v="ŞEHİRLERARASI"/>
    <n v="1"/>
    <s v="PELİTLİ"/>
    <s v="PELİTLİ"/>
    <s v="KOCAELİ"/>
    <s v="GEBZE"/>
    <s v="BELEN ARKASI MEVKİ PELİTLİ KÖYÜ"/>
    <s v="L3402"/>
    <s v="MARDAŞ"/>
    <s v="İSTANBUL"/>
    <s v="BÜYÜKÇEKMECE"/>
    <s v="AMBARLI LİMAN TESİSLERİ YAKUPLU BELDESİ MARDAŞ İSKELESİ YAKUPLU @"/>
    <n v="0"/>
    <n v="0"/>
    <n v="0"/>
    <n v="0"/>
    <n v="25462"/>
    <n v="0"/>
    <n v="28095"/>
    <n v="0"/>
    <n v="25462"/>
    <n v="28095"/>
    <n v="2633"/>
  </r>
  <r>
    <x v="1"/>
    <s v="Erkan Kaya"/>
    <m/>
    <m/>
    <m/>
    <d v="2026-08-31T00:00:00"/>
    <s v="S-643508"/>
    <d v="2026-08-31T00:00:00"/>
    <s v="Y-577757"/>
    <x v="0"/>
    <m/>
    <s v=" "/>
    <m/>
    <m/>
    <m/>
    <x v="46"/>
    <s v="CARİLO GIDA DIŞ TİCARET ANONİM ŞİRKETİ"/>
    <s v="CARİLO GIDA DIŞ TİCARET ANONİM ŞİRKETİ"/>
    <d v="2026-08-31T00:00:00"/>
    <s v="P-000173313"/>
    <s v="UETU7308297- MARİA AÇAN"/>
    <s v="34COF652"/>
    <s v="Tır Tenteli"/>
    <s v="GÖRSEL TAŞIMACILIK LOJİSTİK HİZMETLERİ TİC.LTD.ŞTİ."/>
    <x v="0"/>
    <s v=" "/>
    <m/>
    <s v="ŞEHİRLERARASI"/>
    <n v="1"/>
    <s v="Y06"/>
    <s v="ANKARA"/>
    <s v="ANKARA"/>
    <s v="ANKARA MERKEZ"/>
    <m/>
    <s v="L4104"/>
    <s v="YILPORT"/>
    <s v="KOCAELİ"/>
    <s v="DİLOVASI"/>
    <s v="DİLOVASI OSB. 1.KISIM GÖKSU CD. NO:18 @"/>
    <n v="0"/>
    <n v="0"/>
    <n v="0"/>
    <n v="0"/>
    <n v="29892"/>
    <n v="0"/>
    <n v="32039"/>
    <n v="0"/>
    <n v="29892"/>
    <n v="32039"/>
    <n v="2147"/>
  </r>
  <r>
    <x v="1"/>
    <s v="Erkan Kaya"/>
    <m/>
    <m/>
    <m/>
    <d v="2026-08-31T00:00:00"/>
    <s v="S-643507"/>
    <d v="2026-08-31T00:00:00"/>
    <s v="Y-577756"/>
    <x v="0"/>
    <m/>
    <s v=" "/>
    <m/>
    <m/>
    <m/>
    <x v="46"/>
    <s v="CARİLO GIDA DIŞ TİCARET ANONİM ŞİRKETİ"/>
    <s v="CARİLO GIDA DIŞ TİCARET ANONİM ŞİRKETİ"/>
    <d v="2026-08-31T00:00:00"/>
    <s v="P-000173312"/>
    <s v="TIIU7748149- MARİA AÇAN"/>
    <s v="34DC1392"/>
    <s v="Tır Tenteli"/>
    <s v="GÖRSEL TAŞIMACILIK LOJİSTİK HİZMETLERİ TİC.LTD.ŞTİ."/>
    <x v="0"/>
    <s v=" "/>
    <m/>
    <s v="ŞEHİRLERARASI"/>
    <n v="1"/>
    <s v="Y06"/>
    <s v="ANKARA"/>
    <s v="ANKARA"/>
    <s v="ANKARA MERKEZ"/>
    <m/>
    <s v="L4104"/>
    <s v="YILPORT"/>
    <s v="KOCAELİ"/>
    <s v="DİLOVASI"/>
    <s v="DİLOVASI OSB. 1.KISIM GÖKSU CD. NO:18 @"/>
    <n v="0"/>
    <n v="0"/>
    <n v="0"/>
    <n v="0"/>
    <n v="29592"/>
    <n v="0"/>
    <n v="31639"/>
    <n v="0"/>
    <n v="29592"/>
    <n v="31639"/>
    <n v="2047"/>
  </r>
  <r>
    <x v="1"/>
    <s v="Erkan Kaya"/>
    <m/>
    <m/>
    <m/>
    <d v="2026-08-31T00:00:00"/>
    <s v="S-643506"/>
    <d v="2026-08-31T00:00:00"/>
    <s v="Y-577755"/>
    <x v="0"/>
    <m/>
    <s v=" "/>
    <m/>
    <m/>
    <m/>
    <x v="46"/>
    <s v="CARİLO GIDA DIŞ TİCARET ANONİM ŞİRKETİ"/>
    <s v="CARİLO GIDA DIŞ TİCARET ANONİM ŞİRKETİ"/>
    <d v="2026-08-31T00:00:00"/>
    <s v="P-000173311"/>
    <s v="GCXU5376380- MARİA AÇAN"/>
    <s v="34JC9480"/>
    <s v="Tır Tenteli"/>
    <s v="GÖRSEL TAŞIMACILIK LOJİSTİK HİZMETLERİ TİC.LTD.ŞTİ."/>
    <x v="0"/>
    <s v=" "/>
    <m/>
    <s v="ŞEHİRLERARASI"/>
    <n v="1"/>
    <s v="Y06"/>
    <s v="ANKARA"/>
    <s v="ANKARA"/>
    <s v="ANKARA MERKEZ"/>
    <m/>
    <s v="L4104"/>
    <s v="YILPORT"/>
    <s v="KOCAELİ"/>
    <s v="DİLOVASI"/>
    <s v="DİLOVASI OSB. 1.KISIM GÖKSU CD. NO:18 @"/>
    <n v="0"/>
    <n v="0"/>
    <n v="0"/>
    <n v="0"/>
    <n v="29892"/>
    <n v="0"/>
    <n v="32039"/>
    <n v="0"/>
    <n v="29892"/>
    <n v="32039"/>
    <n v="2147"/>
  </r>
  <r>
    <x v="1"/>
    <s v="Erkan Kaya"/>
    <m/>
    <m/>
    <m/>
    <d v="2026-08-31T00:00:00"/>
    <s v="S-643487"/>
    <d v="2026-08-31T00:00:00"/>
    <s v="Y-577736"/>
    <x v="0"/>
    <m/>
    <s v=" "/>
    <m/>
    <m/>
    <m/>
    <x v="23"/>
    <s v="İSTANBUL GIDA DIŞ TİCARET ANONİM ŞİRKETİ"/>
    <s v="İSTANBUL GIDA DIŞ TİCARET ANONİM ŞİRKETİ"/>
    <d v="2026-08-31T00:00:00"/>
    <s v="P-000173296"/>
    <s v="CGMU5401924 YEMEN S.K"/>
    <s v="34DCY908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SAFİPORT"/>
    <s v="SAFİPORT"/>
    <s v="KOCAELİ"/>
    <s v="DERİNCE"/>
    <s v="Deniz Mah. Liman Yolu Caddesi No:21_x000a_Derince - Kocaeli / TÜRKİYE @ "/>
    <n v="0"/>
    <n v="0"/>
    <n v="0"/>
    <n v="0"/>
    <n v="12783"/>
    <n v="0"/>
    <n v="13921"/>
    <n v="0"/>
    <n v="12783"/>
    <n v="13921"/>
    <n v="1138"/>
  </r>
  <r>
    <x v="1"/>
    <s v="Erkan Kaya"/>
    <m/>
    <m/>
    <m/>
    <d v="2026-08-31T00:00:00"/>
    <s v="S-643486"/>
    <d v="2026-08-31T00:00:00"/>
    <s v="Y-577735"/>
    <x v="0"/>
    <m/>
    <s v=" "/>
    <m/>
    <m/>
    <m/>
    <x v="51"/>
    <s v="YENİ TEKÖZEL MARKALI ÜRÜNLER DAĞITIM HİZMETLERİ ANONİM ŞİRKETİ"/>
    <s v="YENİ TEKÖZEL MARKALI ÜRÜNLER DAĞITIM HİZMETLERİ ANONİM ŞİRKETİ"/>
    <d v="2026-08-31T00:00:00"/>
    <s v="P-000173295"/>
    <s v="TTNU8075241 TUBA KARTAL"/>
    <s v="34MBD313"/>
    <s v="Tır Tenteli"/>
    <s v="GÖRSEL TAŞIMACILIK LOJİSTİK HİZMETLERİ TİC.LTD.ŞTİ."/>
    <x v="0"/>
    <s v=" "/>
    <m/>
    <s v="ŞEHİRLERARASI"/>
    <n v="1"/>
    <s v="BALIKESİR + BURSA"/>
    <s v="BALIKESİR + BURSA"/>
    <s v="BALIKESİR"/>
    <s v="BALIKESİR MERKEZ"/>
    <m/>
    <s v="L4104"/>
    <s v="YILPORT"/>
    <s v="KOCAELİ"/>
    <s v="DİLOVASI"/>
    <s v="DİLOVASI OSB. 1.KISIM GÖKSU CD. NO:18 @ "/>
    <n v="0"/>
    <n v="0"/>
    <n v="0"/>
    <n v="0"/>
    <n v="45500"/>
    <n v="0"/>
    <n v="53000"/>
    <n v="0"/>
    <n v="45500"/>
    <n v="53000"/>
    <n v="7500"/>
  </r>
  <r>
    <x v="1"/>
    <s v="Erkan Kaya"/>
    <m/>
    <m/>
    <m/>
    <d v="2026-08-31T00:00:00"/>
    <s v="S-643485"/>
    <d v="2026-08-31T00:00:00"/>
    <s v="Y-577734"/>
    <x v="0"/>
    <m/>
    <s v=" "/>
    <m/>
    <m/>
    <m/>
    <x v="23"/>
    <s v="İSTANBUL GIDA DIŞ TİCARET ANONİM ŞİRKETİ"/>
    <s v="İSTANBUL GIDA DIŞ TİCARET ANONİM ŞİRKETİ"/>
    <d v="2026-08-31T00:00:00"/>
    <s v="P-000173294"/>
    <s v="HLBU9651538 ANGOLA M.H"/>
    <s v="34DC1838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 "/>
    <n v="0"/>
    <n v="0"/>
    <n v="0"/>
    <n v="0"/>
    <n v="11558"/>
    <n v="0"/>
    <n v="13447"/>
    <n v="0"/>
    <n v="11558"/>
    <n v="13447"/>
    <n v="1889"/>
  </r>
  <r>
    <x v="1"/>
    <s v="Erkan Kaya"/>
    <m/>
    <m/>
    <m/>
    <d v="2026-08-31T00:00:00"/>
    <s v="S-643484"/>
    <d v="2026-08-31T00:00:00"/>
    <s v="Y-577732"/>
    <x v="0"/>
    <m/>
    <s v=" "/>
    <m/>
    <m/>
    <m/>
    <x v="23"/>
    <s v="İSTANBUL GIDA DIŞ TİCARET ANONİM ŞİRKETİ"/>
    <s v="İSTANBUL GIDA DIŞ TİCARET ANONİM ŞİRKETİ"/>
    <d v="2026-08-31T00:00:00"/>
    <s v="P-000173293"/>
    <s v="AMCU9410858 MISIR S.K"/>
    <s v="34FOH097"/>
    <s v="Tır Tenteli"/>
    <s v="ELMİNA LOJİSTİK VE TAŞIMACILIK LTD.ŞTİ"/>
    <x v="0"/>
    <s v=" "/>
    <m/>
    <s v="ŞEHİRİÇİ"/>
    <n v="1"/>
    <s v="TOPKAPI ÖNEM GIDA"/>
    <s v="TOPKAPI ÖNEM GIDA"/>
    <s v="İSTANBUL"/>
    <s v="ZEYTİNBURNU"/>
    <m/>
    <s v="L3403"/>
    <s v="MARPORT"/>
    <s v="İSTANBUL"/>
    <s v="BEYLİKDÜZÜ"/>
    <s v="MARMARA MH. LİMANLAR YOLU CD. NO:53 @"/>
    <n v="0"/>
    <n v="0"/>
    <n v="0"/>
    <n v="0"/>
    <n v="15536"/>
    <n v="0"/>
    <n v="17560"/>
    <n v="0"/>
    <n v="15536"/>
    <n v="17560"/>
    <n v="2024"/>
  </r>
  <r>
    <x v="1"/>
    <s v="Erkan Kaya"/>
    <m/>
    <m/>
    <m/>
    <d v="2026-08-31T00:00:00"/>
    <s v="S-643362"/>
    <d v="2026-08-31T00:00:00"/>
    <s v="Y-577610"/>
    <x v="0"/>
    <m/>
    <s v=" "/>
    <m/>
    <m/>
    <m/>
    <x v="17"/>
    <s v="AK GIDA SAN. VE TİC. A.Ş."/>
    <s v="AK GIDA SAN. VE TİC. A.Ş."/>
    <d v="2026-08-31T00:00:00"/>
    <s v="P-000173256"/>
    <s v="20260375 - SENEM SUBAKAN"/>
    <s v="54AE354"/>
    <s v="Tır Tenteli"/>
    <s v="ELVAN KARCI"/>
    <x v="0"/>
    <s v=" "/>
    <m/>
    <s v="ŞEHİRLERARASI"/>
    <n v="1"/>
    <s v="DOĞRUER"/>
    <s v="DOĞRUER"/>
    <s v="İSTANBUL"/>
    <s v="KARTAL"/>
    <m/>
    <s v="1208"/>
    <s v="PAMUKOVA DEPO"/>
    <s v="SAKARYA"/>
    <s v="PAMUKOVA"/>
    <s v="GÖKGÖZ KÖYÜ AKGIDA FABRİKASI @"/>
    <n v="0"/>
    <n v="0"/>
    <n v="0"/>
    <n v="0"/>
    <n v="3134"/>
    <n v="0"/>
    <n v="3511"/>
    <n v="0"/>
    <n v="3134"/>
    <n v="3511"/>
    <n v="377"/>
  </r>
  <r>
    <x v="1"/>
    <s v="Erkan Kaya"/>
    <m/>
    <m/>
    <m/>
    <d v="2026-08-31T00:00:00"/>
    <s v="S-643359"/>
    <d v="2026-08-31T00:00:00"/>
    <s v="Y-577607"/>
    <x v="0"/>
    <m/>
    <s v=" "/>
    <m/>
    <m/>
    <m/>
    <x v="17"/>
    <s v="AK GIDA SAN. VE TİC. A.Ş."/>
    <s v="AK GIDA SAN. VE TİC. A.Ş."/>
    <d v="2026-08-31T00:00:00"/>
    <s v="P-000173254"/>
    <s v="20260357 - SENEM SUBAKAN"/>
    <s v="54AE354"/>
    <s v="Tır Tenteli"/>
    <s v="ELVAN KARCI"/>
    <x v="0"/>
    <s v=" "/>
    <m/>
    <s v="ŞEHİRLERARASI"/>
    <n v="1"/>
    <s v="DOĞRUER"/>
    <s v="DOĞRUER"/>
    <s v="İSTANBUL"/>
    <s v="KARTAL"/>
    <m/>
    <s v="1208"/>
    <s v="PAMUKOVA DEPO"/>
    <s v="SAKARYA"/>
    <s v="PAMUKOVA"/>
    <s v="GÖKGÖZ KÖYÜ AKGIDA FABRİKASI @"/>
    <n v="0"/>
    <n v="0"/>
    <n v="0"/>
    <n v="0"/>
    <n v="3133"/>
    <n v="0"/>
    <n v="3511"/>
    <n v="0"/>
    <n v="3133"/>
    <n v="3511"/>
    <n v="378"/>
  </r>
  <r>
    <x v="1"/>
    <s v="Erkan Kaya"/>
    <m/>
    <m/>
    <m/>
    <d v="2026-08-31T00:00:00"/>
    <s v="S-643354"/>
    <d v="2026-08-31T00:00:00"/>
    <s v="Y-577602"/>
    <x v="0"/>
    <m/>
    <s v=" "/>
    <m/>
    <m/>
    <m/>
    <x v="24"/>
    <s v="PENTA TEKNOLOJİ ÜRÜNLERİ DAĞITIM TİCARET ANONİM ŞİRKETİ"/>
    <s v="PENTA TEKNOLOJİ ÜRÜNLERİ DAĞITIM TİCARET ANONİM ŞİRKETİ"/>
    <d v="2026-08-31T00:00:00"/>
    <s v="P-000173252"/>
    <s v="MSBU5158603 - MSDU6751499 - 26-23086 / OKAN AYDIN"/>
    <s v="41DP104"/>
    <s v="Tır Tenteli"/>
    <s v="TURAN GROUP LOJİSTİK ANONİM ŞİRKETİ"/>
    <x v="0"/>
    <s v=" "/>
    <m/>
    <s v="ŞEHİRLERARASI"/>
    <n v="1"/>
    <s v="EVYAPPORT"/>
    <s v="EVYAPPORT"/>
    <s v="KOCAELİ"/>
    <s v="KÖRFEZ"/>
    <s v="KİRAZLIYALI MH. 1 MAYIS CD. NO:1"/>
    <s v="DUDULLU"/>
    <s v="DUDULLU"/>
    <s v="İSTANBUL"/>
    <m/>
    <m/>
    <n v="0"/>
    <n v="0"/>
    <n v="0"/>
    <n v="0"/>
    <n v="22386"/>
    <n v="0"/>
    <n v="34760"/>
    <n v="0"/>
    <n v="22386"/>
    <n v="34760"/>
    <n v="12374"/>
  </r>
  <r>
    <x v="1"/>
    <s v="Erkan Kaya"/>
    <m/>
    <m/>
    <m/>
    <d v="2026-08-31T00:00:00"/>
    <s v="S-643353"/>
    <d v="2026-08-31T00:00:00"/>
    <s v="Y-577601"/>
    <x v="0"/>
    <m/>
    <s v=" "/>
    <m/>
    <m/>
    <m/>
    <x v="40"/>
    <s v="HERO GIDA SAN.VE TİC.AŞ"/>
    <s v="HERO GIDA SAN.VE TİC.AŞ"/>
    <d v="2026-08-31T00:00:00"/>
    <s v="P-000173251"/>
    <s v="MRKU6979517 - SUDU7862618 - TCKU1196537 - 20261054 / MUZ PÜRESİ / AYLİN AYDOĞDU"/>
    <s v="34RM561"/>
    <s v="Tır Tenteli"/>
    <s v="İSTLOG LOJİSTİK HİZMETLERİ SANAYİ TİCARET LİMİTED ŞİRKETİ"/>
    <x v="0"/>
    <s v=" "/>
    <m/>
    <s v="ŞEHİRİÇİ"/>
    <n v="1"/>
    <s v="L3403"/>
    <s v="MARPORT"/>
    <s v="İSTANBUL"/>
    <s v="BEYLİKDÜZÜ"/>
    <s v="MARMARA MH. LİMANLAR YOLU CD. NO:53"/>
    <s v="CWT ANTREPO"/>
    <s v="CWT ANTREPO"/>
    <s v="İSTANBUL"/>
    <s v="AVCILAR"/>
    <m/>
    <n v="0"/>
    <n v="0"/>
    <n v="0"/>
    <n v="0"/>
    <n v="28191"/>
    <n v="0"/>
    <n v="39024"/>
    <n v="0"/>
    <n v="28191"/>
    <n v="39024"/>
    <n v="10833"/>
  </r>
  <r>
    <x v="1"/>
    <s v="Erkan Kaya"/>
    <m/>
    <m/>
    <m/>
    <d v="2026-08-31T00:00:00"/>
    <s v="S-643352"/>
    <d v="2026-08-31T00:00:00"/>
    <s v="Y-577600"/>
    <x v="0"/>
    <m/>
    <s v=" "/>
    <m/>
    <m/>
    <m/>
    <x v="14"/>
    <s v="ÜLKER BİSKÜVİ SAN.A.Ş ( GEBZE ŞUBE )"/>
    <s v="ÜLKER BİSKÜVİ SAN.A.Ş ( GEBZE ŞUBE )"/>
    <d v="2026-08-31T00:00:00"/>
    <s v="P-000173250"/>
    <s v="20260853 - İBRAHİM SOLMAZ"/>
    <s v="34BA2997"/>
    <s v="Tır Tenteli"/>
    <s v="BÜLENT TEMEL-TEMEL NAKLİYAT"/>
    <x v="0"/>
    <s v=" "/>
    <m/>
    <s v="ŞEHİRLERARASI"/>
    <n v="1"/>
    <s v="DİZAYN ANTREPO"/>
    <s v="DİZAYN ANTREPO"/>
    <s v="İSTANBUL"/>
    <m/>
    <m/>
    <s v="GEBZE DEPO"/>
    <s v="GEBZE DEPO"/>
    <s v="KOCAELİ"/>
    <s v="GEBZE"/>
    <m/>
    <n v="0"/>
    <n v="0"/>
    <n v="0"/>
    <n v="0"/>
    <n v="8700"/>
    <n v="0"/>
    <n v="10276"/>
    <n v="0"/>
    <n v="8700"/>
    <n v="10276"/>
    <n v="1576"/>
  </r>
  <r>
    <x v="1"/>
    <s v="Erkan Kaya"/>
    <m/>
    <m/>
    <m/>
    <d v="2026-08-31T00:00:00"/>
    <s v="S-643351"/>
    <d v="2026-08-31T00:00:00"/>
    <s v="Y-577599"/>
    <x v="0"/>
    <m/>
    <s v=" "/>
    <m/>
    <m/>
    <m/>
    <x v="3"/>
    <s v="Ülker Bisküvi San. A.Ş. / Silivri  Şubesi"/>
    <s v="Ülker Bisküvi San. A.Ş. / Silivri  Şubesi"/>
    <d v="2026-08-31T00:00:00"/>
    <s v="P-000173249"/>
    <s v="20260830 - FRIGO - İDRİS ALBAYRAK"/>
    <s v="07YON23"/>
    <s v="Tır Frigorifik"/>
    <s v="DURMUŞ MUSLUKCU"/>
    <x v="0"/>
    <s v=" "/>
    <m/>
    <s v="ŞEHİRİÇİ"/>
    <n v="1"/>
    <s v="ERMANGÜL ANTREPO"/>
    <s v="ERMANGÜL ANTREPO"/>
    <s v="İSTANBUL"/>
    <m/>
    <m/>
    <s v="SİLİVRİ"/>
    <s v="SİLİVRİ DEPO"/>
    <s v="İSTANBUL"/>
    <s v="SİLİVRİ"/>
    <m/>
    <n v="0"/>
    <n v="0"/>
    <n v="0"/>
    <n v="0"/>
    <n v="9500"/>
    <n v="0"/>
    <n v="11816"/>
    <n v="0"/>
    <n v="9500"/>
    <n v="11816"/>
    <n v="2316"/>
  </r>
  <r>
    <x v="1"/>
    <s v="Erkan Kaya"/>
    <m/>
    <m/>
    <m/>
    <d v="2026-08-31T00:00:00"/>
    <s v="S-643350"/>
    <d v="2026-08-31T00:00:00"/>
    <s v="Y-577598"/>
    <x v="0"/>
    <m/>
    <s v=" "/>
    <m/>
    <m/>
    <m/>
    <x v="1"/>
    <s v="Ülker Bisküvi San. A.Ş. Topkapı- 3 Şubesi"/>
    <s v="Ülker Bisküvi San. A.Ş. Topkapı- 3 Şubesi"/>
    <d v="2026-08-31T00:00:00"/>
    <s v="P-000173248"/>
    <s v="20261154 - FRIGO - İDRİS ALBAYRAK"/>
    <s v="34KGC813"/>
    <s v="Tır Frigorifik"/>
    <s v="DURMUŞ MUSLUKCU"/>
    <x v="0"/>
    <s v=" "/>
    <m/>
    <s v="ŞEHİRİÇİ"/>
    <n v="1"/>
    <s v="ERMANGÜL ANTREPO"/>
    <s v="ERMANGÜL ANTREPO"/>
    <s v="İSTANBUL"/>
    <m/>
    <m/>
    <s v="TOPKAPI"/>
    <s v="TOPKAPI"/>
    <s v="İSTANBUL"/>
    <s v="ZEYTİNBURNU"/>
    <m/>
    <n v="0"/>
    <n v="0"/>
    <n v="0"/>
    <n v="0"/>
    <n v="12500"/>
    <n v="0"/>
    <n v="15412"/>
    <n v="0"/>
    <n v="12500"/>
    <n v="15412"/>
    <n v="2912"/>
  </r>
  <r>
    <x v="1"/>
    <s v="Erkan Kaya"/>
    <m/>
    <m/>
    <m/>
    <d v="2026-08-31T00:00:00"/>
    <s v="S-643349"/>
    <d v="2026-08-31T00:00:00"/>
    <s v="Y-577597"/>
    <x v="0"/>
    <m/>
    <s v=" "/>
    <m/>
    <m/>
    <m/>
    <x v="18"/>
    <s v="Ülker Bisküvi San. A.Ş. Topkapı - 2 Şubesi"/>
    <s v="Ülker Bisküvi San. A.Ş. Topkapı - 2 Şubesi"/>
    <d v="2026-08-31T00:00:00"/>
    <s v="P-000173247"/>
    <s v="20261110 - FRIGO - SÜHEYL ÖRÜCÜ"/>
    <s v="34KGC813"/>
    <s v="Tır Frigorifik"/>
    <s v="DURMUŞ MUSLUKCU"/>
    <x v="0"/>
    <s v=" "/>
    <m/>
    <s v="ŞEHİRİÇİ"/>
    <n v="1"/>
    <s v="ERMANGÜL ANTREPO"/>
    <s v="ERMANGÜL ANTREPO"/>
    <s v="İSTANBUL"/>
    <m/>
    <m/>
    <s v="TOPKAPI"/>
    <s v="TOPKAPI"/>
    <s v="İSTANBUL"/>
    <s v="ZEYTİNBURNU"/>
    <m/>
    <n v="0"/>
    <n v="0"/>
    <n v="0"/>
    <n v="0"/>
    <n v="12500"/>
    <n v="0"/>
    <n v="15412"/>
    <n v="0"/>
    <n v="12500"/>
    <n v="15412"/>
    <n v="2912"/>
  </r>
  <r>
    <x v="1"/>
    <s v="Erkan Kaya"/>
    <m/>
    <m/>
    <m/>
    <d v="2026-08-31T00:00:00"/>
    <s v="S-643836"/>
    <d v="2026-08-31T00:00:00"/>
    <s v="Y-578086"/>
    <x v="0"/>
    <m/>
    <s v=" "/>
    <m/>
    <m/>
    <m/>
    <x v="23"/>
    <s v="İSTANBUL GIDA DIŞ TİCARET ANONİM ŞİRKETİ"/>
    <s v="İSTANBUL GIDA DIŞ TİCARET ANONİM ŞİRKETİ"/>
    <d v="2026-08-31T00:00:00"/>
    <s v="P-000173401"/>
    <s v="SERBEST B. M.H / 9058336548 / 2 PALET"/>
    <s v="34JN2724"/>
    <s v="Tır Tenteli"/>
    <s v="SUAT ALAGEYİK"/>
    <x v="0"/>
    <s v=" "/>
    <m/>
    <s v="ŞEHİRLERARASI"/>
    <n v="1"/>
    <s v="BAYRAMPAŞA"/>
    <s v="BAYRAMPAŞA"/>
    <s v="İSTANBUL"/>
    <s v="BAYRAMPAŞA"/>
    <m/>
    <s v="Y07"/>
    <s v="ANTALYA"/>
    <s v="ANTALYA"/>
    <s v="MERKEZ"/>
    <m/>
    <n v="0"/>
    <n v="0"/>
    <n v="0"/>
    <n v="0"/>
    <n v="32000"/>
    <n v="0"/>
    <n v="39075"/>
    <n v="0"/>
    <n v="32000"/>
    <n v="39075"/>
    <n v="7075"/>
  </r>
  <r>
    <x v="5"/>
    <s v="Hüseyin Çalışkan"/>
    <s v="Arşiv kaydı var"/>
    <m/>
    <m/>
    <d v="2026-08-31T00:00:00"/>
    <s v="S-643318"/>
    <d v="2026-08-31T00:00:00"/>
    <s v="Y-577566"/>
    <x v="0"/>
    <m/>
    <s v=" "/>
    <m/>
    <s v="93096"/>
    <m/>
    <x v="14"/>
    <s v="Ülker Bisküvi San. A.Ş. Akyurt Şubesi"/>
    <s v="ÜLKER BİSKÜVİ SAN.A.Ş ( GEBZE ŞUBE )"/>
    <d v="2026-08-31T00:00:00"/>
    <s v="P-000173236"/>
    <m/>
    <s v="06CCA76"/>
    <s v="Tır Tenteli"/>
    <s v="ALAATTİN KÜÇÜK / ÖZKERVANOĞULLARI NAKLİYAT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3096"/>
    <n v="27300"/>
    <n v="0"/>
    <n v="0"/>
    <n v="0"/>
    <n v="29729.7"/>
    <n v="0"/>
    <n v="43906.59"/>
    <n v="0"/>
    <n v="29729.7"/>
    <n v="43906.59"/>
    <n v="14176.89"/>
  </r>
  <r>
    <x v="5"/>
    <s v="Hüseyin Çalışkan"/>
    <s v="Arşiv kaydı var"/>
    <m/>
    <m/>
    <d v="2026-08-31T00:00:00"/>
    <s v="S-643317"/>
    <d v="2026-08-31T00:00:00"/>
    <s v="Y-577565"/>
    <x v="0"/>
    <m/>
    <s v=" "/>
    <m/>
    <s v="93081"/>
    <m/>
    <x v="18"/>
    <s v="Ülker Bisküvi San. A.Ş. Akyurt Şubesi"/>
    <s v="Ülker Bisküvi San. A.Ş. Topkapı - 2 Şubesi"/>
    <d v="2026-08-31T00:00:00"/>
    <s v="P-000173235"/>
    <m/>
    <s v="06CFH65"/>
    <s v="10 Tkr Kamyon Tenteli"/>
    <s v="NİYAZİ ILI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93081"/>
    <n v="5460"/>
    <n v="0"/>
    <n v="0"/>
    <n v="0"/>
    <n v="11335"/>
    <n v="0"/>
    <n v="20226.46"/>
    <n v="0"/>
    <n v="11335"/>
    <n v="20226.46"/>
    <n v="8891.4599999999991"/>
  </r>
  <r>
    <x v="5"/>
    <s v="Hüseyin Çalışkan"/>
    <s v="Arşiv kaydı var"/>
    <m/>
    <m/>
    <d v="2026-08-31T00:00:00"/>
    <s v="S-643317"/>
    <d v="2026-08-31T00:00:00"/>
    <s v="Y-577564"/>
    <x v="0"/>
    <m/>
    <s v=" "/>
    <m/>
    <s v="93081"/>
    <m/>
    <x v="18"/>
    <s v="Ülker Bisküvi San. A.Ş. Akyurt Şubesi"/>
    <s v="Ülker Bisküvi San. A.Ş. Topkapı - 2 Şubesi"/>
    <d v="2026-08-31T00:00:00"/>
    <s v="P-000173235"/>
    <m/>
    <s v="06CFH65"/>
    <s v="10 Tkr Kamyon Tenteli"/>
    <s v="NİYAZİ ILI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93081"/>
    <n v="4120"/>
    <n v="0"/>
    <n v="0"/>
    <n v="0"/>
    <n v="11335"/>
    <n v="0"/>
    <n v="6564.81"/>
    <n v="0"/>
    <n v="11335"/>
    <n v="6564.81"/>
    <n v="-4770.1899999999996"/>
  </r>
  <r>
    <x v="5"/>
    <s v="Hüseyin Çalışkan"/>
    <s v="Arşiv kaydı var"/>
    <m/>
    <m/>
    <d v="2026-08-31T00:00:00"/>
    <s v="S-643316"/>
    <d v="2026-08-31T00:00:00"/>
    <s v="Y-577563"/>
    <x v="0"/>
    <m/>
    <s v=" "/>
    <m/>
    <s v="93084"/>
    <m/>
    <x v="14"/>
    <s v="Ülker Bisküvi San. A.Ş. Akyurt Şubesi"/>
    <s v="ÜLKER BİSKÜVİ SAN.A.Ş ( GEBZE ŞUBE )"/>
    <d v="2026-08-31T00:00:00"/>
    <s v="P-000173234"/>
    <m/>
    <s v="06FNH009"/>
    <s v="Tır Kayar Perdeli"/>
    <s v="ALİ COŞKUN"/>
    <x v="0"/>
    <s v="ALİ ÇOŞKUN"/>
    <s v="(546) 961-0366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3084"/>
    <n v="27220"/>
    <n v="0"/>
    <n v="0"/>
    <n v="0"/>
    <n v="29642.58"/>
    <n v="0"/>
    <n v="43777.93"/>
    <n v="0"/>
    <n v="29642.58"/>
    <n v="43777.93"/>
    <n v="14135.35"/>
  </r>
  <r>
    <x v="5"/>
    <s v="Hüseyin Çalışkan"/>
    <s v="Arşiv kaydı var"/>
    <m/>
    <m/>
    <d v="2026-08-31T00:00:00"/>
    <s v="S-643292"/>
    <d v="2026-08-31T00:00:00"/>
    <s v="Y-577540"/>
    <x v="0"/>
    <m/>
    <s v=" "/>
    <m/>
    <s v="93043"/>
    <m/>
    <x v="14"/>
    <s v="Ülker Bisküvi San. A.Ş. Akyurt Şubesi"/>
    <s v="ÜLKER BİSKÜVİ SAN.A.Ş ( GEBZE ŞUBE )"/>
    <d v="2026-08-31T00:00:00"/>
    <s v="P-000173218"/>
    <m/>
    <s v="06FLL880"/>
    <s v="Tır Kayar Perdeli"/>
    <s v="HASAN HÜSEYİN ATA"/>
    <x v="0"/>
    <s v="HASAN ATA"/>
    <s v="538409989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3043"/>
    <n v="27260"/>
    <n v="0"/>
    <n v="0"/>
    <n v="0"/>
    <n v="29686.14"/>
    <n v="0"/>
    <n v="43842.26"/>
    <n v="0"/>
    <n v="29686.14"/>
    <n v="43842.26"/>
    <n v="14156.12"/>
  </r>
  <r>
    <x v="5"/>
    <s v="Hüseyin Çalışkan"/>
    <s v="Arşiv kaydı var"/>
    <m/>
    <m/>
    <d v="2026-08-31T00:00:00"/>
    <s v="S-643291"/>
    <d v="2026-08-31T00:00:00"/>
    <s v="Y-577539"/>
    <x v="0"/>
    <m/>
    <s v=" "/>
    <m/>
    <s v="93034"/>
    <m/>
    <x v="14"/>
    <s v="Ülker Bisküvi San. A.Ş. Akyurt Şubesi"/>
    <s v="ÜLKER BİSKÜVİ SAN.A.Ş ( GEBZE ŞUBE )"/>
    <d v="2026-08-31T00:00:00"/>
    <s v="P-000173217"/>
    <m/>
    <s v="06BC8182"/>
    <s v="Tır Kayar Perdeli"/>
    <s v="SAVAŞ KÜÇÜ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3034"/>
    <n v="26420"/>
    <n v="0"/>
    <n v="0"/>
    <n v="0"/>
    <n v="28771.38"/>
    <n v="0"/>
    <n v="42491.29"/>
    <n v="0"/>
    <n v="28771.38"/>
    <n v="42491.29"/>
    <n v="13719.91"/>
  </r>
  <r>
    <x v="5"/>
    <s v="Hüseyin Çalışkan"/>
    <s v="Arşiv kaydı var"/>
    <m/>
    <m/>
    <d v="2026-08-31T00:00:00"/>
    <s v="S-643390"/>
    <d v="2026-08-31T00:00:00"/>
    <s v="Y-577638"/>
    <x v="0"/>
    <m/>
    <s v=" "/>
    <m/>
    <s v="93184"/>
    <m/>
    <x v="14"/>
    <s v="Ülker Bisküvi San. A.Ş. Akyurt Şubesi"/>
    <s v="ÜLKER BİSKÜVİ SAN.A.Ş ( GEBZE ŞUBE )"/>
    <d v="2026-08-31T00:00:00"/>
    <s v="P-000173264"/>
    <m/>
    <s v="06CYA238"/>
    <s v="Tır Kayar Perdeli"/>
    <s v="ABDULVAHAP ÇİZMECİ-ÇİZMECİ NAKLİYE-SERVİS"/>
    <x v="0"/>
    <s v="GÖKHAN ÇİZMECİ"/>
    <s v="5514420598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3184"/>
    <n v="27220"/>
    <n v="0"/>
    <n v="0"/>
    <n v="0"/>
    <n v="29642.58"/>
    <n v="0"/>
    <n v="43777.93"/>
    <n v="0"/>
    <n v="29642.58"/>
    <n v="43777.93"/>
    <n v="14135.35"/>
  </r>
  <r>
    <x v="5"/>
    <s v="Hüseyin Çalışkan"/>
    <s v="Arşiv kaydı var"/>
    <m/>
    <m/>
    <d v="2026-08-31T00:00:00"/>
    <s v="S-643412"/>
    <d v="2026-08-31T00:00:00"/>
    <s v="Y-577662"/>
    <x v="0"/>
    <m/>
    <s v=" "/>
    <m/>
    <s v="93157"/>
    <m/>
    <x v="14"/>
    <s v="Ülker Bisküvi San. A.Ş. Akyurt Şubesi"/>
    <s v="ÜLKER BİSKÜVİ SAN.A.Ş ( GEBZE ŞUBE )"/>
    <d v="2026-08-31T00:00:00"/>
    <s v="P-000173277"/>
    <m/>
    <s v="06EDU928"/>
    <s v="Tır Kayar Perdeli"/>
    <s v="SÜLEYMAN MUT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3157"/>
    <n v="1600"/>
    <n v="0"/>
    <n v="0"/>
    <n v="0"/>
    <n v="15137.5"/>
    <n v="0"/>
    <n v="13834.88"/>
    <n v="0"/>
    <n v="15137.5"/>
    <n v="13834.88"/>
    <n v="-1302.6199999999999"/>
  </r>
  <r>
    <x v="5"/>
    <s v="Hüseyin Çalışkan"/>
    <s v="Arşiv kaydı var"/>
    <m/>
    <m/>
    <d v="2026-08-31T00:00:00"/>
    <s v="S-643412"/>
    <d v="2026-08-31T00:00:00"/>
    <s v="Y-577661"/>
    <x v="0"/>
    <m/>
    <s v=" "/>
    <m/>
    <s v="93202"/>
    <m/>
    <x v="14"/>
    <s v="Ülker Bisküvi San. A.Ş. Akyurt Şubesi"/>
    <s v="ÜLKER BİSKÜVİ SAN.A.Ş ( GEBZE ŞUBE )"/>
    <d v="2026-08-31T00:00:00"/>
    <s v="P-000173277"/>
    <m/>
    <s v="06EDU928"/>
    <s v="Tır Kayar Perdeli"/>
    <s v="SÜLEYMAN MUT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3202"/>
    <n v="19880"/>
    <n v="0"/>
    <n v="0"/>
    <n v="0"/>
    <n v="15137.5"/>
    <n v="0"/>
    <n v="31973"/>
    <n v="0"/>
    <n v="15137.5"/>
    <n v="31973"/>
    <n v="16835.5"/>
  </r>
  <r>
    <x v="5"/>
    <s v="Hüseyin Çalışkan"/>
    <s v="Arşiv kaydı var"/>
    <m/>
    <m/>
    <d v="2026-08-31T00:00:00"/>
    <s v="S-643401"/>
    <d v="2026-08-31T00:00:00"/>
    <s v="Y-577650"/>
    <x v="0"/>
    <m/>
    <s v=" "/>
    <m/>
    <s v="93192"/>
    <m/>
    <x v="14"/>
    <s v="Ülker Bisküvi San. A.Ş. Akyurt Şubesi"/>
    <s v="ÜLKER BİSKÜVİ SAN.A.Ş ( GEBZE ŞUBE )"/>
    <d v="2026-08-31T00:00:00"/>
    <s v="P-000173270"/>
    <m/>
    <s v="06DYN532"/>
    <s v="Tır Kayar Perdeli"/>
    <s v="MURAT YASİN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3192"/>
    <n v="18500"/>
    <n v="0"/>
    <n v="0"/>
    <n v="0"/>
    <n v="28320"/>
    <n v="0"/>
    <n v="43424"/>
    <n v="0"/>
    <n v="28320"/>
    <n v="43424"/>
    <n v="15104"/>
  </r>
  <r>
    <x v="5"/>
    <s v="Hüseyin Çalışkan"/>
    <s v="Arşiv kaydı var"/>
    <m/>
    <m/>
    <d v="2026-08-31T00:00:00"/>
    <s v="S-643370"/>
    <d v="2026-08-31T00:00:00"/>
    <s v="Y-577618"/>
    <x v="0"/>
    <m/>
    <s v=" "/>
    <m/>
    <s v="93172"/>
    <m/>
    <x v="14"/>
    <s v="Ülker Bisküvi San. A.Ş. Akyurt Şubesi"/>
    <s v="ÜLKER BİSKÜVİ SAN.A.Ş ( GEBZE ŞUBE )"/>
    <d v="2026-08-31T00:00:00"/>
    <s v="P-000173258"/>
    <m/>
    <s v="06CAY35"/>
    <s v="Tır Kayar Perdeli"/>
    <s v="MESUT DADA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3172"/>
    <n v="27220"/>
    <n v="0"/>
    <n v="0"/>
    <n v="0"/>
    <n v="29642.58"/>
    <n v="0"/>
    <n v="43777.93"/>
    <n v="0"/>
    <n v="29642.58"/>
    <n v="43777.93"/>
    <n v="14135.35"/>
  </r>
  <r>
    <x v="5"/>
    <s v="Hüseyin Çalışkan"/>
    <s v="Arşiv kaydı var"/>
    <m/>
    <m/>
    <d v="2026-08-31T00:00:00"/>
    <s v="S-643357"/>
    <d v="2026-08-31T00:00:00"/>
    <s v="Y-577605"/>
    <x v="0"/>
    <m/>
    <s v=" "/>
    <m/>
    <s v="93163"/>
    <m/>
    <x v="14"/>
    <s v="Ülker Bisküvi San. A.Ş. Akyurt Şubesi"/>
    <s v="ÜLKER BİSKÜVİ SAN.A.Ş ( GEBZE ŞUBE )"/>
    <d v="2026-08-31T00:00:00"/>
    <s v="P-000173253"/>
    <m/>
    <s v="06CFZ48"/>
    <s v="Tır Kayar Perdeli"/>
    <s v="SÜLEYMAN MUT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3163"/>
    <n v="27200"/>
    <n v="0"/>
    <n v="0"/>
    <n v="0"/>
    <n v="29620.799999999999"/>
    <n v="0"/>
    <n v="43745.760000000002"/>
    <n v="0"/>
    <n v="29620.799999999999"/>
    <n v="43745.760000000002"/>
    <n v="14124.96"/>
  </r>
  <r>
    <x v="5"/>
    <s v="Hüseyin Çalışkan"/>
    <s v="Arşiv kaydı var"/>
    <m/>
    <m/>
    <d v="2026-08-31T00:00:00"/>
    <s v="S-643332"/>
    <d v="2026-08-31T00:00:00"/>
    <s v="Y-577580"/>
    <x v="0"/>
    <m/>
    <s v=" "/>
    <m/>
    <s v="93137"/>
    <m/>
    <x v="14"/>
    <s v="Ülker Bisküvi San. A.Ş. Akyurt Şubesi"/>
    <s v="ÜLKER BİSKÜVİ SAN.A.Ş ( GEBZE ŞUBE )"/>
    <d v="2026-08-31T00:00:00"/>
    <s v="P-000173241"/>
    <m/>
    <s v="06CKD016"/>
    <s v="Tır Kayar Perdeli"/>
    <s v="ORHAN SARIARSLAN"/>
    <x v="0"/>
    <s v="ORHAN SARIARSLAN"/>
    <s v="5372606357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3137"/>
    <n v="18480"/>
    <n v="0"/>
    <n v="0"/>
    <n v="0"/>
    <n v="28320"/>
    <n v="0"/>
    <n v="43424"/>
    <n v="0"/>
    <n v="28320"/>
    <n v="43424"/>
    <n v="15104"/>
  </r>
  <r>
    <x v="5"/>
    <s v="Hüseyin Çalışkan"/>
    <s v="Arşiv kaydı var"/>
    <m/>
    <m/>
    <d v="2026-08-31T00:00:00"/>
    <s v="S-643330"/>
    <d v="2026-08-31T00:00:00"/>
    <s v="Y-577578"/>
    <x v="0"/>
    <m/>
    <s v=" "/>
    <m/>
    <s v="93125"/>
    <m/>
    <x v="18"/>
    <s v="Ülker Bisküvi San. A.Ş. Akyurt Şubesi"/>
    <s v="Ülker Bisküvi San. A.Ş. Topkapı - 2 Şubesi"/>
    <d v="2026-08-31T00:00:00"/>
    <s v="P-000173239"/>
    <m/>
    <s v="06EUH122"/>
    <s v="Tır Kayar Perdeli"/>
    <s v="MURAT TİRYAKİ"/>
    <x v="0"/>
    <s v="MURAT TİRYAKİ"/>
    <s v="05343238017"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93125"/>
    <n v="27140"/>
    <n v="0"/>
    <n v="0"/>
    <n v="0"/>
    <n v="37181.800000000003"/>
    <n v="0"/>
    <n v="43244.88"/>
    <n v="0"/>
    <n v="37181.800000000003"/>
    <n v="43244.88"/>
    <n v="6063.08"/>
  </r>
  <r>
    <x v="2"/>
    <s v="Arif Aladağ"/>
    <m/>
    <s v="24-31 AĞUSTOS 2026 GÖNENLİ SÜT / AKHİSAR MUTABAKATI"/>
    <s v="TAMAMLANDI"/>
    <d v="2026-08-31T00:00:00"/>
    <s v="S-643493"/>
    <d v="2026-08-31T00:00:00"/>
    <s v="Y-577742"/>
    <x v="0"/>
    <m/>
    <s v=" "/>
    <m/>
    <m/>
    <m/>
    <x v="6"/>
    <s v="GÖNENLİ SÜT VE SÜT ÜRÜNLERİ GIDA SANAYİ VE TİCARET ANONİM ŞİRKETİ"/>
    <m/>
    <m/>
    <m/>
    <m/>
    <s v="45YT441"/>
    <s v="Tır Frigorifik"/>
    <s v="SİSTA LOJİSTİK GIDA TİC.LTD.ŞTİ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ORHANLI BİM @ "/>
    <n v="0"/>
    <n v="0"/>
    <n v="0"/>
    <n v="0"/>
    <n v="38500"/>
    <n v="0"/>
    <n v="39921.47"/>
    <n v="0"/>
    <n v="38500"/>
    <n v="39921.47"/>
    <n v="1421.47"/>
  </r>
  <r>
    <x v="2"/>
    <s v="Arif Aladağ"/>
    <m/>
    <s v="24-31 AĞUSTOS 2026 GÖNENLİ SÜT / AKHİSAR MUTABAKATI"/>
    <s v="TAMAMLANDI"/>
    <d v="2026-08-31T00:00:00"/>
    <s v="S-643492"/>
    <d v="2026-08-31T00:00:00"/>
    <s v="Y-577741"/>
    <x v="0"/>
    <m/>
    <s v=" "/>
    <m/>
    <m/>
    <m/>
    <x v="6"/>
    <s v="GÖNENLİ SÜT VE SÜT ÜRÜNLERİ GIDA SANAYİ VE TİCARET ANONİM ŞİRKETİ"/>
    <m/>
    <m/>
    <m/>
    <m/>
    <s v="31SB279"/>
    <s v="Tır Frigorifik"/>
    <s v="YÖNTEM LOJ.ULUS.TAŞ.İTH.İHR.SAN.VE TİC.LTD.ŞTİ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SANCAKTEPE BİM+ GEBZE BİM1 @ "/>
    <n v="0"/>
    <n v="0"/>
    <n v="0"/>
    <n v="0"/>
    <n v="38500"/>
    <n v="0"/>
    <n v="39921.47"/>
    <n v="0"/>
    <n v="38500"/>
    <n v="39921.47"/>
    <n v="1421.47"/>
  </r>
  <r>
    <x v="2"/>
    <s v="Arif Aladağ"/>
    <m/>
    <s v="24-31 AĞUSTOS 2026 GÖNENLİ SÜT / AKHİSAR MUTABAKATI"/>
    <s v="TAMAMLANDI"/>
    <d v="2026-08-31T00:00:00"/>
    <s v="S-643491"/>
    <d v="2026-08-31T00:00:00"/>
    <s v="Y-577740"/>
    <x v="0"/>
    <m/>
    <s v=" "/>
    <m/>
    <m/>
    <m/>
    <x v="6"/>
    <s v="GÖNENLİ SÜT VE SÜT ÜRÜNLERİ GIDA SANAYİ VE TİCARET ANONİM ŞİRKETİ"/>
    <m/>
    <m/>
    <m/>
    <m/>
    <s v="45BBY525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ARNAVUTKÖY BİM1 + BİM2 @ "/>
    <n v="0"/>
    <n v="0"/>
    <n v="0"/>
    <n v="0"/>
    <n v="48500"/>
    <n v="0"/>
    <n v="49714.73"/>
    <n v="0"/>
    <n v="48500"/>
    <n v="49714.73"/>
    <n v="1214.73"/>
  </r>
  <r>
    <x v="2"/>
    <s v="Arif Aladağ"/>
    <m/>
    <s v="24-31 AĞUSTOS 2026 GÖNENLİ SÜT / AKHİSAR MUTABAKATI"/>
    <s v="TAMAMLANDI"/>
    <d v="2026-08-31T00:00:00"/>
    <s v="S-643490"/>
    <d v="2026-08-31T00:00:00"/>
    <s v="Y-577739"/>
    <x v="0"/>
    <m/>
    <s v=" "/>
    <m/>
    <m/>
    <m/>
    <x v="6"/>
    <s v="GÖNENLİ SÜT VE SÜT ÜRÜNLERİ GIDA SANAYİ VE TİCARET ANONİM ŞİRKETİ"/>
    <m/>
    <m/>
    <m/>
    <m/>
    <s v="31AJA224"/>
    <s v="Tır Frigorifik"/>
    <s v="KAPITRANS ULUS.TAŞ.TİC.LTD.ŞTİ."/>
    <x v="1"/>
    <s v=" "/>
    <m/>
    <s v="ŞEHİRLERARASI"/>
    <n v="1"/>
    <s v="Y45"/>
    <s v="MANİSA"/>
    <s v="MANİSA"/>
    <s v="MANİSA MERKEZ"/>
    <m/>
    <s v="Y34"/>
    <s v="İSTANBUL"/>
    <s v="İSTANBUL"/>
    <s v="İSTANBUL MERKEZ"/>
    <s v="ESENYURT BİM3 + HARAMİDERE BİM @ "/>
    <n v="0"/>
    <n v="470"/>
    <n v="470"/>
    <n v="0"/>
    <n v="22148.48"/>
    <n v="402.97"/>
    <n v="49714.73"/>
    <n v="0"/>
    <n v="21745.51"/>
    <n v="49714.73"/>
    <n v="27969.22"/>
  </r>
  <r>
    <x v="2"/>
    <s v="Arif Aladağ"/>
    <m/>
    <m/>
    <s v="TAMAMLANDI"/>
    <d v="2026-08-31T00:00:00"/>
    <s v="S-643482"/>
    <d v="2026-08-31T00:00:00"/>
    <s v="Y-577731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AKHİSAR BİM @ "/>
    <n v="0"/>
    <n v="0"/>
    <n v="0"/>
    <n v="0"/>
    <n v="4500"/>
    <n v="0"/>
    <n v="4800"/>
    <n v="0"/>
    <n v="4500"/>
    <n v="4800"/>
    <n v="300"/>
  </r>
  <r>
    <x v="2"/>
    <s v="Arif Aladağ"/>
    <m/>
    <m/>
    <s v="TAMAMLANDI"/>
    <d v="2026-08-31T00:00:00"/>
    <s v="S-643481"/>
    <d v="2026-08-31T00:00:00"/>
    <s v="Y-577730"/>
    <x v="0"/>
    <m/>
    <s v=" "/>
    <m/>
    <m/>
    <m/>
    <x v="7"/>
    <s v="KESKİNOĞLU TAVUKÇULUK VE DAMIZLIK İŞLETMELERİ SANAYİ TİCARET ANONİM ŞİRKETİ"/>
    <m/>
    <m/>
    <m/>
    <m/>
    <s v="59ALG356"/>
    <s v="Tır Frigorifik"/>
    <s v="GOKCE MEKATRONİK LOJİSTİK SANAYİ VE TİCARET LİMİTED ŞİRKETİ"/>
    <x v="0"/>
    <s v=" "/>
    <m/>
    <s v="ŞEHİRLERARASI"/>
    <n v="1"/>
    <s v="4598"/>
    <s v="MANİSA KESKİNOĞLU DEPO"/>
    <s v="MANİSA"/>
    <s v="AKHİSAR"/>
    <s v="KAYALIOĞLU KASABASI"/>
    <s v="Y59"/>
    <s v="TEKİRDAĞ"/>
    <s v="TEKİRDAĞ"/>
    <s v="TEKİRDAĞ MERKEZ"/>
    <s v="ÇORLU A101 @ "/>
    <n v="0"/>
    <n v="0"/>
    <n v="0"/>
    <n v="0"/>
    <n v="33000"/>
    <n v="0"/>
    <n v="33300"/>
    <n v="0"/>
    <n v="33000"/>
    <n v="33300"/>
    <n v="300"/>
  </r>
  <r>
    <x v="2"/>
    <s v="Arif Aladağ"/>
    <m/>
    <m/>
    <s v="TAMAMLANDI"/>
    <d v="2026-08-31T00:00:00"/>
    <s v="S-643480"/>
    <d v="2026-08-31T00:00:00"/>
    <s v="Y-577729"/>
    <x v="0"/>
    <m/>
    <s v=" "/>
    <m/>
    <m/>
    <m/>
    <x v="7"/>
    <s v="KESKİNOĞLU TAVUKÇULUK VE DAMIZLIK İŞLETMELERİ SANAYİ TİCARET ANONİM ŞİRKETİ"/>
    <m/>
    <m/>
    <m/>
    <m/>
    <s v="48AZN961"/>
    <s v="Tır Frigorifik"/>
    <s v="ÖMER ŞEN - ŞEN LOJİSTİK"/>
    <x v="0"/>
    <s v=" "/>
    <m/>
    <s v="ŞEHİRLERARASI"/>
    <n v="1"/>
    <s v="Y16"/>
    <s v="BURSA"/>
    <s v="BURSA"/>
    <s v="BURSA MERKEZ"/>
    <s v="SEBKUR"/>
    <s v="Y06"/>
    <s v="ANKARA"/>
    <s v="ANKARA"/>
    <s v="ANKARA MERKEZ"/>
    <s v="ASO MİGROS @ "/>
    <n v="0"/>
    <n v="0"/>
    <n v="0"/>
    <n v="0"/>
    <n v="29000"/>
    <n v="0"/>
    <n v="29750"/>
    <n v="0"/>
    <n v="29000"/>
    <n v="29750"/>
    <n v="750"/>
  </r>
  <r>
    <x v="2"/>
    <s v="Arif Aladağ"/>
    <m/>
    <m/>
    <s v="TAMAMLANDI"/>
    <d v="2026-08-31T00:00:00"/>
    <s v="S-643479"/>
    <d v="2026-08-31T00:00:00"/>
    <s v="Y-577728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MANİSA A101 @ "/>
    <n v="0"/>
    <n v="0"/>
    <n v="0"/>
    <n v="0"/>
    <n v="8000"/>
    <n v="0"/>
    <n v="8450"/>
    <n v="0"/>
    <n v="8000"/>
    <n v="8450"/>
    <n v="450"/>
  </r>
  <r>
    <x v="3"/>
    <s v="Mehmet Koç"/>
    <s v="Arşiv kaydı var"/>
    <m/>
    <m/>
    <d v="2026-08-31T00:00:00"/>
    <s v="S-643790"/>
    <d v="2026-08-31T00:00:00"/>
    <s v="Y-578040"/>
    <x v="0"/>
    <m/>
    <s v=" "/>
    <m/>
    <m/>
    <m/>
    <x v="19"/>
    <s v="VATAN PLASTİK SAN TİCARET A.Ş"/>
    <m/>
    <d v="2026-08-31T00:00:00"/>
    <s v="P-000173345"/>
    <m/>
    <s v="54AJZ097"/>
    <s v="Tır Tenteli"/>
    <s v="HÜSEYİN BOZBAY"/>
    <x v="0"/>
    <s v=" "/>
    <m/>
    <s v="ŞEHİRLERARASI"/>
    <n v="1"/>
    <s v="Y11"/>
    <s v="BİLECİK"/>
    <s v="BİLECİK"/>
    <s v="BİLECİK MERKEZ"/>
    <m/>
    <s v="Y06"/>
    <s v="ANKARA"/>
    <s v="ANKARA"/>
    <s v="ANKARA MERKEZ"/>
    <s v="36260 @ "/>
    <n v="0"/>
    <n v="0"/>
    <n v="0"/>
    <n v="0"/>
    <n v="26000"/>
    <n v="0"/>
    <n v="27822"/>
    <n v="0"/>
    <n v="26000"/>
    <n v="27822"/>
    <n v="1822"/>
  </r>
  <r>
    <x v="3"/>
    <s v="Mehmet Koç"/>
    <s v="Arşiv kaydı var"/>
    <m/>
    <m/>
    <d v="2026-08-31T00:00:00"/>
    <s v="S-643788"/>
    <d v="2026-08-31T00:00:00"/>
    <s v="Y-578038"/>
    <x v="0"/>
    <m/>
    <s v=" "/>
    <m/>
    <m/>
    <m/>
    <x v="19"/>
    <s v="VATAN PLASTİK SAN TİCARET A.Ş"/>
    <m/>
    <d v="2026-08-31T00:00:00"/>
    <s v="P-000173343"/>
    <m/>
    <s v="34HDM642"/>
    <s v="Tır Tenteli"/>
    <s v="ÖMER AYDAY"/>
    <x v="0"/>
    <s v=" "/>
    <m/>
    <s v="ŞEHİRLERARASI"/>
    <n v="1"/>
    <s v="KARTAL"/>
    <s v="KARTAL"/>
    <s v="İSTANBUL"/>
    <s v="KARTAL"/>
    <m/>
    <s v="Y33"/>
    <s v="MERSİN"/>
    <s v="MERSİN"/>
    <s v="MERSİN MERKEZ"/>
    <s v="36254 @ "/>
    <n v="0"/>
    <n v="0"/>
    <n v="0"/>
    <n v="0"/>
    <n v="40000"/>
    <n v="0"/>
    <n v="44919"/>
    <n v="0"/>
    <n v="40000"/>
    <n v="44919"/>
    <n v="4919"/>
  </r>
  <r>
    <x v="3"/>
    <s v="Mehmet Koç"/>
    <s v="Arşiv kaydı var"/>
    <m/>
    <m/>
    <d v="2026-08-31T00:00:00"/>
    <s v="S-643787"/>
    <d v="2026-08-31T00:00:00"/>
    <s v="Y-578037"/>
    <x v="0"/>
    <m/>
    <s v=" "/>
    <m/>
    <m/>
    <m/>
    <x v="19"/>
    <s v="VATAN PLASTİK SAN TİCARET A.Ş"/>
    <m/>
    <d v="2026-08-31T00:00:00"/>
    <s v="P-000173342"/>
    <m/>
    <s v="42ANR490"/>
    <s v="Tır Tenteli"/>
    <s v="MUSTAFA ASIM ŞEFLEK NAK.TUR.TİC.LTD.ŞTİ"/>
    <x v="0"/>
    <s v=" "/>
    <m/>
    <s v="ŞEHİRLERARASI"/>
    <n v="1"/>
    <s v="KARTAL"/>
    <s v="KARTAL"/>
    <s v="İSTANBUL"/>
    <s v="KARTAL"/>
    <m/>
    <s v="Y42"/>
    <s v="KONYA"/>
    <s v="KONYA"/>
    <s v="KONYA MERKEZ"/>
    <s v="36255 @ "/>
    <n v="0"/>
    <n v="0"/>
    <n v="0"/>
    <n v="0"/>
    <n v="25000"/>
    <n v="0"/>
    <n v="31098"/>
    <n v="0"/>
    <n v="25000"/>
    <n v="31098"/>
    <n v="6098"/>
  </r>
  <r>
    <x v="3"/>
    <s v="Mehmet Koç"/>
    <s v="Arşiv kaydı var"/>
    <m/>
    <m/>
    <d v="2026-08-31T00:00:00"/>
    <s v="S-643786"/>
    <d v="2026-08-31T00:00:00"/>
    <s v="Y-578036"/>
    <x v="0"/>
    <m/>
    <s v=" "/>
    <m/>
    <m/>
    <m/>
    <x v="19"/>
    <s v="VATAN PLASTİK SAN TİCARET A.Ş"/>
    <m/>
    <d v="2026-08-31T00:00:00"/>
    <s v="P-000173341"/>
    <m/>
    <s v="38AFR255"/>
    <s v="Tır Tenteli"/>
    <s v="GÜLSÜM UĞURLU"/>
    <x v="0"/>
    <s v=" "/>
    <m/>
    <s v="ŞEHİRLERARASI"/>
    <n v="1"/>
    <s v="Y11"/>
    <s v="BİLECİK"/>
    <s v="BİLECİK"/>
    <s v="BİLECİK MERKEZ"/>
    <m/>
    <s v="Y38"/>
    <s v="KAYSERİ"/>
    <s v="KAYSERİ"/>
    <s v="KAYSERİ MERKEZ"/>
    <s v="36256 @ "/>
    <n v="0"/>
    <n v="0"/>
    <n v="0"/>
    <n v="0"/>
    <n v="34000"/>
    <n v="0"/>
    <n v="45423.1"/>
    <n v="0"/>
    <n v="34000"/>
    <n v="45423.1"/>
    <n v="11423.1"/>
  </r>
  <r>
    <x v="3"/>
    <s v="Mehmet Koç"/>
    <s v="Arşiv kaydı var"/>
    <m/>
    <m/>
    <d v="2026-08-31T00:00:00"/>
    <s v="S-643781"/>
    <d v="2026-08-31T00:00:00"/>
    <s v="Y-578031"/>
    <x v="0"/>
    <m/>
    <s v=" "/>
    <m/>
    <m/>
    <m/>
    <x v="19"/>
    <s v="VATAN PLASTİK SAN TİCARET A.Ş"/>
    <m/>
    <d v="2026-08-31T00:00:00"/>
    <s v="P-000173336"/>
    <m/>
    <s v="57AF357"/>
    <s v="Tır Tenteli"/>
    <s v="AZİZ DEMİRCAN"/>
    <x v="0"/>
    <s v=" "/>
    <m/>
    <s v="ŞEHİRLERARASI"/>
    <n v="1"/>
    <s v="Y11"/>
    <s v="BİLECİK"/>
    <s v="BİLECİK"/>
    <s v="BİLECİK MERKEZ"/>
    <m/>
    <s v="Y45"/>
    <s v="MANİSA"/>
    <s v="MANİSA"/>
    <s v="MANİSA MERKEZ"/>
    <s v="36261 @ "/>
    <n v="0"/>
    <n v="0"/>
    <n v="0"/>
    <n v="0"/>
    <n v="20000"/>
    <n v="0"/>
    <n v="27055"/>
    <n v="0"/>
    <n v="20000"/>
    <n v="27055"/>
    <n v="7055"/>
  </r>
  <r>
    <x v="3"/>
    <s v="Mehmet Koç"/>
    <s v="Arşiv kaydı var"/>
    <m/>
    <m/>
    <d v="2026-08-31T00:00:00"/>
    <s v="S-643780"/>
    <d v="2026-08-31T00:00:00"/>
    <s v="Y-578030"/>
    <x v="0"/>
    <m/>
    <s v=" "/>
    <m/>
    <m/>
    <m/>
    <x v="19"/>
    <s v="VATAN PLASTİK SAN TİCARET A.Ş"/>
    <m/>
    <d v="2026-08-31T00:00:00"/>
    <s v="P-000173335"/>
    <m/>
    <s v="26B7465"/>
    <s v="Tır Tenteli"/>
    <s v="MUSTAFA SİVRİ"/>
    <x v="0"/>
    <s v=" "/>
    <m/>
    <s v="ŞEHİRLERARASI"/>
    <n v="1"/>
    <s v="Y11"/>
    <s v="BİLECİK"/>
    <s v="BİLECİK"/>
    <s v="BİLECİK MERKEZ"/>
    <m/>
    <s v="Y26"/>
    <s v="ESKİŞEHİR"/>
    <s v="ESKİŞEHİR"/>
    <s v="ESKİŞEHİR MERKEZ"/>
    <s v="36257 @ "/>
    <n v="0"/>
    <n v="0"/>
    <n v="0"/>
    <n v="0"/>
    <n v="13000"/>
    <n v="0"/>
    <n v="14850"/>
    <n v="0"/>
    <n v="13000"/>
    <n v="14850"/>
    <n v="1850"/>
  </r>
  <r>
    <x v="3"/>
    <s v="Mehmet Koç"/>
    <s v="Arşiv kaydı var"/>
    <m/>
    <m/>
    <d v="2026-08-31T00:00:00"/>
    <s v="S-643905"/>
    <d v="2026-08-31T00:00:00"/>
    <s v="Y-578156"/>
    <x v="0"/>
    <m/>
    <s v=" "/>
    <m/>
    <m/>
    <m/>
    <x v="19"/>
    <s v="VATAN PLASTİK SAN TİCARET A.Ş"/>
    <m/>
    <d v="2026-08-31T00:00:00"/>
    <s v="P-000173476"/>
    <m/>
    <s v="54ABG366"/>
    <s v="Tır Tenteli"/>
    <s v="PAMUKOVA ÖZKAR NAK.SAN.VE TİC.LTD.ŞTİ"/>
    <x v="0"/>
    <s v=" "/>
    <m/>
    <s v="ŞEHİRLERARASI"/>
    <n v="1"/>
    <s v="Y11"/>
    <s v="BİLECİK"/>
    <s v="BİLECİK"/>
    <s v="BİLECİK MERKEZ"/>
    <m/>
    <s v="Y35"/>
    <s v="İZMİR"/>
    <s v="İZMİR"/>
    <s v="MERKEZ"/>
    <s v="36139 @ "/>
    <n v="0"/>
    <n v="0"/>
    <n v="0"/>
    <n v="0"/>
    <n v="34500"/>
    <n v="0"/>
    <n v="35435"/>
    <n v="0"/>
    <n v="34500"/>
    <n v="35435"/>
    <n v="935"/>
  </r>
  <r>
    <x v="3"/>
    <s v="Mehmet Koç"/>
    <s v="Arşiv kaydı var"/>
    <m/>
    <m/>
    <d v="2026-08-31T00:00:00"/>
    <s v="S-643867"/>
    <d v="2026-08-31T00:00:00"/>
    <s v="Y-578119"/>
    <x v="0"/>
    <m/>
    <s v=" "/>
    <m/>
    <m/>
    <m/>
    <x v="19"/>
    <s v="VATAN PLASTİK SAN TİCARET A.Ş"/>
    <m/>
    <d v="2026-08-31T00:00:00"/>
    <s v="P-000173447"/>
    <m/>
    <s v="06DR5936"/>
    <s v="Tır Tenteli"/>
    <s v="ABDULSAMED ÇORUK"/>
    <x v="0"/>
    <s v=" "/>
    <m/>
    <s v="ŞEHİRLERARASI"/>
    <n v="1"/>
    <s v="Y11"/>
    <s v="BİLECİK"/>
    <s v="BİLECİK"/>
    <s v="BİLECİK MERKEZ"/>
    <m/>
    <s v="Y06"/>
    <s v="ANKARA"/>
    <s v="ANKARA"/>
    <s v="ANKARA MERKEZ"/>
    <s v="36259 @ "/>
    <n v="0"/>
    <n v="0"/>
    <n v="0"/>
    <n v="0"/>
    <n v="23000"/>
    <n v="0"/>
    <n v="26813"/>
    <n v="0"/>
    <n v="23000"/>
    <n v="26813"/>
    <n v="3813"/>
  </r>
  <r>
    <x v="3"/>
    <s v="Mehmet Koç"/>
    <s v="Arşiv kaydı var"/>
    <m/>
    <m/>
    <d v="2026-08-31T00:00:00"/>
    <s v="S-643785"/>
    <d v="2026-08-31T00:00:00"/>
    <s v="Y-578035"/>
    <x v="0"/>
    <m/>
    <s v=" "/>
    <m/>
    <m/>
    <m/>
    <x v="19"/>
    <s v="VATAN PLASTİK SAN TİCARET A.Ş"/>
    <m/>
    <d v="2026-08-31T00:00:00"/>
    <s v="P-000173340"/>
    <m/>
    <s v="63M2507"/>
    <s v="Tır Tenteli"/>
    <s v="CASIM SAÇAKLI"/>
    <x v="0"/>
    <s v=" "/>
    <m/>
    <s v="ŞEHİRLERARASI"/>
    <n v="1"/>
    <s v="Y11"/>
    <s v="BİLECİK"/>
    <s v="BİLECİK"/>
    <s v="BİLECİK MERKEZ"/>
    <m/>
    <s v="Y26"/>
    <s v="ESKİŞEHİR"/>
    <s v="ESKİŞEHİR"/>
    <s v="ESKİŞEHİR MERKEZ"/>
    <s v="36258 @ "/>
    <n v="0"/>
    <n v="0"/>
    <n v="0"/>
    <n v="0"/>
    <n v="12000"/>
    <n v="0"/>
    <n v="14850"/>
    <n v="0"/>
    <n v="12000"/>
    <n v="14850"/>
    <n v="2850"/>
  </r>
  <r>
    <x v="3"/>
    <s v="Mehmet Koç"/>
    <s v="Arşiv kaydı var"/>
    <m/>
    <m/>
    <d v="2026-08-31T00:00:00"/>
    <s v="S-643779"/>
    <d v="2026-08-31T00:00:00"/>
    <s v="Y-578028"/>
    <x v="0"/>
    <m/>
    <s v=" "/>
    <m/>
    <m/>
    <m/>
    <x v="9"/>
    <s v="POLİPROPİLEN ELYAF SANAYİ VE DIŞ TİCARET ANONİM ŞİRKETİ"/>
    <m/>
    <d v="2026-08-31T00:00:00"/>
    <s v="P-000173334"/>
    <m/>
    <s v="43AHC297"/>
    <s v="Tır Tenteli"/>
    <s v="YAVUZ GÖKÇE"/>
    <x v="0"/>
    <s v=" "/>
    <m/>
    <s v="ŞEHİRLERARASI"/>
    <n v="1"/>
    <s v="Y11"/>
    <s v="BİLECİK"/>
    <s v="BİLECİK"/>
    <s v="BİLECİK MERKEZ"/>
    <m/>
    <s v="Y43"/>
    <s v="KÜTAHYA"/>
    <s v="KÜTAHYA"/>
    <s v="KÜTAHYA MERKEZ"/>
    <m/>
    <n v="0"/>
    <n v="0"/>
    <n v="0"/>
    <n v="0"/>
    <n v="11000"/>
    <n v="0"/>
    <n v="12000"/>
    <n v="0"/>
    <n v="11000"/>
    <n v="12000"/>
    <n v="1000"/>
  </r>
  <r>
    <x v="3"/>
    <s v="Kadir Öz"/>
    <m/>
    <m/>
    <s v="SAKARYA"/>
    <d v="2026-08-31T00:00:00"/>
    <s v="S-643777"/>
    <d v="2026-08-31T00:00:00"/>
    <s v="Y-578026"/>
    <x v="1"/>
    <m/>
    <s v=" "/>
    <d v="2026-08-31T00:00:00"/>
    <m/>
    <m/>
    <x v="8"/>
    <s v="TURKUVAZ PLASTİK VE TEMİZLİK ÜRÜNLERİ SAN TİÇ A.Ş"/>
    <m/>
    <m/>
    <m/>
    <m/>
    <s v="50AEZ125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58"/>
    <s v="SİVAS"/>
    <s v="SİVAS"/>
    <s v="SİVAS MERKEZ"/>
    <s v="SİVAS @ "/>
    <n v="0"/>
    <n v="0"/>
    <n v="1"/>
    <m/>
    <n v="37052"/>
    <n v="0"/>
    <n v="38635"/>
    <n v="0"/>
    <n v="37052"/>
    <n v="38635"/>
    <n v="1583"/>
  </r>
  <r>
    <x v="3"/>
    <s v="Kadir Öz"/>
    <m/>
    <m/>
    <s v="SAKARYA"/>
    <d v="2026-08-31T00:00:00"/>
    <s v="S-643776"/>
    <d v="2026-08-31T00:00:00"/>
    <s v="Y-578025"/>
    <x v="1"/>
    <m/>
    <s v=" "/>
    <d v="2026-08-31T00:00:00"/>
    <m/>
    <m/>
    <x v="8"/>
    <s v="TURKUVAZ PLASTİK VE TEMİZLİK ÜRÜNLERİ SAN TİÇ A.Ş"/>
    <m/>
    <m/>
    <m/>
    <m/>
    <s v="52ADY98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28"/>
    <s v="GİRESUN"/>
    <s v="GİRESUN"/>
    <s v="GİRESUN MERKEZ"/>
    <s v="PİRAZİZ @ "/>
    <n v="0"/>
    <n v="0"/>
    <n v="1"/>
    <m/>
    <n v="38477"/>
    <n v="0"/>
    <n v="40032"/>
    <n v="0"/>
    <n v="38477"/>
    <n v="40032"/>
    <n v="1555"/>
  </r>
  <r>
    <x v="3"/>
    <s v="Kadir Öz"/>
    <m/>
    <m/>
    <s v="SAKARYA"/>
    <d v="2026-08-31T00:00:00"/>
    <s v="S-643775"/>
    <d v="2026-08-31T00:00:00"/>
    <s v="Y-578024"/>
    <x v="1"/>
    <m/>
    <s v=" "/>
    <d v="2026-08-31T00:00:00"/>
    <m/>
    <m/>
    <x v="8"/>
    <s v="TURKUVAZ PLASTİK VE TEMİZLİK ÜRÜNLERİ SAN TİÇ A.Ş"/>
    <m/>
    <m/>
    <m/>
    <m/>
    <s v="63AFB024"/>
    <s v="Tır Tenteli"/>
    <s v="MAHMUT YAĞMUR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545"/>
    <n v="0"/>
    <n v="12582"/>
    <n v="0"/>
    <n v="10545"/>
    <n v="12582"/>
    <n v="2037"/>
  </r>
  <r>
    <x v="3"/>
    <s v="Kadir Öz"/>
    <m/>
    <m/>
    <s v="SAKARYA"/>
    <d v="2026-08-31T00:00:00"/>
    <s v="S-643774"/>
    <d v="2026-08-31T00:00:00"/>
    <s v="Y-578023"/>
    <x v="1"/>
    <m/>
    <s v=" "/>
    <d v="2026-08-31T00:00:00"/>
    <m/>
    <m/>
    <x v="8"/>
    <s v="TURKUVAZ PLASTİK VE TEMİZLİK ÜRÜNLERİ SAN TİÇ A.Ş"/>
    <m/>
    <m/>
    <m/>
    <m/>
    <s v="55GS841"/>
    <s v="Tır Kayar Perdeli"/>
    <s v="MEHMET MARANGOZ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545"/>
    <n v="0"/>
    <n v="12582"/>
    <n v="0"/>
    <n v="10545"/>
    <n v="12582"/>
    <n v="2037"/>
  </r>
  <r>
    <x v="3"/>
    <s v="Kadir Öz"/>
    <m/>
    <m/>
    <s v="SAKARYA"/>
    <d v="2026-08-31T00:00:00"/>
    <s v="S-643773"/>
    <d v="2026-08-31T00:00:00"/>
    <s v="Y-578022"/>
    <x v="1"/>
    <m/>
    <s v=" "/>
    <d v="2026-08-31T00:00:00"/>
    <m/>
    <m/>
    <x v="8"/>
    <s v="TURKUVAZ PLASTİK VE TEMİZLİK ÜRÜNLERİ SAN TİÇ A.Ş"/>
    <m/>
    <m/>
    <m/>
    <m/>
    <s v="54AGK282"/>
    <s v="Tır Tenteli"/>
    <s v="S.S. PAMUKOVA KARAYOLU YÜK TAŞIMA KOOPERATİFİ"/>
    <x v="0"/>
    <s v=" "/>
    <m/>
    <s v="ŞEHİRLERARASI"/>
    <m/>
    <s v="5403"/>
    <s v="HENDEK TURKUVAZ"/>
    <s v="SAKARYA"/>
    <s v="HENDEK"/>
    <m/>
    <s v="Y16"/>
    <s v="BURSA"/>
    <s v="BURSA"/>
    <s v="BURSA MERKEZ"/>
    <s v="KESTEL @ "/>
    <n v="0"/>
    <n v="0"/>
    <n v="1"/>
    <m/>
    <n v="13538"/>
    <n v="0"/>
    <n v="14296"/>
    <n v="0"/>
    <n v="13538"/>
    <n v="14296"/>
    <n v="758"/>
  </r>
  <r>
    <x v="3"/>
    <s v="Kadir Öz"/>
    <m/>
    <m/>
    <s v="SAKARYA"/>
    <d v="2026-08-31T00:00:00"/>
    <s v="S-643772"/>
    <d v="2026-08-31T00:00:00"/>
    <s v="Y-578021"/>
    <x v="1"/>
    <m/>
    <s v=" "/>
    <d v="2026-08-31T00:00:00"/>
    <m/>
    <m/>
    <x v="8"/>
    <s v="TURKUVAZ PLASTİK VE TEMİZLİK ÜRÜNLERİ SAN TİÇ A.Ş"/>
    <m/>
    <m/>
    <m/>
    <m/>
    <s v="54LB973"/>
    <s v="Tır Tenteli"/>
    <s v="ALİ ATMACA HÜR NAKLİYAT"/>
    <x v="0"/>
    <s v=" "/>
    <m/>
    <s v="ŞEHİRLERARASI"/>
    <m/>
    <s v="5403"/>
    <s v="HENDEK TURKUVAZ"/>
    <s v="SAKARYA"/>
    <s v="HENDEK"/>
    <m/>
    <s v="Y35"/>
    <s v="İZMİR"/>
    <s v="İZMİR"/>
    <s v="MERKEZ"/>
    <s v="KEMALPAŞA-2 @ "/>
    <n v="0"/>
    <n v="0"/>
    <n v="1"/>
    <m/>
    <n v="26791"/>
    <n v="0"/>
    <n v="30274"/>
    <n v="0"/>
    <n v="26791"/>
    <n v="30274"/>
    <n v="3483"/>
  </r>
  <r>
    <x v="3"/>
    <s v="Kadir Öz"/>
    <m/>
    <m/>
    <s v="SAKARYA"/>
    <d v="2026-08-31T00:00:00"/>
    <s v="S-643771"/>
    <d v="2026-08-31T00:00:00"/>
    <s v="Y-578020"/>
    <x v="1"/>
    <m/>
    <s v=" "/>
    <d v="2026-08-31T00:00:00"/>
    <m/>
    <m/>
    <x v="8"/>
    <s v="TURKUVAZ PLASTİK VE TEMİZLİK ÜRÜNLERİ SAN TİÇ A.Ş"/>
    <m/>
    <m/>
    <m/>
    <m/>
    <s v="34DED848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23"/>
    <s v="ELAZIĞ"/>
    <s v="ELAZIĞ"/>
    <s v="ELAZIĞ MERKEZ"/>
    <s v="KAYSERİ+ELAZIĞ @ "/>
    <n v="0"/>
    <n v="0"/>
    <n v="1"/>
    <m/>
    <n v="55734"/>
    <n v="0"/>
    <n v="60248"/>
    <n v="0"/>
    <n v="55734"/>
    <n v="60248"/>
    <n v="4514"/>
  </r>
  <r>
    <x v="3"/>
    <s v="Kadir Öz"/>
    <m/>
    <m/>
    <s v="SAKARYA"/>
    <d v="2026-08-31T00:00:00"/>
    <s v="S-643770"/>
    <d v="2026-08-31T00:00:00"/>
    <s v="Y-578019"/>
    <x v="1"/>
    <m/>
    <s v=" "/>
    <d v="2026-08-31T00:00:00"/>
    <m/>
    <m/>
    <x v="8"/>
    <s v="TURKUVAZ PLASTİK VE TEMİZLİK ÜRÜNLERİ SAN TİÇ A.Ş"/>
    <m/>
    <m/>
    <m/>
    <m/>
    <s v="01AYE569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41"/>
    <s v="KOCAELİ"/>
    <s v="KOCAELİ"/>
    <s v="KOCAELİ(İZMİT) MERKEZ"/>
    <s v="İZMİT @ "/>
    <n v="0"/>
    <n v="0"/>
    <n v="1"/>
    <m/>
    <n v="7980"/>
    <n v="0"/>
    <n v="7328"/>
    <n v="0"/>
    <n v="7980"/>
    <n v="7328"/>
    <n v="-652"/>
  </r>
  <r>
    <x v="3"/>
    <s v="Kadir Öz"/>
    <m/>
    <m/>
    <s v="SAKARYA"/>
    <d v="2026-08-31T00:00:00"/>
    <s v="S-643769"/>
    <d v="2026-08-31T00:00:00"/>
    <s v="Y-578018"/>
    <x v="1"/>
    <m/>
    <s v=" "/>
    <d v="2026-08-31T00:00:00"/>
    <m/>
    <m/>
    <x v="8"/>
    <s v="TURKUVAZ PLASTİK VE TEMİZLİK ÜRÜNLERİ SAN TİÇ A.Ş"/>
    <m/>
    <m/>
    <m/>
    <m/>
    <s v="01ALE47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1"/>
    <s v="HATAY"/>
    <s v="HATAY"/>
    <s v="MERKEZ"/>
    <s v="İSKENDERUN @ "/>
    <n v="0"/>
    <n v="0"/>
    <n v="1"/>
    <m/>
    <n v="38762"/>
    <n v="0"/>
    <n v="44874"/>
    <n v="0"/>
    <n v="38762"/>
    <n v="44874"/>
    <n v="6112"/>
  </r>
  <r>
    <x v="3"/>
    <s v="Kadir Öz"/>
    <m/>
    <m/>
    <s v="SAKARYA"/>
    <d v="2026-08-31T00:00:00"/>
    <s v="S-643768"/>
    <d v="2026-08-31T00:00:00"/>
    <s v="Y-578017"/>
    <x v="1"/>
    <m/>
    <s v=" "/>
    <d v="2026-08-31T00:00:00"/>
    <m/>
    <m/>
    <x v="8"/>
    <s v="TURKUVAZ PLASTİK VE TEMİZLİK ÜRÜNLERİ SAN TİÇ A.Ş"/>
    <m/>
    <m/>
    <m/>
    <m/>
    <s v="26B6463"/>
    <s v="Tır Tenteli"/>
    <s v="SONER ÖZÇİMEN"/>
    <x v="0"/>
    <s v=" "/>
    <m/>
    <s v="ŞEHİRLERARASI"/>
    <m/>
    <s v="5403"/>
    <s v="HENDEK TURKUVAZ"/>
    <s v="SAKARYA"/>
    <s v="HENDEK"/>
    <m/>
    <s v="Y26"/>
    <s v="ESKİŞEHİR"/>
    <s v="ESKİŞEHİR"/>
    <s v="ESKİŞEHİR MERKEZ"/>
    <s v="ESKİŞEHİR @ "/>
    <n v="0"/>
    <n v="0"/>
    <n v="1"/>
    <m/>
    <n v="13681"/>
    <n v="0"/>
    <n v="15904"/>
    <n v="0"/>
    <n v="13681"/>
    <n v="15904"/>
    <n v="2223"/>
  </r>
  <r>
    <x v="3"/>
    <s v="Kadir Öz"/>
    <m/>
    <m/>
    <s v="SAKARYA"/>
    <d v="2026-08-31T00:00:00"/>
    <s v="S-643767"/>
    <d v="2026-08-31T00:00:00"/>
    <s v="Y-578016"/>
    <x v="1"/>
    <m/>
    <s v=" "/>
    <d v="2026-08-31T00:00:00"/>
    <m/>
    <m/>
    <x v="8"/>
    <s v="TURKUVAZ PLASTİK VE TEMİZLİK ÜRÜNLERİ SAN TİÇ A.Ş"/>
    <m/>
    <m/>
    <m/>
    <m/>
    <s v="61K21645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ESENYURT-1+3 @ "/>
    <n v="0"/>
    <n v="0"/>
    <n v="1"/>
    <m/>
    <n v="23643"/>
    <n v="0"/>
    <n v="23883"/>
    <n v="0"/>
    <n v="23643"/>
    <n v="23883"/>
    <n v="240"/>
  </r>
  <r>
    <x v="3"/>
    <s v="Kadir Öz"/>
    <m/>
    <m/>
    <s v="SAKARYA"/>
    <d v="2026-08-31T00:00:00"/>
    <s v="S-643766"/>
    <d v="2026-08-31T00:00:00"/>
    <s v="Y-578015"/>
    <x v="1"/>
    <m/>
    <s v=" "/>
    <d v="2026-08-31T00:00:00"/>
    <m/>
    <m/>
    <x v="8"/>
    <s v="TURKUVAZ PLASTİK VE TEMİZLİK ÜRÜNLERİ SAN TİÇ A.Ş"/>
    <m/>
    <m/>
    <m/>
    <m/>
    <s v="37ADP405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7"/>
    <s v="KASTAMONU"/>
    <s v="KASTAMONU"/>
    <s v="KASTAMONU MERKEZ"/>
    <s v="DÜZCE+KASTAMONU @ "/>
    <n v="0"/>
    <n v="0"/>
    <n v="1"/>
    <m/>
    <n v="22911"/>
    <n v="0"/>
    <n v="24498"/>
    <n v="0"/>
    <n v="22911"/>
    <n v="24498"/>
    <n v="1587"/>
  </r>
  <r>
    <x v="3"/>
    <s v="Kadir Öz"/>
    <m/>
    <m/>
    <s v="SAKARYA"/>
    <d v="2026-08-31T00:00:00"/>
    <s v="S-643765"/>
    <d v="2026-08-31T00:00:00"/>
    <s v="Y-578014"/>
    <x v="1"/>
    <m/>
    <s v=" "/>
    <d v="2026-08-31T00:00:00"/>
    <m/>
    <m/>
    <x v="8"/>
    <s v="TURKUVAZ PLASTİK VE TEMİZLİK ÜRÜNLERİ SAN TİÇ A.Ş"/>
    <m/>
    <m/>
    <m/>
    <m/>
    <s v="15HA59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7"/>
    <s v="ANTALYA"/>
    <s v="ANTALYA"/>
    <s v="MERKEZ"/>
    <s v="DÖŞEMEALTI-2 @ "/>
    <n v="0"/>
    <n v="0"/>
    <n v="1"/>
    <m/>
    <n v="30781"/>
    <n v="0"/>
    <n v="33169"/>
    <n v="0"/>
    <n v="30781"/>
    <n v="33169"/>
    <n v="2388"/>
  </r>
  <r>
    <x v="3"/>
    <s v="Kadir Öz"/>
    <m/>
    <m/>
    <s v="SAKARYA"/>
    <d v="2026-08-31T00:00:00"/>
    <s v="S-643764"/>
    <d v="2026-08-31T00:00:00"/>
    <s v="Y-578013"/>
    <x v="1"/>
    <m/>
    <s v=" "/>
    <d v="2026-08-31T00:00:00"/>
    <m/>
    <m/>
    <x v="8"/>
    <s v="TURKUVAZ PLASTİK VE TEMİZLİK ÜRÜNLERİ SAN TİÇ A.Ş"/>
    <m/>
    <m/>
    <m/>
    <m/>
    <s v="54AL072"/>
    <s v="Tır Kayar Perdeli"/>
    <s v="SINIRLI SORUMLU HENDEK NÜSHETİYE TAŞIMA VE İŞLETME KOOPERATİFİ - 01"/>
    <x v="0"/>
    <s v=" "/>
    <m/>
    <s v="ŞEHİRLERARASI"/>
    <m/>
    <s v="5403"/>
    <s v="HENDEK TURKUVAZ"/>
    <s v="SAKARYA"/>
    <s v="HENDEK"/>
    <m/>
    <s v="Y59"/>
    <s v="TEKİRDAĞ"/>
    <s v="TEKİRDAĞ"/>
    <s v="TEKİRDAĞ MERKEZ"/>
    <s v="ÇORLU @ "/>
    <n v="0"/>
    <n v="0"/>
    <n v="1"/>
    <m/>
    <n v="22088"/>
    <n v="0"/>
    <n v="23578"/>
    <n v="0"/>
    <n v="22088"/>
    <n v="23578"/>
    <n v="1490"/>
  </r>
  <r>
    <x v="3"/>
    <s v="Kadir Öz"/>
    <m/>
    <m/>
    <s v="SAKARYA"/>
    <d v="2026-08-31T00:00:00"/>
    <s v="S-643763"/>
    <d v="2026-08-31T00:00:00"/>
    <s v="Y-578012"/>
    <x v="1"/>
    <m/>
    <s v=" "/>
    <d v="2026-08-31T00:00:00"/>
    <m/>
    <m/>
    <x v="8"/>
    <s v="TURKUVAZ PLASTİK VE TEMİZLİK ÜRÜNLERİ SAN TİÇ A.Ş"/>
    <m/>
    <m/>
    <m/>
    <m/>
    <s v="33ABT757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17"/>
    <s v="ÇANAKKALE"/>
    <s v="ÇANAKKALE"/>
    <s v="ÇANAKKALE MERKEZ"/>
    <s v="ÇANAKKALE @ "/>
    <n v="0"/>
    <n v="0"/>
    <n v="1"/>
    <m/>
    <n v="24706"/>
    <n v="0"/>
    <n v="30279"/>
    <n v="0"/>
    <n v="24706"/>
    <n v="30279"/>
    <n v="5573"/>
  </r>
  <r>
    <x v="3"/>
    <s v="Kadir Öz"/>
    <m/>
    <m/>
    <s v="SAKARYA"/>
    <d v="2026-08-31T00:00:00"/>
    <s v="S-643762"/>
    <d v="2026-08-31T00:00:00"/>
    <s v="Y-578011"/>
    <x v="1"/>
    <m/>
    <s v=" "/>
    <d v="2026-08-31T00:00:00"/>
    <m/>
    <m/>
    <x v="8"/>
    <s v="TURKUVAZ PLASTİK VE TEMİZLİK ÜRÜNLERİ SAN TİÇ A.Ş"/>
    <m/>
    <m/>
    <m/>
    <m/>
    <s v="09AUF366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5"/>
    <s v="İZMİR"/>
    <s v="İZMİR"/>
    <s v="MERKEZ"/>
    <s v="AYRANCILAR @ "/>
    <n v="0"/>
    <n v="0"/>
    <n v="1"/>
    <m/>
    <n v="26364"/>
    <n v="0"/>
    <n v="30274"/>
    <n v="0"/>
    <n v="26364"/>
    <n v="30274"/>
    <n v="3910"/>
  </r>
  <r>
    <x v="3"/>
    <s v="Mehmet Koç"/>
    <s v="Arşiv kaydı var"/>
    <m/>
    <m/>
    <d v="2026-08-31T00:00:00"/>
    <s v="S-643802"/>
    <d v="2026-08-31T00:00:00"/>
    <s v="Y-578052"/>
    <x v="0"/>
    <m/>
    <s v=" "/>
    <m/>
    <m/>
    <m/>
    <x v="8"/>
    <s v="TURKUVAZ PLASTİK VE TEMİZLİK ÜRÜNLERİ SAN TİÇ A.Ş"/>
    <m/>
    <d v="2026-08-31T00:00:00"/>
    <s v="P-000173357"/>
    <m/>
    <s v="61AHS393"/>
    <s v="Tır Tenteli"/>
    <s v="NİZAM DİLLİ"/>
    <x v="0"/>
    <s v=" "/>
    <m/>
    <s v="ŞEHİRLERARASI"/>
    <n v="1"/>
    <s v="HENDEK TURKUVAZ"/>
    <s v="HENDEK TURKUVAZ"/>
    <s v="SAKARYA"/>
    <s v="HENDEK"/>
    <m/>
    <s v="Y16"/>
    <s v="BURSA"/>
    <s v="BURSA"/>
    <s v="BURSA MERKEZ"/>
    <m/>
    <n v="0"/>
    <n v="0"/>
    <n v="0"/>
    <n v="0"/>
    <n v="12000"/>
    <n v="0"/>
    <n v="14415"/>
    <n v="0"/>
    <n v="12000"/>
    <n v="14415"/>
    <n v="2415"/>
  </r>
  <r>
    <x v="3"/>
    <s v="Mehmet Koç"/>
    <s v="Arşiv kaydı var"/>
    <m/>
    <m/>
    <d v="2026-08-31T00:00:00"/>
    <s v="S-643801"/>
    <d v="2026-08-31T00:00:00"/>
    <s v="Y-578051"/>
    <x v="0"/>
    <m/>
    <s v=" "/>
    <m/>
    <m/>
    <m/>
    <x v="8"/>
    <s v="TURKUVAZ PLASTİK VE TEMİZLİK ÜRÜNLERİ SAN TİÇ A.Ş"/>
    <m/>
    <d v="2026-08-31T00:00:00"/>
    <s v="P-000173356"/>
    <m/>
    <s v="42FFF87"/>
    <s v="Tır Tenteli"/>
    <s v="FATİH AĞOLDAY"/>
    <x v="0"/>
    <s v=" "/>
    <m/>
    <s v="ŞEHİRLERARASI"/>
    <n v="1"/>
    <s v="HENDEK TURKUVAZ"/>
    <s v="HENDEK TURKUVAZ"/>
    <s v="SAKARYA"/>
    <s v="HENDEK"/>
    <m/>
    <s v="Y72"/>
    <s v="BATMAN"/>
    <s v="BATMAN"/>
    <s v="BATMAN MERKEZ"/>
    <m/>
    <n v="0"/>
    <n v="0"/>
    <n v="0"/>
    <n v="0"/>
    <n v="65000"/>
    <n v="0"/>
    <n v="78636"/>
    <n v="0"/>
    <n v="65000"/>
    <n v="78636"/>
    <n v="13636"/>
  </r>
  <r>
    <x v="3"/>
    <s v="Mehmet Koç"/>
    <s v="Arşiv kaydı var"/>
    <m/>
    <m/>
    <d v="2026-08-31T00:00:00"/>
    <s v="S-643800"/>
    <d v="2026-08-31T00:00:00"/>
    <s v="Y-578050"/>
    <x v="0"/>
    <m/>
    <s v=" "/>
    <m/>
    <m/>
    <m/>
    <x v="8"/>
    <s v="TURKUVAZ PLASTİK VE TEMİZLİK ÜRÜNLERİ SAN TİÇ A.Ş"/>
    <m/>
    <d v="2026-08-31T00:00:00"/>
    <s v="P-000173355"/>
    <m/>
    <s v="63ADM772"/>
    <s v="Tır Tenteli"/>
    <s v="AYNUR OĞULDAY"/>
    <x v="0"/>
    <s v=" "/>
    <m/>
    <s v="ŞEHİRLERARASI"/>
    <n v="1"/>
    <s v="HENDEK TURKUVAZ"/>
    <s v="HENDEK TURKUVAZ"/>
    <s v="SAKARYA"/>
    <s v="HENDEK"/>
    <m/>
    <s v="Y72"/>
    <s v="BATMAN"/>
    <s v="BATMAN"/>
    <s v="BATMAN MERKEZ"/>
    <m/>
    <n v="0"/>
    <n v="0"/>
    <n v="0"/>
    <n v="0"/>
    <n v="65000"/>
    <n v="0"/>
    <n v="78636"/>
    <n v="0"/>
    <n v="65000"/>
    <n v="78636"/>
    <n v="13636"/>
  </r>
  <r>
    <x v="4"/>
    <s v="Serhat Kuzey"/>
    <m/>
    <m/>
    <m/>
    <d v="2026-08-31T00:00:00"/>
    <s v="S-643870"/>
    <d v="2026-08-31T00:00:00"/>
    <s v="Y-578121"/>
    <x v="3"/>
    <m/>
    <s v=" "/>
    <m/>
    <m/>
    <m/>
    <x v="11"/>
    <m/>
    <m/>
    <d v="2026-08-31T00:00:00"/>
    <s v="P-000173450"/>
    <m/>
    <s v="31AOF718"/>
    <s v="Tır Frigorifik"/>
    <s v="DİVAN TRANS LOJİSTİK VE DIŞ TİCARET LİMİTED ŞİRKETİ"/>
    <x v="1"/>
    <s v=" "/>
    <m/>
    <s v="ŞEHİRLERARASI"/>
    <n v="1"/>
    <s v="Y51"/>
    <s v="NİĞDE"/>
    <s v="NİĞDE"/>
    <s v="NİĞDE MERKEZ"/>
    <m/>
    <s v="Y52"/>
    <s v="ORDU"/>
    <s v="ORDU"/>
    <s v="ORDU MERKEZ"/>
    <s v="2 YER @ "/>
    <n v="0"/>
    <n v="781"/>
    <n v="781"/>
    <n v="0"/>
    <n v="35083"/>
    <n v="0"/>
    <n v="51070"/>
    <n v="0"/>
    <n v="35083"/>
    <n v="51070"/>
    <n v="15987"/>
  </r>
  <r>
    <x v="4"/>
    <s v="Serhat Kuzey"/>
    <m/>
    <m/>
    <m/>
    <d v="2026-08-31T00:00:00"/>
    <s v="S-643868"/>
    <d v="2026-08-31T00:00:00"/>
    <s v="Y-578120"/>
    <x v="3"/>
    <m/>
    <s v=" "/>
    <m/>
    <m/>
    <m/>
    <x v="11"/>
    <m/>
    <m/>
    <d v="2026-08-31T00:00:00"/>
    <s v="P-000173448"/>
    <m/>
    <s v="33BGK517"/>
    <s v="Tır Frigorifik"/>
    <s v="ERKAL LOJ. PET. OTO. İN. GID. İT. İH. SAN. VE TİC. LTD.ŞTİ."/>
    <x v="1"/>
    <s v=" "/>
    <m/>
    <s v="ŞEHİRLERARASI"/>
    <n v="1"/>
    <s v="Y51"/>
    <s v="NİĞDE"/>
    <s v="NİĞDE"/>
    <s v="NİĞDE MERKEZ"/>
    <m/>
    <s v="Y27"/>
    <s v="GAZİANTEP"/>
    <s v="GAZİANTEP"/>
    <s v="GAZİANTEP MERKEZ"/>
    <s v="2 YER @ "/>
    <n v="0"/>
    <n v="467"/>
    <n v="467"/>
    <n v="0"/>
    <n v="21995.11"/>
    <n v="0"/>
    <n v="31699"/>
    <n v="0"/>
    <n v="21995.11"/>
    <n v="31699"/>
    <n v="9703.89"/>
  </r>
  <r>
    <x v="4"/>
    <s v="Necmettin ŞEN"/>
    <s v="Arşiv kaydı var"/>
    <s v="24-31 AĞUSTOS 2026 ÇUMRA MUTABAKATI"/>
    <s v="TAMAMLANDI"/>
    <d v="2026-09-01T00:00:00"/>
    <s v="S-643498"/>
    <d v="2026-08-31T00:00:00"/>
    <s v="Y-577747"/>
    <x v="2"/>
    <m/>
    <s v=" "/>
    <m/>
    <m/>
    <m/>
    <x v="10"/>
    <s v="PANEK ZİRAAT ALETLERİ DAYANIKLI TÜKETİM MALZEMELERİ"/>
    <m/>
    <d v="2026-08-31T00:00:00"/>
    <s v="P-000173303"/>
    <m/>
    <s v="42NM684"/>
    <s v="Tır Frigorifik"/>
    <s v="MEHMET YILMAZ"/>
    <x v="0"/>
    <s v=" "/>
    <m/>
    <s v="ŞEHİRLERARASI"/>
    <n v="1"/>
    <s v="4211"/>
    <s v="ÇUMRA FABRİKA"/>
    <s v="KONYA"/>
    <s v="ÇUMRA"/>
    <m/>
    <s v="Y61"/>
    <s v="TRABZON"/>
    <s v="TRABZON"/>
    <s v="TRABZON MERKEZ"/>
    <s v="AKDENİZ GIDA @ "/>
    <n v="0"/>
    <n v="0"/>
    <n v="0"/>
    <n v="0"/>
    <n v="60000"/>
    <n v="0"/>
    <n v="66163.7"/>
    <n v="0"/>
    <n v="60000"/>
    <n v="66163.7"/>
    <n v="6163.7"/>
  </r>
  <r>
    <x v="4"/>
    <s v="Ahmet Bursal"/>
    <m/>
    <m/>
    <m/>
    <d v="2026-08-31T00:00:00"/>
    <s v="S-643440"/>
    <d v="2026-08-31T00:00:00"/>
    <s v="Y-577689"/>
    <x v="3"/>
    <m/>
    <s v=" "/>
    <m/>
    <m/>
    <m/>
    <x v="11"/>
    <m/>
    <m/>
    <d v="2026-08-31T00:00:00"/>
    <s v="P-000173443"/>
    <m/>
    <s v="51AEJ486"/>
    <s v="Tır Frigorifik"/>
    <s v="YUSUF BOZKUŞ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VRUPA @"/>
    <n v="0"/>
    <n v="0"/>
    <n v="0"/>
    <n v="0"/>
    <n v="53000"/>
    <n v="0"/>
    <n v="59564"/>
    <n v="0"/>
    <n v="53000"/>
    <n v="59564"/>
    <n v="6564"/>
  </r>
  <r>
    <x v="4"/>
    <s v="Serhat Kuzey"/>
    <m/>
    <m/>
    <m/>
    <d v="2026-08-31T00:00:00"/>
    <s v="S-643516"/>
    <d v="2026-08-31T00:00:00"/>
    <s v="Y-577766"/>
    <x v="3"/>
    <m/>
    <s v=" "/>
    <m/>
    <m/>
    <m/>
    <x v="7"/>
    <m/>
    <m/>
    <m/>
    <m/>
    <m/>
    <s v="33BYD96"/>
    <s v="Tır Frigorifik"/>
    <s v="NAZDAR LOJİSTİK NAKLİYAT İTHALAT İHRACAT VE SANAYİ TİCARET LİMİTED ŞİRKETİ"/>
    <x v="1"/>
    <s v=" "/>
    <m/>
    <s v="ŞEHİRLERARASI"/>
    <n v="1"/>
    <s v="Y45"/>
    <s v="MANİSA"/>
    <s v="MANİSA"/>
    <s v="MANİSA MERKEZ"/>
    <s v="AKHİSAR"/>
    <s v="Y07"/>
    <s v="ANTALYA"/>
    <s v="ANTALYA"/>
    <s v="MERKEZ"/>
    <m/>
    <n v="0"/>
    <n v="0"/>
    <n v="0"/>
    <n v="0"/>
    <n v="0"/>
    <n v="0"/>
    <n v="28000"/>
    <n v="0"/>
    <n v="0"/>
    <n v="28000"/>
    <n v="28000"/>
  </r>
  <r>
    <x v="4"/>
    <s v="Necmettin ŞEN"/>
    <s v="Arşiv kaydı var"/>
    <s v="24-31 AĞUSTOS 2026 KAŞINHANI MUTABAKATI"/>
    <s v="TAMAMLANDI"/>
    <d v="2026-09-01T00:00:00"/>
    <s v="S-643513"/>
    <d v="2026-08-31T00:00:00"/>
    <s v="Y-577762"/>
    <x v="3"/>
    <m/>
    <s v=" "/>
    <m/>
    <m/>
    <m/>
    <x v="10"/>
    <s v="PANEK ZİRAAT ALETLERİ DAYANIKLI TÜKETİM MALZEMELERİ"/>
    <m/>
    <d v="2026-08-31T00:00:00"/>
    <s v="P-000173318"/>
    <m/>
    <s v="42DJ133"/>
    <s v="Tır Tenteli"/>
    <s v="İLYAS ÖZDEMİR NAKLİYAT OTO. SAN. VE TİC. LTD. ŞTİ."/>
    <x v="0"/>
    <s v=" "/>
    <m/>
    <s v="ŞEHİRLERARASI"/>
    <n v="1"/>
    <s v="4210"/>
    <s v="KAŞINHANI FABRİKA"/>
    <s v="KONYA"/>
    <s v="MERAM"/>
    <m/>
    <s v="Y06"/>
    <s v="ANKARA"/>
    <s v="ANKARA"/>
    <s v="ANKARA MERKEZ"/>
    <s v="BİM SİNCAN 4 PL - GİMSA 19 PL - BİM YENİKENT 8 PL @ "/>
    <n v="0"/>
    <n v="0"/>
    <n v="0"/>
    <n v="0"/>
    <n v="22000"/>
    <n v="0"/>
    <n v="23981.73"/>
    <n v="0"/>
    <n v="22000"/>
    <n v="23981.73"/>
    <n v="1981.73"/>
  </r>
  <r>
    <x v="4"/>
    <s v="Necmettin ŞEN"/>
    <m/>
    <s v="24-31 AĞUSTOS 2026 KAŞINHANI MUTABAKATI"/>
    <s v="TAMAMLANDI"/>
    <d v="2026-09-01T00:00:00"/>
    <s v="S-643512"/>
    <d v="2026-08-31T00:00:00"/>
    <s v="Y-577761"/>
    <x v="3"/>
    <m/>
    <s v=" "/>
    <m/>
    <m/>
    <m/>
    <x v="10"/>
    <s v="PANEK ZİRAAT ALETLERİ DAYANIKLI TÜKETİM MALZEMELERİ"/>
    <m/>
    <d v="2026-08-31T00:00:00"/>
    <s v="P-000173317"/>
    <m/>
    <s v="19EH034"/>
    <s v="Tır Frigorifik"/>
    <s v="GÖKTENLER TUR.NAK.OTO GIDA SAN.TİC.LTD.ŞTİ"/>
    <x v="0"/>
    <s v=" "/>
    <m/>
    <s v="ŞEHİRLERARASI"/>
    <n v="1"/>
    <s v="4210"/>
    <s v="KAŞINHANI FABRİKA"/>
    <s v="KONYA"/>
    <s v="MERAM"/>
    <m/>
    <s v="Y07"/>
    <s v="ANTALYA"/>
    <s v="ANTALYA"/>
    <s v="MERKEZ"/>
    <s v="YENİ MAĞ.-SERİK- DOĞUDEPO (18 PLT) || YENİ MAĞ-MURATPAŞA DEPO (14 PLT) @ "/>
    <n v="0"/>
    <n v="0"/>
    <n v="0"/>
    <n v="0"/>
    <n v="20000"/>
    <n v="0"/>
    <n v="20431.95"/>
    <n v="0"/>
    <n v="20000"/>
    <n v="20431.95"/>
    <n v="431.95"/>
  </r>
  <r>
    <x v="4"/>
    <s v="Necmettin ŞEN"/>
    <s v="Arşiv kaydı var"/>
    <s v="24-31 AĞUSTOS 2026 KAŞINHANI MUTABAKATI"/>
    <s v="TAMAMLANDI"/>
    <d v="2026-09-01T00:00:00"/>
    <s v="S-643511"/>
    <d v="2026-08-31T00:00:00"/>
    <s v="Y-577760"/>
    <x v="3"/>
    <m/>
    <s v=" "/>
    <m/>
    <m/>
    <m/>
    <x v="10"/>
    <s v="PANEK ZİRAAT ALETLERİ DAYANIKLI TÜKETİM MALZEMELERİ"/>
    <m/>
    <d v="2026-08-31T00:00:00"/>
    <s v="P-000173316"/>
    <m/>
    <s v="42ADS921"/>
    <s v="Tır Frigorifik"/>
    <s v="DURMUŞ ÇELİK"/>
    <x v="0"/>
    <s v=" "/>
    <m/>
    <s v="ŞEHİRLERARASI"/>
    <n v="1"/>
    <s v="4210"/>
    <s v="KAŞINHANI FABRİKA"/>
    <s v="KONYA"/>
    <s v="MERAM"/>
    <m/>
    <s v="Y06"/>
    <s v="ANKARA"/>
    <s v="ANKARA"/>
    <s v="ANKARA MERKEZ"/>
    <s v="YENİ MAĞ.-AKINCI DEPO (14 PLT) || YENİ MAĞ.ESENBOĞA DEPO (18 PLT) @ "/>
    <n v="0"/>
    <n v="0"/>
    <n v="0"/>
    <n v="0"/>
    <n v="24000"/>
    <n v="0"/>
    <n v="26122.06"/>
    <n v="0"/>
    <n v="24000"/>
    <n v="26122.06"/>
    <n v="2122.06"/>
  </r>
  <r>
    <x v="4"/>
    <s v="Necmettin ŞEN"/>
    <s v="Arşiv kaydı var"/>
    <s v="24-31 AĞUSTOS 2026 KAŞINHANI MUTABAKATI"/>
    <s v="TAMAMLANDI"/>
    <d v="2026-09-01T00:00:00"/>
    <s v="S-643509"/>
    <d v="2026-08-31T00:00:00"/>
    <s v="Y-577758"/>
    <x v="3"/>
    <m/>
    <s v=" "/>
    <m/>
    <m/>
    <m/>
    <x v="10"/>
    <s v="PANEK ZİRAAT ALETLERİ DAYANIKLI TÜKETİM MALZEMELERİ"/>
    <m/>
    <d v="2026-08-31T00:00:00"/>
    <s v="P-000173314"/>
    <m/>
    <s v="42M1989"/>
    <s v="Tır Tenteli"/>
    <s v="NAİL GÜÇLÜ"/>
    <x v="0"/>
    <s v=" "/>
    <m/>
    <s v="ŞEHİRLERARASI"/>
    <n v="1"/>
    <s v="4210"/>
    <s v="KAŞINHANI FABRİKA"/>
    <s v="KONYA"/>
    <s v="MERAM"/>
    <m/>
    <s v="Y06"/>
    <s v="ANKARA"/>
    <s v="ANKARA"/>
    <s v="ANKARA MERKEZ"/>
    <s v="YENİ MAĞ. GÖLBAŞI DEPO (13 PLT) || YENİ MAĞ.ELMADAĞ DEPO (17 PLT) @ "/>
    <n v="0"/>
    <n v="0"/>
    <n v="0"/>
    <n v="0"/>
    <n v="21500"/>
    <n v="0"/>
    <n v="23807.77"/>
    <n v="0"/>
    <n v="21500"/>
    <n v="23807.77"/>
    <n v="2307.77"/>
  </r>
  <r>
    <x v="4"/>
    <s v="Necmettin ŞEN"/>
    <s v="Arşiv kaydı var"/>
    <s v="24-31 AĞUSTOS 2026 ÇUMRA MUTABAKATI"/>
    <s v="TAMAMLANDI"/>
    <d v="2026-09-01T00:00:00"/>
    <s v="S-643500"/>
    <d v="2026-08-31T00:00:00"/>
    <s v="Y-577749"/>
    <x v="2"/>
    <m/>
    <s v=" "/>
    <m/>
    <m/>
    <m/>
    <x v="10"/>
    <s v="PANEK ZİRAAT ALETLERİ DAYANIKLI TÜKETİM MALZEMELERİ"/>
    <m/>
    <d v="2026-08-31T00:00:00"/>
    <s v="P-000173305"/>
    <m/>
    <s v="42SM634"/>
    <s v="Tır Frigorifik"/>
    <s v="YASİN BOZDAĞ"/>
    <x v="1"/>
    <s v=" "/>
    <m/>
    <s v="ŞEHİRLERARASI"/>
    <n v="1"/>
    <s v="4211"/>
    <s v="ÇUMRA FABRİKA"/>
    <s v="KONYA"/>
    <s v="ÇUMRA"/>
    <m/>
    <s v="Y60"/>
    <s v="TOKAT"/>
    <s v="TOKAT"/>
    <s v="TOKAT MERKEZ"/>
    <s v="BİM- DMR ARICILIK- TOK TAR- A101 @ "/>
    <n v="0"/>
    <n v="0"/>
    <n v="0"/>
    <n v="0"/>
    <n v="0"/>
    <n v="0"/>
    <n v="48519.59"/>
    <n v="0"/>
    <n v="0"/>
    <n v="48519.59"/>
    <n v="48519.59"/>
  </r>
  <r>
    <x v="4"/>
    <s v="Necmettin ŞEN"/>
    <m/>
    <s v="24-31 AĞUSTOS 2026 ÇUMRA MUTABAKATI"/>
    <s v="TAMAMLANDI"/>
    <d v="2026-09-01T00:00:00"/>
    <s v="S-643499"/>
    <d v="2026-08-31T00:00:00"/>
    <s v="Y-577748"/>
    <x v="2"/>
    <m/>
    <s v=" "/>
    <m/>
    <m/>
    <m/>
    <x v="10"/>
    <s v="PANEK ZİRAAT ALETLERİ DAYANIKLI TÜKETİM MALZEMELERİ"/>
    <m/>
    <d v="2026-08-31T00:00:00"/>
    <s v="P-000173304"/>
    <m/>
    <s v="70BH207"/>
    <s v="Tır Tenteli"/>
    <s v="İSA KILINÇVUR"/>
    <x v="0"/>
    <s v=" "/>
    <m/>
    <s v="ŞEHİRLERARASI"/>
    <n v="1"/>
    <s v="4211"/>
    <s v="ÇUMRA FABRİKA"/>
    <s v="KONYA"/>
    <s v="ÇUMRA"/>
    <m/>
    <s v="Y76"/>
    <s v="IĞDIR"/>
    <s v="IĞDIR"/>
    <s v="IĞDIR MERKEZ"/>
    <s v="BİM- CEM V NAZ GIDA- MEHMET FATİH ACARİ- BİM- ADEM UÇAK @ "/>
    <n v="0"/>
    <n v="0"/>
    <n v="0"/>
    <n v="0"/>
    <n v="80000"/>
    <n v="0"/>
    <n v="91596.24"/>
    <n v="0"/>
    <n v="80000"/>
    <n v="91596.24"/>
    <n v="11596.24"/>
  </r>
  <r>
    <x v="4"/>
    <s v="Ahmet Bursal"/>
    <m/>
    <m/>
    <m/>
    <d v="2026-08-31T00:00:00"/>
    <s v="S-643443"/>
    <d v="2026-08-31T00:00:00"/>
    <s v="Y-577692"/>
    <x v="3"/>
    <m/>
    <s v=" "/>
    <m/>
    <m/>
    <m/>
    <x v="11"/>
    <m/>
    <m/>
    <d v="2026-08-31T00:00:00"/>
    <s v="P-000173446"/>
    <m/>
    <s v="51ADB860"/>
    <s v="Tır Frigorifik"/>
    <s v="CUMALİ ERÇATIM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VRUPA @"/>
    <n v="0"/>
    <n v="0"/>
    <n v="0"/>
    <n v="0"/>
    <n v="50000"/>
    <n v="0"/>
    <n v="59564"/>
    <n v="0"/>
    <n v="50000"/>
    <n v="59564"/>
    <n v="9564"/>
  </r>
  <r>
    <x v="4"/>
    <s v="Ahmet Bursal"/>
    <m/>
    <m/>
    <m/>
    <d v="2026-08-31T00:00:00"/>
    <s v="S-643442"/>
    <d v="2026-08-31T00:00:00"/>
    <s v="Y-577691"/>
    <x v="3"/>
    <m/>
    <s v=" "/>
    <m/>
    <m/>
    <m/>
    <x v="11"/>
    <m/>
    <m/>
    <d v="2026-08-31T00:00:00"/>
    <s v="P-000173445"/>
    <m/>
    <s v="68KD766"/>
    <s v="Tır Frigorifik"/>
    <s v="CEMAL DAYSAL"/>
    <x v="0"/>
    <s v=" "/>
    <m/>
    <s v="ŞEHİRLERARASI"/>
    <n v="1"/>
    <s v="Y51"/>
    <s v="NİĞDE"/>
    <s v="NİĞDE"/>
    <s v="NİĞDE MERKEZ"/>
    <m/>
    <s v="Y48"/>
    <s v="MUĞLA"/>
    <s v="MUĞLA"/>
    <s v="MUĞLA MERKEZ"/>
    <s v="DALAMAN @"/>
    <n v="0"/>
    <n v="0"/>
    <n v="0"/>
    <n v="0"/>
    <n v="55000"/>
    <n v="0"/>
    <n v="64433"/>
    <n v="0"/>
    <n v="55000"/>
    <n v="64433"/>
    <n v="9433"/>
  </r>
  <r>
    <x v="4"/>
    <s v="Ahmet Bursal"/>
    <m/>
    <m/>
    <m/>
    <d v="2026-08-31T00:00:00"/>
    <s v="S-643441"/>
    <d v="2026-08-31T00:00:00"/>
    <s v="Y-577690"/>
    <x v="3"/>
    <m/>
    <s v=" "/>
    <m/>
    <m/>
    <m/>
    <x v="11"/>
    <m/>
    <m/>
    <d v="2026-08-31T00:00:00"/>
    <s v="P-000173444"/>
    <m/>
    <s v="51KT440"/>
    <s v="Tır Tenteli"/>
    <s v="MESUT DURAK"/>
    <x v="0"/>
    <s v=" "/>
    <m/>
    <s v="ŞEHİRLERARASI"/>
    <n v="1"/>
    <s v="Y51"/>
    <s v="NİĞDE"/>
    <s v="NİĞDE"/>
    <s v="NİĞDE MERKEZ"/>
    <m/>
    <s v="Y41"/>
    <s v="KOCAELİ"/>
    <s v="KOCAELİ"/>
    <s v="KOCAELİ(İZMİT) MERKEZ"/>
    <m/>
    <n v="0"/>
    <n v="0"/>
    <n v="0"/>
    <n v="0"/>
    <n v="40000"/>
    <n v="0"/>
    <n v="46201"/>
    <n v="0"/>
    <n v="40000"/>
    <n v="46201"/>
    <n v="6201"/>
  </r>
  <r>
    <x v="4"/>
    <s v="Ahmet Bursal"/>
    <m/>
    <m/>
    <m/>
    <d v="2026-08-31T00:00:00"/>
    <s v="S-643439"/>
    <d v="2026-08-31T00:00:00"/>
    <s v="Y-577688"/>
    <x v="3"/>
    <m/>
    <s v=" "/>
    <m/>
    <m/>
    <m/>
    <x v="11"/>
    <m/>
    <m/>
    <d v="2026-08-31T00:00:00"/>
    <s v="P-000173442"/>
    <m/>
    <s v="51ADS045"/>
    <s v="Tır Frigorifik"/>
    <s v="MURAT DURAK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NADOLU @"/>
    <n v="0"/>
    <n v="0"/>
    <n v="0"/>
    <n v="0"/>
    <n v="42000"/>
    <n v="0"/>
    <n v="53245"/>
    <n v="0"/>
    <n v="42000"/>
    <n v="53245"/>
    <n v="11245"/>
  </r>
  <r>
    <x v="4"/>
    <s v="Ahmet Bursal"/>
    <m/>
    <m/>
    <m/>
    <d v="2026-08-31T00:00:00"/>
    <s v="S-643438"/>
    <d v="2026-08-31T00:00:00"/>
    <s v="Y-577687"/>
    <x v="3"/>
    <m/>
    <s v=" "/>
    <m/>
    <m/>
    <m/>
    <x v="11"/>
    <m/>
    <m/>
    <d v="2026-08-31T00:00:00"/>
    <s v="P-000173453"/>
    <m/>
    <s v="51BN051"/>
    <s v="Tır Frigorifik"/>
    <s v="HÜSEYİN İMİR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NADOLU @"/>
    <n v="0"/>
    <n v="0"/>
    <n v="0"/>
    <n v="0"/>
    <n v="42000"/>
    <n v="0"/>
    <n v="53245"/>
    <n v="0"/>
    <n v="42000"/>
    <n v="53245"/>
    <n v="11245"/>
  </r>
  <r>
    <x v="4"/>
    <s v="Ahmet Bursal"/>
    <m/>
    <m/>
    <m/>
    <d v="2026-08-31T00:00:00"/>
    <s v="S-643437"/>
    <d v="2026-08-31T00:00:00"/>
    <s v="Y-577686"/>
    <x v="3"/>
    <m/>
    <s v=" "/>
    <m/>
    <m/>
    <m/>
    <x v="11"/>
    <m/>
    <m/>
    <d v="2026-08-31T00:00:00"/>
    <s v="P-000173441"/>
    <m/>
    <s v="51ACA390"/>
    <s v="Tır Frigorifik"/>
    <s v="MEHMET ERÇATIM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VRUPA @"/>
    <n v="0"/>
    <n v="0"/>
    <n v="0"/>
    <n v="0"/>
    <n v="50000"/>
    <n v="0"/>
    <n v="59564"/>
    <n v="0"/>
    <n v="50000"/>
    <n v="59564"/>
    <n v="9564"/>
  </r>
  <r>
    <x v="4"/>
    <s v="Ahmet Bursal"/>
    <m/>
    <m/>
    <m/>
    <d v="2026-08-31T00:00:00"/>
    <s v="S-643436"/>
    <d v="2026-08-31T00:00:00"/>
    <s v="Y-577685"/>
    <x v="3"/>
    <m/>
    <s v=" "/>
    <m/>
    <m/>
    <m/>
    <x v="11"/>
    <m/>
    <m/>
    <d v="2026-08-31T00:00:00"/>
    <s v="P-000173440"/>
    <m/>
    <s v="51AEV851"/>
    <s v="Tır Frigorifik"/>
    <s v="EŞREF BOZKUŞ"/>
    <x v="0"/>
    <s v="EŞREF BOZKUŞ"/>
    <s v="5468080524"/>
    <s v="ŞEHİRLERARASI"/>
    <n v="1"/>
    <s v="Y51"/>
    <s v="NİĞDE"/>
    <s v="NİĞDE"/>
    <s v="NİĞDE MERKEZ"/>
    <m/>
    <s v="Y16"/>
    <s v="BURSA"/>
    <s v="BURSA"/>
    <s v="BURSA MERKEZ"/>
    <m/>
    <n v="0"/>
    <n v="0"/>
    <n v="0"/>
    <n v="0"/>
    <n v="41000"/>
    <n v="0"/>
    <n v="51070"/>
    <n v="0"/>
    <n v="41000"/>
    <n v="51070"/>
    <n v="10070"/>
  </r>
  <r>
    <x v="4"/>
    <s v="Ahmet Bursal"/>
    <m/>
    <m/>
    <m/>
    <d v="2026-08-31T00:00:00"/>
    <s v="S-643435"/>
    <d v="2026-08-31T00:00:00"/>
    <s v="Y-577684"/>
    <x v="3"/>
    <m/>
    <s v=" "/>
    <m/>
    <m/>
    <m/>
    <x v="11"/>
    <m/>
    <m/>
    <d v="2026-08-31T00:00:00"/>
    <s v="P-000173439"/>
    <m/>
    <s v="50AG721"/>
    <s v="Tır Frigorifik"/>
    <s v="AGRO NAKL.SAN.VE TİC.LTD.ŞTİ"/>
    <x v="0"/>
    <s v=" "/>
    <m/>
    <s v="ŞEHİRLERARASI"/>
    <n v="1"/>
    <s v="Y51"/>
    <s v="NİĞDE"/>
    <s v="NİĞDE"/>
    <s v="NİĞDE MERKEZ"/>
    <m/>
    <s v="Y42"/>
    <s v="KONYA"/>
    <s v="KONYA"/>
    <s v="KONYA MERKEZ"/>
    <m/>
    <n v="0"/>
    <n v="0"/>
    <n v="0"/>
    <n v="0"/>
    <n v="20000"/>
    <n v="0"/>
    <n v="21857"/>
    <n v="0"/>
    <n v="20000"/>
    <n v="21857"/>
    <n v="1857"/>
  </r>
  <r>
    <x v="4"/>
    <s v="Ahmet Bursal"/>
    <m/>
    <m/>
    <m/>
    <d v="2026-08-31T00:00:00"/>
    <s v="S-643434"/>
    <d v="2026-08-31T00:00:00"/>
    <s v="Y-577683"/>
    <x v="3"/>
    <m/>
    <s v=" "/>
    <m/>
    <m/>
    <m/>
    <x v="11"/>
    <m/>
    <m/>
    <d v="2026-08-31T00:00:00"/>
    <s v="P-000173437"/>
    <m/>
    <s v="33F1357"/>
    <s v="Tır Frigorifik"/>
    <s v="NAFİ DEMİRALP"/>
    <x v="0"/>
    <s v=" "/>
    <m/>
    <s v="ŞEHİRLERARASI"/>
    <n v="1"/>
    <s v="Y51"/>
    <s v="NİĞDE"/>
    <s v="NİĞDE"/>
    <s v="NİĞDE MERKEZ"/>
    <m/>
    <s v="Y42"/>
    <s v="KONYA"/>
    <s v="KONYA"/>
    <s v="KONYA MERKEZ"/>
    <m/>
    <n v="0"/>
    <n v="0"/>
    <n v="0"/>
    <n v="0"/>
    <n v="17000"/>
    <n v="0"/>
    <n v="21857"/>
    <n v="0"/>
    <n v="17000"/>
    <n v="21857"/>
    <n v="4857"/>
  </r>
  <r>
    <x v="4"/>
    <s v="Ahmet Bursal"/>
    <m/>
    <m/>
    <m/>
    <d v="2026-08-31T00:00:00"/>
    <s v="S-643433"/>
    <d v="2026-08-31T00:00:00"/>
    <s v="Y-577682"/>
    <x v="3"/>
    <m/>
    <s v=" "/>
    <m/>
    <m/>
    <m/>
    <x v="11"/>
    <m/>
    <m/>
    <d v="2026-08-31T00:00:00"/>
    <s v="P-000173436"/>
    <m/>
    <s v="68KD451"/>
    <s v="Tır Frigorifik"/>
    <s v="CEMAL DAYSAL"/>
    <x v="0"/>
    <s v=" "/>
    <m/>
    <s v="ŞEHİRLERARASI"/>
    <n v="1"/>
    <s v="Y51"/>
    <s v="NİĞDE"/>
    <s v="NİĞDE"/>
    <s v="NİĞDE MERKEZ"/>
    <m/>
    <s v="Y07"/>
    <s v="ANTALYA"/>
    <s v="ANTALYA"/>
    <s v="MERKEZ"/>
    <m/>
    <n v="0"/>
    <n v="0"/>
    <n v="0"/>
    <n v="0"/>
    <n v="36000"/>
    <n v="0"/>
    <n v="39364"/>
    <n v="0"/>
    <n v="36000"/>
    <n v="39364"/>
    <n v="3364"/>
  </r>
  <r>
    <x v="4"/>
    <s v="Ahmet Bursal"/>
    <m/>
    <m/>
    <m/>
    <d v="2026-08-31T00:00:00"/>
    <s v="S-643432"/>
    <d v="2026-08-31T00:00:00"/>
    <s v="Y-577681"/>
    <x v="3"/>
    <m/>
    <s v=" "/>
    <m/>
    <m/>
    <m/>
    <x v="11"/>
    <m/>
    <m/>
    <d v="2026-08-31T00:00:00"/>
    <s v="P-000173434"/>
    <m/>
    <s v="51KG652"/>
    <s v="Tır Tenteli"/>
    <s v="CEVDET AÇIKGÖZ"/>
    <x v="0"/>
    <s v=" "/>
    <m/>
    <s v="ŞEHİRLERARASI"/>
    <n v="1"/>
    <s v="Y51"/>
    <s v="NİĞDE"/>
    <s v="NİĞDE"/>
    <s v="NİĞDE MERKEZ"/>
    <m/>
    <s v="Y06"/>
    <s v="ANKARA"/>
    <s v="ANKARA"/>
    <s v="ANKARA MERKEZ"/>
    <m/>
    <n v="0"/>
    <n v="0"/>
    <n v="0"/>
    <n v="0"/>
    <n v="27000"/>
    <n v="0"/>
    <n v="30041"/>
    <n v="0"/>
    <n v="27000"/>
    <n v="30041"/>
    <n v="304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DBA4D1-F9BB-41F3-BA6B-A1DDF2B2C94A}" name="PivotTable1" cacheId="53" applyNumberFormats="0" applyBorderFormats="0" applyFontFormats="0" applyPatternFormats="0" applyAlignmentFormats="0" applyWidthHeightFormats="1" dataCaption="Değerler" updatedVersion="8" minRefreshableVersion="3" useAutoFormatting="1" itemPrintTitles="1" createdVersion="8" indent="0" outline="1" outlineData="1" multipleFieldFilters="0" chartFormat="2">
  <location ref="X1:AE5" firstHeaderRow="0" firstDataRow="1" firstDataCol="1"/>
  <pivotFields count="23">
    <pivotField dataField="1" showAll="0"/>
    <pivotField showAll="0"/>
    <pivotField axis="axisRow" showAll="0">
      <items count="10">
        <item x="0"/>
        <item m="1" x="8"/>
        <item x="1"/>
        <item x="2"/>
        <item m="1" x="6"/>
        <item m="1" x="7"/>
        <item m="1" x="5"/>
        <item m="1" x="3"/>
        <item m="1" x="4"/>
        <item t="default"/>
      </items>
    </pivotField>
    <pivotField showAll="0"/>
    <pivotField dataField="1"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dataField="1" numFmtId="4" showAll="0"/>
    <pivotField dataField="1" numFmtId="4" showAll="0"/>
    <pivotField dataField="1" numFmtId="4" showAll="0"/>
    <pivotField dataField="1" numFmtId="4" showAll="0"/>
    <pivotField dataField="1" dragToRow="0" dragToCol="0" dragToPage="0" showAll="0" defaultSubtotal="0"/>
  </pivotFields>
  <rowFields count="1">
    <field x="2"/>
  </rowFields>
  <rowItems count="4">
    <i>
      <x/>
    </i>
    <i>
      <x v="2"/>
    </i>
    <i>
      <x v="3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Araç Sayısı" fld="0" subtotal="count" baseField="0" baseItem="0" numFmtId="3"/>
    <dataField name="Ortalama Km" fld="4" subtotal="average" baseField="2" baseItem="0" numFmtId="3"/>
    <dataField name="Toplam Maliyet" fld="18" baseField="0" baseItem="0" numFmtId="167"/>
    <dataField name="Toplam Ciro" fld="19" baseField="0" baseItem="0" numFmtId="167"/>
    <dataField name="Toplam ELDEN" fld="20" baseField="0" baseItem="0" numFmtId="167"/>
    <dataField name="Toplam KAR_ZARAR" fld="21" baseField="0" baseItem="0" numFmtId="167"/>
    <dataField name="Toplam %" fld="22" baseField="0" baseItem="0" numFmtId="168"/>
  </dataFields>
  <formats count="18">
    <format dxfId="4517">
      <pivotArea outline="0" collapsedLevelsAreSubtotals="1" fieldPosition="0"/>
    </format>
    <format dxfId="4516">
      <pivotArea outline="0" collapsedLevelsAreSubtotals="1" fieldPosition="0">
        <references count="1">
          <reference field="4294967294" count="5" selected="0">
            <x v="1"/>
            <x v="2"/>
            <x v="3"/>
            <x v="4"/>
            <x v="5"/>
          </reference>
        </references>
      </pivotArea>
    </format>
    <format dxfId="4515">
      <pivotArea field="2" type="button" dataOnly="0" labelOnly="1" outline="0" axis="axisRow" fieldPosition="0"/>
    </format>
    <format dxfId="4514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4513">
      <pivotArea field="2" type="button" dataOnly="0" labelOnly="1" outline="0" axis="axisRow" fieldPosition="0"/>
    </format>
    <format dxfId="4512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4511">
      <pivotArea field="2" type="button" dataOnly="0" labelOnly="1" outline="0" axis="axisRow" fieldPosition="0"/>
    </format>
    <format dxfId="4510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4509">
      <pivotArea field="2" type="button" dataOnly="0" labelOnly="1" outline="0" axis="axisRow" fieldPosition="0"/>
    </format>
    <format dxfId="4508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450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50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0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50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03">
      <pivotArea outline="0" collapsedLevelsAreSubtotals="1" fieldPosition="0">
        <references count="1">
          <reference field="4294967294" count="4" selected="0">
            <x v="2"/>
            <x v="3"/>
            <x v="4"/>
            <x v="5"/>
          </reference>
        </references>
      </pivotArea>
    </format>
    <format dxfId="4502">
      <pivotArea dataOnly="0" labelOnly="1" outline="0" fieldPosition="0">
        <references count="1">
          <reference field="4294967294" count="4">
            <x v="2"/>
            <x v="3"/>
            <x v="4"/>
            <x v="5"/>
          </reference>
        </references>
      </pivotArea>
    </format>
    <format dxfId="4501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4500">
      <pivotArea dataOnly="0" labelOnly="1" outline="0" fieldPosition="0">
        <references count="1">
          <reference field="4294967294" count="1">
            <x v="6"/>
          </reference>
        </references>
      </pivotArea>
    </format>
  </formats>
  <chartFormats count="7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1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1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C3FB58-FE2E-4DB6-8104-399AE65DFBE3}" name="PivotTable6" cacheId="116" applyNumberFormats="0" applyBorderFormats="0" applyFontFormats="0" applyPatternFormats="0" applyAlignmentFormats="0" applyWidthHeightFormats="1" dataCaption="Değerler" updatedVersion="8" minRefreshableVersion="3" itemPrintTitles="1" createdVersion="8" indent="0" outline="1" outlineData="1" multipleFieldFilters="0">
  <location ref="A3:D27" firstHeaderRow="0" firstDataRow="1" firstDataCol="1" rowPageCount="1" colPageCount="1"/>
  <pivotFields count="51">
    <pivotField axis="axisRow" showAll="0">
      <items count="11">
        <item x="5"/>
        <item m="1" x="9"/>
        <item m="1" x="8"/>
        <item x="1"/>
        <item m="1" x="7"/>
        <item x="6"/>
        <item x="0"/>
        <item x="4"/>
        <item x="3"/>
        <item x="2"/>
        <item t="default"/>
      </items>
    </pivotField>
    <pivotField showAll="0"/>
    <pivotField showAll="0"/>
    <pivotField showAll="0"/>
    <pivotField showAll="0"/>
    <pivotField numFmtId="14"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01">
        <item m="1" x="143"/>
        <item x="17"/>
        <item m="1" x="176"/>
        <item x="13"/>
        <item m="1" x="293"/>
        <item m="1" x="136"/>
        <item x="34"/>
        <item m="1" x="292"/>
        <item x="0"/>
        <item m="1" x="266"/>
        <item m="1" x="265"/>
        <item m="1" x="54"/>
        <item x="50"/>
        <item m="1" x="135"/>
        <item x="15"/>
        <item m="1" x="58"/>
        <item x="12"/>
        <item x="4"/>
        <item m="1" x="288"/>
        <item m="1" x="261"/>
        <item m="1" x="221"/>
        <item m="1" x="154"/>
        <item m="1" x="296"/>
        <item m="1" x="133"/>
        <item x="40"/>
        <item m="1" x="52"/>
        <item x="2"/>
        <item x="23"/>
        <item m="1" x="56"/>
        <item x="26"/>
        <item m="1" x="164"/>
        <item x="7"/>
        <item m="1" x="97"/>
        <item x="49"/>
        <item m="1" x="283"/>
        <item m="1" x="277"/>
        <item m="1" x="285"/>
        <item m="1" x="179"/>
        <item m="1" x="200"/>
        <item m="1" x="72"/>
        <item m="1" x="186"/>
        <item x="10"/>
        <item m="1" x="284"/>
        <item x="24"/>
        <item m="1" x="276"/>
        <item m="1" x="198"/>
        <item x="37"/>
        <item m="1" x="279"/>
        <item m="1" x="295"/>
        <item m="1" x="298"/>
        <item m="1" x="99"/>
        <item x="8"/>
        <item m="1" x="299"/>
        <item m="1" x="249"/>
        <item m="1" x="281"/>
        <item x="14"/>
        <item m="1" x="246"/>
        <item x="16"/>
        <item m="1" x="267"/>
        <item x="19"/>
        <item m="1" x="291"/>
        <item m="1" x="85"/>
        <item m="1" x="294"/>
        <item m="1" x="269"/>
        <item x="25"/>
        <item m="1" x="162"/>
        <item m="1" x="177"/>
        <item m="1" x="290"/>
        <item m="1" x="191"/>
        <item m="1" x="297"/>
        <item m="1" x="245"/>
        <item m="1" x="168"/>
        <item x="41"/>
        <item m="1" x="196"/>
        <item m="1" x="75"/>
        <item m="1" x="146"/>
        <item m="1" x="166"/>
        <item m="1" x="68"/>
        <item m="1" x="84"/>
        <item m="1" x="98"/>
        <item x="43"/>
        <item x="48"/>
        <item m="1" x="53"/>
        <item m="1" x="150"/>
        <item m="1" x="289"/>
        <item m="1" x="272"/>
        <item m="1" x="271"/>
        <item m="1" x="215"/>
        <item m="1" x="280"/>
        <item m="1" x="90"/>
        <item m="1" x="61"/>
        <item m="1" x="286"/>
        <item m="1" x="287"/>
        <item m="1" x="228"/>
        <item m="1" x="88"/>
        <item m="1" x="227"/>
        <item m="1" x="248"/>
        <item m="1" x="241"/>
        <item m="1" x="197"/>
        <item m="1" x="282"/>
        <item m="1" x="220"/>
        <item m="1" x="278"/>
        <item m="1" x="268"/>
        <item m="1" x="270"/>
        <item x="51"/>
        <item m="1" x="226"/>
        <item m="1" x="273"/>
        <item m="1" x="242"/>
        <item m="1" x="83"/>
        <item m="1" x="210"/>
        <item m="1" x="274"/>
        <item m="1" x="275"/>
        <item x="3"/>
        <item x="18"/>
        <item m="1" x="259"/>
        <item m="1" x="260"/>
        <item m="1" x="155"/>
        <item x="21"/>
        <item m="1" x="243"/>
        <item m="1" x="262"/>
        <item m="1" x="263"/>
        <item m="1" x="264"/>
        <item m="1" x="181"/>
        <item m="1" x="235"/>
        <item m="1" x="239"/>
        <item m="1" x="254"/>
        <item m="1" x="252"/>
        <item m="1" x="250"/>
        <item m="1" x="255"/>
        <item m="1" x="96"/>
        <item m="1" x="256"/>
        <item m="1" x="257"/>
        <item m="1" x="258"/>
        <item m="1" x="185"/>
        <item m="1" x="247"/>
        <item m="1" x="251"/>
        <item m="1" x="174"/>
        <item m="1" x="203"/>
        <item m="1" x="137"/>
        <item m="1" x="253"/>
        <item m="1" x="157"/>
        <item m="1" x="237"/>
        <item m="1" x="240"/>
        <item m="1" x="244"/>
        <item m="1" x="131"/>
        <item m="1" x="217"/>
        <item m="1" x="232"/>
        <item m="1" x="233"/>
        <item m="1" x="234"/>
        <item m="1" x="142"/>
        <item m="1" x="236"/>
        <item m="1" x="238"/>
        <item m="1" x="230"/>
        <item m="1" x="65"/>
        <item m="1" x="73"/>
        <item m="1" x="153"/>
        <item m="1" x="201"/>
        <item m="1" x="202"/>
        <item m="1" x="229"/>
        <item m="1" x="209"/>
        <item m="1" x="231"/>
        <item m="1" x="222"/>
        <item m="1" x="223"/>
        <item m="1" x="214"/>
        <item m="1" x="224"/>
        <item m="1" x="225"/>
        <item m="1" x="148"/>
        <item m="1" x="216"/>
        <item m="1" x="218"/>
        <item m="1" x="64"/>
        <item x="38"/>
        <item m="1" x="219"/>
        <item m="1" x="160"/>
        <item m="1" x="139"/>
        <item m="1" x="211"/>
        <item m="1" x="212"/>
        <item m="1" x="213"/>
        <item x="9"/>
        <item m="1" x="205"/>
        <item m="1" x="122"/>
        <item m="1" x="206"/>
        <item m="1" x="207"/>
        <item x="32"/>
        <item m="1" x="208"/>
        <item m="1" x="78"/>
        <item m="1" x="204"/>
        <item m="1" x="183"/>
        <item m="1" x="175"/>
        <item x="1"/>
        <item m="1" x="190"/>
        <item m="1" x="161"/>
        <item x="35"/>
        <item m="1" x="189"/>
        <item m="1" x="60"/>
        <item m="1" x="199"/>
        <item m="1" x="193"/>
        <item m="1" x="151"/>
        <item m="1" x="194"/>
        <item m="1" x="195"/>
        <item m="1" x="101"/>
        <item m="1" x="125"/>
        <item m="1" x="110"/>
        <item m="1" x="192"/>
        <item m="1" x="167"/>
        <item m="1" x="188"/>
        <item m="1" x="178"/>
        <item m="1" x="147"/>
        <item m="1" x="182"/>
        <item m="1" x="184"/>
        <item m="1" x="94"/>
        <item m="1" x="172"/>
        <item m="1" x="171"/>
        <item m="1" x="187"/>
        <item m="1" x="180"/>
        <item m="1" x="67"/>
        <item x="47"/>
        <item m="1" x="165"/>
        <item m="1" x="169"/>
        <item m="1" x="170"/>
        <item m="1" x="79"/>
        <item m="1" x="173"/>
        <item x="22"/>
        <item x="5"/>
        <item m="1" x="152"/>
        <item m="1" x="163"/>
        <item m="1" x="158"/>
        <item m="1" x="159"/>
        <item m="1" x="128"/>
        <item m="1" x="115"/>
        <item m="1" x="156"/>
        <item m="1" x="70"/>
        <item x="46"/>
        <item m="1" x="145"/>
        <item m="1" x="87"/>
        <item m="1" x="141"/>
        <item m="1" x="149"/>
        <item x="6"/>
        <item m="1" x="140"/>
        <item m="1" x="102"/>
        <item x="45"/>
        <item x="42"/>
        <item m="1" x="144"/>
        <item m="1" x="129"/>
        <item m="1" x="138"/>
        <item m="1" x="130"/>
        <item m="1" x="119"/>
        <item m="1" x="123"/>
        <item x="11"/>
        <item m="1" x="120"/>
        <item m="1" x="126"/>
        <item m="1" x="127"/>
        <item m="1" x="55"/>
        <item m="1" x="132"/>
        <item m="1" x="134"/>
        <item m="1" x="121"/>
        <item m="1" x="124"/>
        <item m="1" x="106"/>
        <item m="1" x="104"/>
        <item m="1" x="107"/>
        <item m="1" x="111"/>
        <item m="1" x="112"/>
        <item m="1" x="113"/>
        <item m="1" x="103"/>
        <item m="1" x="105"/>
        <item m="1" x="91"/>
        <item m="1" x="108"/>
        <item m="1" x="109"/>
        <item m="1" x="114"/>
        <item m="1" x="116"/>
        <item m="1" x="117"/>
        <item m="1" x="118"/>
        <item x="30"/>
        <item m="1" x="100"/>
        <item m="1" x="86"/>
        <item x="29"/>
        <item m="1" x="92"/>
        <item m="1" x="82"/>
        <item x="27"/>
        <item x="31"/>
        <item m="1" x="93"/>
        <item m="1" x="95"/>
        <item m="1" x="69"/>
        <item m="1" x="71"/>
        <item m="1" x="76"/>
        <item m="1" x="89"/>
        <item m="1" x="74"/>
        <item m="1" x="77"/>
        <item m="1" x="80"/>
        <item m="1" x="81"/>
        <item x="20"/>
        <item m="1" x="66"/>
        <item x="36"/>
        <item x="39"/>
        <item m="1" x="57"/>
        <item x="28"/>
        <item m="1" x="59"/>
        <item m="1" x="62"/>
        <item m="1" x="63"/>
        <item x="44"/>
        <item x="3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7">
        <item x="1"/>
        <item h="1" m="1" x="3"/>
        <item h="1" m="1" x="4"/>
        <item h="1" m="1" x="5"/>
        <item h="1" x="0"/>
        <item h="1" m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dataField="1" numFmtId="166" showAll="0"/>
    <pivotField dataField="1" numFmtId="166" showAll="0"/>
    <pivotField dataField="1" numFmtId="166" showAll="0"/>
    <pivotField dragToRow="0" dragToCol="0" dragToPage="0" showAll="0" defaultSubtotal="0"/>
  </pivotFields>
  <rowFields count="2">
    <field x="0"/>
    <field x="15"/>
  </rowFields>
  <rowItems count="24">
    <i>
      <x/>
    </i>
    <i r="1">
      <x v="57"/>
    </i>
    <i>
      <x v="5"/>
    </i>
    <i r="1">
      <x v="8"/>
    </i>
    <i r="1">
      <x v="240"/>
    </i>
    <i r="1">
      <x v="291"/>
    </i>
    <i>
      <x v="6"/>
    </i>
    <i r="1">
      <x v="3"/>
    </i>
    <i r="1">
      <x v="16"/>
    </i>
    <i>
      <x v="7"/>
    </i>
    <i r="1">
      <x v="31"/>
    </i>
    <i r="1">
      <x v="41"/>
    </i>
    <i r="1">
      <x v="46"/>
    </i>
    <i r="1">
      <x v="72"/>
    </i>
    <i r="1">
      <x v="247"/>
    </i>
    <i r="1">
      <x v="274"/>
    </i>
    <i r="1">
      <x v="294"/>
    </i>
    <i r="1">
      <x v="299"/>
    </i>
    <i>
      <x v="8"/>
    </i>
    <i r="1">
      <x v="51"/>
    </i>
    <i r="1">
      <x v="292"/>
    </i>
    <i>
      <x v="9"/>
    </i>
    <i r="1">
      <x v="236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4" hier="-1"/>
  </pageFields>
  <dataFields count="3">
    <dataField name="Toplam TOPLAM_ALIS" fld="47" baseField="0" baseItem="0" numFmtId="167"/>
    <dataField name="Toplam TOPLAM_SATIS" fld="48" baseField="0" baseItem="0" numFmtId="167"/>
    <dataField name="Toplam TOPLAM_KAR_ZARAR" fld="49" baseField="0" baseItem="0" numFmtId="167"/>
  </dataFields>
  <formats count="80">
    <format dxfId="4471">
      <pivotArea outline="0" collapsedLevelsAreSubtotals="1" fieldPosition="0"/>
    </format>
    <format dxfId="4470">
      <pivotArea field="0" type="button" dataOnly="0" labelOnly="1" outline="0" axis="axisRow" fieldPosition="0"/>
    </format>
    <format dxfId="446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468">
      <pivotArea field="0" type="button" dataOnly="0" labelOnly="1" outline="0" axis="axisRow" fieldPosition="0"/>
    </format>
    <format dxfId="446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466">
      <pivotArea field="0" type="button" dataOnly="0" labelOnly="1" outline="0" axis="axisRow" fieldPosition="0"/>
    </format>
    <format dxfId="446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464">
      <pivotArea field="0" type="button" dataOnly="0" labelOnly="1" outline="0" axis="axisRow" fieldPosition="0"/>
    </format>
    <format dxfId="446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462">
      <pivotArea field="0" type="button" dataOnly="0" labelOnly="1" outline="0" axis="axisRow" fieldPosition="0"/>
    </format>
    <format dxfId="446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460">
      <pivotArea field="0" type="button" dataOnly="0" labelOnly="1" outline="0" axis="axisRow" fieldPosition="0"/>
    </format>
    <format dxfId="445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458">
      <pivotArea grandRow="1" outline="0" collapsedLevelsAreSubtotals="1" fieldPosition="0"/>
    </format>
    <format dxfId="4457">
      <pivotArea dataOnly="0" labelOnly="1" grandRow="1" outline="0" fieldPosition="0"/>
    </format>
    <format dxfId="4456">
      <pivotArea grandRow="1" outline="0" collapsedLevelsAreSubtotals="1" fieldPosition="0"/>
    </format>
    <format dxfId="4455">
      <pivotArea dataOnly="0" labelOnly="1" grandRow="1" outline="0" fieldPosition="0"/>
    </format>
    <format dxfId="4454">
      <pivotArea grandRow="1" outline="0" collapsedLevelsAreSubtotals="1" fieldPosition="0"/>
    </format>
    <format dxfId="4453">
      <pivotArea dataOnly="0" labelOnly="1" grandRow="1" outline="0" fieldPosition="0"/>
    </format>
    <format dxfId="445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451">
      <pivotArea dataOnly="0" labelOnly="1" outline="0" fieldPosition="0">
        <references count="1">
          <reference field="24" count="0"/>
        </references>
      </pivotArea>
    </format>
    <format dxfId="445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44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44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44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445">
      <pivotArea type="all" dataOnly="0" outline="0" fieldPosition="0"/>
    </format>
    <format dxfId="4444">
      <pivotArea outline="0" collapsedLevelsAreSubtotals="1" fieldPosition="0"/>
    </format>
    <format dxfId="4443">
      <pivotArea field="0" type="button" dataOnly="0" labelOnly="1" outline="0" axis="axisRow" fieldPosition="0"/>
    </format>
    <format dxfId="4442">
      <pivotArea dataOnly="0" labelOnly="1" grandRow="1" outline="0" fieldPosition="0"/>
    </format>
    <format dxfId="444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440">
      <pivotArea field="0" type="button" dataOnly="0" labelOnly="1" outline="0" axis="axisRow" fieldPosition="0"/>
    </format>
    <format dxfId="443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438">
      <pivotArea field="0" type="button" dataOnly="0" labelOnly="1" outline="0" axis="axisRow" fieldPosition="0"/>
    </format>
    <format dxfId="443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436">
      <pivotArea field="0" type="button" dataOnly="0" labelOnly="1" outline="0" axis="axisRow" fieldPosition="0"/>
    </format>
    <format dxfId="443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434">
      <pivotArea field="0" type="button" dataOnly="0" labelOnly="1" outline="0" axis="axisRow" fieldPosition="0"/>
    </format>
    <format dxfId="44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432">
      <pivotArea field="0" type="button" dataOnly="0" labelOnly="1" outline="0" axis="axisRow" fieldPosition="0"/>
    </format>
    <format dxfId="443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430">
      <pivotArea field="0" type="button" dataOnly="0" labelOnly="1" outline="0" axis="axisRow" fieldPosition="0"/>
    </format>
    <format dxfId="442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428">
      <pivotArea grandRow="1" outline="0" collapsedLevelsAreSubtotals="1" fieldPosition="0"/>
    </format>
    <format dxfId="4427">
      <pivotArea dataOnly="0" labelOnly="1" grandRow="1" outline="0" fieldPosition="0"/>
    </format>
    <format dxfId="4426">
      <pivotArea grandRow="1" outline="0" collapsedLevelsAreSubtotals="1" fieldPosition="0"/>
    </format>
    <format dxfId="4425">
      <pivotArea dataOnly="0" labelOnly="1" grandRow="1" outline="0" fieldPosition="0"/>
    </format>
    <format dxfId="4424">
      <pivotArea grandRow="1" outline="0" collapsedLevelsAreSubtotals="1" fieldPosition="0"/>
    </format>
    <format dxfId="4423">
      <pivotArea dataOnly="0" labelOnly="1" grandRow="1" outline="0" fieldPosition="0"/>
    </format>
    <format dxfId="4422">
      <pivotArea outline="0" collapsedLevelsAreSubtotals="1" fieldPosition="0"/>
    </format>
    <format dxfId="4421">
      <pivotArea type="all" dataOnly="0" outline="0" fieldPosition="0"/>
    </format>
    <format dxfId="4420">
      <pivotArea outline="0" collapsedLevelsAreSubtotals="1" fieldPosition="0"/>
    </format>
    <format dxfId="4419">
      <pivotArea field="0" type="button" dataOnly="0" labelOnly="1" outline="0" axis="axisRow" fieldPosition="0"/>
    </format>
    <format dxfId="4418">
      <pivotArea dataOnly="0" labelOnly="1" fieldPosition="0">
        <references count="1">
          <reference field="0" count="5">
            <x v="5"/>
            <x v="6"/>
            <x v="7"/>
            <x v="8"/>
            <x v="9"/>
          </reference>
        </references>
      </pivotArea>
    </format>
    <format dxfId="4417">
      <pivotArea dataOnly="0" labelOnly="1" grandRow="1" outline="0" fieldPosition="0"/>
    </format>
    <format dxfId="4416">
      <pivotArea dataOnly="0" labelOnly="1" fieldPosition="0">
        <references count="2">
          <reference field="0" count="1" selected="0">
            <x v="5"/>
          </reference>
          <reference field="15" count="1">
            <x v="8"/>
          </reference>
        </references>
      </pivotArea>
    </format>
    <format dxfId="4415">
      <pivotArea dataOnly="0" labelOnly="1" fieldPosition="0">
        <references count="2">
          <reference field="0" count="1" selected="0">
            <x v="6"/>
          </reference>
          <reference field="15" count="4">
            <x v="3"/>
            <x v="8"/>
            <x v="16"/>
            <x v="188"/>
          </reference>
        </references>
      </pivotArea>
    </format>
    <format dxfId="4414">
      <pivotArea dataOnly="0" labelOnly="1" fieldPosition="0">
        <references count="2">
          <reference field="0" count="1" selected="0">
            <x v="7"/>
          </reference>
          <reference field="15" count="13">
            <x v="11"/>
            <x v="31"/>
            <x v="41"/>
            <x v="46"/>
            <x v="72"/>
            <x v="82"/>
            <x v="153"/>
            <x v="193"/>
            <x v="247"/>
            <x v="274"/>
            <x v="294"/>
            <x v="296"/>
            <x v="297"/>
          </reference>
        </references>
      </pivotArea>
    </format>
    <format dxfId="4413">
      <pivotArea dataOnly="0" labelOnly="1" fieldPosition="0">
        <references count="2">
          <reference field="0" count="1" selected="0">
            <x v="8"/>
          </reference>
          <reference field="15" count="1">
            <x v="51"/>
          </reference>
        </references>
      </pivotArea>
    </format>
    <format dxfId="4412">
      <pivotArea dataOnly="0" labelOnly="1" fieldPosition="0">
        <references count="2">
          <reference field="0" count="1" selected="0">
            <x v="9"/>
          </reference>
          <reference field="15" count="1">
            <x v="236"/>
          </reference>
        </references>
      </pivotArea>
    </format>
    <format dxfId="441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410">
      <pivotArea field="0" type="button" dataOnly="0" labelOnly="1" outline="0" axis="axisRow" fieldPosition="0"/>
    </format>
    <format dxfId="440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408">
      <pivotArea field="0" type="button" dataOnly="0" labelOnly="1" outline="0" axis="axisRow" fieldPosition="0"/>
    </format>
    <format dxfId="440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406">
      <pivotArea field="0" type="button" dataOnly="0" labelOnly="1" outline="0" axis="axisRow" fieldPosition="0"/>
    </format>
    <format dxfId="440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404">
      <pivotArea field="0" type="button" dataOnly="0" labelOnly="1" outline="0" axis="axisRow" fieldPosition="0"/>
    </format>
    <format dxfId="440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402">
      <pivotArea field="0" type="button" dataOnly="0" labelOnly="1" outline="0" axis="axisRow" fieldPosition="0"/>
    </format>
    <format dxfId="44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400">
      <pivotArea field="0" type="button" dataOnly="0" labelOnly="1" outline="0" axis="axisRow" fieldPosition="0"/>
    </format>
    <format dxfId="439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398">
      <pivotArea grandRow="1" outline="0" collapsedLevelsAreSubtotals="1" fieldPosition="0"/>
    </format>
    <format dxfId="4397">
      <pivotArea dataOnly="0" labelOnly="1" grandRow="1" outline="0" fieldPosition="0"/>
    </format>
    <format dxfId="4396">
      <pivotArea grandRow="1" outline="0" collapsedLevelsAreSubtotals="1" fieldPosition="0"/>
    </format>
    <format dxfId="4395">
      <pivotArea dataOnly="0" labelOnly="1" grandRow="1" outline="0" fieldPosition="0"/>
    </format>
    <format dxfId="4394">
      <pivotArea grandRow="1" outline="0" collapsedLevelsAreSubtotals="1" fieldPosition="0"/>
    </format>
    <format dxfId="4393">
      <pivotArea dataOnly="0" labelOnly="1" grandRow="1" outline="0" fieldPosition="0"/>
    </format>
    <format dxfId="4392">
      <pivotArea outline="0" collapsedLevelsAreSubtotals="1" fieldPosition="0"/>
    </format>
  </formats>
  <conditionalFormats count="2">
    <conditionalFormat priority="2">
      <pivotAreas count="10">
        <pivotArea type="data" collapsedLevelsAreSubtotals="1" fieldPosition="0">
          <references count="2">
            <reference field="4294967294" count="1" selected="0">
              <x v="2"/>
            </reference>
            <reference field="0" count="1">
              <x v="5"/>
            </reference>
          </references>
        </pivotArea>
        <pivotArea type="data" collapsedLevelsAreSubtotals="1" fieldPosition="0">
          <references count="3">
            <reference field="4294967294" count="1" selected="0">
              <x v="2"/>
            </reference>
            <reference field="0" count="1" selected="0">
              <x v="5"/>
            </reference>
            <reference field="15" count="1">
              <x v="8"/>
            </reference>
          </references>
        </pivotArea>
        <pivotArea type="data" collapsedLevelsAreSubtotals="1" fieldPosition="0">
          <references count="2">
            <reference field="4294967294" count="1" selected="0">
              <x v="2"/>
            </reference>
            <reference field="0" count="1">
              <x v="6"/>
            </reference>
          </references>
        </pivotArea>
        <pivotArea type="data" collapsedLevelsAreSubtotals="1" fieldPosition="0">
          <references count="3">
            <reference field="4294967294" count="1" selected="0">
              <x v="2"/>
            </reference>
            <reference field="0" count="1" selected="0">
              <x v="6"/>
            </reference>
            <reference field="15" count="4">
              <x v="3"/>
              <x v="8"/>
              <x v="16"/>
              <x v="188"/>
            </reference>
          </references>
        </pivotArea>
        <pivotArea type="data" collapsedLevelsAreSubtotals="1" fieldPosition="0">
          <references count="2">
            <reference field="4294967294" count="1" selected="0">
              <x v="2"/>
            </reference>
            <reference field="0" count="1">
              <x v="7"/>
            </reference>
          </references>
        </pivotArea>
        <pivotArea type="data" collapsedLevelsAreSubtotals="1" fieldPosition="0">
          <references count="3">
            <reference field="4294967294" count="1" selected="0">
              <x v="2"/>
            </reference>
            <reference field="0" count="1" selected="0">
              <x v="7"/>
            </reference>
            <reference field="15" count="13">
              <x v="11"/>
              <x v="31"/>
              <x v="41"/>
              <x v="46"/>
              <x v="72"/>
              <x v="82"/>
              <x v="153"/>
              <x v="193"/>
              <x v="247"/>
              <x v="274"/>
              <x v="294"/>
              <x v="296"/>
              <x v="297"/>
            </reference>
          </references>
        </pivotArea>
        <pivotArea type="data" collapsedLevelsAreSubtotals="1" fieldPosition="0">
          <references count="2">
            <reference field="4294967294" count="1" selected="0">
              <x v="2"/>
            </reference>
            <reference field="0" count="1">
              <x v="8"/>
            </reference>
          </references>
        </pivotArea>
        <pivotArea type="data" collapsedLevelsAreSubtotals="1" fieldPosition="0">
          <references count="3">
            <reference field="4294967294" count="1" selected="0">
              <x v="2"/>
            </reference>
            <reference field="0" count="1" selected="0">
              <x v="8"/>
            </reference>
            <reference field="15" count="1">
              <x v="51"/>
            </reference>
          </references>
        </pivotArea>
        <pivotArea type="data" collapsedLevelsAreSubtotals="1" fieldPosition="0">
          <references count="2">
            <reference field="4294967294" count="1" selected="0">
              <x v="2"/>
            </reference>
            <reference field="0" count="1">
              <x v="9"/>
            </reference>
          </references>
        </pivotArea>
        <pivotArea type="data" collapsedLevelsAreSubtotals="1" fieldPosition="0">
          <references count="3">
            <reference field="4294967294" count="1" selected="0">
              <x v="2"/>
            </reference>
            <reference field="0" count="1" selected="0">
              <x v="9"/>
            </reference>
            <reference field="15" count="1">
              <x v="236"/>
            </reference>
          </references>
        </pivotArea>
      </pivotAreas>
    </conditionalFormat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1FD533-EFA0-4A44-B0B2-BA89E126214B}" name="PivotTable2" cacheId="116" applyNumberFormats="0" applyBorderFormats="0" applyFontFormats="0" applyPatternFormats="0" applyAlignmentFormats="0" applyWidthHeightFormats="1" dataCaption="Değerler" updatedVersion="8" minRefreshableVersion="3" useAutoFormatting="1" itemPrintTitles="1" createdVersion="8" indent="0" outline="1" outlineData="1" multipleFieldFilters="0" chartFormat="1">
  <location ref="H3:I11" firstHeaderRow="1" firstDataRow="1" firstDataCol="1"/>
  <pivotFields count="51">
    <pivotField axis="axisRow" showAll="0" sortType="descending">
      <items count="11">
        <item x="5"/>
        <item m="1" x="9"/>
        <item m="1" x="8"/>
        <item x="1"/>
        <item m="1" x="7"/>
        <item x="6"/>
        <item x="0"/>
        <item x="4"/>
        <item x="3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numFmtId="14"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dataField="1" dragToRow="0" dragToCol="0" dragToPage="0" showAll="0" defaultSubtotal="0"/>
  </pivotFields>
  <rowFields count="1">
    <field x="0"/>
  </rowFields>
  <rowItems count="8">
    <i>
      <x/>
    </i>
    <i>
      <x v="3"/>
    </i>
    <i>
      <x v="6"/>
    </i>
    <i>
      <x v="8"/>
    </i>
    <i>
      <x v="7"/>
    </i>
    <i>
      <x v="9"/>
    </i>
    <i>
      <x v="5"/>
    </i>
    <i t="grand">
      <x/>
    </i>
  </rowItems>
  <colItems count="1">
    <i/>
  </colItems>
  <dataFields count="1">
    <dataField name="Toplam %" fld="50" baseField="0" baseItem="0" numFmtId="168"/>
  </dataFields>
  <formats count="33">
    <format dxfId="4326">
      <pivotArea field="0" type="button" dataOnly="0" labelOnly="1" outline="0" axis="axisRow" fieldPosition="0"/>
    </format>
    <format dxfId="4325">
      <pivotArea dataOnly="0" labelOnly="1" outline="0" axis="axisValues" fieldPosition="0"/>
    </format>
    <format dxfId="4324">
      <pivotArea field="0" type="button" dataOnly="0" labelOnly="1" outline="0" axis="axisRow" fieldPosition="0"/>
    </format>
    <format dxfId="4323">
      <pivotArea dataOnly="0" labelOnly="1" outline="0" axis="axisValues" fieldPosition="0"/>
    </format>
    <format dxfId="4322">
      <pivotArea field="0" type="button" dataOnly="0" labelOnly="1" outline="0" axis="axisRow" fieldPosition="0"/>
    </format>
    <format dxfId="4321">
      <pivotArea dataOnly="0" labelOnly="1" outline="0" axis="axisValues" fieldPosition="0"/>
    </format>
    <format dxfId="4320">
      <pivotArea field="0" type="button" dataOnly="0" labelOnly="1" outline="0" axis="axisRow" fieldPosition="0"/>
    </format>
    <format dxfId="4319">
      <pivotArea dataOnly="0" labelOnly="1" outline="0" axis="axisValues" fieldPosition="0"/>
    </format>
    <format dxfId="4318">
      <pivotArea field="0" type="button" dataOnly="0" labelOnly="1" outline="0" axis="axisRow" fieldPosition="0"/>
    </format>
    <format dxfId="4317">
      <pivotArea dataOnly="0" labelOnly="1" outline="0" axis="axisValues" fieldPosition="0"/>
    </format>
    <format dxfId="4316">
      <pivotArea field="0" type="button" dataOnly="0" labelOnly="1" outline="0" axis="axisRow" fieldPosition="0"/>
    </format>
    <format dxfId="4315">
      <pivotArea dataOnly="0" labelOnly="1" outline="0" axis="axisValues" fieldPosition="0"/>
    </format>
    <format dxfId="4314">
      <pivotArea outline="0" collapsedLevelsAreSubtotals="1" fieldPosition="0"/>
    </format>
    <format dxfId="4313">
      <pivotArea dataOnly="0" labelOnly="1" outline="0" axis="axisValues" fieldPosition="0"/>
    </format>
    <format dxfId="4312">
      <pivotArea type="all" dataOnly="0" outline="0" fieldPosition="0"/>
    </format>
    <format dxfId="4311">
      <pivotArea outline="0" collapsedLevelsAreSubtotals="1" fieldPosition="0"/>
    </format>
    <format dxfId="4310">
      <pivotArea field="0" type="button" dataOnly="0" labelOnly="1" outline="0" axis="axisRow" fieldPosition="0"/>
    </format>
    <format dxfId="4309">
      <pivotArea dataOnly="0" labelOnly="1" fieldPosition="0">
        <references count="1">
          <reference field="0" count="0"/>
        </references>
      </pivotArea>
    </format>
    <format dxfId="4308">
      <pivotArea dataOnly="0" labelOnly="1" grandRow="1" outline="0" fieldPosition="0"/>
    </format>
    <format dxfId="4307">
      <pivotArea dataOnly="0" labelOnly="1" outline="0" axis="axisValues" fieldPosition="0"/>
    </format>
    <format dxfId="4306">
      <pivotArea field="0" type="button" dataOnly="0" labelOnly="1" outline="0" axis="axisRow" fieldPosition="0"/>
    </format>
    <format dxfId="4305">
      <pivotArea dataOnly="0" labelOnly="1" outline="0" axis="axisValues" fieldPosition="0"/>
    </format>
    <format dxfId="4304">
      <pivotArea field="0" type="button" dataOnly="0" labelOnly="1" outline="0" axis="axisRow" fieldPosition="0"/>
    </format>
    <format dxfId="4303">
      <pivotArea dataOnly="0" labelOnly="1" outline="0" axis="axisValues" fieldPosition="0"/>
    </format>
    <format dxfId="4302">
      <pivotArea field="0" type="button" dataOnly="0" labelOnly="1" outline="0" axis="axisRow" fieldPosition="0"/>
    </format>
    <format dxfId="4301">
      <pivotArea dataOnly="0" labelOnly="1" outline="0" axis="axisValues" fieldPosition="0"/>
    </format>
    <format dxfId="4300">
      <pivotArea field="0" type="button" dataOnly="0" labelOnly="1" outline="0" axis="axisRow" fieldPosition="0"/>
    </format>
    <format dxfId="4299">
      <pivotArea dataOnly="0" labelOnly="1" outline="0" axis="axisValues" fieldPosition="0"/>
    </format>
    <format dxfId="4298">
      <pivotArea field="0" type="button" dataOnly="0" labelOnly="1" outline="0" axis="axisRow" fieldPosition="0"/>
    </format>
    <format dxfId="4297">
      <pivotArea dataOnly="0" labelOnly="1" outline="0" axis="axisValues" fieldPosition="0"/>
    </format>
    <format dxfId="4296">
      <pivotArea field="0" type="button" dataOnly="0" labelOnly="1" outline="0" axis="axisRow" fieldPosition="0"/>
    </format>
    <format dxfId="4295">
      <pivotArea dataOnly="0" labelOnly="1" outline="0" axis="axisValues" fieldPosition="0"/>
    </format>
    <format dxfId="4294">
      <pivotArea outline="0" collapsedLevelsAreSubtotals="1" fieldPosition="0"/>
    </format>
  </format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CE3379-FEA1-439C-8078-A6A4D00A2D36}" name="PivotTable6" cacheId="116" applyNumberFormats="0" applyBorderFormats="0" applyFontFormats="0" applyPatternFormats="0" applyAlignmentFormats="0" applyWidthHeightFormats="1" dataCaption="Değerler" updatedVersion="8" minRefreshableVersion="3" useAutoFormatting="1" itemPrintTitles="1" createdVersion="8" indent="0" outline="1" outlineData="1" multipleFieldFilters="0">
  <location ref="A3:E24" firstHeaderRow="0" firstDataRow="1" firstDataCol="1"/>
  <pivotFields count="51">
    <pivotField axis="axisRow" showAll="0">
      <items count="11">
        <item x="5"/>
        <item m="1" x="9"/>
        <item m="1" x="8"/>
        <item x="1"/>
        <item m="1" x="7"/>
        <item x="6"/>
        <item x="0"/>
        <item x="4"/>
        <item x="3"/>
        <item x="2"/>
        <item t="default"/>
      </items>
    </pivotField>
    <pivotField showAll="0"/>
    <pivotField showAll="0"/>
    <pivotField showAll="0"/>
    <pivotField showAll="0"/>
    <pivotField numFmtId="14"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1"/>
        <item m="1" x="3"/>
        <item m="1" x="4"/>
        <item m="1" x="5"/>
        <item x="0"/>
        <item m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dataField="1" numFmtId="166" showAll="0"/>
    <pivotField dataField="1" numFmtId="166" showAll="0"/>
    <pivotField dataField="1" numFmtId="166" showAll="0"/>
    <pivotField dataField="1" dragToRow="0" dragToCol="0" dragToPage="0" showAll="0" defaultSubtotal="0"/>
  </pivotFields>
  <rowFields count="2">
    <field x="0"/>
    <field x="24"/>
  </rowFields>
  <rowItems count="21">
    <i>
      <x/>
    </i>
    <i r="1">
      <x/>
    </i>
    <i r="1">
      <x v="4"/>
    </i>
    <i>
      <x v="3"/>
    </i>
    <i r="1">
      <x v="4"/>
    </i>
    <i>
      <x v="5"/>
    </i>
    <i r="1">
      <x/>
    </i>
    <i r="1">
      <x v="4"/>
    </i>
    <i>
      <x v="6"/>
    </i>
    <i r="1">
      <x/>
    </i>
    <i r="1">
      <x v="4"/>
    </i>
    <i>
      <x v="7"/>
    </i>
    <i r="1">
      <x/>
    </i>
    <i r="1">
      <x v="4"/>
    </i>
    <i>
      <x v="8"/>
    </i>
    <i r="1">
      <x/>
    </i>
    <i r="1">
      <x v="4"/>
    </i>
    <i>
      <x v="9"/>
    </i>
    <i r="1">
      <x/>
    </i>
    <i r="1"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Toplam TOPLAM_ALIS" fld="47" baseField="0" baseItem="0" numFmtId="167"/>
    <dataField name="Toplam TOPLAM_SATIS" fld="48" baseField="0" baseItem="0" numFmtId="167"/>
    <dataField name="Toplam TOPLAM_KAR_ZARAR" fld="49" baseField="0" baseItem="0" numFmtId="167"/>
    <dataField name="Toplam %" fld="50" baseField="0" baseItem="0" numFmtId="168"/>
  </dataFields>
  <formats count="65">
    <format dxfId="4391">
      <pivotArea outline="0" collapsedLevelsAreSubtotals="1" fieldPosition="0"/>
    </format>
    <format dxfId="4390">
      <pivotArea collapsedLevelsAreSubtotals="1" fieldPosition="0">
        <references count="3">
          <reference field="4294967294" count="1" selected="0">
            <x v="3"/>
          </reference>
          <reference field="0" count="1" selected="0">
            <x v="4"/>
          </reference>
          <reference field="24" count="1">
            <x v="1"/>
          </reference>
        </references>
      </pivotArea>
    </format>
    <format dxfId="4389">
      <pivotArea collapsedLevelsAreSubtotals="1" fieldPosition="0">
        <references count="2">
          <reference field="4294967294" count="1" selected="0">
            <x v="3"/>
          </reference>
          <reference field="0" count="1">
            <x v="4"/>
          </reference>
        </references>
      </pivotArea>
    </format>
    <format dxfId="4388">
      <pivotArea collapsedLevelsAreSubtotals="1" fieldPosition="0">
        <references count="3">
          <reference field="4294967294" count="1" selected="0">
            <x v="3"/>
          </reference>
          <reference field="0" count="1" selected="0">
            <x v="4"/>
          </reference>
          <reference field="24" count="1">
            <x v="0"/>
          </reference>
        </references>
      </pivotArea>
    </format>
    <format dxfId="4387">
      <pivotArea collapsedLevelsAreSubtotals="1" fieldPosition="0">
        <references count="3">
          <reference field="4294967294" count="1" selected="0">
            <x v="3"/>
          </reference>
          <reference field="0" count="1" selected="0">
            <x v="5"/>
          </reference>
          <reference field="24" count="1">
            <x v="0"/>
          </reference>
        </references>
      </pivotArea>
    </format>
    <format dxfId="4386">
      <pivotArea collapsedLevelsAreSubtotals="1" fieldPosition="0">
        <references count="3">
          <reference field="4294967294" count="1" selected="0">
            <x v="3"/>
          </reference>
          <reference field="0" count="1" selected="0">
            <x v="7"/>
          </reference>
          <reference field="24" count="1">
            <x v="0"/>
          </reference>
        </references>
      </pivotArea>
    </format>
    <format dxfId="4385">
      <pivotArea collapsedLevelsAreSubtotals="1" fieldPosition="0">
        <references count="3">
          <reference field="4294967294" count="1" selected="0">
            <x v="3"/>
          </reference>
          <reference field="0" count="1" selected="0">
            <x v="7"/>
          </reference>
          <reference field="24" count="1">
            <x v="4"/>
          </reference>
        </references>
      </pivotArea>
    </format>
    <format dxfId="4384">
      <pivotArea collapsedLevelsAreSubtotals="1" fieldPosition="0">
        <references count="2">
          <reference field="4294967294" count="1" selected="0">
            <x v="3"/>
          </reference>
          <reference field="0" count="1">
            <x v="8"/>
          </reference>
        </references>
      </pivotArea>
    </format>
    <format dxfId="4383">
      <pivotArea collapsedLevelsAreSubtotals="1" fieldPosition="0">
        <references count="3">
          <reference field="4294967294" count="1" selected="0">
            <x v="3"/>
          </reference>
          <reference field="0" count="1" selected="0">
            <x v="8"/>
          </reference>
          <reference field="24" count="1">
            <x v="4"/>
          </reference>
        </references>
      </pivotArea>
    </format>
    <format dxfId="4382">
      <pivotArea field="0" grandRow="1" outline="0" collapsedLevelsAreSubtotals="1" axis="axisRow" fieldPosition="0">
        <references count="1">
          <reference field="4294967294" count="1" selected="0">
            <x v="3"/>
          </reference>
        </references>
      </pivotArea>
    </format>
    <format dxfId="4381">
      <pivotArea field="0" type="button" dataOnly="0" labelOnly="1" outline="0" axis="axisRow" fieldPosition="0"/>
    </format>
    <format dxfId="4380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379">
      <pivotArea field="0" type="button" dataOnly="0" labelOnly="1" outline="0" axis="axisRow" fieldPosition="0"/>
    </format>
    <format dxfId="4378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377">
      <pivotArea field="0" type="button" dataOnly="0" labelOnly="1" outline="0" axis="axisRow" fieldPosition="0"/>
    </format>
    <format dxfId="4376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375">
      <pivotArea field="0" type="button" dataOnly="0" labelOnly="1" outline="0" axis="axisRow" fieldPosition="0"/>
    </format>
    <format dxfId="4374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373">
      <pivotArea field="0" type="button" dataOnly="0" labelOnly="1" outline="0" axis="axisRow" fieldPosition="0"/>
    </format>
    <format dxfId="4372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371">
      <pivotArea field="0" type="button" dataOnly="0" labelOnly="1" outline="0" axis="axisRow" fieldPosition="0"/>
    </format>
    <format dxfId="4370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369">
      <pivotArea grandRow="1" outline="0" collapsedLevelsAreSubtotals="1" fieldPosition="0"/>
    </format>
    <format dxfId="4368">
      <pivotArea dataOnly="0" labelOnly="1" grandRow="1" outline="0" fieldPosition="0"/>
    </format>
    <format dxfId="4367">
      <pivotArea grandRow="1" outline="0" collapsedLevelsAreSubtotals="1" fieldPosition="0"/>
    </format>
    <format dxfId="4366">
      <pivotArea dataOnly="0" labelOnly="1" grandRow="1" outline="0" fieldPosition="0"/>
    </format>
    <format dxfId="4365">
      <pivotArea grandRow="1" outline="0" collapsedLevelsAreSubtotals="1" fieldPosition="0"/>
    </format>
    <format dxfId="4364">
      <pivotArea dataOnly="0" labelOnly="1" grandRow="1" outline="0" fieldPosition="0"/>
    </format>
    <format dxfId="436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6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36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360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4359">
      <pivotArea type="all" dataOnly="0" outline="0" fieldPosition="0"/>
    </format>
    <format dxfId="4358">
      <pivotArea outline="0" collapsedLevelsAreSubtotals="1" fieldPosition="0"/>
    </format>
    <format dxfId="4357">
      <pivotArea field="0" type="button" dataOnly="0" labelOnly="1" outline="0" axis="axisRow" fieldPosition="0"/>
    </format>
    <format dxfId="4356">
      <pivotArea dataOnly="0" labelOnly="1" fieldPosition="0">
        <references count="1">
          <reference field="0" count="0"/>
        </references>
      </pivotArea>
    </format>
    <format dxfId="4355">
      <pivotArea dataOnly="0" labelOnly="1" grandRow="1" outline="0" fieldPosition="0"/>
    </format>
    <format dxfId="4354">
      <pivotArea dataOnly="0" labelOnly="1" fieldPosition="0">
        <references count="2">
          <reference field="0" count="1" selected="0">
            <x v="0"/>
          </reference>
          <reference field="24" count="1">
            <x v="4"/>
          </reference>
        </references>
      </pivotArea>
    </format>
    <format dxfId="4353">
      <pivotArea dataOnly="0" labelOnly="1" fieldPosition="0">
        <references count="2">
          <reference field="0" count="1" selected="0">
            <x v="3"/>
          </reference>
          <reference field="24" count="1">
            <x v="4"/>
          </reference>
        </references>
      </pivotArea>
    </format>
    <format dxfId="4352">
      <pivotArea dataOnly="0" labelOnly="1" fieldPosition="0">
        <references count="2">
          <reference field="0" count="1" selected="0">
            <x v="5"/>
          </reference>
          <reference field="24" count="0"/>
        </references>
      </pivotArea>
    </format>
    <format dxfId="4351">
      <pivotArea dataOnly="0" labelOnly="1" fieldPosition="0">
        <references count="2">
          <reference field="0" count="1" selected="0">
            <x v="6"/>
          </reference>
          <reference field="24" count="0"/>
        </references>
      </pivotArea>
    </format>
    <format dxfId="4350">
      <pivotArea dataOnly="0" labelOnly="1" fieldPosition="0">
        <references count="2">
          <reference field="0" count="1" selected="0">
            <x v="7"/>
          </reference>
          <reference field="24" count="0"/>
        </references>
      </pivotArea>
    </format>
    <format dxfId="4349">
      <pivotArea dataOnly="0" labelOnly="1" fieldPosition="0">
        <references count="2">
          <reference field="0" count="1" selected="0">
            <x v="8"/>
          </reference>
          <reference field="24" count="0"/>
        </references>
      </pivotArea>
    </format>
    <format dxfId="4348">
      <pivotArea dataOnly="0" labelOnly="1" fieldPosition="0">
        <references count="2">
          <reference field="0" count="1" selected="0">
            <x v="9"/>
          </reference>
          <reference field="24" count="0"/>
        </references>
      </pivotArea>
    </format>
    <format dxfId="4347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346">
      <pivotArea field="0" type="button" dataOnly="0" labelOnly="1" outline="0" axis="axisRow" fieldPosition="0"/>
    </format>
    <format dxfId="4345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344">
      <pivotArea field="0" type="button" dataOnly="0" labelOnly="1" outline="0" axis="axisRow" fieldPosition="0"/>
    </format>
    <format dxfId="4343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342">
      <pivotArea field="0" type="button" dataOnly="0" labelOnly="1" outline="0" axis="axisRow" fieldPosition="0"/>
    </format>
    <format dxfId="4341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340">
      <pivotArea field="0" type="button" dataOnly="0" labelOnly="1" outline="0" axis="axisRow" fieldPosition="0"/>
    </format>
    <format dxfId="4339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338">
      <pivotArea field="0" type="button" dataOnly="0" labelOnly="1" outline="0" axis="axisRow" fieldPosition="0"/>
    </format>
    <format dxfId="4337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336">
      <pivotArea field="0" type="button" dataOnly="0" labelOnly="1" outline="0" axis="axisRow" fieldPosition="0"/>
    </format>
    <format dxfId="4335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334">
      <pivotArea grandRow="1" outline="0" collapsedLevelsAreSubtotals="1" fieldPosition="0"/>
    </format>
    <format dxfId="4333">
      <pivotArea dataOnly="0" labelOnly="1" grandRow="1" outline="0" fieldPosition="0"/>
    </format>
    <format dxfId="4332">
      <pivotArea grandRow="1" outline="0" collapsedLevelsAreSubtotals="1" fieldPosition="0"/>
    </format>
    <format dxfId="4331">
      <pivotArea dataOnly="0" labelOnly="1" grandRow="1" outline="0" fieldPosition="0"/>
    </format>
    <format dxfId="4330">
      <pivotArea grandRow="1" outline="0" collapsedLevelsAreSubtotals="1" fieldPosition="0"/>
    </format>
    <format dxfId="4329">
      <pivotArea dataOnly="0" labelOnly="1" grandRow="1" outline="0" fieldPosition="0"/>
    </format>
    <format dxfId="4328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4327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EA2CCD-A146-49D6-8722-FC6E7E9E3F7B}" name="PivotTable6" cacheId="116" applyNumberFormats="0" applyBorderFormats="0" applyFontFormats="0" applyPatternFormats="0" applyAlignmentFormats="0" applyWidthHeightFormats="1" dataCaption="Değerler" updatedVersion="8" minRefreshableVersion="3" useAutoFormatting="1" itemPrintTitles="1" createdVersion="8" indent="0" outline="1" outlineData="1" multipleFieldFilters="0">
  <location ref="A3:E56" firstHeaderRow="0" firstDataRow="1" firstDataCol="1"/>
  <pivotFields count="51">
    <pivotField showAll="0"/>
    <pivotField showAll="0"/>
    <pivotField showAll="0"/>
    <pivotField showAll="0"/>
    <pivotField showAll="0"/>
    <pivotField numFmtId="14"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301">
        <item m="1" x="143"/>
        <item x="17"/>
        <item m="1" x="176"/>
        <item x="13"/>
        <item m="1" x="293"/>
        <item m="1" x="136"/>
        <item x="34"/>
        <item m="1" x="292"/>
        <item x="0"/>
        <item m="1" x="266"/>
        <item m="1" x="265"/>
        <item m="1" x="54"/>
        <item x="50"/>
        <item m="1" x="135"/>
        <item x="15"/>
        <item m="1" x="58"/>
        <item x="12"/>
        <item x="4"/>
        <item m="1" x="288"/>
        <item m="1" x="261"/>
        <item m="1" x="221"/>
        <item m="1" x="154"/>
        <item m="1" x="296"/>
        <item m="1" x="133"/>
        <item x="40"/>
        <item m="1" x="52"/>
        <item x="2"/>
        <item x="23"/>
        <item m="1" x="56"/>
        <item x="26"/>
        <item m="1" x="164"/>
        <item x="7"/>
        <item m="1" x="97"/>
        <item x="49"/>
        <item m="1" x="283"/>
        <item m="1" x="277"/>
        <item m="1" x="285"/>
        <item m="1" x="179"/>
        <item m="1" x="200"/>
        <item m="1" x="72"/>
        <item m="1" x="186"/>
        <item x="10"/>
        <item m="1" x="284"/>
        <item x="24"/>
        <item m="1" x="276"/>
        <item m="1" x="198"/>
        <item x="37"/>
        <item m="1" x="279"/>
        <item m="1" x="295"/>
        <item m="1" x="298"/>
        <item m="1" x="99"/>
        <item x="8"/>
        <item m="1" x="299"/>
        <item m="1" x="249"/>
        <item m="1" x="281"/>
        <item x="14"/>
        <item m="1" x="246"/>
        <item x="16"/>
        <item m="1" x="267"/>
        <item x="19"/>
        <item m="1" x="291"/>
        <item m="1" x="85"/>
        <item m="1" x="294"/>
        <item m="1" x="269"/>
        <item x="25"/>
        <item m="1" x="162"/>
        <item m="1" x="177"/>
        <item m="1" x="290"/>
        <item m="1" x="191"/>
        <item m="1" x="297"/>
        <item m="1" x="245"/>
        <item m="1" x="168"/>
        <item x="41"/>
        <item m="1" x="196"/>
        <item m="1" x="75"/>
        <item m="1" x="146"/>
        <item m="1" x="166"/>
        <item m="1" x="68"/>
        <item m="1" x="84"/>
        <item m="1" x="98"/>
        <item x="43"/>
        <item x="48"/>
        <item m="1" x="53"/>
        <item m="1" x="150"/>
        <item m="1" x="289"/>
        <item m="1" x="272"/>
        <item m="1" x="271"/>
        <item m="1" x="215"/>
        <item m="1" x="280"/>
        <item m="1" x="90"/>
        <item m="1" x="61"/>
        <item m="1" x="286"/>
        <item m="1" x="287"/>
        <item m="1" x="228"/>
        <item m="1" x="88"/>
        <item m="1" x="227"/>
        <item m="1" x="248"/>
        <item m="1" x="241"/>
        <item m="1" x="197"/>
        <item m="1" x="282"/>
        <item m="1" x="220"/>
        <item m="1" x="278"/>
        <item m="1" x="268"/>
        <item m="1" x="270"/>
        <item x="51"/>
        <item m="1" x="226"/>
        <item m="1" x="273"/>
        <item m="1" x="242"/>
        <item m="1" x="83"/>
        <item m="1" x="210"/>
        <item m="1" x="274"/>
        <item m="1" x="275"/>
        <item x="3"/>
        <item x="18"/>
        <item m="1" x="259"/>
        <item m="1" x="260"/>
        <item m="1" x="155"/>
        <item x="21"/>
        <item m="1" x="243"/>
        <item m="1" x="262"/>
        <item m="1" x="263"/>
        <item m="1" x="264"/>
        <item m="1" x="181"/>
        <item m="1" x="235"/>
        <item m="1" x="239"/>
        <item m="1" x="254"/>
        <item m="1" x="252"/>
        <item m="1" x="250"/>
        <item m="1" x="255"/>
        <item m="1" x="96"/>
        <item m="1" x="256"/>
        <item m="1" x="257"/>
        <item m="1" x="258"/>
        <item m="1" x="185"/>
        <item m="1" x="247"/>
        <item m="1" x="251"/>
        <item m="1" x="174"/>
        <item m="1" x="203"/>
        <item m="1" x="137"/>
        <item m="1" x="253"/>
        <item m="1" x="157"/>
        <item m="1" x="237"/>
        <item m="1" x="240"/>
        <item m="1" x="244"/>
        <item m="1" x="131"/>
        <item m="1" x="217"/>
        <item m="1" x="232"/>
        <item m="1" x="233"/>
        <item m="1" x="234"/>
        <item m="1" x="142"/>
        <item m="1" x="236"/>
        <item m="1" x="238"/>
        <item m="1" x="230"/>
        <item m="1" x="65"/>
        <item m="1" x="73"/>
        <item m="1" x="153"/>
        <item m="1" x="201"/>
        <item m="1" x="202"/>
        <item m="1" x="229"/>
        <item m="1" x="209"/>
        <item m="1" x="231"/>
        <item m="1" x="222"/>
        <item m="1" x="223"/>
        <item m="1" x="214"/>
        <item m="1" x="224"/>
        <item m="1" x="225"/>
        <item m="1" x="148"/>
        <item m="1" x="216"/>
        <item m="1" x="218"/>
        <item m="1" x="64"/>
        <item x="38"/>
        <item m="1" x="219"/>
        <item m="1" x="160"/>
        <item m="1" x="139"/>
        <item m="1" x="211"/>
        <item m="1" x="212"/>
        <item m="1" x="213"/>
        <item x="9"/>
        <item m="1" x="205"/>
        <item m="1" x="122"/>
        <item m="1" x="206"/>
        <item m="1" x="207"/>
        <item x="32"/>
        <item m="1" x="208"/>
        <item m="1" x="78"/>
        <item m="1" x="204"/>
        <item m="1" x="183"/>
        <item m="1" x="175"/>
        <item x="1"/>
        <item m="1" x="190"/>
        <item m="1" x="161"/>
        <item x="35"/>
        <item m="1" x="189"/>
        <item m="1" x="60"/>
        <item m="1" x="199"/>
        <item m="1" x="193"/>
        <item m="1" x="151"/>
        <item m="1" x="194"/>
        <item m="1" x="195"/>
        <item m="1" x="101"/>
        <item m="1" x="125"/>
        <item m="1" x="110"/>
        <item m="1" x="192"/>
        <item m="1" x="167"/>
        <item m="1" x="188"/>
        <item m="1" x="178"/>
        <item m="1" x="147"/>
        <item m="1" x="182"/>
        <item m="1" x="184"/>
        <item m="1" x="94"/>
        <item m="1" x="172"/>
        <item m="1" x="171"/>
        <item m="1" x="187"/>
        <item m="1" x="180"/>
        <item m="1" x="67"/>
        <item x="47"/>
        <item m="1" x="165"/>
        <item m="1" x="169"/>
        <item m="1" x="170"/>
        <item m="1" x="79"/>
        <item m="1" x="173"/>
        <item x="22"/>
        <item x="5"/>
        <item m="1" x="152"/>
        <item m="1" x="163"/>
        <item m="1" x="158"/>
        <item m="1" x="159"/>
        <item m="1" x="128"/>
        <item m="1" x="115"/>
        <item m="1" x="156"/>
        <item m="1" x="70"/>
        <item x="46"/>
        <item m="1" x="145"/>
        <item m="1" x="87"/>
        <item m="1" x="141"/>
        <item m="1" x="149"/>
        <item x="6"/>
        <item m="1" x="140"/>
        <item m="1" x="102"/>
        <item x="45"/>
        <item x="42"/>
        <item m="1" x="144"/>
        <item m="1" x="129"/>
        <item m="1" x="138"/>
        <item m="1" x="130"/>
        <item m="1" x="119"/>
        <item m="1" x="123"/>
        <item x="11"/>
        <item m="1" x="120"/>
        <item m="1" x="126"/>
        <item m="1" x="127"/>
        <item m="1" x="55"/>
        <item m="1" x="132"/>
        <item m="1" x="134"/>
        <item m="1" x="121"/>
        <item m="1" x="124"/>
        <item m="1" x="106"/>
        <item m="1" x="104"/>
        <item m="1" x="107"/>
        <item m="1" x="111"/>
        <item m="1" x="112"/>
        <item m="1" x="113"/>
        <item m="1" x="103"/>
        <item m="1" x="105"/>
        <item m="1" x="91"/>
        <item m="1" x="108"/>
        <item m="1" x="109"/>
        <item m="1" x="114"/>
        <item m="1" x="116"/>
        <item m="1" x="117"/>
        <item m="1" x="118"/>
        <item x="30"/>
        <item m="1" x="100"/>
        <item m="1" x="86"/>
        <item x="29"/>
        <item m="1" x="92"/>
        <item m="1" x="82"/>
        <item x="27"/>
        <item x="31"/>
        <item m="1" x="93"/>
        <item m="1" x="95"/>
        <item m="1" x="69"/>
        <item m="1" x="71"/>
        <item m="1" x="76"/>
        <item m="1" x="89"/>
        <item m="1" x="74"/>
        <item m="1" x="77"/>
        <item m="1" x="80"/>
        <item m="1" x="81"/>
        <item x="20"/>
        <item m="1" x="66"/>
        <item x="36"/>
        <item x="39"/>
        <item m="1" x="57"/>
        <item x="28"/>
        <item m="1" x="59"/>
        <item m="1" x="62"/>
        <item m="1" x="63"/>
        <item x="44"/>
        <item x="3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1"/>
        <item m="1" x="3"/>
        <item m="1" x="4"/>
        <item m="1" x="5"/>
        <item x="0"/>
        <item m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dataField="1" numFmtId="166" showAll="0"/>
    <pivotField dataField="1" numFmtId="166" showAll="0"/>
    <pivotField dataField="1" numFmtId="166" showAll="0"/>
    <pivotField dataField="1" dragToRow="0" dragToCol="0" dragToPage="0" showAll="0" defaultSubtotal="0"/>
  </pivotFields>
  <rowFields count="1">
    <field x="15"/>
  </rowFields>
  <rowItems count="53">
    <i>
      <x v="55"/>
    </i>
    <i>
      <x v="51"/>
    </i>
    <i>
      <x v="247"/>
    </i>
    <i>
      <x v="188"/>
    </i>
    <i>
      <x v="59"/>
    </i>
    <i>
      <x v="17"/>
    </i>
    <i>
      <x v="113"/>
    </i>
    <i>
      <x v="3"/>
    </i>
    <i>
      <x v="41"/>
    </i>
    <i>
      <x v="57"/>
    </i>
    <i>
      <x v="27"/>
    </i>
    <i>
      <x v="14"/>
    </i>
    <i>
      <x v="236"/>
    </i>
    <i>
      <x v="112"/>
    </i>
    <i>
      <x v="170"/>
    </i>
    <i>
      <x v="8"/>
    </i>
    <i>
      <x v="26"/>
    </i>
    <i>
      <x v="117"/>
    </i>
    <i>
      <x v="277"/>
    </i>
    <i>
      <x v="43"/>
    </i>
    <i>
      <x v="31"/>
    </i>
    <i>
      <x v="289"/>
    </i>
    <i>
      <x v="1"/>
    </i>
    <i>
      <x v="294"/>
    </i>
    <i>
      <x v="221"/>
    </i>
    <i>
      <x v="222"/>
    </i>
    <i>
      <x v="6"/>
    </i>
    <i>
      <x v="24"/>
    </i>
    <i>
      <x v="298"/>
    </i>
    <i>
      <x v="29"/>
    </i>
    <i>
      <x v="177"/>
    </i>
    <i>
      <x v="231"/>
    </i>
    <i>
      <x v="12"/>
    </i>
    <i>
      <x v="191"/>
    </i>
    <i>
      <x v="278"/>
    </i>
    <i>
      <x v="271"/>
    </i>
    <i>
      <x v="182"/>
    </i>
    <i>
      <x v="240"/>
    </i>
    <i>
      <x v="104"/>
    </i>
    <i>
      <x v="239"/>
    </i>
    <i>
      <x v="81"/>
    </i>
    <i>
      <x v="64"/>
    </i>
    <i>
      <x v="80"/>
    </i>
    <i>
      <x v="33"/>
    </i>
    <i>
      <x v="215"/>
    </i>
    <i>
      <x v="274"/>
    </i>
    <i>
      <x v="16"/>
    </i>
    <i>
      <x v="46"/>
    </i>
    <i>
      <x v="291"/>
    </i>
    <i>
      <x v="292"/>
    </i>
    <i>
      <x v="299"/>
    </i>
    <i>
      <x v="7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Toplam TOPLAM_ALIS" fld="47" baseField="0" baseItem="0" numFmtId="167"/>
    <dataField name="Toplam TOPLAM_SATIS" fld="48" baseField="0" baseItem="0" numFmtId="167"/>
    <dataField name="Toplam TOPLAM_KAR_ZARAR" fld="49" baseField="0" baseItem="0" numFmtId="167"/>
    <dataField name="Toplam %" fld="50" baseField="0" baseItem="0" numFmtId="168"/>
  </dataFields>
  <formats count="34">
    <format dxfId="4293">
      <pivotArea outline="0" collapsedLevelsAreSubtotals="1" fieldPosition="0"/>
    </format>
    <format dxfId="4292">
      <pivotArea collapsedLevelsAreSubtotals="1" fieldPosition="0">
        <references count="1">
          <reference field="15" count="54">
            <x v="1"/>
            <x v="3"/>
            <x v="6"/>
            <x v="8"/>
            <x v="14"/>
            <x v="16"/>
            <x v="17"/>
            <x v="24"/>
            <x v="26"/>
            <x v="27"/>
            <x v="28"/>
            <x v="29"/>
            <x v="31"/>
            <x v="41"/>
            <x v="43"/>
            <x v="46"/>
            <x v="57"/>
            <x v="59"/>
            <x v="61"/>
            <x v="64"/>
            <x v="74"/>
            <x v="78"/>
            <x v="80"/>
            <x v="81"/>
            <x v="82"/>
            <x v="89"/>
            <x v="94"/>
            <x v="108"/>
            <x v="112"/>
            <x v="113"/>
            <x v="117"/>
            <x v="169"/>
            <x v="170"/>
            <x v="177"/>
            <x v="182"/>
            <x v="191"/>
            <x v="193"/>
            <x v="221"/>
            <x v="222"/>
            <x v="231"/>
            <x v="233"/>
            <x v="236"/>
            <x v="240"/>
            <x v="247"/>
            <x v="251"/>
            <x v="273"/>
            <x v="274"/>
            <x v="276"/>
            <x v="277"/>
            <x v="278"/>
            <x v="281"/>
            <x v="282"/>
            <x v="283"/>
            <x v="284"/>
          </reference>
        </references>
      </pivotArea>
    </format>
    <format dxfId="4291">
      <pivotArea dataOnly="0" labelOnly="1" fieldPosition="0">
        <references count="1">
          <reference field="15" count="50">
            <x v="1"/>
            <x v="3"/>
            <x v="6"/>
            <x v="8"/>
            <x v="14"/>
            <x v="16"/>
            <x v="17"/>
            <x v="24"/>
            <x v="26"/>
            <x v="27"/>
            <x v="28"/>
            <x v="29"/>
            <x v="31"/>
            <x v="41"/>
            <x v="43"/>
            <x v="57"/>
            <x v="59"/>
            <x v="61"/>
            <x v="64"/>
            <x v="74"/>
            <x v="78"/>
            <x v="80"/>
            <x v="81"/>
            <x v="89"/>
            <x v="94"/>
            <x v="108"/>
            <x v="112"/>
            <x v="113"/>
            <x v="117"/>
            <x v="169"/>
            <x v="170"/>
            <x v="177"/>
            <x v="182"/>
            <x v="191"/>
            <x v="193"/>
            <x v="221"/>
            <x v="222"/>
            <x v="231"/>
            <x v="233"/>
            <x v="236"/>
            <x v="240"/>
            <x v="251"/>
            <x v="273"/>
            <x v="274"/>
            <x v="276"/>
            <x v="277"/>
            <x v="278"/>
            <x v="281"/>
            <x v="282"/>
            <x v="284"/>
          </reference>
        </references>
      </pivotArea>
    </format>
    <format dxfId="4290">
      <pivotArea dataOnly="0" labelOnly="1" fieldPosition="0">
        <references count="1">
          <reference field="15" count="4">
            <x v="46"/>
            <x v="82"/>
            <x v="247"/>
            <x v="283"/>
          </reference>
        </references>
      </pivotArea>
    </format>
    <format dxfId="4289">
      <pivotArea type="all" dataOnly="0" outline="0" fieldPosition="0"/>
    </format>
    <format dxfId="4288">
      <pivotArea outline="0" collapsedLevelsAreSubtotals="1" fieldPosition="0"/>
    </format>
    <format dxfId="4287">
      <pivotArea field="15" type="button" dataOnly="0" labelOnly="1" outline="0" axis="axisRow" fieldPosition="0"/>
    </format>
    <format dxfId="4286">
      <pivotArea dataOnly="0" labelOnly="1" fieldPosition="0">
        <references count="1">
          <reference field="15" count="50">
            <x v="1"/>
            <x v="3"/>
            <x v="6"/>
            <x v="8"/>
            <x v="14"/>
            <x v="15"/>
            <x v="16"/>
            <x v="17"/>
            <x v="24"/>
            <x v="25"/>
            <x v="26"/>
            <x v="27"/>
            <x v="29"/>
            <x v="31"/>
            <x v="41"/>
            <x v="43"/>
            <x v="51"/>
            <x v="55"/>
            <x v="57"/>
            <x v="59"/>
            <x v="64"/>
            <x v="80"/>
            <x v="81"/>
            <x v="90"/>
            <x v="104"/>
            <x v="112"/>
            <x v="113"/>
            <x v="117"/>
            <x v="153"/>
            <x v="169"/>
            <x v="170"/>
            <x v="177"/>
            <x v="182"/>
            <x v="188"/>
            <x v="191"/>
            <x v="221"/>
            <x v="222"/>
            <x v="231"/>
            <x v="236"/>
            <x v="240"/>
            <x v="247"/>
            <x v="251"/>
            <x v="271"/>
            <x v="277"/>
            <x v="278"/>
            <x v="289"/>
            <x v="292"/>
            <x v="293"/>
            <x v="295"/>
            <x v="298"/>
          </reference>
        </references>
      </pivotArea>
    </format>
    <format dxfId="4285">
      <pivotArea dataOnly="0" labelOnly="1" fieldPosition="0">
        <references count="1">
          <reference field="15" count="10">
            <x v="11"/>
            <x v="28"/>
            <x v="46"/>
            <x v="72"/>
            <x v="82"/>
            <x v="193"/>
            <x v="274"/>
            <x v="294"/>
            <x v="296"/>
            <x v="297"/>
          </reference>
        </references>
      </pivotArea>
    </format>
    <format dxfId="4284">
      <pivotArea dataOnly="0" labelOnly="1" grandRow="1" outline="0" fieldPosition="0"/>
    </format>
    <format dxfId="4283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282">
      <pivotArea field="15" type="button" dataOnly="0" labelOnly="1" outline="0" axis="axisRow" fieldPosition="0"/>
    </format>
    <format dxfId="4281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280">
      <pivotArea field="15" type="button" dataOnly="0" labelOnly="1" outline="0" axis="axisRow" fieldPosition="0"/>
    </format>
    <format dxfId="4279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278">
      <pivotArea field="15" type="button" dataOnly="0" labelOnly="1" outline="0" axis="axisRow" fieldPosition="0"/>
    </format>
    <format dxfId="4277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276">
      <pivotArea field="15" type="button" dataOnly="0" labelOnly="1" outline="0" axis="axisRow" fieldPosition="0"/>
    </format>
    <format dxfId="4275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274">
      <pivotArea field="15" type="button" dataOnly="0" labelOnly="1" outline="0" axis="axisRow" fieldPosition="0"/>
    </format>
    <format dxfId="4273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272">
      <pivotArea field="15" type="button" dataOnly="0" labelOnly="1" outline="0" axis="axisRow" fieldPosition="0"/>
    </format>
    <format dxfId="4271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270">
      <pivotArea grandRow="1" outline="0" collapsedLevelsAreSubtotals="1" fieldPosition="0"/>
    </format>
    <format dxfId="4269">
      <pivotArea dataOnly="0" labelOnly="1" grandRow="1" outline="0" fieldPosition="0"/>
    </format>
    <format dxfId="4268">
      <pivotArea grandRow="1" outline="0" collapsedLevelsAreSubtotals="1" fieldPosition="0"/>
    </format>
    <format dxfId="4267">
      <pivotArea dataOnly="0" labelOnly="1" grandRow="1" outline="0" fieldPosition="0"/>
    </format>
    <format dxfId="4266">
      <pivotArea grandRow="1" outline="0" collapsedLevelsAreSubtotals="1" fieldPosition="0"/>
    </format>
    <format dxfId="4265">
      <pivotArea dataOnly="0" labelOnly="1" grandRow="1" outline="0" fieldPosition="0"/>
    </format>
    <format dxfId="4264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4263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4262">
      <pivotArea dataOnly="0" labelOnly="1" fieldPosition="0">
        <references count="1">
          <reference field="15" count="50">
            <x v="1"/>
            <x v="3"/>
            <x v="6"/>
            <x v="8"/>
            <x v="14"/>
            <x v="15"/>
            <x v="16"/>
            <x v="17"/>
            <x v="24"/>
            <x v="25"/>
            <x v="26"/>
            <x v="27"/>
            <x v="29"/>
            <x v="31"/>
            <x v="41"/>
            <x v="43"/>
            <x v="51"/>
            <x v="55"/>
            <x v="57"/>
            <x v="59"/>
            <x v="64"/>
            <x v="80"/>
            <x v="81"/>
            <x v="90"/>
            <x v="104"/>
            <x v="112"/>
            <x v="113"/>
            <x v="117"/>
            <x v="153"/>
            <x v="169"/>
            <x v="170"/>
            <x v="177"/>
            <x v="182"/>
            <x v="188"/>
            <x v="191"/>
            <x v="221"/>
            <x v="222"/>
            <x v="231"/>
            <x v="236"/>
            <x v="240"/>
            <x v="247"/>
            <x v="251"/>
            <x v="271"/>
            <x v="277"/>
            <x v="278"/>
            <x v="289"/>
            <x v="292"/>
            <x v="293"/>
            <x v="295"/>
            <x v="298"/>
          </reference>
        </references>
      </pivotArea>
    </format>
    <format dxfId="4261">
      <pivotArea dataOnly="0" labelOnly="1" fieldPosition="0">
        <references count="1">
          <reference field="15" count="10">
            <x v="11"/>
            <x v="28"/>
            <x v="46"/>
            <x v="72"/>
            <x v="82"/>
            <x v="193"/>
            <x v="274"/>
            <x v="294"/>
            <x v="296"/>
            <x v="297"/>
          </reference>
        </references>
      </pivotArea>
    </format>
    <format dxfId="4260">
      <pivotArea dataOnly="0" labelOnly="1" grandRow="1" outline="0" fieldPosition="0"/>
    </format>
  </formats>
  <conditionalFormats count="1">
    <conditionalFormat priority="1">
      <pivotAreas count="1">
        <pivotArea type="data" collapsedLevelsAreSubtotals="1" fieldPosition="0">
          <references count="2">
            <reference field="4294967294" count="1" selected="0">
              <x v="3"/>
            </reference>
            <reference field="15" count="60">
              <x v="1"/>
              <x v="3"/>
              <x v="6"/>
              <x v="8"/>
              <x v="11"/>
              <x v="14"/>
              <x v="15"/>
              <x v="16"/>
              <x v="17"/>
              <x v="24"/>
              <x v="25"/>
              <x v="26"/>
              <x v="27"/>
              <x v="28"/>
              <x v="29"/>
              <x v="31"/>
              <x v="41"/>
              <x v="43"/>
              <x v="46"/>
              <x v="51"/>
              <x v="55"/>
              <x v="57"/>
              <x v="59"/>
              <x v="64"/>
              <x v="72"/>
              <x v="80"/>
              <x v="81"/>
              <x v="82"/>
              <x v="90"/>
              <x v="104"/>
              <x v="112"/>
              <x v="113"/>
              <x v="117"/>
              <x v="153"/>
              <x v="169"/>
              <x v="170"/>
              <x v="177"/>
              <x v="182"/>
              <x v="188"/>
              <x v="191"/>
              <x v="193"/>
              <x v="221"/>
              <x v="222"/>
              <x v="231"/>
              <x v="236"/>
              <x v="240"/>
              <x v="247"/>
              <x v="251"/>
              <x v="271"/>
              <x v="274"/>
              <x v="277"/>
              <x v="278"/>
              <x v="289"/>
              <x v="292"/>
              <x v="293"/>
              <x v="294"/>
              <x v="295"/>
              <x v="296"/>
              <x v="297"/>
              <x v="298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5D290B-FBB7-B743-AA00-F4E2753443D9}" name="PivotTable6" cacheId="116" applyNumberFormats="0" applyBorderFormats="0" applyFontFormats="0" applyPatternFormats="0" applyAlignmentFormats="0" applyWidthHeightFormats="1" dataCaption="Değerler" updatedVersion="8" minRefreshableVersion="3" useAutoFormatting="1" itemPrintTitles="1" createdVersion="8" indent="0" outline="1" outlineData="1" multipleFieldFilters="0">
  <location ref="A3:E13" firstHeaderRow="0" firstDataRow="1" firstDataCol="1" rowPageCount="1" colPageCount="1"/>
  <pivotFields count="51">
    <pivotField axis="axisPage" multipleItemSelectionAllowed="1" showAll="0">
      <items count="11">
        <item h="1" x="5"/>
        <item h="1" m="1" x="9"/>
        <item h="1" m="1" x="8"/>
        <item h="1" sd="0" x="1"/>
        <item h="1" m="1" x="7"/>
        <item h="1" x="6"/>
        <item h="1" x="0"/>
        <item h="1" x="4"/>
        <item x="3"/>
        <item h="1" x="2"/>
        <item t="default"/>
      </items>
    </pivotField>
    <pivotField showAll="0"/>
    <pivotField showAll="0"/>
    <pivotField showAll="0"/>
    <pivotField showAll="0"/>
    <pivotField numFmtId="14"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axis="axisRow" multipleItemSelectionAllowed="1" showAll="0" sortType="descending">
      <items count="301">
        <item m="1" x="143"/>
        <item x="17"/>
        <item m="1" x="176"/>
        <item x="13"/>
        <item m="1" x="293"/>
        <item m="1" x="136"/>
        <item x="34"/>
        <item m="1" x="292"/>
        <item x="0"/>
        <item m="1" x="266"/>
        <item m="1" x="265"/>
        <item m="1" x="54"/>
        <item x="50"/>
        <item m="1" x="135"/>
        <item x="15"/>
        <item m="1" x="58"/>
        <item x="12"/>
        <item x="4"/>
        <item m="1" x="288"/>
        <item m="1" x="261"/>
        <item m="1" x="221"/>
        <item m="1" x="154"/>
        <item m="1" x="296"/>
        <item m="1" x="133"/>
        <item x="40"/>
        <item m="1" x="52"/>
        <item x="2"/>
        <item x="23"/>
        <item m="1" x="56"/>
        <item x="26"/>
        <item m="1" x="164"/>
        <item x="7"/>
        <item m="1" x="97"/>
        <item x="49"/>
        <item m="1" x="283"/>
        <item m="1" x="277"/>
        <item m="1" x="285"/>
        <item m="1" x="179"/>
        <item m="1" x="200"/>
        <item m="1" x="72"/>
        <item m="1" x="186"/>
        <item x="10"/>
        <item m="1" x="284"/>
        <item x="24"/>
        <item m="1" x="276"/>
        <item m="1" x="198"/>
        <item x="37"/>
        <item m="1" x="279"/>
        <item m="1" x="295"/>
        <item m="1" x="298"/>
        <item m="1" x="99"/>
        <item x="8"/>
        <item m="1" x="299"/>
        <item m="1" x="249"/>
        <item m="1" x="281"/>
        <item x="14"/>
        <item m="1" x="246"/>
        <item x="16"/>
        <item m="1" x="267"/>
        <item x="19"/>
        <item m="1" x="291"/>
        <item m="1" x="85"/>
        <item m="1" x="294"/>
        <item m="1" x="269"/>
        <item x="25"/>
        <item m="1" x="162"/>
        <item m="1" x="177"/>
        <item m="1" x="290"/>
        <item m="1" x="191"/>
        <item m="1" x="297"/>
        <item m="1" x="245"/>
        <item m="1" x="168"/>
        <item x="41"/>
        <item m="1" x="196"/>
        <item m="1" x="75"/>
        <item m="1" x="146"/>
        <item m="1" x="166"/>
        <item m="1" x="68"/>
        <item m="1" x="84"/>
        <item m="1" x="98"/>
        <item x="43"/>
        <item x="48"/>
        <item m="1" x="53"/>
        <item m="1" x="150"/>
        <item m="1" x="289"/>
        <item m="1" x="272"/>
        <item m="1" x="271"/>
        <item m="1" x="215"/>
        <item m="1" x="280"/>
        <item m="1" x="90"/>
        <item m="1" x="61"/>
        <item m="1" x="286"/>
        <item m="1" x="287"/>
        <item m="1" x="228"/>
        <item m="1" x="88"/>
        <item m="1" x="227"/>
        <item m="1" x="248"/>
        <item m="1" x="241"/>
        <item m="1" x="197"/>
        <item m="1" x="282"/>
        <item m="1" x="220"/>
        <item m="1" x="278"/>
        <item m="1" x="268"/>
        <item m="1" x="270"/>
        <item x="51"/>
        <item m="1" x="226"/>
        <item m="1" x="273"/>
        <item m="1" x="242"/>
        <item m="1" x="83"/>
        <item m="1" x="210"/>
        <item m="1" x="274"/>
        <item m="1" x="275"/>
        <item x="3"/>
        <item x="18"/>
        <item m="1" x="259"/>
        <item m="1" x="260"/>
        <item m="1" x="155"/>
        <item x="21"/>
        <item m="1" x="243"/>
        <item m="1" x="262"/>
        <item m="1" x="263"/>
        <item m="1" x="264"/>
        <item m="1" x="181"/>
        <item m="1" x="235"/>
        <item m="1" x="239"/>
        <item m="1" x="254"/>
        <item m="1" x="252"/>
        <item m="1" x="250"/>
        <item m="1" x="255"/>
        <item m="1" x="96"/>
        <item m="1" x="256"/>
        <item m="1" x="257"/>
        <item m="1" x="258"/>
        <item m="1" x="185"/>
        <item m="1" x="247"/>
        <item m="1" x="251"/>
        <item m="1" x="174"/>
        <item m="1" x="203"/>
        <item m="1" x="137"/>
        <item m="1" x="253"/>
        <item m="1" x="157"/>
        <item m="1" x="237"/>
        <item m="1" x="240"/>
        <item m="1" x="244"/>
        <item m="1" x="131"/>
        <item m="1" x="217"/>
        <item m="1" x="232"/>
        <item m="1" x="233"/>
        <item m="1" x="234"/>
        <item m="1" x="142"/>
        <item m="1" x="236"/>
        <item m="1" x="238"/>
        <item m="1" x="230"/>
        <item m="1" x="65"/>
        <item m="1" x="73"/>
        <item m="1" x="153"/>
        <item m="1" x="201"/>
        <item m="1" x="202"/>
        <item m="1" x="229"/>
        <item m="1" x="209"/>
        <item m="1" x="231"/>
        <item m="1" x="222"/>
        <item m="1" x="223"/>
        <item m="1" x="214"/>
        <item m="1" x="224"/>
        <item m="1" x="225"/>
        <item m="1" x="148"/>
        <item m="1" x="216"/>
        <item m="1" x="218"/>
        <item m="1" x="64"/>
        <item x="38"/>
        <item m="1" x="219"/>
        <item m="1" x="160"/>
        <item m="1" x="139"/>
        <item m="1" x="211"/>
        <item m="1" x="212"/>
        <item m="1" x="213"/>
        <item x="9"/>
        <item m="1" x="205"/>
        <item m="1" x="122"/>
        <item m="1" x="206"/>
        <item m="1" x="207"/>
        <item x="32"/>
        <item m="1" x="208"/>
        <item m="1" x="78"/>
        <item m="1" x="204"/>
        <item m="1" x="183"/>
        <item m="1" x="175"/>
        <item x="1"/>
        <item m="1" x="190"/>
        <item m="1" x="161"/>
        <item x="35"/>
        <item m="1" x="189"/>
        <item m="1" x="60"/>
        <item m="1" x="199"/>
        <item m="1" x="193"/>
        <item m="1" x="151"/>
        <item m="1" x="194"/>
        <item m="1" x="195"/>
        <item m="1" x="101"/>
        <item m="1" x="125"/>
        <item m="1" x="110"/>
        <item m="1" x="192"/>
        <item m="1" x="167"/>
        <item m="1" x="188"/>
        <item m="1" x="178"/>
        <item m="1" x="147"/>
        <item m="1" x="182"/>
        <item m="1" x="184"/>
        <item m="1" x="94"/>
        <item m="1" x="172"/>
        <item m="1" x="171"/>
        <item m="1" x="187"/>
        <item m="1" x="180"/>
        <item m="1" x="67"/>
        <item x="47"/>
        <item m="1" x="165"/>
        <item m="1" x="169"/>
        <item m="1" x="170"/>
        <item m="1" x="79"/>
        <item m="1" x="173"/>
        <item x="22"/>
        <item x="5"/>
        <item m="1" x="152"/>
        <item m="1" x="163"/>
        <item m="1" x="158"/>
        <item m="1" x="159"/>
        <item m="1" x="128"/>
        <item m="1" x="115"/>
        <item m="1" x="156"/>
        <item m="1" x="70"/>
        <item x="46"/>
        <item m="1" x="145"/>
        <item m="1" x="87"/>
        <item m="1" x="141"/>
        <item m="1" x="149"/>
        <item x="6"/>
        <item m="1" x="140"/>
        <item m="1" x="102"/>
        <item x="45"/>
        <item x="42"/>
        <item m="1" x="144"/>
        <item m="1" x="129"/>
        <item m="1" x="138"/>
        <item m="1" x="130"/>
        <item m="1" x="119"/>
        <item m="1" x="123"/>
        <item x="11"/>
        <item m="1" x="120"/>
        <item m="1" x="126"/>
        <item m="1" x="127"/>
        <item m="1" x="55"/>
        <item m="1" x="132"/>
        <item m="1" x="134"/>
        <item m="1" x="121"/>
        <item m="1" x="124"/>
        <item m="1" x="106"/>
        <item m="1" x="104"/>
        <item m="1" x="107"/>
        <item m="1" x="111"/>
        <item m="1" x="112"/>
        <item m="1" x="113"/>
        <item m="1" x="103"/>
        <item m="1" x="105"/>
        <item m="1" x="91"/>
        <item m="1" x="108"/>
        <item m="1" x="109"/>
        <item m="1" x="114"/>
        <item m="1" x="116"/>
        <item m="1" x="117"/>
        <item m="1" x="118"/>
        <item x="30"/>
        <item m="1" x="100"/>
        <item m="1" x="86"/>
        <item x="29"/>
        <item m="1" x="92"/>
        <item m="1" x="82"/>
        <item x="27"/>
        <item x="31"/>
        <item m="1" x="93"/>
        <item m="1" x="95"/>
        <item m="1" x="69"/>
        <item m="1" x="71"/>
        <item m="1" x="76"/>
        <item m="1" x="89"/>
        <item m="1" x="74"/>
        <item m="1" x="77"/>
        <item m="1" x="80"/>
        <item m="1" x="81"/>
        <item x="20"/>
        <item m="1" x="66"/>
        <item x="36"/>
        <item x="39"/>
        <item m="1" x="57"/>
        <item x="28"/>
        <item m="1" x="59"/>
        <item m="1" x="62"/>
        <item m="1" x="63"/>
        <item x="44"/>
        <item x="3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dataField="1" numFmtId="166" showAll="0"/>
    <pivotField dataField="1" numFmtId="166" showAll="0"/>
    <pivotField dataField="1" numFmtId="166" showAll="0"/>
    <pivotField dataField="1" dragToRow="0" dragToCol="0" dragToPage="0" showAll="0" defaultSubtotal="0"/>
  </pivotFields>
  <rowFields count="1">
    <field x="15"/>
  </rowFields>
  <rowItems count="10">
    <i>
      <x v="51"/>
    </i>
    <i>
      <x v="59"/>
    </i>
    <i>
      <x v="289"/>
    </i>
    <i>
      <x v="277"/>
    </i>
    <i>
      <x v="177"/>
    </i>
    <i>
      <x v="271"/>
    </i>
    <i>
      <x v="182"/>
    </i>
    <i>
      <x v="215"/>
    </i>
    <i>
      <x v="29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0" hier="-1"/>
  </pageFields>
  <dataFields count="4">
    <dataField name="Toplam TOPLAM_ALIS" fld="47" baseField="0" baseItem="0" numFmtId="167"/>
    <dataField name="Toplam TOPLAM_SATIS" fld="48" baseField="0" baseItem="0" numFmtId="167"/>
    <dataField name="Toplam TOPLAM_KAR_ZARAR" fld="49" baseField="0" baseItem="0" numFmtId="167"/>
    <dataField name="Toplam %" fld="50" baseField="0" baseItem="0" numFmtId="168"/>
  </dataFields>
  <formats count="29">
    <format dxfId="4259">
      <pivotArea outline="0" collapsedLevelsAreSubtotals="1" fieldPosition="0"/>
    </format>
    <format dxfId="4258">
      <pivotArea type="all" dataOnly="0" outline="0" fieldPosition="0"/>
    </format>
    <format dxfId="4257">
      <pivotArea outline="0" collapsedLevelsAreSubtotals="1" fieldPosition="0"/>
    </format>
    <format dxfId="4256">
      <pivotArea field="15" type="button" dataOnly="0" labelOnly="1" outline="0" axis="axisRow" fieldPosition="0"/>
    </format>
    <format dxfId="4255">
      <pivotArea dataOnly="0" labelOnly="1" fieldPosition="0">
        <references count="1">
          <reference field="15" count="10">
            <x v="51"/>
            <x v="59"/>
            <x v="177"/>
            <x v="182"/>
            <x v="271"/>
            <x v="277"/>
            <x v="289"/>
            <x v="292"/>
            <x v="293"/>
            <x v="295"/>
          </reference>
        </references>
      </pivotArea>
    </format>
    <format dxfId="4254">
      <pivotArea dataOnly="0" labelOnly="1" grandRow="1" outline="0" fieldPosition="0"/>
    </format>
    <format dxfId="4253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252">
      <pivotArea field="15" type="button" dataOnly="0" labelOnly="1" outline="0" axis="axisRow" fieldPosition="0"/>
    </format>
    <format dxfId="4251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250">
      <pivotArea field="15" type="button" dataOnly="0" labelOnly="1" outline="0" axis="axisRow" fieldPosition="0"/>
    </format>
    <format dxfId="4249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248">
      <pivotArea field="15" type="button" dataOnly="0" labelOnly="1" outline="0" axis="axisRow" fieldPosition="0"/>
    </format>
    <format dxfId="4247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246">
      <pivotArea field="15" type="button" dataOnly="0" labelOnly="1" outline="0" axis="axisRow" fieldPosition="0"/>
    </format>
    <format dxfId="4245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244">
      <pivotArea field="15" type="button" dataOnly="0" labelOnly="1" outline="0" axis="axisRow" fieldPosition="0"/>
    </format>
    <format dxfId="4243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242">
      <pivotArea field="15" type="button" dataOnly="0" labelOnly="1" outline="0" axis="axisRow" fieldPosition="0"/>
    </format>
    <format dxfId="4241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240">
      <pivotArea grandRow="1" outline="0" collapsedLevelsAreSubtotals="1" fieldPosition="0"/>
    </format>
    <format dxfId="4239">
      <pivotArea dataOnly="0" labelOnly="1" grandRow="1" outline="0" fieldPosition="0"/>
    </format>
    <format dxfId="4238">
      <pivotArea grandRow="1" outline="0" collapsedLevelsAreSubtotals="1" fieldPosition="0"/>
    </format>
    <format dxfId="4237">
      <pivotArea dataOnly="0" labelOnly="1" grandRow="1" outline="0" fieldPosition="0"/>
    </format>
    <format dxfId="4236">
      <pivotArea grandRow="1" outline="0" collapsedLevelsAreSubtotals="1" fieldPosition="0"/>
    </format>
    <format dxfId="4235">
      <pivotArea dataOnly="0" labelOnly="1" grandRow="1" outline="0" fieldPosition="0"/>
    </format>
    <format dxfId="4234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4233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4232">
      <pivotArea dataOnly="0" labelOnly="1" fieldPosition="0">
        <references count="1">
          <reference field="15" count="10">
            <x v="51"/>
            <x v="59"/>
            <x v="177"/>
            <x v="182"/>
            <x v="271"/>
            <x v="277"/>
            <x v="289"/>
            <x v="292"/>
            <x v="293"/>
            <x v="295"/>
          </reference>
        </references>
      </pivotArea>
    </format>
    <format dxfId="4231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CF329D-8954-4307-9953-FA27B245B0CF}" name="PivotTable6" cacheId="116" applyNumberFormats="0" applyBorderFormats="0" applyFontFormats="0" applyPatternFormats="0" applyAlignmentFormats="0" applyWidthHeightFormats="1" dataCaption="Değerler" updatedVersion="8" minRefreshableVersion="3" useAutoFormatting="1" itemPrintTitles="1" createdVersion="8" indent="0" outline="1" outlineData="1" multipleFieldFilters="0">
  <location ref="A3:E32" firstHeaderRow="0" firstDataRow="1" firstDataCol="1" rowPageCount="1" colPageCount="1"/>
  <pivotFields count="51">
    <pivotField axis="axisPage" multipleItemSelectionAllowed="1" showAll="0">
      <items count="11">
        <item h="1" x="5"/>
        <item h="1" m="1" x="9"/>
        <item h="1" m="1" x="8"/>
        <item x="1"/>
        <item h="1" m="1" x="7"/>
        <item h="1" x="6"/>
        <item h="1" x="0"/>
        <item h="1" x="4"/>
        <item h="1" x="3"/>
        <item h="1" x="2"/>
        <item t="default"/>
      </items>
    </pivotField>
    <pivotField showAll="0"/>
    <pivotField showAll="0"/>
    <pivotField showAll="0"/>
    <pivotField showAll="0"/>
    <pivotField numFmtId="14"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301">
        <item m="1" x="143"/>
        <item x="17"/>
        <item m="1" x="176"/>
        <item x="13"/>
        <item m="1" x="293"/>
        <item m="1" x="136"/>
        <item x="34"/>
        <item m="1" x="292"/>
        <item x="0"/>
        <item m="1" x="266"/>
        <item m="1" x="265"/>
        <item m="1" x="54"/>
        <item x="50"/>
        <item m="1" x="135"/>
        <item x="15"/>
        <item m="1" x="58"/>
        <item x="12"/>
        <item x="4"/>
        <item m="1" x="288"/>
        <item m="1" x="261"/>
        <item m="1" x="221"/>
        <item m="1" x="154"/>
        <item m="1" x="296"/>
        <item m="1" x="133"/>
        <item x="40"/>
        <item m="1" x="52"/>
        <item x="2"/>
        <item x="23"/>
        <item m="1" x="56"/>
        <item x="26"/>
        <item m="1" x="164"/>
        <item x="7"/>
        <item m="1" x="97"/>
        <item x="49"/>
        <item m="1" x="283"/>
        <item m="1" x="277"/>
        <item m="1" x="285"/>
        <item m="1" x="179"/>
        <item m="1" x="200"/>
        <item m="1" x="72"/>
        <item m="1" x="186"/>
        <item x="10"/>
        <item m="1" x="284"/>
        <item x="24"/>
        <item m="1" x="276"/>
        <item m="1" x="198"/>
        <item x="37"/>
        <item m="1" x="279"/>
        <item m="1" x="295"/>
        <item m="1" x="298"/>
        <item m="1" x="99"/>
        <item x="8"/>
        <item m="1" x="299"/>
        <item m="1" x="249"/>
        <item m="1" x="281"/>
        <item x="14"/>
        <item m="1" x="246"/>
        <item x="16"/>
        <item m="1" x="267"/>
        <item x="19"/>
        <item m="1" x="291"/>
        <item m="1" x="85"/>
        <item m="1" x="294"/>
        <item m="1" x="269"/>
        <item x="25"/>
        <item m="1" x="162"/>
        <item m="1" x="177"/>
        <item m="1" x="290"/>
        <item m="1" x="191"/>
        <item m="1" x="297"/>
        <item m="1" x="245"/>
        <item m="1" x="168"/>
        <item x="41"/>
        <item m="1" x="196"/>
        <item m="1" x="75"/>
        <item m="1" x="146"/>
        <item m="1" x="166"/>
        <item m="1" x="68"/>
        <item m="1" x="84"/>
        <item m="1" x="98"/>
        <item x="43"/>
        <item x="48"/>
        <item m="1" x="53"/>
        <item m="1" x="150"/>
        <item m="1" x="289"/>
        <item m="1" x="272"/>
        <item m="1" x="271"/>
        <item m="1" x="215"/>
        <item m="1" x="280"/>
        <item m="1" x="90"/>
        <item m="1" x="61"/>
        <item m="1" x="286"/>
        <item m="1" x="287"/>
        <item m="1" x="228"/>
        <item m="1" x="88"/>
        <item m="1" x="227"/>
        <item m="1" x="248"/>
        <item m="1" x="241"/>
        <item m="1" x="197"/>
        <item m="1" x="282"/>
        <item m="1" x="220"/>
        <item m="1" x="278"/>
        <item m="1" x="268"/>
        <item m="1" x="270"/>
        <item x="51"/>
        <item m="1" x="226"/>
        <item m="1" x="273"/>
        <item m="1" x="242"/>
        <item m="1" x="83"/>
        <item m="1" x="210"/>
        <item m="1" x="274"/>
        <item m="1" x="275"/>
        <item x="3"/>
        <item x="18"/>
        <item m="1" x="259"/>
        <item m="1" x="260"/>
        <item m="1" x="155"/>
        <item x="21"/>
        <item m="1" x="243"/>
        <item m="1" x="262"/>
        <item m="1" x="263"/>
        <item m="1" x="264"/>
        <item m="1" x="181"/>
        <item m="1" x="235"/>
        <item m="1" x="239"/>
        <item m="1" x="254"/>
        <item m="1" x="252"/>
        <item m="1" x="250"/>
        <item m="1" x="255"/>
        <item m="1" x="96"/>
        <item m="1" x="256"/>
        <item m="1" x="257"/>
        <item m="1" x="258"/>
        <item m="1" x="185"/>
        <item m="1" x="247"/>
        <item m="1" x="251"/>
        <item m="1" x="174"/>
        <item m="1" x="203"/>
        <item m="1" x="137"/>
        <item m="1" x="253"/>
        <item m="1" x="157"/>
        <item m="1" x="237"/>
        <item m="1" x="240"/>
        <item m="1" x="244"/>
        <item m="1" x="131"/>
        <item m="1" x="217"/>
        <item m="1" x="232"/>
        <item m="1" x="233"/>
        <item m="1" x="234"/>
        <item m="1" x="142"/>
        <item m="1" x="236"/>
        <item m="1" x="238"/>
        <item m="1" x="230"/>
        <item m="1" x="65"/>
        <item m="1" x="73"/>
        <item m="1" x="153"/>
        <item m="1" x="201"/>
        <item m="1" x="202"/>
        <item m="1" x="229"/>
        <item m="1" x="209"/>
        <item m="1" x="231"/>
        <item m="1" x="222"/>
        <item m="1" x="223"/>
        <item m="1" x="214"/>
        <item m="1" x="224"/>
        <item m="1" x="225"/>
        <item m="1" x="148"/>
        <item m="1" x="216"/>
        <item m="1" x="218"/>
        <item m="1" x="64"/>
        <item x="38"/>
        <item m="1" x="219"/>
        <item m="1" x="160"/>
        <item m="1" x="139"/>
        <item m="1" x="211"/>
        <item m="1" x="212"/>
        <item m="1" x="213"/>
        <item x="9"/>
        <item m="1" x="205"/>
        <item m="1" x="122"/>
        <item m="1" x="206"/>
        <item m="1" x="207"/>
        <item x="32"/>
        <item m="1" x="208"/>
        <item m="1" x="78"/>
        <item m="1" x="204"/>
        <item m="1" x="183"/>
        <item m="1" x="175"/>
        <item x="1"/>
        <item m="1" x="190"/>
        <item m="1" x="161"/>
        <item x="35"/>
        <item m="1" x="189"/>
        <item m="1" x="60"/>
        <item m="1" x="199"/>
        <item m="1" x="193"/>
        <item m="1" x="151"/>
        <item m="1" x="194"/>
        <item m="1" x="195"/>
        <item m="1" x="101"/>
        <item m="1" x="125"/>
        <item m="1" x="110"/>
        <item m="1" x="192"/>
        <item m="1" x="167"/>
        <item m="1" x="188"/>
        <item m="1" x="178"/>
        <item m="1" x="147"/>
        <item m="1" x="182"/>
        <item m="1" x="184"/>
        <item m="1" x="94"/>
        <item m="1" x="172"/>
        <item m="1" x="171"/>
        <item m="1" x="187"/>
        <item m="1" x="180"/>
        <item m="1" x="67"/>
        <item x="47"/>
        <item m="1" x="165"/>
        <item m="1" x="169"/>
        <item m="1" x="170"/>
        <item m="1" x="79"/>
        <item m="1" x="173"/>
        <item x="22"/>
        <item x="5"/>
        <item m="1" x="152"/>
        <item m="1" x="163"/>
        <item m="1" x="158"/>
        <item m="1" x="159"/>
        <item m="1" x="128"/>
        <item m="1" x="115"/>
        <item m="1" x="156"/>
        <item m="1" x="70"/>
        <item x="46"/>
        <item m="1" x="145"/>
        <item m="1" x="87"/>
        <item m="1" x="141"/>
        <item m="1" x="149"/>
        <item x="6"/>
        <item m="1" x="140"/>
        <item m="1" x="102"/>
        <item x="45"/>
        <item x="42"/>
        <item m="1" x="144"/>
        <item m="1" x="129"/>
        <item m="1" x="138"/>
        <item m="1" x="130"/>
        <item m="1" x="119"/>
        <item m="1" x="123"/>
        <item x="11"/>
        <item m="1" x="120"/>
        <item m="1" x="126"/>
        <item m="1" x="127"/>
        <item m="1" x="55"/>
        <item m="1" x="132"/>
        <item m="1" x="134"/>
        <item m="1" x="121"/>
        <item m="1" x="124"/>
        <item m="1" x="106"/>
        <item m="1" x="104"/>
        <item m="1" x="107"/>
        <item m="1" x="111"/>
        <item m="1" x="112"/>
        <item m="1" x="113"/>
        <item m="1" x="103"/>
        <item m="1" x="105"/>
        <item m="1" x="91"/>
        <item m="1" x="108"/>
        <item m="1" x="109"/>
        <item m="1" x="114"/>
        <item m="1" x="116"/>
        <item m="1" x="117"/>
        <item m="1" x="118"/>
        <item x="30"/>
        <item m="1" x="100"/>
        <item m="1" x="86"/>
        <item x="29"/>
        <item m="1" x="92"/>
        <item m="1" x="82"/>
        <item x="27"/>
        <item x="31"/>
        <item m="1" x="93"/>
        <item m="1" x="95"/>
        <item m="1" x="69"/>
        <item m="1" x="71"/>
        <item m="1" x="76"/>
        <item m="1" x="89"/>
        <item m="1" x="74"/>
        <item m="1" x="77"/>
        <item m="1" x="80"/>
        <item m="1" x="81"/>
        <item x="20"/>
        <item m="1" x="66"/>
        <item x="36"/>
        <item x="39"/>
        <item m="1" x="57"/>
        <item x="28"/>
        <item m="1" x="59"/>
        <item m="1" x="62"/>
        <item m="1" x="63"/>
        <item x="44"/>
        <item x="3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dataField="1" numFmtId="166" showAll="0"/>
    <pivotField dataField="1" numFmtId="166" showAll="0"/>
    <pivotField dataField="1" numFmtId="166" showAll="0"/>
    <pivotField dataField="1" dragToRow="0" dragToCol="0" dragToPage="0" showAll="0" defaultSubtotal="0"/>
  </pivotFields>
  <rowFields count="1">
    <field x="15"/>
  </rowFields>
  <rowItems count="29">
    <i>
      <x v="27"/>
    </i>
    <i>
      <x v="14"/>
    </i>
    <i>
      <x v="57"/>
    </i>
    <i>
      <x v="170"/>
    </i>
    <i>
      <x v="117"/>
    </i>
    <i>
      <x v="43"/>
    </i>
    <i>
      <x v="55"/>
    </i>
    <i>
      <x v="113"/>
    </i>
    <i>
      <x v="1"/>
    </i>
    <i>
      <x v="277"/>
    </i>
    <i>
      <x v="188"/>
    </i>
    <i>
      <x v="8"/>
    </i>
    <i>
      <x v="221"/>
    </i>
    <i>
      <x v="222"/>
    </i>
    <i>
      <x v="6"/>
    </i>
    <i>
      <x v="51"/>
    </i>
    <i>
      <x v="24"/>
    </i>
    <i>
      <x v="298"/>
    </i>
    <i>
      <x v="29"/>
    </i>
    <i>
      <x v="231"/>
    </i>
    <i>
      <x v="112"/>
    </i>
    <i>
      <x v="104"/>
    </i>
    <i>
      <x v="239"/>
    </i>
    <i>
      <x v="81"/>
    </i>
    <i>
      <x v="64"/>
    </i>
    <i>
      <x v="80"/>
    </i>
    <i>
      <x v="271"/>
    </i>
    <i>
      <x v="33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0" hier="-1"/>
  </pageFields>
  <dataFields count="4">
    <dataField name="Toplam TOPLAM_ALIS" fld="47" baseField="0" baseItem="0" numFmtId="167"/>
    <dataField name="Toplam TOPLAM_SATIS" fld="48" baseField="0" baseItem="0" numFmtId="167"/>
    <dataField name="Toplam TOPLAM_KAR_ZARAR" fld="49" baseField="0" baseItem="0" numFmtId="167"/>
    <dataField name="Toplam %" fld="50" baseField="0" baseItem="0" numFmtId="168"/>
  </dataFields>
  <formats count="29">
    <format dxfId="4230">
      <pivotArea outline="0" collapsedLevelsAreSubtotals="1" fieldPosition="0"/>
    </format>
    <format dxfId="4229">
      <pivotArea type="all" dataOnly="0" outline="0" fieldPosition="0"/>
    </format>
    <format dxfId="4228">
      <pivotArea outline="0" collapsedLevelsAreSubtotals="1" fieldPosition="0"/>
    </format>
    <format dxfId="4227">
      <pivotArea field="15" type="button" dataOnly="0" labelOnly="1" outline="0" axis="axisRow" fieldPosition="0"/>
    </format>
    <format dxfId="4226">
      <pivotArea dataOnly="0" labelOnly="1" fieldPosition="0">
        <references count="1">
          <reference field="15" count="30">
            <x v="1"/>
            <x v="6"/>
            <x v="8"/>
            <x v="14"/>
            <x v="15"/>
            <x v="24"/>
            <x v="25"/>
            <x v="27"/>
            <x v="29"/>
            <x v="43"/>
            <x v="51"/>
            <x v="55"/>
            <x v="57"/>
            <x v="64"/>
            <x v="80"/>
            <x v="81"/>
            <x v="90"/>
            <x v="104"/>
            <x v="112"/>
            <x v="113"/>
            <x v="117"/>
            <x v="169"/>
            <x v="170"/>
            <x v="188"/>
            <x v="221"/>
            <x v="222"/>
            <x v="231"/>
            <x v="251"/>
            <x v="277"/>
            <x v="298"/>
          </reference>
        </references>
      </pivotArea>
    </format>
    <format dxfId="4225">
      <pivotArea dataOnly="0" labelOnly="1" grandRow="1" outline="0" fieldPosition="0"/>
    </format>
    <format dxfId="4224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223">
      <pivotArea field="15" type="button" dataOnly="0" labelOnly="1" outline="0" axis="axisRow" fieldPosition="0"/>
    </format>
    <format dxfId="4222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221">
      <pivotArea field="15" type="button" dataOnly="0" labelOnly="1" outline="0" axis="axisRow" fieldPosition="0"/>
    </format>
    <format dxfId="4220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219">
      <pivotArea field="15" type="button" dataOnly="0" labelOnly="1" outline="0" axis="axisRow" fieldPosition="0"/>
    </format>
    <format dxfId="4218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217">
      <pivotArea field="15" type="button" dataOnly="0" labelOnly="1" outline="0" axis="axisRow" fieldPosition="0"/>
    </format>
    <format dxfId="4216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215">
      <pivotArea field="15" type="button" dataOnly="0" labelOnly="1" outline="0" axis="axisRow" fieldPosition="0"/>
    </format>
    <format dxfId="4214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213">
      <pivotArea field="15" type="button" dataOnly="0" labelOnly="1" outline="0" axis="axisRow" fieldPosition="0"/>
    </format>
    <format dxfId="4212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211">
      <pivotArea grandRow="1" outline="0" collapsedLevelsAreSubtotals="1" fieldPosition="0"/>
    </format>
    <format dxfId="4210">
      <pivotArea dataOnly="0" labelOnly="1" grandRow="1" outline="0" fieldPosition="0"/>
    </format>
    <format dxfId="4209">
      <pivotArea grandRow="1" outline="0" collapsedLevelsAreSubtotals="1" fieldPosition="0"/>
    </format>
    <format dxfId="4208">
      <pivotArea dataOnly="0" labelOnly="1" grandRow="1" outline="0" fieldPosition="0"/>
    </format>
    <format dxfId="4207">
      <pivotArea grandRow="1" outline="0" collapsedLevelsAreSubtotals="1" fieldPosition="0"/>
    </format>
    <format dxfId="4206">
      <pivotArea dataOnly="0" labelOnly="1" grandRow="1" outline="0" fieldPosition="0"/>
    </format>
    <format dxfId="4205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4204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4203">
      <pivotArea dataOnly="0" labelOnly="1" fieldPosition="0">
        <references count="1">
          <reference field="15" count="30">
            <x v="1"/>
            <x v="6"/>
            <x v="8"/>
            <x v="14"/>
            <x v="15"/>
            <x v="24"/>
            <x v="25"/>
            <x v="27"/>
            <x v="29"/>
            <x v="43"/>
            <x v="51"/>
            <x v="55"/>
            <x v="57"/>
            <x v="64"/>
            <x v="80"/>
            <x v="81"/>
            <x v="90"/>
            <x v="104"/>
            <x v="112"/>
            <x v="113"/>
            <x v="117"/>
            <x v="169"/>
            <x v="170"/>
            <x v="188"/>
            <x v="221"/>
            <x v="222"/>
            <x v="231"/>
            <x v="251"/>
            <x v="277"/>
            <x v="298"/>
          </reference>
        </references>
      </pivotArea>
    </format>
    <format dxfId="4202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BB6D43-06BF-4585-ABCD-E3DB0D71A533}" name="PivotTable7" cacheId="116" applyNumberFormats="0" applyBorderFormats="0" applyFontFormats="0" applyPatternFormats="0" applyAlignmentFormats="0" applyWidthHeightFormats="1" dataCaption="Değerler" updatedVersion="8" minRefreshableVersion="3" useAutoFormatting="1" itemPrintTitles="1" createdVersion="8" indent="0" outline="1" outlineData="1" multipleFieldFilters="0">
  <location ref="A14:E18" firstHeaderRow="0" firstDataRow="1" firstDataCol="1" rowPageCount="1" colPageCount="1"/>
  <pivotFields count="51">
    <pivotField axis="axisPage" multipleItemSelectionAllowed="1" showAll="0">
      <items count="11">
        <item h="1" x="5"/>
        <item h="1" m="1" x="9"/>
        <item h="1" m="1" x="8"/>
        <item h="1" x="1"/>
        <item h="1" m="1" x="7"/>
        <item h="1" x="6"/>
        <item h="1" x="0"/>
        <item x="4"/>
        <item h="1" x="3"/>
        <item h="1" x="2"/>
        <item t="default"/>
      </items>
    </pivotField>
    <pivotField showAll="0"/>
    <pivotField showAll="0"/>
    <pivotField showAll="0"/>
    <pivotField showAll="0"/>
    <pivotField numFmtId="14" showAll="0"/>
    <pivotField showAll="0"/>
    <pivotField numFmtId="14" showAll="0"/>
    <pivotField showAll="0"/>
    <pivotField axis="axisRow" showAll="0">
      <items count="24">
        <item h="1" m="1" x="18"/>
        <item h="1" m="1" x="22"/>
        <item h="1" m="1" x="12"/>
        <item h="1" x="4"/>
        <item x="2"/>
        <item h="1" m="1" x="5"/>
        <item h="1" m="1" x="6"/>
        <item h="1" x="1"/>
        <item h="1" x="3"/>
        <item h="1" m="1" x="21"/>
        <item h="1" m="1" x="7"/>
        <item h="1" m="1" x="9"/>
        <item h="1" x="0"/>
        <item h="1" m="1" x="13"/>
        <item h="1" m="1" x="14"/>
        <item h="1" m="1" x="15"/>
        <item h="1" m="1" x="10"/>
        <item h="1" m="1" x="8"/>
        <item h="1" m="1" x="20"/>
        <item h="1" m="1" x="17"/>
        <item h="1" m="1" x="19"/>
        <item h="1" m="1" x="16"/>
        <item h="1" m="1" x="11"/>
        <item t="default"/>
      </items>
    </pivotField>
    <pivotField showAll="0"/>
    <pivotField showAll="0"/>
    <pivotField showAll="0"/>
    <pivotField showAll="0"/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1"/>
        <item m="1" x="3"/>
        <item m="1" x="4"/>
        <item m="1" x="5"/>
        <item x="0"/>
        <item m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dataField="1" numFmtId="166" showAll="0"/>
    <pivotField dataField="1" numFmtId="166" showAll="0"/>
    <pivotField dataField="1" numFmtId="166" showAll="0"/>
    <pivotField dataField="1" dragToRow="0" dragToCol="0" dragToPage="0" showAll="0" defaultSubtotal="0"/>
  </pivotFields>
  <rowFields count="2">
    <field x="9"/>
    <field x="24"/>
  </rowFields>
  <rowItems count="4">
    <i>
      <x v="4"/>
    </i>
    <i r="1">
      <x/>
    </i>
    <i r="1"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0" hier="-1"/>
  </pageFields>
  <dataFields count="4">
    <dataField name="Toplam TOPLAM_ALIS" fld="47" baseField="0" baseItem="0" numFmtId="167"/>
    <dataField name="Toplam TOPLAM_SATIS" fld="48" baseField="0" baseItem="0" numFmtId="167"/>
    <dataField name="Toplam TOPLAM_KAR_ZARAR" fld="49" baseField="0" baseItem="0" numFmtId="167"/>
    <dataField name="Toplam %" fld="50" baseField="0" baseItem="0" numFmtId="168"/>
  </dataFields>
  <formats count="32">
    <format dxfId="4135">
      <pivotArea outline="0" collapsedLevelsAreSubtotals="1" fieldPosition="0"/>
    </format>
    <format dxfId="4134">
      <pivotArea field="9" grandRow="1" outline="0" collapsedLevelsAreSubtotals="1" axis="axisRow" fieldPosition="0">
        <references count="1">
          <reference field="4294967294" count="1" selected="0">
            <x v="3"/>
          </reference>
        </references>
      </pivotArea>
    </format>
    <format dxfId="4133">
      <pivotArea type="all" dataOnly="0" outline="0" fieldPosition="0"/>
    </format>
    <format dxfId="4132">
      <pivotArea outline="0" collapsedLevelsAreSubtotals="1" fieldPosition="0"/>
    </format>
    <format dxfId="4131">
      <pivotArea field="9" type="button" dataOnly="0" labelOnly="1" outline="0" axis="axisRow" fieldPosition="0"/>
    </format>
    <format dxfId="4130">
      <pivotArea dataOnly="0" labelOnly="1" fieldPosition="0">
        <references count="1">
          <reference field="9" count="0"/>
        </references>
      </pivotArea>
    </format>
    <format dxfId="4129">
      <pivotArea dataOnly="0" labelOnly="1" grandRow="1" outline="0" fieldPosition="0"/>
    </format>
    <format dxfId="4128">
      <pivotArea dataOnly="0" labelOnly="1" fieldPosition="0">
        <references count="2">
          <reference field="9" count="0" selected="0"/>
          <reference field="24" count="0"/>
        </references>
      </pivotArea>
    </format>
    <format dxfId="4127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126">
      <pivotArea field="9" type="button" dataOnly="0" labelOnly="1" outline="0" axis="axisRow" fieldPosition="0"/>
    </format>
    <format dxfId="4125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124">
      <pivotArea field="9" type="button" dataOnly="0" labelOnly="1" outline="0" axis="axisRow" fieldPosition="0"/>
    </format>
    <format dxfId="4123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122">
      <pivotArea field="9" type="button" dataOnly="0" labelOnly="1" outline="0" axis="axisRow" fieldPosition="0"/>
    </format>
    <format dxfId="4121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120">
      <pivotArea field="9" type="button" dataOnly="0" labelOnly="1" outline="0" axis="axisRow" fieldPosition="0"/>
    </format>
    <format dxfId="4119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118">
      <pivotArea field="9" type="button" dataOnly="0" labelOnly="1" outline="0" axis="axisRow" fieldPosition="0"/>
    </format>
    <format dxfId="4117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116">
      <pivotArea field="9" type="button" dataOnly="0" labelOnly="1" outline="0" axis="axisRow" fieldPosition="0"/>
    </format>
    <format dxfId="4115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114">
      <pivotArea grandRow="1" outline="0" collapsedLevelsAreSubtotals="1" fieldPosition="0"/>
    </format>
    <format dxfId="4113">
      <pivotArea dataOnly="0" labelOnly="1" grandRow="1" outline="0" fieldPosition="0"/>
    </format>
    <format dxfId="4112">
      <pivotArea grandRow="1" outline="0" collapsedLevelsAreSubtotals="1" fieldPosition="0"/>
    </format>
    <format dxfId="4111">
      <pivotArea dataOnly="0" labelOnly="1" grandRow="1" outline="0" fieldPosition="0"/>
    </format>
    <format dxfId="4110">
      <pivotArea grandRow="1" outline="0" collapsedLevelsAreSubtotals="1" fieldPosition="0"/>
    </format>
    <format dxfId="4109">
      <pivotArea dataOnly="0" labelOnly="1" grandRow="1" outline="0" fieldPosition="0"/>
    </format>
    <format dxfId="4108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4107">
      <pivotArea dataOnly="0" labelOnly="1" outline="0" fieldPosition="0">
        <references count="1">
          <reference field="0" count="0"/>
        </references>
      </pivotArea>
    </format>
    <format dxfId="410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105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4104">
      <pivotArea dataOnly="0" labelOnly="1" outline="0" fieldPosition="0">
        <references count="1">
          <reference field="4294967294" count="1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B40551-D2F5-124A-AFBC-EB8C6D388534}" name="PivotTable4" cacheId="116" applyNumberFormats="0" applyBorderFormats="0" applyFontFormats="0" applyPatternFormats="0" applyAlignmentFormats="0" applyWidthHeightFormats="1" dataCaption="Değerler" updatedVersion="8" minRefreshableVersion="3" useAutoFormatting="1" itemPrintTitles="1" createdVersion="8" indent="0" outline="1" outlineData="1" multipleFieldFilters="0">
  <location ref="A25:E34" firstHeaderRow="0" firstDataRow="1" firstDataCol="1" rowPageCount="1" colPageCount="1"/>
  <pivotFields count="51">
    <pivotField axis="axisPage" multipleItemSelectionAllowed="1" showAll="0">
      <items count="11">
        <item h="1" x="5"/>
        <item h="1" m="1" x="9"/>
        <item h="1" m="1" x="8"/>
        <item h="1" x="1"/>
        <item h="1" m="1" x="7"/>
        <item h="1" x="6"/>
        <item h="1" x="0"/>
        <item x="4"/>
        <item h="1" x="3"/>
        <item h="1" x="2"/>
        <item t="default"/>
      </items>
    </pivotField>
    <pivotField showAll="0"/>
    <pivotField showAll="0"/>
    <pivotField showAll="0"/>
    <pivotField showAll="0"/>
    <pivotField numFmtId="14" showAll="0"/>
    <pivotField showAll="0"/>
    <pivotField numFmtId="14" showAll="0"/>
    <pivotField showAll="0"/>
    <pivotField axis="axisRow" showAll="0">
      <items count="24">
        <item m="1" x="18"/>
        <item m="1" x="22"/>
        <item m="1" x="12"/>
        <item x="4"/>
        <item x="2"/>
        <item m="1" x="5"/>
        <item m="1" x="6"/>
        <item x="1"/>
        <item x="3"/>
        <item m="1" x="21"/>
        <item m="1" x="7"/>
        <item m="1" x="9"/>
        <item x="0"/>
        <item m="1" x="13"/>
        <item m="1" x="14"/>
        <item m="1" x="15"/>
        <item m="1" x="10"/>
        <item m="1" x="8"/>
        <item m="1" x="20"/>
        <item m="1" x="17"/>
        <item m="1" x="19"/>
        <item m="1" x="16"/>
        <item m="1" x="11"/>
        <item t="default"/>
      </items>
    </pivotField>
    <pivotField showAll="0"/>
    <pivotField showAll="0"/>
    <pivotField showAll="0"/>
    <pivotField showAll="0"/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1"/>
        <item m="1" x="3"/>
        <item m="1" x="4"/>
        <item m="1" x="5"/>
        <item x="0"/>
        <item m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dataField="1" numFmtId="166" showAll="0"/>
    <pivotField dataField="1" numFmtId="166" showAll="0"/>
    <pivotField dataField="1" numFmtId="166" showAll="0"/>
    <pivotField dataField="1" dragToRow="0" dragToCol="0" dragToPage="0" showAll="0" defaultSubtotal="0"/>
  </pivotFields>
  <rowFields count="2">
    <field x="9"/>
    <field x="24"/>
  </rowFields>
  <rowItems count="9">
    <i>
      <x v="3"/>
    </i>
    <i r="1">
      <x/>
    </i>
    <i>
      <x v="4"/>
    </i>
    <i r="1">
      <x/>
    </i>
    <i r="1">
      <x v="4"/>
    </i>
    <i>
      <x v="8"/>
    </i>
    <i r="1">
      <x/>
    </i>
    <i r="1"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0" hier="-1"/>
  </pageFields>
  <dataFields count="4">
    <dataField name="Toplam TOPLAM_ALIS" fld="47" baseField="0" baseItem="0" numFmtId="167"/>
    <dataField name="Toplam TOPLAM_SATIS" fld="48" baseField="0" baseItem="0" numFmtId="167"/>
    <dataField name="Toplam TOPLAM_KAR_ZARAR" fld="49" baseField="0" baseItem="0" numFmtId="167"/>
    <dataField name="Toplam %" fld="50" baseField="0" baseItem="0" numFmtId="168"/>
  </dataFields>
  <formats count="35">
    <format dxfId="4170">
      <pivotArea outline="0" collapsedLevelsAreSubtotals="1" fieldPosition="0"/>
    </format>
    <format dxfId="4169">
      <pivotArea field="9" grandRow="1" outline="0" collapsedLevelsAreSubtotals="1" axis="axisRow" fieldPosition="0">
        <references count="1">
          <reference field="4294967294" count="1" selected="0">
            <x v="3"/>
          </reference>
        </references>
      </pivotArea>
    </format>
    <format dxfId="4168">
      <pivotArea type="all" dataOnly="0" outline="0" fieldPosition="0"/>
    </format>
    <format dxfId="4167">
      <pivotArea outline="0" collapsedLevelsAreSubtotals="1" fieldPosition="0"/>
    </format>
    <format dxfId="4166">
      <pivotArea field="9" type="button" dataOnly="0" labelOnly="1" outline="0" axis="axisRow" fieldPosition="0"/>
    </format>
    <format dxfId="4165">
      <pivotArea dataOnly="0" labelOnly="1" fieldPosition="0">
        <references count="1">
          <reference field="9" count="4">
            <x v="3"/>
            <x v="4"/>
            <x v="8"/>
            <x v="12"/>
          </reference>
        </references>
      </pivotArea>
    </format>
    <format dxfId="4164">
      <pivotArea dataOnly="0" labelOnly="1" grandRow="1" outline="0" fieldPosition="0"/>
    </format>
    <format dxfId="4163">
      <pivotArea dataOnly="0" labelOnly="1" fieldPosition="0">
        <references count="2">
          <reference field="9" count="1" selected="0">
            <x v="3"/>
          </reference>
          <reference field="24" count="1">
            <x v="0"/>
          </reference>
        </references>
      </pivotArea>
    </format>
    <format dxfId="4162">
      <pivotArea dataOnly="0" labelOnly="1" fieldPosition="0">
        <references count="2">
          <reference field="9" count="1" selected="0">
            <x v="4"/>
          </reference>
          <reference field="24" count="0"/>
        </references>
      </pivotArea>
    </format>
    <format dxfId="4161">
      <pivotArea dataOnly="0" labelOnly="1" fieldPosition="0">
        <references count="2">
          <reference field="9" count="1" selected="0">
            <x v="8"/>
          </reference>
          <reference field="24" count="0"/>
        </references>
      </pivotArea>
    </format>
    <format dxfId="4160">
      <pivotArea dataOnly="0" labelOnly="1" fieldPosition="0">
        <references count="2">
          <reference field="9" count="1" selected="0">
            <x v="12"/>
          </reference>
          <reference field="24" count="1">
            <x v="0"/>
          </reference>
        </references>
      </pivotArea>
    </format>
    <format dxfId="4159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158">
      <pivotArea field="9" type="button" dataOnly="0" labelOnly="1" outline="0" axis="axisRow" fieldPosition="0"/>
    </format>
    <format dxfId="4157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156">
      <pivotArea field="9" type="button" dataOnly="0" labelOnly="1" outline="0" axis="axisRow" fieldPosition="0"/>
    </format>
    <format dxfId="4155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154">
      <pivotArea field="9" type="button" dataOnly="0" labelOnly="1" outline="0" axis="axisRow" fieldPosition="0"/>
    </format>
    <format dxfId="4153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152">
      <pivotArea field="9" type="button" dataOnly="0" labelOnly="1" outline="0" axis="axisRow" fieldPosition="0"/>
    </format>
    <format dxfId="4151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150">
      <pivotArea field="9" type="button" dataOnly="0" labelOnly="1" outline="0" axis="axisRow" fieldPosition="0"/>
    </format>
    <format dxfId="4149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148">
      <pivotArea field="9" type="button" dataOnly="0" labelOnly="1" outline="0" axis="axisRow" fieldPosition="0"/>
    </format>
    <format dxfId="4147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146">
      <pivotArea grandRow="1" outline="0" collapsedLevelsAreSubtotals="1" fieldPosition="0"/>
    </format>
    <format dxfId="4145">
      <pivotArea dataOnly="0" labelOnly="1" grandRow="1" outline="0" fieldPosition="0"/>
    </format>
    <format dxfId="4144">
      <pivotArea grandRow="1" outline="0" collapsedLevelsAreSubtotals="1" fieldPosition="0"/>
    </format>
    <format dxfId="4143">
      <pivotArea dataOnly="0" labelOnly="1" grandRow="1" outline="0" fieldPosition="0"/>
    </format>
    <format dxfId="4142">
      <pivotArea grandRow="1" outline="0" collapsedLevelsAreSubtotals="1" fieldPosition="0"/>
    </format>
    <format dxfId="4141">
      <pivotArea dataOnly="0" labelOnly="1" grandRow="1" outline="0" fieldPosition="0"/>
    </format>
    <format dxfId="4140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4139">
      <pivotArea dataOnly="0" labelOnly="1" outline="0" fieldPosition="0">
        <references count="1">
          <reference field="0" count="0"/>
        </references>
      </pivotArea>
    </format>
    <format dxfId="413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137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4136">
      <pivotArea dataOnly="0" labelOnly="1" outline="0" fieldPosition="0">
        <references count="1">
          <reference field="4294967294" count="1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A333E2-7870-4F3E-B811-9C553A844A70}" name="PivotTable6" cacheId="116" applyNumberFormats="0" applyBorderFormats="0" applyFontFormats="0" applyPatternFormats="0" applyAlignmentFormats="0" applyWidthHeightFormats="1" dataCaption="Değerler" updatedVersion="8" minRefreshableVersion="3" useAutoFormatting="1" itemPrintTitles="1" createdVersion="8" indent="0" outline="1" outlineData="1" multipleFieldFilters="0">
  <location ref="A3:E9" firstHeaderRow="0" firstDataRow="1" firstDataCol="1" rowPageCount="1" colPageCount="1"/>
  <pivotFields count="51">
    <pivotField axis="axisPage" multipleItemSelectionAllowed="1" showAll="0">
      <items count="11">
        <item h="1" x="5"/>
        <item h="1" m="1" x="9"/>
        <item h="1" m="1" x="8"/>
        <item h="1" x="1"/>
        <item h="1" m="1" x="7"/>
        <item h="1" x="6"/>
        <item h="1" x="0"/>
        <item x="4"/>
        <item h="1" x="3"/>
        <item h="1" x="2"/>
        <item t="default"/>
      </items>
    </pivotField>
    <pivotField showAll="0"/>
    <pivotField showAll="0"/>
    <pivotField showAll="0"/>
    <pivotField showAll="0"/>
    <pivotField numFmtId="14" showAll="0"/>
    <pivotField showAll="0"/>
    <pivotField numFmtId="14" showAll="0"/>
    <pivotField showAll="0"/>
    <pivotField axis="axisRow" showAll="0">
      <items count="24">
        <item m="1" x="18"/>
        <item m="1" x="22"/>
        <item m="1" x="12"/>
        <item x="4"/>
        <item h="1" x="2"/>
        <item m="1" x="5"/>
        <item m="1" x="6"/>
        <item x="1"/>
        <item x="3"/>
        <item m="1" x="21"/>
        <item m="1" x="7"/>
        <item m="1" x="9"/>
        <item x="0"/>
        <item m="1" x="13"/>
        <item m="1" x="14"/>
        <item m="1" x="15"/>
        <item m="1" x="10"/>
        <item m="1" x="8"/>
        <item h="1" m="1" x="20"/>
        <item h="1" m="1" x="17"/>
        <item h="1" m="1" x="19"/>
        <item h="1" m="1" x="16"/>
        <item h="1" m="1" x="11"/>
        <item t="default"/>
      </items>
    </pivotField>
    <pivotField showAll="0"/>
    <pivotField showAll="0"/>
    <pivotField showAll="0"/>
    <pivotField showAll="0"/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1"/>
        <item m="1" x="3"/>
        <item m="1" x="4"/>
        <item m="1" x="5"/>
        <item x="0"/>
        <item m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dataField="1" numFmtId="166" showAll="0"/>
    <pivotField dataField="1" numFmtId="166" showAll="0"/>
    <pivotField dataField="1" numFmtId="166" showAll="0"/>
    <pivotField dataField="1" dragToRow="0" dragToCol="0" dragToPage="0" showAll="0" defaultSubtotal="0"/>
  </pivotFields>
  <rowFields count="2">
    <field x="9"/>
    <field x="24"/>
  </rowFields>
  <rowItems count="6">
    <i>
      <x v="3"/>
    </i>
    <i r="1">
      <x/>
    </i>
    <i>
      <x v="8"/>
    </i>
    <i r="1">
      <x/>
    </i>
    <i r="1"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0" hier="-1"/>
  </pageFields>
  <dataFields count="4">
    <dataField name="Toplam TOPLAM_ALIS" fld="47" baseField="0" baseItem="0" numFmtId="167"/>
    <dataField name="Toplam TOPLAM_SATIS" fld="48" baseField="0" baseItem="0" numFmtId="167"/>
    <dataField name="Toplam TOPLAM_KAR_ZARAR" fld="49" baseField="0" baseItem="0" numFmtId="167"/>
    <dataField name="Toplam %" fld="50" baseField="0" baseItem="0" numFmtId="168"/>
  </dataFields>
  <formats count="31">
    <format dxfId="4201">
      <pivotArea outline="0" collapsedLevelsAreSubtotals="1" fieldPosition="0"/>
    </format>
    <format dxfId="4200">
      <pivotArea field="9" grandRow="1" outline="0" collapsedLevelsAreSubtotals="1" axis="axisRow" fieldPosition="0">
        <references count="1">
          <reference field="4294967294" count="1" selected="0">
            <x v="3"/>
          </reference>
        </references>
      </pivotArea>
    </format>
    <format dxfId="4199">
      <pivotArea type="all" dataOnly="0" outline="0" fieldPosition="0"/>
    </format>
    <format dxfId="4198">
      <pivotArea outline="0" collapsedLevelsAreSubtotals="1" fieldPosition="0"/>
    </format>
    <format dxfId="4197">
      <pivotArea field="9" type="button" dataOnly="0" labelOnly="1" outline="0" axis="axisRow" fieldPosition="0"/>
    </format>
    <format dxfId="4196">
      <pivotArea dataOnly="0" labelOnly="1" fieldPosition="0">
        <references count="1">
          <reference field="9" count="3">
            <x v="3"/>
            <x v="8"/>
            <x v="12"/>
          </reference>
        </references>
      </pivotArea>
    </format>
    <format dxfId="4195">
      <pivotArea dataOnly="0" labelOnly="1" grandRow="1" outline="0" fieldPosition="0"/>
    </format>
    <format dxfId="4194">
      <pivotArea dataOnly="0" labelOnly="1" fieldPosition="0">
        <references count="2">
          <reference field="9" count="1" selected="0">
            <x v="3"/>
          </reference>
          <reference field="24" count="1">
            <x v="0"/>
          </reference>
        </references>
      </pivotArea>
    </format>
    <format dxfId="4193">
      <pivotArea dataOnly="0" labelOnly="1" fieldPosition="0">
        <references count="2">
          <reference field="9" count="1" selected="0">
            <x v="8"/>
          </reference>
          <reference field="24" count="0"/>
        </references>
      </pivotArea>
    </format>
    <format dxfId="4192">
      <pivotArea dataOnly="0" labelOnly="1" fieldPosition="0">
        <references count="2">
          <reference field="9" count="1" selected="0">
            <x v="12"/>
          </reference>
          <reference field="24" count="1">
            <x v="0"/>
          </reference>
        </references>
      </pivotArea>
    </format>
    <format dxfId="4191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190">
      <pivotArea field="9" type="button" dataOnly="0" labelOnly="1" outline="0" axis="axisRow" fieldPosition="0"/>
    </format>
    <format dxfId="4189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188">
      <pivotArea field="9" type="button" dataOnly="0" labelOnly="1" outline="0" axis="axisRow" fieldPosition="0"/>
    </format>
    <format dxfId="4187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186">
      <pivotArea field="9" type="button" dataOnly="0" labelOnly="1" outline="0" axis="axisRow" fieldPosition="0"/>
    </format>
    <format dxfId="4185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184">
      <pivotArea field="9" type="button" dataOnly="0" labelOnly="1" outline="0" axis="axisRow" fieldPosition="0"/>
    </format>
    <format dxfId="4183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182">
      <pivotArea field="9" type="button" dataOnly="0" labelOnly="1" outline="0" axis="axisRow" fieldPosition="0"/>
    </format>
    <format dxfId="4181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180">
      <pivotArea field="9" type="button" dataOnly="0" labelOnly="1" outline="0" axis="axisRow" fieldPosition="0"/>
    </format>
    <format dxfId="4179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178">
      <pivotArea grandRow="1" outline="0" collapsedLevelsAreSubtotals="1" fieldPosition="0"/>
    </format>
    <format dxfId="4177">
      <pivotArea dataOnly="0" labelOnly="1" grandRow="1" outline="0" fieldPosition="0"/>
    </format>
    <format dxfId="4176">
      <pivotArea grandRow="1" outline="0" collapsedLevelsAreSubtotals="1" fieldPosition="0"/>
    </format>
    <format dxfId="4175">
      <pivotArea dataOnly="0" labelOnly="1" grandRow="1" outline="0" fieldPosition="0"/>
    </format>
    <format dxfId="4174">
      <pivotArea grandRow="1" outline="0" collapsedLevelsAreSubtotals="1" fieldPosition="0"/>
    </format>
    <format dxfId="4173">
      <pivotArea dataOnly="0" labelOnly="1" grandRow="1" outline="0" fieldPosition="0"/>
    </format>
    <format dxfId="4172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4171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894BA1-DBA6-5A4F-B0BD-A6D3A68E5294}" name="PivotTable6" cacheId="116" applyNumberFormats="0" applyBorderFormats="0" applyFontFormats="0" applyPatternFormats="0" applyAlignmentFormats="0" applyWidthHeightFormats="1" dataCaption="Değerler" updatedVersion="8" minRefreshableVersion="3" useAutoFormatting="1" itemPrintTitles="1" createdVersion="8" indent="0" outline="1" outlineData="1" multipleFieldFilters="0">
  <location ref="A3:E7" firstHeaderRow="0" firstDataRow="1" firstDataCol="1" rowPageCount="1" colPageCount="1"/>
  <pivotFields count="51">
    <pivotField axis="axisPage" multipleItemSelectionAllowed="1" showAll="0">
      <items count="11">
        <item h="1" x="5"/>
        <item h="1" m="1" x="9"/>
        <item h="1" m="1" x="8"/>
        <item h="1" sd="0" x="1"/>
        <item h="1" m="1" x="7"/>
        <item x="6"/>
        <item h="1" x="0"/>
        <item h="1" x="4"/>
        <item h="1" x="3"/>
        <item h="1" x="2"/>
        <item t="default"/>
      </items>
    </pivotField>
    <pivotField showAll="0"/>
    <pivotField showAll="0"/>
    <pivotField showAll="0"/>
    <pivotField showAll="0"/>
    <pivotField numFmtId="14"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axis="axisRow" multipleItemSelectionAllowed="1" showAll="0" sortType="descending">
      <items count="301">
        <item m="1" x="143"/>
        <item x="17"/>
        <item m="1" x="176"/>
        <item x="13"/>
        <item m="1" x="293"/>
        <item m="1" x="136"/>
        <item x="34"/>
        <item m="1" x="292"/>
        <item x="0"/>
        <item m="1" x="266"/>
        <item m="1" x="265"/>
        <item m="1" x="54"/>
        <item x="50"/>
        <item m="1" x="135"/>
        <item x="15"/>
        <item m="1" x="58"/>
        <item x="12"/>
        <item x="4"/>
        <item m="1" x="288"/>
        <item m="1" x="261"/>
        <item m="1" x="221"/>
        <item m="1" x="154"/>
        <item m="1" x="296"/>
        <item m="1" x="133"/>
        <item x="40"/>
        <item m="1" x="52"/>
        <item x="2"/>
        <item x="23"/>
        <item m="1" x="56"/>
        <item x="26"/>
        <item m="1" x="164"/>
        <item x="7"/>
        <item m="1" x="97"/>
        <item x="49"/>
        <item m="1" x="283"/>
        <item m="1" x="277"/>
        <item m="1" x="285"/>
        <item m="1" x="179"/>
        <item m="1" x="200"/>
        <item m="1" x="72"/>
        <item m="1" x="186"/>
        <item x="10"/>
        <item m="1" x="284"/>
        <item x="24"/>
        <item m="1" x="276"/>
        <item m="1" x="198"/>
        <item x="37"/>
        <item m="1" x="279"/>
        <item m="1" x="295"/>
        <item m="1" x="298"/>
        <item m="1" x="99"/>
        <item x="8"/>
        <item m="1" x="299"/>
        <item m="1" x="249"/>
        <item m="1" x="281"/>
        <item x="14"/>
        <item m="1" x="246"/>
        <item x="16"/>
        <item m="1" x="267"/>
        <item x="19"/>
        <item m="1" x="291"/>
        <item m="1" x="85"/>
        <item m="1" x="294"/>
        <item m="1" x="269"/>
        <item x="25"/>
        <item m="1" x="162"/>
        <item m="1" x="177"/>
        <item m="1" x="290"/>
        <item m="1" x="191"/>
        <item m="1" x="297"/>
        <item m="1" x="245"/>
        <item m="1" x="168"/>
        <item x="41"/>
        <item m="1" x="196"/>
        <item m="1" x="75"/>
        <item m="1" x="146"/>
        <item m="1" x="166"/>
        <item m="1" x="68"/>
        <item m="1" x="84"/>
        <item m="1" x="98"/>
        <item x="43"/>
        <item x="48"/>
        <item m="1" x="53"/>
        <item m="1" x="150"/>
        <item m="1" x="289"/>
        <item m="1" x="272"/>
        <item m="1" x="271"/>
        <item m="1" x="215"/>
        <item m="1" x="280"/>
        <item m="1" x="90"/>
        <item m="1" x="61"/>
        <item m="1" x="286"/>
        <item m="1" x="287"/>
        <item m="1" x="228"/>
        <item m="1" x="88"/>
        <item m="1" x="227"/>
        <item m="1" x="248"/>
        <item m="1" x="241"/>
        <item m="1" x="197"/>
        <item m="1" x="282"/>
        <item m="1" x="220"/>
        <item m="1" x="278"/>
        <item m="1" x="268"/>
        <item m="1" x="270"/>
        <item x="51"/>
        <item m="1" x="226"/>
        <item m="1" x="273"/>
        <item m="1" x="242"/>
        <item m="1" x="83"/>
        <item m="1" x="210"/>
        <item m="1" x="274"/>
        <item m="1" x="275"/>
        <item x="3"/>
        <item x="18"/>
        <item m="1" x="259"/>
        <item m="1" x="260"/>
        <item m="1" x="155"/>
        <item x="21"/>
        <item m="1" x="243"/>
        <item m="1" x="262"/>
        <item m="1" x="263"/>
        <item m="1" x="264"/>
        <item m="1" x="181"/>
        <item m="1" x="235"/>
        <item m="1" x="239"/>
        <item m="1" x="254"/>
        <item m="1" x="252"/>
        <item m="1" x="250"/>
        <item m="1" x="255"/>
        <item m="1" x="96"/>
        <item m="1" x="256"/>
        <item m="1" x="257"/>
        <item m="1" x="258"/>
        <item m="1" x="185"/>
        <item m="1" x="247"/>
        <item m="1" x="251"/>
        <item m="1" x="174"/>
        <item m="1" x="203"/>
        <item m="1" x="137"/>
        <item m="1" x="253"/>
        <item m="1" x="157"/>
        <item m="1" x="237"/>
        <item m="1" x="240"/>
        <item m="1" x="244"/>
        <item m="1" x="131"/>
        <item m="1" x="217"/>
        <item m="1" x="232"/>
        <item m="1" x="233"/>
        <item m="1" x="234"/>
        <item m="1" x="142"/>
        <item m="1" x="236"/>
        <item m="1" x="238"/>
        <item m="1" x="230"/>
        <item m="1" x="65"/>
        <item m="1" x="73"/>
        <item m="1" x="153"/>
        <item m="1" x="201"/>
        <item m="1" x="202"/>
        <item m="1" x="229"/>
        <item m="1" x="209"/>
        <item m="1" x="231"/>
        <item m="1" x="222"/>
        <item m="1" x="223"/>
        <item m="1" x="214"/>
        <item m="1" x="224"/>
        <item m="1" x="225"/>
        <item m="1" x="148"/>
        <item m="1" x="216"/>
        <item m="1" x="218"/>
        <item m="1" x="64"/>
        <item x="38"/>
        <item m="1" x="219"/>
        <item m="1" x="160"/>
        <item m="1" x="139"/>
        <item m="1" x="211"/>
        <item m="1" x="212"/>
        <item m="1" x="213"/>
        <item x="9"/>
        <item m="1" x="205"/>
        <item m="1" x="122"/>
        <item m="1" x="206"/>
        <item m="1" x="207"/>
        <item x="32"/>
        <item m="1" x="208"/>
        <item m="1" x="78"/>
        <item m="1" x="204"/>
        <item m="1" x="183"/>
        <item m="1" x="175"/>
        <item x="1"/>
        <item m="1" x="190"/>
        <item m="1" x="161"/>
        <item x="35"/>
        <item m="1" x="189"/>
        <item m="1" x="60"/>
        <item m="1" x="199"/>
        <item m="1" x="193"/>
        <item m="1" x="151"/>
        <item m="1" x="194"/>
        <item m="1" x="195"/>
        <item m="1" x="101"/>
        <item m="1" x="125"/>
        <item m="1" x="110"/>
        <item m="1" x="192"/>
        <item m="1" x="167"/>
        <item m="1" x="188"/>
        <item m="1" x="178"/>
        <item m="1" x="147"/>
        <item m="1" x="182"/>
        <item m="1" x="184"/>
        <item m="1" x="94"/>
        <item m="1" x="172"/>
        <item m="1" x="171"/>
        <item m="1" x="187"/>
        <item m="1" x="180"/>
        <item m="1" x="67"/>
        <item x="47"/>
        <item m="1" x="165"/>
        <item m="1" x="169"/>
        <item m="1" x="170"/>
        <item m="1" x="79"/>
        <item m="1" x="173"/>
        <item x="22"/>
        <item x="5"/>
        <item m="1" x="152"/>
        <item m="1" x="163"/>
        <item m="1" x="158"/>
        <item m="1" x="159"/>
        <item m="1" x="128"/>
        <item m="1" x="115"/>
        <item m="1" x="156"/>
        <item m="1" x="70"/>
        <item x="46"/>
        <item m="1" x="145"/>
        <item m="1" x="87"/>
        <item m="1" x="141"/>
        <item m="1" x="149"/>
        <item x="6"/>
        <item m="1" x="140"/>
        <item m="1" x="102"/>
        <item x="45"/>
        <item x="42"/>
        <item m="1" x="144"/>
        <item m="1" x="129"/>
        <item m="1" x="138"/>
        <item m="1" x="130"/>
        <item m="1" x="119"/>
        <item m="1" x="123"/>
        <item x="11"/>
        <item m="1" x="120"/>
        <item m="1" x="126"/>
        <item m="1" x="127"/>
        <item m="1" x="55"/>
        <item m="1" x="132"/>
        <item m="1" x="134"/>
        <item m="1" x="121"/>
        <item m="1" x="124"/>
        <item m="1" x="106"/>
        <item m="1" x="104"/>
        <item m="1" x="107"/>
        <item m="1" x="111"/>
        <item m="1" x="112"/>
        <item m="1" x="113"/>
        <item m="1" x="103"/>
        <item m="1" x="105"/>
        <item m="1" x="91"/>
        <item m="1" x="108"/>
        <item m="1" x="109"/>
        <item m="1" x="114"/>
        <item m="1" x="116"/>
        <item m="1" x="117"/>
        <item m="1" x="118"/>
        <item x="30"/>
        <item m="1" x="100"/>
        <item m="1" x="86"/>
        <item x="29"/>
        <item m="1" x="92"/>
        <item m="1" x="82"/>
        <item x="27"/>
        <item x="31"/>
        <item m="1" x="93"/>
        <item m="1" x="95"/>
        <item m="1" x="69"/>
        <item m="1" x="71"/>
        <item m="1" x="76"/>
        <item m="1" x="89"/>
        <item m="1" x="74"/>
        <item m="1" x="77"/>
        <item m="1" x="80"/>
        <item m="1" x="81"/>
        <item x="20"/>
        <item m="1" x="66"/>
        <item x="36"/>
        <item x="39"/>
        <item m="1" x="57"/>
        <item x="28"/>
        <item m="1" x="59"/>
        <item m="1" x="62"/>
        <item m="1" x="63"/>
        <item x="44"/>
        <item x="3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dataField="1" numFmtId="166" showAll="0"/>
    <pivotField dataField="1" numFmtId="166" showAll="0"/>
    <pivotField dataField="1" numFmtId="166" showAll="0"/>
    <pivotField dataField="1" dragToRow="0" dragToCol="0" dragToPage="0" showAll="0" defaultSubtotal="0"/>
  </pivotFields>
  <rowFields count="1">
    <field x="15"/>
  </rowFields>
  <rowItems count="4">
    <i>
      <x v="240"/>
    </i>
    <i>
      <x v="8"/>
    </i>
    <i>
      <x v="29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0" hier="-1"/>
  </pageFields>
  <dataFields count="4">
    <dataField name="Toplam TOPLAM_ALIS" fld="47" baseField="0" baseItem="0" numFmtId="167"/>
    <dataField name="Toplam TOPLAM_SATIS" fld="48" baseField="0" baseItem="0" numFmtId="167"/>
    <dataField name="Toplam TOPLAM_KAR_ZARAR" fld="49" baseField="0" baseItem="0" numFmtId="167"/>
    <dataField name="Toplam %" fld="50" baseField="0" baseItem="0" numFmtId="168"/>
  </dataFields>
  <formats count="29">
    <format dxfId="4103">
      <pivotArea outline="0" collapsedLevelsAreSubtotals="1" fieldPosition="0"/>
    </format>
    <format dxfId="4102">
      <pivotArea type="all" dataOnly="0" outline="0" fieldPosition="0"/>
    </format>
    <format dxfId="4101">
      <pivotArea outline="0" collapsedLevelsAreSubtotals="1" fieldPosition="0"/>
    </format>
    <format dxfId="4100">
      <pivotArea field="15" type="button" dataOnly="0" labelOnly="1" outline="0" axis="axisRow" fieldPosition="0"/>
    </format>
    <format dxfId="4099">
      <pivotArea dataOnly="0" labelOnly="1" fieldPosition="0">
        <references count="1">
          <reference field="15" count="3">
            <x v="8"/>
            <x v="57"/>
            <x v="240"/>
          </reference>
        </references>
      </pivotArea>
    </format>
    <format dxfId="4098">
      <pivotArea dataOnly="0" labelOnly="1" grandRow="1" outline="0" fieldPosition="0"/>
    </format>
    <format dxfId="4097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096">
      <pivotArea field="15" type="button" dataOnly="0" labelOnly="1" outline="0" axis="axisRow" fieldPosition="0"/>
    </format>
    <format dxfId="4095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094">
      <pivotArea field="15" type="button" dataOnly="0" labelOnly="1" outline="0" axis="axisRow" fieldPosition="0"/>
    </format>
    <format dxfId="4093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092">
      <pivotArea field="15" type="button" dataOnly="0" labelOnly="1" outline="0" axis="axisRow" fieldPosition="0"/>
    </format>
    <format dxfId="4091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090">
      <pivotArea field="15" type="button" dataOnly="0" labelOnly="1" outline="0" axis="axisRow" fieldPosition="0"/>
    </format>
    <format dxfId="4089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088">
      <pivotArea field="15" type="button" dataOnly="0" labelOnly="1" outline="0" axis="axisRow" fieldPosition="0"/>
    </format>
    <format dxfId="4087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086">
      <pivotArea field="15" type="button" dataOnly="0" labelOnly="1" outline="0" axis="axisRow" fieldPosition="0"/>
    </format>
    <format dxfId="4085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084">
      <pivotArea grandRow="1" outline="0" collapsedLevelsAreSubtotals="1" fieldPosition="0"/>
    </format>
    <format dxfId="4083">
      <pivotArea dataOnly="0" labelOnly="1" grandRow="1" outline="0" fieldPosition="0"/>
    </format>
    <format dxfId="4082">
      <pivotArea grandRow="1" outline="0" collapsedLevelsAreSubtotals="1" fieldPosition="0"/>
    </format>
    <format dxfId="4081">
      <pivotArea dataOnly="0" labelOnly="1" grandRow="1" outline="0" fieldPosition="0"/>
    </format>
    <format dxfId="4080">
      <pivotArea grandRow="1" outline="0" collapsedLevelsAreSubtotals="1" fieldPosition="0"/>
    </format>
    <format dxfId="4079">
      <pivotArea dataOnly="0" labelOnly="1" grandRow="1" outline="0" fieldPosition="0"/>
    </format>
    <format dxfId="4078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4077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4076">
      <pivotArea dataOnly="0" labelOnly="1" fieldPosition="0">
        <references count="1">
          <reference field="15" count="3">
            <x v="8"/>
            <x v="57"/>
            <x v="240"/>
          </reference>
        </references>
      </pivotArea>
    </format>
    <format dxfId="4075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0C9DBF-222D-244A-B049-6D14EEBF5B51}" name="PivotTable6" cacheId="116" applyNumberFormats="0" applyBorderFormats="0" applyFontFormats="0" applyPatternFormats="0" applyAlignmentFormats="0" applyWidthHeightFormats="1" dataCaption="Değerler" updatedVersion="8" minRefreshableVersion="3" useAutoFormatting="1" itemPrintTitles="1" createdVersion="8" indent="0" outline="1" outlineData="1" multipleFieldFilters="0">
  <location ref="A3:E7" firstHeaderRow="0" firstDataRow="1" firstDataCol="1" rowPageCount="1" colPageCount="1"/>
  <pivotFields count="51">
    <pivotField axis="axisPage" multipleItemSelectionAllowed="1" showAll="0">
      <items count="11">
        <item h="1" x="5"/>
        <item h="1" m="1" x="9"/>
        <item h="1" m="1" x="8"/>
        <item h="1" sd="0" x="1"/>
        <item h="1" m="1" x="7"/>
        <item h="1" x="6"/>
        <item h="1" x="0"/>
        <item h="1" x="4"/>
        <item h="1" x="3"/>
        <item x="2"/>
        <item t="default"/>
      </items>
    </pivotField>
    <pivotField showAll="0"/>
    <pivotField showAll="0"/>
    <pivotField showAll="0"/>
    <pivotField showAll="0"/>
    <pivotField numFmtId="14"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axis="axisRow" multipleItemSelectionAllowed="1" showAll="0" sortType="descending">
      <items count="301">
        <item m="1" x="143"/>
        <item x="17"/>
        <item m="1" x="176"/>
        <item x="13"/>
        <item m="1" x="293"/>
        <item m="1" x="136"/>
        <item x="34"/>
        <item m="1" x="292"/>
        <item x="0"/>
        <item m="1" x="266"/>
        <item m="1" x="265"/>
        <item m="1" x="54"/>
        <item x="50"/>
        <item m="1" x="135"/>
        <item x="15"/>
        <item m="1" x="58"/>
        <item x="12"/>
        <item x="4"/>
        <item m="1" x="288"/>
        <item m="1" x="261"/>
        <item m="1" x="221"/>
        <item m="1" x="154"/>
        <item m="1" x="296"/>
        <item m="1" x="133"/>
        <item x="40"/>
        <item m="1" x="52"/>
        <item x="2"/>
        <item x="23"/>
        <item m="1" x="56"/>
        <item x="26"/>
        <item m="1" x="164"/>
        <item x="7"/>
        <item m="1" x="97"/>
        <item x="49"/>
        <item m="1" x="283"/>
        <item m="1" x="277"/>
        <item m="1" x="285"/>
        <item m="1" x="179"/>
        <item m="1" x="200"/>
        <item m="1" x="72"/>
        <item m="1" x="186"/>
        <item x="10"/>
        <item m="1" x="284"/>
        <item x="24"/>
        <item m="1" x="276"/>
        <item m="1" x="198"/>
        <item x="37"/>
        <item m="1" x="279"/>
        <item m="1" x="295"/>
        <item m="1" x="298"/>
        <item m="1" x="99"/>
        <item x="8"/>
        <item m="1" x="299"/>
        <item m="1" x="249"/>
        <item m="1" x="281"/>
        <item x="14"/>
        <item m="1" x="246"/>
        <item x="16"/>
        <item m="1" x="267"/>
        <item x="19"/>
        <item m="1" x="291"/>
        <item m="1" x="85"/>
        <item m="1" x="294"/>
        <item m="1" x="269"/>
        <item x="25"/>
        <item m="1" x="162"/>
        <item m="1" x="177"/>
        <item m="1" x="290"/>
        <item m="1" x="191"/>
        <item m="1" x="297"/>
        <item m="1" x="245"/>
        <item m="1" x="168"/>
        <item x="41"/>
        <item m="1" x="196"/>
        <item m="1" x="75"/>
        <item m="1" x="146"/>
        <item m="1" x="166"/>
        <item m="1" x="68"/>
        <item m="1" x="84"/>
        <item m="1" x="98"/>
        <item x="43"/>
        <item x="48"/>
        <item m="1" x="53"/>
        <item m="1" x="150"/>
        <item m="1" x="289"/>
        <item m="1" x="272"/>
        <item m="1" x="271"/>
        <item m="1" x="215"/>
        <item m="1" x="280"/>
        <item m="1" x="90"/>
        <item m="1" x="61"/>
        <item m="1" x="286"/>
        <item m="1" x="287"/>
        <item m="1" x="228"/>
        <item m="1" x="88"/>
        <item m="1" x="227"/>
        <item m="1" x="248"/>
        <item m="1" x="241"/>
        <item m="1" x="197"/>
        <item m="1" x="282"/>
        <item m="1" x="220"/>
        <item m="1" x="278"/>
        <item m="1" x="268"/>
        <item m="1" x="270"/>
        <item x="51"/>
        <item m="1" x="226"/>
        <item m="1" x="273"/>
        <item m="1" x="242"/>
        <item m="1" x="83"/>
        <item m="1" x="210"/>
        <item m="1" x="274"/>
        <item m="1" x="275"/>
        <item x="3"/>
        <item x="18"/>
        <item m="1" x="259"/>
        <item m="1" x="260"/>
        <item m="1" x="155"/>
        <item x="21"/>
        <item m="1" x="243"/>
        <item m="1" x="262"/>
        <item m="1" x="263"/>
        <item m="1" x="264"/>
        <item m="1" x="181"/>
        <item m="1" x="235"/>
        <item m="1" x="239"/>
        <item m="1" x="254"/>
        <item m="1" x="252"/>
        <item m="1" x="250"/>
        <item m="1" x="255"/>
        <item m="1" x="96"/>
        <item m="1" x="256"/>
        <item m="1" x="257"/>
        <item m="1" x="258"/>
        <item m="1" x="185"/>
        <item m="1" x="247"/>
        <item m="1" x="251"/>
        <item m="1" x="174"/>
        <item m="1" x="203"/>
        <item m="1" x="137"/>
        <item m="1" x="253"/>
        <item m="1" x="157"/>
        <item m="1" x="237"/>
        <item m="1" x="240"/>
        <item m="1" x="244"/>
        <item m="1" x="131"/>
        <item m="1" x="217"/>
        <item m="1" x="232"/>
        <item m="1" x="233"/>
        <item m="1" x="234"/>
        <item m="1" x="142"/>
        <item m="1" x="236"/>
        <item m="1" x="238"/>
        <item m="1" x="230"/>
        <item m="1" x="65"/>
        <item m="1" x="73"/>
        <item m="1" x="153"/>
        <item m="1" x="201"/>
        <item m="1" x="202"/>
        <item m="1" x="229"/>
        <item m="1" x="209"/>
        <item m="1" x="231"/>
        <item m="1" x="222"/>
        <item m="1" x="223"/>
        <item m="1" x="214"/>
        <item m="1" x="224"/>
        <item m="1" x="225"/>
        <item m="1" x="148"/>
        <item m="1" x="216"/>
        <item m="1" x="218"/>
        <item m="1" x="64"/>
        <item x="38"/>
        <item m="1" x="219"/>
        <item m="1" x="160"/>
        <item m="1" x="139"/>
        <item m="1" x="211"/>
        <item m="1" x="212"/>
        <item m="1" x="213"/>
        <item x="9"/>
        <item m="1" x="205"/>
        <item m="1" x="122"/>
        <item m="1" x="206"/>
        <item m="1" x="207"/>
        <item x="32"/>
        <item m="1" x="208"/>
        <item m="1" x="78"/>
        <item m="1" x="204"/>
        <item m="1" x="183"/>
        <item m="1" x="175"/>
        <item x="1"/>
        <item m="1" x="190"/>
        <item m="1" x="161"/>
        <item x="35"/>
        <item m="1" x="189"/>
        <item m="1" x="60"/>
        <item m="1" x="199"/>
        <item m="1" x="193"/>
        <item m="1" x="151"/>
        <item m="1" x="194"/>
        <item m="1" x="195"/>
        <item m="1" x="101"/>
        <item m="1" x="125"/>
        <item m="1" x="110"/>
        <item m="1" x="192"/>
        <item m="1" x="167"/>
        <item m="1" x="188"/>
        <item m="1" x="178"/>
        <item m="1" x="147"/>
        <item m="1" x="182"/>
        <item m="1" x="184"/>
        <item m="1" x="94"/>
        <item m="1" x="172"/>
        <item m="1" x="171"/>
        <item m="1" x="187"/>
        <item m="1" x="180"/>
        <item m="1" x="67"/>
        <item x="47"/>
        <item m="1" x="165"/>
        <item m="1" x="169"/>
        <item m="1" x="170"/>
        <item m="1" x="79"/>
        <item m="1" x="173"/>
        <item x="22"/>
        <item x="5"/>
        <item m="1" x="152"/>
        <item m="1" x="163"/>
        <item m="1" x="158"/>
        <item m="1" x="159"/>
        <item m="1" x="128"/>
        <item m="1" x="115"/>
        <item m="1" x="156"/>
        <item m="1" x="70"/>
        <item x="46"/>
        <item m="1" x="145"/>
        <item m="1" x="87"/>
        <item m="1" x="141"/>
        <item m="1" x="149"/>
        <item x="6"/>
        <item m="1" x="140"/>
        <item m="1" x="102"/>
        <item x="45"/>
        <item x="42"/>
        <item m="1" x="144"/>
        <item m="1" x="129"/>
        <item m="1" x="138"/>
        <item m="1" x="130"/>
        <item m="1" x="119"/>
        <item m="1" x="123"/>
        <item x="11"/>
        <item m="1" x="120"/>
        <item m="1" x="126"/>
        <item m="1" x="127"/>
        <item m="1" x="55"/>
        <item m="1" x="132"/>
        <item m="1" x="134"/>
        <item m="1" x="121"/>
        <item m="1" x="124"/>
        <item m="1" x="106"/>
        <item m="1" x="104"/>
        <item m="1" x="107"/>
        <item m="1" x="111"/>
        <item m="1" x="112"/>
        <item m="1" x="113"/>
        <item m="1" x="103"/>
        <item m="1" x="105"/>
        <item m="1" x="91"/>
        <item m="1" x="108"/>
        <item m="1" x="109"/>
        <item m="1" x="114"/>
        <item m="1" x="116"/>
        <item m="1" x="117"/>
        <item m="1" x="118"/>
        <item x="30"/>
        <item m="1" x="100"/>
        <item m="1" x="86"/>
        <item x="29"/>
        <item m="1" x="92"/>
        <item m="1" x="82"/>
        <item x="27"/>
        <item x="31"/>
        <item m="1" x="93"/>
        <item m="1" x="95"/>
        <item m="1" x="69"/>
        <item m="1" x="71"/>
        <item m="1" x="76"/>
        <item m="1" x="89"/>
        <item m="1" x="74"/>
        <item m="1" x="77"/>
        <item m="1" x="80"/>
        <item m="1" x="81"/>
        <item x="20"/>
        <item m="1" x="66"/>
        <item x="36"/>
        <item x="39"/>
        <item m="1" x="57"/>
        <item x="28"/>
        <item m="1" x="59"/>
        <item m="1" x="62"/>
        <item m="1" x="63"/>
        <item x="44"/>
        <item x="3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dataField="1" numFmtId="166" showAll="0"/>
    <pivotField dataField="1" numFmtId="166" showAll="0"/>
    <pivotField dataField="1" numFmtId="166" showAll="0"/>
    <pivotField dataField="1" dragToRow="0" dragToCol="0" dragToPage="0" showAll="0" defaultSubtotal="0"/>
  </pivotFields>
  <rowFields count="1">
    <field x="15"/>
  </rowFields>
  <rowItems count="4">
    <i>
      <x v="236"/>
    </i>
    <i>
      <x v="31"/>
    </i>
    <i>
      <x v="278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0" hier="-1"/>
  </pageFields>
  <dataFields count="4">
    <dataField name="Toplam TOPLAM_ALIS" fld="47" baseField="0" baseItem="0" numFmtId="167"/>
    <dataField name="Toplam TOPLAM_SATIS" fld="48" baseField="0" baseItem="0" numFmtId="167"/>
    <dataField name="Toplam TOPLAM_KAR_ZARAR" fld="49" baseField="0" baseItem="0" numFmtId="167"/>
    <dataField name="Toplam %" fld="50" baseField="0" baseItem="0" numFmtId="168"/>
  </dataFields>
  <formats count="29">
    <format dxfId="4074">
      <pivotArea outline="0" collapsedLevelsAreSubtotals="1" fieldPosition="0"/>
    </format>
    <format dxfId="4073">
      <pivotArea type="all" dataOnly="0" outline="0" fieldPosition="0"/>
    </format>
    <format dxfId="4072">
      <pivotArea outline="0" collapsedLevelsAreSubtotals="1" fieldPosition="0"/>
    </format>
    <format dxfId="4071">
      <pivotArea field="15" type="button" dataOnly="0" labelOnly="1" outline="0" axis="axisRow" fieldPosition="0"/>
    </format>
    <format dxfId="4070">
      <pivotArea dataOnly="0" labelOnly="1" fieldPosition="0">
        <references count="1">
          <reference field="15" count="3">
            <x v="31"/>
            <x v="236"/>
            <x v="278"/>
          </reference>
        </references>
      </pivotArea>
    </format>
    <format dxfId="4069">
      <pivotArea dataOnly="0" labelOnly="1" grandRow="1" outline="0" fieldPosition="0"/>
    </format>
    <format dxfId="4068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067">
      <pivotArea field="15" type="button" dataOnly="0" labelOnly="1" outline="0" axis="axisRow" fieldPosition="0"/>
    </format>
    <format dxfId="4066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065">
      <pivotArea field="15" type="button" dataOnly="0" labelOnly="1" outline="0" axis="axisRow" fieldPosition="0"/>
    </format>
    <format dxfId="4064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063">
      <pivotArea field="15" type="button" dataOnly="0" labelOnly="1" outline="0" axis="axisRow" fieldPosition="0"/>
    </format>
    <format dxfId="4062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061">
      <pivotArea field="15" type="button" dataOnly="0" labelOnly="1" outline="0" axis="axisRow" fieldPosition="0"/>
    </format>
    <format dxfId="4060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059">
      <pivotArea field="15" type="button" dataOnly="0" labelOnly="1" outline="0" axis="axisRow" fieldPosition="0"/>
    </format>
    <format dxfId="4058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057">
      <pivotArea field="15" type="button" dataOnly="0" labelOnly="1" outline="0" axis="axisRow" fieldPosition="0"/>
    </format>
    <format dxfId="4056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055">
      <pivotArea grandRow="1" outline="0" collapsedLevelsAreSubtotals="1" fieldPosition="0"/>
    </format>
    <format dxfId="4054">
      <pivotArea dataOnly="0" labelOnly="1" grandRow="1" outline="0" fieldPosition="0"/>
    </format>
    <format dxfId="4053">
      <pivotArea grandRow="1" outline="0" collapsedLevelsAreSubtotals="1" fieldPosition="0"/>
    </format>
    <format dxfId="4052">
      <pivotArea dataOnly="0" labelOnly="1" grandRow="1" outline="0" fieldPosition="0"/>
    </format>
    <format dxfId="4051">
      <pivotArea grandRow="1" outline="0" collapsedLevelsAreSubtotals="1" fieldPosition="0"/>
    </format>
    <format dxfId="4050">
      <pivotArea dataOnly="0" labelOnly="1" grandRow="1" outline="0" fieldPosition="0"/>
    </format>
    <format dxfId="4049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4048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4047">
      <pivotArea dataOnly="0" labelOnly="1" fieldPosition="0">
        <references count="1">
          <reference field="15" count="3">
            <x v="31"/>
            <x v="236"/>
            <x v="278"/>
          </reference>
        </references>
      </pivotArea>
    </format>
    <format dxfId="404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39FFCD6-A2E1-4134-8B78-EC4415EDAD2B}" name="Tablo5" displayName="Tablo5" ref="B1:AY2894" totalsRowShown="0" headerRowDxfId="4569" dataDxfId="4568">
  <autoFilter ref="B1:AY2894" xr:uid="{439FFCD6-A2E1-4134-8B78-EC4415EDAD2B}">
    <filterColumn colId="24">
      <filters>
        <filter val="Kiralık"/>
      </filters>
    </filterColumn>
  </autoFilter>
  <tableColumns count="50">
    <tableColumn id="1" xr3:uid="{9ECA491A-D696-4E7E-8CA6-4083991D5767}" name="PROJE_KODU" dataDxfId="4567"/>
    <tableColumn id="3" xr3:uid="{1CC88AC8-D462-46E0-9547-D314EE0EDD5C}" name="KULLANICI" dataDxfId="4566"/>
    <tableColumn id="4" xr3:uid="{B60481B5-8F11-41B1-BF05-D2D5F72A598F}" name="ARSIV_DURUMU" dataDxfId="4565"/>
    <tableColumn id="13" xr3:uid="{BEF703CB-A8D4-4C30-9ACE-214B224D46A5}" name="MUSTERI_HESAPLASMA_ACIKLAMA" dataDxfId="4564"/>
    <tableColumn id="24" xr3:uid="{AFDC8715-3112-47EC-A76A-00B0F7DBF3F5}" name="SEVK_DURUMU" dataDxfId="4563"/>
    <tableColumn id="25" xr3:uid="{6B1C6F2A-B42C-4166-B86F-D05C52DBD926}" name="SEVK_TARIHI" dataDxfId="4562"/>
    <tableColumn id="26" xr3:uid="{E7EF61AF-8FF9-49FB-BC43-013C4EB2A556}" name="SEVK_NO" dataDxfId="4561"/>
    <tableColumn id="27" xr3:uid="{471FF776-E690-4E58-AB76-B1ED0AB52B71}" name="YUK_TARIHI" dataDxfId="4560"/>
    <tableColumn id="28" xr3:uid="{F0D0B36A-3BBD-4089-9D4F-6A7D3D9A899C}" name="YUK_NO" dataDxfId="4559"/>
    <tableColumn id="29" xr3:uid="{51E9FFB0-8721-4C18-9716-7AE6B6339EA6}" name="YUK_FIYAT_TIP_KODU" dataDxfId="4558"/>
    <tableColumn id="51" xr3:uid="{CA43A7EE-D078-6F44-B543-84E42C1C31A5}" name="MAL TİPİ" dataDxfId="4557"/>
    <tableColumn id="30" xr3:uid="{CFD9A757-FA24-4E0F-840D-A8553A0FF343}" name="SEFER_TURU" dataDxfId="4556"/>
    <tableColumn id="31" xr3:uid="{8AB8DC74-5381-4C1D-8A1C-935F9EC5D018}" name="SIPARIS_TARIHI" dataDxfId="4555"/>
    <tableColumn id="32" xr3:uid="{671AA3D2-391F-44CD-AB3E-89019E3F7896}" name="SIPARIS_NO" dataDxfId="4554"/>
    <tableColumn id="33" xr3:uid="{1F1881F1-266A-49B1-A8B0-6065D0B102C0}" name="SIPARIS_NOTLARI" dataDxfId="4553"/>
    <tableColumn id="34" xr3:uid="{FBC05CAE-0503-4641-B21E-DDD445375DF4}" name="MUSTERI_ADI" dataDxfId="4552"/>
    <tableColumn id="35" xr3:uid="{8049B3CF-5ECD-460B-AAAC-2B96F4E814D1}" name="GONDERICI_CARI_ADI" dataDxfId="4551"/>
    <tableColumn id="36" xr3:uid="{8CA36A53-215D-44EB-AF96-3E2618773E94}" name="ALICI_CARI_ADI" dataDxfId="4550"/>
    <tableColumn id="37" xr3:uid="{78728B54-D8D7-4EAA-B425-267A996623F2}" name="SOZLESME_TARIHI" dataDxfId="4549"/>
    <tableColumn id="40" xr3:uid="{3BF86184-6B95-4124-97EE-C690667D633B}" name="SOZLESME_NO" dataDxfId="4548"/>
    <tableColumn id="41" xr3:uid="{C329EC3A-19BC-41B1-A990-644DE9E8FD08}" name="MUSTERI_EVRAK_NO" dataDxfId="4547"/>
    <tableColumn id="42" xr3:uid="{FED9AE0A-0175-4C18-A2F0-DB1ED9F17CB1}" name="PLAKA" dataDxfId="4546"/>
    <tableColumn id="43" xr3:uid="{DBB168A4-5967-4636-8F98-7BC5D47EAFC4}" name="ARAC_TIPI" dataDxfId="4545"/>
    <tableColumn id="44" xr3:uid="{952231F7-D674-4428-805D-B22D0F3E77AB}" name="PLAKA_CARI_ADI" dataDxfId="4544"/>
    <tableColumn id="45" xr3:uid="{8014611B-A360-4F4F-9334-12A89D3E5EEE}" name="MÜLKİYET" dataDxfId="4543"/>
    <tableColumn id="46" xr3:uid="{ABBB05D3-A4C7-4400-A8C2-E90B358100D8}" name="SURUCU_ADI" dataDxfId="4542"/>
    <tableColumn id="47" xr3:uid="{58E15E06-8489-4FC4-A5EC-BE1395220183}" name="SURUCU_TEL" dataDxfId="4541"/>
    <tableColumn id="48" xr3:uid="{E7E63590-7EF2-4A6A-AF49-9EF60DA1B90F}" name="SEFER_TIPI" dataDxfId="4540"/>
    <tableColumn id="49" xr3:uid="{32FB2105-8DFF-41D4-B326-480DDE1053E7}" name="NOKTA_SAYISI" dataDxfId="4539"/>
    <tableColumn id="38" xr3:uid="{E6DBCB23-5103-4CCA-9824-5EDC4FA284DF}" name="YUKLEME_YER_KODU" dataDxfId="4538"/>
    <tableColumn id="39" xr3:uid="{8902D55D-F8D4-423D-89E5-07586A46E998}" name="YUKLEME_YER_ADI" dataDxfId="4537"/>
    <tableColumn id="16" xr3:uid="{68F0452A-010B-45DC-BF54-1AE5348D7D99}" name="YUKLEME_SEHIR_ADI" dataDxfId="4536"/>
    <tableColumn id="17" xr3:uid="{0A2C4F0B-952C-47DB-AAA1-1160E3BC5DE6}" name="YUKLEME_ILCE_ADI" dataDxfId="4535"/>
    <tableColumn id="18" xr3:uid="{7E0E0F8C-60BE-491A-80DE-B70E283B0C59}" name="YUKLEME_ADRESI" dataDxfId="4534"/>
    <tableColumn id="19" xr3:uid="{BC5F9FE9-503C-46E1-979C-A4FBC630A255}" name="BOSALTMA_YER_KODU" dataDxfId="4533"/>
    <tableColumn id="20" xr3:uid="{9F903D4C-CB40-421B-ADD3-5AE946A98584}" name="BOSALTMA_YER_ADI" dataDxfId="4532"/>
    <tableColumn id="21" xr3:uid="{46C17D4E-EB10-4D45-B9E6-0B52E52A40F7}" name="BOSALTMA_SEHIR_ADI" dataDxfId="4531"/>
    <tableColumn id="22" xr3:uid="{E6C64E13-8190-4521-88EF-6E4B47DA6B1F}" name="BOSALTMA_ILCE_ADI" dataDxfId="4530"/>
    <tableColumn id="23" xr3:uid="{09E5B7FF-86E5-4179-9B7F-73C76C5E2B5C}" name="BOSALTMA_ADRESI" dataDxfId="4529"/>
    <tableColumn id="14" xr3:uid="{A54174E2-0831-4304-B90C-FD4B9CBD9C13}" name="BRUT_AGIRLIK" dataDxfId="4528"/>
    <tableColumn id="15" xr3:uid="{ED8155BF-8FAD-4913-8101-B488B32F6327}" name="CIKIS_KM" dataDxfId="4527"/>
    <tableColumn id="10" xr3:uid="{3393FF81-C536-4F2C-BF10-591ACDCE7E67}" name="VARIS_KM" dataDxfId="4526"/>
    <tableColumn id="11" xr3:uid="{817A638B-0E89-498B-8656-2A9C82D0AEB8}" name="BOS_KM" dataDxfId="4525"/>
    <tableColumn id="12" xr3:uid="{B1B0796C-DA99-435A-9FFC-FC53EE418579}" name="ALIS_TUTARI" dataDxfId="4524"/>
    <tableColumn id="7" xr3:uid="{D61494E4-697A-4205-9378-5E21885CF68C}" name="ALIS_IADE_TUTARI" dataDxfId="4523"/>
    <tableColumn id="8" xr3:uid="{1F78DE08-80C9-4188-9850-E2918E160275}" name="SATIS_TUTARI" dataDxfId="4522"/>
    <tableColumn id="9" xr3:uid="{0D379031-3B89-4EC6-BE47-EB355692CE12}" name="SATIS_IADE_TUTARI" dataDxfId="4521"/>
    <tableColumn id="5" xr3:uid="{778DFB0A-B411-456D-BB6C-17957D255058}" name="TOPLAM_ALIS" dataDxfId="4520"/>
    <tableColumn id="6" xr3:uid="{9A8BE95A-CC58-4D3D-9622-630D1FFC640F}" name="TOPLAM_SATIS" dataDxfId="4519"/>
    <tableColumn id="2" xr3:uid="{044940D1-272B-4457-9D67-B2F249CF9697}" name="TOPLAM_KAR_ZARAR" dataDxfId="451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0D3563E-777F-4A08-93F9-77B25470E6AB}" name="Filo" displayName="Filo" ref="A1:V40" totalsRowCount="1" headerRowDxfId="4499" dataDxfId="4498">
  <autoFilter ref="A1:V39" xr:uid="{CDDD9D91-ED18-4A96-9D9B-9C4D3898B0CC}"/>
  <tableColumns count="22">
    <tableColumn id="1" xr3:uid="{F6335012-C23F-4CDD-9BC0-0BCAC13AE5B6}" name="ARAC_KODU" totalsRowLabel="Toplam" dataDxfId="4497" totalsRowDxfId="4496"/>
    <tableColumn id="2" xr3:uid="{74D88CB9-F9AC-40DF-8FFC-5E6A190E2AAA}" name="ARAC_TIPI" dataDxfId="4495" totalsRowDxfId="4494"/>
    <tableColumn id="3" xr3:uid="{320F5405-2659-4C49-8332-F7E5B14AC845}" name="GOREV_YERI" dataDxfId="4493" totalsRowDxfId="4492"/>
    <tableColumn id="4" xr3:uid="{1BD65039-C524-4214-9166-2CF77B0BB9C5}" name="CARI_ADI" dataDxfId="4491" totalsRowDxfId="4490"/>
    <tableColumn id="5" xr3:uid="{6DC18A04-4768-4BE6-A7C5-22B111F5835D}" name="TOPLAM_KM" totalsRowFunction="sum" dataDxfId="4489" totalsRowDxfId="4045"/>
    <tableColumn id="6" xr3:uid="{7E8AA0C6-1996-4AD3-A429-15FEE1176900}" name="AYLIK_KIRA_TUTARI" totalsRowFunction="sum" dataDxfId="4488" totalsRowDxfId="4044"/>
    <tableColumn id="7" xr3:uid="{92A6ED44-A08E-4057-B69F-F22D5C6FF8A8}" name="AYLIK_YAKIT_ORANI" totalsRowFunction="average" dataDxfId="4487" totalsRowDxfId="4043"/>
    <tableColumn id="8" xr3:uid="{F1A73A87-4E8C-41FD-8CCE-7E07BC26ADF9}" name="HAKEDIS_KIRA_TUTARI" totalsRowFunction="sum" dataDxfId="4486" totalsRowDxfId="4042"/>
    <tableColumn id="9" xr3:uid="{E3923BBC-DDD3-4A93-A53C-AFC5E72B2FF1}" name="ALDIĞI_YAKIT_TUTARI" totalsRowFunction="sum" dataDxfId="4485" totalsRowDxfId="4041"/>
    <tableColumn id="10" xr3:uid="{15290AFB-FFC0-4CA8-94DF-19DE413BD2F0}" name="OTOBAN_KOPRU_VS" totalsRowFunction="sum" dataDxfId="4484" totalsRowDxfId="4040"/>
    <tableColumn id="11" xr3:uid="{4A75D2C6-5E36-44E5-8A53-36AC29015509}" name="IZLOG_OGS" totalsRowFunction="sum" dataDxfId="4483" totalsRowDxfId="4039"/>
    <tableColumn id="12" xr3:uid="{8D1101AB-21B3-4846-A6DC-194AC3BB4D67}" name="YAKIT_FARK (+)" totalsRowFunction="sum" dataDxfId="4482" totalsRowDxfId="4038"/>
    <tableColumn id="13" xr3:uid="{48329B10-6DE7-4AEB-91FD-54DDB2BA69CF}" name="YAKIT_FARK (-)" totalsRowFunction="sum" dataDxfId="4481" totalsRowDxfId="4037"/>
    <tableColumn id="14" xr3:uid="{489B12BC-C5F5-41DC-9042-784DE674EF35}" name="ALIS_DIGER" totalsRowFunction="sum" dataDxfId="4480" totalsRowDxfId="4036"/>
    <tableColumn id="15" xr3:uid="{C302F9F1-BC6A-4332-B855-F39A7D615C9E}" name="ALIS_IADE_DIGER" totalsRowFunction="sum" dataDxfId="4479" totalsRowDxfId="4035"/>
    <tableColumn id="16" xr3:uid="{D79FDEB4-6BC7-4F3B-BFC7-8EFD9910E825}" name="TEDARIKCI_FATURA_TOPLAM" totalsRowFunction="sum" dataDxfId="4478" totalsRowDxfId="4034"/>
    <tableColumn id="17" xr3:uid="{2A1CF393-67DF-409F-969D-9A0D9BDA12E6}" name="IZLOG_IADE_TOPLAM" totalsRowFunction="sum" dataDxfId="4477" totalsRowDxfId="4033"/>
    <tableColumn id="18" xr3:uid="{65946394-E80C-4B58-8D40-3EBE92F3E1BC}" name="ODENECEK_TUTAR" totalsRowFunction="sum" dataDxfId="4476" totalsRowDxfId="4032"/>
    <tableColumn id="19" xr3:uid="{F85168A1-0155-4371-9D2C-C809874A05CE}" name="MALIYETLER_TOPLAMI" totalsRowFunction="sum" dataDxfId="4475" totalsRowDxfId="4031"/>
    <tableColumn id="20" xr3:uid="{5CDD10D1-95A3-4E03-8D7E-D72B1252552F}" name="TOPLAM_SATIS" totalsRowFunction="sum" dataDxfId="4474" totalsRowDxfId="4030"/>
    <tableColumn id="21" xr3:uid="{7075A60F-BF75-4B05-B302-8B2F05AD3CB4}" name="ELDEN" totalsRowFunction="sum" dataDxfId="4473" totalsRowDxfId="4029"/>
    <tableColumn id="22" xr3:uid="{29476271-7945-42E9-9690-159D71F81416}" name="KAR_ZARAR" totalsRowFunction="sum" dataDxfId="4472" totalsRowDxfId="402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0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0999D-EAA5-4EB2-A132-ADBA3C02A361}">
  <sheetPr codeName="Sayfa1"/>
  <dimension ref="B1:BB2894"/>
  <sheetViews>
    <sheetView showGridLines="0" topLeftCell="B1" zoomScale="91" zoomScaleNormal="100" workbookViewId="0">
      <selection activeCell="E76" sqref="E76"/>
    </sheetView>
  </sheetViews>
  <sheetFormatPr baseColWidth="10" defaultColWidth="8.83203125" defaultRowHeight="15"/>
  <cols>
    <col min="1" max="1" width="0" style="1" hidden="1" customWidth="1"/>
    <col min="2" max="4" width="14.1640625" style="1" customWidth="1"/>
    <col min="5" max="6" width="25" style="1" customWidth="1"/>
    <col min="7" max="7" width="14.1640625" style="6" customWidth="1"/>
    <col min="8" max="8" width="14.1640625" style="1" customWidth="1"/>
    <col min="9" max="9" width="14.1640625" style="6" customWidth="1"/>
    <col min="10" max="13" width="14.1640625" style="1" customWidth="1"/>
    <col min="14" max="14" width="14.1640625" style="6" customWidth="1"/>
    <col min="15" max="15" width="14.1640625" style="1" customWidth="1"/>
    <col min="16" max="19" width="28.33203125" style="1" customWidth="1"/>
    <col min="20" max="20" width="28.33203125" style="6" customWidth="1"/>
    <col min="21" max="21" width="28.33203125" style="1" customWidth="1"/>
    <col min="22" max="24" width="14.1640625" style="1" customWidth="1"/>
    <col min="25" max="27" width="25" style="1" customWidth="1"/>
    <col min="28" max="31" width="14.1640625" style="1" customWidth="1"/>
    <col min="32" max="40" width="20.83203125" style="1" customWidth="1"/>
    <col min="41" max="44" width="14.1640625" style="23" customWidth="1"/>
    <col min="45" max="51" width="14.1640625" style="26" customWidth="1"/>
    <col min="52" max="53" width="8.83203125" style="1"/>
    <col min="54" max="54" width="13.83203125" style="1" customWidth="1"/>
    <col min="55" max="16384" width="8.83203125" style="1"/>
  </cols>
  <sheetData>
    <row r="1" spans="2:51" ht="32" customHeight="1">
      <c r="B1" s="19" t="s">
        <v>40</v>
      </c>
      <c r="C1" s="19" t="s">
        <v>41</v>
      </c>
      <c r="D1" s="19" t="s">
        <v>42</v>
      </c>
      <c r="E1" s="19" t="s">
        <v>43</v>
      </c>
      <c r="F1" s="19" t="s">
        <v>44</v>
      </c>
      <c r="G1" s="20" t="s">
        <v>45</v>
      </c>
      <c r="H1" s="19" t="s">
        <v>46</v>
      </c>
      <c r="I1" s="20" t="s">
        <v>47</v>
      </c>
      <c r="J1" s="19" t="s">
        <v>48</v>
      </c>
      <c r="K1" s="19" t="s">
        <v>49</v>
      </c>
      <c r="L1" s="19" t="s">
        <v>510</v>
      </c>
      <c r="M1" s="19" t="s">
        <v>50</v>
      </c>
      <c r="N1" s="20" t="s">
        <v>51</v>
      </c>
      <c r="O1" s="19" t="s">
        <v>52</v>
      </c>
      <c r="P1" s="19" t="s">
        <v>53</v>
      </c>
      <c r="Q1" s="19" t="s">
        <v>54</v>
      </c>
      <c r="R1" s="19" t="s">
        <v>55</v>
      </c>
      <c r="S1" s="19" t="s">
        <v>56</v>
      </c>
      <c r="T1" s="20" t="s">
        <v>57</v>
      </c>
      <c r="U1" s="19" t="s">
        <v>58</v>
      </c>
      <c r="V1" s="19" t="s">
        <v>59</v>
      </c>
      <c r="W1" s="19" t="s">
        <v>60</v>
      </c>
      <c r="X1" s="19" t="s">
        <v>61</v>
      </c>
      <c r="Y1" s="19" t="s">
        <v>62</v>
      </c>
      <c r="Z1" s="19" t="s">
        <v>515</v>
      </c>
      <c r="AA1" s="19" t="s">
        <v>63</v>
      </c>
      <c r="AB1" s="19" t="s">
        <v>64</v>
      </c>
      <c r="AC1" s="19" t="s">
        <v>65</v>
      </c>
      <c r="AD1" s="19" t="s">
        <v>66</v>
      </c>
      <c r="AE1" s="19" t="s">
        <v>67</v>
      </c>
      <c r="AF1" s="19" t="s">
        <v>68</v>
      </c>
      <c r="AG1" s="19" t="s">
        <v>69</v>
      </c>
      <c r="AH1" s="19" t="s">
        <v>70</v>
      </c>
      <c r="AI1" s="19" t="s">
        <v>71</v>
      </c>
      <c r="AJ1" s="19" t="s">
        <v>72</v>
      </c>
      <c r="AK1" s="19" t="s">
        <v>73</v>
      </c>
      <c r="AL1" s="19" t="s">
        <v>74</v>
      </c>
      <c r="AM1" s="19" t="s">
        <v>75</v>
      </c>
      <c r="AN1" s="19" t="s">
        <v>76</v>
      </c>
      <c r="AO1" s="21" t="s">
        <v>77</v>
      </c>
      <c r="AP1" s="21" t="s">
        <v>78</v>
      </c>
      <c r="AQ1" s="21" t="s">
        <v>79</v>
      </c>
      <c r="AR1" s="21" t="s">
        <v>80</v>
      </c>
      <c r="AS1" s="24" t="s">
        <v>81</v>
      </c>
      <c r="AT1" s="24" t="s">
        <v>82</v>
      </c>
      <c r="AU1" s="24" t="s">
        <v>83</v>
      </c>
      <c r="AV1" s="24" t="s">
        <v>84</v>
      </c>
      <c r="AW1" s="24" t="s">
        <v>85</v>
      </c>
      <c r="AX1" s="24" t="s">
        <v>86</v>
      </c>
      <c r="AY1" s="24" t="s">
        <v>87</v>
      </c>
    </row>
    <row r="2" spans="2:51" hidden="1">
      <c r="B2" s="3" t="s">
        <v>18</v>
      </c>
      <c r="C2" s="2" t="s">
        <v>99</v>
      </c>
      <c r="D2" s="2" t="s">
        <v>100</v>
      </c>
      <c r="E2" s="2"/>
      <c r="F2" s="2"/>
      <c r="G2" s="3">
        <v>46235</v>
      </c>
      <c r="H2" s="2" t="s">
        <v>1448</v>
      </c>
      <c r="I2" s="3">
        <v>46235</v>
      </c>
      <c r="J2" s="2" t="s">
        <v>1449</v>
      </c>
      <c r="K2" s="2"/>
      <c r="L2" s="2"/>
      <c r="M2" s="2" t="s">
        <v>90</v>
      </c>
      <c r="N2" s="3"/>
      <c r="O2" s="2" t="s">
        <v>1450</v>
      </c>
      <c r="P2" s="2"/>
      <c r="Q2" s="2" t="s">
        <v>26</v>
      </c>
      <c r="R2" s="2" t="s">
        <v>26</v>
      </c>
      <c r="S2" s="2"/>
      <c r="T2" s="3"/>
      <c r="U2" s="2"/>
      <c r="V2" s="2"/>
      <c r="W2" s="2" t="s">
        <v>815</v>
      </c>
      <c r="X2" s="2" t="s">
        <v>91</v>
      </c>
      <c r="Y2" s="2" t="s">
        <v>519</v>
      </c>
      <c r="Z2" s="2" t="s">
        <v>92</v>
      </c>
      <c r="AA2" s="2" t="s">
        <v>90</v>
      </c>
      <c r="AB2" s="2"/>
      <c r="AC2" s="2" t="s">
        <v>93</v>
      </c>
      <c r="AD2" s="2">
        <v>1</v>
      </c>
      <c r="AE2" s="2" t="s">
        <v>692</v>
      </c>
      <c r="AF2" s="2" t="s">
        <v>693</v>
      </c>
      <c r="AG2" s="2" t="s">
        <v>103</v>
      </c>
      <c r="AH2" s="2" t="s">
        <v>2</v>
      </c>
      <c r="AI2" s="2" t="s">
        <v>699</v>
      </c>
      <c r="AJ2" s="2" t="s">
        <v>731</v>
      </c>
      <c r="AK2" s="2" t="s">
        <v>732</v>
      </c>
      <c r="AL2" s="2" t="s">
        <v>103</v>
      </c>
      <c r="AM2" s="2" t="s">
        <v>169</v>
      </c>
      <c r="AN2" s="2"/>
      <c r="AO2" s="22">
        <v>0</v>
      </c>
      <c r="AP2" s="22">
        <v>0</v>
      </c>
      <c r="AQ2" s="22">
        <v>0</v>
      </c>
      <c r="AR2" s="22">
        <v>0</v>
      </c>
      <c r="AS2" s="25">
        <v>5000</v>
      </c>
      <c r="AT2" s="25">
        <v>0</v>
      </c>
      <c r="AU2" s="25">
        <v>5579</v>
      </c>
      <c r="AV2" s="25">
        <v>0</v>
      </c>
      <c r="AW2" s="25">
        <v>5000</v>
      </c>
      <c r="AX2" s="25">
        <v>5579</v>
      </c>
      <c r="AY2" s="25">
        <v>579</v>
      </c>
    </row>
    <row r="3" spans="2:51" hidden="1">
      <c r="B3" s="3" t="s">
        <v>18</v>
      </c>
      <c r="C3" s="2" t="s">
        <v>99</v>
      </c>
      <c r="D3" s="2" t="s">
        <v>100</v>
      </c>
      <c r="E3" s="2"/>
      <c r="F3" s="2"/>
      <c r="G3" s="3">
        <v>46235</v>
      </c>
      <c r="H3" s="2" t="s">
        <v>1451</v>
      </c>
      <c r="I3" s="3">
        <v>46235</v>
      </c>
      <c r="J3" s="2" t="s">
        <v>1452</v>
      </c>
      <c r="K3" s="2"/>
      <c r="L3" s="2"/>
      <c r="M3" s="2" t="s">
        <v>90</v>
      </c>
      <c r="N3" s="3"/>
      <c r="O3" s="2"/>
      <c r="P3" s="2"/>
      <c r="Q3" s="2" t="s">
        <v>537</v>
      </c>
      <c r="R3" s="2" t="s">
        <v>537</v>
      </c>
      <c r="S3" s="2"/>
      <c r="T3" s="3"/>
      <c r="U3" s="2"/>
      <c r="V3" s="2"/>
      <c r="W3" s="2" t="s">
        <v>570</v>
      </c>
      <c r="X3" s="2" t="s">
        <v>91</v>
      </c>
      <c r="Y3" s="2" t="s">
        <v>319</v>
      </c>
      <c r="Z3" s="2" t="s">
        <v>92</v>
      </c>
      <c r="AA3" s="2" t="s">
        <v>90</v>
      </c>
      <c r="AB3" s="2"/>
      <c r="AC3" s="2" t="s">
        <v>114</v>
      </c>
      <c r="AD3" s="2">
        <v>1</v>
      </c>
      <c r="AE3" s="2" t="s">
        <v>110</v>
      </c>
      <c r="AF3" s="2" t="s">
        <v>111</v>
      </c>
      <c r="AG3" s="2" t="s">
        <v>103</v>
      </c>
      <c r="AH3" s="2" t="s">
        <v>104</v>
      </c>
      <c r="AI3" s="2" t="s">
        <v>381</v>
      </c>
      <c r="AJ3" s="2" t="s">
        <v>128</v>
      </c>
      <c r="AK3" s="2" t="s">
        <v>129</v>
      </c>
      <c r="AL3" s="2" t="s">
        <v>129</v>
      </c>
      <c r="AM3" s="2" t="s">
        <v>150</v>
      </c>
      <c r="AN3" s="2"/>
      <c r="AO3" s="22">
        <v>0</v>
      </c>
      <c r="AP3" s="22">
        <v>0</v>
      </c>
      <c r="AQ3" s="22">
        <v>0</v>
      </c>
      <c r="AR3" s="22">
        <v>0</v>
      </c>
      <c r="AS3" s="25">
        <v>19000</v>
      </c>
      <c r="AT3" s="25">
        <v>0</v>
      </c>
      <c r="AU3" s="25">
        <v>20156</v>
      </c>
      <c r="AV3" s="25">
        <v>0</v>
      </c>
      <c r="AW3" s="25">
        <v>19000</v>
      </c>
      <c r="AX3" s="25">
        <v>20156</v>
      </c>
      <c r="AY3" s="25">
        <v>1156</v>
      </c>
    </row>
    <row r="4" spans="2:51" hidden="1">
      <c r="B4" s="3" t="s">
        <v>18</v>
      </c>
      <c r="C4" s="2" t="s">
        <v>99</v>
      </c>
      <c r="D4" s="2" t="s">
        <v>100</v>
      </c>
      <c r="E4" s="2"/>
      <c r="F4" s="2"/>
      <c r="G4" s="3">
        <v>46235</v>
      </c>
      <c r="H4" s="2" t="s">
        <v>1453</v>
      </c>
      <c r="I4" s="3">
        <v>46235</v>
      </c>
      <c r="J4" s="2" t="s">
        <v>1454</v>
      </c>
      <c r="K4" s="2"/>
      <c r="L4" s="2"/>
      <c r="M4" s="2" t="s">
        <v>90</v>
      </c>
      <c r="N4" s="3"/>
      <c r="O4" s="2"/>
      <c r="P4" s="2"/>
      <c r="Q4" s="2" t="s">
        <v>537</v>
      </c>
      <c r="R4" s="2" t="s">
        <v>537</v>
      </c>
      <c r="S4" s="2"/>
      <c r="T4" s="3"/>
      <c r="U4" s="2"/>
      <c r="V4" s="2"/>
      <c r="W4" s="2" t="s">
        <v>517</v>
      </c>
      <c r="X4" s="2" t="s">
        <v>91</v>
      </c>
      <c r="Y4" s="2" t="s">
        <v>319</v>
      </c>
      <c r="Z4" s="2" t="s">
        <v>92</v>
      </c>
      <c r="AA4" s="2" t="s">
        <v>90</v>
      </c>
      <c r="AB4" s="2"/>
      <c r="AC4" s="2" t="s">
        <v>114</v>
      </c>
      <c r="AD4" s="2">
        <v>1</v>
      </c>
      <c r="AE4" s="2" t="s">
        <v>110</v>
      </c>
      <c r="AF4" s="2" t="s">
        <v>111</v>
      </c>
      <c r="AG4" s="2" t="s">
        <v>103</v>
      </c>
      <c r="AH4" s="2" t="s">
        <v>104</v>
      </c>
      <c r="AI4" s="2" t="s">
        <v>381</v>
      </c>
      <c r="AJ4" s="2" t="s">
        <v>128</v>
      </c>
      <c r="AK4" s="2" t="s">
        <v>129</v>
      </c>
      <c r="AL4" s="2" t="s">
        <v>129</v>
      </c>
      <c r="AM4" s="2" t="s">
        <v>150</v>
      </c>
      <c r="AN4" s="2"/>
      <c r="AO4" s="22">
        <v>0</v>
      </c>
      <c r="AP4" s="22">
        <v>0</v>
      </c>
      <c r="AQ4" s="22">
        <v>0</v>
      </c>
      <c r="AR4" s="22">
        <v>0</v>
      </c>
      <c r="AS4" s="25">
        <v>19000</v>
      </c>
      <c r="AT4" s="25">
        <v>0</v>
      </c>
      <c r="AU4" s="25">
        <v>20156</v>
      </c>
      <c r="AV4" s="25">
        <v>0</v>
      </c>
      <c r="AW4" s="25">
        <v>19000</v>
      </c>
      <c r="AX4" s="25">
        <v>20156</v>
      </c>
      <c r="AY4" s="25">
        <v>1156</v>
      </c>
    </row>
    <row r="5" spans="2:51" hidden="1">
      <c r="B5" s="3" t="s">
        <v>18</v>
      </c>
      <c r="C5" s="2" t="s">
        <v>99</v>
      </c>
      <c r="D5" s="2"/>
      <c r="E5" s="2" t="s">
        <v>1455</v>
      </c>
      <c r="F5" s="2"/>
      <c r="G5" s="3">
        <v>46235</v>
      </c>
      <c r="H5" s="2" t="s">
        <v>1456</v>
      </c>
      <c r="I5" s="3">
        <v>46235</v>
      </c>
      <c r="J5" s="2" t="s">
        <v>1457</v>
      </c>
      <c r="K5" s="2"/>
      <c r="L5" s="2"/>
      <c r="M5" s="2" t="s">
        <v>90</v>
      </c>
      <c r="N5" s="3"/>
      <c r="O5" s="2" t="s">
        <v>1458</v>
      </c>
      <c r="P5" s="2"/>
      <c r="Q5" s="2" t="s">
        <v>24</v>
      </c>
      <c r="R5" s="2" t="s">
        <v>24</v>
      </c>
      <c r="S5" s="2"/>
      <c r="T5" s="3"/>
      <c r="U5" s="2"/>
      <c r="V5" s="2"/>
      <c r="W5" s="2" t="s">
        <v>491</v>
      </c>
      <c r="X5" s="2" t="s">
        <v>118</v>
      </c>
      <c r="Y5" s="2" t="s">
        <v>519</v>
      </c>
      <c r="Z5" s="2" t="s">
        <v>92</v>
      </c>
      <c r="AA5" s="2" t="s">
        <v>90</v>
      </c>
      <c r="AB5" s="2"/>
      <c r="AC5" s="2" t="s">
        <v>93</v>
      </c>
      <c r="AD5" s="2">
        <v>1</v>
      </c>
      <c r="AE5" s="2" t="s">
        <v>105</v>
      </c>
      <c r="AF5" s="2" t="s">
        <v>484</v>
      </c>
      <c r="AG5" s="2" t="s">
        <v>103</v>
      </c>
      <c r="AH5" s="2" t="s">
        <v>106</v>
      </c>
      <c r="AI5" s="2" t="s">
        <v>119</v>
      </c>
      <c r="AJ5" s="2" t="s">
        <v>120</v>
      </c>
      <c r="AK5" s="2" t="s">
        <v>121</v>
      </c>
      <c r="AL5" s="2" t="s">
        <v>103</v>
      </c>
      <c r="AM5" s="2" t="s">
        <v>122</v>
      </c>
      <c r="AN5" s="2"/>
      <c r="AO5" s="22">
        <v>0</v>
      </c>
      <c r="AP5" s="22">
        <v>0</v>
      </c>
      <c r="AQ5" s="22">
        <v>0</v>
      </c>
      <c r="AR5" s="22">
        <v>0</v>
      </c>
      <c r="AS5" s="25">
        <v>16500</v>
      </c>
      <c r="AT5" s="25">
        <v>0</v>
      </c>
      <c r="AU5" s="25">
        <v>17793</v>
      </c>
      <c r="AV5" s="25">
        <v>0</v>
      </c>
      <c r="AW5" s="25">
        <v>16500</v>
      </c>
      <c r="AX5" s="25">
        <v>17793</v>
      </c>
      <c r="AY5" s="25">
        <v>1293</v>
      </c>
    </row>
    <row r="6" spans="2:51" hidden="1">
      <c r="B6" s="3" t="s">
        <v>18</v>
      </c>
      <c r="C6" s="2" t="s">
        <v>107</v>
      </c>
      <c r="D6" s="2" t="s">
        <v>100</v>
      </c>
      <c r="E6" s="2"/>
      <c r="F6" s="2" t="s">
        <v>88</v>
      </c>
      <c r="G6" s="3">
        <v>46235</v>
      </c>
      <c r="H6" s="2" t="s">
        <v>1459</v>
      </c>
      <c r="I6" s="3">
        <v>46235</v>
      </c>
      <c r="J6" s="2" t="s">
        <v>1460</v>
      </c>
      <c r="K6" s="2"/>
      <c r="L6" s="2"/>
      <c r="M6" s="2" t="s">
        <v>90</v>
      </c>
      <c r="N6" s="3"/>
      <c r="O6" s="2"/>
      <c r="P6" s="2"/>
      <c r="Q6" s="2" t="s">
        <v>537</v>
      </c>
      <c r="R6" s="2" t="s">
        <v>537</v>
      </c>
      <c r="S6" s="2"/>
      <c r="T6" s="3"/>
      <c r="U6" s="2"/>
      <c r="V6" s="2"/>
      <c r="W6" s="2" t="s">
        <v>1191</v>
      </c>
      <c r="X6" s="2" t="s">
        <v>113</v>
      </c>
      <c r="Y6" s="2" t="s">
        <v>519</v>
      </c>
      <c r="Z6" s="2" t="s">
        <v>92</v>
      </c>
      <c r="AA6" s="2" t="s">
        <v>90</v>
      </c>
      <c r="AB6" s="2"/>
      <c r="AC6" s="2" t="s">
        <v>114</v>
      </c>
      <c r="AD6" s="2">
        <v>1</v>
      </c>
      <c r="AE6" s="2" t="s">
        <v>115</v>
      </c>
      <c r="AF6" s="2" t="s">
        <v>116</v>
      </c>
      <c r="AG6" s="2" t="s">
        <v>116</v>
      </c>
      <c r="AH6" s="2" t="s">
        <v>117</v>
      </c>
      <c r="AI6" s="2" t="s">
        <v>1192</v>
      </c>
      <c r="AJ6" s="2" t="s">
        <v>108</v>
      </c>
      <c r="AK6" s="2" t="s">
        <v>109</v>
      </c>
      <c r="AL6" s="2" t="s">
        <v>103</v>
      </c>
      <c r="AM6" s="2" t="s">
        <v>106</v>
      </c>
      <c r="AN6" s="2" t="s">
        <v>1461</v>
      </c>
      <c r="AO6" s="22">
        <v>0</v>
      </c>
      <c r="AP6" s="22">
        <v>0</v>
      </c>
      <c r="AQ6" s="22">
        <v>0</v>
      </c>
      <c r="AR6" s="22">
        <v>0</v>
      </c>
      <c r="AS6" s="25">
        <v>55950</v>
      </c>
      <c r="AT6" s="25">
        <v>0</v>
      </c>
      <c r="AU6" s="25">
        <v>62935.199999999997</v>
      </c>
      <c r="AV6" s="25">
        <v>0</v>
      </c>
      <c r="AW6" s="25">
        <v>55950</v>
      </c>
      <c r="AX6" s="25">
        <v>62935.199999999997</v>
      </c>
      <c r="AY6" s="25">
        <v>6985.2</v>
      </c>
    </row>
    <row r="7" spans="2:51" hidden="1">
      <c r="B7" s="3" t="s">
        <v>18</v>
      </c>
      <c r="C7" s="2" t="s">
        <v>99</v>
      </c>
      <c r="D7" s="2" t="s">
        <v>100</v>
      </c>
      <c r="E7" s="2"/>
      <c r="F7" s="2"/>
      <c r="G7" s="3">
        <v>46235</v>
      </c>
      <c r="H7" s="2" t="s">
        <v>1462</v>
      </c>
      <c r="I7" s="3">
        <v>46235</v>
      </c>
      <c r="J7" s="2" t="s">
        <v>1463</v>
      </c>
      <c r="K7" s="2"/>
      <c r="L7" s="2"/>
      <c r="M7" s="2" t="s">
        <v>90</v>
      </c>
      <c r="N7" s="3"/>
      <c r="O7" s="2" t="s">
        <v>414</v>
      </c>
      <c r="P7" s="2"/>
      <c r="Q7" s="2" t="s">
        <v>485</v>
      </c>
      <c r="R7" s="2" t="s">
        <v>485</v>
      </c>
      <c r="S7" s="2"/>
      <c r="T7" s="3"/>
      <c r="U7" s="2"/>
      <c r="V7" s="2"/>
      <c r="W7" s="2" t="s">
        <v>601</v>
      </c>
      <c r="X7" s="2" t="s">
        <v>101</v>
      </c>
      <c r="Y7" s="2" t="s">
        <v>494</v>
      </c>
      <c r="Z7" s="2" t="s">
        <v>92</v>
      </c>
      <c r="AA7" s="2" t="s">
        <v>90</v>
      </c>
      <c r="AB7" s="2"/>
      <c r="AC7" s="2" t="s">
        <v>93</v>
      </c>
      <c r="AD7" s="2">
        <v>1</v>
      </c>
      <c r="AE7" s="2" t="s">
        <v>138</v>
      </c>
      <c r="AF7" s="2" t="s">
        <v>103</v>
      </c>
      <c r="AG7" s="2" t="s">
        <v>103</v>
      </c>
      <c r="AH7" s="2" t="s">
        <v>139</v>
      </c>
      <c r="AI7" s="2" t="s">
        <v>1464</v>
      </c>
      <c r="AJ7" s="2" t="s">
        <v>105</v>
      </c>
      <c r="AK7" s="2" t="s">
        <v>484</v>
      </c>
      <c r="AL7" s="2" t="s">
        <v>103</v>
      </c>
      <c r="AM7" s="2" t="s">
        <v>106</v>
      </c>
      <c r="AN7" s="2" t="s">
        <v>1465</v>
      </c>
      <c r="AO7" s="22">
        <v>0</v>
      </c>
      <c r="AP7" s="22">
        <v>0</v>
      </c>
      <c r="AQ7" s="22">
        <v>0</v>
      </c>
      <c r="AR7" s="22">
        <v>0</v>
      </c>
      <c r="AS7" s="25">
        <v>5000</v>
      </c>
      <c r="AT7" s="25">
        <v>0</v>
      </c>
      <c r="AU7" s="25">
        <v>0</v>
      </c>
      <c r="AV7" s="25">
        <v>0</v>
      </c>
      <c r="AW7" s="25">
        <v>5000</v>
      </c>
      <c r="AX7" s="25">
        <v>0</v>
      </c>
      <c r="AY7" s="25">
        <v>-5000</v>
      </c>
    </row>
    <row r="8" spans="2:51" hidden="1">
      <c r="B8" s="3" t="s">
        <v>18</v>
      </c>
      <c r="C8" s="2" t="s">
        <v>99</v>
      </c>
      <c r="D8" s="2" t="s">
        <v>100</v>
      </c>
      <c r="E8" s="2"/>
      <c r="F8" s="2"/>
      <c r="G8" s="3">
        <v>46235</v>
      </c>
      <c r="H8" s="2" t="s">
        <v>1466</v>
      </c>
      <c r="I8" s="3">
        <v>46235</v>
      </c>
      <c r="J8" s="2" t="s">
        <v>1467</v>
      </c>
      <c r="K8" s="2"/>
      <c r="L8" s="2"/>
      <c r="M8" s="2" t="s">
        <v>90</v>
      </c>
      <c r="N8" s="3"/>
      <c r="O8" s="2" t="s">
        <v>414</v>
      </c>
      <c r="P8" s="2"/>
      <c r="Q8" s="2" t="s">
        <v>485</v>
      </c>
      <c r="R8" s="2" t="s">
        <v>485</v>
      </c>
      <c r="S8" s="2"/>
      <c r="T8" s="3"/>
      <c r="U8" s="2"/>
      <c r="V8" s="2"/>
      <c r="W8" s="2" t="s">
        <v>601</v>
      </c>
      <c r="X8" s="2" t="s">
        <v>101</v>
      </c>
      <c r="Y8" s="2" t="s">
        <v>494</v>
      </c>
      <c r="Z8" s="2" t="s">
        <v>92</v>
      </c>
      <c r="AA8" s="2" t="s">
        <v>90</v>
      </c>
      <c r="AB8" s="2"/>
      <c r="AC8" s="2" t="s">
        <v>93</v>
      </c>
      <c r="AD8" s="2">
        <v>1</v>
      </c>
      <c r="AE8" s="2" t="s">
        <v>102</v>
      </c>
      <c r="AF8" s="2" t="s">
        <v>102</v>
      </c>
      <c r="AG8" s="2" t="s">
        <v>103</v>
      </c>
      <c r="AH8" s="2" t="s">
        <v>104</v>
      </c>
      <c r="AI8" s="2"/>
      <c r="AJ8" s="2" t="s">
        <v>105</v>
      </c>
      <c r="AK8" s="2" t="s">
        <v>484</v>
      </c>
      <c r="AL8" s="2" t="s">
        <v>103</v>
      </c>
      <c r="AM8" s="2" t="s">
        <v>106</v>
      </c>
      <c r="AN8" s="2" t="s">
        <v>1026</v>
      </c>
      <c r="AO8" s="22">
        <v>0</v>
      </c>
      <c r="AP8" s="22">
        <v>0</v>
      </c>
      <c r="AQ8" s="22">
        <v>0</v>
      </c>
      <c r="AR8" s="22">
        <v>0</v>
      </c>
      <c r="AS8" s="25">
        <v>8700</v>
      </c>
      <c r="AT8" s="25">
        <v>0</v>
      </c>
      <c r="AU8" s="25">
        <v>0</v>
      </c>
      <c r="AV8" s="25">
        <v>0</v>
      </c>
      <c r="AW8" s="25">
        <v>8700</v>
      </c>
      <c r="AX8" s="25">
        <v>0</v>
      </c>
      <c r="AY8" s="25">
        <v>-8700</v>
      </c>
    </row>
    <row r="9" spans="2:51" hidden="1">
      <c r="B9" s="3" t="s">
        <v>18</v>
      </c>
      <c r="C9" s="2" t="s">
        <v>99</v>
      </c>
      <c r="D9" s="2" t="s">
        <v>100</v>
      </c>
      <c r="E9" s="2"/>
      <c r="F9" s="2"/>
      <c r="G9" s="3">
        <v>46235</v>
      </c>
      <c r="H9" s="2" t="s">
        <v>1468</v>
      </c>
      <c r="I9" s="3">
        <v>46235</v>
      </c>
      <c r="J9" s="2" t="s">
        <v>1469</v>
      </c>
      <c r="K9" s="2"/>
      <c r="L9" s="2"/>
      <c r="M9" s="2" t="s">
        <v>90</v>
      </c>
      <c r="N9" s="3"/>
      <c r="O9" s="2" t="s">
        <v>414</v>
      </c>
      <c r="P9" s="2"/>
      <c r="Q9" s="2" t="s">
        <v>485</v>
      </c>
      <c r="R9" s="2" t="s">
        <v>485</v>
      </c>
      <c r="S9" s="2"/>
      <c r="T9" s="3"/>
      <c r="U9" s="2"/>
      <c r="V9" s="2"/>
      <c r="W9" s="2" t="s">
        <v>601</v>
      </c>
      <c r="X9" s="2" t="s">
        <v>101</v>
      </c>
      <c r="Y9" s="2" t="s">
        <v>494</v>
      </c>
      <c r="Z9" s="2" t="s">
        <v>92</v>
      </c>
      <c r="AA9" s="2" t="s">
        <v>90</v>
      </c>
      <c r="AB9" s="2"/>
      <c r="AC9" s="2" t="s">
        <v>93</v>
      </c>
      <c r="AD9" s="2">
        <v>1</v>
      </c>
      <c r="AE9" s="2" t="s">
        <v>105</v>
      </c>
      <c r="AF9" s="2" t="s">
        <v>484</v>
      </c>
      <c r="AG9" s="2" t="s">
        <v>103</v>
      </c>
      <c r="AH9" s="2" t="s">
        <v>106</v>
      </c>
      <c r="AI9" s="2" t="s">
        <v>119</v>
      </c>
      <c r="AJ9" s="2" t="s">
        <v>102</v>
      </c>
      <c r="AK9" s="2" t="s">
        <v>102</v>
      </c>
      <c r="AL9" s="2" t="s">
        <v>103</v>
      </c>
      <c r="AM9" s="2" t="s">
        <v>104</v>
      </c>
      <c r="AN9" s="2"/>
      <c r="AO9" s="22">
        <v>0</v>
      </c>
      <c r="AP9" s="22">
        <v>0</v>
      </c>
      <c r="AQ9" s="22">
        <v>0</v>
      </c>
      <c r="AR9" s="22">
        <v>0</v>
      </c>
      <c r="AS9" s="25">
        <v>8700</v>
      </c>
      <c r="AT9" s="25">
        <v>0</v>
      </c>
      <c r="AU9" s="25">
        <v>0</v>
      </c>
      <c r="AV9" s="25">
        <v>0</v>
      </c>
      <c r="AW9" s="25">
        <v>8700</v>
      </c>
      <c r="AX9" s="25">
        <v>0</v>
      </c>
      <c r="AY9" s="25">
        <v>-8700</v>
      </c>
    </row>
    <row r="10" spans="2:51" hidden="1">
      <c r="B10" s="3" t="s">
        <v>18</v>
      </c>
      <c r="C10" s="2" t="s">
        <v>99</v>
      </c>
      <c r="D10" s="2" t="s">
        <v>100</v>
      </c>
      <c r="E10" s="2"/>
      <c r="F10" s="2"/>
      <c r="G10" s="3">
        <v>46235</v>
      </c>
      <c r="H10" s="2" t="s">
        <v>1470</v>
      </c>
      <c r="I10" s="3">
        <v>46235</v>
      </c>
      <c r="J10" s="2" t="s">
        <v>1471</v>
      </c>
      <c r="K10" s="2"/>
      <c r="L10" s="2"/>
      <c r="M10" s="2" t="s">
        <v>90</v>
      </c>
      <c r="N10" s="3"/>
      <c r="O10" s="2" t="s">
        <v>414</v>
      </c>
      <c r="P10" s="2"/>
      <c r="Q10" s="2" t="s">
        <v>485</v>
      </c>
      <c r="R10" s="2" t="s">
        <v>485</v>
      </c>
      <c r="S10" s="2"/>
      <c r="T10" s="3"/>
      <c r="U10" s="2"/>
      <c r="V10" s="2"/>
      <c r="W10" s="2" t="s">
        <v>601</v>
      </c>
      <c r="X10" s="2" t="s">
        <v>101</v>
      </c>
      <c r="Y10" s="2" t="s">
        <v>494</v>
      </c>
      <c r="Z10" s="2" t="s">
        <v>92</v>
      </c>
      <c r="AA10" s="2" t="s">
        <v>90</v>
      </c>
      <c r="AB10" s="2"/>
      <c r="AC10" s="2" t="s">
        <v>93</v>
      </c>
      <c r="AD10" s="2">
        <v>1</v>
      </c>
      <c r="AE10" s="2" t="s">
        <v>105</v>
      </c>
      <c r="AF10" s="2" t="s">
        <v>484</v>
      </c>
      <c r="AG10" s="2" t="s">
        <v>103</v>
      </c>
      <c r="AH10" s="2" t="s">
        <v>106</v>
      </c>
      <c r="AI10" s="2" t="s">
        <v>119</v>
      </c>
      <c r="AJ10" s="2" t="s">
        <v>102</v>
      </c>
      <c r="AK10" s="2" t="s">
        <v>102</v>
      </c>
      <c r="AL10" s="2" t="s">
        <v>103</v>
      </c>
      <c r="AM10" s="2" t="s">
        <v>104</v>
      </c>
      <c r="AN10" s="2"/>
      <c r="AO10" s="22">
        <v>0</v>
      </c>
      <c r="AP10" s="22">
        <v>0</v>
      </c>
      <c r="AQ10" s="22">
        <v>0</v>
      </c>
      <c r="AR10" s="22">
        <v>0</v>
      </c>
      <c r="AS10" s="25">
        <v>8700</v>
      </c>
      <c r="AT10" s="25">
        <v>0</v>
      </c>
      <c r="AU10" s="25">
        <v>0</v>
      </c>
      <c r="AV10" s="25">
        <v>0</v>
      </c>
      <c r="AW10" s="25">
        <v>8700</v>
      </c>
      <c r="AX10" s="25">
        <v>0</v>
      </c>
      <c r="AY10" s="25">
        <v>-8700</v>
      </c>
    </row>
    <row r="11" spans="2:51" hidden="1">
      <c r="B11" s="3" t="s">
        <v>18</v>
      </c>
      <c r="C11" s="2" t="s">
        <v>99</v>
      </c>
      <c r="D11" s="2" t="s">
        <v>100</v>
      </c>
      <c r="E11" s="2"/>
      <c r="F11" s="2"/>
      <c r="G11" s="3">
        <v>46235</v>
      </c>
      <c r="H11" s="2" t="s">
        <v>1472</v>
      </c>
      <c r="I11" s="3">
        <v>46235</v>
      </c>
      <c r="J11" s="2" t="s">
        <v>1473</v>
      </c>
      <c r="K11" s="2"/>
      <c r="L11" s="2"/>
      <c r="M11" s="2" t="s">
        <v>90</v>
      </c>
      <c r="N11" s="3"/>
      <c r="O11" s="2" t="s">
        <v>414</v>
      </c>
      <c r="P11" s="2"/>
      <c r="Q11" s="2" t="s">
        <v>485</v>
      </c>
      <c r="R11" s="2" t="s">
        <v>485</v>
      </c>
      <c r="S11" s="2"/>
      <c r="T11" s="3"/>
      <c r="U11" s="2"/>
      <c r="V11" s="2"/>
      <c r="W11" s="2" t="s">
        <v>601</v>
      </c>
      <c r="X11" s="2" t="s">
        <v>101</v>
      </c>
      <c r="Y11" s="2" t="s">
        <v>494</v>
      </c>
      <c r="Z11" s="2" t="s">
        <v>92</v>
      </c>
      <c r="AA11" s="2" t="s">
        <v>90</v>
      </c>
      <c r="AB11" s="2"/>
      <c r="AC11" s="2" t="s">
        <v>93</v>
      </c>
      <c r="AD11" s="2">
        <v>1</v>
      </c>
      <c r="AE11" s="2" t="s">
        <v>102</v>
      </c>
      <c r="AF11" s="2" t="s">
        <v>102</v>
      </c>
      <c r="AG11" s="2" t="s">
        <v>103</v>
      </c>
      <c r="AH11" s="2" t="s">
        <v>104</v>
      </c>
      <c r="AI11" s="2"/>
      <c r="AJ11" s="2" t="s">
        <v>105</v>
      </c>
      <c r="AK11" s="2" t="s">
        <v>484</v>
      </c>
      <c r="AL11" s="2" t="s">
        <v>103</v>
      </c>
      <c r="AM11" s="2" t="s">
        <v>106</v>
      </c>
      <c r="AN11" s="2" t="s">
        <v>1026</v>
      </c>
      <c r="AO11" s="22">
        <v>0</v>
      </c>
      <c r="AP11" s="22">
        <v>0</v>
      </c>
      <c r="AQ11" s="22">
        <v>0</v>
      </c>
      <c r="AR11" s="22">
        <v>0</v>
      </c>
      <c r="AS11" s="25">
        <v>8700</v>
      </c>
      <c r="AT11" s="25">
        <v>0</v>
      </c>
      <c r="AU11" s="25">
        <v>0</v>
      </c>
      <c r="AV11" s="25">
        <v>0</v>
      </c>
      <c r="AW11" s="25">
        <v>8700</v>
      </c>
      <c r="AX11" s="25">
        <v>0</v>
      </c>
      <c r="AY11" s="25">
        <v>-8700</v>
      </c>
    </row>
    <row r="12" spans="2:51" hidden="1">
      <c r="B12" s="3" t="s">
        <v>18</v>
      </c>
      <c r="C12" s="2" t="s">
        <v>99</v>
      </c>
      <c r="D12" s="2" t="s">
        <v>100</v>
      </c>
      <c r="E12" s="2"/>
      <c r="F12" s="2"/>
      <c r="G12" s="3">
        <v>46235</v>
      </c>
      <c r="H12" s="2" t="s">
        <v>1474</v>
      </c>
      <c r="I12" s="3">
        <v>46235</v>
      </c>
      <c r="J12" s="2" t="s">
        <v>1475</v>
      </c>
      <c r="K12" s="2"/>
      <c r="L12" s="2"/>
      <c r="M12" s="2" t="s">
        <v>90</v>
      </c>
      <c r="N12" s="3"/>
      <c r="O12" s="2" t="s">
        <v>1476</v>
      </c>
      <c r="P12" s="2"/>
      <c r="Q12" s="2" t="s">
        <v>34</v>
      </c>
      <c r="R12" s="2" t="s">
        <v>34</v>
      </c>
      <c r="S12" s="2"/>
      <c r="T12" s="3"/>
      <c r="U12" s="2"/>
      <c r="V12" s="2"/>
      <c r="W12" s="2" t="s">
        <v>1477</v>
      </c>
      <c r="X12" s="2" t="s">
        <v>91</v>
      </c>
      <c r="Y12" s="2" t="s">
        <v>383</v>
      </c>
      <c r="Z12" s="2" t="s">
        <v>92</v>
      </c>
      <c r="AA12" s="2" t="s">
        <v>90</v>
      </c>
      <c r="AB12" s="2"/>
      <c r="AC12" s="2" t="s">
        <v>114</v>
      </c>
      <c r="AD12" s="2">
        <v>1</v>
      </c>
      <c r="AE12" s="2" t="s">
        <v>212</v>
      </c>
      <c r="AF12" s="2" t="s">
        <v>213</v>
      </c>
      <c r="AG12" s="2" t="s">
        <v>103</v>
      </c>
      <c r="AH12" s="2" t="s">
        <v>214</v>
      </c>
      <c r="AI12" s="2" t="s">
        <v>215</v>
      </c>
      <c r="AJ12" s="2" t="s">
        <v>179</v>
      </c>
      <c r="AK12" s="2" t="s">
        <v>8</v>
      </c>
      <c r="AL12" s="2" t="s">
        <v>8</v>
      </c>
      <c r="AM12" s="2" t="s">
        <v>712</v>
      </c>
      <c r="AN12" s="2"/>
      <c r="AO12" s="22">
        <v>0</v>
      </c>
      <c r="AP12" s="22">
        <v>0</v>
      </c>
      <c r="AQ12" s="22">
        <v>0</v>
      </c>
      <c r="AR12" s="22">
        <v>0</v>
      </c>
      <c r="AS12" s="25">
        <v>23000</v>
      </c>
      <c r="AT12" s="25">
        <v>0</v>
      </c>
      <c r="AU12" s="25">
        <v>31617</v>
      </c>
      <c r="AV12" s="25">
        <v>0</v>
      </c>
      <c r="AW12" s="25">
        <v>23000</v>
      </c>
      <c r="AX12" s="25">
        <v>31617</v>
      </c>
      <c r="AY12" s="25">
        <v>8617</v>
      </c>
    </row>
    <row r="13" spans="2:51" hidden="1">
      <c r="B13" s="3" t="s">
        <v>18</v>
      </c>
      <c r="C13" s="2" t="s">
        <v>99</v>
      </c>
      <c r="D13" s="2" t="s">
        <v>100</v>
      </c>
      <c r="E13" s="2"/>
      <c r="F13" s="2"/>
      <c r="G13" s="3">
        <v>46235</v>
      </c>
      <c r="H13" s="2" t="s">
        <v>1478</v>
      </c>
      <c r="I13" s="3">
        <v>46235</v>
      </c>
      <c r="J13" s="2" t="s">
        <v>1479</v>
      </c>
      <c r="K13" s="2"/>
      <c r="L13" s="2"/>
      <c r="M13" s="2" t="s">
        <v>90</v>
      </c>
      <c r="N13" s="3"/>
      <c r="O13" s="2"/>
      <c r="P13" s="2"/>
      <c r="Q13" s="2" t="s">
        <v>537</v>
      </c>
      <c r="R13" s="2" t="s">
        <v>537</v>
      </c>
      <c r="S13" s="2"/>
      <c r="T13" s="3"/>
      <c r="U13" s="2"/>
      <c r="V13" s="2"/>
      <c r="W13" s="2" t="s">
        <v>1146</v>
      </c>
      <c r="X13" s="2" t="s">
        <v>113</v>
      </c>
      <c r="Y13" s="2" t="s">
        <v>163</v>
      </c>
      <c r="Z13" s="2" t="s">
        <v>92</v>
      </c>
      <c r="AA13" s="2" t="s">
        <v>90</v>
      </c>
      <c r="AB13" s="2"/>
      <c r="AC13" s="2" t="s">
        <v>114</v>
      </c>
      <c r="AD13" s="2">
        <v>1</v>
      </c>
      <c r="AE13" s="2" t="s">
        <v>110</v>
      </c>
      <c r="AF13" s="2" t="s">
        <v>111</v>
      </c>
      <c r="AG13" s="2" t="s">
        <v>103</v>
      </c>
      <c r="AH13" s="2" t="s">
        <v>104</v>
      </c>
      <c r="AI13" s="2" t="s">
        <v>381</v>
      </c>
      <c r="AJ13" s="2" t="s">
        <v>97</v>
      </c>
      <c r="AK13" s="2" t="s">
        <v>14</v>
      </c>
      <c r="AL13" s="2" t="s">
        <v>14</v>
      </c>
      <c r="AM13" s="2" t="s">
        <v>98</v>
      </c>
      <c r="AN13" s="2"/>
      <c r="AO13" s="22">
        <v>0</v>
      </c>
      <c r="AP13" s="22">
        <v>0</v>
      </c>
      <c r="AQ13" s="22">
        <v>0</v>
      </c>
      <c r="AR13" s="22">
        <v>0</v>
      </c>
      <c r="AS13" s="25">
        <v>44350</v>
      </c>
      <c r="AT13" s="25">
        <v>0</v>
      </c>
      <c r="AU13" s="25">
        <v>50932</v>
      </c>
      <c r="AV13" s="25">
        <v>0</v>
      </c>
      <c r="AW13" s="25">
        <v>44350</v>
      </c>
      <c r="AX13" s="25">
        <v>50932</v>
      </c>
      <c r="AY13" s="25">
        <v>6582</v>
      </c>
    </row>
    <row r="14" spans="2:51" hidden="1">
      <c r="B14" s="3" t="s">
        <v>18</v>
      </c>
      <c r="C14" s="2" t="s">
        <v>99</v>
      </c>
      <c r="D14" s="2" t="s">
        <v>100</v>
      </c>
      <c r="E14" s="2"/>
      <c r="F14" s="2"/>
      <c r="G14" s="3">
        <v>46235</v>
      </c>
      <c r="H14" s="2" t="s">
        <v>1480</v>
      </c>
      <c r="I14" s="3">
        <v>46235</v>
      </c>
      <c r="J14" s="2" t="s">
        <v>1481</v>
      </c>
      <c r="K14" s="2"/>
      <c r="L14" s="2"/>
      <c r="M14" s="2" t="s">
        <v>90</v>
      </c>
      <c r="N14" s="3"/>
      <c r="O14" s="2"/>
      <c r="P14" s="2"/>
      <c r="Q14" s="2" t="s">
        <v>537</v>
      </c>
      <c r="R14" s="2" t="s">
        <v>537</v>
      </c>
      <c r="S14" s="2"/>
      <c r="T14" s="3"/>
      <c r="U14" s="2"/>
      <c r="V14" s="2"/>
      <c r="W14" s="2" t="s">
        <v>1482</v>
      </c>
      <c r="X14" s="2" t="s">
        <v>113</v>
      </c>
      <c r="Y14" s="2" t="s">
        <v>163</v>
      </c>
      <c r="Z14" s="2" t="s">
        <v>92</v>
      </c>
      <c r="AA14" s="2" t="s">
        <v>90</v>
      </c>
      <c r="AB14" s="2"/>
      <c r="AC14" s="2" t="s">
        <v>114</v>
      </c>
      <c r="AD14" s="2">
        <v>1</v>
      </c>
      <c r="AE14" s="2" t="s">
        <v>110</v>
      </c>
      <c r="AF14" s="2" t="s">
        <v>111</v>
      </c>
      <c r="AG14" s="2" t="s">
        <v>103</v>
      </c>
      <c r="AH14" s="2" t="s">
        <v>104</v>
      </c>
      <c r="AI14" s="2" t="s">
        <v>381</v>
      </c>
      <c r="AJ14" s="2" t="s">
        <v>97</v>
      </c>
      <c r="AK14" s="2" t="s">
        <v>14</v>
      </c>
      <c r="AL14" s="2" t="s">
        <v>14</v>
      </c>
      <c r="AM14" s="2" t="s">
        <v>98</v>
      </c>
      <c r="AN14" s="2"/>
      <c r="AO14" s="22">
        <v>0</v>
      </c>
      <c r="AP14" s="22">
        <v>0</v>
      </c>
      <c r="AQ14" s="22">
        <v>0</v>
      </c>
      <c r="AR14" s="22">
        <v>0</v>
      </c>
      <c r="AS14" s="25">
        <v>44350</v>
      </c>
      <c r="AT14" s="25">
        <v>0</v>
      </c>
      <c r="AU14" s="25">
        <v>50932</v>
      </c>
      <c r="AV14" s="25">
        <v>0</v>
      </c>
      <c r="AW14" s="25">
        <v>44350</v>
      </c>
      <c r="AX14" s="25">
        <v>50932</v>
      </c>
      <c r="AY14" s="25">
        <v>6582</v>
      </c>
    </row>
    <row r="15" spans="2:51" hidden="1">
      <c r="B15" s="3" t="s">
        <v>18</v>
      </c>
      <c r="C15" s="2" t="s">
        <v>99</v>
      </c>
      <c r="D15" s="2" t="s">
        <v>100</v>
      </c>
      <c r="E15" s="2"/>
      <c r="F15" s="2"/>
      <c r="G15" s="3">
        <v>46235</v>
      </c>
      <c r="H15" s="2" t="s">
        <v>1483</v>
      </c>
      <c r="I15" s="3">
        <v>46235</v>
      </c>
      <c r="J15" s="2" t="s">
        <v>1484</v>
      </c>
      <c r="K15" s="2"/>
      <c r="L15" s="2"/>
      <c r="M15" s="2" t="s">
        <v>90</v>
      </c>
      <c r="N15" s="3"/>
      <c r="O15" s="2"/>
      <c r="P15" s="2"/>
      <c r="Q15" s="2" t="s">
        <v>537</v>
      </c>
      <c r="R15" s="2" t="s">
        <v>537</v>
      </c>
      <c r="S15" s="2"/>
      <c r="T15" s="3"/>
      <c r="U15" s="2"/>
      <c r="V15" s="2"/>
      <c r="W15" s="2" t="s">
        <v>1485</v>
      </c>
      <c r="X15" s="2" t="s">
        <v>91</v>
      </c>
      <c r="Y15" s="2" t="s">
        <v>163</v>
      </c>
      <c r="Z15" s="2" t="s">
        <v>92</v>
      </c>
      <c r="AA15" s="2" t="s">
        <v>90</v>
      </c>
      <c r="AB15" s="2"/>
      <c r="AC15" s="2" t="s">
        <v>114</v>
      </c>
      <c r="AD15" s="2">
        <v>1</v>
      </c>
      <c r="AE15" s="2" t="s">
        <v>110</v>
      </c>
      <c r="AF15" s="2" t="s">
        <v>111</v>
      </c>
      <c r="AG15" s="2" t="s">
        <v>103</v>
      </c>
      <c r="AH15" s="2" t="s">
        <v>104</v>
      </c>
      <c r="AI15" s="2" t="s">
        <v>381</v>
      </c>
      <c r="AJ15" s="2" t="s">
        <v>97</v>
      </c>
      <c r="AK15" s="2" t="s">
        <v>14</v>
      </c>
      <c r="AL15" s="2" t="s">
        <v>14</v>
      </c>
      <c r="AM15" s="2" t="s">
        <v>98</v>
      </c>
      <c r="AN15" s="2"/>
      <c r="AO15" s="22">
        <v>0</v>
      </c>
      <c r="AP15" s="22">
        <v>0</v>
      </c>
      <c r="AQ15" s="22">
        <v>0</v>
      </c>
      <c r="AR15" s="22">
        <v>0</v>
      </c>
      <c r="AS15" s="25">
        <v>44350</v>
      </c>
      <c r="AT15" s="25">
        <v>0</v>
      </c>
      <c r="AU15" s="25">
        <v>50932</v>
      </c>
      <c r="AV15" s="25">
        <v>0</v>
      </c>
      <c r="AW15" s="25">
        <v>44350</v>
      </c>
      <c r="AX15" s="25">
        <v>50932</v>
      </c>
      <c r="AY15" s="25">
        <v>6582</v>
      </c>
    </row>
    <row r="16" spans="2:51" hidden="1">
      <c r="B16" s="3" t="s">
        <v>18</v>
      </c>
      <c r="C16" s="2" t="s">
        <v>99</v>
      </c>
      <c r="D16" s="2" t="s">
        <v>100</v>
      </c>
      <c r="E16" s="2"/>
      <c r="F16" s="2"/>
      <c r="G16" s="3">
        <v>46235</v>
      </c>
      <c r="H16" s="2" t="s">
        <v>1486</v>
      </c>
      <c r="I16" s="3">
        <v>46235</v>
      </c>
      <c r="J16" s="2" t="s">
        <v>1487</v>
      </c>
      <c r="K16" s="2"/>
      <c r="L16" s="2"/>
      <c r="M16" s="2" t="s">
        <v>90</v>
      </c>
      <c r="N16" s="3"/>
      <c r="O16" s="2" t="s">
        <v>1488</v>
      </c>
      <c r="P16" s="2"/>
      <c r="Q16" s="2" t="s">
        <v>26</v>
      </c>
      <c r="R16" s="2" t="s">
        <v>26</v>
      </c>
      <c r="S16" s="2"/>
      <c r="T16" s="3"/>
      <c r="U16" s="2"/>
      <c r="V16" s="2"/>
      <c r="W16" s="2" t="s">
        <v>579</v>
      </c>
      <c r="X16" s="2" t="s">
        <v>91</v>
      </c>
      <c r="Y16" s="2" t="s">
        <v>519</v>
      </c>
      <c r="Z16" s="2" t="s">
        <v>92</v>
      </c>
      <c r="AA16" s="2" t="s">
        <v>90</v>
      </c>
      <c r="AB16" s="2"/>
      <c r="AC16" s="2" t="s">
        <v>93</v>
      </c>
      <c r="AD16" s="2">
        <v>1</v>
      </c>
      <c r="AE16" s="2" t="s">
        <v>692</v>
      </c>
      <c r="AF16" s="2" t="s">
        <v>693</v>
      </c>
      <c r="AG16" s="2" t="s">
        <v>103</v>
      </c>
      <c r="AH16" s="2" t="s">
        <v>2</v>
      </c>
      <c r="AI16" s="2" t="s">
        <v>699</v>
      </c>
      <c r="AJ16" s="2" t="s">
        <v>731</v>
      </c>
      <c r="AK16" s="2" t="s">
        <v>732</v>
      </c>
      <c r="AL16" s="2" t="s">
        <v>103</v>
      </c>
      <c r="AM16" s="2" t="s">
        <v>169</v>
      </c>
      <c r="AN16" s="2"/>
      <c r="AO16" s="22">
        <v>0</v>
      </c>
      <c r="AP16" s="22">
        <v>0</v>
      </c>
      <c r="AQ16" s="22">
        <v>0</v>
      </c>
      <c r="AR16" s="22">
        <v>0</v>
      </c>
      <c r="AS16" s="25">
        <v>5000</v>
      </c>
      <c r="AT16" s="25">
        <v>0</v>
      </c>
      <c r="AU16" s="25">
        <v>5579</v>
      </c>
      <c r="AV16" s="25">
        <v>0</v>
      </c>
      <c r="AW16" s="25">
        <v>5000</v>
      </c>
      <c r="AX16" s="25">
        <v>5579</v>
      </c>
      <c r="AY16" s="25">
        <v>579</v>
      </c>
    </row>
    <row r="17" spans="2:51" hidden="1">
      <c r="B17" s="3" t="s">
        <v>18</v>
      </c>
      <c r="C17" s="2" t="s">
        <v>99</v>
      </c>
      <c r="D17" s="2" t="s">
        <v>100</v>
      </c>
      <c r="E17" s="2"/>
      <c r="F17" s="2"/>
      <c r="G17" s="3">
        <v>46235</v>
      </c>
      <c r="H17" s="2" t="s">
        <v>1489</v>
      </c>
      <c r="I17" s="3">
        <v>46235</v>
      </c>
      <c r="J17" s="2" t="s">
        <v>1490</v>
      </c>
      <c r="K17" s="2"/>
      <c r="L17" s="2"/>
      <c r="M17" s="2" t="s">
        <v>90</v>
      </c>
      <c r="N17" s="3"/>
      <c r="O17" s="2" t="s">
        <v>1491</v>
      </c>
      <c r="P17" s="2"/>
      <c r="Q17" s="2" t="s">
        <v>26</v>
      </c>
      <c r="R17" s="2" t="s">
        <v>26</v>
      </c>
      <c r="S17" s="2"/>
      <c r="T17" s="3"/>
      <c r="U17" s="2"/>
      <c r="V17" s="2"/>
      <c r="W17" s="2" t="s">
        <v>579</v>
      </c>
      <c r="X17" s="2" t="s">
        <v>91</v>
      </c>
      <c r="Y17" s="2" t="s">
        <v>519</v>
      </c>
      <c r="Z17" s="2" t="s">
        <v>92</v>
      </c>
      <c r="AA17" s="2" t="s">
        <v>90</v>
      </c>
      <c r="AB17" s="2"/>
      <c r="AC17" s="2" t="s">
        <v>93</v>
      </c>
      <c r="AD17" s="2">
        <v>1</v>
      </c>
      <c r="AE17" s="2" t="s">
        <v>692</v>
      </c>
      <c r="AF17" s="2" t="s">
        <v>693</v>
      </c>
      <c r="AG17" s="2" t="s">
        <v>103</v>
      </c>
      <c r="AH17" s="2" t="s">
        <v>2</v>
      </c>
      <c r="AI17" s="2" t="s">
        <v>699</v>
      </c>
      <c r="AJ17" s="2" t="s">
        <v>731</v>
      </c>
      <c r="AK17" s="2" t="s">
        <v>732</v>
      </c>
      <c r="AL17" s="2" t="s">
        <v>103</v>
      </c>
      <c r="AM17" s="2" t="s">
        <v>169</v>
      </c>
      <c r="AN17" s="2"/>
      <c r="AO17" s="22">
        <v>0</v>
      </c>
      <c r="AP17" s="22">
        <v>0</v>
      </c>
      <c r="AQ17" s="22">
        <v>0</v>
      </c>
      <c r="AR17" s="22">
        <v>0</v>
      </c>
      <c r="AS17" s="25">
        <v>5000</v>
      </c>
      <c r="AT17" s="25">
        <v>0</v>
      </c>
      <c r="AU17" s="25">
        <v>5579</v>
      </c>
      <c r="AV17" s="25">
        <v>0</v>
      </c>
      <c r="AW17" s="25">
        <v>5000</v>
      </c>
      <c r="AX17" s="25">
        <v>5579</v>
      </c>
      <c r="AY17" s="25">
        <v>579</v>
      </c>
    </row>
    <row r="18" spans="2:51" hidden="1">
      <c r="B18" s="3" t="s">
        <v>20</v>
      </c>
      <c r="C18" s="2" t="s">
        <v>144</v>
      </c>
      <c r="D18" s="2"/>
      <c r="E18" s="2"/>
      <c r="F18" s="2"/>
      <c r="G18" s="3">
        <v>46235</v>
      </c>
      <c r="H18" s="2" t="s">
        <v>1492</v>
      </c>
      <c r="I18" s="3">
        <v>46235</v>
      </c>
      <c r="J18" s="2" t="s">
        <v>1493</v>
      </c>
      <c r="K18" s="2"/>
      <c r="L18" s="2"/>
      <c r="M18" s="2" t="s">
        <v>90</v>
      </c>
      <c r="N18" s="3"/>
      <c r="O18" s="2"/>
      <c r="P18" s="2"/>
      <c r="Q18" s="2" t="s">
        <v>614</v>
      </c>
      <c r="R18" s="2" t="s">
        <v>614</v>
      </c>
      <c r="S18" s="2" t="s">
        <v>614</v>
      </c>
      <c r="T18" s="3">
        <v>46235</v>
      </c>
      <c r="U18" s="2" t="s">
        <v>1494</v>
      </c>
      <c r="V18" s="2" t="s">
        <v>1495</v>
      </c>
      <c r="W18" s="2" t="s">
        <v>930</v>
      </c>
      <c r="X18" s="2" t="s">
        <v>113</v>
      </c>
      <c r="Y18" s="2" t="s">
        <v>221</v>
      </c>
      <c r="Z18" s="2" t="s">
        <v>92</v>
      </c>
      <c r="AA18" s="2" t="s">
        <v>90</v>
      </c>
      <c r="AB18" s="2"/>
      <c r="AC18" s="2" t="s">
        <v>114</v>
      </c>
      <c r="AD18" s="2">
        <v>1</v>
      </c>
      <c r="AE18" s="2" t="s">
        <v>217</v>
      </c>
      <c r="AF18" s="2" t="s">
        <v>218</v>
      </c>
      <c r="AG18" s="2" t="s">
        <v>129</v>
      </c>
      <c r="AH18" s="2" t="s">
        <v>219</v>
      </c>
      <c r="AI18" s="2" t="s">
        <v>220</v>
      </c>
      <c r="AJ18" s="2" t="s">
        <v>384</v>
      </c>
      <c r="AK18" s="2" t="s">
        <v>384</v>
      </c>
      <c r="AL18" s="2" t="s">
        <v>103</v>
      </c>
      <c r="AM18" s="2" t="s">
        <v>384</v>
      </c>
      <c r="AN18" s="2"/>
      <c r="AO18" s="22">
        <v>0</v>
      </c>
      <c r="AP18" s="22">
        <v>0</v>
      </c>
      <c r="AQ18" s="22">
        <v>0</v>
      </c>
      <c r="AR18" s="22">
        <v>0</v>
      </c>
      <c r="AS18" s="25">
        <v>14530</v>
      </c>
      <c r="AT18" s="25">
        <v>0</v>
      </c>
      <c r="AU18" s="25">
        <v>17975</v>
      </c>
      <c r="AV18" s="25">
        <v>0</v>
      </c>
      <c r="AW18" s="25">
        <v>14530</v>
      </c>
      <c r="AX18" s="25">
        <v>17975</v>
      </c>
      <c r="AY18" s="25">
        <v>3445</v>
      </c>
    </row>
    <row r="19" spans="2:51" hidden="1">
      <c r="B19" s="3" t="s">
        <v>551</v>
      </c>
      <c r="C19" s="2" t="s">
        <v>552</v>
      </c>
      <c r="D19" s="2"/>
      <c r="E19" s="2" t="s">
        <v>1496</v>
      </c>
      <c r="F19" s="2" t="s">
        <v>88</v>
      </c>
      <c r="G19" s="3">
        <v>46236</v>
      </c>
      <c r="H19" s="2" t="s">
        <v>1497</v>
      </c>
      <c r="I19" s="3">
        <v>46235</v>
      </c>
      <c r="J19" s="2" t="s">
        <v>1498</v>
      </c>
      <c r="K19" s="2"/>
      <c r="L19" s="2"/>
      <c r="M19" s="2" t="s">
        <v>90</v>
      </c>
      <c r="N19" s="3"/>
      <c r="O19" s="2"/>
      <c r="P19" s="2"/>
      <c r="Q19" s="2" t="s">
        <v>834</v>
      </c>
      <c r="R19" s="2" t="s">
        <v>834</v>
      </c>
      <c r="S19" s="2"/>
      <c r="T19" s="3"/>
      <c r="U19" s="2"/>
      <c r="V19" s="2"/>
      <c r="W19" s="2" t="s">
        <v>1021</v>
      </c>
      <c r="X19" s="2" t="s">
        <v>91</v>
      </c>
      <c r="Y19" s="2" t="s">
        <v>659</v>
      </c>
      <c r="Z19" s="2" t="s">
        <v>92</v>
      </c>
      <c r="AA19" s="2" t="s">
        <v>90</v>
      </c>
      <c r="AB19" s="2"/>
      <c r="AC19" s="2" t="s">
        <v>114</v>
      </c>
      <c r="AD19" s="2">
        <v>1</v>
      </c>
      <c r="AE19" s="2" t="s">
        <v>321</v>
      </c>
      <c r="AF19" s="2" t="s">
        <v>322</v>
      </c>
      <c r="AG19" s="2" t="s">
        <v>322</v>
      </c>
      <c r="AH19" s="2" t="s">
        <v>323</v>
      </c>
      <c r="AI19" s="2"/>
      <c r="AJ19" s="2" t="s">
        <v>183</v>
      </c>
      <c r="AK19" s="2" t="s">
        <v>184</v>
      </c>
      <c r="AL19" s="2" t="s">
        <v>184</v>
      </c>
      <c r="AM19" s="2" t="s">
        <v>185</v>
      </c>
      <c r="AN19" s="2" t="s">
        <v>1251</v>
      </c>
      <c r="AO19" s="22">
        <v>0</v>
      </c>
      <c r="AP19" s="22">
        <v>0</v>
      </c>
      <c r="AQ19" s="22">
        <v>0</v>
      </c>
      <c r="AR19" s="22">
        <v>0</v>
      </c>
      <c r="AS19" s="25">
        <v>9000</v>
      </c>
      <c r="AT19" s="25">
        <v>0</v>
      </c>
      <c r="AU19" s="25">
        <v>9348.4599999999991</v>
      </c>
      <c r="AV19" s="25">
        <v>0</v>
      </c>
      <c r="AW19" s="25">
        <v>9000</v>
      </c>
      <c r="AX19" s="25">
        <v>9348.4599999999991</v>
      </c>
      <c r="AY19" s="25">
        <v>348.46</v>
      </c>
    </row>
    <row r="20" spans="2:51" hidden="1">
      <c r="B20" s="3" t="s">
        <v>551</v>
      </c>
      <c r="C20" s="2" t="s">
        <v>552</v>
      </c>
      <c r="D20" s="2"/>
      <c r="E20" s="2" t="s">
        <v>1496</v>
      </c>
      <c r="F20" s="2" t="s">
        <v>88</v>
      </c>
      <c r="G20" s="3">
        <v>46235</v>
      </c>
      <c r="H20" s="2" t="s">
        <v>1499</v>
      </c>
      <c r="I20" s="3">
        <v>46235</v>
      </c>
      <c r="J20" s="2" t="s">
        <v>1500</v>
      </c>
      <c r="K20" s="2"/>
      <c r="L20" s="2"/>
      <c r="M20" s="2" t="s">
        <v>90</v>
      </c>
      <c r="N20" s="3"/>
      <c r="O20" s="2"/>
      <c r="P20" s="2"/>
      <c r="Q20" s="2" t="s">
        <v>834</v>
      </c>
      <c r="R20" s="2" t="s">
        <v>834</v>
      </c>
      <c r="S20" s="2"/>
      <c r="T20" s="3"/>
      <c r="U20" s="2"/>
      <c r="V20" s="2"/>
      <c r="W20" s="2" t="s">
        <v>1501</v>
      </c>
      <c r="X20" s="2" t="s">
        <v>91</v>
      </c>
      <c r="Y20" s="2" t="s">
        <v>1502</v>
      </c>
      <c r="Z20" s="2" t="s">
        <v>92</v>
      </c>
      <c r="AA20" s="2" t="s">
        <v>90</v>
      </c>
      <c r="AB20" s="2"/>
      <c r="AC20" s="2" t="s">
        <v>114</v>
      </c>
      <c r="AD20" s="2">
        <v>1</v>
      </c>
      <c r="AE20" s="2" t="s">
        <v>321</v>
      </c>
      <c r="AF20" s="2" t="s">
        <v>322</v>
      </c>
      <c r="AG20" s="2" t="s">
        <v>322</v>
      </c>
      <c r="AH20" s="2" t="s">
        <v>323</v>
      </c>
      <c r="AI20" s="2"/>
      <c r="AJ20" s="2" t="s">
        <v>97</v>
      </c>
      <c r="AK20" s="2" t="s">
        <v>14</v>
      </c>
      <c r="AL20" s="2" t="s">
        <v>14</v>
      </c>
      <c r="AM20" s="2" t="s">
        <v>98</v>
      </c>
      <c r="AN20" s="2" t="s">
        <v>1306</v>
      </c>
      <c r="AO20" s="22">
        <v>0</v>
      </c>
      <c r="AP20" s="22">
        <v>0</v>
      </c>
      <c r="AQ20" s="22">
        <v>0</v>
      </c>
      <c r="AR20" s="22">
        <v>0</v>
      </c>
      <c r="AS20" s="25">
        <v>32000</v>
      </c>
      <c r="AT20" s="25">
        <v>0</v>
      </c>
      <c r="AU20" s="25">
        <v>36086.36</v>
      </c>
      <c r="AV20" s="25">
        <v>0</v>
      </c>
      <c r="AW20" s="25">
        <v>32000</v>
      </c>
      <c r="AX20" s="25">
        <v>36086.36</v>
      </c>
      <c r="AY20" s="25">
        <v>4086.36</v>
      </c>
    </row>
    <row r="21" spans="2:51" hidden="1">
      <c r="B21" s="3" t="s">
        <v>551</v>
      </c>
      <c r="C21" s="2" t="s">
        <v>552</v>
      </c>
      <c r="D21" s="2"/>
      <c r="E21" s="2"/>
      <c r="F21" s="2" t="s">
        <v>88</v>
      </c>
      <c r="G21" s="3">
        <v>46235</v>
      </c>
      <c r="H21" s="2" t="s">
        <v>1503</v>
      </c>
      <c r="I21" s="3">
        <v>46235</v>
      </c>
      <c r="J21" s="2" t="s">
        <v>1504</v>
      </c>
      <c r="K21" s="2"/>
      <c r="L21" s="2"/>
      <c r="M21" s="2" t="s">
        <v>90</v>
      </c>
      <c r="N21" s="3"/>
      <c r="O21" s="2"/>
      <c r="P21" s="2"/>
      <c r="Q21" s="2" t="s">
        <v>553</v>
      </c>
      <c r="R21" s="2" t="s">
        <v>553</v>
      </c>
      <c r="S21" s="2"/>
      <c r="T21" s="3"/>
      <c r="U21" s="2"/>
      <c r="V21" s="2"/>
      <c r="W21" s="2" t="s">
        <v>956</v>
      </c>
      <c r="X21" s="2" t="s">
        <v>91</v>
      </c>
      <c r="Y21" s="2" t="s">
        <v>957</v>
      </c>
      <c r="Z21" s="2" t="s">
        <v>92</v>
      </c>
      <c r="AA21" s="2" t="s">
        <v>90</v>
      </c>
      <c r="AB21" s="2"/>
      <c r="AC21" s="2" t="s">
        <v>114</v>
      </c>
      <c r="AD21" s="2">
        <v>1</v>
      </c>
      <c r="AE21" s="2" t="s">
        <v>554</v>
      </c>
      <c r="AF21" s="2" t="s">
        <v>555</v>
      </c>
      <c r="AG21" s="2" t="s">
        <v>322</v>
      </c>
      <c r="AH21" s="2" t="s">
        <v>556</v>
      </c>
      <c r="AI21" s="2" t="s">
        <v>557</v>
      </c>
      <c r="AJ21" s="2" t="s">
        <v>231</v>
      </c>
      <c r="AK21" s="2" t="s">
        <v>207</v>
      </c>
      <c r="AL21" s="2" t="s">
        <v>207</v>
      </c>
      <c r="AM21" s="2" t="s">
        <v>178</v>
      </c>
      <c r="AN21" s="2" t="s">
        <v>1227</v>
      </c>
      <c r="AO21" s="22">
        <v>0</v>
      </c>
      <c r="AP21" s="22">
        <v>0</v>
      </c>
      <c r="AQ21" s="22">
        <v>0</v>
      </c>
      <c r="AR21" s="22">
        <v>0</v>
      </c>
      <c r="AS21" s="25">
        <v>9000</v>
      </c>
      <c r="AT21" s="25">
        <v>0</v>
      </c>
      <c r="AU21" s="25">
        <v>9150</v>
      </c>
      <c r="AV21" s="25">
        <v>0</v>
      </c>
      <c r="AW21" s="25">
        <v>9000</v>
      </c>
      <c r="AX21" s="25">
        <v>9150</v>
      </c>
      <c r="AY21" s="25">
        <v>150</v>
      </c>
    </row>
    <row r="22" spans="2:51" hidden="1">
      <c r="B22" s="3" t="s">
        <v>19</v>
      </c>
      <c r="C22" s="2" t="s">
        <v>131</v>
      </c>
      <c r="D22" s="2"/>
      <c r="E22" s="2"/>
      <c r="F22" s="2" t="s">
        <v>126</v>
      </c>
      <c r="G22" s="3">
        <v>46235</v>
      </c>
      <c r="H22" s="2" t="s">
        <v>1505</v>
      </c>
      <c r="I22" s="3">
        <v>46235</v>
      </c>
      <c r="J22" s="2" t="s">
        <v>1506</v>
      </c>
      <c r="K22" s="2" t="s">
        <v>126</v>
      </c>
      <c r="L22" s="2"/>
      <c r="M22" s="2" t="s">
        <v>90</v>
      </c>
      <c r="N22" s="3">
        <v>46235</v>
      </c>
      <c r="O22" s="2"/>
      <c r="P22" s="2"/>
      <c r="Q22" s="2" t="s">
        <v>25</v>
      </c>
      <c r="R22" s="2" t="s">
        <v>25</v>
      </c>
      <c r="S22" s="2"/>
      <c r="T22" s="3"/>
      <c r="U22" s="2"/>
      <c r="V22" s="2"/>
      <c r="W22" s="2" t="s">
        <v>1145</v>
      </c>
      <c r="X22" s="2" t="s">
        <v>133</v>
      </c>
      <c r="Y22" s="2" t="s">
        <v>170</v>
      </c>
      <c r="Z22" s="2" t="s">
        <v>92</v>
      </c>
      <c r="AA22" s="2" t="s">
        <v>90</v>
      </c>
      <c r="AB22" s="2"/>
      <c r="AC22" s="2" t="s">
        <v>114</v>
      </c>
      <c r="AD22" s="2"/>
      <c r="AE22" s="2" t="s">
        <v>171</v>
      </c>
      <c r="AF22" s="2" t="s">
        <v>125</v>
      </c>
      <c r="AG22" s="2" t="s">
        <v>126</v>
      </c>
      <c r="AH22" s="2" t="s">
        <v>127</v>
      </c>
      <c r="AI22" s="2"/>
      <c r="AJ22" s="2" t="s">
        <v>123</v>
      </c>
      <c r="AK22" s="2" t="s">
        <v>13</v>
      </c>
      <c r="AL22" s="2" t="s">
        <v>13</v>
      </c>
      <c r="AM22" s="2" t="s">
        <v>124</v>
      </c>
      <c r="AN22" s="2" t="s">
        <v>605</v>
      </c>
      <c r="AO22" s="22">
        <v>0</v>
      </c>
      <c r="AP22" s="22">
        <v>0</v>
      </c>
      <c r="AQ22" s="22">
        <v>1</v>
      </c>
      <c r="AR22" s="22"/>
      <c r="AS22" s="25">
        <v>19356</v>
      </c>
      <c r="AT22" s="25">
        <v>0</v>
      </c>
      <c r="AU22" s="25">
        <v>21897</v>
      </c>
      <c r="AV22" s="25">
        <v>0</v>
      </c>
      <c r="AW22" s="25">
        <v>19356</v>
      </c>
      <c r="AX22" s="25">
        <v>21897</v>
      </c>
      <c r="AY22" s="25">
        <v>2541</v>
      </c>
    </row>
    <row r="23" spans="2:51" hidden="1">
      <c r="B23" s="3" t="s">
        <v>19</v>
      </c>
      <c r="C23" s="2" t="s">
        <v>131</v>
      </c>
      <c r="D23" s="2"/>
      <c r="E23" s="2"/>
      <c r="F23" s="2" t="s">
        <v>126</v>
      </c>
      <c r="G23" s="3">
        <v>46235</v>
      </c>
      <c r="H23" s="2" t="s">
        <v>1507</v>
      </c>
      <c r="I23" s="3">
        <v>46235</v>
      </c>
      <c r="J23" s="2" t="s">
        <v>1508</v>
      </c>
      <c r="K23" s="2" t="s">
        <v>126</v>
      </c>
      <c r="L23" s="2"/>
      <c r="M23" s="2" t="s">
        <v>90</v>
      </c>
      <c r="N23" s="3">
        <v>46235</v>
      </c>
      <c r="O23" s="2"/>
      <c r="P23" s="2"/>
      <c r="Q23" s="2" t="s">
        <v>25</v>
      </c>
      <c r="R23" s="2" t="s">
        <v>25</v>
      </c>
      <c r="S23" s="2"/>
      <c r="T23" s="3"/>
      <c r="U23" s="2"/>
      <c r="V23" s="2"/>
      <c r="W23" s="2" t="s">
        <v>182</v>
      </c>
      <c r="X23" s="2" t="s">
        <v>113</v>
      </c>
      <c r="Y23" s="2" t="s">
        <v>170</v>
      </c>
      <c r="Z23" s="2" t="s">
        <v>92</v>
      </c>
      <c r="AA23" s="2" t="s">
        <v>90</v>
      </c>
      <c r="AB23" s="2"/>
      <c r="AC23" s="2" t="s">
        <v>114</v>
      </c>
      <c r="AD23" s="2"/>
      <c r="AE23" s="2" t="s">
        <v>171</v>
      </c>
      <c r="AF23" s="2" t="s">
        <v>125</v>
      </c>
      <c r="AG23" s="2" t="s">
        <v>126</v>
      </c>
      <c r="AH23" s="2" t="s">
        <v>127</v>
      </c>
      <c r="AI23" s="2"/>
      <c r="AJ23" s="2" t="s">
        <v>138</v>
      </c>
      <c r="AK23" s="2" t="s">
        <v>103</v>
      </c>
      <c r="AL23" s="2" t="s">
        <v>103</v>
      </c>
      <c r="AM23" s="2" t="s">
        <v>139</v>
      </c>
      <c r="AN23" s="2" t="s">
        <v>388</v>
      </c>
      <c r="AO23" s="22">
        <v>0</v>
      </c>
      <c r="AP23" s="22">
        <v>0</v>
      </c>
      <c r="AQ23" s="22">
        <v>1</v>
      </c>
      <c r="AR23" s="22"/>
      <c r="AS23" s="25">
        <v>10610</v>
      </c>
      <c r="AT23" s="25">
        <v>0</v>
      </c>
      <c r="AU23" s="25">
        <v>12659</v>
      </c>
      <c r="AV23" s="25">
        <v>0</v>
      </c>
      <c r="AW23" s="25">
        <v>10610</v>
      </c>
      <c r="AX23" s="25">
        <v>12659</v>
      </c>
      <c r="AY23" s="25">
        <v>2049</v>
      </c>
    </row>
    <row r="24" spans="2:51" hidden="1">
      <c r="B24" s="3" t="s">
        <v>19</v>
      </c>
      <c r="C24" s="2" t="s">
        <v>131</v>
      </c>
      <c r="D24" s="2"/>
      <c r="E24" s="2"/>
      <c r="F24" s="2" t="s">
        <v>126</v>
      </c>
      <c r="G24" s="3">
        <v>46235</v>
      </c>
      <c r="H24" s="2" t="s">
        <v>1509</v>
      </c>
      <c r="I24" s="3">
        <v>46235</v>
      </c>
      <c r="J24" s="2" t="s">
        <v>1510</v>
      </c>
      <c r="K24" s="2" t="s">
        <v>126</v>
      </c>
      <c r="L24" s="2"/>
      <c r="M24" s="2" t="s">
        <v>90</v>
      </c>
      <c r="N24" s="3">
        <v>46235</v>
      </c>
      <c r="O24" s="2"/>
      <c r="P24" s="2"/>
      <c r="Q24" s="2" t="s">
        <v>25</v>
      </c>
      <c r="R24" s="2" t="s">
        <v>25</v>
      </c>
      <c r="S24" s="2"/>
      <c r="T24" s="3"/>
      <c r="U24" s="2"/>
      <c r="V24" s="2"/>
      <c r="W24" s="2" t="s">
        <v>1258</v>
      </c>
      <c r="X24" s="2" t="s">
        <v>133</v>
      </c>
      <c r="Y24" s="2" t="s">
        <v>1259</v>
      </c>
      <c r="Z24" s="2" t="s">
        <v>92</v>
      </c>
      <c r="AA24" s="2" t="s">
        <v>90</v>
      </c>
      <c r="AB24" s="2"/>
      <c r="AC24" s="2" t="s">
        <v>114</v>
      </c>
      <c r="AD24" s="2"/>
      <c r="AE24" s="2" t="s">
        <v>171</v>
      </c>
      <c r="AF24" s="2" t="s">
        <v>125</v>
      </c>
      <c r="AG24" s="2" t="s">
        <v>126</v>
      </c>
      <c r="AH24" s="2" t="s">
        <v>127</v>
      </c>
      <c r="AI24" s="2"/>
      <c r="AJ24" s="2" t="s">
        <v>140</v>
      </c>
      <c r="AK24" s="2" t="s">
        <v>141</v>
      </c>
      <c r="AL24" s="2" t="s">
        <v>141</v>
      </c>
      <c r="AM24" s="2" t="s">
        <v>142</v>
      </c>
      <c r="AN24" s="2" t="s">
        <v>660</v>
      </c>
      <c r="AO24" s="22">
        <v>0</v>
      </c>
      <c r="AP24" s="22">
        <v>0</v>
      </c>
      <c r="AQ24" s="22">
        <v>1</v>
      </c>
      <c r="AR24" s="22"/>
      <c r="AS24" s="25">
        <v>34411</v>
      </c>
      <c r="AT24" s="25">
        <v>0</v>
      </c>
      <c r="AU24" s="25">
        <v>37720</v>
      </c>
      <c r="AV24" s="25">
        <v>0</v>
      </c>
      <c r="AW24" s="25">
        <v>34411</v>
      </c>
      <c r="AX24" s="25">
        <v>37720</v>
      </c>
      <c r="AY24" s="25">
        <v>3309</v>
      </c>
    </row>
    <row r="25" spans="2:51" hidden="1">
      <c r="B25" s="3" t="s">
        <v>19</v>
      </c>
      <c r="C25" s="2" t="s">
        <v>112</v>
      </c>
      <c r="D25" s="2" t="s">
        <v>100</v>
      </c>
      <c r="E25" s="2"/>
      <c r="F25" s="2"/>
      <c r="G25" s="3">
        <v>46235</v>
      </c>
      <c r="H25" s="2" t="s">
        <v>1511</v>
      </c>
      <c r="I25" s="3">
        <v>46235</v>
      </c>
      <c r="J25" s="2" t="s">
        <v>1512</v>
      </c>
      <c r="K25" s="2"/>
      <c r="L25" s="2"/>
      <c r="M25" s="2" t="s">
        <v>90</v>
      </c>
      <c r="N25" s="3"/>
      <c r="O25" s="2"/>
      <c r="P25" s="2"/>
      <c r="Q25" s="2" t="s">
        <v>25</v>
      </c>
      <c r="R25" s="2" t="s">
        <v>25</v>
      </c>
      <c r="S25" s="2"/>
      <c r="T25" s="3">
        <v>46235</v>
      </c>
      <c r="U25" s="2" t="s">
        <v>1513</v>
      </c>
      <c r="V25" s="2"/>
      <c r="W25" s="2" t="s">
        <v>795</v>
      </c>
      <c r="X25" s="2" t="s">
        <v>113</v>
      </c>
      <c r="Y25" s="2" t="s">
        <v>1514</v>
      </c>
      <c r="Z25" s="2" t="s">
        <v>92</v>
      </c>
      <c r="AA25" s="2" t="s">
        <v>90</v>
      </c>
      <c r="AB25" s="2"/>
      <c r="AC25" s="2" t="s">
        <v>114</v>
      </c>
      <c r="AD25" s="2">
        <v>1</v>
      </c>
      <c r="AE25" s="2" t="s">
        <v>125</v>
      </c>
      <c r="AF25" s="2" t="s">
        <v>125</v>
      </c>
      <c r="AG25" s="2" t="s">
        <v>126</v>
      </c>
      <c r="AH25" s="2" t="s">
        <v>127</v>
      </c>
      <c r="AI25" s="2"/>
      <c r="AJ25" s="2" t="s">
        <v>134</v>
      </c>
      <c r="AK25" s="2" t="s">
        <v>10</v>
      </c>
      <c r="AL25" s="2" t="s">
        <v>10</v>
      </c>
      <c r="AM25" s="2" t="s">
        <v>135</v>
      </c>
      <c r="AN25" s="2"/>
      <c r="AO25" s="22">
        <v>0</v>
      </c>
      <c r="AP25" s="22">
        <v>0</v>
      </c>
      <c r="AQ25" s="22">
        <v>0</v>
      </c>
      <c r="AR25" s="22">
        <v>0</v>
      </c>
      <c r="AS25" s="25">
        <v>54000</v>
      </c>
      <c r="AT25" s="25">
        <v>0</v>
      </c>
      <c r="AU25" s="25">
        <v>56580</v>
      </c>
      <c r="AV25" s="25">
        <v>0</v>
      </c>
      <c r="AW25" s="25">
        <v>54000</v>
      </c>
      <c r="AX25" s="25">
        <v>56580</v>
      </c>
      <c r="AY25" s="25">
        <v>2580</v>
      </c>
    </row>
    <row r="26" spans="2:51" hidden="1">
      <c r="B26" s="3" t="s">
        <v>19</v>
      </c>
      <c r="C26" s="2" t="s">
        <v>131</v>
      </c>
      <c r="D26" s="2"/>
      <c r="E26" s="2"/>
      <c r="F26" s="2" t="s">
        <v>126</v>
      </c>
      <c r="G26" s="3">
        <v>46235</v>
      </c>
      <c r="H26" s="2" t="s">
        <v>1515</v>
      </c>
      <c r="I26" s="3">
        <v>46235</v>
      </c>
      <c r="J26" s="2" t="s">
        <v>1516</v>
      </c>
      <c r="K26" s="2" t="s">
        <v>126</v>
      </c>
      <c r="L26" s="2"/>
      <c r="M26" s="2" t="s">
        <v>90</v>
      </c>
      <c r="N26" s="3">
        <v>46235</v>
      </c>
      <c r="O26" s="2"/>
      <c r="P26" s="2"/>
      <c r="Q26" s="2" t="s">
        <v>25</v>
      </c>
      <c r="R26" s="2" t="s">
        <v>25</v>
      </c>
      <c r="S26" s="2"/>
      <c r="T26" s="3"/>
      <c r="U26" s="2"/>
      <c r="V26" s="2"/>
      <c r="W26" s="2" t="s">
        <v>516</v>
      </c>
      <c r="X26" s="2" t="s">
        <v>113</v>
      </c>
      <c r="Y26" s="2" t="s">
        <v>170</v>
      </c>
      <c r="Z26" s="2" t="s">
        <v>92</v>
      </c>
      <c r="AA26" s="2" t="s">
        <v>90</v>
      </c>
      <c r="AB26" s="2"/>
      <c r="AC26" s="2" t="s">
        <v>114</v>
      </c>
      <c r="AD26" s="2"/>
      <c r="AE26" s="2" t="s">
        <v>171</v>
      </c>
      <c r="AF26" s="2" t="s">
        <v>125</v>
      </c>
      <c r="AG26" s="2" t="s">
        <v>126</v>
      </c>
      <c r="AH26" s="2" t="s">
        <v>127</v>
      </c>
      <c r="AI26" s="2"/>
      <c r="AJ26" s="2" t="s">
        <v>97</v>
      </c>
      <c r="AK26" s="2" t="s">
        <v>14</v>
      </c>
      <c r="AL26" s="2" t="s">
        <v>14</v>
      </c>
      <c r="AM26" s="2" t="s">
        <v>98</v>
      </c>
      <c r="AN26" s="2" t="s">
        <v>489</v>
      </c>
      <c r="AO26" s="22">
        <v>0</v>
      </c>
      <c r="AP26" s="22">
        <v>0</v>
      </c>
      <c r="AQ26" s="22">
        <v>1</v>
      </c>
      <c r="AR26" s="22"/>
      <c r="AS26" s="25">
        <v>26382</v>
      </c>
      <c r="AT26" s="25">
        <v>0</v>
      </c>
      <c r="AU26" s="25">
        <v>28771</v>
      </c>
      <c r="AV26" s="25">
        <v>0</v>
      </c>
      <c r="AW26" s="25">
        <v>26382</v>
      </c>
      <c r="AX26" s="25">
        <v>28771</v>
      </c>
      <c r="AY26" s="25">
        <v>2389</v>
      </c>
    </row>
    <row r="27" spans="2:51" hidden="1">
      <c r="B27" s="3" t="s">
        <v>19</v>
      </c>
      <c r="C27" s="2" t="s">
        <v>131</v>
      </c>
      <c r="D27" s="2"/>
      <c r="E27" s="2"/>
      <c r="F27" s="2" t="s">
        <v>126</v>
      </c>
      <c r="G27" s="3">
        <v>46235</v>
      </c>
      <c r="H27" s="2" t="s">
        <v>1517</v>
      </c>
      <c r="I27" s="3">
        <v>46235</v>
      </c>
      <c r="J27" s="2" t="s">
        <v>1518</v>
      </c>
      <c r="K27" s="2" t="s">
        <v>126</v>
      </c>
      <c r="L27" s="2"/>
      <c r="M27" s="2" t="s">
        <v>90</v>
      </c>
      <c r="N27" s="3">
        <v>46235</v>
      </c>
      <c r="O27" s="2"/>
      <c r="P27" s="2"/>
      <c r="Q27" s="2" t="s">
        <v>25</v>
      </c>
      <c r="R27" s="2" t="s">
        <v>25</v>
      </c>
      <c r="S27" s="2"/>
      <c r="T27" s="3"/>
      <c r="U27" s="2"/>
      <c r="V27" s="2"/>
      <c r="W27" s="2" t="s">
        <v>404</v>
      </c>
      <c r="X27" s="2" t="s">
        <v>113</v>
      </c>
      <c r="Y27" s="2" t="s">
        <v>405</v>
      </c>
      <c r="Z27" s="2" t="s">
        <v>92</v>
      </c>
      <c r="AA27" s="2" t="s">
        <v>90</v>
      </c>
      <c r="AB27" s="2"/>
      <c r="AC27" s="2" t="s">
        <v>114</v>
      </c>
      <c r="AD27" s="2"/>
      <c r="AE27" s="2" t="s">
        <v>171</v>
      </c>
      <c r="AF27" s="2" t="s">
        <v>125</v>
      </c>
      <c r="AG27" s="2" t="s">
        <v>126</v>
      </c>
      <c r="AH27" s="2" t="s">
        <v>127</v>
      </c>
      <c r="AI27" s="2"/>
      <c r="AJ27" s="2" t="s">
        <v>179</v>
      </c>
      <c r="AK27" s="2" t="s">
        <v>8</v>
      </c>
      <c r="AL27" s="2" t="s">
        <v>8</v>
      </c>
      <c r="AM27" s="2" t="s">
        <v>180</v>
      </c>
      <c r="AN27" s="2" t="s">
        <v>367</v>
      </c>
      <c r="AO27" s="22">
        <v>0</v>
      </c>
      <c r="AP27" s="22">
        <v>0</v>
      </c>
      <c r="AQ27" s="22">
        <v>1</v>
      </c>
      <c r="AR27" s="22"/>
      <c r="AS27" s="25">
        <v>13621</v>
      </c>
      <c r="AT27" s="25">
        <v>0</v>
      </c>
      <c r="AU27" s="25">
        <v>14384</v>
      </c>
      <c r="AV27" s="25">
        <v>0</v>
      </c>
      <c r="AW27" s="25">
        <v>13621</v>
      </c>
      <c r="AX27" s="25">
        <v>14384</v>
      </c>
      <c r="AY27" s="25">
        <v>763</v>
      </c>
    </row>
    <row r="28" spans="2:51" hidden="1">
      <c r="B28" s="3" t="s">
        <v>19</v>
      </c>
      <c r="C28" s="2" t="s">
        <v>131</v>
      </c>
      <c r="D28" s="2"/>
      <c r="E28" s="2"/>
      <c r="F28" s="2" t="s">
        <v>126</v>
      </c>
      <c r="G28" s="3">
        <v>46235</v>
      </c>
      <c r="H28" s="2" t="s">
        <v>1519</v>
      </c>
      <c r="I28" s="3">
        <v>46235</v>
      </c>
      <c r="J28" s="2" t="s">
        <v>1520</v>
      </c>
      <c r="K28" s="2" t="s">
        <v>126</v>
      </c>
      <c r="L28" s="2"/>
      <c r="M28" s="2" t="s">
        <v>90</v>
      </c>
      <c r="N28" s="3">
        <v>46235</v>
      </c>
      <c r="O28" s="2"/>
      <c r="P28" s="2"/>
      <c r="Q28" s="2" t="s">
        <v>25</v>
      </c>
      <c r="R28" s="2" t="s">
        <v>25</v>
      </c>
      <c r="S28" s="2"/>
      <c r="T28" s="3"/>
      <c r="U28" s="2"/>
      <c r="V28" s="2"/>
      <c r="W28" s="2" t="s">
        <v>770</v>
      </c>
      <c r="X28" s="2" t="s">
        <v>113</v>
      </c>
      <c r="Y28" s="2" t="s">
        <v>771</v>
      </c>
      <c r="Z28" s="2" t="s">
        <v>92</v>
      </c>
      <c r="AA28" s="2" t="s">
        <v>90</v>
      </c>
      <c r="AB28" s="2"/>
      <c r="AC28" s="2" t="s">
        <v>114</v>
      </c>
      <c r="AD28" s="2"/>
      <c r="AE28" s="2" t="s">
        <v>171</v>
      </c>
      <c r="AF28" s="2" t="s">
        <v>125</v>
      </c>
      <c r="AG28" s="2" t="s">
        <v>126</v>
      </c>
      <c r="AH28" s="2" t="s">
        <v>127</v>
      </c>
      <c r="AI28" s="2"/>
      <c r="AJ28" s="2" t="s">
        <v>128</v>
      </c>
      <c r="AK28" s="2" t="s">
        <v>129</v>
      </c>
      <c r="AL28" s="2" t="s">
        <v>129</v>
      </c>
      <c r="AM28" s="2" t="s">
        <v>130</v>
      </c>
      <c r="AN28" s="2" t="s">
        <v>387</v>
      </c>
      <c r="AO28" s="22">
        <v>0</v>
      </c>
      <c r="AP28" s="22">
        <v>0</v>
      </c>
      <c r="AQ28" s="22">
        <v>1</v>
      </c>
      <c r="AR28" s="22"/>
      <c r="AS28" s="25">
        <v>8029</v>
      </c>
      <c r="AT28" s="25">
        <v>0</v>
      </c>
      <c r="AU28" s="25">
        <v>7373</v>
      </c>
      <c r="AV28" s="25">
        <v>0</v>
      </c>
      <c r="AW28" s="25">
        <v>8029</v>
      </c>
      <c r="AX28" s="25">
        <v>7373</v>
      </c>
      <c r="AY28" s="25">
        <v>-656</v>
      </c>
    </row>
    <row r="29" spans="2:51" hidden="1">
      <c r="B29" s="3" t="s">
        <v>19</v>
      </c>
      <c r="C29" s="2" t="s">
        <v>131</v>
      </c>
      <c r="D29" s="2"/>
      <c r="E29" s="2"/>
      <c r="F29" s="2" t="s">
        <v>126</v>
      </c>
      <c r="G29" s="3">
        <v>46235</v>
      </c>
      <c r="H29" s="2" t="s">
        <v>1521</v>
      </c>
      <c r="I29" s="3">
        <v>46235</v>
      </c>
      <c r="J29" s="2" t="s">
        <v>1522</v>
      </c>
      <c r="K29" s="2" t="s">
        <v>126</v>
      </c>
      <c r="L29" s="2"/>
      <c r="M29" s="2" t="s">
        <v>90</v>
      </c>
      <c r="N29" s="3">
        <v>46235</v>
      </c>
      <c r="O29" s="2"/>
      <c r="P29" s="2"/>
      <c r="Q29" s="2" t="s">
        <v>25</v>
      </c>
      <c r="R29" s="2" t="s">
        <v>25</v>
      </c>
      <c r="S29" s="2"/>
      <c r="T29" s="3"/>
      <c r="U29" s="2"/>
      <c r="V29" s="2"/>
      <c r="W29" s="2" t="s">
        <v>592</v>
      </c>
      <c r="X29" s="2" t="s">
        <v>113</v>
      </c>
      <c r="Y29" s="2" t="s">
        <v>170</v>
      </c>
      <c r="Z29" s="2" t="s">
        <v>92</v>
      </c>
      <c r="AA29" s="2" t="s">
        <v>90</v>
      </c>
      <c r="AB29" s="2"/>
      <c r="AC29" s="2" t="s">
        <v>114</v>
      </c>
      <c r="AD29" s="2"/>
      <c r="AE29" s="2" t="s">
        <v>171</v>
      </c>
      <c r="AF29" s="2" t="s">
        <v>125</v>
      </c>
      <c r="AG29" s="2" t="s">
        <v>126</v>
      </c>
      <c r="AH29" s="2" t="s">
        <v>127</v>
      </c>
      <c r="AI29" s="2"/>
      <c r="AJ29" s="2" t="s">
        <v>243</v>
      </c>
      <c r="AK29" s="2" t="s">
        <v>11</v>
      </c>
      <c r="AL29" s="2" t="s">
        <v>11</v>
      </c>
      <c r="AM29" s="2" t="s">
        <v>244</v>
      </c>
      <c r="AN29" s="2" t="s">
        <v>752</v>
      </c>
      <c r="AO29" s="22">
        <v>0</v>
      </c>
      <c r="AP29" s="22">
        <v>0</v>
      </c>
      <c r="AQ29" s="22">
        <v>1</v>
      </c>
      <c r="AR29" s="22"/>
      <c r="AS29" s="25">
        <v>45985</v>
      </c>
      <c r="AT29" s="25">
        <v>0</v>
      </c>
      <c r="AU29" s="25">
        <v>56997</v>
      </c>
      <c r="AV29" s="25">
        <v>0</v>
      </c>
      <c r="AW29" s="25">
        <v>45985</v>
      </c>
      <c r="AX29" s="25">
        <v>56997</v>
      </c>
      <c r="AY29" s="25">
        <v>11012</v>
      </c>
    </row>
    <row r="30" spans="2:51" hidden="1">
      <c r="B30" s="3" t="s">
        <v>19</v>
      </c>
      <c r="C30" s="2" t="s">
        <v>131</v>
      </c>
      <c r="D30" s="2"/>
      <c r="E30" s="2"/>
      <c r="F30" s="2" t="s">
        <v>126</v>
      </c>
      <c r="G30" s="3">
        <v>46235</v>
      </c>
      <c r="H30" s="2" t="s">
        <v>1523</v>
      </c>
      <c r="I30" s="3">
        <v>46235</v>
      </c>
      <c r="J30" s="2" t="s">
        <v>1524</v>
      </c>
      <c r="K30" s="2" t="s">
        <v>126</v>
      </c>
      <c r="L30" s="2"/>
      <c r="M30" s="2" t="s">
        <v>90</v>
      </c>
      <c r="N30" s="3">
        <v>46235</v>
      </c>
      <c r="O30" s="2"/>
      <c r="P30" s="2"/>
      <c r="Q30" s="2" t="s">
        <v>25</v>
      </c>
      <c r="R30" s="2" t="s">
        <v>25</v>
      </c>
      <c r="S30" s="2"/>
      <c r="T30" s="3"/>
      <c r="U30" s="2"/>
      <c r="V30" s="2"/>
      <c r="W30" s="2" t="s">
        <v>1055</v>
      </c>
      <c r="X30" s="2" t="s">
        <v>113</v>
      </c>
      <c r="Y30" s="2" t="s">
        <v>170</v>
      </c>
      <c r="Z30" s="2" t="s">
        <v>92</v>
      </c>
      <c r="AA30" s="2" t="s">
        <v>90</v>
      </c>
      <c r="AB30" s="2"/>
      <c r="AC30" s="2" t="s">
        <v>114</v>
      </c>
      <c r="AD30" s="2"/>
      <c r="AE30" s="2" t="s">
        <v>171</v>
      </c>
      <c r="AF30" s="2" t="s">
        <v>125</v>
      </c>
      <c r="AG30" s="2" t="s">
        <v>126</v>
      </c>
      <c r="AH30" s="2" t="s">
        <v>127</v>
      </c>
      <c r="AI30" s="2"/>
      <c r="AJ30" s="2" t="s">
        <v>326</v>
      </c>
      <c r="AK30" s="2" t="s">
        <v>202</v>
      </c>
      <c r="AL30" s="2" t="s">
        <v>202</v>
      </c>
      <c r="AM30" s="2" t="s">
        <v>203</v>
      </c>
      <c r="AN30" s="2" t="s">
        <v>386</v>
      </c>
      <c r="AO30" s="22">
        <v>0</v>
      </c>
      <c r="AP30" s="22">
        <v>0</v>
      </c>
      <c r="AQ30" s="22">
        <v>1</v>
      </c>
      <c r="AR30" s="22"/>
      <c r="AS30" s="25">
        <v>6022</v>
      </c>
      <c r="AT30" s="25">
        <v>0</v>
      </c>
      <c r="AU30" s="25">
        <v>5163</v>
      </c>
      <c r="AV30" s="25">
        <v>0</v>
      </c>
      <c r="AW30" s="25">
        <v>6022</v>
      </c>
      <c r="AX30" s="25">
        <v>5163</v>
      </c>
      <c r="AY30" s="25">
        <v>-859</v>
      </c>
    </row>
    <row r="31" spans="2:51" hidden="1">
      <c r="B31" s="3" t="s">
        <v>19</v>
      </c>
      <c r="C31" s="2" t="s">
        <v>131</v>
      </c>
      <c r="D31" s="2"/>
      <c r="E31" s="2"/>
      <c r="F31" s="2" t="s">
        <v>126</v>
      </c>
      <c r="G31" s="3">
        <v>46235</v>
      </c>
      <c r="H31" s="2" t="s">
        <v>1525</v>
      </c>
      <c r="I31" s="3">
        <v>46235</v>
      </c>
      <c r="J31" s="2" t="s">
        <v>1526</v>
      </c>
      <c r="K31" s="2" t="s">
        <v>126</v>
      </c>
      <c r="L31" s="2"/>
      <c r="M31" s="2" t="s">
        <v>90</v>
      </c>
      <c r="N31" s="3">
        <v>46235</v>
      </c>
      <c r="O31" s="2"/>
      <c r="P31" s="2"/>
      <c r="Q31" s="2" t="s">
        <v>25</v>
      </c>
      <c r="R31" s="2" t="s">
        <v>25</v>
      </c>
      <c r="S31" s="2"/>
      <c r="T31" s="3"/>
      <c r="U31" s="2"/>
      <c r="V31" s="2"/>
      <c r="W31" s="2" t="s">
        <v>477</v>
      </c>
      <c r="X31" s="2" t="s">
        <v>113</v>
      </c>
      <c r="Y31" s="2" t="s">
        <v>170</v>
      </c>
      <c r="Z31" s="2" t="s">
        <v>92</v>
      </c>
      <c r="AA31" s="2" t="s">
        <v>90</v>
      </c>
      <c r="AB31" s="2"/>
      <c r="AC31" s="2" t="s">
        <v>114</v>
      </c>
      <c r="AD31" s="2"/>
      <c r="AE31" s="2" t="s">
        <v>171</v>
      </c>
      <c r="AF31" s="2" t="s">
        <v>125</v>
      </c>
      <c r="AG31" s="2" t="s">
        <v>126</v>
      </c>
      <c r="AH31" s="2" t="s">
        <v>127</v>
      </c>
      <c r="AI31" s="2"/>
      <c r="AJ31" s="2" t="s">
        <v>232</v>
      </c>
      <c r="AK31" s="2" t="s">
        <v>5</v>
      </c>
      <c r="AL31" s="2" t="s">
        <v>5</v>
      </c>
      <c r="AM31" s="2" t="s">
        <v>178</v>
      </c>
      <c r="AN31" s="2" t="s">
        <v>548</v>
      </c>
      <c r="AO31" s="22">
        <v>0</v>
      </c>
      <c r="AP31" s="22">
        <v>0</v>
      </c>
      <c r="AQ31" s="22">
        <v>1</v>
      </c>
      <c r="AR31" s="22"/>
      <c r="AS31" s="25">
        <v>30970</v>
      </c>
      <c r="AT31" s="25">
        <v>0</v>
      </c>
      <c r="AU31" s="25">
        <v>33372</v>
      </c>
      <c r="AV31" s="25">
        <v>0</v>
      </c>
      <c r="AW31" s="25">
        <v>30970</v>
      </c>
      <c r="AX31" s="25">
        <v>33372</v>
      </c>
      <c r="AY31" s="25">
        <v>2402</v>
      </c>
    </row>
    <row r="32" spans="2:51" hidden="1">
      <c r="B32" s="3" t="s">
        <v>19</v>
      </c>
      <c r="C32" s="2" t="s">
        <v>131</v>
      </c>
      <c r="D32" s="2"/>
      <c r="E32" s="2"/>
      <c r="F32" s="2" t="s">
        <v>126</v>
      </c>
      <c r="G32" s="3">
        <v>46235</v>
      </c>
      <c r="H32" s="2" t="s">
        <v>1527</v>
      </c>
      <c r="I32" s="3">
        <v>46235</v>
      </c>
      <c r="J32" s="2" t="s">
        <v>1528</v>
      </c>
      <c r="K32" s="2" t="s">
        <v>126</v>
      </c>
      <c r="L32" s="2"/>
      <c r="M32" s="2" t="s">
        <v>90</v>
      </c>
      <c r="N32" s="3">
        <v>46235</v>
      </c>
      <c r="O32" s="2"/>
      <c r="P32" s="2"/>
      <c r="Q32" s="2" t="s">
        <v>25</v>
      </c>
      <c r="R32" s="2" t="s">
        <v>25</v>
      </c>
      <c r="S32" s="2"/>
      <c r="T32" s="3"/>
      <c r="U32" s="2"/>
      <c r="V32" s="2"/>
      <c r="W32" s="2" t="s">
        <v>1529</v>
      </c>
      <c r="X32" s="2" t="s">
        <v>113</v>
      </c>
      <c r="Y32" s="2" t="s">
        <v>170</v>
      </c>
      <c r="Z32" s="2" t="s">
        <v>92</v>
      </c>
      <c r="AA32" s="2" t="s">
        <v>90</v>
      </c>
      <c r="AB32" s="2"/>
      <c r="AC32" s="2" t="s">
        <v>114</v>
      </c>
      <c r="AD32" s="2"/>
      <c r="AE32" s="2" t="s">
        <v>171</v>
      </c>
      <c r="AF32" s="2" t="s">
        <v>125</v>
      </c>
      <c r="AG32" s="2" t="s">
        <v>126</v>
      </c>
      <c r="AH32" s="2" t="s">
        <v>127</v>
      </c>
      <c r="AI32" s="2"/>
      <c r="AJ32" s="2" t="s">
        <v>232</v>
      </c>
      <c r="AK32" s="2" t="s">
        <v>5</v>
      </c>
      <c r="AL32" s="2" t="s">
        <v>5</v>
      </c>
      <c r="AM32" s="2" t="s">
        <v>178</v>
      </c>
      <c r="AN32" s="2" t="s">
        <v>530</v>
      </c>
      <c r="AO32" s="22">
        <v>0</v>
      </c>
      <c r="AP32" s="22">
        <v>0</v>
      </c>
      <c r="AQ32" s="22">
        <v>1</v>
      </c>
      <c r="AR32" s="22"/>
      <c r="AS32" s="25">
        <v>30970</v>
      </c>
      <c r="AT32" s="25">
        <v>0</v>
      </c>
      <c r="AU32" s="25">
        <v>33372</v>
      </c>
      <c r="AV32" s="25">
        <v>0</v>
      </c>
      <c r="AW32" s="25">
        <v>30970</v>
      </c>
      <c r="AX32" s="25">
        <v>33372</v>
      </c>
      <c r="AY32" s="25">
        <v>2402</v>
      </c>
    </row>
    <row r="33" spans="2:51" hidden="1">
      <c r="B33" s="3" t="s">
        <v>19</v>
      </c>
      <c r="C33" s="2" t="s">
        <v>131</v>
      </c>
      <c r="D33" s="2"/>
      <c r="E33" s="2"/>
      <c r="F33" s="2" t="s">
        <v>126</v>
      </c>
      <c r="G33" s="3">
        <v>46235</v>
      </c>
      <c r="H33" s="2" t="s">
        <v>1530</v>
      </c>
      <c r="I33" s="3">
        <v>46235</v>
      </c>
      <c r="J33" s="2" t="s">
        <v>1531</v>
      </c>
      <c r="K33" s="2" t="s">
        <v>126</v>
      </c>
      <c r="L33" s="2"/>
      <c r="M33" s="2" t="s">
        <v>90</v>
      </c>
      <c r="N33" s="3">
        <v>46235</v>
      </c>
      <c r="O33" s="2"/>
      <c r="P33" s="2"/>
      <c r="Q33" s="2" t="s">
        <v>25</v>
      </c>
      <c r="R33" s="2" t="s">
        <v>25</v>
      </c>
      <c r="S33" s="2"/>
      <c r="T33" s="3"/>
      <c r="U33" s="2"/>
      <c r="V33" s="2"/>
      <c r="W33" s="2" t="s">
        <v>1532</v>
      </c>
      <c r="X33" s="2" t="s">
        <v>113</v>
      </c>
      <c r="Y33" s="2" t="s">
        <v>170</v>
      </c>
      <c r="Z33" s="2" t="s">
        <v>92</v>
      </c>
      <c r="AA33" s="2" t="s">
        <v>90</v>
      </c>
      <c r="AB33" s="2"/>
      <c r="AC33" s="2" t="s">
        <v>114</v>
      </c>
      <c r="AD33" s="2"/>
      <c r="AE33" s="2" t="s">
        <v>171</v>
      </c>
      <c r="AF33" s="2" t="s">
        <v>125</v>
      </c>
      <c r="AG33" s="2" t="s">
        <v>126</v>
      </c>
      <c r="AH33" s="2" t="s">
        <v>127</v>
      </c>
      <c r="AI33" s="2"/>
      <c r="AJ33" s="2" t="s">
        <v>97</v>
      </c>
      <c r="AK33" s="2" t="s">
        <v>14</v>
      </c>
      <c r="AL33" s="2" t="s">
        <v>14</v>
      </c>
      <c r="AM33" s="2" t="s">
        <v>98</v>
      </c>
      <c r="AN33" s="2" t="s">
        <v>317</v>
      </c>
      <c r="AO33" s="22">
        <v>0</v>
      </c>
      <c r="AP33" s="22">
        <v>0</v>
      </c>
      <c r="AQ33" s="22">
        <v>1</v>
      </c>
      <c r="AR33" s="22"/>
      <c r="AS33" s="25">
        <v>27242</v>
      </c>
      <c r="AT33" s="25">
        <v>0</v>
      </c>
      <c r="AU33" s="25">
        <v>30496</v>
      </c>
      <c r="AV33" s="25">
        <v>0</v>
      </c>
      <c r="AW33" s="25">
        <v>27242</v>
      </c>
      <c r="AX33" s="25">
        <v>30496</v>
      </c>
      <c r="AY33" s="25">
        <v>3254</v>
      </c>
    </row>
    <row r="34" spans="2:51" hidden="1">
      <c r="B34" s="3" t="s">
        <v>19</v>
      </c>
      <c r="C34" s="2" t="s">
        <v>131</v>
      </c>
      <c r="D34" s="2"/>
      <c r="E34" s="2"/>
      <c r="F34" s="2" t="s">
        <v>126</v>
      </c>
      <c r="G34" s="3">
        <v>46235</v>
      </c>
      <c r="H34" s="2" t="s">
        <v>1533</v>
      </c>
      <c r="I34" s="3">
        <v>46235</v>
      </c>
      <c r="J34" s="2" t="s">
        <v>1534</v>
      </c>
      <c r="K34" s="2" t="s">
        <v>126</v>
      </c>
      <c r="L34" s="2"/>
      <c r="M34" s="2" t="s">
        <v>90</v>
      </c>
      <c r="N34" s="3">
        <v>46235</v>
      </c>
      <c r="O34" s="2"/>
      <c r="P34" s="2"/>
      <c r="Q34" s="2" t="s">
        <v>25</v>
      </c>
      <c r="R34" s="2" t="s">
        <v>25</v>
      </c>
      <c r="S34" s="2"/>
      <c r="T34" s="3"/>
      <c r="U34" s="2"/>
      <c r="V34" s="2"/>
      <c r="W34" s="2" t="s">
        <v>1089</v>
      </c>
      <c r="X34" s="2" t="s">
        <v>113</v>
      </c>
      <c r="Y34" s="2" t="s">
        <v>170</v>
      </c>
      <c r="Z34" s="2" t="s">
        <v>92</v>
      </c>
      <c r="AA34" s="2" t="s">
        <v>90</v>
      </c>
      <c r="AB34" s="2"/>
      <c r="AC34" s="2" t="s">
        <v>114</v>
      </c>
      <c r="AD34" s="2"/>
      <c r="AE34" s="2" t="s">
        <v>171</v>
      </c>
      <c r="AF34" s="2" t="s">
        <v>125</v>
      </c>
      <c r="AG34" s="2" t="s">
        <v>126</v>
      </c>
      <c r="AH34" s="2" t="s">
        <v>127</v>
      </c>
      <c r="AI34" s="2"/>
      <c r="AJ34" s="2" t="s">
        <v>136</v>
      </c>
      <c r="AK34" s="2" t="s">
        <v>9</v>
      </c>
      <c r="AL34" s="2" t="s">
        <v>9</v>
      </c>
      <c r="AM34" s="2" t="s">
        <v>137</v>
      </c>
      <c r="AN34" s="2" t="s">
        <v>480</v>
      </c>
      <c r="AO34" s="22">
        <v>0</v>
      </c>
      <c r="AP34" s="22">
        <v>0</v>
      </c>
      <c r="AQ34" s="22">
        <v>1</v>
      </c>
      <c r="AR34" s="22"/>
      <c r="AS34" s="25">
        <v>29536</v>
      </c>
      <c r="AT34" s="25">
        <v>0</v>
      </c>
      <c r="AU34" s="25">
        <v>35051</v>
      </c>
      <c r="AV34" s="25">
        <v>0</v>
      </c>
      <c r="AW34" s="25">
        <v>29536</v>
      </c>
      <c r="AX34" s="25">
        <v>35051</v>
      </c>
      <c r="AY34" s="25">
        <v>5515</v>
      </c>
    </row>
    <row r="35" spans="2:51" hidden="1">
      <c r="B35" s="3" t="s">
        <v>19</v>
      </c>
      <c r="C35" s="2" t="s">
        <v>131</v>
      </c>
      <c r="D35" s="2"/>
      <c r="E35" s="2"/>
      <c r="F35" s="2" t="s">
        <v>126</v>
      </c>
      <c r="G35" s="3">
        <v>46235</v>
      </c>
      <c r="H35" s="2" t="s">
        <v>1535</v>
      </c>
      <c r="I35" s="3">
        <v>46235</v>
      </c>
      <c r="J35" s="2" t="s">
        <v>1536</v>
      </c>
      <c r="K35" s="2" t="s">
        <v>126</v>
      </c>
      <c r="L35" s="2"/>
      <c r="M35" s="2" t="s">
        <v>90</v>
      </c>
      <c r="N35" s="3">
        <v>46235</v>
      </c>
      <c r="O35" s="2"/>
      <c r="P35" s="2"/>
      <c r="Q35" s="2" t="s">
        <v>25</v>
      </c>
      <c r="R35" s="2" t="s">
        <v>25</v>
      </c>
      <c r="S35" s="2"/>
      <c r="T35" s="3"/>
      <c r="U35" s="2"/>
      <c r="V35" s="2"/>
      <c r="W35" s="2" t="s">
        <v>1014</v>
      </c>
      <c r="X35" s="2" t="s">
        <v>113</v>
      </c>
      <c r="Y35" s="2" t="s">
        <v>1015</v>
      </c>
      <c r="Z35" s="2" t="s">
        <v>92</v>
      </c>
      <c r="AA35" s="2" t="s">
        <v>90</v>
      </c>
      <c r="AB35" s="2"/>
      <c r="AC35" s="2" t="s">
        <v>114</v>
      </c>
      <c r="AD35" s="2"/>
      <c r="AE35" s="2" t="s">
        <v>171</v>
      </c>
      <c r="AF35" s="2" t="s">
        <v>125</v>
      </c>
      <c r="AG35" s="2" t="s">
        <v>126</v>
      </c>
      <c r="AH35" s="2" t="s">
        <v>127</v>
      </c>
      <c r="AI35" s="2"/>
      <c r="AJ35" s="2" t="s">
        <v>321</v>
      </c>
      <c r="AK35" s="2" t="s">
        <v>322</v>
      </c>
      <c r="AL35" s="2" t="s">
        <v>322</v>
      </c>
      <c r="AM35" s="2" t="s">
        <v>323</v>
      </c>
      <c r="AN35" s="2" t="s">
        <v>582</v>
      </c>
      <c r="AO35" s="22">
        <v>0</v>
      </c>
      <c r="AP35" s="22">
        <v>0</v>
      </c>
      <c r="AQ35" s="22">
        <v>1</v>
      </c>
      <c r="AR35" s="22"/>
      <c r="AS35" s="25">
        <v>24948</v>
      </c>
      <c r="AT35" s="25">
        <v>0</v>
      </c>
      <c r="AU35" s="25">
        <v>26479</v>
      </c>
      <c r="AV35" s="25">
        <v>0</v>
      </c>
      <c r="AW35" s="25">
        <v>24948</v>
      </c>
      <c r="AX35" s="25">
        <v>26479</v>
      </c>
      <c r="AY35" s="25">
        <v>1531</v>
      </c>
    </row>
    <row r="36" spans="2:51" hidden="1">
      <c r="B36" s="3" t="s">
        <v>19</v>
      </c>
      <c r="C36" s="2" t="s">
        <v>131</v>
      </c>
      <c r="D36" s="2"/>
      <c r="E36" s="2"/>
      <c r="F36" s="2" t="s">
        <v>126</v>
      </c>
      <c r="G36" s="3">
        <v>46235</v>
      </c>
      <c r="H36" s="2" t="s">
        <v>1537</v>
      </c>
      <c r="I36" s="3">
        <v>46235</v>
      </c>
      <c r="J36" s="2" t="s">
        <v>1538</v>
      </c>
      <c r="K36" s="2" t="s">
        <v>126</v>
      </c>
      <c r="L36" s="2"/>
      <c r="M36" s="2" t="s">
        <v>90</v>
      </c>
      <c r="N36" s="3">
        <v>46235</v>
      </c>
      <c r="O36" s="2"/>
      <c r="P36" s="2"/>
      <c r="Q36" s="2" t="s">
        <v>25</v>
      </c>
      <c r="R36" s="2" t="s">
        <v>25</v>
      </c>
      <c r="S36" s="2"/>
      <c r="T36" s="3"/>
      <c r="U36" s="2"/>
      <c r="V36" s="2"/>
      <c r="W36" s="2" t="s">
        <v>482</v>
      </c>
      <c r="X36" s="2" t="s">
        <v>113</v>
      </c>
      <c r="Y36" s="2" t="s">
        <v>170</v>
      </c>
      <c r="Z36" s="2" t="s">
        <v>92</v>
      </c>
      <c r="AA36" s="2" t="s">
        <v>90</v>
      </c>
      <c r="AB36" s="2"/>
      <c r="AC36" s="2" t="s">
        <v>114</v>
      </c>
      <c r="AD36" s="2"/>
      <c r="AE36" s="2" t="s">
        <v>171</v>
      </c>
      <c r="AF36" s="2" t="s">
        <v>125</v>
      </c>
      <c r="AG36" s="2" t="s">
        <v>126</v>
      </c>
      <c r="AH36" s="2" t="s">
        <v>127</v>
      </c>
      <c r="AI36" s="2"/>
      <c r="AJ36" s="2" t="s">
        <v>232</v>
      </c>
      <c r="AK36" s="2" t="s">
        <v>5</v>
      </c>
      <c r="AL36" s="2" t="s">
        <v>5</v>
      </c>
      <c r="AM36" s="2" t="s">
        <v>178</v>
      </c>
      <c r="AN36" s="2" t="s">
        <v>1539</v>
      </c>
      <c r="AO36" s="22">
        <v>0</v>
      </c>
      <c r="AP36" s="22">
        <v>0</v>
      </c>
      <c r="AQ36" s="22">
        <v>1</v>
      </c>
      <c r="AR36" s="22"/>
      <c r="AS36" s="25">
        <v>2400</v>
      </c>
      <c r="AT36" s="25">
        <v>0</v>
      </c>
      <c r="AU36" s="25">
        <v>3349</v>
      </c>
      <c r="AV36" s="25">
        <v>0</v>
      </c>
      <c r="AW36" s="25">
        <v>2400</v>
      </c>
      <c r="AX36" s="25">
        <v>3349</v>
      </c>
      <c r="AY36" s="25">
        <v>949</v>
      </c>
    </row>
    <row r="37" spans="2:51" hidden="1">
      <c r="B37" s="3" t="s">
        <v>19</v>
      </c>
      <c r="C37" s="2" t="s">
        <v>131</v>
      </c>
      <c r="D37" s="2"/>
      <c r="E37" s="2"/>
      <c r="F37" s="2" t="s">
        <v>126</v>
      </c>
      <c r="G37" s="3">
        <v>46235</v>
      </c>
      <c r="H37" s="2" t="s">
        <v>1540</v>
      </c>
      <c r="I37" s="3">
        <v>46235</v>
      </c>
      <c r="J37" s="2" t="s">
        <v>1541</v>
      </c>
      <c r="K37" s="2" t="s">
        <v>126</v>
      </c>
      <c r="L37" s="2"/>
      <c r="M37" s="2" t="s">
        <v>90</v>
      </c>
      <c r="N37" s="3">
        <v>46235</v>
      </c>
      <c r="O37" s="2"/>
      <c r="P37" s="2"/>
      <c r="Q37" s="2" t="s">
        <v>25</v>
      </c>
      <c r="R37" s="2" t="s">
        <v>25</v>
      </c>
      <c r="S37" s="2"/>
      <c r="T37" s="3"/>
      <c r="U37" s="2"/>
      <c r="V37" s="2"/>
      <c r="W37" s="2" t="s">
        <v>1354</v>
      </c>
      <c r="X37" s="2" t="s">
        <v>133</v>
      </c>
      <c r="Y37" s="2" t="s">
        <v>170</v>
      </c>
      <c r="Z37" s="2" t="s">
        <v>92</v>
      </c>
      <c r="AA37" s="2" t="s">
        <v>90</v>
      </c>
      <c r="AB37" s="2"/>
      <c r="AC37" s="2" t="s">
        <v>114</v>
      </c>
      <c r="AD37" s="2"/>
      <c r="AE37" s="2" t="s">
        <v>171</v>
      </c>
      <c r="AF37" s="2" t="s">
        <v>125</v>
      </c>
      <c r="AG37" s="2" t="s">
        <v>126</v>
      </c>
      <c r="AH37" s="2" t="s">
        <v>127</v>
      </c>
      <c r="AI37" s="2"/>
      <c r="AJ37" s="2" t="s">
        <v>232</v>
      </c>
      <c r="AK37" s="2" t="s">
        <v>5</v>
      </c>
      <c r="AL37" s="2" t="s">
        <v>5</v>
      </c>
      <c r="AM37" s="2" t="s">
        <v>178</v>
      </c>
      <c r="AN37" s="2" t="s">
        <v>1539</v>
      </c>
      <c r="AO37" s="22">
        <v>0</v>
      </c>
      <c r="AP37" s="22">
        <v>0</v>
      </c>
      <c r="AQ37" s="22">
        <v>1</v>
      </c>
      <c r="AR37" s="22"/>
      <c r="AS37" s="25">
        <v>2400</v>
      </c>
      <c r="AT37" s="25">
        <v>0</v>
      </c>
      <c r="AU37" s="25">
        <v>3349</v>
      </c>
      <c r="AV37" s="25">
        <v>0</v>
      </c>
      <c r="AW37" s="25">
        <v>2400</v>
      </c>
      <c r="AX37" s="25">
        <v>3349</v>
      </c>
      <c r="AY37" s="25">
        <v>949</v>
      </c>
    </row>
    <row r="38" spans="2:51" hidden="1">
      <c r="B38" s="3" t="s">
        <v>19</v>
      </c>
      <c r="C38" s="2" t="s">
        <v>112</v>
      </c>
      <c r="D38" s="2" t="s">
        <v>100</v>
      </c>
      <c r="E38" s="2"/>
      <c r="F38" s="2"/>
      <c r="G38" s="3">
        <v>46235</v>
      </c>
      <c r="H38" s="2" t="s">
        <v>1542</v>
      </c>
      <c r="I38" s="3">
        <v>46235</v>
      </c>
      <c r="J38" s="2" t="s">
        <v>1543</v>
      </c>
      <c r="K38" s="2"/>
      <c r="L38" s="2"/>
      <c r="M38" s="2" t="s">
        <v>90</v>
      </c>
      <c r="N38" s="3"/>
      <c r="O38" s="2"/>
      <c r="P38" s="2"/>
      <c r="Q38" s="2" t="s">
        <v>525</v>
      </c>
      <c r="R38" s="2" t="s">
        <v>525</v>
      </c>
      <c r="S38" s="2"/>
      <c r="T38" s="3">
        <v>46235</v>
      </c>
      <c r="U38" s="2" t="s">
        <v>1544</v>
      </c>
      <c r="V38" s="2"/>
      <c r="W38" s="2" t="s">
        <v>1545</v>
      </c>
      <c r="X38" s="2" t="s">
        <v>113</v>
      </c>
      <c r="Y38" s="2" t="s">
        <v>1546</v>
      </c>
      <c r="Z38" s="2" t="s">
        <v>92</v>
      </c>
      <c r="AA38" s="2" t="s">
        <v>90</v>
      </c>
      <c r="AB38" s="2"/>
      <c r="AC38" s="2" t="s">
        <v>114</v>
      </c>
      <c r="AD38" s="2">
        <v>1</v>
      </c>
      <c r="AE38" s="2" t="s">
        <v>282</v>
      </c>
      <c r="AF38" s="2" t="s">
        <v>3</v>
      </c>
      <c r="AG38" s="2" t="s">
        <v>3</v>
      </c>
      <c r="AH38" s="2" t="s">
        <v>283</v>
      </c>
      <c r="AI38" s="2"/>
      <c r="AJ38" s="2" t="s">
        <v>231</v>
      </c>
      <c r="AK38" s="2" t="s">
        <v>207</v>
      </c>
      <c r="AL38" s="2" t="s">
        <v>207</v>
      </c>
      <c r="AM38" s="2" t="s">
        <v>178</v>
      </c>
      <c r="AN38" s="2"/>
      <c r="AO38" s="22">
        <v>0</v>
      </c>
      <c r="AP38" s="22">
        <v>0</v>
      </c>
      <c r="AQ38" s="22">
        <v>0</v>
      </c>
      <c r="AR38" s="22">
        <v>0</v>
      </c>
      <c r="AS38" s="25">
        <v>30000</v>
      </c>
      <c r="AT38" s="25">
        <v>0</v>
      </c>
      <c r="AU38" s="25">
        <v>34500</v>
      </c>
      <c r="AV38" s="25">
        <v>0</v>
      </c>
      <c r="AW38" s="25">
        <v>30000</v>
      </c>
      <c r="AX38" s="25">
        <v>34500</v>
      </c>
      <c r="AY38" s="25">
        <v>4500</v>
      </c>
    </row>
    <row r="39" spans="2:51" hidden="1">
      <c r="B39" s="3" t="s">
        <v>19</v>
      </c>
      <c r="C39" s="2" t="s">
        <v>112</v>
      </c>
      <c r="D39" s="2" t="s">
        <v>100</v>
      </c>
      <c r="E39" s="2"/>
      <c r="F39" s="2"/>
      <c r="G39" s="3">
        <v>46235</v>
      </c>
      <c r="H39" s="2" t="s">
        <v>1547</v>
      </c>
      <c r="I39" s="3">
        <v>46235</v>
      </c>
      <c r="J39" s="2" t="s">
        <v>1548</v>
      </c>
      <c r="K39" s="2"/>
      <c r="L39" s="2"/>
      <c r="M39" s="2" t="s">
        <v>90</v>
      </c>
      <c r="N39" s="3"/>
      <c r="O39" s="2"/>
      <c r="P39" s="2"/>
      <c r="Q39" s="2" t="s">
        <v>25</v>
      </c>
      <c r="R39" s="2" t="s">
        <v>25</v>
      </c>
      <c r="S39" s="2"/>
      <c r="T39" s="3">
        <v>46235</v>
      </c>
      <c r="U39" s="2" t="s">
        <v>1549</v>
      </c>
      <c r="V39" s="2"/>
      <c r="W39" s="2" t="s">
        <v>790</v>
      </c>
      <c r="X39" s="2" t="s">
        <v>113</v>
      </c>
      <c r="Y39" s="2" t="s">
        <v>196</v>
      </c>
      <c r="Z39" s="2" t="s">
        <v>92</v>
      </c>
      <c r="AA39" s="2" t="s">
        <v>90</v>
      </c>
      <c r="AB39" s="2"/>
      <c r="AC39" s="2" t="s">
        <v>114</v>
      </c>
      <c r="AD39" s="2">
        <v>1</v>
      </c>
      <c r="AE39" s="2" t="s">
        <v>125</v>
      </c>
      <c r="AF39" s="2" t="s">
        <v>125</v>
      </c>
      <c r="AG39" s="2" t="s">
        <v>126</v>
      </c>
      <c r="AH39" s="2" t="s">
        <v>127</v>
      </c>
      <c r="AI39" s="2"/>
      <c r="AJ39" s="2" t="s">
        <v>231</v>
      </c>
      <c r="AK39" s="2" t="s">
        <v>207</v>
      </c>
      <c r="AL39" s="2" t="s">
        <v>207</v>
      </c>
      <c r="AM39" s="2" t="s">
        <v>178</v>
      </c>
      <c r="AN39" s="2"/>
      <c r="AO39" s="22">
        <v>0</v>
      </c>
      <c r="AP39" s="22">
        <v>0</v>
      </c>
      <c r="AQ39" s="22">
        <v>0</v>
      </c>
      <c r="AR39" s="22">
        <v>0</v>
      </c>
      <c r="AS39" s="25">
        <v>31000</v>
      </c>
      <c r="AT39" s="25">
        <v>0</v>
      </c>
      <c r="AU39" s="25">
        <v>31854</v>
      </c>
      <c r="AV39" s="25">
        <v>0</v>
      </c>
      <c r="AW39" s="25">
        <v>31000</v>
      </c>
      <c r="AX39" s="25">
        <v>31854</v>
      </c>
      <c r="AY39" s="25">
        <v>854</v>
      </c>
    </row>
    <row r="40" spans="2:51" hidden="1">
      <c r="B40" s="3" t="s">
        <v>19</v>
      </c>
      <c r="C40" s="2" t="s">
        <v>112</v>
      </c>
      <c r="D40" s="2" t="s">
        <v>100</v>
      </c>
      <c r="E40" s="2"/>
      <c r="F40" s="2"/>
      <c r="G40" s="3">
        <v>46235</v>
      </c>
      <c r="H40" s="2" t="s">
        <v>1550</v>
      </c>
      <c r="I40" s="3">
        <v>46235</v>
      </c>
      <c r="J40" s="2" t="s">
        <v>1551</v>
      </c>
      <c r="K40" s="2"/>
      <c r="L40" s="2"/>
      <c r="M40" s="2" t="s">
        <v>90</v>
      </c>
      <c r="N40" s="3"/>
      <c r="O40" s="2"/>
      <c r="P40" s="2"/>
      <c r="Q40" s="2" t="s">
        <v>25</v>
      </c>
      <c r="R40" s="2" t="s">
        <v>25</v>
      </c>
      <c r="S40" s="2"/>
      <c r="T40" s="3">
        <v>46235</v>
      </c>
      <c r="U40" s="2" t="s">
        <v>1552</v>
      </c>
      <c r="V40" s="2"/>
      <c r="W40" s="2" t="s">
        <v>1553</v>
      </c>
      <c r="X40" s="2" t="s">
        <v>133</v>
      </c>
      <c r="Y40" s="2" t="s">
        <v>1554</v>
      </c>
      <c r="Z40" s="2" t="s">
        <v>92</v>
      </c>
      <c r="AA40" s="2" t="s">
        <v>90</v>
      </c>
      <c r="AB40" s="2"/>
      <c r="AC40" s="2" t="s">
        <v>114</v>
      </c>
      <c r="AD40" s="2">
        <v>1</v>
      </c>
      <c r="AE40" s="2" t="s">
        <v>125</v>
      </c>
      <c r="AF40" s="2" t="s">
        <v>125</v>
      </c>
      <c r="AG40" s="2" t="s">
        <v>126</v>
      </c>
      <c r="AH40" s="2" t="s">
        <v>127</v>
      </c>
      <c r="AI40" s="2"/>
      <c r="AJ40" s="2" t="s">
        <v>329</v>
      </c>
      <c r="AK40" s="2" t="s">
        <v>329</v>
      </c>
      <c r="AL40" s="2" t="s">
        <v>103</v>
      </c>
      <c r="AM40" s="2"/>
      <c r="AN40" s="2"/>
      <c r="AO40" s="22">
        <v>0</v>
      </c>
      <c r="AP40" s="22">
        <v>0</v>
      </c>
      <c r="AQ40" s="22">
        <v>0</v>
      </c>
      <c r="AR40" s="22">
        <v>0</v>
      </c>
      <c r="AS40" s="25">
        <v>10000</v>
      </c>
      <c r="AT40" s="25">
        <v>0</v>
      </c>
      <c r="AU40" s="25">
        <v>11506</v>
      </c>
      <c r="AV40" s="25">
        <v>0</v>
      </c>
      <c r="AW40" s="25">
        <v>10000</v>
      </c>
      <c r="AX40" s="25">
        <v>11506</v>
      </c>
      <c r="AY40" s="25">
        <v>1506</v>
      </c>
    </row>
    <row r="41" spans="2:51" hidden="1">
      <c r="B41" s="3" t="s">
        <v>19</v>
      </c>
      <c r="C41" s="2" t="s">
        <v>112</v>
      </c>
      <c r="D41" s="2" t="s">
        <v>100</v>
      </c>
      <c r="E41" s="2"/>
      <c r="F41" s="2"/>
      <c r="G41" s="3">
        <v>46235</v>
      </c>
      <c r="H41" s="2" t="s">
        <v>1555</v>
      </c>
      <c r="I41" s="3">
        <v>46235</v>
      </c>
      <c r="J41" s="2" t="s">
        <v>1556</v>
      </c>
      <c r="K41" s="2"/>
      <c r="L41" s="2"/>
      <c r="M41" s="2" t="s">
        <v>90</v>
      </c>
      <c r="N41" s="3"/>
      <c r="O41" s="2"/>
      <c r="P41" s="2"/>
      <c r="Q41" s="2" t="s">
        <v>25</v>
      </c>
      <c r="R41" s="2" t="s">
        <v>25</v>
      </c>
      <c r="S41" s="2"/>
      <c r="T41" s="3">
        <v>46235</v>
      </c>
      <c r="U41" s="2" t="s">
        <v>1557</v>
      </c>
      <c r="V41" s="2"/>
      <c r="W41" s="2" t="s">
        <v>1175</v>
      </c>
      <c r="X41" s="2" t="s">
        <v>113</v>
      </c>
      <c r="Y41" s="2" t="s">
        <v>1176</v>
      </c>
      <c r="Z41" s="2" t="s">
        <v>92</v>
      </c>
      <c r="AA41" s="2" t="s">
        <v>90</v>
      </c>
      <c r="AB41" s="2"/>
      <c r="AC41" s="2" t="s">
        <v>114</v>
      </c>
      <c r="AD41" s="2">
        <v>1</v>
      </c>
      <c r="AE41" s="2" t="s">
        <v>125</v>
      </c>
      <c r="AF41" s="2" t="s">
        <v>125</v>
      </c>
      <c r="AG41" s="2" t="s">
        <v>126</v>
      </c>
      <c r="AH41" s="2" t="s">
        <v>127</v>
      </c>
      <c r="AI41" s="2"/>
      <c r="AJ41" s="2" t="s">
        <v>671</v>
      </c>
      <c r="AK41" s="2" t="s">
        <v>671</v>
      </c>
      <c r="AL41" s="2" t="s">
        <v>229</v>
      </c>
      <c r="AM41" s="2" t="s">
        <v>671</v>
      </c>
      <c r="AN41" s="2"/>
      <c r="AO41" s="22">
        <v>0</v>
      </c>
      <c r="AP41" s="22">
        <v>0</v>
      </c>
      <c r="AQ41" s="22">
        <v>0</v>
      </c>
      <c r="AR41" s="22">
        <v>0</v>
      </c>
      <c r="AS41" s="25">
        <v>22000</v>
      </c>
      <c r="AT41" s="25">
        <v>0</v>
      </c>
      <c r="AU41" s="25">
        <v>26725</v>
      </c>
      <c r="AV41" s="25">
        <v>0</v>
      </c>
      <c r="AW41" s="25">
        <v>22000</v>
      </c>
      <c r="AX41" s="25">
        <v>26725</v>
      </c>
      <c r="AY41" s="25">
        <v>4725</v>
      </c>
    </row>
    <row r="42" spans="2:51">
      <c r="B42" s="3" t="s">
        <v>17</v>
      </c>
      <c r="C42" s="2" t="s">
        <v>514</v>
      </c>
      <c r="D42" s="2" t="s">
        <v>100</v>
      </c>
      <c r="E42" s="2" t="s">
        <v>1558</v>
      </c>
      <c r="F42" s="2" t="s">
        <v>88</v>
      </c>
      <c r="G42" s="3">
        <v>46235</v>
      </c>
      <c r="H42" s="2" t="s">
        <v>1559</v>
      </c>
      <c r="I42" s="3">
        <v>46235</v>
      </c>
      <c r="J42" s="2" t="s">
        <v>1560</v>
      </c>
      <c r="K42" s="2" t="s">
        <v>89</v>
      </c>
      <c r="L42" s="2"/>
      <c r="M42" s="2" t="s">
        <v>90</v>
      </c>
      <c r="N42" s="3"/>
      <c r="O42" s="2"/>
      <c r="P42" s="2"/>
      <c r="Q42" s="2" t="s">
        <v>22</v>
      </c>
      <c r="R42" s="2" t="s">
        <v>22</v>
      </c>
      <c r="S42" s="2"/>
      <c r="T42" s="3">
        <v>46235</v>
      </c>
      <c r="U42" s="2" t="s">
        <v>1561</v>
      </c>
      <c r="V42" s="2"/>
      <c r="W42" s="2" t="s">
        <v>653</v>
      </c>
      <c r="X42" s="2" t="s">
        <v>91</v>
      </c>
      <c r="Y42" s="2" t="s">
        <v>654</v>
      </c>
      <c r="Z42" s="2" t="s">
        <v>149</v>
      </c>
      <c r="AA42" s="2" t="s">
        <v>90</v>
      </c>
      <c r="AB42" s="2"/>
      <c r="AC42" s="2" t="s">
        <v>114</v>
      </c>
      <c r="AD42" s="2">
        <v>1</v>
      </c>
      <c r="AE42" s="2" t="s">
        <v>94</v>
      </c>
      <c r="AF42" s="2" t="s">
        <v>95</v>
      </c>
      <c r="AG42" s="2" t="s">
        <v>14</v>
      </c>
      <c r="AH42" s="2" t="s">
        <v>96</v>
      </c>
      <c r="AI42" s="2"/>
      <c r="AJ42" s="2" t="s">
        <v>136</v>
      </c>
      <c r="AK42" s="2" t="s">
        <v>9</v>
      </c>
      <c r="AL42" s="2" t="s">
        <v>9</v>
      </c>
      <c r="AM42" s="2" t="s">
        <v>137</v>
      </c>
      <c r="AN42" s="2" t="s">
        <v>1562</v>
      </c>
      <c r="AO42" s="22">
        <v>0</v>
      </c>
      <c r="AP42" s="22">
        <v>784</v>
      </c>
      <c r="AQ42" s="22">
        <v>1753</v>
      </c>
      <c r="AR42" s="22">
        <v>969</v>
      </c>
      <c r="AS42" s="25">
        <v>70086.710000000006</v>
      </c>
      <c r="AT42" s="25">
        <v>0</v>
      </c>
      <c r="AU42" s="25">
        <v>53323.68</v>
      </c>
      <c r="AV42" s="25">
        <v>0</v>
      </c>
      <c r="AW42" s="25">
        <v>70086.710000000006</v>
      </c>
      <c r="AX42" s="25">
        <v>53323.68</v>
      </c>
      <c r="AY42" s="25">
        <v>-16763.03</v>
      </c>
    </row>
    <row r="43" spans="2:51">
      <c r="B43" s="3" t="s">
        <v>17</v>
      </c>
      <c r="C43" s="2" t="s">
        <v>514</v>
      </c>
      <c r="D43" s="2" t="s">
        <v>100</v>
      </c>
      <c r="E43" s="2" t="s">
        <v>1558</v>
      </c>
      <c r="F43" s="2" t="s">
        <v>88</v>
      </c>
      <c r="G43" s="3">
        <v>46235</v>
      </c>
      <c r="H43" s="2" t="s">
        <v>1563</v>
      </c>
      <c r="I43" s="3">
        <v>46235</v>
      </c>
      <c r="J43" s="2" t="s">
        <v>1564</v>
      </c>
      <c r="K43" s="2" t="s">
        <v>89</v>
      </c>
      <c r="L43" s="2"/>
      <c r="M43" s="2" t="s">
        <v>90</v>
      </c>
      <c r="N43" s="3"/>
      <c r="O43" s="2"/>
      <c r="P43" s="2"/>
      <c r="Q43" s="2" t="s">
        <v>22</v>
      </c>
      <c r="R43" s="2" t="s">
        <v>22</v>
      </c>
      <c r="S43" s="2"/>
      <c r="T43" s="3">
        <v>46235</v>
      </c>
      <c r="U43" s="2" t="s">
        <v>1565</v>
      </c>
      <c r="V43" s="2"/>
      <c r="W43" s="2" t="s">
        <v>1309</v>
      </c>
      <c r="X43" s="2" t="s">
        <v>91</v>
      </c>
      <c r="Y43" s="2" t="s">
        <v>1102</v>
      </c>
      <c r="Z43" s="2" t="s">
        <v>149</v>
      </c>
      <c r="AA43" s="2" t="s">
        <v>90</v>
      </c>
      <c r="AB43" s="2"/>
      <c r="AC43" s="2" t="s">
        <v>114</v>
      </c>
      <c r="AD43" s="2">
        <v>1</v>
      </c>
      <c r="AE43" s="2" t="s">
        <v>94</v>
      </c>
      <c r="AF43" s="2" t="s">
        <v>95</v>
      </c>
      <c r="AG43" s="2" t="s">
        <v>14</v>
      </c>
      <c r="AH43" s="2" t="s">
        <v>96</v>
      </c>
      <c r="AI43" s="2"/>
      <c r="AJ43" s="2" t="s">
        <v>209</v>
      </c>
      <c r="AK43" s="2" t="s">
        <v>201</v>
      </c>
      <c r="AL43" s="2" t="s">
        <v>201</v>
      </c>
      <c r="AM43" s="2" t="s">
        <v>210</v>
      </c>
      <c r="AN43" s="2" t="s">
        <v>1566</v>
      </c>
      <c r="AO43" s="22">
        <v>0</v>
      </c>
      <c r="AP43" s="22">
        <v>518</v>
      </c>
      <c r="AQ43" s="22">
        <v>732</v>
      </c>
      <c r="AR43" s="22">
        <v>214</v>
      </c>
      <c r="AS43" s="25">
        <v>30321.71</v>
      </c>
      <c r="AT43" s="25">
        <v>972.37</v>
      </c>
      <c r="AU43" s="25">
        <v>26906.400000000001</v>
      </c>
      <c r="AV43" s="25">
        <v>0</v>
      </c>
      <c r="AW43" s="25">
        <v>29349.34</v>
      </c>
      <c r="AX43" s="25">
        <v>26906.400000000001</v>
      </c>
      <c r="AY43" s="25">
        <v>-2442.94</v>
      </c>
    </row>
    <row r="44" spans="2:51" hidden="1">
      <c r="B44" s="3" t="s">
        <v>17</v>
      </c>
      <c r="C44" s="2" t="s">
        <v>514</v>
      </c>
      <c r="D44" s="2" t="s">
        <v>100</v>
      </c>
      <c r="E44" s="2" t="s">
        <v>1558</v>
      </c>
      <c r="F44" s="2" t="s">
        <v>88</v>
      </c>
      <c r="G44" s="3">
        <v>46235</v>
      </c>
      <c r="H44" s="2" t="s">
        <v>1567</v>
      </c>
      <c r="I44" s="3">
        <v>46235</v>
      </c>
      <c r="J44" s="2" t="s">
        <v>1568</v>
      </c>
      <c r="K44" s="2" t="s">
        <v>89</v>
      </c>
      <c r="L44" s="2"/>
      <c r="M44" s="2" t="s">
        <v>90</v>
      </c>
      <c r="N44" s="3"/>
      <c r="O44" s="2"/>
      <c r="P44" s="2"/>
      <c r="Q44" s="2" t="s">
        <v>22</v>
      </c>
      <c r="R44" s="2" t="s">
        <v>22</v>
      </c>
      <c r="S44" s="2"/>
      <c r="T44" s="3">
        <v>46235</v>
      </c>
      <c r="U44" s="2" t="s">
        <v>1569</v>
      </c>
      <c r="V44" s="2"/>
      <c r="W44" s="2" t="s">
        <v>857</v>
      </c>
      <c r="X44" s="2" t="s">
        <v>91</v>
      </c>
      <c r="Y44" s="2" t="s">
        <v>858</v>
      </c>
      <c r="Z44" s="2" t="s">
        <v>92</v>
      </c>
      <c r="AA44" s="2" t="s">
        <v>90</v>
      </c>
      <c r="AB44" s="2"/>
      <c r="AC44" s="2" t="s">
        <v>114</v>
      </c>
      <c r="AD44" s="2">
        <v>1</v>
      </c>
      <c r="AE44" s="2" t="s">
        <v>94</v>
      </c>
      <c r="AF44" s="2" t="s">
        <v>95</v>
      </c>
      <c r="AG44" s="2" t="s">
        <v>14</v>
      </c>
      <c r="AH44" s="2" t="s">
        <v>96</v>
      </c>
      <c r="AI44" s="2"/>
      <c r="AJ44" s="2" t="s">
        <v>311</v>
      </c>
      <c r="AK44" s="2" t="s">
        <v>312</v>
      </c>
      <c r="AL44" s="2" t="s">
        <v>312</v>
      </c>
      <c r="AM44" s="2" t="s">
        <v>313</v>
      </c>
      <c r="AN44" s="2" t="s">
        <v>1570</v>
      </c>
      <c r="AO44" s="22">
        <v>0</v>
      </c>
      <c r="AP44" s="22">
        <v>0</v>
      </c>
      <c r="AQ44" s="22">
        <v>0</v>
      </c>
      <c r="AR44" s="22">
        <v>0</v>
      </c>
      <c r="AS44" s="25">
        <v>39000</v>
      </c>
      <c r="AT44" s="25">
        <v>0</v>
      </c>
      <c r="AU44" s="25">
        <v>45597.36</v>
      </c>
      <c r="AV44" s="25">
        <v>0</v>
      </c>
      <c r="AW44" s="25">
        <v>39000</v>
      </c>
      <c r="AX44" s="25">
        <v>45597.36</v>
      </c>
      <c r="AY44" s="25">
        <v>6597.36</v>
      </c>
    </row>
    <row r="45" spans="2:51" hidden="1">
      <c r="B45" s="3" t="s">
        <v>17</v>
      </c>
      <c r="C45" s="2" t="s">
        <v>514</v>
      </c>
      <c r="D45" s="2" t="s">
        <v>100</v>
      </c>
      <c r="E45" s="2" t="s">
        <v>1558</v>
      </c>
      <c r="F45" s="2" t="s">
        <v>88</v>
      </c>
      <c r="G45" s="3">
        <v>46235</v>
      </c>
      <c r="H45" s="2" t="s">
        <v>1571</v>
      </c>
      <c r="I45" s="3">
        <v>46235</v>
      </c>
      <c r="J45" s="2" t="s">
        <v>1572</v>
      </c>
      <c r="K45" s="2" t="s">
        <v>89</v>
      </c>
      <c r="L45" s="2"/>
      <c r="M45" s="2" t="s">
        <v>90</v>
      </c>
      <c r="N45" s="3"/>
      <c r="O45" s="2"/>
      <c r="P45" s="2"/>
      <c r="Q45" s="2" t="s">
        <v>22</v>
      </c>
      <c r="R45" s="2" t="s">
        <v>22</v>
      </c>
      <c r="S45" s="2"/>
      <c r="T45" s="3">
        <v>46235</v>
      </c>
      <c r="U45" s="2" t="s">
        <v>1573</v>
      </c>
      <c r="V45" s="2"/>
      <c r="W45" s="2" t="s">
        <v>859</v>
      </c>
      <c r="X45" s="2" t="s">
        <v>113</v>
      </c>
      <c r="Y45" s="2" t="s">
        <v>860</v>
      </c>
      <c r="Z45" s="2" t="s">
        <v>92</v>
      </c>
      <c r="AA45" s="2" t="s">
        <v>90</v>
      </c>
      <c r="AB45" s="2"/>
      <c r="AC45" s="2" t="s">
        <v>114</v>
      </c>
      <c r="AD45" s="2">
        <v>1</v>
      </c>
      <c r="AE45" s="2" t="s">
        <v>94</v>
      </c>
      <c r="AF45" s="2" t="s">
        <v>95</v>
      </c>
      <c r="AG45" s="2" t="s">
        <v>14</v>
      </c>
      <c r="AH45" s="2" t="s">
        <v>96</v>
      </c>
      <c r="AI45" s="2"/>
      <c r="AJ45" s="2" t="s">
        <v>801</v>
      </c>
      <c r="AK45" s="2" t="s">
        <v>802</v>
      </c>
      <c r="AL45" s="2" t="s">
        <v>802</v>
      </c>
      <c r="AM45" s="2" t="s">
        <v>803</v>
      </c>
      <c r="AN45" s="2" t="s">
        <v>1574</v>
      </c>
      <c r="AO45" s="22">
        <v>0</v>
      </c>
      <c r="AP45" s="22">
        <v>0</v>
      </c>
      <c r="AQ45" s="22">
        <v>0</v>
      </c>
      <c r="AR45" s="22">
        <v>0</v>
      </c>
      <c r="AS45" s="25">
        <v>30000</v>
      </c>
      <c r="AT45" s="25">
        <v>0</v>
      </c>
      <c r="AU45" s="25">
        <v>32685.599999999999</v>
      </c>
      <c r="AV45" s="25">
        <v>0</v>
      </c>
      <c r="AW45" s="25">
        <v>30000</v>
      </c>
      <c r="AX45" s="25">
        <v>32685.599999999999</v>
      </c>
      <c r="AY45" s="25">
        <v>2685.6</v>
      </c>
    </row>
    <row r="46" spans="2:51" hidden="1">
      <c r="B46" s="3" t="s">
        <v>17</v>
      </c>
      <c r="C46" s="2" t="s">
        <v>514</v>
      </c>
      <c r="D46" s="2" t="s">
        <v>100</v>
      </c>
      <c r="E46" s="2" t="s">
        <v>1558</v>
      </c>
      <c r="F46" s="2" t="s">
        <v>88</v>
      </c>
      <c r="G46" s="3">
        <v>46235</v>
      </c>
      <c r="H46" s="2" t="s">
        <v>1575</v>
      </c>
      <c r="I46" s="3">
        <v>46235</v>
      </c>
      <c r="J46" s="2" t="s">
        <v>1576</v>
      </c>
      <c r="K46" s="2" t="s">
        <v>89</v>
      </c>
      <c r="L46" s="2"/>
      <c r="M46" s="2" t="s">
        <v>90</v>
      </c>
      <c r="N46" s="3"/>
      <c r="O46" s="2"/>
      <c r="P46" s="2"/>
      <c r="Q46" s="2" t="s">
        <v>22</v>
      </c>
      <c r="R46" s="2" t="s">
        <v>22</v>
      </c>
      <c r="S46" s="2"/>
      <c r="T46" s="3">
        <v>46235</v>
      </c>
      <c r="U46" s="2" t="s">
        <v>1577</v>
      </c>
      <c r="V46" s="2"/>
      <c r="W46" s="2" t="s">
        <v>392</v>
      </c>
      <c r="X46" s="2" t="s">
        <v>91</v>
      </c>
      <c r="Y46" s="2" t="s">
        <v>333</v>
      </c>
      <c r="Z46" s="2" t="s">
        <v>92</v>
      </c>
      <c r="AA46" s="2" t="s">
        <v>90</v>
      </c>
      <c r="AB46" s="2"/>
      <c r="AC46" s="2" t="s">
        <v>114</v>
      </c>
      <c r="AD46" s="2">
        <v>1</v>
      </c>
      <c r="AE46" s="2" t="s">
        <v>94</v>
      </c>
      <c r="AF46" s="2" t="s">
        <v>95</v>
      </c>
      <c r="AG46" s="2" t="s">
        <v>14</v>
      </c>
      <c r="AH46" s="2" t="s">
        <v>96</v>
      </c>
      <c r="AI46" s="2"/>
      <c r="AJ46" s="2" t="s">
        <v>236</v>
      </c>
      <c r="AK46" s="2" t="s">
        <v>168</v>
      </c>
      <c r="AL46" s="2" t="s">
        <v>168</v>
      </c>
      <c r="AM46" s="2" t="s">
        <v>237</v>
      </c>
      <c r="AN46" s="2" t="s">
        <v>1578</v>
      </c>
      <c r="AO46" s="22">
        <v>0</v>
      </c>
      <c r="AP46" s="22">
        <v>0</v>
      </c>
      <c r="AQ46" s="22">
        <v>0</v>
      </c>
      <c r="AR46" s="22">
        <v>0</v>
      </c>
      <c r="AS46" s="25">
        <v>22500</v>
      </c>
      <c r="AT46" s="25">
        <v>0</v>
      </c>
      <c r="AU46" s="25">
        <v>26173.200000000001</v>
      </c>
      <c r="AV46" s="25">
        <v>0</v>
      </c>
      <c r="AW46" s="25">
        <v>22500</v>
      </c>
      <c r="AX46" s="25">
        <v>26173.200000000001</v>
      </c>
      <c r="AY46" s="25">
        <v>3673.2</v>
      </c>
    </row>
    <row r="47" spans="2:51" hidden="1">
      <c r="B47" s="3" t="s">
        <v>17</v>
      </c>
      <c r="C47" s="2" t="s">
        <v>514</v>
      </c>
      <c r="D47" s="2" t="s">
        <v>100</v>
      </c>
      <c r="E47" s="2" t="s">
        <v>1558</v>
      </c>
      <c r="F47" s="2" t="s">
        <v>88</v>
      </c>
      <c r="G47" s="3">
        <v>46235</v>
      </c>
      <c r="H47" s="2" t="s">
        <v>1579</v>
      </c>
      <c r="I47" s="3">
        <v>46235</v>
      </c>
      <c r="J47" s="2" t="s">
        <v>1580</v>
      </c>
      <c r="K47" s="2" t="s">
        <v>89</v>
      </c>
      <c r="L47" s="2"/>
      <c r="M47" s="2" t="s">
        <v>90</v>
      </c>
      <c r="N47" s="3"/>
      <c r="O47" s="2"/>
      <c r="P47" s="2"/>
      <c r="Q47" s="2" t="s">
        <v>22</v>
      </c>
      <c r="R47" s="2" t="s">
        <v>22</v>
      </c>
      <c r="S47" s="2"/>
      <c r="T47" s="3">
        <v>46235</v>
      </c>
      <c r="U47" s="2" t="s">
        <v>1581</v>
      </c>
      <c r="V47" s="2"/>
      <c r="W47" s="2" t="s">
        <v>844</v>
      </c>
      <c r="X47" s="2" t="s">
        <v>91</v>
      </c>
      <c r="Y47" s="2" t="s">
        <v>845</v>
      </c>
      <c r="Z47" s="2" t="s">
        <v>92</v>
      </c>
      <c r="AA47" s="2" t="s">
        <v>90</v>
      </c>
      <c r="AB47" s="2"/>
      <c r="AC47" s="2" t="s">
        <v>114</v>
      </c>
      <c r="AD47" s="2">
        <v>1</v>
      </c>
      <c r="AE47" s="2" t="s">
        <v>94</v>
      </c>
      <c r="AF47" s="2" t="s">
        <v>95</v>
      </c>
      <c r="AG47" s="2" t="s">
        <v>14</v>
      </c>
      <c r="AH47" s="2" t="s">
        <v>96</v>
      </c>
      <c r="AI47" s="2"/>
      <c r="AJ47" s="2" t="s">
        <v>271</v>
      </c>
      <c r="AK47" s="2" t="s">
        <v>272</v>
      </c>
      <c r="AL47" s="2" t="s">
        <v>272</v>
      </c>
      <c r="AM47" s="2" t="s">
        <v>273</v>
      </c>
      <c r="AN47" s="2" t="s">
        <v>1582</v>
      </c>
      <c r="AO47" s="22">
        <v>0</v>
      </c>
      <c r="AP47" s="22">
        <v>0</v>
      </c>
      <c r="AQ47" s="22">
        <v>0</v>
      </c>
      <c r="AR47" s="22">
        <v>0</v>
      </c>
      <c r="AS47" s="25">
        <v>51000</v>
      </c>
      <c r="AT47" s="25">
        <v>0</v>
      </c>
      <c r="AU47" s="25">
        <v>59007.48</v>
      </c>
      <c r="AV47" s="25">
        <v>0</v>
      </c>
      <c r="AW47" s="25">
        <v>51000</v>
      </c>
      <c r="AX47" s="25">
        <v>59007.48</v>
      </c>
      <c r="AY47" s="25">
        <v>8007.48</v>
      </c>
    </row>
    <row r="48" spans="2:51" hidden="1">
      <c r="B48" s="3" t="s">
        <v>17</v>
      </c>
      <c r="C48" s="2" t="s">
        <v>514</v>
      </c>
      <c r="D48" s="2"/>
      <c r="E48" s="2" t="s">
        <v>1558</v>
      </c>
      <c r="F48" s="2" t="s">
        <v>88</v>
      </c>
      <c r="G48" s="3">
        <v>46235</v>
      </c>
      <c r="H48" s="2" t="s">
        <v>1583</v>
      </c>
      <c r="I48" s="3">
        <v>46235</v>
      </c>
      <c r="J48" s="2" t="s">
        <v>1584</v>
      </c>
      <c r="K48" s="2" t="s">
        <v>89</v>
      </c>
      <c r="L48" s="2"/>
      <c r="M48" s="2" t="s">
        <v>90</v>
      </c>
      <c r="N48" s="3"/>
      <c r="O48" s="2"/>
      <c r="P48" s="2"/>
      <c r="Q48" s="2" t="s">
        <v>22</v>
      </c>
      <c r="R48" s="2" t="s">
        <v>22</v>
      </c>
      <c r="S48" s="2"/>
      <c r="T48" s="3">
        <v>46235</v>
      </c>
      <c r="U48" s="2" t="s">
        <v>1585</v>
      </c>
      <c r="V48" s="2"/>
      <c r="W48" s="2" t="s">
        <v>1219</v>
      </c>
      <c r="X48" s="2" t="s">
        <v>113</v>
      </c>
      <c r="Y48" s="2" t="s">
        <v>924</v>
      </c>
      <c r="Z48" s="2" t="s">
        <v>92</v>
      </c>
      <c r="AA48" s="2" t="s">
        <v>90</v>
      </c>
      <c r="AB48" s="2"/>
      <c r="AC48" s="2" t="s">
        <v>114</v>
      </c>
      <c r="AD48" s="2">
        <v>1</v>
      </c>
      <c r="AE48" s="2" t="s">
        <v>94</v>
      </c>
      <c r="AF48" s="2" t="s">
        <v>95</v>
      </c>
      <c r="AG48" s="2" t="s">
        <v>14</v>
      </c>
      <c r="AH48" s="2" t="s">
        <v>96</v>
      </c>
      <c r="AI48" s="2"/>
      <c r="AJ48" s="2" t="s">
        <v>1322</v>
      </c>
      <c r="AK48" s="2" t="s">
        <v>1323</v>
      </c>
      <c r="AL48" s="2" t="s">
        <v>1323</v>
      </c>
      <c r="AM48" s="2" t="s">
        <v>1324</v>
      </c>
      <c r="AN48" s="2" t="s">
        <v>1586</v>
      </c>
      <c r="AO48" s="22">
        <v>0</v>
      </c>
      <c r="AP48" s="22">
        <v>0</v>
      </c>
      <c r="AQ48" s="22">
        <v>0</v>
      </c>
      <c r="AR48" s="22">
        <v>0</v>
      </c>
      <c r="AS48" s="25">
        <v>80000</v>
      </c>
      <c r="AT48" s="25">
        <v>0</v>
      </c>
      <c r="AU48" s="25">
        <v>85398</v>
      </c>
      <c r="AV48" s="25">
        <v>0</v>
      </c>
      <c r="AW48" s="25">
        <v>80000</v>
      </c>
      <c r="AX48" s="25">
        <v>85398</v>
      </c>
      <c r="AY48" s="25">
        <v>5398</v>
      </c>
    </row>
    <row r="49" spans="2:51">
      <c r="B49" s="3" t="s">
        <v>17</v>
      </c>
      <c r="C49" s="2" t="s">
        <v>514</v>
      </c>
      <c r="D49" s="2" t="s">
        <v>100</v>
      </c>
      <c r="E49" s="2" t="s">
        <v>1587</v>
      </c>
      <c r="F49" s="2" t="s">
        <v>88</v>
      </c>
      <c r="G49" s="3">
        <v>46235</v>
      </c>
      <c r="H49" s="2" t="s">
        <v>1588</v>
      </c>
      <c r="I49" s="3">
        <v>46235</v>
      </c>
      <c r="J49" s="2" t="s">
        <v>1589</v>
      </c>
      <c r="K49" s="2" t="s">
        <v>208</v>
      </c>
      <c r="L49" s="2"/>
      <c r="M49" s="2" t="s">
        <v>90</v>
      </c>
      <c r="N49" s="3"/>
      <c r="O49" s="2"/>
      <c r="P49" s="2"/>
      <c r="Q49" s="2" t="s">
        <v>22</v>
      </c>
      <c r="R49" s="2" t="s">
        <v>22</v>
      </c>
      <c r="S49" s="2"/>
      <c r="T49" s="3">
        <v>46235</v>
      </c>
      <c r="U49" s="2" t="s">
        <v>1590</v>
      </c>
      <c r="V49" s="2"/>
      <c r="W49" s="2" t="s">
        <v>1337</v>
      </c>
      <c r="X49" s="2" t="s">
        <v>91</v>
      </c>
      <c r="Y49" s="2" t="s">
        <v>1338</v>
      </c>
      <c r="Z49" s="2" t="s">
        <v>149</v>
      </c>
      <c r="AA49" s="2" t="s">
        <v>90</v>
      </c>
      <c r="AB49" s="2"/>
      <c r="AC49" s="2" t="s">
        <v>114</v>
      </c>
      <c r="AD49" s="2">
        <v>1</v>
      </c>
      <c r="AE49" s="2" t="s">
        <v>189</v>
      </c>
      <c r="AF49" s="2" t="s">
        <v>190</v>
      </c>
      <c r="AG49" s="2" t="s">
        <v>14</v>
      </c>
      <c r="AH49" s="2" t="s">
        <v>191</v>
      </c>
      <c r="AI49" s="2"/>
      <c r="AJ49" s="2" t="s">
        <v>240</v>
      </c>
      <c r="AK49" s="2" t="s">
        <v>241</v>
      </c>
      <c r="AL49" s="2" t="s">
        <v>241</v>
      </c>
      <c r="AM49" s="2" t="s">
        <v>242</v>
      </c>
      <c r="AN49" s="2" t="s">
        <v>1591</v>
      </c>
      <c r="AO49" s="22">
        <v>0</v>
      </c>
      <c r="AP49" s="22">
        <v>1078</v>
      </c>
      <c r="AQ49" s="22">
        <v>1840</v>
      </c>
      <c r="AR49" s="22">
        <v>762</v>
      </c>
      <c r="AS49" s="25">
        <v>72922.820000000007</v>
      </c>
      <c r="AT49" s="25">
        <v>0</v>
      </c>
      <c r="AU49" s="25">
        <v>69848.44</v>
      </c>
      <c r="AV49" s="25">
        <v>0</v>
      </c>
      <c r="AW49" s="25">
        <v>72922.820000000007</v>
      </c>
      <c r="AX49" s="25">
        <v>69848.44</v>
      </c>
      <c r="AY49" s="25">
        <v>-3074.38</v>
      </c>
    </row>
    <row r="50" spans="2:51">
      <c r="B50" s="3" t="s">
        <v>17</v>
      </c>
      <c r="C50" s="2" t="s">
        <v>514</v>
      </c>
      <c r="D50" s="2" t="s">
        <v>100</v>
      </c>
      <c r="E50" s="2" t="s">
        <v>1587</v>
      </c>
      <c r="F50" s="2" t="s">
        <v>88</v>
      </c>
      <c r="G50" s="3">
        <v>46235</v>
      </c>
      <c r="H50" s="2" t="s">
        <v>1592</v>
      </c>
      <c r="I50" s="3">
        <v>46235</v>
      </c>
      <c r="J50" s="2" t="s">
        <v>1593</v>
      </c>
      <c r="K50" s="2" t="s">
        <v>208</v>
      </c>
      <c r="L50" s="2"/>
      <c r="M50" s="2" t="s">
        <v>90</v>
      </c>
      <c r="N50" s="3"/>
      <c r="O50" s="2"/>
      <c r="P50" s="2"/>
      <c r="Q50" s="2" t="s">
        <v>22</v>
      </c>
      <c r="R50" s="2" t="s">
        <v>22</v>
      </c>
      <c r="S50" s="2"/>
      <c r="T50" s="3">
        <v>46235</v>
      </c>
      <c r="U50" s="2" t="s">
        <v>1594</v>
      </c>
      <c r="V50" s="2"/>
      <c r="W50" s="2" t="s">
        <v>759</v>
      </c>
      <c r="X50" s="2" t="s">
        <v>91</v>
      </c>
      <c r="Y50" s="2" t="s">
        <v>754</v>
      </c>
      <c r="Z50" s="2" t="s">
        <v>149</v>
      </c>
      <c r="AA50" s="2" t="s">
        <v>90</v>
      </c>
      <c r="AB50" s="2"/>
      <c r="AC50" s="2" t="s">
        <v>114</v>
      </c>
      <c r="AD50" s="2">
        <v>1</v>
      </c>
      <c r="AE50" s="2" t="s">
        <v>189</v>
      </c>
      <c r="AF50" s="2" t="s">
        <v>190</v>
      </c>
      <c r="AG50" s="2" t="s">
        <v>14</v>
      </c>
      <c r="AH50" s="2" t="s">
        <v>191</v>
      </c>
      <c r="AI50" s="2"/>
      <c r="AJ50" s="2" t="s">
        <v>238</v>
      </c>
      <c r="AK50" s="2" t="s">
        <v>206</v>
      </c>
      <c r="AL50" s="2" t="s">
        <v>206</v>
      </c>
      <c r="AM50" s="2" t="s">
        <v>239</v>
      </c>
      <c r="AN50" s="2" t="s">
        <v>1595</v>
      </c>
      <c r="AO50" s="22">
        <v>0</v>
      </c>
      <c r="AP50" s="22">
        <v>1346</v>
      </c>
      <c r="AQ50" s="22">
        <v>2359</v>
      </c>
      <c r="AR50" s="22">
        <v>1013</v>
      </c>
      <c r="AS50" s="25">
        <v>90783.67</v>
      </c>
      <c r="AT50" s="25">
        <v>0</v>
      </c>
      <c r="AU50" s="25">
        <v>84444.160000000003</v>
      </c>
      <c r="AV50" s="25">
        <v>0</v>
      </c>
      <c r="AW50" s="25">
        <v>90783.67</v>
      </c>
      <c r="AX50" s="25">
        <v>84444.160000000003</v>
      </c>
      <c r="AY50" s="25">
        <v>-6339.51</v>
      </c>
    </row>
    <row r="51" spans="2:51" hidden="1">
      <c r="B51" s="3" t="s">
        <v>17</v>
      </c>
      <c r="C51" s="2" t="s">
        <v>514</v>
      </c>
      <c r="D51" s="2" t="s">
        <v>100</v>
      </c>
      <c r="E51" s="2" t="s">
        <v>1587</v>
      </c>
      <c r="F51" s="2" t="s">
        <v>88</v>
      </c>
      <c r="G51" s="3">
        <v>46235</v>
      </c>
      <c r="H51" s="2" t="s">
        <v>1596</v>
      </c>
      <c r="I51" s="3">
        <v>46235</v>
      </c>
      <c r="J51" s="2" t="s">
        <v>1597</v>
      </c>
      <c r="K51" s="2" t="s">
        <v>208</v>
      </c>
      <c r="L51" s="2"/>
      <c r="M51" s="2" t="s">
        <v>90</v>
      </c>
      <c r="N51" s="3"/>
      <c r="O51" s="2"/>
      <c r="P51" s="2"/>
      <c r="Q51" s="2" t="s">
        <v>22</v>
      </c>
      <c r="R51" s="2" t="s">
        <v>22</v>
      </c>
      <c r="S51" s="2"/>
      <c r="T51" s="3">
        <v>46235</v>
      </c>
      <c r="U51" s="2" t="s">
        <v>1598</v>
      </c>
      <c r="V51" s="2"/>
      <c r="W51" s="2" t="s">
        <v>791</v>
      </c>
      <c r="X51" s="2" t="s">
        <v>91</v>
      </c>
      <c r="Y51" s="2" t="s">
        <v>792</v>
      </c>
      <c r="Z51" s="2" t="s">
        <v>92</v>
      </c>
      <c r="AA51" s="2" t="s">
        <v>1016</v>
      </c>
      <c r="AB51" s="2" t="s">
        <v>1017</v>
      </c>
      <c r="AC51" s="2" t="s">
        <v>114</v>
      </c>
      <c r="AD51" s="2">
        <v>1</v>
      </c>
      <c r="AE51" s="2" t="s">
        <v>189</v>
      </c>
      <c r="AF51" s="2" t="s">
        <v>190</v>
      </c>
      <c r="AG51" s="2" t="s">
        <v>14</v>
      </c>
      <c r="AH51" s="2" t="s">
        <v>191</v>
      </c>
      <c r="AI51" s="2"/>
      <c r="AJ51" s="2" t="s">
        <v>240</v>
      </c>
      <c r="AK51" s="2" t="s">
        <v>241</v>
      </c>
      <c r="AL51" s="2" t="s">
        <v>241</v>
      </c>
      <c r="AM51" s="2" t="s">
        <v>242</v>
      </c>
      <c r="AN51" s="2" t="s">
        <v>1599</v>
      </c>
      <c r="AO51" s="22">
        <v>0</v>
      </c>
      <c r="AP51" s="22">
        <v>0</v>
      </c>
      <c r="AQ51" s="22">
        <v>0</v>
      </c>
      <c r="AR51" s="22">
        <v>0</v>
      </c>
      <c r="AS51" s="25">
        <v>59000</v>
      </c>
      <c r="AT51" s="25">
        <v>0</v>
      </c>
      <c r="AU51" s="25">
        <v>65083.68</v>
      </c>
      <c r="AV51" s="25">
        <v>0</v>
      </c>
      <c r="AW51" s="25">
        <v>59000</v>
      </c>
      <c r="AX51" s="25">
        <v>65083.68</v>
      </c>
      <c r="AY51" s="25">
        <v>6083.68</v>
      </c>
    </row>
    <row r="52" spans="2:51">
      <c r="B52" s="3" t="s">
        <v>17</v>
      </c>
      <c r="C52" s="2" t="s">
        <v>514</v>
      </c>
      <c r="D52" s="2" t="s">
        <v>100</v>
      </c>
      <c r="E52" s="2" t="s">
        <v>1587</v>
      </c>
      <c r="F52" s="2" t="s">
        <v>88</v>
      </c>
      <c r="G52" s="3">
        <v>46235</v>
      </c>
      <c r="H52" s="2" t="s">
        <v>1600</v>
      </c>
      <c r="I52" s="3">
        <v>46235</v>
      </c>
      <c r="J52" s="2" t="s">
        <v>1601</v>
      </c>
      <c r="K52" s="2" t="s">
        <v>208</v>
      </c>
      <c r="L52" s="2"/>
      <c r="M52" s="2" t="s">
        <v>90</v>
      </c>
      <c r="N52" s="3"/>
      <c r="O52" s="2"/>
      <c r="P52" s="2"/>
      <c r="Q52" s="2" t="s">
        <v>22</v>
      </c>
      <c r="R52" s="2" t="s">
        <v>22</v>
      </c>
      <c r="S52" s="2"/>
      <c r="T52" s="3">
        <v>46235</v>
      </c>
      <c r="U52" s="2" t="s">
        <v>1602</v>
      </c>
      <c r="V52" s="2"/>
      <c r="W52" s="2" t="s">
        <v>1131</v>
      </c>
      <c r="X52" s="2" t="s">
        <v>91</v>
      </c>
      <c r="Y52" s="2" t="s">
        <v>1132</v>
      </c>
      <c r="Z52" s="2" t="s">
        <v>149</v>
      </c>
      <c r="AA52" s="2" t="s">
        <v>90</v>
      </c>
      <c r="AB52" s="2"/>
      <c r="AC52" s="2" t="s">
        <v>114</v>
      </c>
      <c r="AD52" s="2">
        <v>1</v>
      </c>
      <c r="AE52" s="2" t="s">
        <v>189</v>
      </c>
      <c r="AF52" s="2" t="s">
        <v>190</v>
      </c>
      <c r="AG52" s="2" t="s">
        <v>14</v>
      </c>
      <c r="AH52" s="2" t="s">
        <v>191</v>
      </c>
      <c r="AI52" s="2"/>
      <c r="AJ52" s="2" t="s">
        <v>306</v>
      </c>
      <c r="AK52" s="2" t="s">
        <v>167</v>
      </c>
      <c r="AL52" s="2" t="s">
        <v>167</v>
      </c>
      <c r="AM52" s="2" t="s">
        <v>307</v>
      </c>
      <c r="AN52" s="2" t="s">
        <v>1603</v>
      </c>
      <c r="AO52" s="22">
        <v>0</v>
      </c>
      <c r="AP52" s="22">
        <v>1561</v>
      </c>
      <c r="AQ52" s="22">
        <v>2260</v>
      </c>
      <c r="AR52" s="22">
        <v>699</v>
      </c>
      <c r="AS52" s="25">
        <v>87850.63</v>
      </c>
      <c r="AT52" s="25">
        <v>0</v>
      </c>
      <c r="AU52" s="25">
        <v>98156.479999999996</v>
      </c>
      <c r="AV52" s="25">
        <v>0</v>
      </c>
      <c r="AW52" s="25">
        <v>87850.63</v>
      </c>
      <c r="AX52" s="25">
        <v>98156.479999999996</v>
      </c>
      <c r="AY52" s="25">
        <v>10305.85</v>
      </c>
    </row>
    <row r="53" spans="2:51">
      <c r="B53" s="3" t="s">
        <v>17</v>
      </c>
      <c r="C53" s="2" t="s">
        <v>514</v>
      </c>
      <c r="D53" s="2" t="s">
        <v>100</v>
      </c>
      <c r="E53" s="2" t="s">
        <v>1587</v>
      </c>
      <c r="F53" s="2" t="s">
        <v>88</v>
      </c>
      <c r="G53" s="3">
        <v>46235</v>
      </c>
      <c r="H53" s="2" t="s">
        <v>1604</v>
      </c>
      <c r="I53" s="3">
        <v>46235</v>
      </c>
      <c r="J53" s="2" t="s">
        <v>1605</v>
      </c>
      <c r="K53" s="2" t="s">
        <v>208</v>
      </c>
      <c r="L53" s="2"/>
      <c r="M53" s="2" t="s">
        <v>90</v>
      </c>
      <c r="N53" s="3"/>
      <c r="O53" s="2"/>
      <c r="P53" s="2"/>
      <c r="Q53" s="2" t="s">
        <v>22</v>
      </c>
      <c r="R53" s="2" t="s">
        <v>22</v>
      </c>
      <c r="S53" s="2"/>
      <c r="T53" s="3">
        <v>46235</v>
      </c>
      <c r="U53" s="2" t="s">
        <v>1606</v>
      </c>
      <c r="V53" s="2"/>
      <c r="W53" s="2" t="s">
        <v>819</v>
      </c>
      <c r="X53" s="2" t="s">
        <v>91</v>
      </c>
      <c r="Y53" s="2" t="s">
        <v>820</v>
      </c>
      <c r="Z53" s="2" t="s">
        <v>149</v>
      </c>
      <c r="AA53" s="2" t="s">
        <v>90</v>
      </c>
      <c r="AB53" s="2"/>
      <c r="AC53" s="2" t="s">
        <v>114</v>
      </c>
      <c r="AD53" s="2">
        <v>1</v>
      </c>
      <c r="AE53" s="2" t="s">
        <v>189</v>
      </c>
      <c r="AF53" s="2" t="s">
        <v>190</v>
      </c>
      <c r="AG53" s="2" t="s">
        <v>14</v>
      </c>
      <c r="AH53" s="2" t="s">
        <v>191</v>
      </c>
      <c r="AI53" s="2"/>
      <c r="AJ53" s="2" t="s">
        <v>136</v>
      </c>
      <c r="AK53" s="2" t="s">
        <v>9</v>
      </c>
      <c r="AL53" s="2" t="s">
        <v>9</v>
      </c>
      <c r="AM53" s="2" t="s">
        <v>137</v>
      </c>
      <c r="AN53" s="2" t="s">
        <v>1607</v>
      </c>
      <c r="AO53" s="22">
        <v>0</v>
      </c>
      <c r="AP53" s="22">
        <v>778</v>
      </c>
      <c r="AQ53" s="22">
        <v>1687</v>
      </c>
      <c r="AR53" s="22">
        <v>909</v>
      </c>
      <c r="AS53" s="25">
        <v>71750.05</v>
      </c>
      <c r="AT53" s="25">
        <v>1316.21</v>
      </c>
      <c r="AU53" s="25">
        <v>50102.55</v>
      </c>
      <c r="AV53" s="25">
        <v>191.24</v>
      </c>
      <c r="AW53" s="25">
        <v>70433.84</v>
      </c>
      <c r="AX53" s="25">
        <v>49911.31</v>
      </c>
      <c r="AY53" s="25">
        <v>-20522.53</v>
      </c>
    </row>
    <row r="54" spans="2:51" hidden="1">
      <c r="B54" s="3" t="s">
        <v>17</v>
      </c>
      <c r="C54" s="2" t="s">
        <v>514</v>
      </c>
      <c r="D54" s="2" t="s">
        <v>100</v>
      </c>
      <c r="E54" s="2" t="s">
        <v>1587</v>
      </c>
      <c r="F54" s="2" t="s">
        <v>88</v>
      </c>
      <c r="G54" s="3">
        <v>46235</v>
      </c>
      <c r="H54" s="2" t="s">
        <v>1608</v>
      </c>
      <c r="I54" s="3">
        <v>46235</v>
      </c>
      <c r="J54" s="2" t="s">
        <v>1609</v>
      </c>
      <c r="K54" s="2" t="s">
        <v>208</v>
      </c>
      <c r="L54" s="2"/>
      <c r="M54" s="2" t="s">
        <v>90</v>
      </c>
      <c r="N54" s="3"/>
      <c r="O54" s="2"/>
      <c r="P54" s="2"/>
      <c r="Q54" s="2" t="s">
        <v>22</v>
      </c>
      <c r="R54" s="2" t="s">
        <v>22</v>
      </c>
      <c r="S54" s="2"/>
      <c r="T54" s="3">
        <v>46235</v>
      </c>
      <c r="U54" s="2" t="s">
        <v>1610</v>
      </c>
      <c r="V54" s="2"/>
      <c r="W54" s="2" t="s">
        <v>1611</v>
      </c>
      <c r="X54" s="2" t="s">
        <v>91</v>
      </c>
      <c r="Y54" s="2" t="s">
        <v>1612</v>
      </c>
      <c r="Z54" s="2" t="s">
        <v>92</v>
      </c>
      <c r="AA54" s="2" t="s">
        <v>90</v>
      </c>
      <c r="AB54" s="2"/>
      <c r="AC54" s="2" t="s">
        <v>114</v>
      </c>
      <c r="AD54" s="2">
        <v>1</v>
      </c>
      <c r="AE54" s="2" t="s">
        <v>189</v>
      </c>
      <c r="AF54" s="2" t="s">
        <v>190</v>
      </c>
      <c r="AG54" s="2" t="s">
        <v>14</v>
      </c>
      <c r="AH54" s="2" t="s">
        <v>191</v>
      </c>
      <c r="AI54" s="2"/>
      <c r="AJ54" s="2" t="s">
        <v>271</v>
      </c>
      <c r="AK54" s="2" t="s">
        <v>272</v>
      </c>
      <c r="AL54" s="2" t="s">
        <v>272</v>
      </c>
      <c r="AM54" s="2" t="s">
        <v>273</v>
      </c>
      <c r="AN54" s="2" t="s">
        <v>1613</v>
      </c>
      <c r="AO54" s="22">
        <v>0</v>
      </c>
      <c r="AP54" s="22">
        <v>0</v>
      </c>
      <c r="AQ54" s="22">
        <v>0</v>
      </c>
      <c r="AR54" s="22">
        <v>0</v>
      </c>
      <c r="AS54" s="25">
        <v>60000</v>
      </c>
      <c r="AT54" s="25">
        <v>0</v>
      </c>
      <c r="AU54" s="25">
        <v>67147.899999999994</v>
      </c>
      <c r="AV54" s="25">
        <v>0</v>
      </c>
      <c r="AW54" s="25">
        <v>60000</v>
      </c>
      <c r="AX54" s="25">
        <v>67147.899999999994</v>
      </c>
      <c r="AY54" s="25">
        <v>7147.9</v>
      </c>
    </row>
    <row r="55" spans="2:51" hidden="1">
      <c r="B55" s="3" t="s">
        <v>17</v>
      </c>
      <c r="C55" s="2" t="s">
        <v>514</v>
      </c>
      <c r="D55" s="2" t="s">
        <v>100</v>
      </c>
      <c r="E55" s="2" t="s">
        <v>1587</v>
      </c>
      <c r="F55" s="2" t="s">
        <v>88</v>
      </c>
      <c r="G55" s="3">
        <v>46235</v>
      </c>
      <c r="H55" s="2" t="s">
        <v>1614</v>
      </c>
      <c r="I55" s="3">
        <v>46235</v>
      </c>
      <c r="J55" s="2" t="s">
        <v>1615</v>
      </c>
      <c r="K55" s="2" t="s">
        <v>208</v>
      </c>
      <c r="L55" s="2"/>
      <c r="M55" s="2" t="s">
        <v>90</v>
      </c>
      <c r="N55" s="3"/>
      <c r="O55" s="2"/>
      <c r="P55" s="2"/>
      <c r="Q55" s="2" t="s">
        <v>22</v>
      </c>
      <c r="R55" s="2" t="s">
        <v>22</v>
      </c>
      <c r="S55" s="2"/>
      <c r="T55" s="3">
        <v>46235</v>
      </c>
      <c r="U55" s="2" t="s">
        <v>1616</v>
      </c>
      <c r="V55" s="2"/>
      <c r="W55" s="2" t="s">
        <v>817</v>
      </c>
      <c r="X55" s="2" t="s">
        <v>91</v>
      </c>
      <c r="Y55" s="2" t="s">
        <v>1103</v>
      </c>
      <c r="Z55" s="2" t="s">
        <v>92</v>
      </c>
      <c r="AA55" s="2" t="s">
        <v>90</v>
      </c>
      <c r="AB55" s="2"/>
      <c r="AC55" s="2" t="s">
        <v>114</v>
      </c>
      <c r="AD55" s="2">
        <v>1</v>
      </c>
      <c r="AE55" s="2" t="s">
        <v>189</v>
      </c>
      <c r="AF55" s="2" t="s">
        <v>190</v>
      </c>
      <c r="AG55" s="2" t="s">
        <v>14</v>
      </c>
      <c r="AH55" s="2" t="s">
        <v>191</v>
      </c>
      <c r="AI55" s="2"/>
      <c r="AJ55" s="2" t="s">
        <v>287</v>
      </c>
      <c r="AK55" s="2" t="s">
        <v>288</v>
      </c>
      <c r="AL55" s="2" t="s">
        <v>288</v>
      </c>
      <c r="AM55" s="2" t="s">
        <v>289</v>
      </c>
      <c r="AN55" s="2" t="s">
        <v>1617</v>
      </c>
      <c r="AO55" s="22">
        <v>0</v>
      </c>
      <c r="AP55" s="22">
        <v>0</v>
      </c>
      <c r="AQ55" s="22">
        <v>0</v>
      </c>
      <c r="AR55" s="22">
        <v>0</v>
      </c>
      <c r="AS55" s="25">
        <v>64000</v>
      </c>
      <c r="AT55" s="25">
        <v>0</v>
      </c>
      <c r="AU55" s="25">
        <v>72934.649999999994</v>
      </c>
      <c r="AV55" s="25">
        <v>0</v>
      </c>
      <c r="AW55" s="25">
        <v>64000</v>
      </c>
      <c r="AX55" s="25">
        <v>72934.649999999994</v>
      </c>
      <c r="AY55" s="25">
        <v>8934.65</v>
      </c>
    </row>
    <row r="56" spans="2:51">
      <c r="B56" s="3" t="s">
        <v>17</v>
      </c>
      <c r="C56" s="2" t="s">
        <v>600</v>
      </c>
      <c r="D56" s="2" t="s">
        <v>100</v>
      </c>
      <c r="E56" s="2"/>
      <c r="F56" s="2"/>
      <c r="G56" s="3">
        <v>46235</v>
      </c>
      <c r="H56" s="2" t="s">
        <v>1618</v>
      </c>
      <c r="I56" s="3">
        <v>46235</v>
      </c>
      <c r="J56" s="2" t="s">
        <v>1619</v>
      </c>
      <c r="K56" s="2" t="s">
        <v>208</v>
      </c>
      <c r="L56" s="2"/>
      <c r="M56" s="2" t="s">
        <v>90</v>
      </c>
      <c r="N56" s="3"/>
      <c r="O56" s="2"/>
      <c r="P56" s="2"/>
      <c r="Q56" s="2" t="s">
        <v>719</v>
      </c>
      <c r="R56" s="2"/>
      <c r="S56" s="2"/>
      <c r="T56" s="3">
        <v>46235</v>
      </c>
      <c r="U56" s="2" t="s">
        <v>1620</v>
      </c>
      <c r="V56" s="2"/>
      <c r="W56" s="2" t="s">
        <v>472</v>
      </c>
      <c r="X56" s="2" t="s">
        <v>91</v>
      </c>
      <c r="Y56" s="2" t="s">
        <v>512</v>
      </c>
      <c r="Z56" s="2" t="s">
        <v>149</v>
      </c>
      <c r="AA56" s="2" t="s">
        <v>90</v>
      </c>
      <c r="AB56" s="2"/>
      <c r="AC56" s="2" t="s">
        <v>114</v>
      </c>
      <c r="AD56" s="2">
        <v>1</v>
      </c>
      <c r="AE56" s="2" t="s">
        <v>422</v>
      </c>
      <c r="AF56" s="2" t="s">
        <v>423</v>
      </c>
      <c r="AG56" s="2" t="s">
        <v>423</v>
      </c>
      <c r="AH56" s="2" t="s">
        <v>424</v>
      </c>
      <c r="AI56" s="2"/>
      <c r="AJ56" s="2" t="s">
        <v>209</v>
      </c>
      <c r="AK56" s="2" t="s">
        <v>201</v>
      </c>
      <c r="AL56" s="2" t="s">
        <v>201</v>
      </c>
      <c r="AM56" s="2" t="s">
        <v>210</v>
      </c>
      <c r="AN56" s="2"/>
      <c r="AO56" s="22">
        <v>0</v>
      </c>
      <c r="AP56" s="22">
        <v>172</v>
      </c>
      <c r="AQ56" s="22">
        <v>376</v>
      </c>
      <c r="AR56" s="22">
        <v>204</v>
      </c>
      <c r="AS56" s="25">
        <v>16365.05</v>
      </c>
      <c r="AT56" s="25">
        <v>0</v>
      </c>
      <c r="AU56" s="25">
        <v>24862</v>
      </c>
      <c r="AV56" s="25">
        <v>0</v>
      </c>
      <c r="AW56" s="25">
        <v>16365.05</v>
      </c>
      <c r="AX56" s="25">
        <v>24862</v>
      </c>
      <c r="AY56" s="25">
        <v>8496.9500000000007</v>
      </c>
    </row>
    <row r="57" spans="2:51" hidden="1">
      <c r="B57" s="3" t="s">
        <v>551</v>
      </c>
      <c r="C57" s="2" t="s">
        <v>552</v>
      </c>
      <c r="D57" s="2"/>
      <c r="E57" s="2" t="s">
        <v>1496</v>
      </c>
      <c r="F57" s="2" t="s">
        <v>88</v>
      </c>
      <c r="G57" s="3">
        <v>46236</v>
      </c>
      <c r="H57" s="2" t="s">
        <v>1621</v>
      </c>
      <c r="I57" s="3">
        <v>46236</v>
      </c>
      <c r="J57" s="2" t="s">
        <v>1622</v>
      </c>
      <c r="K57" s="2"/>
      <c r="L57" s="2"/>
      <c r="M57" s="2" t="s">
        <v>90</v>
      </c>
      <c r="N57" s="3"/>
      <c r="O57" s="2"/>
      <c r="P57" s="2"/>
      <c r="Q57" s="2" t="s">
        <v>834</v>
      </c>
      <c r="R57" s="2" t="s">
        <v>834</v>
      </c>
      <c r="S57" s="2"/>
      <c r="T57" s="3"/>
      <c r="U57" s="2"/>
      <c r="V57" s="2"/>
      <c r="W57" s="2" t="s">
        <v>1623</v>
      </c>
      <c r="X57" s="2" t="s">
        <v>91</v>
      </c>
      <c r="Y57" s="2" t="s">
        <v>1087</v>
      </c>
      <c r="Z57" s="2" t="s">
        <v>92</v>
      </c>
      <c r="AA57" s="2" t="s">
        <v>90</v>
      </c>
      <c r="AB57" s="2"/>
      <c r="AC57" s="2" t="s">
        <v>114</v>
      </c>
      <c r="AD57" s="2">
        <v>1</v>
      </c>
      <c r="AE57" s="2" t="s">
        <v>321</v>
      </c>
      <c r="AF57" s="2" t="s">
        <v>322</v>
      </c>
      <c r="AG57" s="2" t="s">
        <v>322</v>
      </c>
      <c r="AH57" s="2" t="s">
        <v>323</v>
      </c>
      <c r="AI57" s="2"/>
      <c r="AJ57" s="2" t="s">
        <v>179</v>
      </c>
      <c r="AK57" s="2" t="s">
        <v>8</v>
      </c>
      <c r="AL57" s="2" t="s">
        <v>8</v>
      </c>
      <c r="AM57" s="2" t="s">
        <v>180</v>
      </c>
      <c r="AN57" s="2" t="s">
        <v>1624</v>
      </c>
      <c r="AO57" s="22">
        <v>0</v>
      </c>
      <c r="AP57" s="22">
        <v>0</v>
      </c>
      <c r="AQ57" s="22">
        <v>0</v>
      </c>
      <c r="AR57" s="22">
        <v>0</v>
      </c>
      <c r="AS57" s="25">
        <v>27500</v>
      </c>
      <c r="AT57" s="25">
        <v>0</v>
      </c>
      <c r="AU57" s="25">
        <v>28606.34</v>
      </c>
      <c r="AV57" s="25">
        <v>0</v>
      </c>
      <c r="AW57" s="25">
        <v>27500</v>
      </c>
      <c r="AX57" s="25">
        <v>28606.34</v>
      </c>
      <c r="AY57" s="25">
        <v>1106.3399999999999</v>
      </c>
    </row>
    <row r="58" spans="2:51" hidden="1">
      <c r="B58" s="3" t="s">
        <v>551</v>
      </c>
      <c r="C58" s="2" t="s">
        <v>552</v>
      </c>
      <c r="D58" s="2"/>
      <c r="E58" s="2" t="s">
        <v>1496</v>
      </c>
      <c r="F58" s="2" t="s">
        <v>88</v>
      </c>
      <c r="G58" s="3">
        <v>46236</v>
      </c>
      <c r="H58" s="2" t="s">
        <v>1625</v>
      </c>
      <c r="I58" s="3">
        <v>46236</v>
      </c>
      <c r="J58" s="2" t="s">
        <v>1626</v>
      </c>
      <c r="K58" s="2"/>
      <c r="L58" s="2"/>
      <c r="M58" s="2" t="s">
        <v>90</v>
      </c>
      <c r="N58" s="3"/>
      <c r="O58" s="2"/>
      <c r="P58" s="2"/>
      <c r="Q58" s="2" t="s">
        <v>834</v>
      </c>
      <c r="R58" s="2" t="s">
        <v>834</v>
      </c>
      <c r="S58" s="2"/>
      <c r="T58" s="3"/>
      <c r="U58" s="2"/>
      <c r="V58" s="2"/>
      <c r="W58" s="2" t="s">
        <v>745</v>
      </c>
      <c r="X58" s="2" t="s">
        <v>91</v>
      </c>
      <c r="Y58" s="2" t="s">
        <v>659</v>
      </c>
      <c r="Z58" s="2" t="s">
        <v>92</v>
      </c>
      <c r="AA58" s="2" t="s">
        <v>90</v>
      </c>
      <c r="AB58" s="2"/>
      <c r="AC58" s="2" t="s">
        <v>114</v>
      </c>
      <c r="AD58" s="2">
        <v>1</v>
      </c>
      <c r="AE58" s="2" t="s">
        <v>321</v>
      </c>
      <c r="AF58" s="2" t="s">
        <v>322</v>
      </c>
      <c r="AG58" s="2" t="s">
        <v>322</v>
      </c>
      <c r="AH58" s="2" t="s">
        <v>323</v>
      </c>
      <c r="AI58" s="2"/>
      <c r="AJ58" s="2" t="s">
        <v>115</v>
      </c>
      <c r="AK58" s="2" t="s">
        <v>116</v>
      </c>
      <c r="AL58" s="2" t="s">
        <v>116</v>
      </c>
      <c r="AM58" s="2" t="s">
        <v>117</v>
      </c>
      <c r="AN58" s="2" t="s">
        <v>1627</v>
      </c>
      <c r="AO58" s="22">
        <v>0</v>
      </c>
      <c r="AP58" s="22">
        <v>0</v>
      </c>
      <c r="AQ58" s="22">
        <v>0</v>
      </c>
      <c r="AR58" s="22">
        <v>0</v>
      </c>
      <c r="AS58" s="25">
        <v>45000</v>
      </c>
      <c r="AT58" s="25">
        <v>0</v>
      </c>
      <c r="AU58" s="25">
        <v>41480.050000000003</v>
      </c>
      <c r="AV58" s="25">
        <v>0</v>
      </c>
      <c r="AW58" s="25">
        <v>45000</v>
      </c>
      <c r="AX58" s="25">
        <v>41480.050000000003</v>
      </c>
      <c r="AY58" s="25">
        <v>-3519.95</v>
      </c>
    </row>
    <row r="59" spans="2:51" hidden="1">
      <c r="B59" s="3" t="s">
        <v>551</v>
      </c>
      <c r="C59" s="2" t="s">
        <v>552</v>
      </c>
      <c r="D59" s="2"/>
      <c r="E59" s="2" t="s">
        <v>1496</v>
      </c>
      <c r="F59" s="2" t="s">
        <v>88</v>
      </c>
      <c r="G59" s="3">
        <v>46236</v>
      </c>
      <c r="H59" s="2" t="s">
        <v>1628</v>
      </c>
      <c r="I59" s="3">
        <v>46236</v>
      </c>
      <c r="J59" s="2" t="s">
        <v>1629</v>
      </c>
      <c r="K59" s="2"/>
      <c r="L59" s="2"/>
      <c r="M59" s="2" t="s">
        <v>90</v>
      </c>
      <c r="N59" s="3"/>
      <c r="O59" s="2"/>
      <c r="P59" s="2"/>
      <c r="Q59" s="2" t="s">
        <v>834</v>
      </c>
      <c r="R59" s="2" t="s">
        <v>834</v>
      </c>
      <c r="S59" s="2"/>
      <c r="T59" s="3"/>
      <c r="U59" s="2"/>
      <c r="V59" s="2"/>
      <c r="W59" s="2" t="s">
        <v>837</v>
      </c>
      <c r="X59" s="2" t="s">
        <v>91</v>
      </c>
      <c r="Y59" s="2" t="s">
        <v>838</v>
      </c>
      <c r="Z59" s="2" t="s">
        <v>92</v>
      </c>
      <c r="AA59" s="2" t="s">
        <v>90</v>
      </c>
      <c r="AB59" s="2"/>
      <c r="AC59" s="2" t="s">
        <v>114</v>
      </c>
      <c r="AD59" s="2">
        <v>1</v>
      </c>
      <c r="AE59" s="2" t="s">
        <v>321</v>
      </c>
      <c r="AF59" s="2" t="s">
        <v>322</v>
      </c>
      <c r="AG59" s="2" t="s">
        <v>322</v>
      </c>
      <c r="AH59" s="2" t="s">
        <v>323</v>
      </c>
      <c r="AI59" s="2"/>
      <c r="AJ59" s="2" t="s">
        <v>231</v>
      </c>
      <c r="AK59" s="2" t="s">
        <v>207</v>
      </c>
      <c r="AL59" s="2" t="s">
        <v>207</v>
      </c>
      <c r="AM59" s="2" t="s">
        <v>178</v>
      </c>
      <c r="AN59" s="2" t="s">
        <v>1630</v>
      </c>
      <c r="AO59" s="22">
        <v>0</v>
      </c>
      <c r="AP59" s="22">
        <v>0</v>
      </c>
      <c r="AQ59" s="22">
        <v>0</v>
      </c>
      <c r="AR59" s="22">
        <v>0</v>
      </c>
      <c r="AS59" s="25">
        <v>11000</v>
      </c>
      <c r="AT59" s="25">
        <v>0</v>
      </c>
      <c r="AU59" s="25">
        <v>9932.73</v>
      </c>
      <c r="AV59" s="25">
        <v>0</v>
      </c>
      <c r="AW59" s="25">
        <v>11000</v>
      </c>
      <c r="AX59" s="25">
        <v>9932.73</v>
      </c>
      <c r="AY59" s="25">
        <v>-1067.27</v>
      </c>
    </row>
    <row r="60" spans="2:51" hidden="1">
      <c r="B60" s="3" t="s">
        <v>551</v>
      </c>
      <c r="C60" s="2" t="s">
        <v>552</v>
      </c>
      <c r="D60" s="2" t="s">
        <v>100</v>
      </c>
      <c r="E60" s="2" t="s">
        <v>1496</v>
      </c>
      <c r="F60" s="2" t="s">
        <v>88</v>
      </c>
      <c r="G60" s="3">
        <v>46236</v>
      </c>
      <c r="H60" s="2" t="s">
        <v>1631</v>
      </c>
      <c r="I60" s="3">
        <v>46236</v>
      </c>
      <c r="J60" s="2" t="s">
        <v>1632</v>
      </c>
      <c r="K60" s="2"/>
      <c r="L60" s="2"/>
      <c r="M60" s="2" t="s">
        <v>90</v>
      </c>
      <c r="N60" s="3"/>
      <c r="O60" s="2"/>
      <c r="P60" s="2"/>
      <c r="Q60" s="2" t="s">
        <v>834</v>
      </c>
      <c r="R60" s="2" t="s">
        <v>834</v>
      </c>
      <c r="S60" s="2"/>
      <c r="T60" s="3"/>
      <c r="U60" s="2"/>
      <c r="V60" s="2"/>
      <c r="W60" s="2" t="s">
        <v>902</v>
      </c>
      <c r="X60" s="2" t="s">
        <v>91</v>
      </c>
      <c r="Y60" s="2" t="s">
        <v>894</v>
      </c>
      <c r="Z60" s="2" t="s">
        <v>92</v>
      </c>
      <c r="AA60" s="2" t="s">
        <v>90</v>
      </c>
      <c r="AB60" s="2"/>
      <c r="AC60" s="2" t="s">
        <v>114</v>
      </c>
      <c r="AD60" s="2">
        <v>1</v>
      </c>
      <c r="AE60" s="2" t="s">
        <v>321</v>
      </c>
      <c r="AF60" s="2" t="s">
        <v>322</v>
      </c>
      <c r="AG60" s="2" t="s">
        <v>322</v>
      </c>
      <c r="AH60" s="2" t="s">
        <v>323</v>
      </c>
      <c r="AI60" s="2"/>
      <c r="AJ60" s="2" t="s">
        <v>268</v>
      </c>
      <c r="AK60" s="2" t="s">
        <v>15</v>
      </c>
      <c r="AL60" s="2" t="s">
        <v>269</v>
      </c>
      <c r="AM60" s="2" t="s">
        <v>270</v>
      </c>
      <c r="AN60" s="2" t="s">
        <v>892</v>
      </c>
      <c r="AO60" s="22">
        <v>0</v>
      </c>
      <c r="AP60" s="22">
        <v>0</v>
      </c>
      <c r="AQ60" s="22">
        <v>0</v>
      </c>
      <c r="AR60" s="22">
        <v>0</v>
      </c>
      <c r="AS60" s="25">
        <v>26000</v>
      </c>
      <c r="AT60" s="25">
        <v>0</v>
      </c>
      <c r="AU60" s="25">
        <v>25645.91</v>
      </c>
      <c r="AV60" s="25">
        <v>0</v>
      </c>
      <c r="AW60" s="25">
        <v>26000</v>
      </c>
      <c r="AX60" s="25">
        <v>25645.91</v>
      </c>
      <c r="AY60" s="25">
        <v>-354.09</v>
      </c>
    </row>
    <row r="61" spans="2:51" hidden="1">
      <c r="B61" s="3" t="s">
        <v>551</v>
      </c>
      <c r="C61" s="2" t="s">
        <v>552</v>
      </c>
      <c r="D61" s="2"/>
      <c r="E61" s="2" t="s">
        <v>1496</v>
      </c>
      <c r="F61" s="2" t="s">
        <v>88</v>
      </c>
      <c r="G61" s="3">
        <v>46236</v>
      </c>
      <c r="H61" s="2" t="s">
        <v>1633</v>
      </c>
      <c r="I61" s="3">
        <v>46236</v>
      </c>
      <c r="J61" s="2" t="s">
        <v>1634</v>
      </c>
      <c r="K61" s="2"/>
      <c r="L61" s="2"/>
      <c r="M61" s="2" t="s">
        <v>90</v>
      </c>
      <c r="N61" s="3"/>
      <c r="O61" s="2"/>
      <c r="P61" s="2"/>
      <c r="Q61" s="2" t="s">
        <v>834</v>
      </c>
      <c r="R61" s="2" t="s">
        <v>834</v>
      </c>
      <c r="S61" s="2"/>
      <c r="T61" s="3"/>
      <c r="U61" s="2"/>
      <c r="V61" s="2"/>
      <c r="W61" s="2" t="s">
        <v>862</v>
      </c>
      <c r="X61" s="2" t="s">
        <v>91</v>
      </c>
      <c r="Y61" s="2" t="s">
        <v>863</v>
      </c>
      <c r="Z61" s="2" t="s">
        <v>92</v>
      </c>
      <c r="AA61" s="2" t="s">
        <v>90</v>
      </c>
      <c r="AB61" s="2"/>
      <c r="AC61" s="2" t="s">
        <v>114</v>
      </c>
      <c r="AD61" s="2">
        <v>1</v>
      </c>
      <c r="AE61" s="2" t="s">
        <v>321</v>
      </c>
      <c r="AF61" s="2" t="s">
        <v>322</v>
      </c>
      <c r="AG61" s="2" t="s">
        <v>322</v>
      </c>
      <c r="AH61" s="2" t="s">
        <v>323</v>
      </c>
      <c r="AI61" s="2"/>
      <c r="AJ61" s="2" t="s">
        <v>138</v>
      </c>
      <c r="AK61" s="2" t="s">
        <v>103</v>
      </c>
      <c r="AL61" s="2" t="s">
        <v>103</v>
      </c>
      <c r="AM61" s="2" t="s">
        <v>139</v>
      </c>
      <c r="AN61" s="2" t="s">
        <v>1635</v>
      </c>
      <c r="AO61" s="22">
        <v>0</v>
      </c>
      <c r="AP61" s="22">
        <v>0</v>
      </c>
      <c r="AQ61" s="22">
        <v>0</v>
      </c>
      <c r="AR61" s="22">
        <v>0</v>
      </c>
      <c r="AS61" s="25">
        <v>48500</v>
      </c>
      <c r="AT61" s="25">
        <v>0</v>
      </c>
      <c r="AU61" s="25">
        <v>50702.98</v>
      </c>
      <c r="AV61" s="25">
        <v>0</v>
      </c>
      <c r="AW61" s="25">
        <v>48500</v>
      </c>
      <c r="AX61" s="25">
        <v>50702.98</v>
      </c>
      <c r="AY61" s="25">
        <v>2202.98</v>
      </c>
    </row>
    <row r="62" spans="2:51" hidden="1">
      <c r="B62" s="3" t="s">
        <v>551</v>
      </c>
      <c r="C62" s="2" t="s">
        <v>552</v>
      </c>
      <c r="D62" s="2"/>
      <c r="E62" s="2" t="s">
        <v>1496</v>
      </c>
      <c r="F62" s="2" t="s">
        <v>88</v>
      </c>
      <c r="G62" s="3">
        <v>46236</v>
      </c>
      <c r="H62" s="2" t="s">
        <v>1636</v>
      </c>
      <c r="I62" s="3">
        <v>46236</v>
      </c>
      <c r="J62" s="2" t="s">
        <v>1637</v>
      </c>
      <c r="K62" s="2"/>
      <c r="L62" s="2"/>
      <c r="M62" s="2" t="s">
        <v>90</v>
      </c>
      <c r="N62" s="3"/>
      <c r="O62" s="2"/>
      <c r="P62" s="2"/>
      <c r="Q62" s="2" t="s">
        <v>834</v>
      </c>
      <c r="R62" s="2" t="s">
        <v>834</v>
      </c>
      <c r="S62" s="2"/>
      <c r="T62" s="3"/>
      <c r="U62" s="2"/>
      <c r="V62" s="2"/>
      <c r="W62" s="2" t="s">
        <v>962</v>
      </c>
      <c r="X62" s="2" t="s">
        <v>91</v>
      </c>
      <c r="Y62" s="2" t="s">
        <v>1380</v>
      </c>
      <c r="Z62" s="2" t="s">
        <v>92</v>
      </c>
      <c r="AA62" s="2" t="s">
        <v>90</v>
      </c>
      <c r="AB62" s="2"/>
      <c r="AC62" s="2" t="s">
        <v>114</v>
      </c>
      <c r="AD62" s="2">
        <v>1</v>
      </c>
      <c r="AE62" s="2" t="s">
        <v>321</v>
      </c>
      <c r="AF62" s="2" t="s">
        <v>322</v>
      </c>
      <c r="AG62" s="2" t="s">
        <v>322</v>
      </c>
      <c r="AH62" s="2" t="s">
        <v>323</v>
      </c>
      <c r="AI62" s="2"/>
      <c r="AJ62" s="2" t="s">
        <v>138</v>
      </c>
      <c r="AK62" s="2" t="s">
        <v>103</v>
      </c>
      <c r="AL62" s="2" t="s">
        <v>103</v>
      </c>
      <c r="AM62" s="2" t="s">
        <v>139</v>
      </c>
      <c r="AN62" s="2" t="s">
        <v>901</v>
      </c>
      <c r="AO62" s="22">
        <v>0</v>
      </c>
      <c r="AP62" s="22">
        <v>0</v>
      </c>
      <c r="AQ62" s="22">
        <v>0</v>
      </c>
      <c r="AR62" s="22">
        <v>0</v>
      </c>
      <c r="AS62" s="25">
        <v>48500</v>
      </c>
      <c r="AT62" s="25">
        <v>0</v>
      </c>
      <c r="AU62" s="25">
        <v>50702.98</v>
      </c>
      <c r="AV62" s="25">
        <v>0</v>
      </c>
      <c r="AW62" s="25">
        <v>48500</v>
      </c>
      <c r="AX62" s="25">
        <v>50702.98</v>
      </c>
      <c r="AY62" s="25">
        <v>2202.98</v>
      </c>
    </row>
    <row r="63" spans="2:51" hidden="1">
      <c r="B63" s="3" t="s">
        <v>551</v>
      </c>
      <c r="C63" s="2" t="s">
        <v>552</v>
      </c>
      <c r="D63" s="2" t="s">
        <v>100</v>
      </c>
      <c r="E63" s="2" t="s">
        <v>1496</v>
      </c>
      <c r="F63" s="2" t="s">
        <v>88</v>
      </c>
      <c r="G63" s="3">
        <v>46236</v>
      </c>
      <c r="H63" s="2" t="s">
        <v>1638</v>
      </c>
      <c r="I63" s="3">
        <v>46236</v>
      </c>
      <c r="J63" s="2" t="s">
        <v>1639</v>
      </c>
      <c r="K63" s="2"/>
      <c r="L63" s="2"/>
      <c r="M63" s="2" t="s">
        <v>90</v>
      </c>
      <c r="N63" s="3"/>
      <c r="O63" s="2"/>
      <c r="P63" s="2"/>
      <c r="Q63" s="2" t="s">
        <v>834</v>
      </c>
      <c r="R63" s="2" t="s">
        <v>834</v>
      </c>
      <c r="S63" s="2"/>
      <c r="T63" s="3"/>
      <c r="U63" s="2"/>
      <c r="V63" s="2"/>
      <c r="W63" s="2" t="s">
        <v>915</v>
      </c>
      <c r="X63" s="2" t="s">
        <v>91</v>
      </c>
      <c r="Y63" s="2" t="s">
        <v>894</v>
      </c>
      <c r="Z63" s="2" t="s">
        <v>92</v>
      </c>
      <c r="AA63" s="2" t="s">
        <v>90</v>
      </c>
      <c r="AB63" s="2"/>
      <c r="AC63" s="2" t="s">
        <v>114</v>
      </c>
      <c r="AD63" s="2">
        <v>1</v>
      </c>
      <c r="AE63" s="2" t="s">
        <v>321</v>
      </c>
      <c r="AF63" s="2" t="s">
        <v>322</v>
      </c>
      <c r="AG63" s="2" t="s">
        <v>322</v>
      </c>
      <c r="AH63" s="2" t="s">
        <v>323</v>
      </c>
      <c r="AI63" s="2"/>
      <c r="AJ63" s="2" t="s">
        <v>138</v>
      </c>
      <c r="AK63" s="2" t="s">
        <v>103</v>
      </c>
      <c r="AL63" s="2" t="s">
        <v>103</v>
      </c>
      <c r="AM63" s="2" t="s">
        <v>139</v>
      </c>
      <c r="AN63" s="2" t="s">
        <v>864</v>
      </c>
      <c r="AO63" s="22">
        <v>0</v>
      </c>
      <c r="AP63" s="22">
        <v>0</v>
      </c>
      <c r="AQ63" s="22">
        <v>0</v>
      </c>
      <c r="AR63" s="22">
        <v>0</v>
      </c>
      <c r="AS63" s="25">
        <v>48500</v>
      </c>
      <c r="AT63" s="25">
        <v>0</v>
      </c>
      <c r="AU63" s="25">
        <v>50702.98</v>
      </c>
      <c r="AV63" s="25">
        <v>0</v>
      </c>
      <c r="AW63" s="25">
        <v>48500</v>
      </c>
      <c r="AX63" s="25">
        <v>50702.98</v>
      </c>
      <c r="AY63" s="25">
        <v>2202.98</v>
      </c>
    </row>
    <row r="64" spans="2:51" hidden="1">
      <c r="B64" s="3" t="s">
        <v>551</v>
      </c>
      <c r="C64" s="2" t="s">
        <v>552</v>
      </c>
      <c r="D64" s="2"/>
      <c r="E64" s="2" t="s">
        <v>1496</v>
      </c>
      <c r="F64" s="2" t="s">
        <v>88</v>
      </c>
      <c r="G64" s="3">
        <v>46236</v>
      </c>
      <c r="H64" s="2" t="s">
        <v>1640</v>
      </c>
      <c r="I64" s="3">
        <v>46236</v>
      </c>
      <c r="J64" s="2" t="s">
        <v>1641</v>
      </c>
      <c r="K64" s="2"/>
      <c r="L64" s="2"/>
      <c r="M64" s="2" t="s">
        <v>90</v>
      </c>
      <c r="N64" s="3"/>
      <c r="O64" s="2"/>
      <c r="P64" s="2"/>
      <c r="Q64" s="2" t="s">
        <v>834</v>
      </c>
      <c r="R64" s="2" t="s">
        <v>834</v>
      </c>
      <c r="S64" s="2"/>
      <c r="T64" s="3"/>
      <c r="U64" s="2"/>
      <c r="V64" s="2"/>
      <c r="W64" s="2" t="s">
        <v>1138</v>
      </c>
      <c r="X64" s="2" t="s">
        <v>91</v>
      </c>
      <c r="Y64" s="2" t="s">
        <v>1228</v>
      </c>
      <c r="Z64" s="2" t="s">
        <v>92</v>
      </c>
      <c r="AA64" s="2" t="s">
        <v>90</v>
      </c>
      <c r="AB64" s="2"/>
      <c r="AC64" s="2" t="s">
        <v>114</v>
      </c>
      <c r="AD64" s="2">
        <v>1</v>
      </c>
      <c r="AE64" s="2" t="s">
        <v>321</v>
      </c>
      <c r="AF64" s="2" t="s">
        <v>322</v>
      </c>
      <c r="AG64" s="2" t="s">
        <v>322</v>
      </c>
      <c r="AH64" s="2" t="s">
        <v>323</v>
      </c>
      <c r="AI64" s="2"/>
      <c r="AJ64" s="2" t="s">
        <v>231</v>
      </c>
      <c r="AK64" s="2" t="s">
        <v>207</v>
      </c>
      <c r="AL64" s="2" t="s">
        <v>207</v>
      </c>
      <c r="AM64" s="2" t="s">
        <v>178</v>
      </c>
      <c r="AN64" s="2" t="s">
        <v>1022</v>
      </c>
      <c r="AO64" s="22">
        <v>0</v>
      </c>
      <c r="AP64" s="22">
        <v>0</v>
      </c>
      <c r="AQ64" s="22">
        <v>0</v>
      </c>
      <c r="AR64" s="22">
        <v>0</v>
      </c>
      <c r="AS64" s="25">
        <v>8500</v>
      </c>
      <c r="AT64" s="25">
        <v>0</v>
      </c>
      <c r="AU64" s="25">
        <v>8764.18</v>
      </c>
      <c r="AV64" s="25">
        <v>0</v>
      </c>
      <c r="AW64" s="25">
        <v>8500</v>
      </c>
      <c r="AX64" s="25">
        <v>8764.18</v>
      </c>
      <c r="AY64" s="25">
        <v>264.18</v>
      </c>
    </row>
    <row r="65" spans="2:51" hidden="1">
      <c r="B65" s="3" t="s">
        <v>551</v>
      </c>
      <c r="C65" s="2" t="s">
        <v>552</v>
      </c>
      <c r="D65" s="2"/>
      <c r="E65" s="2"/>
      <c r="F65" s="2" t="s">
        <v>88</v>
      </c>
      <c r="G65" s="3">
        <v>46236</v>
      </c>
      <c r="H65" s="2" t="s">
        <v>1642</v>
      </c>
      <c r="I65" s="3">
        <v>46236</v>
      </c>
      <c r="J65" s="2" t="s">
        <v>1643</v>
      </c>
      <c r="K65" s="2"/>
      <c r="L65" s="2"/>
      <c r="M65" s="2" t="s">
        <v>90</v>
      </c>
      <c r="N65" s="3"/>
      <c r="O65" s="2"/>
      <c r="P65" s="2"/>
      <c r="Q65" s="2" t="s">
        <v>553</v>
      </c>
      <c r="R65" s="2" t="s">
        <v>553</v>
      </c>
      <c r="S65" s="2"/>
      <c r="T65" s="3"/>
      <c r="U65" s="2"/>
      <c r="V65" s="2"/>
      <c r="W65" s="2" t="s">
        <v>694</v>
      </c>
      <c r="X65" s="2" t="s">
        <v>91</v>
      </c>
      <c r="Y65" s="2" t="s">
        <v>695</v>
      </c>
      <c r="Z65" s="2" t="s">
        <v>92</v>
      </c>
      <c r="AA65" s="2" t="s">
        <v>90</v>
      </c>
      <c r="AB65" s="2"/>
      <c r="AC65" s="2" t="s">
        <v>93</v>
      </c>
      <c r="AD65" s="2">
        <v>1</v>
      </c>
      <c r="AE65" s="2" t="s">
        <v>554</v>
      </c>
      <c r="AF65" s="2" t="s">
        <v>555</v>
      </c>
      <c r="AG65" s="2" t="s">
        <v>322</v>
      </c>
      <c r="AH65" s="2" t="s">
        <v>556</v>
      </c>
      <c r="AI65" s="2" t="s">
        <v>557</v>
      </c>
      <c r="AJ65" s="2" t="s">
        <v>321</v>
      </c>
      <c r="AK65" s="2" t="s">
        <v>322</v>
      </c>
      <c r="AL65" s="2" t="s">
        <v>322</v>
      </c>
      <c r="AM65" s="2" t="s">
        <v>323</v>
      </c>
      <c r="AN65" s="2" t="s">
        <v>1266</v>
      </c>
      <c r="AO65" s="22">
        <v>0</v>
      </c>
      <c r="AP65" s="22">
        <v>0</v>
      </c>
      <c r="AQ65" s="22">
        <v>0</v>
      </c>
      <c r="AR65" s="22">
        <v>0</v>
      </c>
      <c r="AS65" s="25">
        <v>8750</v>
      </c>
      <c r="AT65" s="25">
        <v>0</v>
      </c>
      <c r="AU65" s="25">
        <v>9150</v>
      </c>
      <c r="AV65" s="25">
        <v>0</v>
      </c>
      <c r="AW65" s="25">
        <v>8750</v>
      </c>
      <c r="AX65" s="25">
        <v>9150</v>
      </c>
      <c r="AY65" s="25">
        <v>400</v>
      </c>
    </row>
    <row r="66" spans="2:51" hidden="1">
      <c r="B66" s="3" t="s">
        <v>551</v>
      </c>
      <c r="C66" s="2" t="s">
        <v>552</v>
      </c>
      <c r="D66" s="2"/>
      <c r="E66" s="2"/>
      <c r="F66" s="2" t="s">
        <v>88</v>
      </c>
      <c r="G66" s="3">
        <v>46236</v>
      </c>
      <c r="H66" s="2" t="s">
        <v>1644</v>
      </c>
      <c r="I66" s="3">
        <v>46236</v>
      </c>
      <c r="J66" s="2" t="s">
        <v>1645</v>
      </c>
      <c r="K66" s="2"/>
      <c r="L66" s="2"/>
      <c r="M66" s="2" t="s">
        <v>90</v>
      </c>
      <c r="N66" s="3"/>
      <c r="O66" s="2"/>
      <c r="P66" s="2"/>
      <c r="Q66" s="2" t="s">
        <v>553</v>
      </c>
      <c r="R66" s="2" t="s">
        <v>553</v>
      </c>
      <c r="S66" s="2"/>
      <c r="T66" s="3"/>
      <c r="U66" s="2"/>
      <c r="V66" s="2"/>
      <c r="W66" s="2" t="s">
        <v>794</v>
      </c>
      <c r="X66" s="2" t="s">
        <v>91</v>
      </c>
      <c r="Y66" s="2" t="s">
        <v>630</v>
      </c>
      <c r="Z66" s="2" t="s">
        <v>92</v>
      </c>
      <c r="AA66" s="2" t="s">
        <v>90</v>
      </c>
      <c r="AB66" s="2"/>
      <c r="AC66" s="2" t="s">
        <v>114</v>
      </c>
      <c r="AD66" s="2">
        <v>1</v>
      </c>
      <c r="AE66" s="2" t="s">
        <v>179</v>
      </c>
      <c r="AF66" s="2" t="s">
        <v>8</v>
      </c>
      <c r="AG66" s="2" t="s">
        <v>8</v>
      </c>
      <c r="AH66" s="2" t="s">
        <v>180</v>
      </c>
      <c r="AI66" s="2" t="s">
        <v>843</v>
      </c>
      <c r="AJ66" s="2" t="s">
        <v>123</v>
      </c>
      <c r="AK66" s="2" t="s">
        <v>13</v>
      </c>
      <c r="AL66" s="2" t="s">
        <v>13</v>
      </c>
      <c r="AM66" s="2" t="s">
        <v>124</v>
      </c>
      <c r="AN66" s="2" t="s">
        <v>1061</v>
      </c>
      <c r="AO66" s="22">
        <v>0</v>
      </c>
      <c r="AP66" s="22">
        <v>0</v>
      </c>
      <c r="AQ66" s="22">
        <v>0</v>
      </c>
      <c r="AR66" s="22">
        <v>0</v>
      </c>
      <c r="AS66" s="25">
        <v>30000</v>
      </c>
      <c r="AT66" s="25">
        <v>0</v>
      </c>
      <c r="AU66" s="25">
        <v>30250</v>
      </c>
      <c r="AV66" s="25">
        <v>0</v>
      </c>
      <c r="AW66" s="25">
        <v>30000</v>
      </c>
      <c r="AX66" s="25">
        <v>30250</v>
      </c>
      <c r="AY66" s="25">
        <v>250</v>
      </c>
    </row>
    <row r="67" spans="2:51">
      <c r="B67" s="3" t="s">
        <v>17</v>
      </c>
      <c r="C67" s="2" t="s">
        <v>524</v>
      </c>
      <c r="D67" s="2" t="s">
        <v>100</v>
      </c>
      <c r="E67" s="2" t="s">
        <v>1587</v>
      </c>
      <c r="F67" s="2" t="s">
        <v>88</v>
      </c>
      <c r="G67" s="3">
        <v>46236</v>
      </c>
      <c r="H67" s="2" t="s">
        <v>1646</v>
      </c>
      <c r="I67" s="3">
        <v>46236</v>
      </c>
      <c r="J67" s="2" t="s">
        <v>1647</v>
      </c>
      <c r="K67" s="2" t="s">
        <v>208</v>
      </c>
      <c r="L67" s="2"/>
      <c r="M67" s="2" t="s">
        <v>90</v>
      </c>
      <c r="N67" s="3"/>
      <c r="O67" s="2"/>
      <c r="P67" s="2"/>
      <c r="Q67" s="2" t="s">
        <v>22</v>
      </c>
      <c r="R67" s="2" t="s">
        <v>22</v>
      </c>
      <c r="S67" s="2"/>
      <c r="T67" s="3">
        <v>46236</v>
      </c>
      <c r="U67" s="2" t="s">
        <v>1648</v>
      </c>
      <c r="V67" s="2"/>
      <c r="W67" s="2" t="s">
        <v>869</v>
      </c>
      <c r="X67" s="2" t="s">
        <v>91</v>
      </c>
      <c r="Y67" s="2" t="s">
        <v>654</v>
      </c>
      <c r="Z67" s="2" t="s">
        <v>149</v>
      </c>
      <c r="AA67" s="2" t="s">
        <v>90</v>
      </c>
      <c r="AB67" s="2"/>
      <c r="AC67" s="2" t="s">
        <v>114</v>
      </c>
      <c r="AD67" s="2">
        <v>1</v>
      </c>
      <c r="AE67" s="2" t="s">
        <v>189</v>
      </c>
      <c r="AF67" s="2" t="s">
        <v>190</v>
      </c>
      <c r="AG67" s="2" t="s">
        <v>14</v>
      </c>
      <c r="AH67" s="2" t="s">
        <v>191</v>
      </c>
      <c r="AI67" s="2"/>
      <c r="AJ67" s="2" t="s">
        <v>140</v>
      </c>
      <c r="AK67" s="2" t="s">
        <v>141</v>
      </c>
      <c r="AL67" s="2" t="s">
        <v>141</v>
      </c>
      <c r="AM67" s="2" t="s">
        <v>142</v>
      </c>
      <c r="AN67" s="2" t="s">
        <v>1649</v>
      </c>
      <c r="AO67" s="22">
        <v>0</v>
      </c>
      <c r="AP67" s="22">
        <v>348</v>
      </c>
      <c r="AQ67" s="22">
        <v>858</v>
      </c>
      <c r="AR67" s="22">
        <v>510</v>
      </c>
      <c r="AS67" s="25">
        <v>34832.33</v>
      </c>
      <c r="AT67" s="25">
        <v>410.62</v>
      </c>
      <c r="AU67" s="25">
        <v>21377.8</v>
      </c>
      <c r="AV67" s="25">
        <v>0</v>
      </c>
      <c r="AW67" s="25">
        <v>34421.71</v>
      </c>
      <c r="AX67" s="25">
        <v>21377.8</v>
      </c>
      <c r="AY67" s="25">
        <v>-13043.91</v>
      </c>
    </row>
    <row r="68" spans="2:51" hidden="1">
      <c r="B68" s="3" t="s">
        <v>17</v>
      </c>
      <c r="C68" s="2" t="s">
        <v>524</v>
      </c>
      <c r="D68" s="2" t="s">
        <v>100</v>
      </c>
      <c r="E68" s="2" t="s">
        <v>1587</v>
      </c>
      <c r="F68" s="2" t="s">
        <v>88</v>
      </c>
      <c r="G68" s="3">
        <v>46236</v>
      </c>
      <c r="H68" s="2" t="s">
        <v>1650</v>
      </c>
      <c r="I68" s="3">
        <v>46236</v>
      </c>
      <c r="J68" s="2" t="s">
        <v>1651</v>
      </c>
      <c r="K68" s="2" t="s">
        <v>208</v>
      </c>
      <c r="L68" s="2"/>
      <c r="M68" s="2" t="s">
        <v>90</v>
      </c>
      <c r="N68" s="3"/>
      <c r="O68" s="2"/>
      <c r="P68" s="2"/>
      <c r="Q68" s="2" t="s">
        <v>22</v>
      </c>
      <c r="R68" s="2" t="s">
        <v>22</v>
      </c>
      <c r="S68" s="2"/>
      <c r="T68" s="3">
        <v>46236</v>
      </c>
      <c r="U68" s="2" t="s">
        <v>1652</v>
      </c>
      <c r="V68" s="2"/>
      <c r="W68" s="2" t="s">
        <v>806</v>
      </c>
      <c r="X68" s="2" t="s">
        <v>91</v>
      </c>
      <c r="Y68" s="2" t="s">
        <v>773</v>
      </c>
      <c r="Z68" s="2" t="s">
        <v>92</v>
      </c>
      <c r="AA68" s="2" t="s">
        <v>90</v>
      </c>
      <c r="AB68" s="2"/>
      <c r="AC68" s="2" t="s">
        <v>114</v>
      </c>
      <c r="AD68" s="2">
        <v>1</v>
      </c>
      <c r="AE68" s="2" t="s">
        <v>189</v>
      </c>
      <c r="AF68" s="2" t="s">
        <v>190</v>
      </c>
      <c r="AG68" s="2" t="s">
        <v>14</v>
      </c>
      <c r="AH68" s="2" t="s">
        <v>191</v>
      </c>
      <c r="AI68" s="2"/>
      <c r="AJ68" s="2" t="s">
        <v>311</v>
      </c>
      <c r="AK68" s="2" t="s">
        <v>312</v>
      </c>
      <c r="AL68" s="2" t="s">
        <v>312</v>
      </c>
      <c r="AM68" s="2" t="s">
        <v>313</v>
      </c>
      <c r="AN68" s="2" t="s">
        <v>1653</v>
      </c>
      <c r="AO68" s="22">
        <v>0</v>
      </c>
      <c r="AP68" s="22">
        <v>0</v>
      </c>
      <c r="AQ68" s="22">
        <v>0</v>
      </c>
      <c r="AR68" s="22">
        <v>0</v>
      </c>
      <c r="AS68" s="25">
        <v>37000</v>
      </c>
      <c r="AT68" s="25">
        <v>0</v>
      </c>
      <c r="AU68" s="25">
        <v>42385.4</v>
      </c>
      <c r="AV68" s="25">
        <v>0</v>
      </c>
      <c r="AW68" s="25">
        <v>37000</v>
      </c>
      <c r="AX68" s="25">
        <v>42385.4</v>
      </c>
      <c r="AY68" s="25">
        <v>5385.4</v>
      </c>
    </row>
    <row r="69" spans="2:51" hidden="1">
      <c r="B69" s="3" t="s">
        <v>17</v>
      </c>
      <c r="C69" s="2" t="s">
        <v>524</v>
      </c>
      <c r="D69" s="2" t="s">
        <v>100</v>
      </c>
      <c r="E69" s="2" t="s">
        <v>1587</v>
      </c>
      <c r="F69" s="2" t="s">
        <v>88</v>
      </c>
      <c r="G69" s="3">
        <v>46236</v>
      </c>
      <c r="H69" s="2" t="s">
        <v>1654</v>
      </c>
      <c r="I69" s="3">
        <v>46236</v>
      </c>
      <c r="J69" s="2" t="s">
        <v>1655</v>
      </c>
      <c r="K69" s="2" t="s">
        <v>208</v>
      </c>
      <c r="L69" s="2"/>
      <c r="M69" s="2" t="s">
        <v>90</v>
      </c>
      <c r="N69" s="3"/>
      <c r="O69" s="2"/>
      <c r="P69" s="2"/>
      <c r="Q69" s="2" t="s">
        <v>22</v>
      </c>
      <c r="R69" s="2" t="s">
        <v>22</v>
      </c>
      <c r="S69" s="2"/>
      <c r="T69" s="3">
        <v>46236</v>
      </c>
      <c r="U69" s="2" t="s">
        <v>1656</v>
      </c>
      <c r="V69" s="2"/>
      <c r="W69" s="2" t="s">
        <v>925</v>
      </c>
      <c r="X69" s="2" t="s">
        <v>91</v>
      </c>
      <c r="Y69" s="2" t="s">
        <v>773</v>
      </c>
      <c r="Z69" s="2" t="s">
        <v>92</v>
      </c>
      <c r="AA69" s="2" t="s">
        <v>90</v>
      </c>
      <c r="AB69" s="2"/>
      <c r="AC69" s="2" t="s">
        <v>114</v>
      </c>
      <c r="AD69" s="2">
        <v>1</v>
      </c>
      <c r="AE69" s="2" t="s">
        <v>189</v>
      </c>
      <c r="AF69" s="2" t="s">
        <v>190</v>
      </c>
      <c r="AG69" s="2" t="s">
        <v>14</v>
      </c>
      <c r="AH69" s="2" t="s">
        <v>191</v>
      </c>
      <c r="AI69" s="2"/>
      <c r="AJ69" s="2" t="s">
        <v>939</v>
      </c>
      <c r="AK69" s="2" t="s">
        <v>940</v>
      </c>
      <c r="AL69" s="2" t="s">
        <v>940</v>
      </c>
      <c r="AM69" s="2" t="s">
        <v>941</v>
      </c>
      <c r="AN69" s="2" t="s">
        <v>1657</v>
      </c>
      <c r="AO69" s="22">
        <v>0</v>
      </c>
      <c r="AP69" s="22">
        <v>0</v>
      </c>
      <c r="AQ69" s="22">
        <v>0</v>
      </c>
      <c r="AR69" s="22">
        <v>0</v>
      </c>
      <c r="AS69" s="25">
        <v>33000</v>
      </c>
      <c r="AT69" s="25">
        <v>0</v>
      </c>
      <c r="AU69" s="25">
        <v>38403.699999999997</v>
      </c>
      <c r="AV69" s="25">
        <v>0</v>
      </c>
      <c r="AW69" s="25">
        <v>33000</v>
      </c>
      <c r="AX69" s="25">
        <v>38403.699999999997</v>
      </c>
      <c r="AY69" s="25">
        <v>5403.7</v>
      </c>
    </row>
    <row r="70" spans="2:51">
      <c r="B70" s="3" t="s">
        <v>17</v>
      </c>
      <c r="C70" s="2" t="s">
        <v>524</v>
      </c>
      <c r="D70" s="2" t="s">
        <v>100</v>
      </c>
      <c r="E70" s="2" t="s">
        <v>1587</v>
      </c>
      <c r="F70" s="2" t="s">
        <v>88</v>
      </c>
      <c r="G70" s="3">
        <v>46236</v>
      </c>
      <c r="H70" s="2" t="s">
        <v>1658</v>
      </c>
      <c r="I70" s="3">
        <v>46236</v>
      </c>
      <c r="J70" s="2" t="s">
        <v>1659</v>
      </c>
      <c r="K70" s="2" t="s">
        <v>208</v>
      </c>
      <c r="L70" s="2"/>
      <c r="M70" s="2" t="s">
        <v>90</v>
      </c>
      <c r="N70" s="3"/>
      <c r="O70" s="2"/>
      <c r="P70" s="2"/>
      <c r="Q70" s="2" t="s">
        <v>22</v>
      </c>
      <c r="R70" s="2" t="s">
        <v>22</v>
      </c>
      <c r="S70" s="2"/>
      <c r="T70" s="3">
        <v>46236</v>
      </c>
      <c r="U70" s="2" t="s">
        <v>1660</v>
      </c>
      <c r="V70" s="2"/>
      <c r="W70" s="2" t="s">
        <v>1057</v>
      </c>
      <c r="X70" s="2" t="s">
        <v>91</v>
      </c>
      <c r="Y70" s="2" t="s">
        <v>1058</v>
      </c>
      <c r="Z70" s="2" t="s">
        <v>149</v>
      </c>
      <c r="AA70" s="2" t="s">
        <v>90</v>
      </c>
      <c r="AB70" s="2"/>
      <c r="AC70" s="2" t="s">
        <v>114</v>
      </c>
      <c r="AD70" s="2">
        <v>1</v>
      </c>
      <c r="AE70" s="2" t="s">
        <v>189</v>
      </c>
      <c r="AF70" s="2" t="s">
        <v>190</v>
      </c>
      <c r="AG70" s="2" t="s">
        <v>14</v>
      </c>
      <c r="AH70" s="2" t="s">
        <v>191</v>
      </c>
      <c r="AI70" s="2"/>
      <c r="AJ70" s="2" t="s">
        <v>801</v>
      </c>
      <c r="AK70" s="2" t="s">
        <v>802</v>
      </c>
      <c r="AL70" s="2" t="s">
        <v>802</v>
      </c>
      <c r="AM70" s="2" t="s">
        <v>803</v>
      </c>
      <c r="AN70" s="2" t="s">
        <v>1661</v>
      </c>
      <c r="AO70" s="22">
        <v>0</v>
      </c>
      <c r="AP70" s="22">
        <v>542</v>
      </c>
      <c r="AQ70" s="22">
        <v>882</v>
      </c>
      <c r="AR70" s="22">
        <v>340</v>
      </c>
      <c r="AS70" s="25">
        <v>36710.9</v>
      </c>
      <c r="AT70" s="25">
        <v>67.05</v>
      </c>
      <c r="AU70" s="25">
        <v>33191.4</v>
      </c>
      <c r="AV70" s="25">
        <v>0</v>
      </c>
      <c r="AW70" s="25">
        <v>36643.85</v>
      </c>
      <c r="AX70" s="25">
        <v>33191.4</v>
      </c>
      <c r="AY70" s="25">
        <v>-3452.45</v>
      </c>
    </row>
    <row r="71" spans="2:51">
      <c r="B71" s="3" t="s">
        <v>17</v>
      </c>
      <c r="C71" s="2" t="s">
        <v>524</v>
      </c>
      <c r="D71" s="2" t="s">
        <v>100</v>
      </c>
      <c r="E71" s="2" t="s">
        <v>1587</v>
      </c>
      <c r="F71" s="2" t="s">
        <v>88</v>
      </c>
      <c r="G71" s="3">
        <v>46236</v>
      </c>
      <c r="H71" s="2" t="s">
        <v>1662</v>
      </c>
      <c r="I71" s="3">
        <v>46236</v>
      </c>
      <c r="J71" s="2" t="s">
        <v>1663</v>
      </c>
      <c r="K71" s="2" t="s">
        <v>208</v>
      </c>
      <c r="L71" s="2"/>
      <c r="M71" s="2" t="s">
        <v>90</v>
      </c>
      <c r="N71" s="3"/>
      <c r="O71" s="2"/>
      <c r="P71" s="2"/>
      <c r="Q71" s="2" t="s">
        <v>22</v>
      </c>
      <c r="R71" s="2" t="s">
        <v>22</v>
      </c>
      <c r="S71" s="2"/>
      <c r="T71" s="3">
        <v>46236</v>
      </c>
      <c r="U71" s="2" t="s">
        <v>1664</v>
      </c>
      <c r="V71" s="2"/>
      <c r="W71" s="2" t="s">
        <v>1121</v>
      </c>
      <c r="X71" s="2" t="s">
        <v>91</v>
      </c>
      <c r="Y71" s="2" t="s">
        <v>1102</v>
      </c>
      <c r="Z71" s="2" t="s">
        <v>149</v>
      </c>
      <c r="AA71" s="2" t="s">
        <v>90</v>
      </c>
      <c r="AB71" s="2"/>
      <c r="AC71" s="2" t="s">
        <v>114</v>
      </c>
      <c r="AD71" s="2">
        <v>1</v>
      </c>
      <c r="AE71" s="2" t="s">
        <v>189</v>
      </c>
      <c r="AF71" s="2" t="s">
        <v>190</v>
      </c>
      <c r="AG71" s="2" t="s">
        <v>14</v>
      </c>
      <c r="AH71" s="2" t="s">
        <v>191</v>
      </c>
      <c r="AI71" s="2"/>
      <c r="AJ71" s="2" t="s">
        <v>801</v>
      </c>
      <c r="AK71" s="2" t="s">
        <v>802</v>
      </c>
      <c r="AL71" s="2" t="s">
        <v>802</v>
      </c>
      <c r="AM71" s="2" t="s">
        <v>803</v>
      </c>
      <c r="AN71" s="2" t="s">
        <v>1665</v>
      </c>
      <c r="AO71" s="22">
        <v>0</v>
      </c>
      <c r="AP71" s="22">
        <v>575</v>
      </c>
      <c r="AQ71" s="22">
        <v>1300</v>
      </c>
      <c r="AR71" s="22">
        <v>725</v>
      </c>
      <c r="AS71" s="25">
        <v>57947.18</v>
      </c>
      <c r="AT71" s="25">
        <v>423.32</v>
      </c>
      <c r="AU71" s="25">
        <v>35467.919999999998</v>
      </c>
      <c r="AV71" s="25">
        <v>0</v>
      </c>
      <c r="AW71" s="25">
        <v>57523.86</v>
      </c>
      <c r="AX71" s="25">
        <v>35467.919999999998</v>
      </c>
      <c r="AY71" s="25">
        <v>-22055.94</v>
      </c>
    </row>
    <row r="72" spans="2:51">
      <c r="B72" s="3" t="s">
        <v>17</v>
      </c>
      <c r="C72" s="2" t="s">
        <v>524</v>
      </c>
      <c r="D72" s="2" t="s">
        <v>100</v>
      </c>
      <c r="E72" s="2" t="s">
        <v>1587</v>
      </c>
      <c r="F72" s="2" t="s">
        <v>88</v>
      </c>
      <c r="G72" s="3">
        <v>46236</v>
      </c>
      <c r="H72" s="2" t="s">
        <v>1666</v>
      </c>
      <c r="I72" s="3">
        <v>46236</v>
      </c>
      <c r="J72" s="2" t="s">
        <v>1667</v>
      </c>
      <c r="K72" s="2" t="s">
        <v>208</v>
      </c>
      <c r="L72" s="2"/>
      <c r="M72" s="2" t="s">
        <v>90</v>
      </c>
      <c r="N72" s="3"/>
      <c r="O72" s="2"/>
      <c r="P72" s="2"/>
      <c r="Q72" s="2" t="s">
        <v>22</v>
      </c>
      <c r="R72" s="2" t="s">
        <v>22</v>
      </c>
      <c r="S72" s="2"/>
      <c r="T72" s="3">
        <v>46236</v>
      </c>
      <c r="U72" s="2" t="s">
        <v>1668</v>
      </c>
      <c r="V72" s="2"/>
      <c r="W72" s="2" t="s">
        <v>839</v>
      </c>
      <c r="X72" s="2" t="s">
        <v>91</v>
      </c>
      <c r="Y72" s="2" t="s">
        <v>840</v>
      </c>
      <c r="Z72" s="2" t="s">
        <v>149</v>
      </c>
      <c r="AA72" s="2" t="s">
        <v>90</v>
      </c>
      <c r="AB72" s="2"/>
      <c r="AC72" s="2" t="s">
        <v>114</v>
      </c>
      <c r="AD72" s="2">
        <v>1</v>
      </c>
      <c r="AE72" s="2" t="s">
        <v>189</v>
      </c>
      <c r="AF72" s="2" t="s">
        <v>190</v>
      </c>
      <c r="AG72" s="2" t="s">
        <v>14</v>
      </c>
      <c r="AH72" s="2" t="s">
        <v>191</v>
      </c>
      <c r="AI72" s="2"/>
      <c r="AJ72" s="2" t="s">
        <v>209</v>
      </c>
      <c r="AK72" s="2" t="s">
        <v>201</v>
      </c>
      <c r="AL72" s="2" t="s">
        <v>201</v>
      </c>
      <c r="AM72" s="2" t="s">
        <v>210</v>
      </c>
      <c r="AN72" s="2" t="s">
        <v>1669</v>
      </c>
      <c r="AO72" s="22">
        <v>0</v>
      </c>
      <c r="AP72" s="22">
        <v>388</v>
      </c>
      <c r="AQ72" s="22">
        <v>645</v>
      </c>
      <c r="AR72" s="22">
        <v>257</v>
      </c>
      <c r="AS72" s="25">
        <v>25331.68</v>
      </c>
      <c r="AT72" s="25">
        <v>0</v>
      </c>
      <c r="AU72" s="25">
        <v>24062.04</v>
      </c>
      <c r="AV72" s="25">
        <v>0</v>
      </c>
      <c r="AW72" s="25">
        <v>25331.68</v>
      </c>
      <c r="AX72" s="25">
        <v>24062.04</v>
      </c>
      <c r="AY72" s="25">
        <v>-1269.6400000000001</v>
      </c>
    </row>
    <row r="73" spans="2:51">
      <c r="B73" s="3" t="s">
        <v>17</v>
      </c>
      <c r="C73" s="2" t="s">
        <v>524</v>
      </c>
      <c r="D73" s="2" t="s">
        <v>100</v>
      </c>
      <c r="E73" s="2" t="s">
        <v>1587</v>
      </c>
      <c r="F73" s="2" t="s">
        <v>88</v>
      </c>
      <c r="G73" s="3">
        <v>46236</v>
      </c>
      <c r="H73" s="2" t="s">
        <v>1670</v>
      </c>
      <c r="I73" s="3">
        <v>46236</v>
      </c>
      <c r="J73" s="2" t="s">
        <v>1671</v>
      </c>
      <c r="K73" s="2" t="s">
        <v>208</v>
      </c>
      <c r="L73" s="2"/>
      <c r="M73" s="2" t="s">
        <v>90</v>
      </c>
      <c r="N73" s="3"/>
      <c r="O73" s="2"/>
      <c r="P73" s="2"/>
      <c r="Q73" s="2" t="s">
        <v>22</v>
      </c>
      <c r="R73" s="2" t="s">
        <v>22</v>
      </c>
      <c r="S73" s="2"/>
      <c r="T73" s="3">
        <v>46236</v>
      </c>
      <c r="U73" s="2" t="s">
        <v>1672</v>
      </c>
      <c r="V73" s="2"/>
      <c r="W73" s="2" t="s">
        <v>425</v>
      </c>
      <c r="X73" s="2" t="s">
        <v>91</v>
      </c>
      <c r="Y73" s="2" t="s">
        <v>471</v>
      </c>
      <c r="Z73" s="2" t="s">
        <v>149</v>
      </c>
      <c r="AA73" s="2" t="s">
        <v>90</v>
      </c>
      <c r="AB73" s="2"/>
      <c r="AC73" s="2" t="s">
        <v>114</v>
      </c>
      <c r="AD73" s="2">
        <v>1</v>
      </c>
      <c r="AE73" s="2" t="s">
        <v>189</v>
      </c>
      <c r="AF73" s="2" t="s">
        <v>190</v>
      </c>
      <c r="AG73" s="2" t="s">
        <v>14</v>
      </c>
      <c r="AH73" s="2" t="s">
        <v>191</v>
      </c>
      <c r="AI73" s="2"/>
      <c r="AJ73" s="2" t="s">
        <v>140</v>
      </c>
      <c r="AK73" s="2" t="s">
        <v>141</v>
      </c>
      <c r="AL73" s="2" t="s">
        <v>141</v>
      </c>
      <c r="AM73" s="2" t="s">
        <v>142</v>
      </c>
      <c r="AN73" s="2" t="s">
        <v>1673</v>
      </c>
      <c r="AO73" s="22">
        <v>0</v>
      </c>
      <c r="AP73" s="22">
        <v>676</v>
      </c>
      <c r="AQ73" s="22">
        <v>1121</v>
      </c>
      <c r="AR73" s="22">
        <v>445</v>
      </c>
      <c r="AS73" s="25">
        <v>45098.22</v>
      </c>
      <c r="AT73" s="25">
        <v>0</v>
      </c>
      <c r="AU73" s="25">
        <v>38684.519999999997</v>
      </c>
      <c r="AV73" s="25">
        <v>0</v>
      </c>
      <c r="AW73" s="25">
        <v>45098.22</v>
      </c>
      <c r="AX73" s="25">
        <v>38684.519999999997</v>
      </c>
      <c r="AY73" s="25">
        <v>-6413.7</v>
      </c>
    </row>
    <row r="74" spans="2:51" hidden="1">
      <c r="B74" s="3" t="s">
        <v>17</v>
      </c>
      <c r="C74" s="2" t="s">
        <v>524</v>
      </c>
      <c r="D74" s="2" t="s">
        <v>100</v>
      </c>
      <c r="E74" s="2" t="s">
        <v>1587</v>
      </c>
      <c r="F74" s="2" t="s">
        <v>88</v>
      </c>
      <c r="G74" s="3">
        <v>46236</v>
      </c>
      <c r="H74" s="2" t="s">
        <v>1674</v>
      </c>
      <c r="I74" s="3">
        <v>46236</v>
      </c>
      <c r="J74" s="2" t="s">
        <v>1675</v>
      </c>
      <c r="K74" s="2" t="s">
        <v>208</v>
      </c>
      <c r="L74" s="2"/>
      <c r="M74" s="2" t="s">
        <v>90</v>
      </c>
      <c r="N74" s="3"/>
      <c r="O74" s="2"/>
      <c r="P74" s="2"/>
      <c r="Q74" s="2" t="s">
        <v>22</v>
      </c>
      <c r="R74" s="2" t="s">
        <v>22</v>
      </c>
      <c r="S74" s="2"/>
      <c r="T74" s="3">
        <v>46236</v>
      </c>
      <c r="U74" s="2" t="s">
        <v>1676</v>
      </c>
      <c r="V74" s="2"/>
      <c r="W74" s="2" t="s">
        <v>1677</v>
      </c>
      <c r="X74" s="2" t="s">
        <v>91</v>
      </c>
      <c r="Y74" s="2" t="s">
        <v>856</v>
      </c>
      <c r="Z74" s="2" t="s">
        <v>92</v>
      </c>
      <c r="AA74" s="2" t="s">
        <v>90</v>
      </c>
      <c r="AB74" s="2"/>
      <c r="AC74" s="2" t="s">
        <v>114</v>
      </c>
      <c r="AD74" s="2">
        <v>1</v>
      </c>
      <c r="AE74" s="2" t="s">
        <v>189</v>
      </c>
      <c r="AF74" s="2" t="s">
        <v>190</v>
      </c>
      <c r="AG74" s="2" t="s">
        <v>14</v>
      </c>
      <c r="AH74" s="2" t="s">
        <v>191</v>
      </c>
      <c r="AI74" s="2"/>
      <c r="AJ74" s="2" t="s">
        <v>363</v>
      </c>
      <c r="AK74" s="2" t="s">
        <v>361</v>
      </c>
      <c r="AL74" s="2" t="s">
        <v>361</v>
      </c>
      <c r="AM74" s="2" t="s">
        <v>364</v>
      </c>
      <c r="AN74" s="2" t="s">
        <v>1678</v>
      </c>
      <c r="AO74" s="22">
        <v>0</v>
      </c>
      <c r="AP74" s="22">
        <v>0</v>
      </c>
      <c r="AQ74" s="22">
        <v>0</v>
      </c>
      <c r="AR74" s="22">
        <v>0</v>
      </c>
      <c r="AS74" s="25">
        <v>35000</v>
      </c>
      <c r="AT74" s="25">
        <v>0</v>
      </c>
      <c r="AU74" s="25">
        <v>40126.1</v>
      </c>
      <c r="AV74" s="25">
        <v>0</v>
      </c>
      <c r="AW74" s="25">
        <v>35000</v>
      </c>
      <c r="AX74" s="25">
        <v>40126.1</v>
      </c>
      <c r="AY74" s="25">
        <v>5126.1000000000004</v>
      </c>
    </row>
    <row r="75" spans="2:51" hidden="1">
      <c r="B75" s="3" t="s">
        <v>17</v>
      </c>
      <c r="C75" s="2" t="s">
        <v>524</v>
      </c>
      <c r="D75" s="2" t="s">
        <v>100</v>
      </c>
      <c r="E75" s="2" t="s">
        <v>1587</v>
      </c>
      <c r="F75" s="2" t="s">
        <v>88</v>
      </c>
      <c r="G75" s="3">
        <v>46236</v>
      </c>
      <c r="H75" s="2" t="s">
        <v>1679</v>
      </c>
      <c r="I75" s="3">
        <v>46236</v>
      </c>
      <c r="J75" s="2" t="s">
        <v>1680</v>
      </c>
      <c r="K75" s="2" t="s">
        <v>208</v>
      </c>
      <c r="L75" s="2"/>
      <c r="M75" s="2" t="s">
        <v>90</v>
      </c>
      <c r="N75" s="3"/>
      <c r="O75" s="2"/>
      <c r="P75" s="2"/>
      <c r="Q75" s="2" t="s">
        <v>22</v>
      </c>
      <c r="R75" s="2" t="s">
        <v>22</v>
      </c>
      <c r="S75" s="2"/>
      <c r="T75" s="3">
        <v>46236</v>
      </c>
      <c r="U75" s="2" t="s">
        <v>1681</v>
      </c>
      <c r="V75" s="2"/>
      <c r="W75" s="2" t="s">
        <v>634</v>
      </c>
      <c r="X75" s="2" t="s">
        <v>91</v>
      </c>
      <c r="Y75" s="2" t="s">
        <v>635</v>
      </c>
      <c r="Z75" s="2" t="s">
        <v>92</v>
      </c>
      <c r="AA75" s="2" t="s">
        <v>90</v>
      </c>
      <c r="AB75" s="2"/>
      <c r="AC75" s="2" t="s">
        <v>114</v>
      </c>
      <c r="AD75" s="2">
        <v>1</v>
      </c>
      <c r="AE75" s="2" t="s">
        <v>189</v>
      </c>
      <c r="AF75" s="2" t="s">
        <v>190</v>
      </c>
      <c r="AG75" s="2" t="s">
        <v>14</v>
      </c>
      <c r="AH75" s="2" t="s">
        <v>191</v>
      </c>
      <c r="AI75" s="2"/>
      <c r="AJ75" s="2" t="s">
        <v>245</v>
      </c>
      <c r="AK75" s="2" t="s">
        <v>246</v>
      </c>
      <c r="AL75" s="2" t="s">
        <v>246</v>
      </c>
      <c r="AM75" s="2" t="s">
        <v>247</v>
      </c>
      <c r="AN75" s="2" t="s">
        <v>1682</v>
      </c>
      <c r="AO75" s="22">
        <v>0</v>
      </c>
      <c r="AP75" s="22">
        <v>0</v>
      </c>
      <c r="AQ75" s="22">
        <v>0</v>
      </c>
      <c r="AR75" s="22">
        <v>0</v>
      </c>
      <c r="AS75" s="25">
        <v>43000</v>
      </c>
      <c r="AT75" s="25">
        <v>0</v>
      </c>
      <c r="AU75" s="25">
        <v>48269.04</v>
      </c>
      <c r="AV75" s="25">
        <v>0</v>
      </c>
      <c r="AW75" s="25">
        <v>43000</v>
      </c>
      <c r="AX75" s="25">
        <v>48269.04</v>
      </c>
      <c r="AY75" s="25">
        <v>5269.04</v>
      </c>
    </row>
    <row r="76" spans="2:51">
      <c r="B76" s="3" t="s">
        <v>17</v>
      </c>
      <c r="C76" s="2" t="s">
        <v>524</v>
      </c>
      <c r="D76" s="2" t="s">
        <v>100</v>
      </c>
      <c r="E76" s="2" t="s">
        <v>1587</v>
      </c>
      <c r="F76" s="2" t="s">
        <v>88</v>
      </c>
      <c r="G76" s="3">
        <v>46236</v>
      </c>
      <c r="H76" s="2" t="s">
        <v>1683</v>
      </c>
      <c r="I76" s="3">
        <v>46236</v>
      </c>
      <c r="J76" s="2" t="s">
        <v>1684</v>
      </c>
      <c r="K76" s="2" t="s">
        <v>208</v>
      </c>
      <c r="L76" s="2"/>
      <c r="M76" s="2" t="s">
        <v>90</v>
      </c>
      <c r="N76" s="3"/>
      <c r="O76" s="2"/>
      <c r="P76" s="2"/>
      <c r="Q76" s="2" t="s">
        <v>22</v>
      </c>
      <c r="R76" s="2" t="s">
        <v>22</v>
      </c>
      <c r="S76" s="2"/>
      <c r="T76" s="3">
        <v>46236</v>
      </c>
      <c r="U76" s="2" t="s">
        <v>1685</v>
      </c>
      <c r="V76" s="2"/>
      <c r="W76" s="2" t="s">
        <v>826</v>
      </c>
      <c r="X76" s="2" t="s">
        <v>91</v>
      </c>
      <c r="Y76" s="2" t="s">
        <v>754</v>
      </c>
      <c r="Z76" s="2" t="s">
        <v>149</v>
      </c>
      <c r="AA76" s="2" t="s">
        <v>90</v>
      </c>
      <c r="AB76" s="2"/>
      <c r="AC76" s="2" t="s">
        <v>114</v>
      </c>
      <c r="AD76" s="2">
        <v>1</v>
      </c>
      <c r="AE76" s="2" t="s">
        <v>189</v>
      </c>
      <c r="AF76" s="2" t="s">
        <v>190</v>
      </c>
      <c r="AG76" s="2" t="s">
        <v>14</v>
      </c>
      <c r="AH76" s="2" t="s">
        <v>191</v>
      </c>
      <c r="AI76" s="2"/>
      <c r="AJ76" s="2" t="s">
        <v>236</v>
      </c>
      <c r="AK76" s="2" t="s">
        <v>168</v>
      </c>
      <c r="AL76" s="2" t="s">
        <v>168</v>
      </c>
      <c r="AM76" s="2" t="s">
        <v>237</v>
      </c>
      <c r="AN76" s="2" t="s">
        <v>1686</v>
      </c>
      <c r="AO76" s="22">
        <v>0</v>
      </c>
      <c r="AP76" s="22">
        <v>387</v>
      </c>
      <c r="AQ76" s="22">
        <v>576</v>
      </c>
      <c r="AR76" s="22">
        <v>189</v>
      </c>
      <c r="AS76" s="25">
        <v>26219.29</v>
      </c>
      <c r="AT76" s="25">
        <v>0</v>
      </c>
      <c r="AU76" s="25">
        <v>25435.9</v>
      </c>
      <c r="AV76" s="25">
        <v>0</v>
      </c>
      <c r="AW76" s="25">
        <v>26219.29</v>
      </c>
      <c r="AX76" s="25">
        <v>25435.9</v>
      </c>
      <c r="AY76" s="25">
        <v>-783.39</v>
      </c>
    </row>
    <row r="77" spans="2:51">
      <c r="B77" s="3" t="s">
        <v>17</v>
      </c>
      <c r="C77" s="2" t="s">
        <v>524</v>
      </c>
      <c r="D77" s="2" t="s">
        <v>100</v>
      </c>
      <c r="E77" s="2" t="s">
        <v>1587</v>
      </c>
      <c r="F77" s="2" t="s">
        <v>88</v>
      </c>
      <c r="G77" s="3">
        <v>46236</v>
      </c>
      <c r="H77" s="2" t="s">
        <v>1687</v>
      </c>
      <c r="I77" s="3">
        <v>46236</v>
      </c>
      <c r="J77" s="2" t="s">
        <v>1688</v>
      </c>
      <c r="K77" s="2" t="s">
        <v>208</v>
      </c>
      <c r="L77" s="2"/>
      <c r="M77" s="2" t="s">
        <v>90</v>
      </c>
      <c r="N77" s="3"/>
      <c r="O77" s="2"/>
      <c r="P77" s="2"/>
      <c r="Q77" s="2" t="s">
        <v>22</v>
      </c>
      <c r="R77" s="2" t="s">
        <v>22</v>
      </c>
      <c r="S77" s="2"/>
      <c r="T77" s="3">
        <v>46236</v>
      </c>
      <c r="U77" s="2" t="s">
        <v>1689</v>
      </c>
      <c r="V77" s="2"/>
      <c r="W77" s="2" t="s">
        <v>567</v>
      </c>
      <c r="X77" s="2" t="s">
        <v>91</v>
      </c>
      <c r="Y77" s="2" t="s">
        <v>566</v>
      </c>
      <c r="Z77" s="2" t="s">
        <v>149</v>
      </c>
      <c r="AA77" s="2" t="s">
        <v>90</v>
      </c>
      <c r="AB77" s="2"/>
      <c r="AC77" s="2" t="s">
        <v>114</v>
      </c>
      <c r="AD77" s="2">
        <v>1</v>
      </c>
      <c r="AE77" s="2" t="s">
        <v>189</v>
      </c>
      <c r="AF77" s="2" t="s">
        <v>190</v>
      </c>
      <c r="AG77" s="2" t="s">
        <v>14</v>
      </c>
      <c r="AH77" s="2" t="s">
        <v>191</v>
      </c>
      <c r="AI77" s="2"/>
      <c r="AJ77" s="2" t="s">
        <v>823</v>
      </c>
      <c r="AK77" s="2" t="s">
        <v>824</v>
      </c>
      <c r="AL77" s="2" t="s">
        <v>824</v>
      </c>
      <c r="AM77" s="2" t="s">
        <v>825</v>
      </c>
      <c r="AN77" s="2" t="s">
        <v>1690</v>
      </c>
      <c r="AO77" s="22">
        <v>0</v>
      </c>
      <c r="AP77" s="22">
        <v>182</v>
      </c>
      <c r="AQ77" s="22">
        <v>760</v>
      </c>
      <c r="AR77" s="22">
        <v>578</v>
      </c>
      <c r="AS77" s="25">
        <v>36925.519999999997</v>
      </c>
      <c r="AT77" s="25">
        <v>2970.05</v>
      </c>
      <c r="AU77" s="25">
        <v>28049.56</v>
      </c>
      <c r="AV77" s="25">
        <v>0</v>
      </c>
      <c r="AW77" s="25">
        <v>33955.47</v>
      </c>
      <c r="AX77" s="25">
        <v>28049.56</v>
      </c>
      <c r="AY77" s="25">
        <v>-5905.91</v>
      </c>
    </row>
    <row r="78" spans="2:51">
      <c r="B78" s="3" t="s">
        <v>17</v>
      </c>
      <c r="C78" s="2" t="s">
        <v>524</v>
      </c>
      <c r="D78" s="2" t="s">
        <v>100</v>
      </c>
      <c r="E78" s="2" t="s">
        <v>1587</v>
      </c>
      <c r="F78" s="2" t="s">
        <v>88</v>
      </c>
      <c r="G78" s="3">
        <v>46236</v>
      </c>
      <c r="H78" s="2" t="s">
        <v>1691</v>
      </c>
      <c r="I78" s="3">
        <v>46236</v>
      </c>
      <c r="J78" s="2" t="s">
        <v>1692</v>
      </c>
      <c r="K78" s="2" t="s">
        <v>208</v>
      </c>
      <c r="L78" s="2"/>
      <c r="M78" s="2" t="s">
        <v>90</v>
      </c>
      <c r="N78" s="3"/>
      <c r="O78" s="2"/>
      <c r="P78" s="2"/>
      <c r="Q78" s="2" t="s">
        <v>22</v>
      </c>
      <c r="R78" s="2" t="s">
        <v>22</v>
      </c>
      <c r="S78" s="2"/>
      <c r="T78" s="3">
        <v>46236</v>
      </c>
      <c r="U78" s="2" t="s">
        <v>1693</v>
      </c>
      <c r="V78" s="2"/>
      <c r="W78" s="2" t="s">
        <v>804</v>
      </c>
      <c r="X78" s="2" t="s">
        <v>91</v>
      </c>
      <c r="Y78" s="2" t="s">
        <v>805</v>
      </c>
      <c r="Z78" s="2" t="s">
        <v>149</v>
      </c>
      <c r="AA78" s="2" t="s">
        <v>90</v>
      </c>
      <c r="AB78" s="2"/>
      <c r="AC78" s="2" t="s">
        <v>114</v>
      </c>
      <c r="AD78" s="2">
        <v>1</v>
      </c>
      <c r="AE78" s="2" t="s">
        <v>189</v>
      </c>
      <c r="AF78" s="2" t="s">
        <v>190</v>
      </c>
      <c r="AG78" s="2" t="s">
        <v>14</v>
      </c>
      <c r="AH78" s="2" t="s">
        <v>191</v>
      </c>
      <c r="AI78" s="2"/>
      <c r="AJ78" s="2" t="s">
        <v>123</v>
      </c>
      <c r="AK78" s="2" t="s">
        <v>13</v>
      </c>
      <c r="AL78" s="2" t="s">
        <v>13</v>
      </c>
      <c r="AM78" s="2" t="s">
        <v>124</v>
      </c>
      <c r="AN78" s="2" t="s">
        <v>1694</v>
      </c>
      <c r="AO78" s="22">
        <v>0</v>
      </c>
      <c r="AP78" s="22">
        <v>1161</v>
      </c>
      <c r="AQ78" s="22">
        <v>1161</v>
      </c>
      <c r="AR78" s="22">
        <v>0</v>
      </c>
      <c r="AS78" s="25">
        <v>42092.53</v>
      </c>
      <c r="AT78" s="25">
        <v>64.75</v>
      </c>
      <c r="AU78" s="25">
        <v>29728.3</v>
      </c>
      <c r="AV78" s="25">
        <v>0</v>
      </c>
      <c r="AW78" s="25">
        <v>42027.78</v>
      </c>
      <c r="AX78" s="25">
        <v>29728.3</v>
      </c>
      <c r="AY78" s="25">
        <v>-12299.48</v>
      </c>
    </row>
    <row r="79" spans="2:51" hidden="1">
      <c r="B79" s="3" t="s">
        <v>17</v>
      </c>
      <c r="C79" s="2" t="s">
        <v>524</v>
      </c>
      <c r="D79" s="2" t="s">
        <v>100</v>
      </c>
      <c r="E79" s="2" t="s">
        <v>1587</v>
      </c>
      <c r="F79" s="2" t="s">
        <v>88</v>
      </c>
      <c r="G79" s="3">
        <v>46236</v>
      </c>
      <c r="H79" s="2" t="s">
        <v>1695</v>
      </c>
      <c r="I79" s="3">
        <v>46236</v>
      </c>
      <c r="J79" s="2" t="s">
        <v>1696</v>
      </c>
      <c r="K79" s="2" t="s">
        <v>208</v>
      </c>
      <c r="L79" s="2"/>
      <c r="M79" s="2" t="s">
        <v>90</v>
      </c>
      <c r="N79" s="3"/>
      <c r="O79" s="2"/>
      <c r="P79" s="2"/>
      <c r="Q79" s="2" t="s">
        <v>22</v>
      </c>
      <c r="R79" s="2" t="s">
        <v>22</v>
      </c>
      <c r="S79" s="2"/>
      <c r="T79" s="3">
        <v>46236</v>
      </c>
      <c r="U79" s="2" t="s">
        <v>1697</v>
      </c>
      <c r="V79" s="2"/>
      <c r="W79" s="2" t="s">
        <v>1698</v>
      </c>
      <c r="X79" s="2" t="s">
        <v>91</v>
      </c>
      <c r="Y79" s="2" t="s">
        <v>1699</v>
      </c>
      <c r="Z79" s="2" t="s">
        <v>92</v>
      </c>
      <c r="AA79" s="2" t="s">
        <v>1700</v>
      </c>
      <c r="AB79" s="2" t="s">
        <v>1701</v>
      </c>
      <c r="AC79" s="2" t="s">
        <v>114</v>
      </c>
      <c r="AD79" s="2">
        <v>1</v>
      </c>
      <c r="AE79" s="2" t="s">
        <v>189</v>
      </c>
      <c r="AF79" s="2" t="s">
        <v>190</v>
      </c>
      <c r="AG79" s="2" t="s">
        <v>14</v>
      </c>
      <c r="AH79" s="2" t="s">
        <v>191</v>
      </c>
      <c r="AI79" s="2"/>
      <c r="AJ79" s="2" t="s">
        <v>123</v>
      </c>
      <c r="AK79" s="2" t="s">
        <v>13</v>
      </c>
      <c r="AL79" s="2" t="s">
        <v>13</v>
      </c>
      <c r="AM79" s="2" t="s">
        <v>124</v>
      </c>
      <c r="AN79" s="2" t="s">
        <v>1702</v>
      </c>
      <c r="AO79" s="22">
        <v>0</v>
      </c>
      <c r="AP79" s="22">
        <v>0</v>
      </c>
      <c r="AQ79" s="22">
        <v>0</v>
      </c>
      <c r="AR79" s="22">
        <v>0</v>
      </c>
      <c r="AS79" s="25">
        <v>22000</v>
      </c>
      <c r="AT79" s="25">
        <v>0</v>
      </c>
      <c r="AU79" s="25">
        <v>25614.26</v>
      </c>
      <c r="AV79" s="25">
        <v>0</v>
      </c>
      <c r="AW79" s="25">
        <v>22000</v>
      </c>
      <c r="AX79" s="25">
        <v>25614.26</v>
      </c>
      <c r="AY79" s="25">
        <v>3614.26</v>
      </c>
    </row>
    <row r="80" spans="2:51" hidden="1">
      <c r="B80" s="3" t="s">
        <v>17</v>
      </c>
      <c r="C80" s="2" t="s">
        <v>524</v>
      </c>
      <c r="D80" s="2" t="s">
        <v>100</v>
      </c>
      <c r="E80" s="2" t="s">
        <v>1587</v>
      </c>
      <c r="F80" s="2" t="s">
        <v>88</v>
      </c>
      <c r="G80" s="3">
        <v>46236</v>
      </c>
      <c r="H80" s="2" t="s">
        <v>1703</v>
      </c>
      <c r="I80" s="3">
        <v>46236</v>
      </c>
      <c r="J80" s="2" t="s">
        <v>1704</v>
      </c>
      <c r="K80" s="2" t="s">
        <v>208</v>
      </c>
      <c r="L80" s="2"/>
      <c r="M80" s="2" t="s">
        <v>90</v>
      </c>
      <c r="N80" s="3"/>
      <c r="O80" s="2"/>
      <c r="P80" s="2"/>
      <c r="Q80" s="2" t="s">
        <v>22</v>
      </c>
      <c r="R80" s="2" t="s">
        <v>22</v>
      </c>
      <c r="S80" s="2"/>
      <c r="T80" s="3">
        <v>46236</v>
      </c>
      <c r="U80" s="2" t="s">
        <v>1705</v>
      </c>
      <c r="V80" s="2"/>
      <c r="W80" s="2" t="s">
        <v>666</v>
      </c>
      <c r="X80" s="2" t="s">
        <v>113</v>
      </c>
      <c r="Y80" s="2" t="s">
        <v>652</v>
      </c>
      <c r="Z80" s="2" t="s">
        <v>92</v>
      </c>
      <c r="AA80" s="2" t="s">
        <v>90</v>
      </c>
      <c r="AB80" s="2"/>
      <c r="AC80" s="2" t="s">
        <v>114</v>
      </c>
      <c r="AD80" s="2">
        <v>1</v>
      </c>
      <c r="AE80" s="2" t="s">
        <v>189</v>
      </c>
      <c r="AF80" s="2" t="s">
        <v>190</v>
      </c>
      <c r="AG80" s="2" t="s">
        <v>14</v>
      </c>
      <c r="AH80" s="2" t="s">
        <v>191</v>
      </c>
      <c r="AI80" s="2"/>
      <c r="AJ80" s="2" t="s">
        <v>123</v>
      </c>
      <c r="AK80" s="2" t="s">
        <v>13</v>
      </c>
      <c r="AL80" s="2" t="s">
        <v>13</v>
      </c>
      <c r="AM80" s="2" t="s">
        <v>124</v>
      </c>
      <c r="AN80" s="2" t="s">
        <v>707</v>
      </c>
      <c r="AO80" s="22">
        <v>0</v>
      </c>
      <c r="AP80" s="22">
        <v>0</v>
      </c>
      <c r="AQ80" s="22">
        <v>0</v>
      </c>
      <c r="AR80" s="22">
        <v>0</v>
      </c>
      <c r="AS80" s="25">
        <v>19000</v>
      </c>
      <c r="AT80" s="25">
        <v>0</v>
      </c>
      <c r="AU80" s="25">
        <v>21152.32</v>
      </c>
      <c r="AV80" s="25">
        <v>0</v>
      </c>
      <c r="AW80" s="25">
        <v>19000</v>
      </c>
      <c r="AX80" s="25">
        <v>21152.32</v>
      </c>
      <c r="AY80" s="25">
        <v>2152.3200000000002</v>
      </c>
    </row>
    <row r="81" spans="2:51" hidden="1">
      <c r="B81" s="3" t="s">
        <v>17</v>
      </c>
      <c r="C81" s="2" t="s">
        <v>524</v>
      </c>
      <c r="D81" s="2" t="s">
        <v>100</v>
      </c>
      <c r="E81" s="2" t="s">
        <v>1587</v>
      </c>
      <c r="F81" s="2" t="s">
        <v>88</v>
      </c>
      <c r="G81" s="3">
        <v>46236</v>
      </c>
      <c r="H81" s="2" t="s">
        <v>1706</v>
      </c>
      <c r="I81" s="3">
        <v>46236</v>
      </c>
      <c r="J81" s="2" t="s">
        <v>1707</v>
      </c>
      <c r="K81" s="2" t="s">
        <v>208</v>
      </c>
      <c r="L81" s="2"/>
      <c r="M81" s="2" t="s">
        <v>90</v>
      </c>
      <c r="N81" s="3"/>
      <c r="O81" s="2"/>
      <c r="P81" s="2"/>
      <c r="Q81" s="2" t="s">
        <v>22</v>
      </c>
      <c r="R81" s="2" t="s">
        <v>22</v>
      </c>
      <c r="S81" s="2"/>
      <c r="T81" s="3">
        <v>46236</v>
      </c>
      <c r="U81" s="2" t="s">
        <v>1708</v>
      </c>
      <c r="V81" s="2"/>
      <c r="W81" s="2" t="s">
        <v>663</v>
      </c>
      <c r="X81" s="2" t="s">
        <v>113</v>
      </c>
      <c r="Y81" s="2" t="s">
        <v>652</v>
      </c>
      <c r="Z81" s="2" t="s">
        <v>92</v>
      </c>
      <c r="AA81" s="2" t="s">
        <v>90</v>
      </c>
      <c r="AB81" s="2"/>
      <c r="AC81" s="2" t="s">
        <v>114</v>
      </c>
      <c r="AD81" s="2">
        <v>1</v>
      </c>
      <c r="AE81" s="2" t="s">
        <v>189</v>
      </c>
      <c r="AF81" s="2" t="s">
        <v>190</v>
      </c>
      <c r="AG81" s="2" t="s">
        <v>14</v>
      </c>
      <c r="AH81" s="2" t="s">
        <v>191</v>
      </c>
      <c r="AI81" s="2"/>
      <c r="AJ81" s="2" t="s">
        <v>123</v>
      </c>
      <c r="AK81" s="2" t="s">
        <v>13</v>
      </c>
      <c r="AL81" s="2" t="s">
        <v>13</v>
      </c>
      <c r="AM81" s="2" t="s">
        <v>124</v>
      </c>
      <c r="AN81" s="2" t="s">
        <v>707</v>
      </c>
      <c r="AO81" s="22">
        <v>0</v>
      </c>
      <c r="AP81" s="22">
        <v>0</v>
      </c>
      <c r="AQ81" s="22">
        <v>0</v>
      </c>
      <c r="AR81" s="22">
        <v>0</v>
      </c>
      <c r="AS81" s="25">
        <v>19000</v>
      </c>
      <c r="AT81" s="25">
        <v>0</v>
      </c>
      <c r="AU81" s="25">
        <v>21152.32</v>
      </c>
      <c r="AV81" s="25">
        <v>0</v>
      </c>
      <c r="AW81" s="25">
        <v>19000</v>
      </c>
      <c r="AX81" s="25">
        <v>21152.32</v>
      </c>
      <c r="AY81" s="25">
        <v>2152.3200000000002</v>
      </c>
    </row>
    <row r="82" spans="2:51">
      <c r="B82" s="3" t="s">
        <v>17</v>
      </c>
      <c r="C82" s="2" t="s">
        <v>524</v>
      </c>
      <c r="D82" s="2" t="s">
        <v>100</v>
      </c>
      <c r="E82" s="2" t="s">
        <v>1587</v>
      </c>
      <c r="F82" s="2" t="s">
        <v>88</v>
      </c>
      <c r="G82" s="3">
        <v>46236</v>
      </c>
      <c r="H82" s="2" t="s">
        <v>1709</v>
      </c>
      <c r="I82" s="3">
        <v>46236</v>
      </c>
      <c r="J82" s="2" t="s">
        <v>1710</v>
      </c>
      <c r="K82" s="2" t="s">
        <v>208</v>
      </c>
      <c r="L82" s="2"/>
      <c r="M82" s="2" t="s">
        <v>90</v>
      </c>
      <c r="N82" s="3"/>
      <c r="O82" s="2"/>
      <c r="P82" s="2"/>
      <c r="Q82" s="2" t="s">
        <v>22</v>
      </c>
      <c r="R82" s="2" t="s">
        <v>22</v>
      </c>
      <c r="S82" s="2"/>
      <c r="T82" s="3">
        <v>46236</v>
      </c>
      <c r="U82" s="2" t="s">
        <v>1711</v>
      </c>
      <c r="V82" s="2"/>
      <c r="W82" s="2" t="s">
        <v>332</v>
      </c>
      <c r="X82" s="2" t="s">
        <v>91</v>
      </c>
      <c r="Y82" s="2" t="s">
        <v>333</v>
      </c>
      <c r="Z82" s="2" t="s">
        <v>149</v>
      </c>
      <c r="AA82" s="2" t="s">
        <v>90</v>
      </c>
      <c r="AB82" s="2"/>
      <c r="AC82" s="2" t="s">
        <v>114</v>
      </c>
      <c r="AD82" s="2">
        <v>1</v>
      </c>
      <c r="AE82" s="2" t="s">
        <v>189</v>
      </c>
      <c r="AF82" s="2" t="s">
        <v>190</v>
      </c>
      <c r="AG82" s="2" t="s">
        <v>14</v>
      </c>
      <c r="AH82" s="2" t="s">
        <v>191</v>
      </c>
      <c r="AI82" s="2"/>
      <c r="AJ82" s="2" t="s">
        <v>123</v>
      </c>
      <c r="AK82" s="2" t="s">
        <v>13</v>
      </c>
      <c r="AL82" s="2" t="s">
        <v>13</v>
      </c>
      <c r="AM82" s="2" t="s">
        <v>124</v>
      </c>
      <c r="AN82" s="2" t="s">
        <v>1712</v>
      </c>
      <c r="AO82" s="22">
        <v>0</v>
      </c>
      <c r="AP82" s="22">
        <v>717</v>
      </c>
      <c r="AQ82" s="22">
        <v>717</v>
      </c>
      <c r="AR82" s="22">
        <v>0</v>
      </c>
      <c r="AS82" s="25">
        <v>26822.71</v>
      </c>
      <c r="AT82" s="25">
        <v>0</v>
      </c>
      <c r="AU82" s="25">
        <v>24988.04</v>
      </c>
      <c r="AV82" s="25">
        <v>0</v>
      </c>
      <c r="AW82" s="25">
        <v>26822.71</v>
      </c>
      <c r="AX82" s="25">
        <v>24988.04</v>
      </c>
      <c r="AY82" s="25">
        <v>-1834.67</v>
      </c>
    </row>
    <row r="83" spans="2:51">
      <c r="B83" s="3" t="s">
        <v>17</v>
      </c>
      <c r="C83" s="2" t="s">
        <v>524</v>
      </c>
      <c r="D83" s="2" t="s">
        <v>100</v>
      </c>
      <c r="E83" s="2" t="s">
        <v>1587</v>
      </c>
      <c r="F83" s="2" t="s">
        <v>88</v>
      </c>
      <c r="G83" s="3">
        <v>46236</v>
      </c>
      <c r="H83" s="2" t="s">
        <v>1713</v>
      </c>
      <c r="I83" s="3">
        <v>46236</v>
      </c>
      <c r="J83" s="2" t="s">
        <v>1714</v>
      </c>
      <c r="K83" s="2" t="s">
        <v>208</v>
      </c>
      <c r="L83" s="2"/>
      <c r="M83" s="2" t="s">
        <v>90</v>
      </c>
      <c r="N83" s="3"/>
      <c r="O83" s="2"/>
      <c r="P83" s="2"/>
      <c r="Q83" s="2" t="s">
        <v>22</v>
      </c>
      <c r="R83" s="2" t="s">
        <v>22</v>
      </c>
      <c r="S83" s="2"/>
      <c r="T83" s="3">
        <v>46236</v>
      </c>
      <c r="U83" s="2" t="s">
        <v>1715</v>
      </c>
      <c r="V83" s="2"/>
      <c r="W83" s="2" t="s">
        <v>264</v>
      </c>
      <c r="X83" s="2" t="s">
        <v>91</v>
      </c>
      <c r="Y83" s="2" t="s">
        <v>265</v>
      </c>
      <c r="Z83" s="2" t="s">
        <v>149</v>
      </c>
      <c r="AA83" s="2" t="s">
        <v>90</v>
      </c>
      <c r="AB83" s="2"/>
      <c r="AC83" s="2" t="s">
        <v>114</v>
      </c>
      <c r="AD83" s="2">
        <v>1</v>
      </c>
      <c r="AE83" s="2" t="s">
        <v>189</v>
      </c>
      <c r="AF83" s="2" t="s">
        <v>190</v>
      </c>
      <c r="AG83" s="2" t="s">
        <v>14</v>
      </c>
      <c r="AH83" s="2" t="s">
        <v>191</v>
      </c>
      <c r="AI83" s="2"/>
      <c r="AJ83" s="2" t="s">
        <v>123</v>
      </c>
      <c r="AK83" s="2" t="s">
        <v>13</v>
      </c>
      <c r="AL83" s="2" t="s">
        <v>13</v>
      </c>
      <c r="AM83" s="2" t="s">
        <v>124</v>
      </c>
      <c r="AN83" s="2" t="s">
        <v>1716</v>
      </c>
      <c r="AO83" s="22">
        <v>0</v>
      </c>
      <c r="AP83" s="22">
        <v>718</v>
      </c>
      <c r="AQ83" s="22">
        <v>718</v>
      </c>
      <c r="AR83" s="22">
        <v>0</v>
      </c>
      <c r="AS83" s="25">
        <v>27040.85</v>
      </c>
      <c r="AT83" s="25">
        <v>1073.3</v>
      </c>
      <c r="AU83" s="25">
        <v>26040.560000000001</v>
      </c>
      <c r="AV83" s="25">
        <v>0</v>
      </c>
      <c r="AW83" s="25">
        <v>25967.55</v>
      </c>
      <c r="AX83" s="25">
        <v>26040.560000000001</v>
      </c>
      <c r="AY83" s="25">
        <v>73.010000000000005</v>
      </c>
    </row>
    <row r="84" spans="2:51">
      <c r="B84" s="3" t="s">
        <v>17</v>
      </c>
      <c r="C84" s="2" t="s">
        <v>524</v>
      </c>
      <c r="D84" s="2" t="s">
        <v>100</v>
      </c>
      <c r="E84" s="2" t="s">
        <v>1587</v>
      </c>
      <c r="F84" s="2" t="s">
        <v>88</v>
      </c>
      <c r="G84" s="3">
        <v>46236</v>
      </c>
      <c r="H84" s="2" t="s">
        <v>1717</v>
      </c>
      <c r="I84" s="3">
        <v>46236</v>
      </c>
      <c r="J84" s="2" t="s">
        <v>1718</v>
      </c>
      <c r="K84" s="2" t="s">
        <v>208</v>
      </c>
      <c r="L84" s="2"/>
      <c r="M84" s="2" t="s">
        <v>90</v>
      </c>
      <c r="N84" s="3"/>
      <c r="O84" s="2"/>
      <c r="P84" s="2"/>
      <c r="Q84" s="2" t="s">
        <v>22</v>
      </c>
      <c r="R84" s="2" t="s">
        <v>22</v>
      </c>
      <c r="S84" s="2"/>
      <c r="T84" s="3">
        <v>46236</v>
      </c>
      <c r="U84" s="2" t="s">
        <v>1719</v>
      </c>
      <c r="V84" s="2"/>
      <c r="W84" s="2" t="s">
        <v>211</v>
      </c>
      <c r="X84" s="2" t="s">
        <v>91</v>
      </c>
      <c r="Y84" s="2" t="s">
        <v>35</v>
      </c>
      <c r="Z84" s="2" t="s">
        <v>149</v>
      </c>
      <c r="AA84" s="2" t="s">
        <v>90</v>
      </c>
      <c r="AB84" s="2"/>
      <c r="AC84" s="2" t="s">
        <v>114</v>
      </c>
      <c r="AD84" s="2">
        <v>1</v>
      </c>
      <c r="AE84" s="2" t="s">
        <v>189</v>
      </c>
      <c r="AF84" s="2" t="s">
        <v>190</v>
      </c>
      <c r="AG84" s="2" t="s">
        <v>14</v>
      </c>
      <c r="AH84" s="2" t="s">
        <v>191</v>
      </c>
      <c r="AI84" s="2"/>
      <c r="AJ84" s="2" t="s">
        <v>123</v>
      </c>
      <c r="AK84" s="2" t="s">
        <v>13</v>
      </c>
      <c r="AL84" s="2" t="s">
        <v>13</v>
      </c>
      <c r="AM84" s="2" t="s">
        <v>124</v>
      </c>
      <c r="AN84" s="2" t="s">
        <v>1720</v>
      </c>
      <c r="AO84" s="22">
        <v>0</v>
      </c>
      <c r="AP84" s="22">
        <v>590</v>
      </c>
      <c r="AQ84" s="22">
        <v>590</v>
      </c>
      <c r="AR84" s="22">
        <v>0</v>
      </c>
      <c r="AS84" s="25">
        <v>21663.88</v>
      </c>
      <c r="AT84" s="25">
        <v>0</v>
      </c>
      <c r="AU84" s="25">
        <v>19312.86</v>
      </c>
      <c r="AV84" s="25">
        <v>0</v>
      </c>
      <c r="AW84" s="25">
        <v>21663.88</v>
      </c>
      <c r="AX84" s="25">
        <v>19312.86</v>
      </c>
      <c r="AY84" s="25">
        <v>-2351.02</v>
      </c>
    </row>
    <row r="85" spans="2:51">
      <c r="B85" s="3" t="s">
        <v>17</v>
      </c>
      <c r="C85" s="2" t="s">
        <v>524</v>
      </c>
      <c r="D85" s="2" t="s">
        <v>100</v>
      </c>
      <c r="E85" s="2" t="s">
        <v>1587</v>
      </c>
      <c r="F85" s="2" t="s">
        <v>88</v>
      </c>
      <c r="G85" s="3">
        <v>46236</v>
      </c>
      <c r="H85" s="2" t="s">
        <v>1721</v>
      </c>
      <c r="I85" s="3">
        <v>46236</v>
      </c>
      <c r="J85" s="2" t="s">
        <v>1722</v>
      </c>
      <c r="K85" s="2" t="s">
        <v>208</v>
      </c>
      <c r="L85" s="2"/>
      <c r="M85" s="2" t="s">
        <v>90</v>
      </c>
      <c r="N85" s="3"/>
      <c r="O85" s="2"/>
      <c r="P85" s="2"/>
      <c r="Q85" s="2" t="s">
        <v>22</v>
      </c>
      <c r="R85" s="2" t="s">
        <v>22</v>
      </c>
      <c r="S85" s="2"/>
      <c r="T85" s="3">
        <v>46236</v>
      </c>
      <c r="U85" s="2" t="s">
        <v>1723</v>
      </c>
      <c r="V85" s="2"/>
      <c r="W85" s="2" t="s">
        <v>658</v>
      </c>
      <c r="X85" s="2" t="s">
        <v>91</v>
      </c>
      <c r="Y85" s="2" t="s">
        <v>265</v>
      </c>
      <c r="Z85" s="2" t="s">
        <v>149</v>
      </c>
      <c r="AA85" s="2" t="s">
        <v>90</v>
      </c>
      <c r="AB85" s="2"/>
      <c r="AC85" s="2" t="s">
        <v>114</v>
      </c>
      <c r="AD85" s="2">
        <v>1</v>
      </c>
      <c r="AE85" s="2" t="s">
        <v>189</v>
      </c>
      <c r="AF85" s="2" t="s">
        <v>190</v>
      </c>
      <c r="AG85" s="2" t="s">
        <v>14</v>
      </c>
      <c r="AH85" s="2" t="s">
        <v>191</v>
      </c>
      <c r="AI85" s="2"/>
      <c r="AJ85" s="2" t="s">
        <v>232</v>
      </c>
      <c r="AK85" s="2" t="s">
        <v>5</v>
      </c>
      <c r="AL85" s="2" t="s">
        <v>5</v>
      </c>
      <c r="AM85" s="2" t="s">
        <v>178</v>
      </c>
      <c r="AN85" s="2" t="s">
        <v>1724</v>
      </c>
      <c r="AO85" s="22">
        <v>0</v>
      </c>
      <c r="AP85" s="22">
        <v>686</v>
      </c>
      <c r="AQ85" s="22">
        <v>686</v>
      </c>
      <c r="AR85" s="22">
        <v>0</v>
      </c>
      <c r="AS85" s="25">
        <v>25685.360000000001</v>
      </c>
      <c r="AT85" s="25">
        <v>0</v>
      </c>
      <c r="AU85" s="25">
        <v>19957.919999999998</v>
      </c>
      <c r="AV85" s="25">
        <v>0</v>
      </c>
      <c r="AW85" s="25">
        <v>25685.360000000001</v>
      </c>
      <c r="AX85" s="25">
        <v>19957.919999999998</v>
      </c>
      <c r="AY85" s="25">
        <v>-5727.44</v>
      </c>
    </row>
    <row r="86" spans="2:51">
      <c r="B86" s="3" t="s">
        <v>17</v>
      </c>
      <c r="C86" s="2" t="s">
        <v>524</v>
      </c>
      <c r="D86" s="2" t="s">
        <v>100</v>
      </c>
      <c r="E86" s="2" t="s">
        <v>1587</v>
      </c>
      <c r="F86" s="2" t="s">
        <v>88</v>
      </c>
      <c r="G86" s="3">
        <v>46236</v>
      </c>
      <c r="H86" s="2" t="s">
        <v>1725</v>
      </c>
      <c r="I86" s="3">
        <v>46236</v>
      </c>
      <c r="J86" s="2" t="s">
        <v>1726</v>
      </c>
      <c r="K86" s="2" t="s">
        <v>208</v>
      </c>
      <c r="L86" s="2"/>
      <c r="M86" s="2" t="s">
        <v>90</v>
      </c>
      <c r="N86" s="3"/>
      <c r="O86" s="2"/>
      <c r="P86" s="2"/>
      <c r="Q86" s="2" t="s">
        <v>22</v>
      </c>
      <c r="R86" s="2" t="s">
        <v>22</v>
      </c>
      <c r="S86" s="2"/>
      <c r="T86" s="3">
        <v>46236</v>
      </c>
      <c r="U86" s="2" t="s">
        <v>1727</v>
      </c>
      <c r="V86" s="2"/>
      <c r="W86" s="2" t="s">
        <v>520</v>
      </c>
      <c r="X86" s="2" t="s">
        <v>91</v>
      </c>
      <c r="Y86" s="2" t="s">
        <v>521</v>
      </c>
      <c r="Z86" s="2" t="s">
        <v>149</v>
      </c>
      <c r="AA86" s="2" t="s">
        <v>710</v>
      </c>
      <c r="AB86" s="2"/>
      <c r="AC86" s="2" t="s">
        <v>114</v>
      </c>
      <c r="AD86" s="2">
        <v>1</v>
      </c>
      <c r="AE86" s="2" t="s">
        <v>189</v>
      </c>
      <c r="AF86" s="2" t="s">
        <v>190</v>
      </c>
      <c r="AG86" s="2" t="s">
        <v>14</v>
      </c>
      <c r="AH86" s="2" t="s">
        <v>191</v>
      </c>
      <c r="AI86" s="2"/>
      <c r="AJ86" s="2" t="s">
        <v>232</v>
      </c>
      <c r="AK86" s="2" t="s">
        <v>5</v>
      </c>
      <c r="AL86" s="2" t="s">
        <v>5</v>
      </c>
      <c r="AM86" s="2" t="s">
        <v>178</v>
      </c>
      <c r="AN86" s="2" t="s">
        <v>1728</v>
      </c>
      <c r="AO86" s="22">
        <v>0</v>
      </c>
      <c r="AP86" s="22">
        <v>362</v>
      </c>
      <c r="AQ86" s="22">
        <v>1281</v>
      </c>
      <c r="AR86" s="22">
        <v>919</v>
      </c>
      <c r="AS86" s="25">
        <v>55211.22</v>
      </c>
      <c r="AT86" s="25">
        <v>0</v>
      </c>
      <c r="AU86" s="25">
        <v>22057.8</v>
      </c>
      <c r="AV86" s="25">
        <v>0</v>
      </c>
      <c r="AW86" s="25">
        <v>55211.22</v>
      </c>
      <c r="AX86" s="25">
        <v>22057.8</v>
      </c>
      <c r="AY86" s="25">
        <v>-33153.42</v>
      </c>
    </row>
    <row r="87" spans="2:51" hidden="1">
      <c r="B87" s="3" t="s">
        <v>18</v>
      </c>
      <c r="C87" s="2" t="s">
        <v>107</v>
      </c>
      <c r="D87" s="2" t="s">
        <v>100</v>
      </c>
      <c r="E87" s="2"/>
      <c r="F87" s="2" t="s">
        <v>88</v>
      </c>
      <c r="G87" s="3">
        <v>46237</v>
      </c>
      <c r="H87" s="2" t="s">
        <v>1729</v>
      </c>
      <c r="I87" s="3">
        <v>46237</v>
      </c>
      <c r="J87" s="2" t="s">
        <v>1730</v>
      </c>
      <c r="K87" s="2"/>
      <c r="L87" s="2"/>
      <c r="M87" s="2" t="s">
        <v>90</v>
      </c>
      <c r="N87" s="3"/>
      <c r="O87" s="2"/>
      <c r="P87" s="2"/>
      <c r="Q87" s="2" t="s">
        <v>537</v>
      </c>
      <c r="R87" s="2" t="s">
        <v>537</v>
      </c>
      <c r="S87" s="2"/>
      <c r="T87" s="3"/>
      <c r="U87" s="2"/>
      <c r="V87" s="2"/>
      <c r="W87" s="2" t="s">
        <v>274</v>
      </c>
      <c r="X87" s="2" t="s">
        <v>151</v>
      </c>
      <c r="Y87" s="2" t="s">
        <v>275</v>
      </c>
      <c r="Z87" s="2" t="s">
        <v>92</v>
      </c>
      <c r="AA87" s="2" t="s">
        <v>90</v>
      </c>
      <c r="AB87" s="2"/>
      <c r="AC87" s="2" t="s">
        <v>93</v>
      </c>
      <c r="AD87" s="2">
        <v>1</v>
      </c>
      <c r="AE87" s="2" t="s">
        <v>102</v>
      </c>
      <c r="AF87" s="2" t="s">
        <v>102</v>
      </c>
      <c r="AG87" s="2" t="s">
        <v>103</v>
      </c>
      <c r="AH87" s="2" t="s">
        <v>104</v>
      </c>
      <c r="AI87" s="2"/>
      <c r="AJ87" s="2" t="s">
        <v>138</v>
      </c>
      <c r="AK87" s="2" t="s">
        <v>103</v>
      </c>
      <c r="AL87" s="2" t="s">
        <v>103</v>
      </c>
      <c r="AM87" s="2" t="s">
        <v>139</v>
      </c>
      <c r="AN87" s="2" t="s">
        <v>1731</v>
      </c>
      <c r="AO87" s="22">
        <v>0</v>
      </c>
      <c r="AP87" s="22">
        <v>0</v>
      </c>
      <c r="AQ87" s="22">
        <v>0</v>
      </c>
      <c r="AR87" s="22">
        <v>0</v>
      </c>
      <c r="AS87" s="25">
        <v>5000</v>
      </c>
      <c r="AT87" s="25">
        <v>0</v>
      </c>
      <c r="AU87" s="25">
        <v>6999</v>
      </c>
      <c r="AV87" s="25">
        <v>0</v>
      </c>
      <c r="AW87" s="25">
        <v>5000</v>
      </c>
      <c r="AX87" s="25">
        <v>6999</v>
      </c>
      <c r="AY87" s="25">
        <v>1999</v>
      </c>
    </row>
    <row r="88" spans="2:51" hidden="1">
      <c r="B88" s="3" t="s">
        <v>18</v>
      </c>
      <c r="C88" s="2" t="s">
        <v>99</v>
      </c>
      <c r="D88" s="2" t="s">
        <v>100</v>
      </c>
      <c r="E88" s="2" t="s">
        <v>1732</v>
      </c>
      <c r="F88" s="2"/>
      <c r="G88" s="3">
        <v>46237</v>
      </c>
      <c r="H88" s="2" t="s">
        <v>1733</v>
      </c>
      <c r="I88" s="3">
        <v>46237</v>
      </c>
      <c r="J88" s="2" t="s">
        <v>1734</v>
      </c>
      <c r="K88" s="2"/>
      <c r="L88" s="2"/>
      <c r="M88" s="2" t="s">
        <v>90</v>
      </c>
      <c r="N88" s="3"/>
      <c r="O88" s="2" t="s">
        <v>1735</v>
      </c>
      <c r="P88" s="2"/>
      <c r="Q88" s="2" t="s">
        <v>24</v>
      </c>
      <c r="R88" s="2" t="s">
        <v>24</v>
      </c>
      <c r="S88" s="2"/>
      <c r="T88" s="3"/>
      <c r="U88" s="2"/>
      <c r="V88" s="2"/>
      <c r="W88" s="2" t="s">
        <v>491</v>
      </c>
      <c r="X88" s="2" t="s">
        <v>118</v>
      </c>
      <c r="Y88" s="2" t="s">
        <v>519</v>
      </c>
      <c r="Z88" s="2" t="s">
        <v>92</v>
      </c>
      <c r="AA88" s="2" t="s">
        <v>90</v>
      </c>
      <c r="AB88" s="2"/>
      <c r="AC88" s="2" t="s">
        <v>93</v>
      </c>
      <c r="AD88" s="2">
        <v>1</v>
      </c>
      <c r="AE88" s="2" t="s">
        <v>105</v>
      </c>
      <c r="AF88" s="2" t="s">
        <v>484</v>
      </c>
      <c r="AG88" s="2" t="s">
        <v>103</v>
      </c>
      <c r="AH88" s="2" t="s">
        <v>106</v>
      </c>
      <c r="AI88" s="2" t="s">
        <v>119</v>
      </c>
      <c r="AJ88" s="2" t="s">
        <v>120</v>
      </c>
      <c r="AK88" s="2" t="s">
        <v>121</v>
      </c>
      <c r="AL88" s="2" t="s">
        <v>103</v>
      </c>
      <c r="AM88" s="2" t="s">
        <v>122</v>
      </c>
      <c r="AN88" s="2"/>
      <c r="AO88" s="22">
        <v>0</v>
      </c>
      <c r="AP88" s="22">
        <v>0</v>
      </c>
      <c r="AQ88" s="22">
        <v>0</v>
      </c>
      <c r="AR88" s="22">
        <v>0</v>
      </c>
      <c r="AS88" s="25">
        <v>16500</v>
      </c>
      <c r="AT88" s="25">
        <v>0</v>
      </c>
      <c r="AU88" s="25">
        <v>17793</v>
      </c>
      <c r="AV88" s="25">
        <v>0</v>
      </c>
      <c r="AW88" s="25">
        <v>16500</v>
      </c>
      <c r="AX88" s="25">
        <v>17793</v>
      </c>
      <c r="AY88" s="25">
        <v>1293</v>
      </c>
    </row>
    <row r="89" spans="2:51" hidden="1">
      <c r="B89" s="3" t="s">
        <v>18</v>
      </c>
      <c r="C89" s="2" t="s">
        <v>99</v>
      </c>
      <c r="D89" s="2"/>
      <c r="E89" s="2"/>
      <c r="F89" s="2"/>
      <c r="G89" s="3">
        <v>46237</v>
      </c>
      <c r="H89" s="2" t="s">
        <v>1736</v>
      </c>
      <c r="I89" s="3">
        <v>46237</v>
      </c>
      <c r="J89" s="2" t="s">
        <v>1737</v>
      </c>
      <c r="K89" s="2"/>
      <c r="L89" s="2"/>
      <c r="M89" s="2" t="s">
        <v>90</v>
      </c>
      <c r="N89" s="3"/>
      <c r="O89" s="2" t="s">
        <v>1738</v>
      </c>
      <c r="P89" s="2"/>
      <c r="Q89" s="2" t="s">
        <v>24</v>
      </c>
      <c r="R89" s="2" t="s">
        <v>24</v>
      </c>
      <c r="S89" s="2"/>
      <c r="T89" s="3"/>
      <c r="U89" s="2"/>
      <c r="V89" s="2"/>
      <c r="W89" s="2" t="s">
        <v>687</v>
      </c>
      <c r="X89" s="2" t="s">
        <v>91</v>
      </c>
      <c r="Y89" s="2" t="s">
        <v>519</v>
      </c>
      <c r="Z89" s="2" t="s">
        <v>92</v>
      </c>
      <c r="AA89" s="2" t="s">
        <v>90</v>
      </c>
      <c r="AB89" s="2"/>
      <c r="AC89" s="2" t="s">
        <v>114</v>
      </c>
      <c r="AD89" s="2">
        <v>1</v>
      </c>
      <c r="AE89" s="2" t="s">
        <v>105</v>
      </c>
      <c r="AF89" s="2" t="s">
        <v>484</v>
      </c>
      <c r="AG89" s="2" t="s">
        <v>103</v>
      </c>
      <c r="AH89" s="2" t="s">
        <v>106</v>
      </c>
      <c r="AI89" s="2" t="s">
        <v>119</v>
      </c>
      <c r="AJ89" s="2" t="s">
        <v>808</v>
      </c>
      <c r="AK89" s="2" t="s">
        <v>809</v>
      </c>
      <c r="AL89" s="2" t="s">
        <v>129</v>
      </c>
      <c r="AM89" s="2" t="s">
        <v>150</v>
      </c>
      <c r="AN89" s="2"/>
      <c r="AO89" s="22">
        <v>0</v>
      </c>
      <c r="AP89" s="22">
        <v>0</v>
      </c>
      <c r="AQ89" s="22">
        <v>0</v>
      </c>
      <c r="AR89" s="22">
        <v>0</v>
      </c>
      <c r="AS89" s="25">
        <v>38500</v>
      </c>
      <c r="AT89" s="25">
        <v>0</v>
      </c>
      <c r="AU89" s="25">
        <v>43788</v>
      </c>
      <c r="AV89" s="25">
        <v>0</v>
      </c>
      <c r="AW89" s="25">
        <v>38500</v>
      </c>
      <c r="AX89" s="25">
        <v>43788</v>
      </c>
      <c r="AY89" s="25">
        <v>5288</v>
      </c>
    </row>
    <row r="90" spans="2:51" hidden="1">
      <c r="B90" s="3" t="s">
        <v>18</v>
      </c>
      <c r="C90" s="2" t="s">
        <v>99</v>
      </c>
      <c r="D90" s="2" t="s">
        <v>100</v>
      </c>
      <c r="E90" s="2"/>
      <c r="F90" s="2"/>
      <c r="G90" s="3">
        <v>46237</v>
      </c>
      <c r="H90" s="2" t="s">
        <v>1739</v>
      </c>
      <c r="I90" s="3">
        <v>46237</v>
      </c>
      <c r="J90" s="2" t="s">
        <v>1740</v>
      </c>
      <c r="K90" s="2"/>
      <c r="L90" s="2"/>
      <c r="M90" s="2" t="s">
        <v>90</v>
      </c>
      <c r="N90" s="3"/>
      <c r="O90" s="2"/>
      <c r="P90" s="2"/>
      <c r="Q90" s="2" t="s">
        <v>26</v>
      </c>
      <c r="R90" s="2" t="s">
        <v>26</v>
      </c>
      <c r="S90" s="2"/>
      <c r="T90" s="3"/>
      <c r="U90" s="2"/>
      <c r="V90" s="2"/>
      <c r="W90" s="2" t="s">
        <v>601</v>
      </c>
      <c r="X90" s="2" t="s">
        <v>101</v>
      </c>
      <c r="Y90" s="2" t="s">
        <v>494</v>
      </c>
      <c r="Z90" s="2" t="s">
        <v>92</v>
      </c>
      <c r="AA90" s="2" t="s">
        <v>90</v>
      </c>
      <c r="AB90" s="2"/>
      <c r="AC90" s="2" t="s">
        <v>93</v>
      </c>
      <c r="AD90" s="2">
        <v>1</v>
      </c>
      <c r="AE90" s="2" t="s">
        <v>692</v>
      </c>
      <c r="AF90" s="2" t="s">
        <v>693</v>
      </c>
      <c r="AG90" s="2" t="s">
        <v>103</v>
      </c>
      <c r="AH90" s="2" t="s">
        <v>2</v>
      </c>
      <c r="AI90" s="2" t="s">
        <v>699</v>
      </c>
      <c r="AJ90" s="2" t="s">
        <v>138</v>
      </c>
      <c r="AK90" s="2" t="s">
        <v>103</v>
      </c>
      <c r="AL90" s="2" t="s">
        <v>103</v>
      </c>
      <c r="AM90" s="2" t="s">
        <v>122</v>
      </c>
      <c r="AN90" s="2" t="s">
        <v>1741</v>
      </c>
      <c r="AO90" s="22">
        <v>0</v>
      </c>
      <c r="AP90" s="22">
        <v>0</v>
      </c>
      <c r="AQ90" s="22">
        <v>0</v>
      </c>
      <c r="AR90" s="22">
        <v>0</v>
      </c>
      <c r="AS90" s="25">
        <v>6500</v>
      </c>
      <c r="AT90" s="25">
        <v>0</v>
      </c>
      <c r="AU90" s="25">
        <v>7532</v>
      </c>
      <c r="AV90" s="25">
        <v>0</v>
      </c>
      <c r="AW90" s="25">
        <v>6500</v>
      </c>
      <c r="AX90" s="25">
        <v>7532</v>
      </c>
      <c r="AY90" s="25">
        <v>1032</v>
      </c>
    </row>
    <row r="91" spans="2:51" hidden="1">
      <c r="B91" s="3" t="s">
        <v>18</v>
      </c>
      <c r="C91" s="2" t="s">
        <v>107</v>
      </c>
      <c r="D91" s="2" t="s">
        <v>100</v>
      </c>
      <c r="E91" s="2"/>
      <c r="F91" s="2" t="s">
        <v>88</v>
      </c>
      <c r="G91" s="3">
        <v>46237</v>
      </c>
      <c r="H91" s="2" t="s">
        <v>1742</v>
      </c>
      <c r="I91" s="3">
        <v>46237</v>
      </c>
      <c r="J91" s="2" t="s">
        <v>1743</v>
      </c>
      <c r="K91" s="2"/>
      <c r="L91" s="2"/>
      <c r="M91" s="2" t="s">
        <v>90</v>
      </c>
      <c r="N91" s="3"/>
      <c r="O91" s="2"/>
      <c r="P91" s="2"/>
      <c r="Q91" s="2" t="s">
        <v>537</v>
      </c>
      <c r="R91" s="2" t="s">
        <v>537</v>
      </c>
      <c r="S91" s="2"/>
      <c r="T91" s="3"/>
      <c r="U91" s="2"/>
      <c r="V91" s="2"/>
      <c r="W91" s="2" t="s">
        <v>608</v>
      </c>
      <c r="X91" s="2" t="s">
        <v>113</v>
      </c>
      <c r="Y91" s="2" t="s">
        <v>841</v>
      </c>
      <c r="Z91" s="2" t="s">
        <v>92</v>
      </c>
      <c r="AA91" s="2" t="s">
        <v>90</v>
      </c>
      <c r="AB91" s="2"/>
      <c r="AC91" s="2" t="s">
        <v>93</v>
      </c>
      <c r="AD91" s="2">
        <v>1</v>
      </c>
      <c r="AE91" s="2" t="s">
        <v>102</v>
      </c>
      <c r="AF91" s="2" t="s">
        <v>102</v>
      </c>
      <c r="AG91" s="2" t="s">
        <v>103</v>
      </c>
      <c r="AH91" s="2" t="s">
        <v>104</v>
      </c>
      <c r="AI91" s="2"/>
      <c r="AJ91" s="2" t="s">
        <v>138</v>
      </c>
      <c r="AK91" s="2" t="s">
        <v>103</v>
      </c>
      <c r="AL91" s="2" t="s">
        <v>103</v>
      </c>
      <c r="AM91" s="2" t="s">
        <v>139</v>
      </c>
      <c r="AN91" s="2" t="s">
        <v>1744</v>
      </c>
      <c r="AO91" s="22">
        <v>0</v>
      </c>
      <c r="AP91" s="22">
        <v>0</v>
      </c>
      <c r="AQ91" s="22">
        <v>0</v>
      </c>
      <c r="AR91" s="22">
        <v>0</v>
      </c>
      <c r="AS91" s="25">
        <v>5500</v>
      </c>
      <c r="AT91" s="25">
        <v>0</v>
      </c>
      <c r="AU91" s="25">
        <v>6999</v>
      </c>
      <c r="AV91" s="25">
        <v>0</v>
      </c>
      <c r="AW91" s="25">
        <v>5500</v>
      </c>
      <c r="AX91" s="25">
        <v>6999</v>
      </c>
      <c r="AY91" s="25">
        <v>1499</v>
      </c>
    </row>
    <row r="92" spans="2:51" hidden="1">
      <c r="B92" s="3" t="s">
        <v>18</v>
      </c>
      <c r="C92" s="2" t="s">
        <v>99</v>
      </c>
      <c r="D92" s="2"/>
      <c r="E92" s="2"/>
      <c r="F92" s="2"/>
      <c r="G92" s="3">
        <v>46237</v>
      </c>
      <c r="H92" s="2" t="s">
        <v>1745</v>
      </c>
      <c r="I92" s="3">
        <v>46237</v>
      </c>
      <c r="J92" s="2" t="s">
        <v>1746</v>
      </c>
      <c r="K92" s="2"/>
      <c r="L92" s="2"/>
      <c r="M92" s="2" t="s">
        <v>90</v>
      </c>
      <c r="N92" s="3"/>
      <c r="O92" s="2" t="s">
        <v>1747</v>
      </c>
      <c r="P92" s="2"/>
      <c r="Q92" s="2" t="s">
        <v>24</v>
      </c>
      <c r="R92" s="2" t="s">
        <v>24</v>
      </c>
      <c r="S92" s="2"/>
      <c r="T92" s="3"/>
      <c r="U92" s="2"/>
      <c r="V92" s="2"/>
      <c r="W92" s="2" t="s">
        <v>491</v>
      </c>
      <c r="X92" s="2" t="s">
        <v>118</v>
      </c>
      <c r="Y92" s="2" t="s">
        <v>519</v>
      </c>
      <c r="Z92" s="2" t="s">
        <v>92</v>
      </c>
      <c r="AA92" s="2" t="s">
        <v>90</v>
      </c>
      <c r="AB92" s="2"/>
      <c r="AC92" s="2" t="s">
        <v>114</v>
      </c>
      <c r="AD92" s="2">
        <v>1</v>
      </c>
      <c r="AE92" s="2" t="s">
        <v>105</v>
      </c>
      <c r="AF92" s="2" t="s">
        <v>484</v>
      </c>
      <c r="AG92" s="2" t="s">
        <v>103</v>
      </c>
      <c r="AH92" s="2" t="s">
        <v>106</v>
      </c>
      <c r="AI92" s="2" t="s">
        <v>119</v>
      </c>
      <c r="AJ92" s="2" t="s">
        <v>808</v>
      </c>
      <c r="AK92" s="2" t="s">
        <v>809</v>
      </c>
      <c r="AL92" s="2" t="s">
        <v>129</v>
      </c>
      <c r="AM92" s="2" t="s">
        <v>150</v>
      </c>
      <c r="AN92" s="2"/>
      <c r="AO92" s="22">
        <v>0</v>
      </c>
      <c r="AP92" s="22">
        <v>0</v>
      </c>
      <c r="AQ92" s="22">
        <v>0</v>
      </c>
      <c r="AR92" s="22">
        <v>0</v>
      </c>
      <c r="AS92" s="25">
        <v>38500</v>
      </c>
      <c r="AT92" s="25">
        <v>0</v>
      </c>
      <c r="AU92" s="25">
        <v>43888</v>
      </c>
      <c r="AV92" s="25">
        <v>0</v>
      </c>
      <c r="AW92" s="25">
        <v>38500</v>
      </c>
      <c r="AX92" s="25">
        <v>43888</v>
      </c>
      <c r="AY92" s="25">
        <v>5388</v>
      </c>
    </row>
    <row r="93" spans="2:51" hidden="1">
      <c r="B93" s="3" t="s">
        <v>18</v>
      </c>
      <c r="C93" s="2" t="s">
        <v>99</v>
      </c>
      <c r="D93" s="2" t="s">
        <v>100</v>
      </c>
      <c r="E93" s="2"/>
      <c r="F93" s="2"/>
      <c r="G93" s="3">
        <v>46237</v>
      </c>
      <c r="H93" s="2" t="s">
        <v>1748</v>
      </c>
      <c r="I93" s="3">
        <v>46237</v>
      </c>
      <c r="J93" s="2" t="s">
        <v>1749</v>
      </c>
      <c r="K93" s="2"/>
      <c r="L93" s="2"/>
      <c r="M93" s="2" t="s">
        <v>90</v>
      </c>
      <c r="N93" s="3"/>
      <c r="O93" s="2"/>
      <c r="P93" s="2"/>
      <c r="Q93" s="2" t="s">
        <v>537</v>
      </c>
      <c r="R93" s="2" t="s">
        <v>537</v>
      </c>
      <c r="S93" s="2"/>
      <c r="T93" s="3"/>
      <c r="U93" s="2"/>
      <c r="V93" s="2"/>
      <c r="W93" s="2" t="s">
        <v>1750</v>
      </c>
      <c r="X93" s="2" t="s">
        <v>91</v>
      </c>
      <c r="Y93" s="2" t="s">
        <v>383</v>
      </c>
      <c r="Z93" s="2" t="s">
        <v>92</v>
      </c>
      <c r="AA93" s="2" t="s">
        <v>90</v>
      </c>
      <c r="AB93" s="2"/>
      <c r="AC93" s="2" t="s">
        <v>114</v>
      </c>
      <c r="AD93" s="2">
        <v>1</v>
      </c>
      <c r="AE93" s="2" t="s">
        <v>110</v>
      </c>
      <c r="AF93" s="2" t="s">
        <v>111</v>
      </c>
      <c r="AG93" s="2" t="s">
        <v>103</v>
      </c>
      <c r="AH93" s="2" t="s">
        <v>104</v>
      </c>
      <c r="AI93" s="2" t="s">
        <v>381</v>
      </c>
      <c r="AJ93" s="2" t="s">
        <v>179</v>
      </c>
      <c r="AK93" s="2" t="s">
        <v>8</v>
      </c>
      <c r="AL93" s="2" t="s">
        <v>8</v>
      </c>
      <c r="AM93" s="2" t="s">
        <v>180</v>
      </c>
      <c r="AN93" s="2"/>
      <c r="AO93" s="22">
        <v>0</v>
      </c>
      <c r="AP93" s="22">
        <v>0</v>
      </c>
      <c r="AQ93" s="22">
        <v>0</v>
      </c>
      <c r="AR93" s="22">
        <v>0</v>
      </c>
      <c r="AS93" s="25">
        <v>25000</v>
      </c>
      <c r="AT93" s="25">
        <v>0</v>
      </c>
      <c r="AU93" s="25">
        <v>30841</v>
      </c>
      <c r="AV93" s="25">
        <v>0</v>
      </c>
      <c r="AW93" s="25">
        <v>25000</v>
      </c>
      <c r="AX93" s="25">
        <v>30841</v>
      </c>
      <c r="AY93" s="25">
        <v>5841</v>
      </c>
    </row>
    <row r="94" spans="2:51" hidden="1">
      <c r="B94" s="3" t="s">
        <v>18</v>
      </c>
      <c r="C94" s="2" t="s">
        <v>99</v>
      </c>
      <c r="D94" s="2"/>
      <c r="E94" s="2"/>
      <c r="F94" s="2"/>
      <c r="G94" s="3">
        <v>46237</v>
      </c>
      <c r="H94" s="2" t="s">
        <v>1751</v>
      </c>
      <c r="I94" s="3">
        <v>46237</v>
      </c>
      <c r="J94" s="2" t="s">
        <v>1752</v>
      </c>
      <c r="K94" s="2"/>
      <c r="L94" s="2"/>
      <c r="M94" s="2" t="s">
        <v>90</v>
      </c>
      <c r="N94" s="3"/>
      <c r="O94" s="2" t="s">
        <v>1753</v>
      </c>
      <c r="P94" s="2"/>
      <c r="Q94" s="2" t="s">
        <v>34</v>
      </c>
      <c r="R94" s="2" t="s">
        <v>34</v>
      </c>
      <c r="S94" s="2"/>
      <c r="T94" s="3"/>
      <c r="U94" s="2"/>
      <c r="V94" s="2"/>
      <c r="W94" s="2" t="s">
        <v>1754</v>
      </c>
      <c r="X94" s="2" t="s">
        <v>91</v>
      </c>
      <c r="Y94" s="2" t="s">
        <v>383</v>
      </c>
      <c r="Z94" s="2" t="s">
        <v>92</v>
      </c>
      <c r="AA94" s="2" t="s">
        <v>90</v>
      </c>
      <c r="AB94" s="2"/>
      <c r="AC94" s="2" t="s">
        <v>114</v>
      </c>
      <c r="AD94" s="2">
        <v>1</v>
      </c>
      <c r="AE94" s="2" t="s">
        <v>212</v>
      </c>
      <c r="AF94" s="2" t="s">
        <v>213</v>
      </c>
      <c r="AG94" s="2" t="s">
        <v>103</v>
      </c>
      <c r="AH94" s="2" t="s">
        <v>214</v>
      </c>
      <c r="AI94" s="2" t="s">
        <v>215</v>
      </c>
      <c r="AJ94" s="2" t="s">
        <v>179</v>
      </c>
      <c r="AK94" s="2" t="s">
        <v>8</v>
      </c>
      <c r="AL94" s="2" t="s">
        <v>8</v>
      </c>
      <c r="AM94" s="2" t="s">
        <v>712</v>
      </c>
      <c r="AN94" s="2"/>
      <c r="AO94" s="22">
        <v>0</v>
      </c>
      <c r="AP94" s="22">
        <v>0</v>
      </c>
      <c r="AQ94" s="22">
        <v>0</v>
      </c>
      <c r="AR94" s="22">
        <v>0</v>
      </c>
      <c r="AS94" s="25">
        <v>23000</v>
      </c>
      <c r="AT94" s="25">
        <v>0</v>
      </c>
      <c r="AU94" s="25">
        <v>31617</v>
      </c>
      <c r="AV94" s="25">
        <v>0</v>
      </c>
      <c r="AW94" s="25">
        <v>23000</v>
      </c>
      <c r="AX94" s="25">
        <v>31617</v>
      </c>
      <c r="AY94" s="25">
        <v>8617</v>
      </c>
    </row>
    <row r="95" spans="2:51" hidden="1">
      <c r="B95" s="3" t="s">
        <v>18</v>
      </c>
      <c r="C95" s="2" t="s">
        <v>99</v>
      </c>
      <c r="D95" s="2" t="s">
        <v>100</v>
      </c>
      <c r="E95" s="2"/>
      <c r="F95" s="2"/>
      <c r="G95" s="3">
        <v>46237</v>
      </c>
      <c r="H95" s="2" t="s">
        <v>1755</v>
      </c>
      <c r="I95" s="3">
        <v>46237</v>
      </c>
      <c r="J95" s="2" t="s">
        <v>1756</v>
      </c>
      <c r="K95" s="2"/>
      <c r="L95" s="2"/>
      <c r="M95" s="2" t="s">
        <v>90</v>
      </c>
      <c r="N95" s="3"/>
      <c r="O95" s="2" t="s">
        <v>1757</v>
      </c>
      <c r="P95" s="2"/>
      <c r="Q95" s="2" t="s">
        <v>34</v>
      </c>
      <c r="R95" s="2" t="s">
        <v>34</v>
      </c>
      <c r="S95" s="2"/>
      <c r="T95" s="3"/>
      <c r="U95" s="2"/>
      <c r="V95" s="2"/>
      <c r="W95" s="2" t="s">
        <v>1031</v>
      </c>
      <c r="X95" s="2" t="s">
        <v>91</v>
      </c>
      <c r="Y95" s="2" t="s">
        <v>383</v>
      </c>
      <c r="Z95" s="2" t="s">
        <v>92</v>
      </c>
      <c r="AA95" s="2" t="s">
        <v>90</v>
      </c>
      <c r="AB95" s="2"/>
      <c r="AC95" s="2" t="s">
        <v>114</v>
      </c>
      <c r="AD95" s="2">
        <v>1</v>
      </c>
      <c r="AE95" s="2" t="s">
        <v>212</v>
      </c>
      <c r="AF95" s="2" t="s">
        <v>213</v>
      </c>
      <c r="AG95" s="2" t="s">
        <v>103</v>
      </c>
      <c r="AH95" s="2" t="s">
        <v>214</v>
      </c>
      <c r="AI95" s="2" t="s">
        <v>215</v>
      </c>
      <c r="AJ95" s="2" t="s">
        <v>179</v>
      </c>
      <c r="AK95" s="2" t="s">
        <v>8</v>
      </c>
      <c r="AL95" s="2" t="s">
        <v>8</v>
      </c>
      <c r="AM95" s="2" t="s">
        <v>712</v>
      </c>
      <c r="AN95" s="2"/>
      <c r="AO95" s="22">
        <v>0</v>
      </c>
      <c r="AP95" s="22">
        <v>0</v>
      </c>
      <c r="AQ95" s="22">
        <v>0</v>
      </c>
      <c r="AR95" s="22">
        <v>0</v>
      </c>
      <c r="AS95" s="25">
        <v>23000</v>
      </c>
      <c r="AT95" s="25">
        <v>0</v>
      </c>
      <c r="AU95" s="25">
        <v>31617</v>
      </c>
      <c r="AV95" s="25">
        <v>0</v>
      </c>
      <c r="AW95" s="25">
        <v>23000</v>
      </c>
      <c r="AX95" s="25">
        <v>31617</v>
      </c>
      <c r="AY95" s="25">
        <v>8617</v>
      </c>
    </row>
    <row r="96" spans="2:51" hidden="1">
      <c r="B96" s="3" t="s">
        <v>18</v>
      </c>
      <c r="C96" s="2" t="s">
        <v>99</v>
      </c>
      <c r="D96" s="2" t="s">
        <v>100</v>
      </c>
      <c r="E96" s="2"/>
      <c r="F96" s="2"/>
      <c r="G96" s="3">
        <v>46237</v>
      </c>
      <c r="H96" s="2" t="s">
        <v>1758</v>
      </c>
      <c r="I96" s="3">
        <v>46237</v>
      </c>
      <c r="J96" s="2" t="s">
        <v>1759</v>
      </c>
      <c r="K96" s="2"/>
      <c r="L96" s="2"/>
      <c r="M96" s="2" t="s">
        <v>90</v>
      </c>
      <c r="N96" s="3"/>
      <c r="O96" s="2"/>
      <c r="P96" s="2"/>
      <c r="Q96" s="2" t="s">
        <v>30</v>
      </c>
      <c r="R96" s="2" t="s">
        <v>30</v>
      </c>
      <c r="S96" s="2"/>
      <c r="T96" s="3"/>
      <c r="U96" s="2"/>
      <c r="V96" s="2"/>
      <c r="W96" s="2" t="s">
        <v>715</v>
      </c>
      <c r="X96" s="2" t="s">
        <v>91</v>
      </c>
      <c r="Y96" s="2" t="s">
        <v>383</v>
      </c>
      <c r="Z96" s="2" t="s">
        <v>92</v>
      </c>
      <c r="AA96" s="2" t="s">
        <v>90</v>
      </c>
      <c r="AB96" s="2"/>
      <c r="AC96" s="2" t="s">
        <v>114</v>
      </c>
      <c r="AD96" s="2">
        <v>1</v>
      </c>
      <c r="AE96" s="2" t="s">
        <v>212</v>
      </c>
      <c r="AF96" s="2" t="s">
        <v>213</v>
      </c>
      <c r="AG96" s="2" t="s">
        <v>103</v>
      </c>
      <c r="AH96" s="2" t="s">
        <v>214</v>
      </c>
      <c r="AI96" s="2" t="s">
        <v>215</v>
      </c>
      <c r="AJ96" s="2" t="s">
        <v>179</v>
      </c>
      <c r="AK96" s="2" t="s">
        <v>8</v>
      </c>
      <c r="AL96" s="2" t="s">
        <v>8</v>
      </c>
      <c r="AM96" s="2" t="s">
        <v>712</v>
      </c>
      <c r="AN96" s="2"/>
      <c r="AO96" s="22">
        <v>0</v>
      </c>
      <c r="AP96" s="22">
        <v>0</v>
      </c>
      <c r="AQ96" s="22">
        <v>0</v>
      </c>
      <c r="AR96" s="22">
        <v>0</v>
      </c>
      <c r="AS96" s="25">
        <v>23000</v>
      </c>
      <c r="AT96" s="25">
        <v>0</v>
      </c>
      <c r="AU96" s="25">
        <v>31617</v>
      </c>
      <c r="AV96" s="25">
        <v>0</v>
      </c>
      <c r="AW96" s="25">
        <v>23000</v>
      </c>
      <c r="AX96" s="25">
        <v>31617</v>
      </c>
      <c r="AY96" s="25">
        <v>8617</v>
      </c>
    </row>
    <row r="97" spans="2:51" hidden="1">
      <c r="B97" s="3" t="s">
        <v>18</v>
      </c>
      <c r="C97" s="2" t="s">
        <v>99</v>
      </c>
      <c r="D97" s="2" t="s">
        <v>100</v>
      </c>
      <c r="E97" s="2"/>
      <c r="F97" s="2"/>
      <c r="G97" s="3">
        <v>46237</v>
      </c>
      <c r="H97" s="2" t="s">
        <v>1760</v>
      </c>
      <c r="I97" s="3">
        <v>46237</v>
      </c>
      <c r="J97" s="2" t="s">
        <v>1761</v>
      </c>
      <c r="K97" s="2"/>
      <c r="L97" s="2"/>
      <c r="M97" s="2" t="s">
        <v>90</v>
      </c>
      <c r="N97" s="3"/>
      <c r="O97" s="2"/>
      <c r="P97" s="2"/>
      <c r="Q97" s="2" t="s">
        <v>26</v>
      </c>
      <c r="R97" s="2" t="s">
        <v>26</v>
      </c>
      <c r="S97" s="2"/>
      <c r="T97" s="3"/>
      <c r="U97" s="2"/>
      <c r="V97" s="2"/>
      <c r="W97" s="2" t="s">
        <v>601</v>
      </c>
      <c r="X97" s="2" t="s">
        <v>101</v>
      </c>
      <c r="Y97" s="2" t="s">
        <v>494</v>
      </c>
      <c r="Z97" s="2" t="s">
        <v>92</v>
      </c>
      <c r="AA97" s="2" t="s">
        <v>90</v>
      </c>
      <c r="AB97" s="2"/>
      <c r="AC97" s="2" t="s">
        <v>93</v>
      </c>
      <c r="AD97" s="2">
        <v>1</v>
      </c>
      <c r="AE97" s="2" t="s">
        <v>692</v>
      </c>
      <c r="AF97" s="2" t="s">
        <v>693</v>
      </c>
      <c r="AG97" s="2" t="s">
        <v>103</v>
      </c>
      <c r="AH97" s="2" t="s">
        <v>2</v>
      </c>
      <c r="AI97" s="2" t="s">
        <v>699</v>
      </c>
      <c r="AJ97" s="2" t="s">
        <v>138</v>
      </c>
      <c r="AK97" s="2" t="s">
        <v>103</v>
      </c>
      <c r="AL97" s="2" t="s">
        <v>103</v>
      </c>
      <c r="AM97" s="2" t="s">
        <v>169</v>
      </c>
      <c r="AN97" s="2" t="s">
        <v>1762</v>
      </c>
      <c r="AO97" s="22">
        <v>0</v>
      </c>
      <c r="AP97" s="22">
        <v>0</v>
      </c>
      <c r="AQ97" s="22">
        <v>0</v>
      </c>
      <c r="AR97" s="22">
        <v>0</v>
      </c>
      <c r="AS97" s="25">
        <v>4500</v>
      </c>
      <c r="AT97" s="25">
        <v>0</v>
      </c>
      <c r="AU97" s="25">
        <v>6217</v>
      </c>
      <c r="AV97" s="25">
        <v>0</v>
      </c>
      <c r="AW97" s="25">
        <v>4500</v>
      </c>
      <c r="AX97" s="25">
        <v>6217</v>
      </c>
      <c r="AY97" s="25">
        <v>1717</v>
      </c>
    </row>
    <row r="98" spans="2:51" hidden="1">
      <c r="B98" s="3" t="s">
        <v>18</v>
      </c>
      <c r="C98" s="2" t="s">
        <v>99</v>
      </c>
      <c r="D98" s="2" t="s">
        <v>100</v>
      </c>
      <c r="E98" s="2"/>
      <c r="F98" s="2"/>
      <c r="G98" s="3">
        <v>46237</v>
      </c>
      <c r="H98" s="2" t="s">
        <v>1763</v>
      </c>
      <c r="I98" s="3">
        <v>46237</v>
      </c>
      <c r="J98" s="2" t="s">
        <v>1764</v>
      </c>
      <c r="K98" s="2"/>
      <c r="L98" s="2"/>
      <c r="M98" s="2" t="s">
        <v>90</v>
      </c>
      <c r="N98" s="3"/>
      <c r="O98" s="2" t="s">
        <v>1765</v>
      </c>
      <c r="P98" s="2"/>
      <c r="Q98" s="2" t="s">
        <v>32</v>
      </c>
      <c r="R98" s="2" t="s">
        <v>32</v>
      </c>
      <c r="S98" s="2"/>
      <c r="T98" s="3">
        <v>46237</v>
      </c>
      <c r="U98" s="2" t="s">
        <v>1766</v>
      </c>
      <c r="V98" s="2"/>
      <c r="W98" s="2" t="s">
        <v>1767</v>
      </c>
      <c r="X98" s="2" t="s">
        <v>91</v>
      </c>
      <c r="Y98" s="2" t="s">
        <v>1768</v>
      </c>
      <c r="Z98" s="2" t="s">
        <v>92</v>
      </c>
      <c r="AA98" s="2" t="s">
        <v>90</v>
      </c>
      <c r="AB98" s="2"/>
      <c r="AC98" s="2" t="s">
        <v>114</v>
      </c>
      <c r="AD98" s="2">
        <v>1</v>
      </c>
      <c r="AE98" s="2" t="s">
        <v>1273</v>
      </c>
      <c r="AF98" s="2" t="s">
        <v>1274</v>
      </c>
      <c r="AG98" s="2" t="s">
        <v>103</v>
      </c>
      <c r="AH98" s="2" t="s">
        <v>214</v>
      </c>
      <c r="AI98" s="2" t="s">
        <v>1275</v>
      </c>
      <c r="AJ98" s="2" t="s">
        <v>343</v>
      </c>
      <c r="AK98" s="2" t="s">
        <v>286</v>
      </c>
      <c r="AL98" s="2" t="s">
        <v>286</v>
      </c>
      <c r="AM98" s="2" t="s">
        <v>303</v>
      </c>
      <c r="AN98" s="2" t="s">
        <v>1769</v>
      </c>
      <c r="AO98" s="22">
        <v>0</v>
      </c>
      <c r="AP98" s="22">
        <v>0</v>
      </c>
      <c r="AQ98" s="22">
        <v>0</v>
      </c>
      <c r="AR98" s="22">
        <v>0</v>
      </c>
      <c r="AS98" s="25">
        <v>29000</v>
      </c>
      <c r="AT98" s="25">
        <v>0</v>
      </c>
      <c r="AU98" s="25">
        <v>31260</v>
      </c>
      <c r="AV98" s="25">
        <v>0</v>
      </c>
      <c r="AW98" s="25">
        <v>29000</v>
      </c>
      <c r="AX98" s="25">
        <v>31260</v>
      </c>
      <c r="AY98" s="25">
        <v>2260</v>
      </c>
    </row>
    <row r="99" spans="2:51" hidden="1">
      <c r="B99" s="3" t="s">
        <v>18</v>
      </c>
      <c r="C99" s="2" t="s">
        <v>99</v>
      </c>
      <c r="D99" s="2"/>
      <c r="E99" s="2"/>
      <c r="F99" s="2"/>
      <c r="G99" s="3">
        <v>46237</v>
      </c>
      <c r="H99" s="2" t="s">
        <v>1770</v>
      </c>
      <c r="I99" s="3">
        <v>46237</v>
      </c>
      <c r="J99" s="2" t="s">
        <v>1771</v>
      </c>
      <c r="K99" s="2"/>
      <c r="L99" s="2"/>
      <c r="M99" s="2" t="s">
        <v>90</v>
      </c>
      <c r="N99" s="3"/>
      <c r="O99" s="2" t="s">
        <v>1772</v>
      </c>
      <c r="P99" s="2"/>
      <c r="Q99" s="2" t="s">
        <v>32</v>
      </c>
      <c r="R99" s="2" t="s">
        <v>32</v>
      </c>
      <c r="S99" s="2"/>
      <c r="T99" s="3">
        <v>46237</v>
      </c>
      <c r="U99" s="2" t="s">
        <v>1773</v>
      </c>
      <c r="V99" s="2"/>
      <c r="W99" s="2" t="s">
        <v>1774</v>
      </c>
      <c r="X99" s="2" t="s">
        <v>91</v>
      </c>
      <c r="Y99" s="2" t="s">
        <v>884</v>
      </c>
      <c r="Z99" s="2" t="s">
        <v>92</v>
      </c>
      <c r="AA99" s="2" t="s">
        <v>90</v>
      </c>
      <c r="AB99" s="2"/>
      <c r="AC99" s="2" t="s">
        <v>114</v>
      </c>
      <c r="AD99" s="2">
        <v>1</v>
      </c>
      <c r="AE99" s="2" t="s">
        <v>1273</v>
      </c>
      <c r="AF99" s="2" t="s">
        <v>1274</v>
      </c>
      <c r="AG99" s="2" t="s">
        <v>103</v>
      </c>
      <c r="AH99" s="2" t="s">
        <v>214</v>
      </c>
      <c r="AI99" s="2" t="s">
        <v>1275</v>
      </c>
      <c r="AJ99" s="2" t="s">
        <v>232</v>
      </c>
      <c r="AK99" s="2" t="s">
        <v>5</v>
      </c>
      <c r="AL99" s="2" t="s">
        <v>5</v>
      </c>
      <c r="AM99" s="2" t="s">
        <v>178</v>
      </c>
      <c r="AN99" s="2"/>
      <c r="AO99" s="22">
        <v>0</v>
      </c>
      <c r="AP99" s="22">
        <v>0</v>
      </c>
      <c r="AQ99" s="22">
        <v>0</v>
      </c>
      <c r="AR99" s="22">
        <v>0</v>
      </c>
      <c r="AS99" s="25">
        <v>41000</v>
      </c>
      <c r="AT99" s="25">
        <v>0</v>
      </c>
      <c r="AU99" s="25">
        <v>49976</v>
      </c>
      <c r="AV99" s="25">
        <v>0</v>
      </c>
      <c r="AW99" s="25">
        <v>41000</v>
      </c>
      <c r="AX99" s="25">
        <v>49976</v>
      </c>
      <c r="AY99" s="25">
        <v>8976</v>
      </c>
    </row>
    <row r="100" spans="2:51" hidden="1">
      <c r="B100" s="3" t="s">
        <v>20</v>
      </c>
      <c r="C100" s="2" t="s">
        <v>144</v>
      </c>
      <c r="D100" s="2" t="s">
        <v>100</v>
      </c>
      <c r="E100" s="2"/>
      <c r="F100" s="2"/>
      <c r="G100" s="3">
        <v>46237</v>
      </c>
      <c r="H100" s="2" t="s">
        <v>1775</v>
      </c>
      <c r="I100" s="3">
        <v>46237</v>
      </c>
      <c r="J100" s="2" t="s">
        <v>1776</v>
      </c>
      <c r="K100" s="2"/>
      <c r="L100" s="2"/>
      <c r="M100" s="2" t="s">
        <v>90</v>
      </c>
      <c r="N100" s="3"/>
      <c r="O100" s="2"/>
      <c r="P100" s="2"/>
      <c r="Q100" s="2" t="s">
        <v>27</v>
      </c>
      <c r="R100" s="2" t="s">
        <v>27</v>
      </c>
      <c r="S100" s="2" t="s">
        <v>27</v>
      </c>
      <c r="T100" s="3">
        <v>46237</v>
      </c>
      <c r="U100" s="2" t="s">
        <v>1777</v>
      </c>
      <c r="V100" s="2" t="s">
        <v>1778</v>
      </c>
      <c r="W100" s="2" t="s">
        <v>410</v>
      </c>
      <c r="X100" s="2" t="s">
        <v>260</v>
      </c>
      <c r="Y100" s="2" t="s">
        <v>411</v>
      </c>
      <c r="Z100" s="2" t="s">
        <v>92</v>
      </c>
      <c r="AA100" s="2" t="s">
        <v>90</v>
      </c>
      <c r="AB100" s="2"/>
      <c r="AC100" s="2" t="s">
        <v>114</v>
      </c>
      <c r="AD100" s="2">
        <v>1</v>
      </c>
      <c r="AE100" s="2" t="s">
        <v>352</v>
      </c>
      <c r="AF100" s="2" t="s">
        <v>352</v>
      </c>
      <c r="AG100" s="2" t="s">
        <v>103</v>
      </c>
      <c r="AH100" s="2"/>
      <c r="AI100" s="2"/>
      <c r="AJ100" s="2" t="s">
        <v>259</v>
      </c>
      <c r="AK100" s="2" t="s">
        <v>259</v>
      </c>
      <c r="AL100" s="2" t="s">
        <v>129</v>
      </c>
      <c r="AM100" s="2" t="s">
        <v>150</v>
      </c>
      <c r="AN100" s="2"/>
      <c r="AO100" s="22">
        <v>0</v>
      </c>
      <c r="AP100" s="22">
        <v>0</v>
      </c>
      <c r="AQ100" s="22">
        <v>0</v>
      </c>
      <c r="AR100" s="22">
        <v>0</v>
      </c>
      <c r="AS100" s="25">
        <v>5915</v>
      </c>
      <c r="AT100" s="25">
        <v>0</v>
      </c>
      <c r="AU100" s="25">
        <v>7533</v>
      </c>
      <c r="AV100" s="25">
        <v>0</v>
      </c>
      <c r="AW100" s="25">
        <v>5915</v>
      </c>
      <c r="AX100" s="25">
        <v>7533</v>
      </c>
      <c r="AY100" s="25">
        <v>1618</v>
      </c>
    </row>
    <row r="101" spans="2:51" hidden="1">
      <c r="B101" s="3" t="s">
        <v>20</v>
      </c>
      <c r="C101" s="2" t="s">
        <v>144</v>
      </c>
      <c r="D101" s="2"/>
      <c r="E101" s="2"/>
      <c r="F101" s="2"/>
      <c r="G101" s="3">
        <v>46237</v>
      </c>
      <c r="H101" s="2" t="s">
        <v>1779</v>
      </c>
      <c r="I101" s="3">
        <v>46237</v>
      </c>
      <c r="J101" s="2" t="s">
        <v>1780</v>
      </c>
      <c r="K101" s="2"/>
      <c r="L101" s="2"/>
      <c r="M101" s="2" t="s">
        <v>90</v>
      </c>
      <c r="N101" s="3"/>
      <c r="O101" s="2"/>
      <c r="P101" s="2"/>
      <c r="Q101" s="2" t="s">
        <v>485</v>
      </c>
      <c r="R101" s="2" t="s">
        <v>485</v>
      </c>
      <c r="S101" s="2" t="s">
        <v>485</v>
      </c>
      <c r="T101" s="3">
        <v>46237</v>
      </c>
      <c r="U101" s="2" t="s">
        <v>1781</v>
      </c>
      <c r="V101" s="2" t="s">
        <v>1782</v>
      </c>
      <c r="W101" s="2" t="s">
        <v>491</v>
      </c>
      <c r="X101" s="2" t="s">
        <v>118</v>
      </c>
      <c r="Y101" s="2" t="s">
        <v>519</v>
      </c>
      <c r="Z101" s="2" t="s">
        <v>92</v>
      </c>
      <c r="AA101" s="2" t="s">
        <v>90</v>
      </c>
      <c r="AB101" s="2"/>
      <c r="AC101" s="2" t="s">
        <v>93</v>
      </c>
      <c r="AD101" s="2">
        <v>1</v>
      </c>
      <c r="AE101" s="2" t="s">
        <v>597</v>
      </c>
      <c r="AF101" s="2" t="s">
        <v>597</v>
      </c>
      <c r="AG101" s="2" t="s">
        <v>103</v>
      </c>
      <c r="AH101" s="2"/>
      <c r="AI101" s="2"/>
      <c r="AJ101" s="2" t="s">
        <v>106</v>
      </c>
      <c r="AK101" s="2" t="s">
        <v>256</v>
      </c>
      <c r="AL101" s="2" t="s">
        <v>103</v>
      </c>
      <c r="AM101" s="2" t="s">
        <v>106</v>
      </c>
      <c r="AN101" s="2"/>
      <c r="AO101" s="22">
        <v>0</v>
      </c>
      <c r="AP101" s="22">
        <v>0</v>
      </c>
      <c r="AQ101" s="22">
        <v>0</v>
      </c>
      <c r="AR101" s="22">
        <v>0</v>
      </c>
      <c r="AS101" s="25">
        <v>14000</v>
      </c>
      <c r="AT101" s="25">
        <v>0</v>
      </c>
      <c r="AU101" s="25">
        <v>20857</v>
      </c>
      <c r="AV101" s="25">
        <v>0</v>
      </c>
      <c r="AW101" s="25">
        <v>14000</v>
      </c>
      <c r="AX101" s="25">
        <v>20857</v>
      </c>
      <c r="AY101" s="25">
        <v>6857</v>
      </c>
    </row>
    <row r="102" spans="2:51" hidden="1">
      <c r="B102" s="3" t="s">
        <v>20</v>
      </c>
      <c r="C102" s="2" t="s">
        <v>144</v>
      </c>
      <c r="D102" s="2" t="s">
        <v>100</v>
      </c>
      <c r="E102" s="2"/>
      <c r="F102" s="2"/>
      <c r="G102" s="3">
        <v>46237</v>
      </c>
      <c r="H102" s="2" t="s">
        <v>1783</v>
      </c>
      <c r="I102" s="3">
        <v>46237</v>
      </c>
      <c r="J102" s="2" t="s">
        <v>1784</v>
      </c>
      <c r="K102" s="2"/>
      <c r="L102" s="2"/>
      <c r="M102" s="2" t="s">
        <v>90</v>
      </c>
      <c r="N102" s="3"/>
      <c r="O102" s="2"/>
      <c r="P102" s="2"/>
      <c r="Q102" s="2" t="s">
        <v>36</v>
      </c>
      <c r="R102" s="2" t="s">
        <v>36</v>
      </c>
      <c r="S102" s="2" t="s">
        <v>36</v>
      </c>
      <c r="T102" s="3">
        <v>46237</v>
      </c>
      <c r="U102" s="2" t="s">
        <v>1785</v>
      </c>
      <c r="V102" s="2" t="s">
        <v>1786</v>
      </c>
      <c r="W102" s="2" t="s">
        <v>1787</v>
      </c>
      <c r="X102" s="2" t="s">
        <v>113</v>
      </c>
      <c r="Y102" s="2"/>
      <c r="Z102" s="2" t="s">
        <v>92</v>
      </c>
      <c r="AA102" s="2" t="s">
        <v>90</v>
      </c>
      <c r="AB102" s="2"/>
      <c r="AC102" s="2" t="s">
        <v>114</v>
      </c>
      <c r="AD102" s="2">
        <v>1</v>
      </c>
      <c r="AE102" s="2" t="s">
        <v>352</v>
      </c>
      <c r="AF102" s="2" t="s">
        <v>352</v>
      </c>
      <c r="AG102" s="2" t="s">
        <v>103</v>
      </c>
      <c r="AH102" s="2"/>
      <c r="AI102" s="2"/>
      <c r="AJ102" s="2" t="s">
        <v>369</v>
      </c>
      <c r="AK102" s="2" t="s">
        <v>370</v>
      </c>
      <c r="AL102" s="2" t="s">
        <v>126</v>
      </c>
      <c r="AM102" s="2" t="s">
        <v>371</v>
      </c>
      <c r="AN102" s="2" t="s">
        <v>1788</v>
      </c>
      <c r="AO102" s="22">
        <v>0</v>
      </c>
      <c r="AP102" s="22">
        <v>0</v>
      </c>
      <c r="AQ102" s="22">
        <v>0</v>
      </c>
      <c r="AR102" s="22">
        <v>0</v>
      </c>
      <c r="AS102" s="25">
        <v>9400</v>
      </c>
      <c r="AT102" s="25">
        <v>0</v>
      </c>
      <c r="AU102" s="25">
        <v>15427</v>
      </c>
      <c r="AV102" s="25">
        <v>0</v>
      </c>
      <c r="AW102" s="25">
        <v>9400</v>
      </c>
      <c r="AX102" s="25">
        <v>15427</v>
      </c>
      <c r="AY102" s="25">
        <v>6027</v>
      </c>
    </row>
    <row r="103" spans="2:51" hidden="1">
      <c r="B103" s="3" t="s">
        <v>20</v>
      </c>
      <c r="C103" s="2" t="s">
        <v>144</v>
      </c>
      <c r="D103" s="2" t="s">
        <v>100</v>
      </c>
      <c r="E103" s="2"/>
      <c r="F103" s="2"/>
      <c r="G103" s="3">
        <v>46237</v>
      </c>
      <c r="H103" s="2" t="s">
        <v>1789</v>
      </c>
      <c r="I103" s="3">
        <v>46237</v>
      </c>
      <c r="J103" s="2" t="s">
        <v>1790</v>
      </c>
      <c r="K103" s="2"/>
      <c r="L103" s="2"/>
      <c r="M103" s="2" t="s">
        <v>90</v>
      </c>
      <c r="N103" s="3"/>
      <c r="O103" s="2"/>
      <c r="P103" s="2"/>
      <c r="Q103" s="2" t="s">
        <v>29</v>
      </c>
      <c r="R103" s="2" t="s">
        <v>29</v>
      </c>
      <c r="S103" s="2" t="s">
        <v>29</v>
      </c>
      <c r="T103" s="3">
        <v>46237</v>
      </c>
      <c r="U103" s="2" t="s">
        <v>1791</v>
      </c>
      <c r="V103" s="2" t="s">
        <v>1792</v>
      </c>
      <c r="W103" s="2" t="s">
        <v>1793</v>
      </c>
      <c r="X103" s="2" t="s">
        <v>113</v>
      </c>
      <c r="Y103" s="2" t="s">
        <v>547</v>
      </c>
      <c r="Z103" s="2" t="s">
        <v>92</v>
      </c>
      <c r="AA103" s="2" t="s">
        <v>90</v>
      </c>
      <c r="AB103" s="2"/>
      <c r="AC103" s="2" t="s">
        <v>114</v>
      </c>
      <c r="AD103" s="2">
        <v>1</v>
      </c>
      <c r="AE103" s="2" t="s">
        <v>352</v>
      </c>
      <c r="AF103" s="2" t="s">
        <v>352</v>
      </c>
      <c r="AG103" s="2" t="s">
        <v>103</v>
      </c>
      <c r="AH103" s="2"/>
      <c r="AI103" s="2"/>
      <c r="AJ103" s="2" t="s">
        <v>123</v>
      </c>
      <c r="AK103" s="2" t="s">
        <v>13</v>
      </c>
      <c r="AL103" s="2" t="s">
        <v>13</v>
      </c>
      <c r="AM103" s="2" t="s">
        <v>124</v>
      </c>
      <c r="AN103" s="2"/>
      <c r="AO103" s="22">
        <v>0</v>
      </c>
      <c r="AP103" s="22">
        <v>0</v>
      </c>
      <c r="AQ103" s="22">
        <v>0</v>
      </c>
      <c r="AR103" s="22">
        <v>0</v>
      </c>
      <c r="AS103" s="25">
        <v>25700</v>
      </c>
      <c r="AT103" s="25">
        <v>0</v>
      </c>
      <c r="AU103" s="25">
        <v>35088</v>
      </c>
      <c r="AV103" s="25">
        <v>0</v>
      </c>
      <c r="AW103" s="25">
        <v>25700</v>
      </c>
      <c r="AX103" s="25">
        <v>35088</v>
      </c>
      <c r="AY103" s="25">
        <v>9388</v>
      </c>
    </row>
    <row r="104" spans="2:51" hidden="1">
      <c r="B104" s="3" t="s">
        <v>20</v>
      </c>
      <c r="C104" s="2" t="s">
        <v>144</v>
      </c>
      <c r="D104" s="2" t="s">
        <v>100</v>
      </c>
      <c r="E104" s="2"/>
      <c r="F104" s="2"/>
      <c r="G104" s="3">
        <v>46237</v>
      </c>
      <c r="H104" s="2" t="s">
        <v>1794</v>
      </c>
      <c r="I104" s="3">
        <v>46237</v>
      </c>
      <c r="J104" s="2" t="s">
        <v>1795</v>
      </c>
      <c r="K104" s="2"/>
      <c r="L104" s="2"/>
      <c r="M104" s="2" t="s">
        <v>90</v>
      </c>
      <c r="N104" s="3"/>
      <c r="O104" s="2"/>
      <c r="P104" s="2"/>
      <c r="Q104" s="2" t="s">
        <v>29</v>
      </c>
      <c r="R104" s="2" t="s">
        <v>29</v>
      </c>
      <c r="S104" s="2" t="s">
        <v>29</v>
      </c>
      <c r="T104" s="3">
        <v>46237</v>
      </c>
      <c r="U104" s="2" t="s">
        <v>1796</v>
      </c>
      <c r="V104" s="2" t="s">
        <v>1792</v>
      </c>
      <c r="W104" s="2" t="s">
        <v>1276</v>
      </c>
      <c r="X104" s="2" t="s">
        <v>113</v>
      </c>
      <c r="Y104" s="2" t="s">
        <v>547</v>
      </c>
      <c r="Z104" s="2" t="s">
        <v>92</v>
      </c>
      <c r="AA104" s="2" t="s">
        <v>90</v>
      </c>
      <c r="AB104" s="2"/>
      <c r="AC104" s="2" t="s">
        <v>114</v>
      </c>
      <c r="AD104" s="2">
        <v>1</v>
      </c>
      <c r="AE104" s="2" t="s">
        <v>352</v>
      </c>
      <c r="AF104" s="2" t="s">
        <v>352</v>
      </c>
      <c r="AG104" s="2" t="s">
        <v>103</v>
      </c>
      <c r="AH104" s="2"/>
      <c r="AI104" s="2"/>
      <c r="AJ104" s="2" t="s">
        <v>123</v>
      </c>
      <c r="AK104" s="2" t="s">
        <v>13</v>
      </c>
      <c r="AL104" s="2" t="s">
        <v>13</v>
      </c>
      <c r="AM104" s="2" t="s">
        <v>124</v>
      </c>
      <c r="AN104" s="2"/>
      <c r="AO104" s="22">
        <v>0</v>
      </c>
      <c r="AP104" s="22">
        <v>0</v>
      </c>
      <c r="AQ104" s="22">
        <v>0</v>
      </c>
      <c r="AR104" s="22">
        <v>0</v>
      </c>
      <c r="AS104" s="25">
        <v>25700</v>
      </c>
      <c r="AT104" s="25">
        <v>0</v>
      </c>
      <c r="AU104" s="25">
        <v>35088</v>
      </c>
      <c r="AV104" s="25">
        <v>0</v>
      </c>
      <c r="AW104" s="25">
        <v>25700</v>
      </c>
      <c r="AX104" s="25">
        <v>35088</v>
      </c>
      <c r="AY104" s="25">
        <v>9388</v>
      </c>
    </row>
    <row r="105" spans="2:51" hidden="1">
      <c r="B105" s="3" t="s">
        <v>20</v>
      </c>
      <c r="C105" s="2" t="s">
        <v>144</v>
      </c>
      <c r="D105" s="2" t="s">
        <v>100</v>
      </c>
      <c r="E105" s="2"/>
      <c r="F105" s="2"/>
      <c r="G105" s="3">
        <v>46237</v>
      </c>
      <c r="H105" s="2" t="s">
        <v>1797</v>
      </c>
      <c r="I105" s="3">
        <v>46237</v>
      </c>
      <c r="J105" s="2" t="s">
        <v>1798</v>
      </c>
      <c r="K105" s="2"/>
      <c r="L105" s="2"/>
      <c r="M105" s="2" t="s">
        <v>90</v>
      </c>
      <c r="N105" s="3"/>
      <c r="O105" s="2"/>
      <c r="P105" s="2"/>
      <c r="Q105" s="2" t="s">
        <v>28</v>
      </c>
      <c r="R105" s="2" t="s">
        <v>28</v>
      </c>
      <c r="S105" s="2" t="s">
        <v>28</v>
      </c>
      <c r="T105" s="3">
        <v>46237</v>
      </c>
      <c r="U105" s="2" t="s">
        <v>1799</v>
      </c>
      <c r="V105" s="2" t="s">
        <v>1800</v>
      </c>
      <c r="W105" s="2" t="s">
        <v>828</v>
      </c>
      <c r="X105" s="2" t="s">
        <v>113</v>
      </c>
      <c r="Y105" s="2" t="s">
        <v>829</v>
      </c>
      <c r="Z105" s="2" t="s">
        <v>92</v>
      </c>
      <c r="AA105" s="2" t="s">
        <v>90</v>
      </c>
      <c r="AB105" s="2"/>
      <c r="AC105" s="2" t="s">
        <v>114</v>
      </c>
      <c r="AD105" s="2">
        <v>1</v>
      </c>
      <c r="AE105" s="2" t="s">
        <v>403</v>
      </c>
      <c r="AF105" s="2" t="s">
        <v>403</v>
      </c>
      <c r="AG105" s="2" t="s">
        <v>103</v>
      </c>
      <c r="AH105" s="2" t="s">
        <v>7</v>
      </c>
      <c r="AI105" s="2"/>
      <c r="AJ105" s="2" t="s">
        <v>266</v>
      </c>
      <c r="AK105" s="2" t="s">
        <v>267</v>
      </c>
      <c r="AL105" s="2" t="s">
        <v>126</v>
      </c>
      <c r="AM105" s="2" t="s">
        <v>132</v>
      </c>
      <c r="AN105" s="2" t="s">
        <v>324</v>
      </c>
      <c r="AO105" s="22">
        <v>0</v>
      </c>
      <c r="AP105" s="22">
        <v>0</v>
      </c>
      <c r="AQ105" s="22">
        <v>0</v>
      </c>
      <c r="AR105" s="22">
        <v>0</v>
      </c>
      <c r="AS105" s="25">
        <v>9400</v>
      </c>
      <c r="AT105" s="25">
        <v>0</v>
      </c>
      <c r="AU105" s="25">
        <v>10598</v>
      </c>
      <c r="AV105" s="25">
        <v>0</v>
      </c>
      <c r="AW105" s="25">
        <v>9400</v>
      </c>
      <c r="AX105" s="25">
        <v>10598</v>
      </c>
      <c r="AY105" s="25">
        <v>1198</v>
      </c>
    </row>
    <row r="106" spans="2:51" hidden="1">
      <c r="B106" s="3" t="s">
        <v>20</v>
      </c>
      <c r="C106" s="2" t="s">
        <v>144</v>
      </c>
      <c r="D106" s="2" t="s">
        <v>100</v>
      </c>
      <c r="E106" s="2"/>
      <c r="F106" s="2"/>
      <c r="G106" s="3">
        <v>46237</v>
      </c>
      <c r="H106" s="2" t="s">
        <v>1801</v>
      </c>
      <c r="I106" s="3">
        <v>46237</v>
      </c>
      <c r="J106" s="2" t="s">
        <v>1802</v>
      </c>
      <c r="K106" s="2"/>
      <c r="L106" s="2"/>
      <c r="M106" s="2" t="s">
        <v>90</v>
      </c>
      <c r="N106" s="3"/>
      <c r="O106" s="2"/>
      <c r="P106" s="2"/>
      <c r="Q106" s="2" t="s">
        <v>537</v>
      </c>
      <c r="R106" s="2" t="s">
        <v>537</v>
      </c>
      <c r="S106" s="2" t="s">
        <v>537</v>
      </c>
      <c r="T106" s="3">
        <v>46237</v>
      </c>
      <c r="U106" s="2" t="s">
        <v>1803</v>
      </c>
      <c r="V106" s="2" t="s">
        <v>1804</v>
      </c>
      <c r="W106" s="2" t="s">
        <v>831</v>
      </c>
      <c r="X106" s="2" t="s">
        <v>91</v>
      </c>
      <c r="Y106" s="2" t="s">
        <v>832</v>
      </c>
      <c r="Z106" s="2" t="s">
        <v>92</v>
      </c>
      <c r="AA106" s="2" t="s">
        <v>90</v>
      </c>
      <c r="AB106" s="2"/>
      <c r="AC106" s="2" t="s">
        <v>93</v>
      </c>
      <c r="AD106" s="2">
        <v>1</v>
      </c>
      <c r="AE106" s="2" t="s">
        <v>597</v>
      </c>
      <c r="AF106" s="2" t="s">
        <v>597</v>
      </c>
      <c r="AG106" s="2" t="s">
        <v>103</v>
      </c>
      <c r="AH106" s="2"/>
      <c r="AI106" s="2"/>
      <c r="AJ106" s="2" t="s">
        <v>102</v>
      </c>
      <c r="AK106" s="2" t="s">
        <v>102</v>
      </c>
      <c r="AL106" s="2" t="s">
        <v>103</v>
      </c>
      <c r="AM106" s="2" t="s">
        <v>104</v>
      </c>
      <c r="AN106" s="2"/>
      <c r="AO106" s="22">
        <v>0</v>
      </c>
      <c r="AP106" s="22">
        <v>0</v>
      </c>
      <c r="AQ106" s="22">
        <v>0</v>
      </c>
      <c r="AR106" s="22">
        <v>0</v>
      </c>
      <c r="AS106" s="25">
        <v>12500</v>
      </c>
      <c r="AT106" s="25">
        <v>0</v>
      </c>
      <c r="AU106" s="25">
        <v>15253</v>
      </c>
      <c r="AV106" s="25">
        <v>0</v>
      </c>
      <c r="AW106" s="25">
        <v>12500</v>
      </c>
      <c r="AX106" s="25">
        <v>15253</v>
      </c>
      <c r="AY106" s="25">
        <v>2753</v>
      </c>
    </row>
    <row r="107" spans="2:51" hidden="1">
      <c r="B107" s="3" t="s">
        <v>20</v>
      </c>
      <c r="C107" s="2" t="s">
        <v>144</v>
      </c>
      <c r="D107" s="2"/>
      <c r="E107" s="2"/>
      <c r="F107" s="2"/>
      <c r="G107" s="3">
        <v>46237</v>
      </c>
      <c r="H107" s="2" t="s">
        <v>1805</v>
      </c>
      <c r="I107" s="3">
        <v>46237</v>
      </c>
      <c r="J107" s="2" t="s">
        <v>1806</v>
      </c>
      <c r="K107" s="2"/>
      <c r="L107" s="2"/>
      <c r="M107" s="2" t="s">
        <v>90</v>
      </c>
      <c r="N107" s="3"/>
      <c r="O107" s="2"/>
      <c r="P107" s="2"/>
      <c r="Q107" s="2" t="s">
        <v>537</v>
      </c>
      <c r="R107" s="2" t="s">
        <v>537</v>
      </c>
      <c r="S107" s="2" t="s">
        <v>537</v>
      </c>
      <c r="T107" s="3">
        <v>46237</v>
      </c>
      <c r="U107" s="2" t="s">
        <v>1807</v>
      </c>
      <c r="V107" s="2" t="s">
        <v>1808</v>
      </c>
      <c r="W107" s="2" t="s">
        <v>491</v>
      </c>
      <c r="X107" s="2" t="s">
        <v>118</v>
      </c>
      <c r="Y107" s="2" t="s">
        <v>519</v>
      </c>
      <c r="Z107" s="2" t="s">
        <v>92</v>
      </c>
      <c r="AA107" s="2" t="s">
        <v>90</v>
      </c>
      <c r="AB107" s="2"/>
      <c r="AC107" s="2" t="s">
        <v>93</v>
      </c>
      <c r="AD107" s="2">
        <v>1</v>
      </c>
      <c r="AE107" s="2" t="s">
        <v>597</v>
      </c>
      <c r="AF107" s="2" t="s">
        <v>597</v>
      </c>
      <c r="AG107" s="2" t="s">
        <v>103</v>
      </c>
      <c r="AH107" s="2"/>
      <c r="AI107" s="2"/>
      <c r="AJ107" s="2" t="s">
        <v>102</v>
      </c>
      <c r="AK107" s="2" t="s">
        <v>102</v>
      </c>
      <c r="AL107" s="2" t="s">
        <v>103</v>
      </c>
      <c r="AM107" s="2" t="s">
        <v>104</v>
      </c>
      <c r="AN107" s="2"/>
      <c r="AO107" s="22">
        <v>0</v>
      </c>
      <c r="AP107" s="22">
        <v>0</v>
      </c>
      <c r="AQ107" s="22">
        <v>0</v>
      </c>
      <c r="AR107" s="22">
        <v>0</v>
      </c>
      <c r="AS107" s="25">
        <v>12500</v>
      </c>
      <c r="AT107" s="25">
        <v>0</v>
      </c>
      <c r="AU107" s="25">
        <v>15253</v>
      </c>
      <c r="AV107" s="25">
        <v>0</v>
      </c>
      <c r="AW107" s="25">
        <v>12500</v>
      </c>
      <c r="AX107" s="25">
        <v>15253</v>
      </c>
      <c r="AY107" s="25">
        <v>2753</v>
      </c>
    </row>
    <row r="108" spans="2:51" hidden="1">
      <c r="B108" s="3" t="s">
        <v>20</v>
      </c>
      <c r="C108" s="2" t="s">
        <v>144</v>
      </c>
      <c r="D108" s="2" t="s">
        <v>100</v>
      </c>
      <c r="E108" s="2"/>
      <c r="F108" s="2"/>
      <c r="G108" s="3">
        <v>46237</v>
      </c>
      <c r="H108" s="2" t="s">
        <v>1809</v>
      </c>
      <c r="I108" s="3">
        <v>46237</v>
      </c>
      <c r="J108" s="2" t="s">
        <v>1810</v>
      </c>
      <c r="K108" s="2"/>
      <c r="L108" s="2"/>
      <c r="M108" s="2" t="s">
        <v>90</v>
      </c>
      <c r="N108" s="3"/>
      <c r="O108" s="2"/>
      <c r="P108" s="2"/>
      <c r="Q108" s="2" t="s">
        <v>36</v>
      </c>
      <c r="R108" s="2" t="s">
        <v>36</v>
      </c>
      <c r="S108" s="2" t="s">
        <v>36</v>
      </c>
      <c r="T108" s="3">
        <v>46237</v>
      </c>
      <c r="U108" s="2" t="s">
        <v>1811</v>
      </c>
      <c r="V108" s="2" t="s">
        <v>1812</v>
      </c>
      <c r="W108" s="2" t="s">
        <v>1813</v>
      </c>
      <c r="X108" s="2" t="s">
        <v>113</v>
      </c>
      <c r="Y108" s="2" t="s">
        <v>1814</v>
      </c>
      <c r="Z108" s="2" t="s">
        <v>92</v>
      </c>
      <c r="AA108" s="2" t="s">
        <v>90</v>
      </c>
      <c r="AB108" s="2"/>
      <c r="AC108" s="2" t="s">
        <v>114</v>
      </c>
      <c r="AD108" s="2">
        <v>1</v>
      </c>
      <c r="AE108" s="2" t="s">
        <v>352</v>
      </c>
      <c r="AF108" s="2" t="s">
        <v>352</v>
      </c>
      <c r="AG108" s="2" t="s">
        <v>103</v>
      </c>
      <c r="AH108" s="2"/>
      <c r="AI108" s="2"/>
      <c r="AJ108" s="2" t="s">
        <v>369</v>
      </c>
      <c r="AK108" s="2" t="s">
        <v>370</v>
      </c>
      <c r="AL108" s="2" t="s">
        <v>126</v>
      </c>
      <c r="AM108" s="2" t="s">
        <v>371</v>
      </c>
      <c r="AN108" s="2" t="s">
        <v>602</v>
      </c>
      <c r="AO108" s="22">
        <v>0</v>
      </c>
      <c r="AP108" s="22">
        <v>0</v>
      </c>
      <c r="AQ108" s="22">
        <v>0</v>
      </c>
      <c r="AR108" s="22">
        <v>0</v>
      </c>
      <c r="AS108" s="25">
        <v>9400</v>
      </c>
      <c r="AT108" s="25">
        <v>0</v>
      </c>
      <c r="AU108" s="25">
        <v>15427</v>
      </c>
      <c r="AV108" s="25">
        <v>0</v>
      </c>
      <c r="AW108" s="25">
        <v>9400</v>
      </c>
      <c r="AX108" s="25">
        <v>15427</v>
      </c>
      <c r="AY108" s="25">
        <v>6027</v>
      </c>
    </row>
    <row r="109" spans="2:51" hidden="1">
      <c r="B109" s="3" t="s">
        <v>21</v>
      </c>
      <c r="C109" s="2" t="s">
        <v>152</v>
      </c>
      <c r="D109" s="2" t="s">
        <v>100</v>
      </c>
      <c r="E109" s="2"/>
      <c r="F109" s="2"/>
      <c r="G109" s="3">
        <v>46237</v>
      </c>
      <c r="H109" s="2" t="s">
        <v>1815</v>
      </c>
      <c r="I109" s="3">
        <v>46237</v>
      </c>
      <c r="J109" s="2" t="s">
        <v>1816</v>
      </c>
      <c r="K109" s="2"/>
      <c r="L109" s="2"/>
      <c r="M109" s="2" t="s">
        <v>90</v>
      </c>
      <c r="N109" s="3"/>
      <c r="O109" s="2" t="s">
        <v>1817</v>
      </c>
      <c r="P109" s="2"/>
      <c r="Q109" s="2" t="s">
        <v>27</v>
      </c>
      <c r="R109" s="2" t="s">
        <v>538</v>
      </c>
      <c r="S109" s="2" t="s">
        <v>27</v>
      </c>
      <c r="T109" s="3">
        <v>46237</v>
      </c>
      <c r="U109" s="2" t="s">
        <v>1818</v>
      </c>
      <c r="V109" s="2"/>
      <c r="W109" s="2" t="s">
        <v>330</v>
      </c>
      <c r="X109" s="2" t="s">
        <v>133</v>
      </c>
      <c r="Y109" s="2" t="s">
        <v>331</v>
      </c>
      <c r="Z109" s="2" t="s">
        <v>92</v>
      </c>
      <c r="AA109" s="2" t="s">
        <v>90</v>
      </c>
      <c r="AB109" s="2"/>
      <c r="AC109" s="2" t="s">
        <v>114</v>
      </c>
      <c r="AD109" s="2">
        <v>1</v>
      </c>
      <c r="AE109" s="2" t="s">
        <v>539</v>
      </c>
      <c r="AF109" s="2" t="s">
        <v>540</v>
      </c>
      <c r="AG109" s="2" t="s">
        <v>13</v>
      </c>
      <c r="AH109" s="2" t="s">
        <v>154</v>
      </c>
      <c r="AI109" s="2" t="s">
        <v>541</v>
      </c>
      <c r="AJ109" s="2" t="s">
        <v>155</v>
      </c>
      <c r="AK109" s="2" t="s">
        <v>156</v>
      </c>
      <c r="AL109" s="2" t="s">
        <v>129</v>
      </c>
      <c r="AM109" s="2" t="s">
        <v>150</v>
      </c>
      <c r="AN109" s="2" t="s">
        <v>1819</v>
      </c>
      <c r="AO109" s="22">
        <v>27220</v>
      </c>
      <c r="AP109" s="22">
        <v>0</v>
      </c>
      <c r="AQ109" s="22">
        <v>0</v>
      </c>
      <c r="AR109" s="22">
        <v>0</v>
      </c>
      <c r="AS109" s="25">
        <v>29833.119999999999</v>
      </c>
      <c r="AT109" s="25">
        <v>0</v>
      </c>
      <c r="AU109" s="25">
        <v>43331.519999999997</v>
      </c>
      <c r="AV109" s="25">
        <v>0</v>
      </c>
      <c r="AW109" s="25">
        <v>29833.119999999999</v>
      </c>
      <c r="AX109" s="25">
        <v>43331.519999999997</v>
      </c>
      <c r="AY109" s="25">
        <v>13498.4</v>
      </c>
    </row>
    <row r="110" spans="2:51" hidden="1">
      <c r="B110" s="3" t="s">
        <v>21</v>
      </c>
      <c r="C110" s="2" t="s">
        <v>152</v>
      </c>
      <c r="D110" s="2" t="s">
        <v>100</v>
      </c>
      <c r="E110" s="2"/>
      <c r="F110" s="2"/>
      <c r="G110" s="3">
        <v>46237</v>
      </c>
      <c r="H110" s="2" t="s">
        <v>1820</v>
      </c>
      <c r="I110" s="3">
        <v>46237</v>
      </c>
      <c r="J110" s="2" t="s">
        <v>1821</v>
      </c>
      <c r="K110" s="2"/>
      <c r="L110" s="2"/>
      <c r="M110" s="2" t="s">
        <v>90</v>
      </c>
      <c r="N110" s="3"/>
      <c r="O110" s="2" t="s">
        <v>1822</v>
      </c>
      <c r="P110" s="2"/>
      <c r="Q110" s="2" t="s">
        <v>27</v>
      </c>
      <c r="R110" s="2" t="s">
        <v>538</v>
      </c>
      <c r="S110" s="2" t="s">
        <v>27</v>
      </c>
      <c r="T110" s="3">
        <v>46237</v>
      </c>
      <c r="U110" s="2" t="s">
        <v>1823</v>
      </c>
      <c r="V110" s="2"/>
      <c r="W110" s="2" t="s">
        <v>1027</v>
      </c>
      <c r="X110" s="2" t="s">
        <v>113</v>
      </c>
      <c r="Y110" s="2" t="s">
        <v>1110</v>
      </c>
      <c r="Z110" s="2" t="s">
        <v>92</v>
      </c>
      <c r="AA110" s="2" t="s">
        <v>90</v>
      </c>
      <c r="AB110" s="2"/>
      <c r="AC110" s="2" t="s">
        <v>114</v>
      </c>
      <c r="AD110" s="2">
        <v>1</v>
      </c>
      <c r="AE110" s="2" t="s">
        <v>539</v>
      </c>
      <c r="AF110" s="2" t="s">
        <v>540</v>
      </c>
      <c r="AG110" s="2" t="s">
        <v>13</v>
      </c>
      <c r="AH110" s="2" t="s">
        <v>154</v>
      </c>
      <c r="AI110" s="2" t="s">
        <v>541</v>
      </c>
      <c r="AJ110" s="2" t="s">
        <v>155</v>
      </c>
      <c r="AK110" s="2" t="s">
        <v>156</v>
      </c>
      <c r="AL110" s="2" t="s">
        <v>129</v>
      </c>
      <c r="AM110" s="2" t="s">
        <v>150</v>
      </c>
      <c r="AN110" s="2" t="s">
        <v>1824</v>
      </c>
      <c r="AO110" s="22">
        <v>28100</v>
      </c>
      <c r="AP110" s="22">
        <v>0</v>
      </c>
      <c r="AQ110" s="22">
        <v>0</v>
      </c>
      <c r="AR110" s="22">
        <v>0</v>
      </c>
      <c r="AS110" s="25">
        <v>30797.599999999999</v>
      </c>
      <c r="AT110" s="25">
        <v>0</v>
      </c>
      <c r="AU110" s="25">
        <v>44732.39</v>
      </c>
      <c r="AV110" s="25">
        <v>0</v>
      </c>
      <c r="AW110" s="25">
        <v>30797.599999999999</v>
      </c>
      <c r="AX110" s="25">
        <v>44732.39</v>
      </c>
      <c r="AY110" s="25">
        <v>13934.79</v>
      </c>
    </row>
    <row r="111" spans="2:51" hidden="1">
      <c r="B111" s="3" t="s">
        <v>21</v>
      </c>
      <c r="C111" s="2" t="s">
        <v>152</v>
      </c>
      <c r="D111" s="2" t="s">
        <v>100</v>
      </c>
      <c r="E111" s="2"/>
      <c r="F111" s="2"/>
      <c r="G111" s="3">
        <v>46237</v>
      </c>
      <c r="H111" s="2" t="s">
        <v>1825</v>
      </c>
      <c r="I111" s="3">
        <v>46237</v>
      </c>
      <c r="J111" s="2" t="s">
        <v>1826</v>
      </c>
      <c r="K111" s="2"/>
      <c r="L111" s="2"/>
      <c r="M111" s="2" t="s">
        <v>90</v>
      </c>
      <c r="N111" s="3"/>
      <c r="O111" s="2" t="s">
        <v>1827</v>
      </c>
      <c r="P111" s="2"/>
      <c r="Q111" s="2" t="s">
        <v>27</v>
      </c>
      <c r="R111" s="2" t="s">
        <v>538</v>
      </c>
      <c r="S111" s="2" t="s">
        <v>27</v>
      </c>
      <c r="T111" s="3">
        <v>46237</v>
      </c>
      <c r="U111" s="2" t="s">
        <v>1828</v>
      </c>
      <c r="V111" s="2"/>
      <c r="W111" s="2" t="s">
        <v>535</v>
      </c>
      <c r="X111" s="2" t="s">
        <v>133</v>
      </c>
      <c r="Y111" s="2" t="s">
        <v>358</v>
      </c>
      <c r="Z111" s="2" t="s">
        <v>92</v>
      </c>
      <c r="AA111" s="2" t="s">
        <v>90</v>
      </c>
      <c r="AB111" s="2"/>
      <c r="AC111" s="2" t="s">
        <v>114</v>
      </c>
      <c r="AD111" s="2">
        <v>1</v>
      </c>
      <c r="AE111" s="2" t="s">
        <v>539</v>
      </c>
      <c r="AF111" s="2" t="s">
        <v>540</v>
      </c>
      <c r="AG111" s="2" t="s">
        <v>13</v>
      </c>
      <c r="AH111" s="2" t="s">
        <v>154</v>
      </c>
      <c r="AI111" s="2" t="s">
        <v>541</v>
      </c>
      <c r="AJ111" s="2" t="s">
        <v>155</v>
      </c>
      <c r="AK111" s="2" t="s">
        <v>156</v>
      </c>
      <c r="AL111" s="2" t="s">
        <v>129</v>
      </c>
      <c r="AM111" s="2" t="s">
        <v>150</v>
      </c>
      <c r="AN111" s="2" t="s">
        <v>1829</v>
      </c>
      <c r="AO111" s="22">
        <v>27040</v>
      </c>
      <c r="AP111" s="22">
        <v>0</v>
      </c>
      <c r="AQ111" s="22">
        <v>0</v>
      </c>
      <c r="AR111" s="22">
        <v>0</v>
      </c>
      <c r="AS111" s="25">
        <v>29635.84</v>
      </c>
      <c r="AT111" s="25">
        <v>0</v>
      </c>
      <c r="AU111" s="25">
        <v>43044.98</v>
      </c>
      <c r="AV111" s="25">
        <v>0</v>
      </c>
      <c r="AW111" s="25">
        <v>29635.84</v>
      </c>
      <c r="AX111" s="25">
        <v>43044.98</v>
      </c>
      <c r="AY111" s="25">
        <v>13409.14</v>
      </c>
    </row>
    <row r="112" spans="2:51" hidden="1">
      <c r="B112" s="3" t="s">
        <v>21</v>
      </c>
      <c r="C112" s="2" t="s">
        <v>152</v>
      </c>
      <c r="D112" s="2" t="s">
        <v>100</v>
      </c>
      <c r="E112" s="2"/>
      <c r="F112" s="2"/>
      <c r="G112" s="3">
        <v>46237</v>
      </c>
      <c r="H112" s="2" t="s">
        <v>1830</v>
      </c>
      <c r="I112" s="3">
        <v>46237</v>
      </c>
      <c r="J112" s="2" t="s">
        <v>1831</v>
      </c>
      <c r="K112" s="2"/>
      <c r="L112" s="2"/>
      <c r="M112" s="2" t="s">
        <v>90</v>
      </c>
      <c r="N112" s="3"/>
      <c r="O112" s="2" t="s">
        <v>1832</v>
      </c>
      <c r="P112" s="2"/>
      <c r="Q112" s="2" t="s">
        <v>27</v>
      </c>
      <c r="R112" s="2" t="s">
        <v>538</v>
      </c>
      <c r="S112" s="2" t="s">
        <v>27</v>
      </c>
      <c r="T112" s="3">
        <v>46237</v>
      </c>
      <c r="U112" s="2" t="s">
        <v>1833</v>
      </c>
      <c r="V112" s="2"/>
      <c r="W112" s="2" t="s">
        <v>1118</v>
      </c>
      <c r="X112" s="2" t="s">
        <v>133</v>
      </c>
      <c r="Y112" s="2" t="s">
        <v>195</v>
      </c>
      <c r="Z112" s="2" t="s">
        <v>92</v>
      </c>
      <c r="AA112" s="2" t="s">
        <v>90</v>
      </c>
      <c r="AB112" s="2"/>
      <c r="AC112" s="2" t="s">
        <v>114</v>
      </c>
      <c r="AD112" s="2">
        <v>1</v>
      </c>
      <c r="AE112" s="2" t="s">
        <v>539</v>
      </c>
      <c r="AF112" s="2" t="s">
        <v>540</v>
      </c>
      <c r="AG112" s="2" t="s">
        <v>13</v>
      </c>
      <c r="AH112" s="2" t="s">
        <v>154</v>
      </c>
      <c r="AI112" s="2" t="s">
        <v>541</v>
      </c>
      <c r="AJ112" s="2" t="s">
        <v>155</v>
      </c>
      <c r="AK112" s="2" t="s">
        <v>156</v>
      </c>
      <c r="AL112" s="2" t="s">
        <v>129</v>
      </c>
      <c r="AM112" s="2" t="s">
        <v>150</v>
      </c>
      <c r="AN112" s="2" t="s">
        <v>1834</v>
      </c>
      <c r="AO112" s="22">
        <v>26360</v>
      </c>
      <c r="AP112" s="22">
        <v>0</v>
      </c>
      <c r="AQ112" s="22">
        <v>0</v>
      </c>
      <c r="AR112" s="22">
        <v>0</v>
      </c>
      <c r="AS112" s="25">
        <v>30890.560000000001</v>
      </c>
      <c r="AT112" s="25">
        <v>0</v>
      </c>
      <c r="AU112" s="25">
        <v>41962.48</v>
      </c>
      <c r="AV112" s="25">
        <v>0</v>
      </c>
      <c r="AW112" s="25">
        <v>30890.560000000001</v>
      </c>
      <c r="AX112" s="25">
        <v>41962.48</v>
      </c>
      <c r="AY112" s="25">
        <v>11071.92</v>
      </c>
    </row>
    <row r="113" spans="2:51" hidden="1">
      <c r="B113" s="3" t="s">
        <v>21</v>
      </c>
      <c r="C113" s="2" t="s">
        <v>152</v>
      </c>
      <c r="D113" s="2" t="s">
        <v>100</v>
      </c>
      <c r="E113" s="2"/>
      <c r="F113" s="2"/>
      <c r="G113" s="3">
        <v>46237</v>
      </c>
      <c r="H113" s="2" t="s">
        <v>1835</v>
      </c>
      <c r="I113" s="3">
        <v>46237</v>
      </c>
      <c r="J113" s="2" t="s">
        <v>1836</v>
      </c>
      <c r="K113" s="2"/>
      <c r="L113" s="2"/>
      <c r="M113" s="2" t="s">
        <v>90</v>
      </c>
      <c r="N113" s="3"/>
      <c r="O113" s="2" t="s">
        <v>1837</v>
      </c>
      <c r="P113" s="2"/>
      <c r="Q113" s="2" t="s">
        <v>27</v>
      </c>
      <c r="R113" s="2" t="s">
        <v>538</v>
      </c>
      <c r="S113" s="2" t="s">
        <v>27</v>
      </c>
      <c r="T113" s="3">
        <v>46237</v>
      </c>
      <c r="U113" s="2" t="s">
        <v>1838</v>
      </c>
      <c r="V113" s="2"/>
      <c r="W113" s="2" t="s">
        <v>293</v>
      </c>
      <c r="X113" s="2" t="s">
        <v>133</v>
      </c>
      <c r="Y113" s="2" t="s">
        <v>651</v>
      </c>
      <c r="Z113" s="2" t="s">
        <v>92</v>
      </c>
      <c r="AA113" s="2" t="s">
        <v>90</v>
      </c>
      <c r="AB113" s="2"/>
      <c r="AC113" s="2" t="s">
        <v>114</v>
      </c>
      <c r="AD113" s="2">
        <v>1</v>
      </c>
      <c r="AE113" s="2" t="s">
        <v>539</v>
      </c>
      <c r="AF113" s="2" t="s">
        <v>540</v>
      </c>
      <c r="AG113" s="2" t="s">
        <v>13</v>
      </c>
      <c r="AH113" s="2" t="s">
        <v>154</v>
      </c>
      <c r="AI113" s="2" t="s">
        <v>541</v>
      </c>
      <c r="AJ113" s="2" t="s">
        <v>155</v>
      </c>
      <c r="AK113" s="2" t="s">
        <v>156</v>
      </c>
      <c r="AL113" s="2" t="s">
        <v>129</v>
      </c>
      <c r="AM113" s="2" t="s">
        <v>150</v>
      </c>
      <c r="AN113" s="2" t="s">
        <v>1839</v>
      </c>
      <c r="AO113" s="22">
        <v>27380</v>
      </c>
      <c r="AP113" s="22">
        <v>0</v>
      </c>
      <c r="AQ113" s="22">
        <v>0</v>
      </c>
      <c r="AR113" s="22">
        <v>0</v>
      </c>
      <c r="AS113" s="25">
        <v>30008.48</v>
      </c>
      <c r="AT113" s="25">
        <v>0</v>
      </c>
      <c r="AU113" s="25">
        <v>43586.22</v>
      </c>
      <c r="AV113" s="25">
        <v>0</v>
      </c>
      <c r="AW113" s="25">
        <v>30008.48</v>
      </c>
      <c r="AX113" s="25">
        <v>43586.22</v>
      </c>
      <c r="AY113" s="25">
        <v>13577.74</v>
      </c>
    </row>
    <row r="114" spans="2:51" hidden="1">
      <c r="B114" s="3" t="s">
        <v>21</v>
      </c>
      <c r="C114" s="2" t="s">
        <v>152</v>
      </c>
      <c r="D114" s="2" t="s">
        <v>100</v>
      </c>
      <c r="E114" s="2"/>
      <c r="F114" s="2"/>
      <c r="G114" s="3">
        <v>46237</v>
      </c>
      <c r="H114" s="2" t="s">
        <v>1840</v>
      </c>
      <c r="I114" s="3">
        <v>46237</v>
      </c>
      <c r="J114" s="2" t="s">
        <v>1841</v>
      </c>
      <c r="K114" s="2"/>
      <c r="L114" s="2"/>
      <c r="M114" s="2" t="s">
        <v>90</v>
      </c>
      <c r="N114" s="3"/>
      <c r="O114" s="2" t="s">
        <v>1842</v>
      </c>
      <c r="P114" s="2"/>
      <c r="Q114" s="2" t="s">
        <v>27</v>
      </c>
      <c r="R114" s="2" t="s">
        <v>538</v>
      </c>
      <c r="S114" s="2" t="s">
        <v>27</v>
      </c>
      <c r="T114" s="3">
        <v>46237</v>
      </c>
      <c r="U114" s="2" t="s">
        <v>1843</v>
      </c>
      <c r="V114" s="2"/>
      <c r="W114" s="2" t="s">
        <v>488</v>
      </c>
      <c r="X114" s="2" t="s">
        <v>133</v>
      </c>
      <c r="Y114" s="2" t="s">
        <v>474</v>
      </c>
      <c r="Z114" s="2" t="s">
        <v>92</v>
      </c>
      <c r="AA114" s="2" t="s">
        <v>90</v>
      </c>
      <c r="AB114" s="2"/>
      <c r="AC114" s="2" t="s">
        <v>114</v>
      </c>
      <c r="AD114" s="2">
        <v>1</v>
      </c>
      <c r="AE114" s="2" t="s">
        <v>539</v>
      </c>
      <c r="AF114" s="2" t="s">
        <v>540</v>
      </c>
      <c r="AG114" s="2" t="s">
        <v>13</v>
      </c>
      <c r="AH114" s="2" t="s">
        <v>154</v>
      </c>
      <c r="AI114" s="2" t="s">
        <v>541</v>
      </c>
      <c r="AJ114" s="2" t="s">
        <v>155</v>
      </c>
      <c r="AK114" s="2" t="s">
        <v>156</v>
      </c>
      <c r="AL114" s="2" t="s">
        <v>129</v>
      </c>
      <c r="AM114" s="2" t="s">
        <v>150</v>
      </c>
      <c r="AN114" s="2" t="s">
        <v>1844</v>
      </c>
      <c r="AO114" s="22">
        <v>27320</v>
      </c>
      <c r="AP114" s="22">
        <v>0</v>
      </c>
      <c r="AQ114" s="22">
        <v>0</v>
      </c>
      <c r="AR114" s="22">
        <v>0</v>
      </c>
      <c r="AS114" s="25">
        <v>29942.720000000001</v>
      </c>
      <c r="AT114" s="25">
        <v>0</v>
      </c>
      <c r="AU114" s="25">
        <v>43490.71</v>
      </c>
      <c r="AV114" s="25">
        <v>0</v>
      </c>
      <c r="AW114" s="25">
        <v>29942.720000000001</v>
      </c>
      <c r="AX114" s="25">
        <v>43490.71</v>
      </c>
      <c r="AY114" s="25">
        <v>13547.99</v>
      </c>
    </row>
    <row r="115" spans="2:51" hidden="1">
      <c r="B115" s="3" t="s">
        <v>21</v>
      </c>
      <c r="C115" s="2" t="s">
        <v>152</v>
      </c>
      <c r="D115" s="2" t="s">
        <v>100</v>
      </c>
      <c r="E115" s="2"/>
      <c r="F115" s="2"/>
      <c r="G115" s="3">
        <v>46237</v>
      </c>
      <c r="H115" s="2" t="s">
        <v>1845</v>
      </c>
      <c r="I115" s="3">
        <v>46237</v>
      </c>
      <c r="J115" s="2" t="s">
        <v>1846</v>
      </c>
      <c r="K115" s="2"/>
      <c r="L115" s="2"/>
      <c r="M115" s="2" t="s">
        <v>90</v>
      </c>
      <c r="N115" s="3"/>
      <c r="O115" s="2" t="s">
        <v>1847</v>
      </c>
      <c r="P115" s="2"/>
      <c r="Q115" s="2" t="s">
        <v>27</v>
      </c>
      <c r="R115" s="2" t="s">
        <v>538</v>
      </c>
      <c r="S115" s="2" t="s">
        <v>27</v>
      </c>
      <c r="T115" s="3">
        <v>46237</v>
      </c>
      <c r="U115" s="2" t="s">
        <v>1848</v>
      </c>
      <c r="V115" s="2"/>
      <c r="W115" s="2" t="s">
        <v>359</v>
      </c>
      <c r="X115" s="2" t="s">
        <v>133</v>
      </c>
      <c r="Y115" s="2" t="s">
        <v>357</v>
      </c>
      <c r="Z115" s="2" t="s">
        <v>92</v>
      </c>
      <c r="AA115" s="2" t="s">
        <v>90</v>
      </c>
      <c r="AB115" s="2"/>
      <c r="AC115" s="2" t="s">
        <v>114</v>
      </c>
      <c r="AD115" s="2">
        <v>1</v>
      </c>
      <c r="AE115" s="2" t="s">
        <v>539</v>
      </c>
      <c r="AF115" s="2" t="s">
        <v>540</v>
      </c>
      <c r="AG115" s="2" t="s">
        <v>13</v>
      </c>
      <c r="AH115" s="2" t="s">
        <v>154</v>
      </c>
      <c r="AI115" s="2" t="s">
        <v>541</v>
      </c>
      <c r="AJ115" s="2" t="s">
        <v>155</v>
      </c>
      <c r="AK115" s="2" t="s">
        <v>156</v>
      </c>
      <c r="AL115" s="2" t="s">
        <v>129</v>
      </c>
      <c r="AM115" s="2" t="s">
        <v>150</v>
      </c>
      <c r="AN115" s="2" t="s">
        <v>1849</v>
      </c>
      <c r="AO115" s="22">
        <v>27280</v>
      </c>
      <c r="AP115" s="22">
        <v>0</v>
      </c>
      <c r="AQ115" s="22">
        <v>0</v>
      </c>
      <c r="AR115" s="22">
        <v>0</v>
      </c>
      <c r="AS115" s="25">
        <v>29898.880000000001</v>
      </c>
      <c r="AT115" s="25">
        <v>0</v>
      </c>
      <c r="AU115" s="25">
        <v>43427.03</v>
      </c>
      <c r="AV115" s="25">
        <v>0</v>
      </c>
      <c r="AW115" s="25">
        <v>29898.880000000001</v>
      </c>
      <c r="AX115" s="25">
        <v>43427.03</v>
      </c>
      <c r="AY115" s="25">
        <v>13528.15</v>
      </c>
    </row>
    <row r="116" spans="2:51" hidden="1">
      <c r="B116" s="3" t="s">
        <v>21</v>
      </c>
      <c r="C116" s="2" t="s">
        <v>152</v>
      </c>
      <c r="D116" s="2" t="s">
        <v>100</v>
      </c>
      <c r="E116" s="2"/>
      <c r="F116" s="2"/>
      <c r="G116" s="3">
        <v>46237</v>
      </c>
      <c r="H116" s="2" t="s">
        <v>1850</v>
      </c>
      <c r="I116" s="3">
        <v>46237</v>
      </c>
      <c r="J116" s="2" t="s">
        <v>1851</v>
      </c>
      <c r="K116" s="2"/>
      <c r="L116" s="2"/>
      <c r="M116" s="2" t="s">
        <v>90</v>
      </c>
      <c r="N116" s="3"/>
      <c r="O116" s="2" t="s">
        <v>1852</v>
      </c>
      <c r="P116" s="2"/>
      <c r="Q116" s="2" t="s">
        <v>486</v>
      </c>
      <c r="R116" s="2" t="s">
        <v>538</v>
      </c>
      <c r="S116" s="2" t="s">
        <v>486</v>
      </c>
      <c r="T116" s="3">
        <v>46237</v>
      </c>
      <c r="U116" s="2" t="s">
        <v>1853</v>
      </c>
      <c r="V116" s="2"/>
      <c r="W116" s="2" t="s">
        <v>503</v>
      </c>
      <c r="X116" s="2" t="s">
        <v>133</v>
      </c>
      <c r="Y116" s="2" t="s">
        <v>504</v>
      </c>
      <c r="Z116" s="2" t="s">
        <v>92</v>
      </c>
      <c r="AA116" s="2" t="s">
        <v>90</v>
      </c>
      <c r="AB116" s="2"/>
      <c r="AC116" s="2" t="s">
        <v>114</v>
      </c>
      <c r="AD116" s="2">
        <v>1</v>
      </c>
      <c r="AE116" s="2" t="s">
        <v>539</v>
      </c>
      <c r="AF116" s="2" t="s">
        <v>540</v>
      </c>
      <c r="AG116" s="2" t="s">
        <v>13</v>
      </c>
      <c r="AH116" s="2" t="s">
        <v>154</v>
      </c>
      <c r="AI116" s="2" t="s">
        <v>541</v>
      </c>
      <c r="AJ116" s="2" t="s">
        <v>194</v>
      </c>
      <c r="AK116" s="2" t="s">
        <v>487</v>
      </c>
      <c r="AL116" s="2" t="s">
        <v>103</v>
      </c>
      <c r="AM116" s="2" t="s">
        <v>104</v>
      </c>
      <c r="AN116" s="2" t="s">
        <v>1854</v>
      </c>
      <c r="AO116" s="22">
        <v>27240</v>
      </c>
      <c r="AP116" s="22">
        <v>0</v>
      </c>
      <c r="AQ116" s="22">
        <v>0</v>
      </c>
      <c r="AR116" s="22">
        <v>0</v>
      </c>
      <c r="AS116" s="25">
        <v>37536.720000000001</v>
      </c>
      <c r="AT116" s="25">
        <v>0</v>
      </c>
      <c r="AU116" s="25">
        <v>42587.02</v>
      </c>
      <c r="AV116" s="25">
        <v>0</v>
      </c>
      <c r="AW116" s="25">
        <v>37536.720000000001</v>
      </c>
      <c r="AX116" s="25">
        <v>42587.02</v>
      </c>
      <c r="AY116" s="25">
        <v>5050.3</v>
      </c>
    </row>
    <row r="117" spans="2:51" hidden="1">
      <c r="B117" s="3" t="s">
        <v>21</v>
      </c>
      <c r="C117" s="2" t="s">
        <v>152</v>
      </c>
      <c r="D117" s="2" t="s">
        <v>100</v>
      </c>
      <c r="E117" s="2"/>
      <c r="F117" s="2"/>
      <c r="G117" s="3">
        <v>46237</v>
      </c>
      <c r="H117" s="2" t="s">
        <v>1855</v>
      </c>
      <c r="I117" s="3">
        <v>46237</v>
      </c>
      <c r="J117" s="2" t="s">
        <v>1856</v>
      </c>
      <c r="K117" s="2"/>
      <c r="L117" s="2"/>
      <c r="M117" s="2" t="s">
        <v>90</v>
      </c>
      <c r="N117" s="3"/>
      <c r="O117" s="2" t="s">
        <v>1857</v>
      </c>
      <c r="P117" s="2"/>
      <c r="Q117" s="2" t="s">
        <v>27</v>
      </c>
      <c r="R117" s="2" t="s">
        <v>538</v>
      </c>
      <c r="S117" s="2" t="s">
        <v>27</v>
      </c>
      <c r="T117" s="3">
        <v>46237</v>
      </c>
      <c r="U117" s="2" t="s">
        <v>1858</v>
      </c>
      <c r="V117" s="2"/>
      <c r="W117" s="2" t="s">
        <v>522</v>
      </c>
      <c r="X117" s="2" t="s">
        <v>113</v>
      </c>
      <c r="Y117" s="2" t="s">
        <v>294</v>
      </c>
      <c r="Z117" s="2" t="s">
        <v>92</v>
      </c>
      <c r="AA117" s="2" t="s">
        <v>90</v>
      </c>
      <c r="AB117" s="2"/>
      <c r="AC117" s="2" t="s">
        <v>114</v>
      </c>
      <c r="AD117" s="2">
        <v>1</v>
      </c>
      <c r="AE117" s="2" t="s">
        <v>539</v>
      </c>
      <c r="AF117" s="2" t="s">
        <v>540</v>
      </c>
      <c r="AG117" s="2" t="s">
        <v>13</v>
      </c>
      <c r="AH117" s="2" t="s">
        <v>154</v>
      </c>
      <c r="AI117" s="2" t="s">
        <v>541</v>
      </c>
      <c r="AJ117" s="2" t="s">
        <v>155</v>
      </c>
      <c r="AK117" s="2" t="s">
        <v>156</v>
      </c>
      <c r="AL117" s="2" t="s">
        <v>129</v>
      </c>
      <c r="AM117" s="2" t="s">
        <v>150</v>
      </c>
      <c r="AN117" s="2" t="s">
        <v>1859</v>
      </c>
      <c r="AO117" s="22">
        <v>26360</v>
      </c>
      <c r="AP117" s="22">
        <v>0</v>
      </c>
      <c r="AQ117" s="22">
        <v>0</v>
      </c>
      <c r="AR117" s="22">
        <v>0</v>
      </c>
      <c r="AS117" s="25">
        <v>28890.560000000001</v>
      </c>
      <c r="AT117" s="25">
        <v>0</v>
      </c>
      <c r="AU117" s="25">
        <v>41962.48</v>
      </c>
      <c r="AV117" s="25">
        <v>0</v>
      </c>
      <c r="AW117" s="25">
        <v>28890.560000000001</v>
      </c>
      <c r="AX117" s="25">
        <v>41962.48</v>
      </c>
      <c r="AY117" s="25">
        <v>13071.92</v>
      </c>
    </row>
    <row r="118" spans="2:51" hidden="1">
      <c r="B118" s="3" t="s">
        <v>21</v>
      </c>
      <c r="C118" s="2" t="s">
        <v>152</v>
      </c>
      <c r="D118" s="2" t="s">
        <v>100</v>
      </c>
      <c r="E118" s="2"/>
      <c r="F118" s="2"/>
      <c r="G118" s="3">
        <v>46237</v>
      </c>
      <c r="H118" s="2" t="s">
        <v>1860</v>
      </c>
      <c r="I118" s="3">
        <v>46237</v>
      </c>
      <c r="J118" s="2" t="s">
        <v>1861</v>
      </c>
      <c r="K118" s="2"/>
      <c r="L118" s="2"/>
      <c r="M118" s="2" t="s">
        <v>90</v>
      </c>
      <c r="N118" s="3"/>
      <c r="O118" s="2" t="s">
        <v>1862</v>
      </c>
      <c r="P118" s="2"/>
      <c r="Q118" s="2" t="s">
        <v>27</v>
      </c>
      <c r="R118" s="2" t="s">
        <v>538</v>
      </c>
      <c r="S118" s="2" t="s">
        <v>27</v>
      </c>
      <c r="T118" s="3">
        <v>46237</v>
      </c>
      <c r="U118" s="2" t="s">
        <v>1863</v>
      </c>
      <c r="V118" s="2"/>
      <c r="W118" s="2" t="s">
        <v>290</v>
      </c>
      <c r="X118" s="2" t="s">
        <v>133</v>
      </c>
      <c r="Y118" s="2" t="s">
        <v>291</v>
      </c>
      <c r="Z118" s="2" t="s">
        <v>92</v>
      </c>
      <c r="AA118" s="2" t="s">
        <v>90</v>
      </c>
      <c r="AB118" s="2"/>
      <c r="AC118" s="2" t="s">
        <v>114</v>
      </c>
      <c r="AD118" s="2">
        <v>1</v>
      </c>
      <c r="AE118" s="2" t="s">
        <v>539</v>
      </c>
      <c r="AF118" s="2" t="s">
        <v>540</v>
      </c>
      <c r="AG118" s="2" t="s">
        <v>13</v>
      </c>
      <c r="AH118" s="2" t="s">
        <v>154</v>
      </c>
      <c r="AI118" s="2" t="s">
        <v>541</v>
      </c>
      <c r="AJ118" s="2" t="s">
        <v>155</v>
      </c>
      <c r="AK118" s="2" t="s">
        <v>156</v>
      </c>
      <c r="AL118" s="2" t="s">
        <v>129</v>
      </c>
      <c r="AM118" s="2" t="s">
        <v>150</v>
      </c>
      <c r="AN118" s="2" t="s">
        <v>1864</v>
      </c>
      <c r="AO118" s="22">
        <v>26480</v>
      </c>
      <c r="AP118" s="22">
        <v>0</v>
      </c>
      <c r="AQ118" s="22">
        <v>0</v>
      </c>
      <c r="AR118" s="22">
        <v>0</v>
      </c>
      <c r="AS118" s="25">
        <v>29022.080000000002</v>
      </c>
      <c r="AT118" s="25">
        <v>0</v>
      </c>
      <c r="AU118" s="25">
        <v>42153.51</v>
      </c>
      <c r="AV118" s="25">
        <v>0</v>
      </c>
      <c r="AW118" s="25">
        <v>29022.080000000002</v>
      </c>
      <c r="AX118" s="25">
        <v>42153.51</v>
      </c>
      <c r="AY118" s="25">
        <v>13131.43</v>
      </c>
    </row>
    <row r="119" spans="2:51" hidden="1">
      <c r="B119" s="3" t="s">
        <v>21</v>
      </c>
      <c r="C119" s="2" t="s">
        <v>107</v>
      </c>
      <c r="D119" s="2" t="s">
        <v>100</v>
      </c>
      <c r="E119" s="2"/>
      <c r="F119" s="2"/>
      <c r="G119" s="3">
        <v>46237</v>
      </c>
      <c r="H119" s="2" t="s">
        <v>1865</v>
      </c>
      <c r="I119" s="3">
        <v>46237</v>
      </c>
      <c r="J119" s="2" t="s">
        <v>1866</v>
      </c>
      <c r="K119" s="2"/>
      <c r="L119" s="2"/>
      <c r="M119" s="2" t="s">
        <v>90</v>
      </c>
      <c r="N119" s="3"/>
      <c r="O119" s="2" t="s">
        <v>1867</v>
      </c>
      <c r="P119" s="2"/>
      <c r="Q119" s="2" t="s">
        <v>27</v>
      </c>
      <c r="R119" s="2" t="s">
        <v>538</v>
      </c>
      <c r="S119" s="2" t="s">
        <v>27</v>
      </c>
      <c r="T119" s="3"/>
      <c r="U119" s="2"/>
      <c r="V119" s="2"/>
      <c r="W119" s="2" t="s">
        <v>560</v>
      </c>
      <c r="X119" s="2" t="s">
        <v>133</v>
      </c>
      <c r="Y119" s="2" t="s">
        <v>277</v>
      </c>
      <c r="Z119" s="2" t="s">
        <v>92</v>
      </c>
      <c r="AA119" s="2" t="s">
        <v>278</v>
      </c>
      <c r="AB119" s="2" t="s">
        <v>279</v>
      </c>
      <c r="AC119" s="2" t="s">
        <v>114</v>
      </c>
      <c r="AD119" s="2">
        <v>1</v>
      </c>
      <c r="AE119" s="2" t="s">
        <v>539</v>
      </c>
      <c r="AF119" s="2" t="s">
        <v>540</v>
      </c>
      <c r="AG119" s="2" t="s">
        <v>13</v>
      </c>
      <c r="AH119" s="2" t="s">
        <v>154</v>
      </c>
      <c r="AI119" s="2" t="s">
        <v>541</v>
      </c>
      <c r="AJ119" s="2" t="s">
        <v>155</v>
      </c>
      <c r="AK119" s="2" t="s">
        <v>156</v>
      </c>
      <c r="AL119" s="2" t="s">
        <v>129</v>
      </c>
      <c r="AM119" s="2" t="s">
        <v>150</v>
      </c>
      <c r="AN119" s="2" t="s">
        <v>1868</v>
      </c>
      <c r="AO119" s="22">
        <v>0</v>
      </c>
      <c r="AP119" s="22">
        <v>0</v>
      </c>
      <c r="AQ119" s="22">
        <v>0</v>
      </c>
      <c r="AR119" s="22">
        <v>0</v>
      </c>
      <c r="AS119" s="25">
        <v>28500</v>
      </c>
      <c r="AT119" s="25">
        <v>0</v>
      </c>
      <c r="AU119" s="25">
        <v>42981</v>
      </c>
      <c r="AV119" s="25">
        <v>0</v>
      </c>
      <c r="AW119" s="25">
        <v>28500</v>
      </c>
      <c r="AX119" s="25">
        <v>42981</v>
      </c>
      <c r="AY119" s="25">
        <v>14481</v>
      </c>
    </row>
    <row r="120" spans="2:51" hidden="1">
      <c r="B120" s="3" t="s">
        <v>21</v>
      </c>
      <c r="C120" s="2" t="s">
        <v>107</v>
      </c>
      <c r="D120" s="2" t="s">
        <v>100</v>
      </c>
      <c r="E120" s="2"/>
      <c r="F120" s="2"/>
      <c r="G120" s="3">
        <v>46237</v>
      </c>
      <c r="H120" s="2" t="s">
        <v>1869</v>
      </c>
      <c r="I120" s="3">
        <v>46237</v>
      </c>
      <c r="J120" s="2" t="s">
        <v>1870</v>
      </c>
      <c r="K120" s="2"/>
      <c r="L120" s="2"/>
      <c r="M120" s="2" t="s">
        <v>90</v>
      </c>
      <c r="N120" s="3"/>
      <c r="O120" s="2" t="s">
        <v>1871</v>
      </c>
      <c r="P120" s="2"/>
      <c r="Q120" s="2" t="s">
        <v>29</v>
      </c>
      <c r="R120" s="2" t="s">
        <v>538</v>
      </c>
      <c r="S120" s="2" t="s">
        <v>29</v>
      </c>
      <c r="T120" s="3"/>
      <c r="U120" s="2"/>
      <c r="V120" s="2"/>
      <c r="W120" s="2" t="s">
        <v>507</v>
      </c>
      <c r="X120" s="2" t="s">
        <v>133</v>
      </c>
      <c r="Y120" s="2" t="s">
        <v>357</v>
      </c>
      <c r="Z120" s="2" t="s">
        <v>92</v>
      </c>
      <c r="AA120" s="2" t="s">
        <v>90</v>
      </c>
      <c r="AB120" s="2"/>
      <c r="AC120" s="2" t="s">
        <v>93</v>
      </c>
      <c r="AD120" s="2">
        <v>1</v>
      </c>
      <c r="AE120" s="2" t="s">
        <v>539</v>
      </c>
      <c r="AF120" s="2" t="s">
        <v>540</v>
      </c>
      <c r="AG120" s="2" t="s">
        <v>13</v>
      </c>
      <c r="AH120" s="2" t="s">
        <v>154</v>
      </c>
      <c r="AI120" s="2" t="s">
        <v>541</v>
      </c>
      <c r="AJ120" s="2" t="s">
        <v>849</v>
      </c>
      <c r="AK120" s="2" t="s">
        <v>850</v>
      </c>
      <c r="AL120" s="2" t="s">
        <v>13</v>
      </c>
      <c r="AM120" s="2" t="s">
        <v>154</v>
      </c>
      <c r="AN120" s="2" t="s">
        <v>1872</v>
      </c>
      <c r="AO120" s="22">
        <v>0</v>
      </c>
      <c r="AP120" s="22">
        <v>0</v>
      </c>
      <c r="AQ120" s="22">
        <v>0</v>
      </c>
      <c r="AR120" s="22">
        <v>0</v>
      </c>
      <c r="AS120" s="25">
        <v>2050</v>
      </c>
      <c r="AT120" s="25">
        <v>0</v>
      </c>
      <c r="AU120" s="25">
        <v>2591</v>
      </c>
      <c r="AV120" s="25">
        <v>0</v>
      </c>
      <c r="AW120" s="25">
        <v>2050</v>
      </c>
      <c r="AX120" s="25">
        <v>2591</v>
      </c>
      <c r="AY120" s="25">
        <v>541</v>
      </c>
    </row>
    <row r="121" spans="2:51" hidden="1">
      <c r="B121" s="3" t="s">
        <v>21</v>
      </c>
      <c r="C121" s="2" t="s">
        <v>152</v>
      </c>
      <c r="D121" s="2" t="s">
        <v>100</v>
      </c>
      <c r="E121" s="2"/>
      <c r="F121" s="2"/>
      <c r="G121" s="3">
        <v>46237</v>
      </c>
      <c r="H121" s="2" t="s">
        <v>1873</v>
      </c>
      <c r="I121" s="3">
        <v>46237</v>
      </c>
      <c r="J121" s="2" t="s">
        <v>1874</v>
      </c>
      <c r="K121" s="2"/>
      <c r="L121" s="2"/>
      <c r="M121" s="2" t="s">
        <v>90</v>
      </c>
      <c r="N121" s="3"/>
      <c r="O121" s="2" t="s">
        <v>1875</v>
      </c>
      <c r="P121" s="2"/>
      <c r="Q121" s="2" t="s">
        <v>27</v>
      </c>
      <c r="R121" s="2" t="s">
        <v>538</v>
      </c>
      <c r="S121" s="2" t="s">
        <v>27</v>
      </c>
      <c r="T121" s="3">
        <v>46237</v>
      </c>
      <c r="U121" s="2" t="s">
        <v>1876</v>
      </c>
      <c r="V121" s="2"/>
      <c r="W121" s="2" t="s">
        <v>717</v>
      </c>
      <c r="X121" s="2" t="s">
        <v>133</v>
      </c>
      <c r="Y121" s="2" t="s">
        <v>277</v>
      </c>
      <c r="Z121" s="2" t="s">
        <v>92</v>
      </c>
      <c r="AA121" s="2" t="s">
        <v>278</v>
      </c>
      <c r="AB121" s="2" t="s">
        <v>279</v>
      </c>
      <c r="AC121" s="2" t="s">
        <v>114</v>
      </c>
      <c r="AD121" s="2">
        <v>1</v>
      </c>
      <c r="AE121" s="2" t="s">
        <v>539</v>
      </c>
      <c r="AF121" s="2" t="s">
        <v>540</v>
      </c>
      <c r="AG121" s="2" t="s">
        <v>13</v>
      </c>
      <c r="AH121" s="2" t="s">
        <v>154</v>
      </c>
      <c r="AI121" s="2" t="s">
        <v>541</v>
      </c>
      <c r="AJ121" s="2" t="s">
        <v>155</v>
      </c>
      <c r="AK121" s="2" t="s">
        <v>156</v>
      </c>
      <c r="AL121" s="2" t="s">
        <v>129</v>
      </c>
      <c r="AM121" s="2" t="s">
        <v>150</v>
      </c>
      <c r="AN121" s="2" t="s">
        <v>1877</v>
      </c>
      <c r="AO121" s="22">
        <v>27240</v>
      </c>
      <c r="AP121" s="22">
        <v>0</v>
      </c>
      <c r="AQ121" s="22">
        <v>0</v>
      </c>
      <c r="AR121" s="22">
        <v>0</v>
      </c>
      <c r="AS121" s="25">
        <v>29855.040000000001</v>
      </c>
      <c r="AT121" s="25">
        <v>0</v>
      </c>
      <c r="AU121" s="25">
        <v>43363.360000000001</v>
      </c>
      <c r="AV121" s="25">
        <v>0</v>
      </c>
      <c r="AW121" s="25">
        <v>29855.040000000001</v>
      </c>
      <c r="AX121" s="25">
        <v>43363.360000000001</v>
      </c>
      <c r="AY121" s="25">
        <v>13508.32</v>
      </c>
    </row>
    <row r="122" spans="2:51" hidden="1">
      <c r="B122" s="3" t="s">
        <v>21</v>
      </c>
      <c r="C122" s="2" t="s">
        <v>107</v>
      </c>
      <c r="D122" s="2" t="s">
        <v>100</v>
      </c>
      <c r="E122" s="2"/>
      <c r="F122" s="2"/>
      <c r="G122" s="3">
        <v>46237</v>
      </c>
      <c r="H122" s="2" t="s">
        <v>1878</v>
      </c>
      <c r="I122" s="3">
        <v>46237</v>
      </c>
      <c r="J122" s="2" t="s">
        <v>1879</v>
      </c>
      <c r="K122" s="2"/>
      <c r="L122" s="2"/>
      <c r="M122" s="2" t="s">
        <v>90</v>
      </c>
      <c r="N122" s="3"/>
      <c r="O122" s="2" t="s">
        <v>1880</v>
      </c>
      <c r="P122" s="2"/>
      <c r="Q122" s="2" t="s">
        <v>27</v>
      </c>
      <c r="R122" s="2" t="s">
        <v>538</v>
      </c>
      <c r="S122" s="2" t="s">
        <v>27</v>
      </c>
      <c r="T122" s="3"/>
      <c r="U122" s="2"/>
      <c r="V122" s="2"/>
      <c r="W122" s="2" t="s">
        <v>507</v>
      </c>
      <c r="X122" s="2" t="s">
        <v>133</v>
      </c>
      <c r="Y122" s="2" t="s">
        <v>357</v>
      </c>
      <c r="Z122" s="2" t="s">
        <v>92</v>
      </c>
      <c r="AA122" s="2" t="s">
        <v>90</v>
      </c>
      <c r="AB122" s="2"/>
      <c r="AC122" s="2" t="s">
        <v>114</v>
      </c>
      <c r="AD122" s="2">
        <v>1</v>
      </c>
      <c r="AE122" s="2" t="s">
        <v>539</v>
      </c>
      <c r="AF122" s="2" t="s">
        <v>540</v>
      </c>
      <c r="AG122" s="2" t="s">
        <v>13</v>
      </c>
      <c r="AH122" s="2" t="s">
        <v>154</v>
      </c>
      <c r="AI122" s="2" t="s">
        <v>541</v>
      </c>
      <c r="AJ122" s="2" t="s">
        <v>155</v>
      </c>
      <c r="AK122" s="2" t="s">
        <v>156</v>
      </c>
      <c r="AL122" s="2" t="s">
        <v>129</v>
      </c>
      <c r="AM122" s="2" t="s">
        <v>150</v>
      </c>
      <c r="AN122" s="2" t="s">
        <v>1881</v>
      </c>
      <c r="AO122" s="22">
        <v>0</v>
      </c>
      <c r="AP122" s="22">
        <v>0</v>
      </c>
      <c r="AQ122" s="22">
        <v>0</v>
      </c>
      <c r="AR122" s="22">
        <v>0</v>
      </c>
      <c r="AS122" s="25">
        <v>29876.959999999999</v>
      </c>
      <c r="AT122" s="25">
        <v>0</v>
      </c>
      <c r="AU122" s="25">
        <v>43395.19</v>
      </c>
      <c r="AV122" s="25">
        <v>0</v>
      </c>
      <c r="AW122" s="25">
        <v>29876.959999999999</v>
      </c>
      <c r="AX122" s="25">
        <v>43395.19</v>
      </c>
      <c r="AY122" s="25">
        <v>13518.23</v>
      </c>
    </row>
    <row r="123" spans="2:51" hidden="1">
      <c r="B123" s="3" t="s">
        <v>21</v>
      </c>
      <c r="C123" s="2" t="s">
        <v>152</v>
      </c>
      <c r="D123" s="2" t="s">
        <v>100</v>
      </c>
      <c r="E123" s="2"/>
      <c r="F123" s="2"/>
      <c r="G123" s="3">
        <v>46239</v>
      </c>
      <c r="H123" s="2" t="s">
        <v>1882</v>
      </c>
      <c r="I123" s="3">
        <v>46237</v>
      </c>
      <c r="J123" s="2" t="s">
        <v>1883</v>
      </c>
      <c r="K123" s="2"/>
      <c r="L123" s="2"/>
      <c r="M123" s="2" t="s">
        <v>90</v>
      </c>
      <c r="N123" s="3"/>
      <c r="O123" s="2" t="s">
        <v>1884</v>
      </c>
      <c r="P123" s="2"/>
      <c r="Q123" s="2" t="s">
        <v>486</v>
      </c>
      <c r="R123" s="2" t="s">
        <v>538</v>
      </c>
      <c r="S123" s="2" t="s">
        <v>486</v>
      </c>
      <c r="T123" s="3">
        <v>46239</v>
      </c>
      <c r="U123" s="2" t="s">
        <v>1885</v>
      </c>
      <c r="V123" s="2"/>
      <c r="W123" s="2" t="s">
        <v>610</v>
      </c>
      <c r="X123" s="2" t="s">
        <v>133</v>
      </c>
      <c r="Y123" s="2" t="s">
        <v>195</v>
      </c>
      <c r="Z123" s="2" t="s">
        <v>92</v>
      </c>
      <c r="AA123" s="2" t="s">
        <v>90</v>
      </c>
      <c r="AB123" s="2"/>
      <c r="AC123" s="2" t="s">
        <v>114</v>
      </c>
      <c r="AD123" s="2">
        <v>1</v>
      </c>
      <c r="AE123" s="2" t="s">
        <v>539</v>
      </c>
      <c r="AF123" s="2" t="s">
        <v>540</v>
      </c>
      <c r="AG123" s="2" t="s">
        <v>13</v>
      </c>
      <c r="AH123" s="2" t="s">
        <v>154</v>
      </c>
      <c r="AI123" s="2" t="s">
        <v>541</v>
      </c>
      <c r="AJ123" s="2" t="s">
        <v>194</v>
      </c>
      <c r="AK123" s="2" t="s">
        <v>487</v>
      </c>
      <c r="AL123" s="2" t="s">
        <v>103</v>
      </c>
      <c r="AM123" s="2" t="s">
        <v>104</v>
      </c>
      <c r="AN123" s="2" t="s">
        <v>1886</v>
      </c>
      <c r="AO123" s="22">
        <v>26420</v>
      </c>
      <c r="AP123" s="22">
        <v>0</v>
      </c>
      <c r="AQ123" s="22">
        <v>0</v>
      </c>
      <c r="AR123" s="22">
        <v>0</v>
      </c>
      <c r="AS123" s="25">
        <v>36406.76</v>
      </c>
      <c r="AT123" s="25">
        <v>0</v>
      </c>
      <c r="AU123" s="25">
        <v>41305.03</v>
      </c>
      <c r="AV123" s="25">
        <v>0</v>
      </c>
      <c r="AW123" s="25">
        <v>36406.76</v>
      </c>
      <c r="AX123" s="25">
        <v>41305.03</v>
      </c>
      <c r="AY123" s="25">
        <v>4898.2700000000004</v>
      </c>
    </row>
    <row r="124" spans="2:51" hidden="1">
      <c r="B124" s="3" t="s">
        <v>551</v>
      </c>
      <c r="C124" s="2" t="s">
        <v>552</v>
      </c>
      <c r="D124" s="2"/>
      <c r="E124" s="2" t="s">
        <v>1496</v>
      </c>
      <c r="F124" s="2" t="s">
        <v>88</v>
      </c>
      <c r="G124" s="3">
        <v>46237</v>
      </c>
      <c r="H124" s="2" t="s">
        <v>1887</v>
      </c>
      <c r="I124" s="3">
        <v>46237</v>
      </c>
      <c r="J124" s="2" t="s">
        <v>1888</v>
      </c>
      <c r="K124" s="2"/>
      <c r="L124" s="2"/>
      <c r="M124" s="2" t="s">
        <v>90</v>
      </c>
      <c r="N124" s="3"/>
      <c r="O124" s="2"/>
      <c r="P124" s="2"/>
      <c r="Q124" s="2" t="s">
        <v>834</v>
      </c>
      <c r="R124" s="2" t="s">
        <v>834</v>
      </c>
      <c r="S124" s="2"/>
      <c r="T124" s="3"/>
      <c r="U124" s="2"/>
      <c r="V124" s="2"/>
      <c r="W124" s="2" t="s">
        <v>1138</v>
      </c>
      <c r="X124" s="2" t="s">
        <v>91</v>
      </c>
      <c r="Y124" s="2" t="s">
        <v>1228</v>
      </c>
      <c r="Z124" s="2" t="s">
        <v>92</v>
      </c>
      <c r="AA124" s="2" t="s">
        <v>90</v>
      </c>
      <c r="AB124" s="2"/>
      <c r="AC124" s="2" t="s">
        <v>114</v>
      </c>
      <c r="AD124" s="2">
        <v>1</v>
      </c>
      <c r="AE124" s="2" t="s">
        <v>321</v>
      </c>
      <c r="AF124" s="2" t="s">
        <v>322</v>
      </c>
      <c r="AG124" s="2" t="s">
        <v>322</v>
      </c>
      <c r="AH124" s="2" t="s">
        <v>323</v>
      </c>
      <c r="AI124" s="2"/>
      <c r="AJ124" s="2" t="s">
        <v>138</v>
      </c>
      <c r="AK124" s="2" t="s">
        <v>103</v>
      </c>
      <c r="AL124" s="2" t="s">
        <v>103</v>
      </c>
      <c r="AM124" s="2" t="s">
        <v>139</v>
      </c>
      <c r="AN124" s="2" t="s">
        <v>971</v>
      </c>
      <c r="AO124" s="22">
        <v>0</v>
      </c>
      <c r="AP124" s="22">
        <v>0</v>
      </c>
      <c r="AQ124" s="22">
        <v>0</v>
      </c>
      <c r="AR124" s="22">
        <v>0</v>
      </c>
      <c r="AS124" s="25">
        <v>48500</v>
      </c>
      <c r="AT124" s="25">
        <v>0</v>
      </c>
      <c r="AU124" s="25">
        <v>50702.98</v>
      </c>
      <c r="AV124" s="25">
        <v>0</v>
      </c>
      <c r="AW124" s="25">
        <v>48500</v>
      </c>
      <c r="AX124" s="25">
        <v>50702.98</v>
      </c>
      <c r="AY124" s="25">
        <v>2202.98</v>
      </c>
    </row>
    <row r="125" spans="2:51" hidden="1">
      <c r="B125" s="3" t="s">
        <v>551</v>
      </c>
      <c r="C125" s="2" t="s">
        <v>552</v>
      </c>
      <c r="D125" s="2"/>
      <c r="E125" s="2" t="s">
        <v>1496</v>
      </c>
      <c r="F125" s="2" t="s">
        <v>88</v>
      </c>
      <c r="G125" s="3">
        <v>46237</v>
      </c>
      <c r="H125" s="2" t="s">
        <v>1889</v>
      </c>
      <c r="I125" s="3">
        <v>46237</v>
      </c>
      <c r="J125" s="2" t="s">
        <v>1890</v>
      </c>
      <c r="K125" s="2"/>
      <c r="L125" s="2"/>
      <c r="M125" s="2" t="s">
        <v>90</v>
      </c>
      <c r="N125" s="3"/>
      <c r="O125" s="2"/>
      <c r="P125" s="2"/>
      <c r="Q125" s="2" t="s">
        <v>834</v>
      </c>
      <c r="R125" s="2" t="s">
        <v>834</v>
      </c>
      <c r="S125" s="2"/>
      <c r="T125" s="3"/>
      <c r="U125" s="2"/>
      <c r="V125" s="2"/>
      <c r="W125" s="2" t="s">
        <v>862</v>
      </c>
      <c r="X125" s="2" t="s">
        <v>91</v>
      </c>
      <c r="Y125" s="2" t="s">
        <v>863</v>
      </c>
      <c r="Z125" s="2" t="s">
        <v>92</v>
      </c>
      <c r="AA125" s="2" t="s">
        <v>90</v>
      </c>
      <c r="AB125" s="2"/>
      <c r="AC125" s="2" t="s">
        <v>114</v>
      </c>
      <c r="AD125" s="2">
        <v>1</v>
      </c>
      <c r="AE125" s="2" t="s">
        <v>321</v>
      </c>
      <c r="AF125" s="2" t="s">
        <v>322</v>
      </c>
      <c r="AG125" s="2" t="s">
        <v>322</v>
      </c>
      <c r="AH125" s="2" t="s">
        <v>323</v>
      </c>
      <c r="AI125" s="2"/>
      <c r="AJ125" s="2" t="s">
        <v>138</v>
      </c>
      <c r="AK125" s="2" t="s">
        <v>103</v>
      </c>
      <c r="AL125" s="2" t="s">
        <v>103</v>
      </c>
      <c r="AM125" s="2" t="s">
        <v>139</v>
      </c>
      <c r="AN125" s="2" t="s">
        <v>1891</v>
      </c>
      <c r="AO125" s="22">
        <v>0</v>
      </c>
      <c r="AP125" s="22">
        <v>0</v>
      </c>
      <c r="AQ125" s="22">
        <v>0</v>
      </c>
      <c r="AR125" s="22">
        <v>0</v>
      </c>
      <c r="AS125" s="25">
        <v>38500</v>
      </c>
      <c r="AT125" s="25">
        <v>0</v>
      </c>
      <c r="AU125" s="25">
        <v>30628.46</v>
      </c>
      <c r="AV125" s="25">
        <v>0</v>
      </c>
      <c r="AW125" s="25">
        <v>38500</v>
      </c>
      <c r="AX125" s="25">
        <v>30628.46</v>
      </c>
      <c r="AY125" s="25">
        <v>-7871.54</v>
      </c>
    </row>
    <row r="126" spans="2:51" hidden="1">
      <c r="B126" s="3" t="s">
        <v>551</v>
      </c>
      <c r="C126" s="2" t="s">
        <v>552</v>
      </c>
      <c r="D126" s="2" t="s">
        <v>100</v>
      </c>
      <c r="E126" s="2" t="s">
        <v>1496</v>
      </c>
      <c r="F126" s="2" t="s">
        <v>88</v>
      </c>
      <c r="G126" s="3">
        <v>46237</v>
      </c>
      <c r="H126" s="2" t="s">
        <v>1892</v>
      </c>
      <c r="I126" s="3">
        <v>46237</v>
      </c>
      <c r="J126" s="2" t="s">
        <v>1893</v>
      </c>
      <c r="K126" s="2"/>
      <c r="L126" s="2"/>
      <c r="M126" s="2" t="s">
        <v>90</v>
      </c>
      <c r="N126" s="3"/>
      <c r="O126" s="2"/>
      <c r="P126" s="2"/>
      <c r="Q126" s="2" t="s">
        <v>834</v>
      </c>
      <c r="R126" s="2" t="s">
        <v>834</v>
      </c>
      <c r="S126" s="2"/>
      <c r="T126" s="3"/>
      <c r="U126" s="2"/>
      <c r="V126" s="2"/>
      <c r="W126" s="2" t="s">
        <v>1139</v>
      </c>
      <c r="X126" s="2" t="s">
        <v>91</v>
      </c>
      <c r="Y126" s="2" t="s">
        <v>675</v>
      </c>
      <c r="Z126" s="2" t="s">
        <v>92</v>
      </c>
      <c r="AA126" s="2" t="s">
        <v>90</v>
      </c>
      <c r="AB126" s="2"/>
      <c r="AC126" s="2" t="s">
        <v>114</v>
      </c>
      <c r="AD126" s="2">
        <v>1</v>
      </c>
      <c r="AE126" s="2" t="s">
        <v>321</v>
      </c>
      <c r="AF126" s="2" t="s">
        <v>322</v>
      </c>
      <c r="AG126" s="2" t="s">
        <v>322</v>
      </c>
      <c r="AH126" s="2" t="s">
        <v>323</v>
      </c>
      <c r="AI126" s="2"/>
      <c r="AJ126" s="2" t="s">
        <v>138</v>
      </c>
      <c r="AK126" s="2" t="s">
        <v>103</v>
      </c>
      <c r="AL126" s="2" t="s">
        <v>103</v>
      </c>
      <c r="AM126" s="2" t="s">
        <v>139</v>
      </c>
      <c r="AN126" s="2" t="s">
        <v>903</v>
      </c>
      <c r="AO126" s="22">
        <v>0</v>
      </c>
      <c r="AP126" s="22">
        <v>0</v>
      </c>
      <c r="AQ126" s="22">
        <v>0</v>
      </c>
      <c r="AR126" s="22">
        <v>0</v>
      </c>
      <c r="AS126" s="25">
        <v>36000</v>
      </c>
      <c r="AT126" s="25">
        <v>0</v>
      </c>
      <c r="AU126" s="25">
        <v>40776.99</v>
      </c>
      <c r="AV126" s="25">
        <v>0</v>
      </c>
      <c r="AW126" s="25">
        <v>36000</v>
      </c>
      <c r="AX126" s="25">
        <v>40776.99</v>
      </c>
      <c r="AY126" s="25">
        <v>4776.99</v>
      </c>
    </row>
    <row r="127" spans="2:51" hidden="1">
      <c r="B127" s="3" t="s">
        <v>551</v>
      </c>
      <c r="C127" s="2" t="s">
        <v>552</v>
      </c>
      <c r="D127" s="2" t="s">
        <v>100</v>
      </c>
      <c r="E127" s="2" t="s">
        <v>1496</v>
      </c>
      <c r="F127" s="2" t="s">
        <v>88</v>
      </c>
      <c r="G127" s="3">
        <v>46237</v>
      </c>
      <c r="H127" s="2" t="s">
        <v>1894</v>
      </c>
      <c r="I127" s="3">
        <v>46237</v>
      </c>
      <c r="J127" s="2" t="s">
        <v>1895</v>
      </c>
      <c r="K127" s="2"/>
      <c r="L127" s="2"/>
      <c r="M127" s="2" t="s">
        <v>90</v>
      </c>
      <c r="N127" s="3"/>
      <c r="O127" s="2"/>
      <c r="P127" s="2"/>
      <c r="Q127" s="2" t="s">
        <v>834</v>
      </c>
      <c r="R127" s="2" t="s">
        <v>834</v>
      </c>
      <c r="S127" s="2"/>
      <c r="T127" s="3"/>
      <c r="U127" s="2"/>
      <c r="V127" s="2"/>
      <c r="W127" s="2" t="s">
        <v>1896</v>
      </c>
      <c r="X127" s="2" t="s">
        <v>91</v>
      </c>
      <c r="Y127" s="2" t="s">
        <v>1897</v>
      </c>
      <c r="Z127" s="2" t="s">
        <v>92</v>
      </c>
      <c r="AA127" s="2" t="s">
        <v>90</v>
      </c>
      <c r="AB127" s="2"/>
      <c r="AC127" s="2" t="s">
        <v>114</v>
      </c>
      <c r="AD127" s="2">
        <v>1</v>
      </c>
      <c r="AE127" s="2" t="s">
        <v>321</v>
      </c>
      <c r="AF127" s="2" t="s">
        <v>322</v>
      </c>
      <c r="AG127" s="2" t="s">
        <v>322</v>
      </c>
      <c r="AH127" s="2" t="s">
        <v>323</v>
      </c>
      <c r="AI127" s="2"/>
      <c r="AJ127" s="2" t="s">
        <v>138</v>
      </c>
      <c r="AK127" s="2" t="s">
        <v>103</v>
      </c>
      <c r="AL127" s="2" t="s">
        <v>103</v>
      </c>
      <c r="AM127" s="2" t="s">
        <v>139</v>
      </c>
      <c r="AN127" s="2" t="s">
        <v>1898</v>
      </c>
      <c r="AO127" s="22">
        <v>0</v>
      </c>
      <c r="AP127" s="22">
        <v>0</v>
      </c>
      <c r="AQ127" s="22">
        <v>0</v>
      </c>
      <c r="AR127" s="22">
        <v>0</v>
      </c>
      <c r="AS127" s="25">
        <v>31000</v>
      </c>
      <c r="AT127" s="25">
        <v>0</v>
      </c>
      <c r="AU127" s="25">
        <v>35380.04</v>
      </c>
      <c r="AV127" s="25">
        <v>0</v>
      </c>
      <c r="AW127" s="25">
        <v>31000</v>
      </c>
      <c r="AX127" s="25">
        <v>35380.04</v>
      </c>
      <c r="AY127" s="25">
        <v>4380.04</v>
      </c>
    </row>
    <row r="128" spans="2:51">
      <c r="B128" s="3" t="s">
        <v>551</v>
      </c>
      <c r="C128" s="2" t="s">
        <v>552</v>
      </c>
      <c r="D128" s="2"/>
      <c r="E128" s="2" t="s">
        <v>1496</v>
      </c>
      <c r="F128" s="2" t="s">
        <v>88</v>
      </c>
      <c r="G128" s="3">
        <v>46237</v>
      </c>
      <c r="H128" s="2" t="s">
        <v>1899</v>
      </c>
      <c r="I128" s="3">
        <v>46237</v>
      </c>
      <c r="J128" s="2" t="s">
        <v>1900</v>
      </c>
      <c r="K128" s="2"/>
      <c r="L128" s="2"/>
      <c r="M128" s="2" t="s">
        <v>90</v>
      </c>
      <c r="N128" s="3"/>
      <c r="O128" s="2"/>
      <c r="P128" s="2"/>
      <c r="Q128" s="2" t="s">
        <v>834</v>
      </c>
      <c r="R128" s="2" t="s">
        <v>834</v>
      </c>
      <c r="S128" s="2"/>
      <c r="T128" s="3"/>
      <c r="U128" s="2"/>
      <c r="V128" s="2"/>
      <c r="W128" s="2" t="s">
        <v>720</v>
      </c>
      <c r="X128" s="2" t="s">
        <v>91</v>
      </c>
      <c r="Y128" s="2" t="s">
        <v>566</v>
      </c>
      <c r="Z128" s="2" t="s">
        <v>149</v>
      </c>
      <c r="AA128" s="2" t="s">
        <v>90</v>
      </c>
      <c r="AB128" s="2"/>
      <c r="AC128" s="2" t="s">
        <v>114</v>
      </c>
      <c r="AD128" s="2">
        <v>1</v>
      </c>
      <c r="AE128" s="2" t="s">
        <v>321</v>
      </c>
      <c r="AF128" s="2" t="s">
        <v>322</v>
      </c>
      <c r="AG128" s="2" t="s">
        <v>322</v>
      </c>
      <c r="AH128" s="2" t="s">
        <v>323</v>
      </c>
      <c r="AI128" s="2"/>
      <c r="AJ128" s="2" t="s">
        <v>138</v>
      </c>
      <c r="AK128" s="2" t="s">
        <v>103</v>
      </c>
      <c r="AL128" s="2" t="s">
        <v>103</v>
      </c>
      <c r="AM128" s="2" t="s">
        <v>139</v>
      </c>
      <c r="AN128" s="2" t="s">
        <v>966</v>
      </c>
      <c r="AO128" s="22">
        <v>0</v>
      </c>
      <c r="AP128" s="22">
        <v>415</v>
      </c>
      <c r="AQ128" s="22">
        <v>1150</v>
      </c>
      <c r="AR128" s="22">
        <v>735</v>
      </c>
      <c r="AS128" s="25">
        <v>54193.1</v>
      </c>
      <c r="AT128" s="25">
        <v>986</v>
      </c>
      <c r="AU128" s="25">
        <v>40776.99</v>
      </c>
      <c r="AV128" s="25">
        <v>0</v>
      </c>
      <c r="AW128" s="25">
        <v>53207.1</v>
      </c>
      <c r="AX128" s="25">
        <v>40776.99</v>
      </c>
      <c r="AY128" s="25">
        <v>-12430.11</v>
      </c>
    </row>
    <row r="129" spans="2:54" hidden="1">
      <c r="B129" s="3" t="s">
        <v>551</v>
      </c>
      <c r="C129" s="2" t="s">
        <v>552</v>
      </c>
      <c r="D129" s="2" t="s">
        <v>100</v>
      </c>
      <c r="E129" s="2" t="s">
        <v>1496</v>
      </c>
      <c r="F129" s="2" t="s">
        <v>88</v>
      </c>
      <c r="G129" s="3">
        <v>46237</v>
      </c>
      <c r="H129" s="2" t="s">
        <v>1901</v>
      </c>
      <c r="I129" s="3">
        <v>46237</v>
      </c>
      <c r="J129" s="2" t="s">
        <v>1902</v>
      </c>
      <c r="K129" s="2"/>
      <c r="L129" s="2"/>
      <c r="M129" s="2" t="s">
        <v>90</v>
      </c>
      <c r="N129" s="3"/>
      <c r="O129" s="2"/>
      <c r="P129" s="2"/>
      <c r="Q129" s="2" t="s">
        <v>834</v>
      </c>
      <c r="R129" s="2" t="s">
        <v>834</v>
      </c>
      <c r="S129" s="2"/>
      <c r="T129" s="3"/>
      <c r="U129" s="2"/>
      <c r="V129" s="2"/>
      <c r="W129" s="2" t="s">
        <v>902</v>
      </c>
      <c r="X129" s="2" t="s">
        <v>91</v>
      </c>
      <c r="Y129" s="2" t="s">
        <v>894</v>
      </c>
      <c r="Z129" s="2" t="s">
        <v>92</v>
      </c>
      <c r="AA129" s="2" t="s">
        <v>90</v>
      </c>
      <c r="AB129" s="2"/>
      <c r="AC129" s="2" t="s">
        <v>114</v>
      </c>
      <c r="AD129" s="2">
        <v>1</v>
      </c>
      <c r="AE129" s="2" t="s">
        <v>321</v>
      </c>
      <c r="AF129" s="2" t="s">
        <v>322</v>
      </c>
      <c r="AG129" s="2" t="s">
        <v>322</v>
      </c>
      <c r="AH129" s="2" t="s">
        <v>323</v>
      </c>
      <c r="AI129" s="2"/>
      <c r="AJ129" s="2" t="s">
        <v>138</v>
      </c>
      <c r="AK129" s="2" t="s">
        <v>103</v>
      </c>
      <c r="AL129" s="2" t="s">
        <v>103</v>
      </c>
      <c r="AM129" s="2" t="s">
        <v>139</v>
      </c>
      <c r="AN129" s="2" t="s">
        <v>1047</v>
      </c>
      <c r="AO129" s="22">
        <v>0</v>
      </c>
      <c r="AP129" s="22">
        <v>0</v>
      </c>
      <c r="AQ129" s="22">
        <v>0</v>
      </c>
      <c r="AR129" s="22">
        <v>0</v>
      </c>
      <c r="AS129" s="25">
        <v>38500</v>
      </c>
      <c r="AT129" s="25">
        <v>0</v>
      </c>
      <c r="AU129" s="25">
        <v>40776.99</v>
      </c>
      <c r="AV129" s="25">
        <v>0</v>
      </c>
      <c r="AW129" s="25">
        <v>38500</v>
      </c>
      <c r="AX129" s="25">
        <v>40776.99</v>
      </c>
      <c r="AY129" s="25">
        <v>2276.9899999999998</v>
      </c>
    </row>
    <row r="130" spans="2:54" hidden="1">
      <c r="B130" s="3" t="s">
        <v>551</v>
      </c>
      <c r="C130" s="2" t="s">
        <v>552</v>
      </c>
      <c r="D130" s="2"/>
      <c r="E130" s="2" t="s">
        <v>1496</v>
      </c>
      <c r="F130" s="2" t="s">
        <v>88</v>
      </c>
      <c r="G130" s="3">
        <v>46237</v>
      </c>
      <c r="H130" s="2" t="s">
        <v>1903</v>
      </c>
      <c r="I130" s="3">
        <v>46237</v>
      </c>
      <c r="J130" s="2" t="s">
        <v>1904</v>
      </c>
      <c r="K130" s="2"/>
      <c r="L130" s="2"/>
      <c r="M130" s="2" t="s">
        <v>90</v>
      </c>
      <c r="N130" s="3"/>
      <c r="O130" s="2"/>
      <c r="P130" s="2"/>
      <c r="Q130" s="2" t="s">
        <v>834</v>
      </c>
      <c r="R130" s="2" t="s">
        <v>834</v>
      </c>
      <c r="S130" s="2"/>
      <c r="T130" s="3"/>
      <c r="U130" s="2"/>
      <c r="V130" s="2"/>
      <c r="W130" s="2" t="s">
        <v>962</v>
      </c>
      <c r="X130" s="2" t="s">
        <v>91</v>
      </c>
      <c r="Y130" s="2" t="s">
        <v>1380</v>
      </c>
      <c r="Z130" s="2" t="s">
        <v>92</v>
      </c>
      <c r="AA130" s="2" t="s">
        <v>90</v>
      </c>
      <c r="AB130" s="2"/>
      <c r="AC130" s="2" t="s">
        <v>114</v>
      </c>
      <c r="AD130" s="2">
        <v>1</v>
      </c>
      <c r="AE130" s="2" t="s">
        <v>321</v>
      </c>
      <c r="AF130" s="2" t="s">
        <v>322</v>
      </c>
      <c r="AG130" s="2" t="s">
        <v>322</v>
      </c>
      <c r="AH130" s="2" t="s">
        <v>323</v>
      </c>
      <c r="AI130" s="2"/>
      <c r="AJ130" s="2" t="s">
        <v>138</v>
      </c>
      <c r="AK130" s="2" t="s">
        <v>103</v>
      </c>
      <c r="AL130" s="2" t="s">
        <v>103</v>
      </c>
      <c r="AM130" s="2" t="s">
        <v>139</v>
      </c>
      <c r="AN130" s="2" t="s">
        <v>982</v>
      </c>
      <c r="AO130" s="22">
        <v>0</v>
      </c>
      <c r="AP130" s="22">
        <v>0</v>
      </c>
      <c r="AQ130" s="22">
        <v>0</v>
      </c>
      <c r="AR130" s="22">
        <v>0</v>
      </c>
      <c r="AS130" s="25">
        <v>48500</v>
      </c>
      <c r="AT130" s="25">
        <v>0</v>
      </c>
      <c r="AU130" s="25">
        <v>50702.98</v>
      </c>
      <c r="AV130" s="25">
        <v>0</v>
      </c>
      <c r="AW130" s="25">
        <v>48500</v>
      </c>
      <c r="AX130" s="25">
        <v>50702.98</v>
      </c>
      <c r="AY130" s="25">
        <v>2202.98</v>
      </c>
    </row>
    <row r="131" spans="2:54" hidden="1">
      <c r="B131" s="3" t="s">
        <v>551</v>
      </c>
      <c r="C131" s="2" t="s">
        <v>552</v>
      </c>
      <c r="D131" s="2"/>
      <c r="E131" s="2"/>
      <c r="F131" s="2" t="s">
        <v>88</v>
      </c>
      <c r="G131" s="3">
        <v>46237</v>
      </c>
      <c r="H131" s="2" t="s">
        <v>1905</v>
      </c>
      <c r="I131" s="3">
        <v>46237</v>
      </c>
      <c r="J131" s="2" t="s">
        <v>1906</v>
      </c>
      <c r="K131" s="2"/>
      <c r="L131" s="2"/>
      <c r="M131" s="2" t="s">
        <v>90</v>
      </c>
      <c r="N131" s="3"/>
      <c r="O131" s="2"/>
      <c r="P131" s="2"/>
      <c r="Q131" s="2" t="s">
        <v>553</v>
      </c>
      <c r="R131" s="2" t="s">
        <v>553</v>
      </c>
      <c r="S131" s="2"/>
      <c r="T131" s="3"/>
      <c r="U131" s="2"/>
      <c r="V131" s="2"/>
      <c r="W131" s="2" t="s">
        <v>694</v>
      </c>
      <c r="X131" s="2" t="s">
        <v>91</v>
      </c>
      <c r="Y131" s="2" t="s">
        <v>695</v>
      </c>
      <c r="Z131" s="2" t="s">
        <v>92</v>
      </c>
      <c r="AA131" s="2" t="s">
        <v>90</v>
      </c>
      <c r="AB131" s="2"/>
      <c r="AC131" s="2" t="s">
        <v>114</v>
      </c>
      <c r="AD131" s="2">
        <v>1</v>
      </c>
      <c r="AE131" s="2" t="s">
        <v>554</v>
      </c>
      <c r="AF131" s="2" t="s">
        <v>555</v>
      </c>
      <c r="AG131" s="2" t="s">
        <v>322</v>
      </c>
      <c r="AH131" s="2" t="s">
        <v>556</v>
      </c>
      <c r="AI131" s="2" t="s">
        <v>557</v>
      </c>
      <c r="AJ131" s="2" t="s">
        <v>231</v>
      </c>
      <c r="AK131" s="2" t="s">
        <v>207</v>
      </c>
      <c r="AL131" s="2" t="s">
        <v>207</v>
      </c>
      <c r="AM131" s="2" t="s">
        <v>178</v>
      </c>
      <c r="AN131" s="2" t="s">
        <v>1041</v>
      </c>
      <c r="AO131" s="22">
        <v>0</v>
      </c>
      <c r="AP131" s="22">
        <v>0</v>
      </c>
      <c r="AQ131" s="22">
        <v>0</v>
      </c>
      <c r="AR131" s="22">
        <v>0</v>
      </c>
      <c r="AS131" s="25">
        <v>0</v>
      </c>
      <c r="AT131" s="25">
        <v>0</v>
      </c>
      <c r="AU131" s="25">
        <v>12950</v>
      </c>
      <c r="AV131" s="25">
        <v>0</v>
      </c>
      <c r="AW131" s="25">
        <v>0</v>
      </c>
      <c r="AX131" s="25">
        <v>12950</v>
      </c>
      <c r="AY131" s="25">
        <v>12950</v>
      </c>
    </row>
    <row r="132" spans="2:54" hidden="1">
      <c r="B132" s="3" t="s">
        <v>551</v>
      </c>
      <c r="C132" s="2" t="s">
        <v>552</v>
      </c>
      <c r="D132" s="2"/>
      <c r="E132" s="2"/>
      <c r="F132" s="2" t="s">
        <v>88</v>
      </c>
      <c r="G132" s="3">
        <v>46237</v>
      </c>
      <c r="H132" s="2" t="s">
        <v>1907</v>
      </c>
      <c r="I132" s="3">
        <v>46237</v>
      </c>
      <c r="J132" s="2" t="s">
        <v>1908</v>
      </c>
      <c r="K132" s="2"/>
      <c r="L132" s="2"/>
      <c r="M132" s="2" t="s">
        <v>90</v>
      </c>
      <c r="N132" s="3"/>
      <c r="O132" s="2"/>
      <c r="P132" s="2"/>
      <c r="Q132" s="2" t="s">
        <v>553</v>
      </c>
      <c r="R132" s="2" t="s">
        <v>553</v>
      </c>
      <c r="S132" s="2"/>
      <c r="T132" s="3"/>
      <c r="U132" s="2"/>
      <c r="V132" s="2"/>
      <c r="W132" s="2" t="s">
        <v>1909</v>
      </c>
      <c r="X132" s="2" t="s">
        <v>91</v>
      </c>
      <c r="Y132" s="2" t="s">
        <v>1910</v>
      </c>
      <c r="Z132" s="2" t="s">
        <v>92</v>
      </c>
      <c r="AA132" s="2" t="s">
        <v>90</v>
      </c>
      <c r="AB132" s="2"/>
      <c r="AC132" s="2" t="s">
        <v>114</v>
      </c>
      <c r="AD132" s="2">
        <v>1</v>
      </c>
      <c r="AE132" s="2" t="s">
        <v>554</v>
      </c>
      <c r="AF132" s="2" t="s">
        <v>555</v>
      </c>
      <c r="AG132" s="2" t="s">
        <v>322</v>
      </c>
      <c r="AH132" s="2" t="s">
        <v>556</v>
      </c>
      <c r="AI132" s="2" t="s">
        <v>557</v>
      </c>
      <c r="AJ132" s="2" t="s">
        <v>232</v>
      </c>
      <c r="AK132" s="2" t="s">
        <v>5</v>
      </c>
      <c r="AL132" s="2" t="s">
        <v>5</v>
      </c>
      <c r="AM132" s="2" t="s">
        <v>178</v>
      </c>
      <c r="AN132" s="2" t="s">
        <v>1911</v>
      </c>
      <c r="AO132" s="22">
        <v>0</v>
      </c>
      <c r="AP132" s="22">
        <v>0</v>
      </c>
      <c r="AQ132" s="22">
        <v>0</v>
      </c>
      <c r="AR132" s="22">
        <v>0</v>
      </c>
      <c r="AS132" s="25">
        <v>28000</v>
      </c>
      <c r="AT132" s="25">
        <v>0</v>
      </c>
      <c r="AU132" s="25">
        <v>28400</v>
      </c>
      <c r="AV132" s="25">
        <v>0</v>
      </c>
      <c r="AW132" s="25">
        <v>28000</v>
      </c>
      <c r="AX132" s="25">
        <v>28400</v>
      </c>
      <c r="AY132" s="25">
        <v>400</v>
      </c>
    </row>
    <row r="133" spans="2:54" hidden="1">
      <c r="B133" s="3" t="s">
        <v>551</v>
      </c>
      <c r="C133" s="2" t="s">
        <v>552</v>
      </c>
      <c r="D133" s="2"/>
      <c r="E133" s="2"/>
      <c r="F133" s="2" t="s">
        <v>88</v>
      </c>
      <c r="G133" s="3">
        <v>46237</v>
      </c>
      <c r="H133" s="2" t="s">
        <v>1912</v>
      </c>
      <c r="I133" s="3">
        <v>46237</v>
      </c>
      <c r="J133" s="2" t="s">
        <v>1913</v>
      </c>
      <c r="K133" s="2"/>
      <c r="L133" s="2"/>
      <c r="M133" s="2" t="s">
        <v>90</v>
      </c>
      <c r="N133" s="3"/>
      <c r="O133" s="2"/>
      <c r="P133" s="2"/>
      <c r="Q133" s="2" t="s">
        <v>553</v>
      </c>
      <c r="R133" s="2" t="s">
        <v>553</v>
      </c>
      <c r="S133" s="2"/>
      <c r="T133" s="3"/>
      <c r="U133" s="2"/>
      <c r="V133" s="2"/>
      <c r="W133" s="2" t="s">
        <v>694</v>
      </c>
      <c r="X133" s="2" t="s">
        <v>91</v>
      </c>
      <c r="Y133" s="2" t="s">
        <v>695</v>
      </c>
      <c r="Z133" s="2" t="s">
        <v>92</v>
      </c>
      <c r="AA133" s="2" t="s">
        <v>90</v>
      </c>
      <c r="AB133" s="2"/>
      <c r="AC133" s="2" t="s">
        <v>114</v>
      </c>
      <c r="AD133" s="2">
        <v>1</v>
      </c>
      <c r="AE133" s="2" t="s">
        <v>554</v>
      </c>
      <c r="AF133" s="2" t="s">
        <v>555</v>
      </c>
      <c r="AG133" s="2" t="s">
        <v>322</v>
      </c>
      <c r="AH133" s="2" t="s">
        <v>556</v>
      </c>
      <c r="AI133" s="2" t="s">
        <v>557</v>
      </c>
      <c r="AJ133" s="2" t="s">
        <v>231</v>
      </c>
      <c r="AK133" s="2" t="s">
        <v>207</v>
      </c>
      <c r="AL133" s="2" t="s">
        <v>207</v>
      </c>
      <c r="AM133" s="2" t="s">
        <v>178</v>
      </c>
      <c r="AN133" s="2" t="s">
        <v>1914</v>
      </c>
      <c r="AO133" s="22">
        <v>0</v>
      </c>
      <c r="AP133" s="22">
        <v>0</v>
      </c>
      <c r="AQ133" s="22">
        <v>0</v>
      </c>
      <c r="AR133" s="22">
        <v>0</v>
      </c>
      <c r="AS133" s="25">
        <v>13000</v>
      </c>
      <c r="AT133" s="25">
        <v>0</v>
      </c>
      <c r="AU133" s="25">
        <v>13100</v>
      </c>
      <c r="AV133" s="25">
        <v>0</v>
      </c>
      <c r="AW133" s="25">
        <v>13000</v>
      </c>
      <c r="AX133" s="25">
        <v>13100</v>
      </c>
      <c r="AY133" s="25">
        <v>100</v>
      </c>
    </row>
    <row r="134" spans="2:54" hidden="1">
      <c r="B134" s="3" t="s">
        <v>551</v>
      </c>
      <c r="C134" s="2" t="s">
        <v>552</v>
      </c>
      <c r="D134" s="2"/>
      <c r="E134" s="2"/>
      <c r="F134" s="2" t="s">
        <v>88</v>
      </c>
      <c r="G134" s="3">
        <v>46237</v>
      </c>
      <c r="H134" s="2" t="s">
        <v>1915</v>
      </c>
      <c r="I134" s="3">
        <v>46237</v>
      </c>
      <c r="J134" s="2" t="s">
        <v>1916</v>
      </c>
      <c r="K134" s="2"/>
      <c r="L134" s="2"/>
      <c r="M134" s="2" t="s">
        <v>90</v>
      </c>
      <c r="N134" s="3"/>
      <c r="O134" s="2"/>
      <c r="P134" s="2"/>
      <c r="Q134" s="2" t="s">
        <v>553</v>
      </c>
      <c r="R134" s="2" t="s">
        <v>553</v>
      </c>
      <c r="S134" s="2"/>
      <c r="T134" s="3"/>
      <c r="U134" s="2"/>
      <c r="V134" s="2"/>
      <c r="W134" s="2" t="s">
        <v>837</v>
      </c>
      <c r="X134" s="2" t="s">
        <v>91</v>
      </c>
      <c r="Y134" s="2" t="s">
        <v>838</v>
      </c>
      <c r="Z134" s="2" t="s">
        <v>92</v>
      </c>
      <c r="AA134" s="2" t="s">
        <v>90</v>
      </c>
      <c r="AB134" s="2"/>
      <c r="AC134" s="2" t="s">
        <v>93</v>
      </c>
      <c r="AD134" s="2">
        <v>1</v>
      </c>
      <c r="AE134" s="2" t="s">
        <v>554</v>
      </c>
      <c r="AF134" s="2" t="s">
        <v>555</v>
      </c>
      <c r="AG134" s="2" t="s">
        <v>322</v>
      </c>
      <c r="AH134" s="2" t="s">
        <v>556</v>
      </c>
      <c r="AI134" s="2" t="s">
        <v>557</v>
      </c>
      <c r="AJ134" s="2" t="s">
        <v>321</v>
      </c>
      <c r="AK134" s="2" t="s">
        <v>322</v>
      </c>
      <c r="AL134" s="2" t="s">
        <v>322</v>
      </c>
      <c r="AM134" s="2" t="s">
        <v>323</v>
      </c>
      <c r="AN134" s="2" t="s">
        <v>851</v>
      </c>
      <c r="AO134" s="22">
        <v>0</v>
      </c>
      <c r="AP134" s="22">
        <v>0</v>
      </c>
      <c r="AQ134" s="22">
        <v>0</v>
      </c>
      <c r="AR134" s="22">
        <v>0</v>
      </c>
      <c r="AS134" s="25">
        <v>8000</v>
      </c>
      <c r="AT134" s="25">
        <v>0</v>
      </c>
      <c r="AU134" s="25">
        <v>8600</v>
      </c>
      <c r="AV134" s="25">
        <v>0</v>
      </c>
      <c r="AW134" s="25">
        <v>8000</v>
      </c>
      <c r="AX134" s="25">
        <v>8600</v>
      </c>
      <c r="AY134" s="25">
        <v>600</v>
      </c>
    </row>
    <row r="135" spans="2:54" hidden="1">
      <c r="B135" s="3" t="s">
        <v>551</v>
      </c>
      <c r="C135" s="2" t="s">
        <v>552</v>
      </c>
      <c r="D135" s="2"/>
      <c r="E135" s="2"/>
      <c r="F135" s="2" t="s">
        <v>88</v>
      </c>
      <c r="G135" s="3">
        <v>46237</v>
      </c>
      <c r="H135" s="2" t="s">
        <v>1917</v>
      </c>
      <c r="I135" s="3">
        <v>46237</v>
      </c>
      <c r="J135" s="2" t="s">
        <v>1918</v>
      </c>
      <c r="K135" s="2"/>
      <c r="L135" s="2"/>
      <c r="M135" s="2" t="s">
        <v>90</v>
      </c>
      <c r="N135" s="3"/>
      <c r="O135" s="2"/>
      <c r="P135" s="2"/>
      <c r="Q135" s="2" t="s">
        <v>553</v>
      </c>
      <c r="R135" s="2" t="s">
        <v>553</v>
      </c>
      <c r="S135" s="2"/>
      <c r="T135" s="3"/>
      <c r="U135" s="2"/>
      <c r="V135" s="2"/>
      <c r="W135" s="2" t="s">
        <v>956</v>
      </c>
      <c r="X135" s="2" t="s">
        <v>91</v>
      </c>
      <c r="Y135" s="2" t="s">
        <v>957</v>
      </c>
      <c r="Z135" s="2" t="s">
        <v>92</v>
      </c>
      <c r="AA135" s="2" t="s">
        <v>90</v>
      </c>
      <c r="AB135" s="2"/>
      <c r="AC135" s="2" t="s">
        <v>114</v>
      </c>
      <c r="AD135" s="2">
        <v>1</v>
      </c>
      <c r="AE135" s="2" t="s">
        <v>554</v>
      </c>
      <c r="AF135" s="2" t="s">
        <v>555</v>
      </c>
      <c r="AG135" s="2" t="s">
        <v>322</v>
      </c>
      <c r="AH135" s="2" t="s">
        <v>556</v>
      </c>
      <c r="AI135" s="2" t="s">
        <v>557</v>
      </c>
      <c r="AJ135" s="2" t="s">
        <v>231</v>
      </c>
      <c r="AK135" s="2" t="s">
        <v>207</v>
      </c>
      <c r="AL135" s="2" t="s">
        <v>207</v>
      </c>
      <c r="AM135" s="2" t="s">
        <v>178</v>
      </c>
      <c r="AN135" s="2" t="s">
        <v>1919</v>
      </c>
      <c r="AO135" s="22">
        <v>0</v>
      </c>
      <c r="AP135" s="22">
        <v>0</v>
      </c>
      <c r="AQ135" s="22">
        <v>0</v>
      </c>
      <c r="AR135" s="22">
        <v>0</v>
      </c>
      <c r="AS135" s="25">
        <v>12750</v>
      </c>
      <c r="AT135" s="25">
        <v>0</v>
      </c>
      <c r="AU135" s="25">
        <v>13100</v>
      </c>
      <c r="AV135" s="25">
        <v>0</v>
      </c>
      <c r="AW135" s="25">
        <v>12750</v>
      </c>
      <c r="AX135" s="25">
        <v>13100</v>
      </c>
      <c r="AY135" s="25">
        <v>350</v>
      </c>
    </row>
    <row r="136" spans="2:54" hidden="1">
      <c r="B136" s="3" t="s">
        <v>19</v>
      </c>
      <c r="C136" s="2" t="s">
        <v>131</v>
      </c>
      <c r="D136" s="2"/>
      <c r="E136" s="2"/>
      <c r="F136" s="2" t="s">
        <v>126</v>
      </c>
      <c r="G136" s="3">
        <v>46237</v>
      </c>
      <c r="H136" s="2" t="s">
        <v>1920</v>
      </c>
      <c r="I136" s="3">
        <v>46237</v>
      </c>
      <c r="J136" s="2" t="s">
        <v>1921</v>
      </c>
      <c r="K136" s="2" t="s">
        <v>126</v>
      </c>
      <c r="L136" s="2"/>
      <c r="M136" s="2" t="s">
        <v>90</v>
      </c>
      <c r="N136" s="3">
        <v>46237</v>
      </c>
      <c r="O136" s="2"/>
      <c r="P136" s="2"/>
      <c r="Q136" s="2" t="s">
        <v>25</v>
      </c>
      <c r="R136" s="2" t="s">
        <v>25</v>
      </c>
      <c r="S136" s="2"/>
      <c r="T136" s="3"/>
      <c r="U136" s="2"/>
      <c r="V136" s="2"/>
      <c r="W136" s="2" t="s">
        <v>958</v>
      </c>
      <c r="X136" s="2" t="s">
        <v>113</v>
      </c>
      <c r="Y136" s="2" t="s">
        <v>170</v>
      </c>
      <c r="Z136" s="2" t="s">
        <v>92</v>
      </c>
      <c r="AA136" s="2" t="s">
        <v>90</v>
      </c>
      <c r="AB136" s="2"/>
      <c r="AC136" s="2" t="s">
        <v>114</v>
      </c>
      <c r="AD136" s="2"/>
      <c r="AE136" s="2" t="s">
        <v>171</v>
      </c>
      <c r="AF136" s="2" t="s">
        <v>125</v>
      </c>
      <c r="AG136" s="2" t="s">
        <v>126</v>
      </c>
      <c r="AH136" s="2" t="s">
        <v>127</v>
      </c>
      <c r="AI136" s="2"/>
      <c r="AJ136" s="2" t="s">
        <v>363</v>
      </c>
      <c r="AK136" s="2" t="s">
        <v>361</v>
      </c>
      <c r="AL136" s="2" t="s">
        <v>361</v>
      </c>
      <c r="AM136" s="2" t="s">
        <v>364</v>
      </c>
      <c r="AN136" s="2" t="s">
        <v>467</v>
      </c>
      <c r="AO136" s="22">
        <v>0</v>
      </c>
      <c r="AP136" s="22">
        <v>0</v>
      </c>
      <c r="AQ136" s="22">
        <v>1</v>
      </c>
      <c r="AR136" s="22"/>
      <c r="AS136" s="25">
        <v>37279</v>
      </c>
      <c r="AT136" s="25">
        <v>0</v>
      </c>
      <c r="AU136" s="25">
        <v>38873</v>
      </c>
      <c r="AV136" s="25">
        <v>0</v>
      </c>
      <c r="AW136" s="25">
        <v>37279</v>
      </c>
      <c r="AX136" s="25">
        <v>38873</v>
      </c>
      <c r="AY136" s="25">
        <v>1594</v>
      </c>
    </row>
    <row r="137" spans="2:54" hidden="1">
      <c r="B137" s="3" t="s">
        <v>19</v>
      </c>
      <c r="C137" s="2" t="s">
        <v>131</v>
      </c>
      <c r="D137" s="2"/>
      <c r="E137" s="2"/>
      <c r="F137" s="2" t="s">
        <v>126</v>
      </c>
      <c r="G137" s="3">
        <v>46237</v>
      </c>
      <c r="H137" s="2" t="s">
        <v>1922</v>
      </c>
      <c r="I137" s="3">
        <v>46237</v>
      </c>
      <c r="J137" s="2" t="s">
        <v>1923</v>
      </c>
      <c r="K137" s="2" t="s">
        <v>126</v>
      </c>
      <c r="L137" s="2"/>
      <c r="M137" s="2" t="s">
        <v>90</v>
      </c>
      <c r="N137" s="3">
        <v>46237</v>
      </c>
      <c r="O137" s="2"/>
      <c r="P137" s="2"/>
      <c r="Q137" s="2" t="s">
        <v>25</v>
      </c>
      <c r="R137" s="2" t="s">
        <v>25</v>
      </c>
      <c r="S137" s="2"/>
      <c r="T137" s="3"/>
      <c r="U137" s="2"/>
      <c r="V137" s="2"/>
      <c r="W137" s="2" t="s">
        <v>1924</v>
      </c>
      <c r="X137" s="2" t="s">
        <v>133</v>
      </c>
      <c r="Y137" s="2" t="s">
        <v>811</v>
      </c>
      <c r="Z137" s="2" t="s">
        <v>92</v>
      </c>
      <c r="AA137" s="2" t="s">
        <v>90</v>
      </c>
      <c r="AB137" s="2"/>
      <c r="AC137" s="2" t="s">
        <v>114</v>
      </c>
      <c r="AD137" s="2"/>
      <c r="AE137" s="2" t="s">
        <v>171</v>
      </c>
      <c r="AF137" s="2" t="s">
        <v>125</v>
      </c>
      <c r="AG137" s="2" t="s">
        <v>126</v>
      </c>
      <c r="AH137" s="2" t="s">
        <v>127</v>
      </c>
      <c r="AI137" s="2"/>
      <c r="AJ137" s="2" t="s">
        <v>138</v>
      </c>
      <c r="AK137" s="2" t="s">
        <v>103</v>
      </c>
      <c r="AL137" s="2" t="s">
        <v>103</v>
      </c>
      <c r="AM137" s="2" t="s">
        <v>139</v>
      </c>
      <c r="AN137" s="2" t="s">
        <v>777</v>
      </c>
      <c r="AO137" s="22">
        <v>0</v>
      </c>
      <c r="AP137" s="22">
        <v>0</v>
      </c>
      <c r="AQ137" s="22">
        <v>1</v>
      </c>
      <c r="AR137" s="22"/>
      <c r="AS137" s="25">
        <v>10610</v>
      </c>
      <c r="AT137" s="25">
        <v>0</v>
      </c>
      <c r="AU137" s="25">
        <v>11587</v>
      </c>
      <c r="AV137" s="25">
        <v>0</v>
      </c>
      <c r="AW137" s="25">
        <v>10610</v>
      </c>
      <c r="AX137" s="25">
        <v>11587</v>
      </c>
      <c r="AY137" s="25">
        <v>977</v>
      </c>
    </row>
    <row r="138" spans="2:54" hidden="1">
      <c r="B138" s="3" t="s">
        <v>19</v>
      </c>
      <c r="C138" s="2" t="s">
        <v>131</v>
      </c>
      <c r="D138" s="2"/>
      <c r="E138" s="2"/>
      <c r="F138" s="2" t="s">
        <v>126</v>
      </c>
      <c r="G138" s="3">
        <v>46237</v>
      </c>
      <c r="H138" s="2" t="s">
        <v>1925</v>
      </c>
      <c r="I138" s="3">
        <v>46237</v>
      </c>
      <c r="J138" s="2" t="s">
        <v>1926</v>
      </c>
      <c r="K138" s="2" t="s">
        <v>126</v>
      </c>
      <c r="L138" s="2"/>
      <c r="M138" s="2" t="s">
        <v>90</v>
      </c>
      <c r="N138" s="3">
        <v>46237</v>
      </c>
      <c r="O138" s="2"/>
      <c r="P138" s="2"/>
      <c r="Q138" s="2" t="s">
        <v>25</v>
      </c>
      <c r="R138" s="2" t="s">
        <v>25</v>
      </c>
      <c r="S138" s="2"/>
      <c r="T138" s="3"/>
      <c r="U138" s="2"/>
      <c r="V138" s="2"/>
      <c r="W138" s="2" t="s">
        <v>770</v>
      </c>
      <c r="X138" s="2" t="s">
        <v>113</v>
      </c>
      <c r="Y138" s="2" t="s">
        <v>771</v>
      </c>
      <c r="Z138" s="2" t="s">
        <v>92</v>
      </c>
      <c r="AA138" s="2" t="s">
        <v>90</v>
      </c>
      <c r="AB138" s="2"/>
      <c r="AC138" s="2" t="s">
        <v>114</v>
      </c>
      <c r="AD138" s="2"/>
      <c r="AE138" s="2" t="s">
        <v>171</v>
      </c>
      <c r="AF138" s="2" t="s">
        <v>125</v>
      </c>
      <c r="AG138" s="2" t="s">
        <v>126</v>
      </c>
      <c r="AH138" s="2" t="s">
        <v>127</v>
      </c>
      <c r="AI138" s="2"/>
      <c r="AJ138" s="2" t="s">
        <v>138</v>
      </c>
      <c r="AK138" s="2" t="s">
        <v>103</v>
      </c>
      <c r="AL138" s="2" t="s">
        <v>103</v>
      </c>
      <c r="AM138" s="2" t="s">
        <v>139</v>
      </c>
      <c r="AN138" s="2" t="s">
        <v>1005</v>
      </c>
      <c r="AO138" s="22">
        <v>0</v>
      </c>
      <c r="AP138" s="22">
        <v>0</v>
      </c>
      <c r="AQ138" s="22">
        <v>1</v>
      </c>
      <c r="AR138" s="22"/>
      <c r="AS138" s="25">
        <v>10610</v>
      </c>
      <c r="AT138" s="25">
        <v>0</v>
      </c>
      <c r="AU138" s="25">
        <v>11506</v>
      </c>
      <c r="AV138" s="25">
        <v>0</v>
      </c>
      <c r="AW138" s="25">
        <v>10610</v>
      </c>
      <c r="AX138" s="25">
        <v>11506</v>
      </c>
      <c r="AY138" s="25">
        <v>896</v>
      </c>
    </row>
    <row r="139" spans="2:54" hidden="1">
      <c r="B139" s="3" t="s">
        <v>19</v>
      </c>
      <c r="C139" s="2" t="s">
        <v>131</v>
      </c>
      <c r="D139" s="2"/>
      <c r="E139" s="2"/>
      <c r="F139" s="2" t="s">
        <v>126</v>
      </c>
      <c r="G139" s="3">
        <v>46237</v>
      </c>
      <c r="H139" s="2" t="s">
        <v>1927</v>
      </c>
      <c r="I139" s="3">
        <v>46237</v>
      </c>
      <c r="J139" s="2" t="s">
        <v>1928</v>
      </c>
      <c r="K139" s="2" t="s">
        <v>126</v>
      </c>
      <c r="L139" s="2"/>
      <c r="M139" s="2" t="s">
        <v>90</v>
      </c>
      <c r="N139" s="3">
        <v>46237</v>
      </c>
      <c r="O139" s="2"/>
      <c r="P139" s="2"/>
      <c r="Q139" s="2" t="s">
        <v>25</v>
      </c>
      <c r="R139" s="2" t="s">
        <v>25</v>
      </c>
      <c r="S139" s="2"/>
      <c r="T139" s="3"/>
      <c r="U139" s="2"/>
      <c r="V139" s="2"/>
      <c r="W139" s="2" t="s">
        <v>1112</v>
      </c>
      <c r="X139" s="2" t="s">
        <v>133</v>
      </c>
      <c r="Y139" s="2" t="s">
        <v>170</v>
      </c>
      <c r="Z139" s="2" t="s">
        <v>92</v>
      </c>
      <c r="AA139" s="2" t="s">
        <v>90</v>
      </c>
      <c r="AB139" s="2"/>
      <c r="AC139" s="2" t="s">
        <v>114</v>
      </c>
      <c r="AD139" s="2"/>
      <c r="AE139" s="2" t="s">
        <v>171</v>
      </c>
      <c r="AF139" s="2" t="s">
        <v>125</v>
      </c>
      <c r="AG139" s="2" t="s">
        <v>126</v>
      </c>
      <c r="AH139" s="2" t="s">
        <v>127</v>
      </c>
      <c r="AI139" s="2"/>
      <c r="AJ139" s="2" t="s">
        <v>140</v>
      </c>
      <c r="AK139" s="2" t="s">
        <v>141</v>
      </c>
      <c r="AL139" s="2" t="s">
        <v>141</v>
      </c>
      <c r="AM139" s="2" t="s">
        <v>142</v>
      </c>
      <c r="AN139" s="2" t="s">
        <v>660</v>
      </c>
      <c r="AO139" s="22">
        <v>0</v>
      </c>
      <c r="AP139" s="22">
        <v>0</v>
      </c>
      <c r="AQ139" s="22">
        <v>1</v>
      </c>
      <c r="AR139" s="22"/>
      <c r="AS139" s="25">
        <v>34411</v>
      </c>
      <c r="AT139" s="25">
        <v>0</v>
      </c>
      <c r="AU139" s="25">
        <v>37720</v>
      </c>
      <c r="AV139" s="25">
        <v>0</v>
      </c>
      <c r="AW139" s="25">
        <v>34411</v>
      </c>
      <c r="AX139" s="25">
        <v>37720</v>
      </c>
      <c r="AY139" s="25">
        <v>3309</v>
      </c>
    </row>
    <row r="140" spans="2:54" hidden="1">
      <c r="B140" s="3" t="s">
        <v>19</v>
      </c>
      <c r="C140" s="2" t="s">
        <v>131</v>
      </c>
      <c r="D140" s="2"/>
      <c r="E140" s="2"/>
      <c r="F140" s="2" t="s">
        <v>126</v>
      </c>
      <c r="G140" s="3">
        <v>46237</v>
      </c>
      <c r="H140" s="2" t="s">
        <v>1929</v>
      </c>
      <c r="I140" s="3">
        <v>46237</v>
      </c>
      <c r="J140" s="2" t="s">
        <v>1930</v>
      </c>
      <c r="K140" s="2" t="s">
        <v>126</v>
      </c>
      <c r="L140" s="2"/>
      <c r="M140" s="2" t="s">
        <v>90</v>
      </c>
      <c r="N140" s="3">
        <v>46237</v>
      </c>
      <c r="O140" s="2"/>
      <c r="P140" s="2"/>
      <c r="Q140" s="2" t="s">
        <v>25</v>
      </c>
      <c r="R140" s="2" t="s">
        <v>25</v>
      </c>
      <c r="S140" s="2"/>
      <c r="T140" s="3"/>
      <c r="U140" s="2"/>
      <c r="V140" s="2"/>
      <c r="W140" s="2" t="s">
        <v>500</v>
      </c>
      <c r="X140" s="2" t="s">
        <v>113</v>
      </c>
      <c r="Y140" s="2" t="s">
        <v>170</v>
      </c>
      <c r="Z140" s="2" t="s">
        <v>92</v>
      </c>
      <c r="AA140" s="2" t="s">
        <v>90</v>
      </c>
      <c r="AB140" s="2"/>
      <c r="AC140" s="2" t="s">
        <v>114</v>
      </c>
      <c r="AD140" s="2"/>
      <c r="AE140" s="2" t="s">
        <v>171</v>
      </c>
      <c r="AF140" s="2" t="s">
        <v>125</v>
      </c>
      <c r="AG140" s="2" t="s">
        <v>126</v>
      </c>
      <c r="AH140" s="2" t="s">
        <v>127</v>
      </c>
      <c r="AI140" s="2"/>
      <c r="AJ140" s="2" t="s">
        <v>236</v>
      </c>
      <c r="AK140" s="2" t="s">
        <v>168</v>
      </c>
      <c r="AL140" s="2" t="s">
        <v>168</v>
      </c>
      <c r="AM140" s="2" t="s">
        <v>237</v>
      </c>
      <c r="AN140" s="2" t="s">
        <v>1931</v>
      </c>
      <c r="AO140" s="22">
        <v>0</v>
      </c>
      <c r="AP140" s="22">
        <v>0</v>
      </c>
      <c r="AQ140" s="22">
        <v>1</v>
      </c>
      <c r="AR140" s="22"/>
      <c r="AS140" s="25">
        <v>27242</v>
      </c>
      <c r="AT140" s="25">
        <v>0</v>
      </c>
      <c r="AU140" s="25">
        <v>31648</v>
      </c>
      <c r="AV140" s="25">
        <v>0</v>
      </c>
      <c r="AW140" s="25">
        <v>27242</v>
      </c>
      <c r="AX140" s="25">
        <v>31648</v>
      </c>
      <c r="AY140" s="25">
        <v>4406</v>
      </c>
    </row>
    <row r="141" spans="2:54" hidden="1">
      <c r="B141" s="3" t="s">
        <v>19</v>
      </c>
      <c r="C141" s="2" t="s">
        <v>131</v>
      </c>
      <c r="D141" s="2"/>
      <c r="E141" s="2"/>
      <c r="F141" s="2" t="s">
        <v>126</v>
      </c>
      <c r="G141" s="3">
        <v>46237</v>
      </c>
      <c r="H141" s="2" t="s">
        <v>1932</v>
      </c>
      <c r="I141" s="3">
        <v>46237</v>
      </c>
      <c r="J141" s="2" t="s">
        <v>1933</v>
      </c>
      <c r="K141" s="2" t="s">
        <v>126</v>
      </c>
      <c r="L141" s="2"/>
      <c r="M141" s="2" t="s">
        <v>90</v>
      </c>
      <c r="N141" s="3">
        <v>46237</v>
      </c>
      <c r="O141" s="2"/>
      <c r="P141" s="2"/>
      <c r="Q141" s="2" t="s">
        <v>25</v>
      </c>
      <c r="R141" s="2" t="s">
        <v>25</v>
      </c>
      <c r="S141" s="2"/>
      <c r="T141" s="3"/>
      <c r="U141" s="2"/>
      <c r="V141" s="2"/>
      <c r="W141" s="2" t="s">
        <v>466</v>
      </c>
      <c r="X141" s="2" t="s">
        <v>113</v>
      </c>
      <c r="Y141" s="2" t="s">
        <v>573</v>
      </c>
      <c r="Z141" s="2" t="s">
        <v>92</v>
      </c>
      <c r="AA141" s="2" t="s">
        <v>90</v>
      </c>
      <c r="AB141" s="2"/>
      <c r="AC141" s="2" t="s">
        <v>114</v>
      </c>
      <c r="AD141" s="2"/>
      <c r="AE141" s="2" t="s">
        <v>171</v>
      </c>
      <c r="AF141" s="2" t="s">
        <v>125</v>
      </c>
      <c r="AG141" s="2" t="s">
        <v>126</v>
      </c>
      <c r="AH141" s="2" t="s">
        <v>127</v>
      </c>
      <c r="AI141" s="2"/>
      <c r="AJ141" s="2" t="s">
        <v>123</v>
      </c>
      <c r="AK141" s="2" t="s">
        <v>13</v>
      </c>
      <c r="AL141" s="2" t="s">
        <v>13</v>
      </c>
      <c r="AM141" s="2" t="s">
        <v>124</v>
      </c>
      <c r="AN141" s="2" t="s">
        <v>768</v>
      </c>
      <c r="AO141" s="22">
        <v>0</v>
      </c>
      <c r="AP141" s="22">
        <v>0</v>
      </c>
      <c r="AQ141" s="22">
        <v>1</v>
      </c>
      <c r="AR141" s="22"/>
      <c r="AS141" s="25">
        <v>20073</v>
      </c>
      <c r="AT141" s="25">
        <v>0</v>
      </c>
      <c r="AU141" s="25">
        <v>21897</v>
      </c>
      <c r="AV141" s="25">
        <v>0</v>
      </c>
      <c r="AW141" s="25">
        <v>20073</v>
      </c>
      <c r="AX141" s="25">
        <v>21897</v>
      </c>
      <c r="AY141" s="25">
        <v>1824</v>
      </c>
    </row>
    <row r="142" spans="2:54" hidden="1">
      <c r="B142" s="3" t="s">
        <v>19</v>
      </c>
      <c r="C142" s="2" t="s">
        <v>131</v>
      </c>
      <c r="D142" s="2"/>
      <c r="E142" s="2"/>
      <c r="F142" s="2" t="s">
        <v>126</v>
      </c>
      <c r="G142" s="3">
        <v>46237</v>
      </c>
      <c r="H142" s="2" t="s">
        <v>1934</v>
      </c>
      <c r="I142" s="3">
        <v>46237</v>
      </c>
      <c r="J142" s="2" t="s">
        <v>1935</v>
      </c>
      <c r="K142" s="2" t="s">
        <v>126</v>
      </c>
      <c r="L142" s="2"/>
      <c r="M142" s="2" t="s">
        <v>90</v>
      </c>
      <c r="N142" s="3">
        <v>46237</v>
      </c>
      <c r="O142" s="2"/>
      <c r="P142" s="2"/>
      <c r="Q142" s="2" t="s">
        <v>25</v>
      </c>
      <c r="R142" s="2" t="s">
        <v>25</v>
      </c>
      <c r="S142" s="2"/>
      <c r="T142" s="3"/>
      <c r="U142" s="2"/>
      <c r="V142" s="2"/>
      <c r="W142" s="2" t="s">
        <v>1936</v>
      </c>
      <c r="X142" s="2" t="s">
        <v>113</v>
      </c>
      <c r="Y142" s="2" t="s">
        <v>1937</v>
      </c>
      <c r="Z142" s="2" t="s">
        <v>92</v>
      </c>
      <c r="AA142" s="2" t="s">
        <v>90</v>
      </c>
      <c r="AB142" s="2"/>
      <c r="AC142" s="2" t="s">
        <v>114</v>
      </c>
      <c r="AD142" s="2"/>
      <c r="AE142" s="2" t="s">
        <v>171</v>
      </c>
      <c r="AF142" s="2" t="s">
        <v>125</v>
      </c>
      <c r="AG142" s="2" t="s">
        <v>126</v>
      </c>
      <c r="AH142" s="2" t="s">
        <v>127</v>
      </c>
      <c r="AI142" s="2"/>
      <c r="AJ142" s="2" t="s">
        <v>138</v>
      </c>
      <c r="AK142" s="2" t="s">
        <v>103</v>
      </c>
      <c r="AL142" s="2" t="s">
        <v>103</v>
      </c>
      <c r="AM142" s="2" t="s">
        <v>139</v>
      </c>
      <c r="AN142" s="2" t="s">
        <v>686</v>
      </c>
      <c r="AO142" s="22">
        <v>0</v>
      </c>
      <c r="AP142" s="22">
        <v>0</v>
      </c>
      <c r="AQ142" s="22">
        <v>1</v>
      </c>
      <c r="AR142" s="22"/>
      <c r="AS142" s="25">
        <v>21794</v>
      </c>
      <c r="AT142" s="25">
        <v>0</v>
      </c>
      <c r="AU142" s="25">
        <v>22627</v>
      </c>
      <c r="AV142" s="25">
        <v>0</v>
      </c>
      <c r="AW142" s="25">
        <v>21794</v>
      </c>
      <c r="AX142" s="25">
        <v>22627</v>
      </c>
      <c r="AY142" s="25">
        <v>833</v>
      </c>
      <c r="BB142" s="7"/>
    </row>
    <row r="143" spans="2:54" hidden="1">
      <c r="B143" s="3" t="s">
        <v>19</v>
      </c>
      <c r="C143" s="2" t="s">
        <v>131</v>
      </c>
      <c r="D143" s="2"/>
      <c r="E143" s="2"/>
      <c r="F143" s="2" t="s">
        <v>126</v>
      </c>
      <c r="G143" s="3">
        <v>46237</v>
      </c>
      <c r="H143" s="2" t="s">
        <v>1938</v>
      </c>
      <c r="I143" s="3">
        <v>46237</v>
      </c>
      <c r="J143" s="2" t="s">
        <v>1939</v>
      </c>
      <c r="K143" s="2" t="s">
        <v>126</v>
      </c>
      <c r="L143" s="2"/>
      <c r="M143" s="2" t="s">
        <v>90</v>
      </c>
      <c r="N143" s="3">
        <v>46237</v>
      </c>
      <c r="O143" s="2"/>
      <c r="P143" s="2"/>
      <c r="Q143" s="2" t="s">
        <v>25</v>
      </c>
      <c r="R143" s="2" t="s">
        <v>25</v>
      </c>
      <c r="S143" s="2"/>
      <c r="T143" s="3"/>
      <c r="U143" s="2"/>
      <c r="V143" s="2"/>
      <c r="W143" s="2" t="s">
        <v>284</v>
      </c>
      <c r="X143" s="2" t="s">
        <v>133</v>
      </c>
      <c r="Y143" s="2" t="s">
        <v>475</v>
      </c>
      <c r="Z143" s="2" t="s">
        <v>92</v>
      </c>
      <c r="AA143" s="2" t="s">
        <v>90</v>
      </c>
      <c r="AB143" s="2"/>
      <c r="AC143" s="2" t="s">
        <v>114</v>
      </c>
      <c r="AD143" s="2"/>
      <c r="AE143" s="2" t="s">
        <v>171</v>
      </c>
      <c r="AF143" s="2" t="s">
        <v>125</v>
      </c>
      <c r="AG143" s="2" t="s">
        <v>126</v>
      </c>
      <c r="AH143" s="2" t="s">
        <v>127</v>
      </c>
      <c r="AI143" s="2"/>
      <c r="AJ143" s="2" t="s">
        <v>128</v>
      </c>
      <c r="AK143" s="2" t="s">
        <v>129</v>
      </c>
      <c r="AL143" s="2" t="s">
        <v>129</v>
      </c>
      <c r="AM143" s="2" t="s">
        <v>130</v>
      </c>
      <c r="AN143" s="2" t="s">
        <v>1940</v>
      </c>
      <c r="AO143" s="22">
        <v>0</v>
      </c>
      <c r="AP143" s="22">
        <v>0</v>
      </c>
      <c r="AQ143" s="22">
        <v>1</v>
      </c>
      <c r="AR143" s="22"/>
      <c r="AS143" s="25">
        <v>11860</v>
      </c>
      <c r="AT143" s="25">
        <v>0</v>
      </c>
      <c r="AU143" s="25">
        <v>14053</v>
      </c>
      <c r="AV143" s="25">
        <v>0</v>
      </c>
      <c r="AW143" s="25">
        <v>11860</v>
      </c>
      <c r="AX143" s="25">
        <v>14053</v>
      </c>
      <c r="AY143" s="25">
        <v>2193</v>
      </c>
    </row>
    <row r="144" spans="2:54" hidden="1">
      <c r="B144" s="3" t="s">
        <v>19</v>
      </c>
      <c r="C144" s="2" t="s">
        <v>131</v>
      </c>
      <c r="D144" s="2"/>
      <c r="E144" s="2"/>
      <c r="F144" s="2" t="s">
        <v>126</v>
      </c>
      <c r="G144" s="3">
        <v>46237</v>
      </c>
      <c r="H144" s="2" t="s">
        <v>1941</v>
      </c>
      <c r="I144" s="3">
        <v>46237</v>
      </c>
      <c r="J144" s="2" t="s">
        <v>1942</v>
      </c>
      <c r="K144" s="2" t="s">
        <v>126</v>
      </c>
      <c r="L144" s="2"/>
      <c r="M144" s="2" t="s">
        <v>90</v>
      </c>
      <c r="N144" s="3">
        <v>46237</v>
      </c>
      <c r="O144" s="2"/>
      <c r="P144" s="2"/>
      <c r="Q144" s="2" t="s">
        <v>25</v>
      </c>
      <c r="R144" s="2" t="s">
        <v>25</v>
      </c>
      <c r="S144" s="2"/>
      <c r="T144" s="3"/>
      <c r="U144" s="2"/>
      <c r="V144" s="2"/>
      <c r="W144" s="2" t="s">
        <v>1943</v>
      </c>
      <c r="X144" s="2" t="s">
        <v>113</v>
      </c>
      <c r="Y144" s="2" t="s">
        <v>170</v>
      </c>
      <c r="Z144" s="2" t="s">
        <v>92</v>
      </c>
      <c r="AA144" s="2" t="s">
        <v>90</v>
      </c>
      <c r="AB144" s="2"/>
      <c r="AC144" s="2" t="s">
        <v>114</v>
      </c>
      <c r="AD144" s="2"/>
      <c r="AE144" s="2" t="s">
        <v>171</v>
      </c>
      <c r="AF144" s="2" t="s">
        <v>125</v>
      </c>
      <c r="AG144" s="2" t="s">
        <v>126</v>
      </c>
      <c r="AH144" s="2" t="s">
        <v>127</v>
      </c>
      <c r="AI144" s="2"/>
      <c r="AJ144" s="2" t="s">
        <v>138</v>
      </c>
      <c r="AK144" s="2" t="s">
        <v>103</v>
      </c>
      <c r="AL144" s="2" t="s">
        <v>103</v>
      </c>
      <c r="AM144" s="2" t="s">
        <v>139</v>
      </c>
      <c r="AN144" s="2" t="s">
        <v>672</v>
      </c>
      <c r="AO144" s="22">
        <v>0</v>
      </c>
      <c r="AP144" s="22">
        <v>0</v>
      </c>
      <c r="AQ144" s="22">
        <v>1</v>
      </c>
      <c r="AR144" s="22"/>
      <c r="AS144" s="25">
        <v>22530</v>
      </c>
      <c r="AT144" s="25">
        <v>0</v>
      </c>
      <c r="AU144" s="25">
        <v>22627</v>
      </c>
      <c r="AV144" s="25">
        <v>0</v>
      </c>
      <c r="AW144" s="25">
        <v>22530</v>
      </c>
      <c r="AX144" s="25">
        <v>22627</v>
      </c>
      <c r="AY144" s="25">
        <v>97</v>
      </c>
    </row>
    <row r="145" spans="2:51" hidden="1">
      <c r="B145" s="3" t="s">
        <v>19</v>
      </c>
      <c r="C145" s="2" t="s">
        <v>131</v>
      </c>
      <c r="D145" s="2"/>
      <c r="E145" s="2"/>
      <c r="F145" s="2" t="s">
        <v>126</v>
      </c>
      <c r="G145" s="3">
        <v>46237</v>
      </c>
      <c r="H145" s="2" t="s">
        <v>1944</v>
      </c>
      <c r="I145" s="3">
        <v>46237</v>
      </c>
      <c r="J145" s="2" t="s">
        <v>1945</v>
      </c>
      <c r="K145" s="2" t="s">
        <v>126</v>
      </c>
      <c r="L145" s="2"/>
      <c r="M145" s="2" t="s">
        <v>90</v>
      </c>
      <c r="N145" s="3">
        <v>46237</v>
      </c>
      <c r="O145" s="2"/>
      <c r="P145" s="2"/>
      <c r="Q145" s="2" t="s">
        <v>25</v>
      </c>
      <c r="R145" s="2" t="s">
        <v>25</v>
      </c>
      <c r="S145" s="2"/>
      <c r="T145" s="3"/>
      <c r="U145" s="2"/>
      <c r="V145" s="2"/>
      <c r="W145" s="2" t="s">
        <v>950</v>
      </c>
      <c r="X145" s="2" t="s">
        <v>113</v>
      </c>
      <c r="Y145" s="2" t="s">
        <v>170</v>
      </c>
      <c r="Z145" s="2" t="s">
        <v>92</v>
      </c>
      <c r="AA145" s="2" t="s">
        <v>90</v>
      </c>
      <c r="AB145" s="2"/>
      <c r="AC145" s="2" t="s">
        <v>114</v>
      </c>
      <c r="AD145" s="2"/>
      <c r="AE145" s="2" t="s">
        <v>171</v>
      </c>
      <c r="AF145" s="2" t="s">
        <v>125</v>
      </c>
      <c r="AG145" s="2" t="s">
        <v>126</v>
      </c>
      <c r="AH145" s="2" t="s">
        <v>127</v>
      </c>
      <c r="AI145" s="2"/>
      <c r="AJ145" s="2" t="s">
        <v>138</v>
      </c>
      <c r="AK145" s="2" t="s">
        <v>103</v>
      </c>
      <c r="AL145" s="2" t="s">
        <v>103</v>
      </c>
      <c r="AM145" s="2" t="s">
        <v>139</v>
      </c>
      <c r="AN145" s="2" t="s">
        <v>406</v>
      </c>
      <c r="AO145" s="22">
        <v>0</v>
      </c>
      <c r="AP145" s="22">
        <v>0</v>
      </c>
      <c r="AQ145" s="22">
        <v>1</v>
      </c>
      <c r="AR145" s="22"/>
      <c r="AS145" s="25">
        <v>22530</v>
      </c>
      <c r="AT145" s="25">
        <v>0</v>
      </c>
      <c r="AU145" s="25">
        <v>22627</v>
      </c>
      <c r="AV145" s="25">
        <v>0</v>
      </c>
      <c r="AW145" s="25">
        <v>22530</v>
      </c>
      <c r="AX145" s="25">
        <v>22627</v>
      </c>
      <c r="AY145" s="25">
        <v>97</v>
      </c>
    </row>
    <row r="146" spans="2:51" hidden="1">
      <c r="B146" s="3" t="s">
        <v>19</v>
      </c>
      <c r="C146" s="2" t="s">
        <v>131</v>
      </c>
      <c r="D146" s="2"/>
      <c r="E146" s="2"/>
      <c r="F146" s="2" t="s">
        <v>126</v>
      </c>
      <c r="G146" s="3">
        <v>46237</v>
      </c>
      <c r="H146" s="2" t="s">
        <v>1946</v>
      </c>
      <c r="I146" s="3">
        <v>46237</v>
      </c>
      <c r="J146" s="2" t="s">
        <v>1947</v>
      </c>
      <c r="K146" s="2" t="s">
        <v>126</v>
      </c>
      <c r="L146" s="2"/>
      <c r="M146" s="2" t="s">
        <v>90</v>
      </c>
      <c r="N146" s="3">
        <v>46237</v>
      </c>
      <c r="O146" s="2"/>
      <c r="P146" s="2"/>
      <c r="Q146" s="2" t="s">
        <v>25</v>
      </c>
      <c r="R146" s="2" t="s">
        <v>25</v>
      </c>
      <c r="S146" s="2"/>
      <c r="T146" s="3"/>
      <c r="U146" s="2"/>
      <c r="V146" s="2"/>
      <c r="W146" s="2" t="s">
        <v>1948</v>
      </c>
      <c r="X146" s="2" t="s">
        <v>113</v>
      </c>
      <c r="Y146" s="2" t="s">
        <v>848</v>
      </c>
      <c r="Z146" s="2" t="s">
        <v>92</v>
      </c>
      <c r="AA146" s="2" t="s">
        <v>90</v>
      </c>
      <c r="AB146" s="2"/>
      <c r="AC146" s="2" t="s">
        <v>114</v>
      </c>
      <c r="AD146" s="2"/>
      <c r="AE146" s="2" t="s">
        <v>171</v>
      </c>
      <c r="AF146" s="2" t="s">
        <v>125</v>
      </c>
      <c r="AG146" s="2" t="s">
        <v>126</v>
      </c>
      <c r="AH146" s="2" t="s">
        <v>127</v>
      </c>
      <c r="AI146" s="2"/>
      <c r="AJ146" s="2" t="s">
        <v>138</v>
      </c>
      <c r="AK146" s="2" t="s">
        <v>103</v>
      </c>
      <c r="AL146" s="2" t="s">
        <v>103</v>
      </c>
      <c r="AM146" s="2" t="s">
        <v>139</v>
      </c>
      <c r="AN146" s="2" t="s">
        <v>375</v>
      </c>
      <c r="AO146" s="22">
        <v>0</v>
      </c>
      <c r="AP146" s="22">
        <v>0</v>
      </c>
      <c r="AQ146" s="22">
        <v>1</v>
      </c>
      <c r="AR146" s="22"/>
      <c r="AS146" s="25">
        <v>22530</v>
      </c>
      <c r="AT146" s="25">
        <v>0</v>
      </c>
      <c r="AU146" s="25">
        <v>22627</v>
      </c>
      <c r="AV146" s="25">
        <v>0</v>
      </c>
      <c r="AW146" s="25">
        <v>22530</v>
      </c>
      <c r="AX146" s="25">
        <v>22627</v>
      </c>
      <c r="AY146" s="25">
        <v>97</v>
      </c>
    </row>
    <row r="147" spans="2:51" hidden="1">
      <c r="B147" s="3" t="s">
        <v>19</v>
      </c>
      <c r="C147" s="2" t="s">
        <v>131</v>
      </c>
      <c r="D147" s="2"/>
      <c r="E147" s="2"/>
      <c r="F147" s="2" t="s">
        <v>126</v>
      </c>
      <c r="G147" s="3">
        <v>46237</v>
      </c>
      <c r="H147" s="2" t="s">
        <v>1949</v>
      </c>
      <c r="I147" s="3">
        <v>46237</v>
      </c>
      <c r="J147" s="2" t="s">
        <v>1950</v>
      </c>
      <c r="K147" s="2" t="s">
        <v>126</v>
      </c>
      <c r="L147" s="2"/>
      <c r="M147" s="2" t="s">
        <v>90</v>
      </c>
      <c r="N147" s="3">
        <v>46237</v>
      </c>
      <c r="O147" s="2"/>
      <c r="P147" s="2"/>
      <c r="Q147" s="2" t="s">
        <v>25</v>
      </c>
      <c r="R147" s="2" t="s">
        <v>25</v>
      </c>
      <c r="S147" s="2"/>
      <c r="T147" s="3"/>
      <c r="U147" s="2"/>
      <c r="V147" s="2"/>
      <c r="W147" s="2" t="s">
        <v>1332</v>
      </c>
      <c r="X147" s="2" t="s">
        <v>133</v>
      </c>
      <c r="Y147" s="2" t="s">
        <v>170</v>
      </c>
      <c r="Z147" s="2" t="s">
        <v>92</v>
      </c>
      <c r="AA147" s="2" t="s">
        <v>90</v>
      </c>
      <c r="AB147" s="2"/>
      <c r="AC147" s="2" t="s">
        <v>114</v>
      </c>
      <c r="AD147" s="2"/>
      <c r="AE147" s="2" t="s">
        <v>171</v>
      </c>
      <c r="AF147" s="2" t="s">
        <v>125</v>
      </c>
      <c r="AG147" s="2" t="s">
        <v>126</v>
      </c>
      <c r="AH147" s="2" t="s">
        <v>127</v>
      </c>
      <c r="AI147" s="2"/>
      <c r="AJ147" s="2" t="s">
        <v>240</v>
      </c>
      <c r="AK147" s="2" t="s">
        <v>241</v>
      </c>
      <c r="AL147" s="2" t="s">
        <v>241</v>
      </c>
      <c r="AM147" s="2" t="s">
        <v>242</v>
      </c>
      <c r="AN147" s="2" t="s">
        <v>400</v>
      </c>
      <c r="AO147" s="22">
        <v>0</v>
      </c>
      <c r="AP147" s="22">
        <v>0</v>
      </c>
      <c r="AQ147" s="22">
        <v>1</v>
      </c>
      <c r="AR147" s="22"/>
      <c r="AS147" s="25">
        <v>56205</v>
      </c>
      <c r="AT147" s="25">
        <v>0</v>
      </c>
      <c r="AU147" s="25">
        <v>61507</v>
      </c>
      <c r="AV147" s="25">
        <v>0</v>
      </c>
      <c r="AW147" s="25">
        <v>56205</v>
      </c>
      <c r="AX147" s="25">
        <v>61507</v>
      </c>
      <c r="AY147" s="25">
        <v>5302</v>
      </c>
    </row>
    <row r="148" spans="2:51" hidden="1">
      <c r="B148" s="3" t="s">
        <v>19</v>
      </c>
      <c r="C148" s="2" t="s">
        <v>131</v>
      </c>
      <c r="D148" s="2"/>
      <c r="E148" s="2"/>
      <c r="F148" s="2" t="s">
        <v>126</v>
      </c>
      <c r="G148" s="3">
        <v>46237</v>
      </c>
      <c r="H148" s="2" t="s">
        <v>1951</v>
      </c>
      <c r="I148" s="3">
        <v>46237</v>
      </c>
      <c r="J148" s="2" t="s">
        <v>1952</v>
      </c>
      <c r="K148" s="2" t="s">
        <v>126</v>
      </c>
      <c r="L148" s="2"/>
      <c r="M148" s="2" t="s">
        <v>90</v>
      </c>
      <c r="N148" s="3">
        <v>46237</v>
      </c>
      <c r="O148" s="2"/>
      <c r="P148" s="2"/>
      <c r="Q148" s="2" t="s">
        <v>25</v>
      </c>
      <c r="R148" s="2" t="s">
        <v>25</v>
      </c>
      <c r="S148" s="2"/>
      <c r="T148" s="3"/>
      <c r="U148" s="2"/>
      <c r="V148" s="2"/>
      <c r="W148" s="2" t="s">
        <v>1953</v>
      </c>
      <c r="X148" s="2" t="s">
        <v>113</v>
      </c>
      <c r="Y148" s="2" t="s">
        <v>170</v>
      </c>
      <c r="Z148" s="2" t="s">
        <v>92</v>
      </c>
      <c r="AA148" s="2" t="s">
        <v>90</v>
      </c>
      <c r="AB148" s="2"/>
      <c r="AC148" s="2" t="s">
        <v>114</v>
      </c>
      <c r="AD148" s="2"/>
      <c r="AE148" s="2" t="s">
        <v>171</v>
      </c>
      <c r="AF148" s="2" t="s">
        <v>125</v>
      </c>
      <c r="AG148" s="2" t="s">
        <v>126</v>
      </c>
      <c r="AH148" s="2" t="s">
        <v>127</v>
      </c>
      <c r="AI148" s="2"/>
      <c r="AJ148" s="2" t="s">
        <v>415</v>
      </c>
      <c r="AK148" s="2" t="s">
        <v>412</v>
      </c>
      <c r="AL148" s="2" t="s">
        <v>412</v>
      </c>
      <c r="AM148" s="2" t="s">
        <v>413</v>
      </c>
      <c r="AN148" s="2" t="s">
        <v>481</v>
      </c>
      <c r="AO148" s="22">
        <v>0</v>
      </c>
      <c r="AP148" s="22">
        <v>0</v>
      </c>
      <c r="AQ148" s="22">
        <v>1</v>
      </c>
      <c r="AR148" s="22"/>
      <c r="AS148" s="25">
        <v>54819</v>
      </c>
      <c r="AT148" s="25">
        <v>0</v>
      </c>
      <c r="AU148" s="25">
        <v>57952</v>
      </c>
      <c r="AV148" s="25">
        <v>0</v>
      </c>
      <c r="AW148" s="25">
        <v>54819</v>
      </c>
      <c r="AX148" s="25">
        <v>57952</v>
      </c>
      <c r="AY148" s="25">
        <v>3133</v>
      </c>
    </row>
    <row r="149" spans="2:51" hidden="1">
      <c r="B149" s="3" t="s">
        <v>19</v>
      </c>
      <c r="C149" s="2" t="s">
        <v>131</v>
      </c>
      <c r="D149" s="2"/>
      <c r="E149" s="2"/>
      <c r="F149" s="2" t="s">
        <v>126</v>
      </c>
      <c r="G149" s="3">
        <v>46237</v>
      </c>
      <c r="H149" s="2" t="s">
        <v>1954</v>
      </c>
      <c r="I149" s="3">
        <v>46237</v>
      </c>
      <c r="J149" s="2" t="s">
        <v>1955</v>
      </c>
      <c r="K149" s="2" t="s">
        <v>126</v>
      </c>
      <c r="L149" s="2"/>
      <c r="M149" s="2" t="s">
        <v>90</v>
      </c>
      <c r="N149" s="3">
        <v>46237</v>
      </c>
      <c r="O149" s="2"/>
      <c r="P149" s="2"/>
      <c r="Q149" s="2" t="s">
        <v>25</v>
      </c>
      <c r="R149" s="2" t="s">
        <v>25</v>
      </c>
      <c r="S149" s="2"/>
      <c r="T149" s="3"/>
      <c r="U149" s="2"/>
      <c r="V149" s="2"/>
      <c r="W149" s="2" t="s">
        <v>1956</v>
      </c>
      <c r="X149" s="2" t="s">
        <v>133</v>
      </c>
      <c r="Y149" s="2" t="s">
        <v>170</v>
      </c>
      <c r="Z149" s="2" t="s">
        <v>92</v>
      </c>
      <c r="AA149" s="2" t="s">
        <v>90</v>
      </c>
      <c r="AB149" s="2"/>
      <c r="AC149" s="2" t="s">
        <v>114</v>
      </c>
      <c r="AD149" s="2"/>
      <c r="AE149" s="2" t="s">
        <v>171</v>
      </c>
      <c r="AF149" s="2" t="s">
        <v>125</v>
      </c>
      <c r="AG149" s="2" t="s">
        <v>126</v>
      </c>
      <c r="AH149" s="2" t="s">
        <v>127</v>
      </c>
      <c r="AI149" s="2"/>
      <c r="AJ149" s="2" t="s">
        <v>172</v>
      </c>
      <c r="AK149" s="2" t="s">
        <v>173</v>
      </c>
      <c r="AL149" s="2" t="s">
        <v>173</v>
      </c>
      <c r="AM149" s="2" t="s">
        <v>174</v>
      </c>
      <c r="AN149" s="2" t="s">
        <v>175</v>
      </c>
      <c r="AO149" s="22">
        <v>0</v>
      </c>
      <c r="AP149" s="22">
        <v>0</v>
      </c>
      <c r="AQ149" s="22">
        <v>1</v>
      </c>
      <c r="AR149" s="22"/>
      <c r="AS149" s="25">
        <v>25522</v>
      </c>
      <c r="AT149" s="25">
        <v>0</v>
      </c>
      <c r="AU149" s="25">
        <v>30093</v>
      </c>
      <c r="AV149" s="25">
        <v>0</v>
      </c>
      <c r="AW149" s="25">
        <v>25522</v>
      </c>
      <c r="AX149" s="25">
        <v>30093</v>
      </c>
      <c r="AY149" s="25">
        <v>4571</v>
      </c>
    </row>
    <row r="150" spans="2:51" hidden="1">
      <c r="B150" s="3" t="s">
        <v>19</v>
      </c>
      <c r="C150" s="2" t="s">
        <v>131</v>
      </c>
      <c r="D150" s="2"/>
      <c r="E150" s="2"/>
      <c r="F150" s="2" t="s">
        <v>126</v>
      </c>
      <c r="G150" s="3">
        <v>46237</v>
      </c>
      <c r="H150" s="2" t="s">
        <v>1957</v>
      </c>
      <c r="I150" s="3">
        <v>46237</v>
      </c>
      <c r="J150" s="2" t="s">
        <v>1958</v>
      </c>
      <c r="K150" s="2" t="s">
        <v>126</v>
      </c>
      <c r="L150" s="2"/>
      <c r="M150" s="2" t="s">
        <v>90</v>
      </c>
      <c r="N150" s="3">
        <v>46237</v>
      </c>
      <c r="O150" s="2"/>
      <c r="P150" s="2"/>
      <c r="Q150" s="2" t="s">
        <v>25</v>
      </c>
      <c r="R150" s="2" t="s">
        <v>25</v>
      </c>
      <c r="S150" s="2"/>
      <c r="T150" s="3"/>
      <c r="U150" s="2"/>
      <c r="V150" s="2"/>
      <c r="W150" s="2" t="s">
        <v>757</v>
      </c>
      <c r="X150" s="2" t="s">
        <v>133</v>
      </c>
      <c r="Y150" s="2" t="s">
        <v>170</v>
      </c>
      <c r="Z150" s="2" t="s">
        <v>92</v>
      </c>
      <c r="AA150" s="2" t="s">
        <v>90</v>
      </c>
      <c r="AB150" s="2"/>
      <c r="AC150" s="2" t="s">
        <v>114</v>
      </c>
      <c r="AD150" s="2"/>
      <c r="AE150" s="2" t="s">
        <v>171</v>
      </c>
      <c r="AF150" s="2" t="s">
        <v>125</v>
      </c>
      <c r="AG150" s="2" t="s">
        <v>126</v>
      </c>
      <c r="AH150" s="2" t="s">
        <v>127</v>
      </c>
      <c r="AI150" s="2"/>
      <c r="AJ150" s="2" t="s">
        <v>115</v>
      </c>
      <c r="AK150" s="2" t="s">
        <v>116</v>
      </c>
      <c r="AL150" s="2" t="s">
        <v>116</v>
      </c>
      <c r="AM150" s="2" t="s">
        <v>117</v>
      </c>
      <c r="AN150" s="2" t="s">
        <v>426</v>
      </c>
      <c r="AO150" s="22">
        <v>0</v>
      </c>
      <c r="AP150" s="22">
        <v>0</v>
      </c>
      <c r="AQ150" s="22">
        <v>1</v>
      </c>
      <c r="AR150" s="22"/>
      <c r="AS150" s="25">
        <v>22224</v>
      </c>
      <c r="AT150" s="25">
        <v>0</v>
      </c>
      <c r="AU150" s="25">
        <v>23722</v>
      </c>
      <c r="AV150" s="25">
        <v>0</v>
      </c>
      <c r="AW150" s="25">
        <v>22224</v>
      </c>
      <c r="AX150" s="25">
        <v>23722</v>
      </c>
      <c r="AY150" s="25">
        <v>1498</v>
      </c>
    </row>
    <row r="151" spans="2:51" hidden="1">
      <c r="B151" s="3" t="s">
        <v>19</v>
      </c>
      <c r="C151" s="2" t="s">
        <v>131</v>
      </c>
      <c r="D151" s="2"/>
      <c r="E151" s="2"/>
      <c r="F151" s="2" t="s">
        <v>126</v>
      </c>
      <c r="G151" s="3">
        <v>46237</v>
      </c>
      <c r="H151" s="2" t="s">
        <v>1959</v>
      </c>
      <c r="I151" s="3">
        <v>46237</v>
      </c>
      <c r="J151" s="2" t="s">
        <v>1960</v>
      </c>
      <c r="K151" s="2" t="s">
        <v>126</v>
      </c>
      <c r="L151" s="2"/>
      <c r="M151" s="2" t="s">
        <v>90</v>
      </c>
      <c r="N151" s="3">
        <v>46237</v>
      </c>
      <c r="O151" s="2"/>
      <c r="P151" s="2"/>
      <c r="Q151" s="2" t="s">
        <v>25</v>
      </c>
      <c r="R151" s="2" t="s">
        <v>25</v>
      </c>
      <c r="S151" s="2"/>
      <c r="T151" s="3"/>
      <c r="U151" s="2"/>
      <c r="V151" s="2"/>
      <c r="W151" s="2" t="s">
        <v>346</v>
      </c>
      <c r="X151" s="2" t="s">
        <v>113</v>
      </c>
      <c r="Y151" s="2" t="s">
        <v>170</v>
      </c>
      <c r="Z151" s="2" t="s">
        <v>92</v>
      </c>
      <c r="AA151" s="2" t="s">
        <v>90</v>
      </c>
      <c r="AB151" s="2"/>
      <c r="AC151" s="2" t="s">
        <v>114</v>
      </c>
      <c r="AD151" s="2"/>
      <c r="AE151" s="2" t="s">
        <v>171</v>
      </c>
      <c r="AF151" s="2" t="s">
        <v>125</v>
      </c>
      <c r="AG151" s="2" t="s">
        <v>126</v>
      </c>
      <c r="AH151" s="2" t="s">
        <v>127</v>
      </c>
      <c r="AI151" s="2"/>
      <c r="AJ151" s="2" t="s">
        <v>138</v>
      </c>
      <c r="AK151" s="2" t="s">
        <v>103</v>
      </c>
      <c r="AL151" s="2" t="s">
        <v>103</v>
      </c>
      <c r="AM151" s="2" t="s">
        <v>139</v>
      </c>
      <c r="AN151" s="2" t="s">
        <v>702</v>
      </c>
      <c r="AO151" s="22">
        <v>0</v>
      </c>
      <c r="AP151" s="22">
        <v>0</v>
      </c>
      <c r="AQ151" s="22">
        <v>1</v>
      </c>
      <c r="AR151" s="22"/>
      <c r="AS151" s="25">
        <v>22530</v>
      </c>
      <c r="AT151" s="25">
        <v>0</v>
      </c>
      <c r="AU151" s="25">
        <v>22627</v>
      </c>
      <c r="AV151" s="25">
        <v>0</v>
      </c>
      <c r="AW151" s="25">
        <v>22530</v>
      </c>
      <c r="AX151" s="25">
        <v>22627</v>
      </c>
      <c r="AY151" s="25">
        <v>97</v>
      </c>
    </row>
    <row r="152" spans="2:51" hidden="1">
      <c r="B152" s="3" t="s">
        <v>19</v>
      </c>
      <c r="C152" s="2" t="s">
        <v>131</v>
      </c>
      <c r="D152" s="2"/>
      <c r="E152" s="2"/>
      <c r="F152" s="2" t="s">
        <v>126</v>
      </c>
      <c r="G152" s="3">
        <v>46237</v>
      </c>
      <c r="H152" s="2" t="s">
        <v>1961</v>
      </c>
      <c r="I152" s="3">
        <v>46237</v>
      </c>
      <c r="J152" s="2" t="s">
        <v>1962</v>
      </c>
      <c r="K152" s="2" t="s">
        <v>126</v>
      </c>
      <c r="L152" s="2"/>
      <c r="M152" s="2" t="s">
        <v>90</v>
      </c>
      <c r="N152" s="3">
        <v>46237</v>
      </c>
      <c r="O152" s="2"/>
      <c r="P152" s="2"/>
      <c r="Q152" s="2" t="s">
        <v>25</v>
      </c>
      <c r="R152" s="2" t="s">
        <v>25</v>
      </c>
      <c r="S152" s="2"/>
      <c r="T152" s="3"/>
      <c r="U152" s="2"/>
      <c r="V152" s="2"/>
      <c r="W152" s="2" t="s">
        <v>1963</v>
      </c>
      <c r="X152" s="2" t="s">
        <v>133</v>
      </c>
      <c r="Y152" s="2" t="s">
        <v>170</v>
      </c>
      <c r="Z152" s="2" t="s">
        <v>92</v>
      </c>
      <c r="AA152" s="2" t="s">
        <v>90</v>
      </c>
      <c r="AB152" s="2"/>
      <c r="AC152" s="2" t="s">
        <v>114</v>
      </c>
      <c r="AD152" s="2"/>
      <c r="AE152" s="2" t="s">
        <v>171</v>
      </c>
      <c r="AF152" s="2" t="s">
        <v>125</v>
      </c>
      <c r="AG152" s="2" t="s">
        <v>126</v>
      </c>
      <c r="AH152" s="2" t="s">
        <v>127</v>
      </c>
      <c r="AI152" s="2"/>
      <c r="AJ152" s="2" t="s">
        <v>209</v>
      </c>
      <c r="AK152" s="2" t="s">
        <v>201</v>
      </c>
      <c r="AL152" s="2" t="s">
        <v>201</v>
      </c>
      <c r="AM152" s="2" t="s">
        <v>210</v>
      </c>
      <c r="AN152" s="2" t="s">
        <v>578</v>
      </c>
      <c r="AO152" s="22">
        <v>0</v>
      </c>
      <c r="AP152" s="22">
        <v>0</v>
      </c>
      <c r="AQ152" s="22">
        <v>1</v>
      </c>
      <c r="AR152" s="22"/>
      <c r="AS152" s="25">
        <v>34411</v>
      </c>
      <c r="AT152" s="25">
        <v>0</v>
      </c>
      <c r="AU152" s="25">
        <v>40766</v>
      </c>
      <c r="AV152" s="25">
        <v>0</v>
      </c>
      <c r="AW152" s="25">
        <v>34411</v>
      </c>
      <c r="AX152" s="25">
        <v>40766</v>
      </c>
      <c r="AY152" s="25">
        <v>6355</v>
      </c>
    </row>
    <row r="153" spans="2:51" hidden="1">
      <c r="B153" s="3" t="s">
        <v>19</v>
      </c>
      <c r="C153" s="2" t="s">
        <v>112</v>
      </c>
      <c r="D153" s="2" t="s">
        <v>100</v>
      </c>
      <c r="E153" s="2"/>
      <c r="F153" s="2"/>
      <c r="G153" s="3">
        <v>46237</v>
      </c>
      <c r="H153" s="2" t="s">
        <v>1964</v>
      </c>
      <c r="I153" s="3">
        <v>46237</v>
      </c>
      <c r="J153" s="2" t="s">
        <v>1965</v>
      </c>
      <c r="K153" s="2"/>
      <c r="L153" s="2"/>
      <c r="M153" s="2" t="s">
        <v>90</v>
      </c>
      <c r="N153" s="3"/>
      <c r="O153" s="2"/>
      <c r="P153" s="2"/>
      <c r="Q153" s="2" t="s">
        <v>25</v>
      </c>
      <c r="R153" s="2" t="s">
        <v>25</v>
      </c>
      <c r="S153" s="2"/>
      <c r="T153" s="3">
        <v>46237</v>
      </c>
      <c r="U153" s="2" t="s">
        <v>1966</v>
      </c>
      <c r="V153" s="2"/>
      <c r="W153" s="2" t="s">
        <v>1967</v>
      </c>
      <c r="X153" s="2" t="s">
        <v>113</v>
      </c>
      <c r="Y153" s="2" t="s">
        <v>1968</v>
      </c>
      <c r="Z153" s="2" t="s">
        <v>92</v>
      </c>
      <c r="AA153" s="2" t="s">
        <v>90</v>
      </c>
      <c r="AB153" s="2"/>
      <c r="AC153" s="2" t="s">
        <v>114</v>
      </c>
      <c r="AD153" s="2">
        <v>1</v>
      </c>
      <c r="AE153" s="2" t="s">
        <v>125</v>
      </c>
      <c r="AF153" s="2" t="s">
        <v>125</v>
      </c>
      <c r="AG153" s="2" t="s">
        <v>126</v>
      </c>
      <c r="AH153" s="2" t="s">
        <v>127</v>
      </c>
      <c r="AI153" s="2"/>
      <c r="AJ153" s="2" t="s">
        <v>136</v>
      </c>
      <c r="AK153" s="2" t="s">
        <v>9</v>
      </c>
      <c r="AL153" s="2" t="s">
        <v>9</v>
      </c>
      <c r="AM153" s="2" t="s">
        <v>137</v>
      </c>
      <c r="AN153" s="2"/>
      <c r="AO153" s="22">
        <v>0</v>
      </c>
      <c r="AP153" s="22">
        <v>0</v>
      </c>
      <c r="AQ153" s="22">
        <v>0</v>
      </c>
      <c r="AR153" s="22">
        <v>0</v>
      </c>
      <c r="AS153" s="25">
        <v>28000</v>
      </c>
      <c r="AT153" s="25">
        <v>0</v>
      </c>
      <c r="AU153" s="25">
        <v>32223</v>
      </c>
      <c r="AV153" s="25">
        <v>0</v>
      </c>
      <c r="AW153" s="25">
        <v>28000</v>
      </c>
      <c r="AX153" s="25">
        <v>32223</v>
      </c>
      <c r="AY153" s="25">
        <v>4223</v>
      </c>
    </row>
    <row r="154" spans="2:51" hidden="1">
      <c r="B154" s="3" t="s">
        <v>19</v>
      </c>
      <c r="C154" s="2" t="s">
        <v>112</v>
      </c>
      <c r="D154" s="2" t="s">
        <v>100</v>
      </c>
      <c r="E154" s="2"/>
      <c r="F154" s="2"/>
      <c r="G154" s="3">
        <v>46237</v>
      </c>
      <c r="H154" s="2" t="s">
        <v>1969</v>
      </c>
      <c r="I154" s="3">
        <v>46237</v>
      </c>
      <c r="J154" s="2" t="s">
        <v>1970</v>
      </c>
      <c r="K154" s="2"/>
      <c r="L154" s="2"/>
      <c r="M154" s="2" t="s">
        <v>90</v>
      </c>
      <c r="N154" s="3"/>
      <c r="O154" s="2"/>
      <c r="P154" s="2"/>
      <c r="Q154" s="2" t="s">
        <v>23</v>
      </c>
      <c r="R154" s="2" t="s">
        <v>23</v>
      </c>
      <c r="S154" s="2"/>
      <c r="T154" s="3">
        <v>46237</v>
      </c>
      <c r="U154" s="2" t="s">
        <v>1971</v>
      </c>
      <c r="V154" s="2"/>
      <c r="W154" s="2" t="s">
        <v>1972</v>
      </c>
      <c r="X154" s="2" t="s">
        <v>113</v>
      </c>
      <c r="Y154" s="2" t="s">
        <v>1973</v>
      </c>
      <c r="Z154" s="2" t="s">
        <v>92</v>
      </c>
      <c r="AA154" s="2" t="s">
        <v>90</v>
      </c>
      <c r="AB154" s="2"/>
      <c r="AC154" s="2" t="s">
        <v>114</v>
      </c>
      <c r="AD154" s="2">
        <v>1</v>
      </c>
      <c r="AE154" s="2" t="s">
        <v>282</v>
      </c>
      <c r="AF154" s="2" t="s">
        <v>3</v>
      </c>
      <c r="AG154" s="2" t="s">
        <v>3</v>
      </c>
      <c r="AH154" s="2" t="s">
        <v>283</v>
      </c>
      <c r="AI154" s="2"/>
      <c r="AJ154" s="2" t="s">
        <v>625</v>
      </c>
      <c r="AK154" s="2" t="s">
        <v>626</v>
      </c>
      <c r="AL154" s="2" t="s">
        <v>626</v>
      </c>
      <c r="AM154" s="2" t="s">
        <v>627</v>
      </c>
      <c r="AN154" s="2" t="s">
        <v>1974</v>
      </c>
      <c r="AO154" s="22">
        <v>0</v>
      </c>
      <c r="AP154" s="22">
        <v>0</v>
      </c>
      <c r="AQ154" s="22">
        <v>0</v>
      </c>
      <c r="AR154" s="22">
        <v>0</v>
      </c>
      <c r="AS154" s="25">
        <v>37000</v>
      </c>
      <c r="AT154" s="25">
        <v>0</v>
      </c>
      <c r="AU154" s="25">
        <v>48190</v>
      </c>
      <c r="AV154" s="25">
        <v>0</v>
      </c>
      <c r="AW154" s="25">
        <v>37000</v>
      </c>
      <c r="AX154" s="25">
        <v>48190</v>
      </c>
      <c r="AY154" s="25">
        <v>11190</v>
      </c>
    </row>
    <row r="155" spans="2:51" hidden="1">
      <c r="B155" s="3" t="s">
        <v>19</v>
      </c>
      <c r="C155" s="2" t="s">
        <v>112</v>
      </c>
      <c r="D155" s="2" t="s">
        <v>100</v>
      </c>
      <c r="E155" s="2"/>
      <c r="F155" s="2"/>
      <c r="G155" s="3">
        <v>46237</v>
      </c>
      <c r="H155" s="2" t="s">
        <v>1975</v>
      </c>
      <c r="I155" s="3">
        <v>46237</v>
      </c>
      <c r="J155" s="2" t="s">
        <v>1976</v>
      </c>
      <c r="K155" s="2"/>
      <c r="L155" s="2"/>
      <c r="M155" s="2" t="s">
        <v>90</v>
      </c>
      <c r="N155" s="3"/>
      <c r="O155" s="2"/>
      <c r="P155" s="2"/>
      <c r="Q155" s="2" t="s">
        <v>25</v>
      </c>
      <c r="R155" s="2" t="s">
        <v>25</v>
      </c>
      <c r="S155" s="2"/>
      <c r="T155" s="3">
        <v>46237</v>
      </c>
      <c r="U155" s="2" t="s">
        <v>1977</v>
      </c>
      <c r="V155" s="2"/>
      <c r="W155" s="2" t="s">
        <v>1978</v>
      </c>
      <c r="X155" s="2" t="s">
        <v>113</v>
      </c>
      <c r="Y155" s="2" t="s">
        <v>1979</v>
      </c>
      <c r="Z155" s="2" t="s">
        <v>92</v>
      </c>
      <c r="AA155" s="2" t="s">
        <v>90</v>
      </c>
      <c r="AB155" s="2"/>
      <c r="AC155" s="2" t="s">
        <v>114</v>
      </c>
      <c r="AD155" s="2">
        <v>1</v>
      </c>
      <c r="AE155" s="2" t="s">
        <v>125</v>
      </c>
      <c r="AF155" s="2" t="s">
        <v>125</v>
      </c>
      <c r="AG155" s="2" t="s">
        <v>126</v>
      </c>
      <c r="AH155" s="2" t="s">
        <v>127</v>
      </c>
      <c r="AI155" s="2"/>
      <c r="AJ155" s="2" t="s">
        <v>271</v>
      </c>
      <c r="AK155" s="2" t="s">
        <v>272</v>
      </c>
      <c r="AL155" s="2" t="s">
        <v>272</v>
      </c>
      <c r="AM155" s="2" t="s">
        <v>273</v>
      </c>
      <c r="AN155" s="2"/>
      <c r="AO155" s="22">
        <v>0</v>
      </c>
      <c r="AP155" s="22">
        <v>0</v>
      </c>
      <c r="AQ155" s="22">
        <v>0</v>
      </c>
      <c r="AR155" s="22">
        <v>0</v>
      </c>
      <c r="AS155" s="25">
        <v>36000</v>
      </c>
      <c r="AT155" s="25">
        <v>0</v>
      </c>
      <c r="AU155" s="25">
        <v>40277</v>
      </c>
      <c r="AV155" s="25">
        <v>0</v>
      </c>
      <c r="AW155" s="25">
        <v>36000</v>
      </c>
      <c r="AX155" s="25">
        <v>40277</v>
      </c>
      <c r="AY155" s="25">
        <v>4277</v>
      </c>
    </row>
    <row r="156" spans="2:51">
      <c r="B156" s="3" t="s">
        <v>19</v>
      </c>
      <c r="C156" s="2" t="s">
        <v>112</v>
      </c>
      <c r="D156" s="2" t="s">
        <v>100</v>
      </c>
      <c r="E156" s="2"/>
      <c r="F156" s="2"/>
      <c r="G156" s="3">
        <v>46237</v>
      </c>
      <c r="H156" s="2" t="s">
        <v>1980</v>
      </c>
      <c r="I156" s="3">
        <v>46237</v>
      </c>
      <c r="J156" s="2" t="s">
        <v>1981</v>
      </c>
      <c r="K156" s="2"/>
      <c r="L156" s="2"/>
      <c r="M156" s="2" t="s">
        <v>90</v>
      </c>
      <c r="N156" s="3"/>
      <c r="O156" s="2"/>
      <c r="P156" s="2"/>
      <c r="Q156" s="2" t="s">
        <v>25</v>
      </c>
      <c r="R156" s="2" t="s">
        <v>25</v>
      </c>
      <c r="S156" s="2"/>
      <c r="T156" s="3">
        <v>46237</v>
      </c>
      <c r="U156" s="2" t="s">
        <v>1982</v>
      </c>
      <c r="V156" s="2"/>
      <c r="W156" s="2" t="s">
        <v>865</v>
      </c>
      <c r="X156" s="2" t="s">
        <v>91</v>
      </c>
      <c r="Y156" s="2" t="s">
        <v>866</v>
      </c>
      <c r="Z156" s="2" t="s">
        <v>149</v>
      </c>
      <c r="AA156" s="2" t="s">
        <v>90</v>
      </c>
      <c r="AB156" s="2"/>
      <c r="AC156" s="2" t="s">
        <v>114</v>
      </c>
      <c r="AD156" s="2">
        <v>1</v>
      </c>
      <c r="AE156" s="2" t="s">
        <v>125</v>
      </c>
      <c r="AF156" s="2" t="s">
        <v>125</v>
      </c>
      <c r="AG156" s="2" t="s">
        <v>126</v>
      </c>
      <c r="AH156" s="2" t="s">
        <v>127</v>
      </c>
      <c r="AI156" s="2"/>
      <c r="AJ156" s="2" t="s">
        <v>896</v>
      </c>
      <c r="AK156" s="2" t="s">
        <v>897</v>
      </c>
      <c r="AL156" s="2" t="s">
        <v>897</v>
      </c>
      <c r="AM156" s="2" t="s">
        <v>898</v>
      </c>
      <c r="AN156" s="2"/>
      <c r="AO156" s="22">
        <v>0</v>
      </c>
      <c r="AP156" s="22">
        <v>544</v>
      </c>
      <c r="AQ156" s="22">
        <v>1034</v>
      </c>
      <c r="AR156" s="22">
        <v>490</v>
      </c>
      <c r="AS156" s="25">
        <v>42899.81</v>
      </c>
      <c r="AT156" s="25">
        <v>0</v>
      </c>
      <c r="AU156" s="25">
        <v>32813</v>
      </c>
      <c r="AV156" s="25">
        <v>0</v>
      </c>
      <c r="AW156" s="25">
        <v>42899.81</v>
      </c>
      <c r="AX156" s="25">
        <v>32813</v>
      </c>
      <c r="AY156" s="25">
        <v>-10086.81</v>
      </c>
    </row>
    <row r="157" spans="2:51" hidden="1">
      <c r="B157" s="3" t="s">
        <v>19</v>
      </c>
      <c r="C157" s="2" t="s">
        <v>112</v>
      </c>
      <c r="D157" s="2" t="s">
        <v>100</v>
      </c>
      <c r="E157" s="2"/>
      <c r="F157" s="2"/>
      <c r="G157" s="3">
        <v>46237</v>
      </c>
      <c r="H157" s="2" t="s">
        <v>1983</v>
      </c>
      <c r="I157" s="3">
        <v>46237</v>
      </c>
      <c r="J157" s="2" t="s">
        <v>1984</v>
      </c>
      <c r="K157" s="2"/>
      <c r="L157" s="2"/>
      <c r="M157" s="2" t="s">
        <v>90</v>
      </c>
      <c r="N157" s="3"/>
      <c r="O157" s="2"/>
      <c r="P157" s="2"/>
      <c r="Q157" s="2" t="s">
        <v>23</v>
      </c>
      <c r="R157" s="2" t="s">
        <v>23</v>
      </c>
      <c r="S157" s="2"/>
      <c r="T157" s="3">
        <v>46237</v>
      </c>
      <c r="U157" s="2" t="s">
        <v>1985</v>
      </c>
      <c r="V157" s="2"/>
      <c r="W157" s="2" t="s">
        <v>1986</v>
      </c>
      <c r="X157" s="2" t="s">
        <v>113</v>
      </c>
      <c r="Y157" s="2" t="s">
        <v>1987</v>
      </c>
      <c r="Z157" s="2" t="s">
        <v>92</v>
      </c>
      <c r="AA157" s="2" t="s">
        <v>90</v>
      </c>
      <c r="AB157" s="2"/>
      <c r="AC157" s="2" t="s">
        <v>114</v>
      </c>
      <c r="AD157" s="2">
        <v>1</v>
      </c>
      <c r="AE157" s="2" t="s">
        <v>216</v>
      </c>
      <c r="AF157" s="2" t="s">
        <v>216</v>
      </c>
      <c r="AG157" s="2" t="s">
        <v>103</v>
      </c>
      <c r="AH157" s="2"/>
      <c r="AI157" s="2"/>
      <c r="AJ157" s="2" t="s">
        <v>225</v>
      </c>
      <c r="AK157" s="2" t="s">
        <v>226</v>
      </c>
      <c r="AL157" s="2" t="s">
        <v>226</v>
      </c>
      <c r="AM157" s="2" t="s">
        <v>227</v>
      </c>
      <c r="AN157" s="2" t="s">
        <v>1988</v>
      </c>
      <c r="AO157" s="22">
        <v>0</v>
      </c>
      <c r="AP157" s="22">
        <v>0</v>
      </c>
      <c r="AQ157" s="22">
        <v>0</v>
      </c>
      <c r="AR157" s="22">
        <v>0</v>
      </c>
      <c r="AS157" s="25">
        <v>54000</v>
      </c>
      <c r="AT157" s="25">
        <v>0</v>
      </c>
      <c r="AU157" s="25">
        <v>67513</v>
      </c>
      <c r="AV157" s="25">
        <v>0</v>
      </c>
      <c r="AW157" s="25">
        <v>54000</v>
      </c>
      <c r="AX157" s="25">
        <v>67513</v>
      </c>
      <c r="AY157" s="25">
        <v>13513</v>
      </c>
    </row>
    <row r="158" spans="2:51" hidden="1">
      <c r="B158" s="3" t="s">
        <v>19</v>
      </c>
      <c r="C158" s="2" t="s">
        <v>112</v>
      </c>
      <c r="D158" s="2" t="s">
        <v>100</v>
      </c>
      <c r="E158" s="2"/>
      <c r="F158" s="2"/>
      <c r="G158" s="3">
        <v>46237</v>
      </c>
      <c r="H158" s="2" t="s">
        <v>1989</v>
      </c>
      <c r="I158" s="3">
        <v>46237</v>
      </c>
      <c r="J158" s="2" t="s">
        <v>1990</v>
      </c>
      <c r="K158" s="2"/>
      <c r="L158" s="2"/>
      <c r="M158" s="2" t="s">
        <v>90</v>
      </c>
      <c r="N158" s="3"/>
      <c r="O158" s="2"/>
      <c r="P158" s="2"/>
      <c r="Q158" s="2" t="s">
        <v>25</v>
      </c>
      <c r="R158" s="2" t="s">
        <v>25</v>
      </c>
      <c r="S158" s="2"/>
      <c r="T158" s="3">
        <v>46237</v>
      </c>
      <c r="U158" s="2" t="s">
        <v>1991</v>
      </c>
      <c r="V158" s="2"/>
      <c r="W158" s="2" t="s">
        <v>1992</v>
      </c>
      <c r="X158" s="2" t="s">
        <v>113</v>
      </c>
      <c r="Y158" s="2" t="s">
        <v>1993</v>
      </c>
      <c r="Z158" s="2" t="s">
        <v>92</v>
      </c>
      <c r="AA158" s="2" t="s">
        <v>90</v>
      </c>
      <c r="AB158" s="2"/>
      <c r="AC158" s="2" t="s">
        <v>114</v>
      </c>
      <c r="AD158" s="2">
        <v>1</v>
      </c>
      <c r="AE158" s="2" t="s">
        <v>125</v>
      </c>
      <c r="AF158" s="2" t="s">
        <v>125</v>
      </c>
      <c r="AG158" s="2" t="s">
        <v>126</v>
      </c>
      <c r="AH158" s="2" t="s">
        <v>127</v>
      </c>
      <c r="AI158" s="2"/>
      <c r="AJ158" s="2" t="s">
        <v>138</v>
      </c>
      <c r="AK158" s="2" t="s">
        <v>103</v>
      </c>
      <c r="AL158" s="2" t="s">
        <v>103</v>
      </c>
      <c r="AM158" s="2" t="s">
        <v>139</v>
      </c>
      <c r="AN158" s="2"/>
      <c r="AO158" s="22">
        <v>0</v>
      </c>
      <c r="AP158" s="22">
        <v>0</v>
      </c>
      <c r="AQ158" s="22">
        <v>0</v>
      </c>
      <c r="AR158" s="22">
        <v>0</v>
      </c>
      <c r="AS158" s="25">
        <v>19000</v>
      </c>
      <c r="AT158" s="25">
        <v>0</v>
      </c>
      <c r="AU158" s="25">
        <v>22627</v>
      </c>
      <c r="AV158" s="25">
        <v>0</v>
      </c>
      <c r="AW158" s="25">
        <v>19000</v>
      </c>
      <c r="AX158" s="25">
        <v>22627</v>
      </c>
      <c r="AY158" s="25">
        <v>3627</v>
      </c>
    </row>
    <row r="159" spans="2:51" hidden="1">
      <c r="B159" s="3" t="s">
        <v>19</v>
      </c>
      <c r="C159" s="2" t="s">
        <v>112</v>
      </c>
      <c r="D159" s="2" t="s">
        <v>100</v>
      </c>
      <c r="E159" s="2"/>
      <c r="F159" s="2"/>
      <c r="G159" s="3">
        <v>46237</v>
      </c>
      <c r="H159" s="2" t="s">
        <v>1994</v>
      </c>
      <c r="I159" s="3">
        <v>46237</v>
      </c>
      <c r="J159" s="2" t="s">
        <v>1995</v>
      </c>
      <c r="K159" s="2"/>
      <c r="L159" s="2"/>
      <c r="M159" s="2" t="s">
        <v>90</v>
      </c>
      <c r="N159" s="3"/>
      <c r="O159" s="2"/>
      <c r="P159" s="2"/>
      <c r="Q159" s="2" t="s">
        <v>25</v>
      </c>
      <c r="R159" s="2" t="s">
        <v>25</v>
      </c>
      <c r="S159" s="2"/>
      <c r="T159" s="3">
        <v>46237</v>
      </c>
      <c r="U159" s="2" t="s">
        <v>1996</v>
      </c>
      <c r="V159" s="2"/>
      <c r="W159" s="2" t="s">
        <v>1330</v>
      </c>
      <c r="X159" s="2" t="s">
        <v>113</v>
      </c>
      <c r="Y159" s="2" t="s">
        <v>1331</v>
      </c>
      <c r="Z159" s="2" t="s">
        <v>92</v>
      </c>
      <c r="AA159" s="2" t="s">
        <v>90</v>
      </c>
      <c r="AB159" s="2"/>
      <c r="AC159" s="2" t="s">
        <v>114</v>
      </c>
      <c r="AD159" s="2">
        <v>1</v>
      </c>
      <c r="AE159" s="2" t="s">
        <v>125</v>
      </c>
      <c r="AF159" s="2" t="s">
        <v>125</v>
      </c>
      <c r="AG159" s="2" t="s">
        <v>126</v>
      </c>
      <c r="AH159" s="2" t="s">
        <v>127</v>
      </c>
      <c r="AI159" s="2"/>
      <c r="AJ159" s="2" t="s">
        <v>327</v>
      </c>
      <c r="AK159" s="2" t="s">
        <v>12</v>
      </c>
      <c r="AL159" s="2" t="s">
        <v>12</v>
      </c>
      <c r="AM159" s="2" t="s">
        <v>328</v>
      </c>
      <c r="AN159" s="2"/>
      <c r="AO159" s="22">
        <v>0</v>
      </c>
      <c r="AP159" s="22">
        <v>0</v>
      </c>
      <c r="AQ159" s="22">
        <v>0</v>
      </c>
      <c r="AR159" s="22">
        <v>0</v>
      </c>
      <c r="AS159" s="25">
        <v>24000</v>
      </c>
      <c r="AT159" s="25">
        <v>0</v>
      </c>
      <c r="AU159" s="25">
        <v>30496</v>
      </c>
      <c r="AV159" s="25">
        <v>0</v>
      </c>
      <c r="AW159" s="25">
        <v>24000</v>
      </c>
      <c r="AX159" s="25">
        <v>30496</v>
      </c>
      <c r="AY159" s="25">
        <v>6496</v>
      </c>
    </row>
    <row r="160" spans="2:51" hidden="1">
      <c r="B160" s="3" t="s">
        <v>19</v>
      </c>
      <c r="C160" s="2" t="s">
        <v>112</v>
      </c>
      <c r="D160" s="2" t="s">
        <v>100</v>
      </c>
      <c r="E160" s="2"/>
      <c r="F160" s="2"/>
      <c r="G160" s="3">
        <v>46237</v>
      </c>
      <c r="H160" s="2" t="s">
        <v>1997</v>
      </c>
      <c r="I160" s="3">
        <v>46237</v>
      </c>
      <c r="J160" s="2" t="s">
        <v>1998</v>
      </c>
      <c r="K160" s="2"/>
      <c r="L160" s="2"/>
      <c r="M160" s="2" t="s">
        <v>90</v>
      </c>
      <c r="N160" s="3"/>
      <c r="O160" s="2"/>
      <c r="P160" s="2"/>
      <c r="Q160" s="2" t="s">
        <v>23</v>
      </c>
      <c r="R160" s="2" t="s">
        <v>23</v>
      </c>
      <c r="S160" s="2"/>
      <c r="T160" s="3">
        <v>46237</v>
      </c>
      <c r="U160" s="2" t="s">
        <v>1999</v>
      </c>
      <c r="V160" s="2"/>
      <c r="W160" s="2" t="s">
        <v>2000</v>
      </c>
      <c r="X160" s="2" t="s">
        <v>113</v>
      </c>
      <c r="Y160" s="2" t="s">
        <v>2001</v>
      </c>
      <c r="Z160" s="2" t="s">
        <v>92</v>
      </c>
      <c r="AA160" s="2" t="s">
        <v>90</v>
      </c>
      <c r="AB160" s="2"/>
      <c r="AC160" s="2" t="s">
        <v>114</v>
      </c>
      <c r="AD160" s="2">
        <v>1</v>
      </c>
      <c r="AE160" s="2" t="s">
        <v>216</v>
      </c>
      <c r="AF160" s="2" t="s">
        <v>216</v>
      </c>
      <c r="AG160" s="2" t="s">
        <v>103</v>
      </c>
      <c r="AH160" s="2"/>
      <c r="AI160" s="2"/>
      <c r="AJ160" s="2" t="s">
        <v>176</v>
      </c>
      <c r="AK160" s="2" t="s">
        <v>177</v>
      </c>
      <c r="AL160" s="2" t="s">
        <v>177</v>
      </c>
      <c r="AM160" s="2" t="s">
        <v>178</v>
      </c>
      <c r="AN160" s="2" t="s">
        <v>2002</v>
      </c>
      <c r="AO160" s="22">
        <v>0</v>
      </c>
      <c r="AP160" s="22">
        <v>0</v>
      </c>
      <c r="AQ160" s="22">
        <v>0</v>
      </c>
      <c r="AR160" s="22">
        <v>0</v>
      </c>
      <c r="AS160" s="25">
        <v>50000</v>
      </c>
      <c r="AT160" s="25">
        <v>0</v>
      </c>
      <c r="AU160" s="25">
        <v>66363.5</v>
      </c>
      <c r="AV160" s="25">
        <v>0</v>
      </c>
      <c r="AW160" s="25">
        <v>50000</v>
      </c>
      <c r="AX160" s="25">
        <v>66363.5</v>
      </c>
      <c r="AY160" s="25">
        <v>16363.5</v>
      </c>
    </row>
    <row r="161" spans="2:51" hidden="1">
      <c r="B161" s="3" t="s">
        <v>19</v>
      </c>
      <c r="C161" s="2" t="s">
        <v>112</v>
      </c>
      <c r="D161" s="2" t="s">
        <v>100</v>
      </c>
      <c r="E161" s="2"/>
      <c r="F161" s="2"/>
      <c r="G161" s="3">
        <v>46237</v>
      </c>
      <c r="H161" s="2" t="s">
        <v>2003</v>
      </c>
      <c r="I161" s="3">
        <v>46237</v>
      </c>
      <c r="J161" s="2" t="s">
        <v>2004</v>
      </c>
      <c r="K161" s="2"/>
      <c r="L161" s="2"/>
      <c r="M161" s="2" t="s">
        <v>90</v>
      </c>
      <c r="N161" s="3"/>
      <c r="O161" s="2"/>
      <c r="P161" s="2"/>
      <c r="Q161" s="2" t="s">
        <v>23</v>
      </c>
      <c r="R161" s="2" t="s">
        <v>23</v>
      </c>
      <c r="S161" s="2"/>
      <c r="T161" s="3">
        <v>46237</v>
      </c>
      <c r="U161" s="2" t="s">
        <v>2005</v>
      </c>
      <c r="V161" s="2"/>
      <c r="W161" s="2" t="s">
        <v>508</v>
      </c>
      <c r="X161" s="2" t="s">
        <v>113</v>
      </c>
      <c r="Y161" s="2" t="s">
        <v>509</v>
      </c>
      <c r="Z161" s="2" t="s">
        <v>92</v>
      </c>
      <c r="AA161" s="2" t="s">
        <v>90</v>
      </c>
      <c r="AB161" s="2"/>
      <c r="AC161" s="2" t="s">
        <v>114</v>
      </c>
      <c r="AD161" s="2">
        <v>1</v>
      </c>
      <c r="AE161" s="2" t="s">
        <v>282</v>
      </c>
      <c r="AF161" s="2" t="s">
        <v>3</v>
      </c>
      <c r="AG161" s="2" t="s">
        <v>3</v>
      </c>
      <c r="AH161" s="2" t="s">
        <v>283</v>
      </c>
      <c r="AI161" s="2"/>
      <c r="AJ161" s="2" t="s">
        <v>115</v>
      </c>
      <c r="AK161" s="2" t="s">
        <v>116</v>
      </c>
      <c r="AL161" s="2" t="s">
        <v>116</v>
      </c>
      <c r="AM161" s="2" t="s">
        <v>117</v>
      </c>
      <c r="AN161" s="2" t="s">
        <v>2006</v>
      </c>
      <c r="AO161" s="22">
        <v>0</v>
      </c>
      <c r="AP161" s="22">
        <v>0</v>
      </c>
      <c r="AQ161" s="22">
        <v>0</v>
      </c>
      <c r="AR161" s="22">
        <v>0</v>
      </c>
      <c r="AS161" s="25">
        <v>23000</v>
      </c>
      <c r="AT161" s="25">
        <v>0</v>
      </c>
      <c r="AU161" s="25">
        <v>25856</v>
      </c>
      <c r="AV161" s="25">
        <v>0</v>
      </c>
      <c r="AW161" s="25">
        <v>23000</v>
      </c>
      <c r="AX161" s="25">
        <v>25856</v>
      </c>
      <c r="AY161" s="25">
        <v>2856</v>
      </c>
    </row>
    <row r="162" spans="2:51" hidden="1">
      <c r="B162" s="3" t="s">
        <v>19</v>
      </c>
      <c r="C162" s="2" t="s">
        <v>112</v>
      </c>
      <c r="D162" s="2" t="s">
        <v>100</v>
      </c>
      <c r="E162" s="2"/>
      <c r="F162" s="2"/>
      <c r="G162" s="3">
        <v>46237</v>
      </c>
      <c r="H162" s="2" t="s">
        <v>2007</v>
      </c>
      <c r="I162" s="3">
        <v>46237</v>
      </c>
      <c r="J162" s="2" t="s">
        <v>2008</v>
      </c>
      <c r="K162" s="2"/>
      <c r="L162" s="2"/>
      <c r="M162" s="2" t="s">
        <v>90</v>
      </c>
      <c r="N162" s="3"/>
      <c r="O162" s="2"/>
      <c r="P162" s="2"/>
      <c r="Q162" s="2" t="s">
        <v>23</v>
      </c>
      <c r="R162" s="2" t="s">
        <v>23</v>
      </c>
      <c r="S162" s="2"/>
      <c r="T162" s="3">
        <v>46237</v>
      </c>
      <c r="U162" s="2" t="s">
        <v>2009</v>
      </c>
      <c r="V162" s="2"/>
      <c r="W162" s="2" t="s">
        <v>568</v>
      </c>
      <c r="X162" s="2" t="s">
        <v>113</v>
      </c>
      <c r="Y162" s="2" t="s">
        <v>569</v>
      </c>
      <c r="Z162" s="2" t="s">
        <v>92</v>
      </c>
      <c r="AA162" s="2" t="s">
        <v>90</v>
      </c>
      <c r="AB162" s="2"/>
      <c r="AC162" s="2" t="s">
        <v>114</v>
      </c>
      <c r="AD162" s="2">
        <v>1</v>
      </c>
      <c r="AE162" s="2" t="s">
        <v>390</v>
      </c>
      <c r="AF162" s="2" t="s">
        <v>362</v>
      </c>
      <c r="AG162" s="2" t="s">
        <v>362</v>
      </c>
      <c r="AH162" s="2" t="s">
        <v>391</v>
      </c>
      <c r="AI162" s="2"/>
      <c r="AJ162" s="2" t="s">
        <v>7</v>
      </c>
      <c r="AK162" s="2" t="s">
        <v>7</v>
      </c>
      <c r="AL162" s="2" t="s">
        <v>103</v>
      </c>
      <c r="AM162" s="2" t="s">
        <v>7</v>
      </c>
      <c r="AN162" s="2" t="s">
        <v>2010</v>
      </c>
      <c r="AO162" s="22">
        <v>0</v>
      </c>
      <c r="AP162" s="22">
        <v>0</v>
      </c>
      <c r="AQ162" s="22">
        <v>0</v>
      </c>
      <c r="AR162" s="22">
        <v>0</v>
      </c>
      <c r="AS162" s="25">
        <v>30000</v>
      </c>
      <c r="AT162" s="25">
        <v>0</v>
      </c>
      <c r="AU162" s="25">
        <v>37633</v>
      </c>
      <c r="AV162" s="25">
        <v>0</v>
      </c>
      <c r="AW162" s="25">
        <v>30000</v>
      </c>
      <c r="AX162" s="25">
        <v>37633</v>
      </c>
      <c r="AY162" s="25">
        <v>7633</v>
      </c>
    </row>
    <row r="163" spans="2:51" hidden="1">
      <c r="B163" s="3" t="s">
        <v>19</v>
      </c>
      <c r="C163" s="2" t="s">
        <v>112</v>
      </c>
      <c r="D163" s="2" t="s">
        <v>100</v>
      </c>
      <c r="E163" s="2"/>
      <c r="F163" s="2"/>
      <c r="G163" s="3">
        <v>46237</v>
      </c>
      <c r="H163" s="2" t="s">
        <v>2011</v>
      </c>
      <c r="I163" s="3">
        <v>46237</v>
      </c>
      <c r="J163" s="2" t="s">
        <v>2012</v>
      </c>
      <c r="K163" s="2"/>
      <c r="L163" s="2"/>
      <c r="M163" s="2" t="s">
        <v>90</v>
      </c>
      <c r="N163" s="3"/>
      <c r="O163" s="2"/>
      <c r="P163" s="2"/>
      <c r="Q163" s="2" t="s">
        <v>1048</v>
      </c>
      <c r="R163" s="2" t="s">
        <v>1048</v>
      </c>
      <c r="S163" s="2"/>
      <c r="T163" s="3">
        <v>46234</v>
      </c>
      <c r="U163" s="2" t="s">
        <v>2013</v>
      </c>
      <c r="V163" s="2"/>
      <c r="W163" s="2" t="s">
        <v>1282</v>
      </c>
      <c r="X163" s="2" t="s">
        <v>113</v>
      </c>
      <c r="Y163" s="2" t="s">
        <v>1283</v>
      </c>
      <c r="Z163" s="2" t="s">
        <v>92</v>
      </c>
      <c r="AA163" s="2" t="s">
        <v>90</v>
      </c>
      <c r="AB163" s="2"/>
      <c r="AC163" s="2" t="s">
        <v>114</v>
      </c>
      <c r="AD163" s="2">
        <v>1</v>
      </c>
      <c r="AE163" s="2" t="s">
        <v>282</v>
      </c>
      <c r="AF163" s="2" t="s">
        <v>3</v>
      </c>
      <c r="AG163" s="2" t="s">
        <v>3</v>
      </c>
      <c r="AH163" s="2" t="s">
        <v>283</v>
      </c>
      <c r="AI163" s="2"/>
      <c r="AJ163" s="2" t="s">
        <v>300</v>
      </c>
      <c r="AK163" s="2" t="s">
        <v>301</v>
      </c>
      <c r="AL163" s="2" t="s">
        <v>301</v>
      </c>
      <c r="AM163" s="2" t="s">
        <v>302</v>
      </c>
      <c r="AN163" s="2" t="s">
        <v>2014</v>
      </c>
      <c r="AO163" s="22">
        <v>0</v>
      </c>
      <c r="AP163" s="22">
        <v>0</v>
      </c>
      <c r="AQ163" s="22">
        <v>0</v>
      </c>
      <c r="AR163" s="22">
        <v>0</v>
      </c>
      <c r="AS163" s="25">
        <v>35000</v>
      </c>
      <c r="AT163" s="25">
        <v>0</v>
      </c>
      <c r="AU163" s="25">
        <v>42000</v>
      </c>
      <c r="AV163" s="25">
        <v>0</v>
      </c>
      <c r="AW163" s="25">
        <v>35000</v>
      </c>
      <c r="AX163" s="25">
        <v>42000</v>
      </c>
      <c r="AY163" s="25">
        <v>7000</v>
      </c>
    </row>
    <row r="164" spans="2:51" hidden="1">
      <c r="B164" s="3" t="s">
        <v>19</v>
      </c>
      <c r="C164" s="2" t="s">
        <v>112</v>
      </c>
      <c r="D164" s="2" t="s">
        <v>100</v>
      </c>
      <c r="E164" s="2"/>
      <c r="F164" s="2"/>
      <c r="G164" s="3">
        <v>46237</v>
      </c>
      <c r="H164" s="2" t="s">
        <v>2015</v>
      </c>
      <c r="I164" s="3">
        <v>46237</v>
      </c>
      <c r="J164" s="2" t="s">
        <v>2016</v>
      </c>
      <c r="K164" s="2"/>
      <c r="L164" s="2"/>
      <c r="M164" s="2" t="s">
        <v>90</v>
      </c>
      <c r="N164" s="3"/>
      <c r="O164" s="2"/>
      <c r="P164" s="2"/>
      <c r="Q164" s="2" t="s">
        <v>25</v>
      </c>
      <c r="R164" s="2" t="s">
        <v>25</v>
      </c>
      <c r="S164" s="2"/>
      <c r="T164" s="3">
        <v>46237</v>
      </c>
      <c r="U164" s="2" t="s">
        <v>2017</v>
      </c>
      <c r="V164" s="2"/>
      <c r="W164" s="2" t="s">
        <v>2018</v>
      </c>
      <c r="X164" s="2" t="s">
        <v>113</v>
      </c>
      <c r="Y164" s="2" t="s">
        <v>2019</v>
      </c>
      <c r="Z164" s="2" t="s">
        <v>92</v>
      </c>
      <c r="AA164" s="2" t="s">
        <v>90</v>
      </c>
      <c r="AB164" s="2"/>
      <c r="AC164" s="2" t="s">
        <v>114</v>
      </c>
      <c r="AD164" s="2">
        <v>1</v>
      </c>
      <c r="AE164" s="2" t="s">
        <v>125</v>
      </c>
      <c r="AF164" s="2" t="s">
        <v>125</v>
      </c>
      <c r="AG164" s="2" t="s">
        <v>126</v>
      </c>
      <c r="AH164" s="2" t="s">
        <v>127</v>
      </c>
      <c r="AI164" s="2"/>
      <c r="AJ164" s="2" t="s">
        <v>138</v>
      </c>
      <c r="AK164" s="2" t="s">
        <v>103</v>
      </c>
      <c r="AL164" s="2" t="s">
        <v>103</v>
      </c>
      <c r="AM164" s="2" t="s">
        <v>139</v>
      </c>
      <c r="AN164" s="2"/>
      <c r="AO164" s="22">
        <v>0</v>
      </c>
      <c r="AP164" s="22">
        <v>0</v>
      </c>
      <c r="AQ164" s="22">
        <v>0</v>
      </c>
      <c r="AR164" s="22">
        <v>0</v>
      </c>
      <c r="AS164" s="25">
        <v>19000</v>
      </c>
      <c r="AT164" s="25">
        <v>0</v>
      </c>
      <c r="AU164" s="25">
        <v>22627</v>
      </c>
      <c r="AV164" s="25">
        <v>0</v>
      </c>
      <c r="AW164" s="25">
        <v>19000</v>
      </c>
      <c r="AX164" s="25">
        <v>22627</v>
      </c>
      <c r="AY164" s="25">
        <v>3627</v>
      </c>
    </row>
    <row r="165" spans="2:51" hidden="1">
      <c r="B165" s="3" t="s">
        <v>649</v>
      </c>
      <c r="C165" s="2" t="s">
        <v>99</v>
      </c>
      <c r="D165" s="2"/>
      <c r="E165" s="2"/>
      <c r="F165" s="2"/>
      <c r="G165" s="3">
        <v>46237</v>
      </c>
      <c r="H165" s="2" t="s">
        <v>2020</v>
      </c>
      <c r="I165" s="3">
        <v>46237</v>
      </c>
      <c r="J165" s="2" t="s">
        <v>2021</v>
      </c>
      <c r="K165" s="2"/>
      <c r="L165" s="2"/>
      <c r="M165" s="2" t="s">
        <v>90</v>
      </c>
      <c r="N165" s="3"/>
      <c r="O165" s="2"/>
      <c r="P165" s="2"/>
      <c r="Q165" s="2" t="s">
        <v>26</v>
      </c>
      <c r="R165" s="2" t="s">
        <v>26</v>
      </c>
      <c r="S165" s="2"/>
      <c r="T165" s="3"/>
      <c r="U165" s="2"/>
      <c r="V165" s="2"/>
      <c r="W165" s="2" t="s">
        <v>2022</v>
      </c>
      <c r="X165" s="2" t="s">
        <v>91</v>
      </c>
      <c r="Y165" s="2" t="s">
        <v>2023</v>
      </c>
      <c r="Z165" s="2" t="s">
        <v>92</v>
      </c>
      <c r="AA165" s="2" t="s">
        <v>90</v>
      </c>
      <c r="AB165" s="2"/>
      <c r="AC165" s="2" t="s">
        <v>114</v>
      </c>
      <c r="AD165" s="2">
        <v>1</v>
      </c>
      <c r="AE165" s="2" t="s">
        <v>160</v>
      </c>
      <c r="AF165" s="2" t="s">
        <v>161</v>
      </c>
      <c r="AG165" s="2" t="s">
        <v>161</v>
      </c>
      <c r="AH165" s="2" t="s">
        <v>162</v>
      </c>
      <c r="AI165" s="2"/>
      <c r="AJ165" s="2" t="s">
        <v>688</v>
      </c>
      <c r="AK165" s="2" t="s">
        <v>689</v>
      </c>
      <c r="AL165" s="2" t="s">
        <v>11</v>
      </c>
      <c r="AM165" s="2" t="s">
        <v>690</v>
      </c>
      <c r="AN165" s="2" t="s">
        <v>2024</v>
      </c>
      <c r="AO165" s="22">
        <v>0</v>
      </c>
      <c r="AP165" s="22">
        <v>0</v>
      </c>
      <c r="AQ165" s="22">
        <v>0</v>
      </c>
      <c r="AR165" s="22">
        <v>0</v>
      </c>
      <c r="AS165" s="25">
        <v>47000</v>
      </c>
      <c r="AT165" s="25">
        <v>0</v>
      </c>
      <c r="AU165" s="25">
        <v>52166</v>
      </c>
      <c r="AV165" s="25">
        <v>0</v>
      </c>
      <c r="AW165" s="25">
        <v>47000</v>
      </c>
      <c r="AX165" s="25">
        <v>52166</v>
      </c>
      <c r="AY165" s="25">
        <v>5166</v>
      </c>
    </row>
    <row r="166" spans="2:51">
      <c r="B166" s="3" t="s">
        <v>17</v>
      </c>
      <c r="C166" s="2" t="s">
        <v>600</v>
      </c>
      <c r="D166" s="2" t="s">
        <v>100</v>
      </c>
      <c r="E166" s="2"/>
      <c r="F166" s="2"/>
      <c r="G166" s="3">
        <v>46237</v>
      </c>
      <c r="H166" s="2" t="s">
        <v>2025</v>
      </c>
      <c r="I166" s="3">
        <v>46237</v>
      </c>
      <c r="J166" s="2" t="s">
        <v>2026</v>
      </c>
      <c r="K166" s="2" t="s">
        <v>208</v>
      </c>
      <c r="L166" s="2"/>
      <c r="M166" s="2" t="s">
        <v>90</v>
      </c>
      <c r="N166" s="3"/>
      <c r="O166" s="2"/>
      <c r="P166" s="2"/>
      <c r="Q166" s="2" t="s">
        <v>719</v>
      </c>
      <c r="R166" s="2"/>
      <c r="S166" s="2"/>
      <c r="T166" s="3">
        <v>46237</v>
      </c>
      <c r="U166" s="2" t="s">
        <v>2027</v>
      </c>
      <c r="V166" s="2"/>
      <c r="W166" s="2" t="s">
        <v>1018</v>
      </c>
      <c r="X166" s="2" t="s">
        <v>91</v>
      </c>
      <c r="Y166" s="2" t="s">
        <v>840</v>
      </c>
      <c r="Z166" s="2" t="s">
        <v>149</v>
      </c>
      <c r="AA166" s="2" t="s">
        <v>90</v>
      </c>
      <c r="AB166" s="2"/>
      <c r="AC166" s="2" t="s">
        <v>114</v>
      </c>
      <c r="AD166" s="2">
        <v>1</v>
      </c>
      <c r="AE166" s="2" t="s">
        <v>422</v>
      </c>
      <c r="AF166" s="2" t="s">
        <v>423</v>
      </c>
      <c r="AG166" s="2" t="s">
        <v>423</v>
      </c>
      <c r="AH166" s="2" t="s">
        <v>424</v>
      </c>
      <c r="AI166" s="2"/>
      <c r="AJ166" s="2" t="s">
        <v>232</v>
      </c>
      <c r="AK166" s="2" t="s">
        <v>5</v>
      </c>
      <c r="AL166" s="2" t="s">
        <v>5</v>
      </c>
      <c r="AM166" s="2" t="s">
        <v>178</v>
      </c>
      <c r="AN166" s="2"/>
      <c r="AO166" s="22">
        <v>0</v>
      </c>
      <c r="AP166" s="22">
        <v>542</v>
      </c>
      <c r="AQ166" s="22">
        <v>817</v>
      </c>
      <c r="AR166" s="22">
        <v>275</v>
      </c>
      <c r="AS166" s="25">
        <v>36700.15</v>
      </c>
      <c r="AT166" s="25">
        <v>0</v>
      </c>
      <c r="AU166" s="25">
        <v>40400</v>
      </c>
      <c r="AV166" s="25">
        <v>0</v>
      </c>
      <c r="AW166" s="25">
        <v>36700.15</v>
      </c>
      <c r="AX166" s="25">
        <v>40400</v>
      </c>
      <c r="AY166" s="25">
        <v>3699.85</v>
      </c>
    </row>
    <row r="167" spans="2:51">
      <c r="B167" s="3" t="s">
        <v>17</v>
      </c>
      <c r="C167" s="2" t="s">
        <v>600</v>
      </c>
      <c r="D167" s="2"/>
      <c r="E167" s="2"/>
      <c r="F167" s="2"/>
      <c r="G167" s="3">
        <v>46237</v>
      </c>
      <c r="H167" s="2" t="s">
        <v>2028</v>
      </c>
      <c r="I167" s="3">
        <v>46237</v>
      </c>
      <c r="J167" s="2" t="s">
        <v>2029</v>
      </c>
      <c r="K167" s="2" t="s">
        <v>208</v>
      </c>
      <c r="L167" s="2"/>
      <c r="M167" s="2" t="s">
        <v>90</v>
      </c>
      <c r="N167" s="3"/>
      <c r="O167" s="2"/>
      <c r="P167" s="2"/>
      <c r="Q167" s="2" t="s">
        <v>719</v>
      </c>
      <c r="R167" s="2"/>
      <c r="S167" s="2"/>
      <c r="T167" s="3">
        <v>46237</v>
      </c>
      <c r="U167" s="2" t="s">
        <v>2030</v>
      </c>
      <c r="V167" s="2"/>
      <c r="W167" s="2" t="s">
        <v>942</v>
      </c>
      <c r="X167" s="2" t="s">
        <v>91</v>
      </c>
      <c r="Y167" s="2" t="s">
        <v>822</v>
      </c>
      <c r="Z167" s="2" t="s">
        <v>149</v>
      </c>
      <c r="AA167" s="2" t="s">
        <v>90</v>
      </c>
      <c r="AB167" s="2"/>
      <c r="AC167" s="2" t="s">
        <v>114</v>
      </c>
      <c r="AD167" s="2">
        <v>1</v>
      </c>
      <c r="AE167" s="2" t="s">
        <v>422</v>
      </c>
      <c r="AF167" s="2" t="s">
        <v>423</v>
      </c>
      <c r="AG167" s="2" t="s">
        <v>423</v>
      </c>
      <c r="AH167" s="2" t="s">
        <v>424</v>
      </c>
      <c r="AI167" s="2"/>
      <c r="AJ167" s="2" t="s">
        <v>123</v>
      </c>
      <c r="AK167" s="2" t="s">
        <v>13</v>
      </c>
      <c r="AL167" s="2" t="s">
        <v>13</v>
      </c>
      <c r="AM167" s="2" t="s">
        <v>124</v>
      </c>
      <c r="AN167" s="2"/>
      <c r="AO167" s="22">
        <v>0</v>
      </c>
      <c r="AP167" s="22">
        <v>330</v>
      </c>
      <c r="AQ167" s="22">
        <v>1090</v>
      </c>
      <c r="AR167" s="22">
        <v>760</v>
      </c>
      <c r="AS167" s="25">
        <v>46642.07</v>
      </c>
      <c r="AT167" s="25">
        <v>0</v>
      </c>
      <c r="AU167" s="25">
        <v>30041</v>
      </c>
      <c r="AV167" s="25">
        <v>0</v>
      </c>
      <c r="AW167" s="25">
        <v>46642.07</v>
      </c>
      <c r="AX167" s="25">
        <v>30041</v>
      </c>
      <c r="AY167" s="25">
        <v>-16601.07</v>
      </c>
    </row>
    <row r="168" spans="2:51">
      <c r="B168" s="3" t="s">
        <v>17</v>
      </c>
      <c r="C168" s="2" t="s">
        <v>600</v>
      </c>
      <c r="D168" s="2" t="s">
        <v>100</v>
      </c>
      <c r="E168" s="2"/>
      <c r="F168" s="2"/>
      <c r="G168" s="3">
        <v>46237</v>
      </c>
      <c r="H168" s="2" t="s">
        <v>2031</v>
      </c>
      <c r="I168" s="3">
        <v>46237</v>
      </c>
      <c r="J168" s="2" t="s">
        <v>2032</v>
      </c>
      <c r="K168" s="2" t="s">
        <v>208</v>
      </c>
      <c r="L168" s="2"/>
      <c r="M168" s="2" t="s">
        <v>90</v>
      </c>
      <c r="N168" s="3"/>
      <c r="O168" s="2"/>
      <c r="P168" s="2"/>
      <c r="Q168" s="2" t="s">
        <v>719</v>
      </c>
      <c r="R168" s="2"/>
      <c r="S168" s="2"/>
      <c r="T168" s="3">
        <v>46237</v>
      </c>
      <c r="U168" s="2" t="s">
        <v>2033</v>
      </c>
      <c r="V168" s="2"/>
      <c r="W168" s="2" t="s">
        <v>472</v>
      </c>
      <c r="X168" s="2" t="s">
        <v>91</v>
      </c>
      <c r="Y168" s="2" t="s">
        <v>512</v>
      </c>
      <c r="Z168" s="2" t="s">
        <v>149</v>
      </c>
      <c r="AA168" s="2" t="s">
        <v>90</v>
      </c>
      <c r="AB168" s="2"/>
      <c r="AC168" s="2" t="s">
        <v>114</v>
      </c>
      <c r="AD168" s="2">
        <v>1</v>
      </c>
      <c r="AE168" s="2" t="s">
        <v>422</v>
      </c>
      <c r="AF168" s="2" t="s">
        <v>423</v>
      </c>
      <c r="AG168" s="2" t="s">
        <v>423</v>
      </c>
      <c r="AH168" s="2" t="s">
        <v>424</v>
      </c>
      <c r="AI168" s="2"/>
      <c r="AJ168" s="2" t="s">
        <v>240</v>
      </c>
      <c r="AK168" s="2" t="s">
        <v>241</v>
      </c>
      <c r="AL168" s="2" t="s">
        <v>241</v>
      </c>
      <c r="AM168" s="2" t="s">
        <v>242</v>
      </c>
      <c r="AN168" s="2" t="s">
        <v>2034</v>
      </c>
      <c r="AO168" s="22">
        <v>0</v>
      </c>
      <c r="AP168" s="22">
        <v>841</v>
      </c>
      <c r="AQ168" s="22">
        <v>2209</v>
      </c>
      <c r="AR168" s="22">
        <v>1368</v>
      </c>
      <c r="AS168" s="25">
        <v>96144.7</v>
      </c>
      <c r="AT168" s="25">
        <v>0</v>
      </c>
      <c r="AU168" s="25">
        <v>73644</v>
      </c>
      <c r="AV168" s="25">
        <v>0</v>
      </c>
      <c r="AW168" s="25">
        <v>96144.7</v>
      </c>
      <c r="AX168" s="25">
        <v>73644</v>
      </c>
      <c r="AY168" s="25">
        <v>-22500.7</v>
      </c>
    </row>
    <row r="169" spans="2:51">
      <c r="B169" s="3" t="s">
        <v>17</v>
      </c>
      <c r="C169" s="2" t="s">
        <v>600</v>
      </c>
      <c r="D169" s="2" t="s">
        <v>100</v>
      </c>
      <c r="E169" s="2"/>
      <c r="F169" s="2"/>
      <c r="G169" s="3">
        <v>46237</v>
      </c>
      <c r="H169" s="2" t="s">
        <v>2035</v>
      </c>
      <c r="I169" s="3">
        <v>46237</v>
      </c>
      <c r="J169" s="2" t="s">
        <v>2036</v>
      </c>
      <c r="K169" s="2" t="s">
        <v>208</v>
      </c>
      <c r="L169" s="2"/>
      <c r="M169" s="2" t="s">
        <v>90</v>
      </c>
      <c r="N169" s="3"/>
      <c r="O169" s="2"/>
      <c r="P169" s="2"/>
      <c r="Q169" s="2" t="s">
        <v>719</v>
      </c>
      <c r="R169" s="2"/>
      <c r="S169" s="2"/>
      <c r="T169" s="3">
        <v>46237</v>
      </c>
      <c r="U169" s="2" t="s">
        <v>2037</v>
      </c>
      <c r="V169" s="2"/>
      <c r="W169" s="2" t="s">
        <v>916</v>
      </c>
      <c r="X169" s="2" t="s">
        <v>91</v>
      </c>
      <c r="Y169" s="2" t="s">
        <v>753</v>
      </c>
      <c r="Z169" s="2" t="s">
        <v>149</v>
      </c>
      <c r="AA169" s="2" t="s">
        <v>90</v>
      </c>
      <c r="AB169" s="2"/>
      <c r="AC169" s="2" t="s">
        <v>114</v>
      </c>
      <c r="AD169" s="2">
        <v>1</v>
      </c>
      <c r="AE169" s="2" t="s">
        <v>422</v>
      </c>
      <c r="AF169" s="2" t="s">
        <v>423</v>
      </c>
      <c r="AG169" s="2" t="s">
        <v>423</v>
      </c>
      <c r="AH169" s="2" t="s">
        <v>424</v>
      </c>
      <c r="AI169" s="2"/>
      <c r="AJ169" s="2" t="s">
        <v>232</v>
      </c>
      <c r="AK169" s="2" t="s">
        <v>5</v>
      </c>
      <c r="AL169" s="2" t="s">
        <v>5</v>
      </c>
      <c r="AM169" s="2" t="s">
        <v>178</v>
      </c>
      <c r="AN169" s="2"/>
      <c r="AO169" s="22">
        <v>0</v>
      </c>
      <c r="AP169" s="22">
        <v>574</v>
      </c>
      <c r="AQ169" s="22">
        <v>1243</v>
      </c>
      <c r="AR169" s="22">
        <v>669</v>
      </c>
      <c r="AS169" s="25">
        <v>52306.06</v>
      </c>
      <c r="AT169" s="25">
        <v>0</v>
      </c>
      <c r="AU169" s="25">
        <v>39364</v>
      </c>
      <c r="AV169" s="25">
        <v>0</v>
      </c>
      <c r="AW169" s="25">
        <v>52306.06</v>
      </c>
      <c r="AX169" s="25">
        <v>39364</v>
      </c>
      <c r="AY169" s="25">
        <v>-12942.06</v>
      </c>
    </row>
    <row r="170" spans="2:51">
      <c r="B170" s="3" t="s">
        <v>17</v>
      </c>
      <c r="C170" s="2" t="s">
        <v>600</v>
      </c>
      <c r="D170" s="2" t="s">
        <v>100</v>
      </c>
      <c r="E170" s="2"/>
      <c r="F170" s="2"/>
      <c r="G170" s="3">
        <v>46237</v>
      </c>
      <c r="H170" s="2" t="s">
        <v>2038</v>
      </c>
      <c r="I170" s="3">
        <v>46237</v>
      </c>
      <c r="J170" s="2" t="s">
        <v>2039</v>
      </c>
      <c r="K170" s="2" t="s">
        <v>208</v>
      </c>
      <c r="L170" s="2"/>
      <c r="M170" s="2" t="s">
        <v>90</v>
      </c>
      <c r="N170" s="3"/>
      <c r="O170" s="2"/>
      <c r="P170" s="2"/>
      <c r="Q170" s="2" t="s">
        <v>719</v>
      </c>
      <c r="R170" s="2"/>
      <c r="S170" s="2"/>
      <c r="T170" s="3">
        <v>46237</v>
      </c>
      <c r="U170" s="2" t="s">
        <v>2040</v>
      </c>
      <c r="V170" s="2"/>
      <c r="W170" s="2" t="s">
        <v>1101</v>
      </c>
      <c r="X170" s="2" t="s">
        <v>91</v>
      </c>
      <c r="Y170" s="2" t="s">
        <v>1102</v>
      </c>
      <c r="Z170" s="2" t="s">
        <v>149</v>
      </c>
      <c r="AA170" s="2" t="s">
        <v>90</v>
      </c>
      <c r="AB170" s="2"/>
      <c r="AC170" s="2" t="s">
        <v>114</v>
      </c>
      <c r="AD170" s="2">
        <v>1</v>
      </c>
      <c r="AE170" s="2" t="s">
        <v>422</v>
      </c>
      <c r="AF170" s="2" t="s">
        <v>423</v>
      </c>
      <c r="AG170" s="2" t="s">
        <v>423</v>
      </c>
      <c r="AH170" s="2" t="s">
        <v>424</v>
      </c>
      <c r="AI170" s="2"/>
      <c r="AJ170" s="2" t="s">
        <v>231</v>
      </c>
      <c r="AK170" s="2" t="s">
        <v>207</v>
      </c>
      <c r="AL170" s="2" t="s">
        <v>207</v>
      </c>
      <c r="AM170" s="2" t="s">
        <v>178</v>
      </c>
      <c r="AN170" s="2" t="s">
        <v>2041</v>
      </c>
      <c r="AO170" s="22">
        <v>0</v>
      </c>
      <c r="AP170" s="22">
        <v>1050</v>
      </c>
      <c r="AQ170" s="22">
        <v>1273</v>
      </c>
      <c r="AR170" s="22">
        <v>223</v>
      </c>
      <c r="AS170" s="25">
        <v>57918.7</v>
      </c>
      <c r="AT170" s="25">
        <v>537.51</v>
      </c>
      <c r="AU170" s="25">
        <v>59817</v>
      </c>
      <c r="AV170" s="25">
        <v>0</v>
      </c>
      <c r="AW170" s="25">
        <v>57381.19</v>
      </c>
      <c r="AX170" s="25">
        <v>59817</v>
      </c>
      <c r="AY170" s="25">
        <v>2435.81</v>
      </c>
    </row>
    <row r="171" spans="2:51">
      <c r="B171" s="3" t="s">
        <v>17</v>
      </c>
      <c r="C171" s="2" t="s">
        <v>524</v>
      </c>
      <c r="D171" s="2" t="s">
        <v>100</v>
      </c>
      <c r="E171" s="2" t="s">
        <v>1558</v>
      </c>
      <c r="F171" s="2" t="s">
        <v>88</v>
      </c>
      <c r="G171" s="3">
        <v>46238</v>
      </c>
      <c r="H171" s="2" t="s">
        <v>2042</v>
      </c>
      <c r="I171" s="3">
        <v>46237</v>
      </c>
      <c r="J171" s="2" t="s">
        <v>2043</v>
      </c>
      <c r="K171" s="2" t="s">
        <v>89</v>
      </c>
      <c r="L171" s="2"/>
      <c r="M171" s="2" t="s">
        <v>90</v>
      </c>
      <c r="N171" s="3"/>
      <c r="O171" s="2"/>
      <c r="P171" s="2"/>
      <c r="Q171" s="2" t="s">
        <v>22</v>
      </c>
      <c r="R171" s="2" t="s">
        <v>22</v>
      </c>
      <c r="S171" s="2"/>
      <c r="T171" s="3">
        <v>46237</v>
      </c>
      <c r="U171" s="2" t="s">
        <v>2044</v>
      </c>
      <c r="V171" s="2"/>
      <c r="W171" s="2" t="s">
        <v>708</v>
      </c>
      <c r="X171" s="2" t="s">
        <v>91</v>
      </c>
      <c r="Y171" s="2" t="s">
        <v>521</v>
      </c>
      <c r="Z171" s="2" t="s">
        <v>149</v>
      </c>
      <c r="AA171" s="2" t="s">
        <v>710</v>
      </c>
      <c r="AB171" s="2"/>
      <c r="AC171" s="2" t="s">
        <v>114</v>
      </c>
      <c r="AD171" s="2">
        <v>1</v>
      </c>
      <c r="AE171" s="2" t="s">
        <v>94</v>
      </c>
      <c r="AF171" s="2" t="s">
        <v>95</v>
      </c>
      <c r="AG171" s="2" t="s">
        <v>14</v>
      </c>
      <c r="AH171" s="2" t="s">
        <v>96</v>
      </c>
      <c r="AI171" s="2"/>
      <c r="AJ171" s="2" t="s">
        <v>823</v>
      </c>
      <c r="AK171" s="2" t="s">
        <v>824</v>
      </c>
      <c r="AL171" s="2" t="s">
        <v>824</v>
      </c>
      <c r="AM171" s="2" t="s">
        <v>825</v>
      </c>
      <c r="AN171" s="2" t="s">
        <v>2045</v>
      </c>
      <c r="AO171" s="22">
        <v>0</v>
      </c>
      <c r="AP171" s="22">
        <v>320</v>
      </c>
      <c r="AQ171" s="22">
        <v>798</v>
      </c>
      <c r="AR171" s="22">
        <v>478</v>
      </c>
      <c r="AS171" s="25">
        <v>32804.85</v>
      </c>
      <c r="AT171" s="25">
        <v>0</v>
      </c>
      <c r="AU171" s="25">
        <v>21595.48</v>
      </c>
      <c r="AV171" s="25">
        <v>0</v>
      </c>
      <c r="AW171" s="25">
        <v>32804.85</v>
      </c>
      <c r="AX171" s="25">
        <v>21595.48</v>
      </c>
      <c r="AY171" s="25">
        <v>-11209.37</v>
      </c>
    </row>
    <row r="172" spans="2:51" hidden="1">
      <c r="B172" s="3" t="s">
        <v>17</v>
      </c>
      <c r="C172" s="2" t="s">
        <v>107</v>
      </c>
      <c r="D172" s="2"/>
      <c r="E172" s="2"/>
      <c r="F172" s="2"/>
      <c r="G172" s="3">
        <v>46237</v>
      </c>
      <c r="H172" s="2" t="s">
        <v>2046</v>
      </c>
      <c r="I172" s="3">
        <v>46237</v>
      </c>
      <c r="J172" s="2" t="s">
        <v>2047</v>
      </c>
      <c r="K172" s="2" t="s">
        <v>208</v>
      </c>
      <c r="L172" s="2"/>
      <c r="M172" s="2" t="s">
        <v>90</v>
      </c>
      <c r="N172" s="3"/>
      <c r="O172" s="2"/>
      <c r="P172" s="2"/>
      <c r="Q172" s="2" t="s">
        <v>719</v>
      </c>
      <c r="R172" s="2"/>
      <c r="S172" s="2"/>
      <c r="T172" s="3">
        <v>46237</v>
      </c>
      <c r="U172" s="2" t="s">
        <v>2048</v>
      </c>
      <c r="V172" s="2"/>
      <c r="W172" s="2" t="s">
        <v>1070</v>
      </c>
      <c r="X172" s="2" t="s">
        <v>91</v>
      </c>
      <c r="Y172" s="2" t="s">
        <v>1071</v>
      </c>
      <c r="Z172" s="2" t="s">
        <v>92</v>
      </c>
      <c r="AA172" s="2" t="s">
        <v>90</v>
      </c>
      <c r="AB172" s="2"/>
      <c r="AC172" s="2" t="s">
        <v>114</v>
      </c>
      <c r="AD172" s="2">
        <v>1</v>
      </c>
      <c r="AE172" s="2" t="s">
        <v>422</v>
      </c>
      <c r="AF172" s="2" t="s">
        <v>423</v>
      </c>
      <c r="AG172" s="2" t="s">
        <v>423</v>
      </c>
      <c r="AH172" s="2" t="s">
        <v>424</v>
      </c>
      <c r="AI172" s="2"/>
      <c r="AJ172" s="2" t="s">
        <v>138</v>
      </c>
      <c r="AK172" s="2" t="s">
        <v>103</v>
      </c>
      <c r="AL172" s="2" t="s">
        <v>103</v>
      </c>
      <c r="AM172" s="2" t="s">
        <v>139</v>
      </c>
      <c r="AN172" s="2" t="s">
        <v>2049</v>
      </c>
      <c r="AO172" s="22">
        <v>0</v>
      </c>
      <c r="AP172" s="22">
        <v>0</v>
      </c>
      <c r="AQ172" s="22">
        <v>0</v>
      </c>
      <c r="AR172" s="22">
        <v>0</v>
      </c>
      <c r="AS172" s="25">
        <v>45000</v>
      </c>
      <c r="AT172" s="25">
        <v>0</v>
      </c>
      <c r="AU172" s="25">
        <v>53995</v>
      </c>
      <c r="AV172" s="25">
        <v>0</v>
      </c>
      <c r="AW172" s="25">
        <v>45000</v>
      </c>
      <c r="AX172" s="25">
        <v>53995</v>
      </c>
      <c r="AY172" s="25">
        <v>8995</v>
      </c>
    </row>
    <row r="173" spans="2:51" hidden="1">
      <c r="B173" s="3" t="s">
        <v>17</v>
      </c>
      <c r="C173" s="2" t="s">
        <v>107</v>
      </c>
      <c r="D173" s="2"/>
      <c r="E173" s="2"/>
      <c r="F173" s="2"/>
      <c r="G173" s="3">
        <v>46237</v>
      </c>
      <c r="H173" s="2" t="s">
        <v>2050</v>
      </c>
      <c r="I173" s="3">
        <v>46237</v>
      </c>
      <c r="J173" s="2" t="s">
        <v>2051</v>
      </c>
      <c r="K173" s="2" t="s">
        <v>208</v>
      </c>
      <c r="L173" s="2"/>
      <c r="M173" s="2" t="s">
        <v>90</v>
      </c>
      <c r="N173" s="3"/>
      <c r="O173" s="2"/>
      <c r="P173" s="2"/>
      <c r="Q173" s="2" t="s">
        <v>719</v>
      </c>
      <c r="R173" s="2"/>
      <c r="S173" s="2"/>
      <c r="T173" s="3">
        <v>46237</v>
      </c>
      <c r="U173" s="2" t="s">
        <v>2052</v>
      </c>
      <c r="V173" s="2"/>
      <c r="W173" s="2" t="s">
        <v>1150</v>
      </c>
      <c r="X173" s="2" t="s">
        <v>91</v>
      </c>
      <c r="Y173" s="2" t="s">
        <v>1151</v>
      </c>
      <c r="Z173" s="2" t="s">
        <v>92</v>
      </c>
      <c r="AA173" s="2" t="s">
        <v>90</v>
      </c>
      <c r="AB173" s="2"/>
      <c r="AC173" s="2" t="s">
        <v>114</v>
      </c>
      <c r="AD173" s="2">
        <v>1</v>
      </c>
      <c r="AE173" s="2" t="s">
        <v>422</v>
      </c>
      <c r="AF173" s="2" t="s">
        <v>423</v>
      </c>
      <c r="AG173" s="2" t="s">
        <v>423</v>
      </c>
      <c r="AH173" s="2" t="s">
        <v>424</v>
      </c>
      <c r="AI173" s="2"/>
      <c r="AJ173" s="2" t="s">
        <v>138</v>
      </c>
      <c r="AK173" s="2" t="s">
        <v>103</v>
      </c>
      <c r="AL173" s="2" t="s">
        <v>103</v>
      </c>
      <c r="AM173" s="2" t="s">
        <v>139</v>
      </c>
      <c r="AN173" s="2" t="s">
        <v>2053</v>
      </c>
      <c r="AO173" s="22">
        <v>0</v>
      </c>
      <c r="AP173" s="22">
        <v>0</v>
      </c>
      <c r="AQ173" s="22">
        <v>0</v>
      </c>
      <c r="AR173" s="22">
        <v>0</v>
      </c>
      <c r="AS173" s="25">
        <v>53000</v>
      </c>
      <c r="AT173" s="25">
        <v>0</v>
      </c>
      <c r="AU173" s="25">
        <v>60314</v>
      </c>
      <c r="AV173" s="25">
        <v>0</v>
      </c>
      <c r="AW173" s="25">
        <v>53000</v>
      </c>
      <c r="AX173" s="25">
        <v>60314</v>
      </c>
      <c r="AY173" s="25">
        <v>7314</v>
      </c>
    </row>
    <row r="174" spans="2:51" hidden="1">
      <c r="B174" s="3" t="s">
        <v>18</v>
      </c>
      <c r="C174" s="2" t="s">
        <v>99</v>
      </c>
      <c r="D174" s="2" t="s">
        <v>100</v>
      </c>
      <c r="E174" s="2"/>
      <c r="F174" s="2"/>
      <c r="G174" s="3">
        <v>46238</v>
      </c>
      <c r="H174" s="2" t="s">
        <v>2054</v>
      </c>
      <c r="I174" s="3">
        <v>46238</v>
      </c>
      <c r="J174" s="2" t="s">
        <v>2055</v>
      </c>
      <c r="K174" s="2"/>
      <c r="L174" s="2"/>
      <c r="M174" s="2" t="s">
        <v>90</v>
      </c>
      <c r="N174" s="3"/>
      <c r="O174" s="2" t="s">
        <v>2056</v>
      </c>
      <c r="P174" s="2"/>
      <c r="Q174" s="2" t="s">
        <v>26</v>
      </c>
      <c r="R174" s="2" t="s">
        <v>26</v>
      </c>
      <c r="S174" s="2"/>
      <c r="T174" s="3"/>
      <c r="U174" s="2"/>
      <c r="V174" s="2"/>
      <c r="W174" s="2" t="s">
        <v>815</v>
      </c>
      <c r="X174" s="2" t="s">
        <v>91</v>
      </c>
      <c r="Y174" s="2" t="s">
        <v>519</v>
      </c>
      <c r="Z174" s="2" t="s">
        <v>92</v>
      </c>
      <c r="AA174" s="2" t="s">
        <v>90</v>
      </c>
      <c r="AB174" s="2"/>
      <c r="AC174" s="2" t="s">
        <v>93</v>
      </c>
      <c r="AD174" s="2">
        <v>1</v>
      </c>
      <c r="AE174" s="2" t="s">
        <v>692</v>
      </c>
      <c r="AF174" s="2" t="s">
        <v>693</v>
      </c>
      <c r="AG174" s="2" t="s">
        <v>103</v>
      </c>
      <c r="AH174" s="2" t="s">
        <v>2</v>
      </c>
      <c r="AI174" s="2" t="s">
        <v>699</v>
      </c>
      <c r="AJ174" s="2" t="s">
        <v>731</v>
      </c>
      <c r="AK174" s="2" t="s">
        <v>732</v>
      </c>
      <c r="AL174" s="2" t="s">
        <v>103</v>
      </c>
      <c r="AM174" s="2" t="s">
        <v>169</v>
      </c>
      <c r="AN174" s="2"/>
      <c r="AO174" s="22">
        <v>0</v>
      </c>
      <c r="AP174" s="22">
        <v>0</v>
      </c>
      <c r="AQ174" s="22">
        <v>0</v>
      </c>
      <c r="AR174" s="22">
        <v>0</v>
      </c>
      <c r="AS174" s="25">
        <v>5000</v>
      </c>
      <c r="AT174" s="25">
        <v>0</v>
      </c>
      <c r="AU174" s="25">
        <v>5579</v>
      </c>
      <c r="AV174" s="25">
        <v>0</v>
      </c>
      <c r="AW174" s="25">
        <v>5000</v>
      </c>
      <c r="AX174" s="25">
        <v>5579</v>
      </c>
      <c r="AY174" s="25">
        <v>579</v>
      </c>
    </row>
    <row r="175" spans="2:51" hidden="1">
      <c r="B175" s="3" t="s">
        <v>18</v>
      </c>
      <c r="C175" s="2" t="s">
        <v>99</v>
      </c>
      <c r="D175" s="2" t="s">
        <v>100</v>
      </c>
      <c r="E175" s="2"/>
      <c r="F175" s="2"/>
      <c r="G175" s="3">
        <v>46238</v>
      </c>
      <c r="H175" s="2" t="s">
        <v>2057</v>
      </c>
      <c r="I175" s="3">
        <v>46238</v>
      </c>
      <c r="J175" s="2" t="s">
        <v>2058</v>
      </c>
      <c r="K175" s="2"/>
      <c r="L175" s="2"/>
      <c r="M175" s="2" t="s">
        <v>90</v>
      </c>
      <c r="N175" s="3"/>
      <c r="O175" s="2" t="s">
        <v>2059</v>
      </c>
      <c r="P175" s="2"/>
      <c r="Q175" s="2" t="s">
        <v>26</v>
      </c>
      <c r="R175" s="2" t="s">
        <v>26</v>
      </c>
      <c r="S175" s="2"/>
      <c r="T175" s="3"/>
      <c r="U175" s="2"/>
      <c r="V175" s="2"/>
      <c r="W175" s="2" t="s">
        <v>815</v>
      </c>
      <c r="X175" s="2" t="s">
        <v>91</v>
      </c>
      <c r="Y175" s="2" t="s">
        <v>519</v>
      </c>
      <c r="Z175" s="2" t="s">
        <v>92</v>
      </c>
      <c r="AA175" s="2" t="s">
        <v>90</v>
      </c>
      <c r="AB175" s="2"/>
      <c r="AC175" s="2" t="s">
        <v>93</v>
      </c>
      <c r="AD175" s="2">
        <v>1</v>
      </c>
      <c r="AE175" s="2" t="s">
        <v>692</v>
      </c>
      <c r="AF175" s="2" t="s">
        <v>693</v>
      </c>
      <c r="AG175" s="2" t="s">
        <v>103</v>
      </c>
      <c r="AH175" s="2" t="s">
        <v>2</v>
      </c>
      <c r="AI175" s="2" t="s">
        <v>699</v>
      </c>
      <c r="AJ175" s="2" t="s">
        <v>731</v>
      </c>
      <c r="AK175" s="2" t="s">
        <v>732</v>
      </c>
      <c r="AL175" s="2" t="s">
        <v>103</v>
      </c>
      <c r="AM175" s="2" t="s">
        <v>169</v>
      </c>
      <c r="AN175" s="2"/>
      <c r="AO175" s="22">
        <v>0</v>
      </c>
      <c r="AP175" s="22">
        <v>0</v>
      </c>
      <c r="AQ175" s="22">
        <v>0</v>
      </c>
      <c r="AR175" s="22">
        <v>0</v>
      </c>
      <c r="AS175" s="25">
        <v>5000</v>
      </c>
      <c r="AT175" s="25">
        <v>0</v>
      </c>
      <c r="AU175" s="25">
        <v>5579</v>
      </c>
      <c r="AV175" s="25">
        <v>0</v>
      </c>
      <c r="AW175" s="25">
        <v>5000</v>
      </c>
      <c r="AX175" s="25">
        <v>5579</v>
      </c>
      <c r="AY175" s="25">
        <v>579</v>
      </c>
    </row>
    <row r="176" spans="2:51" hidden="1">
      <c r="B176" s="3" t="s">
        <v>18</v>
      </c>
      <c r="C176" s="2" t="s">
        <v>99</v>
      </c>
      <c r="D176" s="2" t="s">
        <v>100</v>
      </c>
      <c r="E176" s="2"/>
      <c r="F176" s="2"/>
      <c r="G176" s="3">
        <v>46238</v>
      </c>
      <c r="H176" s="2" t="s">
        <v>2060</v>
      </c>
      <c r="I176" s="3">
        <v>46238</v>
      </c>
      <c r="J176" s="2" t="s">
        <v>2061</v>
      </c>
      <c r="K176" s="2"/>
      <c r="L176" s="2"/>
      <c r="M176" s="2" t="s">
        <v>90</v>
      </c>
      <c r="N176" s="3"/>
      <c r="O176" s="2"/>
      <c r="P176" s="2"/>
      <c r="Q176" s="2" t="s">
        <v>26</v>
      </c>
      <c r="R176" s="2" t="s">
        <v>26</v>
      </c>
      <c r="S176" s="2"/>
      <c r="T176" s="3"/>
      <c r="U176" s="2"/>
      <c r="V176" s="2"/>
      <c r="W176" s="2" t="s">
        <v>2062</v>
      </c>
      <c r="X176" s="2" t="s">
        <v>1178</v>
      </c>
      <c r="Y176" s="2" t="s">
        <v>2063</v>
      </c>
      <c r="Z176" s="2" t="s">
        <v>92</v>
      </c>
      <c r="AA176" s="2" t="s">
        <v>90</v>
      </c>
      <c r="AB176" s="2"/>
      <c r="AC176" s="2" t="s">
        <v>114</v>
      </c>
      <c r="AD176" s="2">
        <v>1</v>
      </c>
      <c r="AE176" s="2" t="s">
        <v>692</v>
      </c>
      <c r="AF176" s="2" t="s">
        <v>693</v>
      </c>
      <c r="AG176" s="2" t="s">
        <v>103</v>
      </c>
      <c r="AH176" s="2" t="s">
        <v>2</v>
      </c>
      <c r="AI176" s="2" t="s">
        <v>699</v>
      </c>
      <c r="AJ176" s="2" t="s">
        <v>575</v>
      </c>
      <c r="AK176" s="2" t="s">
        <v>576</v>
      </c>
      <c r="AL176" s="2" t="s">
        <v>576</v>
      </c>
      <c r="AM176" s="2" t="s">
        <v>577</v>
      </c>
      <c r="AN176" s="2" t="s">
        <v>994</v>
      </c>
      <c r="AO176" s="22">
        <v>0</v>
      </c>
      <c r="AP176" s="22">
        <v>0</v>
      </c>
      <c r="AQ176" s="22">
        <v>0</v>
      </c>
      <c r="AR176" s="22">
        <v>0</v>
      </c>
      <c r="AS176" s="25">
        <v>23000</v>
      </c>
      <c r="AT176" s="25">
        <v>0</v>
      </c>
      <c r="AU176" s="25">
        <v>25418</v>
      </c>
      <c r="AV176" s="25">
        <v>0</v>
      </c>
      <c r="AW176" s="25">
        <v>23000</v>
      </c>
      <c r="AX176" s="25">
        <v>25418</v>
      </c>
      <c r="AY176" s="25">
        <v>2418</v>
      </c>
    </row>
    <row r="177" spans="2:51" hidden="1">
      <c r="B177" s="3" t="s">
        <v>18</v>
      </c>
      <c r="C177" s="2" t="s">
        <v>99</v>
      </c>
      <c r="D177" s="2" t="s">
        <v>100</v>
      </c>
      <c r="E177" s="2"/>
      <c r="F177" s="2"/>
      <c r="G177" s="3">
        <v>46238</v>
      </c>
      <c r="H177" s="2" t="s">
        <v>2064</v>
      </c>
      <c r="I177" s="3">
        <v>46238</v>
      </c>
      <c r="J177" s="2" t="s">
        <v>2065</v>
      </c>
      <c r="K177" s="2"/>
      <c r="L177" s="2"/>
      <c r="M177" s="2" t="s">
        <v>90</v>
      </c>
      <c r="N177" s="3"/>
      <c r="O177" s="2"/>
      <c r="P177" s="2"/>
      <c r="Q177" s="2" t="s">
        <v>26</v>
      </c>
      <c r="R177" s="2" t="s">
        <v>26</v>
      </c>
      <c r="S177" s="2"/>
      <c r="T177" s="3"/>
      <c r="U177" s="2"/>
      <c r="V177" s="2"/>
      <c r="W177" s="2" t="s">
        <v>601</v>
      </c>
      <c r="X177" s="2" t="s">
        <v>101</v>
      </c>
      <c r="Y177" s="2" t="s">
        <v>494</v>
      </c>
      <c r="Z177" s="2" t="s">
        <v>92</v>
      </c>
      <c r="AA177" s="2" t="s">
        <v>90</v>
      </c>
      <c r="AB177" s="2"/>
      <c r="AC177" s="2" t="s">
        <v>93</v>
      </c>
      <c r="AD177" s="2">
        <v>1</v>
      </c>
      <c r="AE177" s="2" t="s">
        <v>692</v>
      </c>
      <c r="AF177" s="2" t="s">
        <v>693</v>
      </c>
      <c r="AG177" s="2" t="s">
        <v>103</v>
      </c>
      <c r="AH177" s="2" t="s">
        <v>2</v>
      </c>
      <c r="AI177" s="2" t="s">
        <v>699</v>
      </c>
      <c r="AJ177" s="2" t="s">
        <v>138</v>
      </c>
      <c r="AK177" s="2" t="s">
        <v>103</v>
      </c>
      <c r="AL177" s="2" t="s">
        <v>103</v>
      </c>
      <c r="AM177" s="2" t="s">
        <v>169</v>
      </c>
      <c r="AN177" s="2" t="s">
        <v>2066</v>
      </c>
      <c r="AO177" s="22">
        <v>0</v>
      </c>
      <c r="AP177" s="22">
        <v>0</v>
      </c>
      <c r="AQ177" s="22">
        <v>0</v>
      </c>
      <c r="AR177" s="22">
        <v>0</v>
      </c>
      <c r="AS177" s="25">
        <v>4500</v>
      </c>
      <c r="AT177" s="25">
        <v>0</v>
      </c>
      <c r="AU177" s="25">
        <v>5231</v>
      </c>
      <c r="AV177" s="25">
        <v>0</v>
      </c>
      <c r="AW177" s="25">
        <v>4500</v>
      </c>
      <c r="AX177" s="25">
        <v>5231</v>
      </c>
      <c r="AY177" s="25">
        <v>731</v>
      </c>
    </row>
    <row r="178" spans="2:51" hidden="1">
      <c r="B178" s="3" t="s">
        <v>18</v>
      </c>
      <c r="C178" s="2" t="s">
        <v>99</v>
      </c>
      <c r="D178" s="2" t="s">
        <v>100</v>
      </c>
      <c r="E178" s="2"/>
      <c r="F178" s="2"/>
      <c r="G178" s="3">
        <v>46238</v>
      </c>
      <c r="H178" s="2" t="s">
        <v>2067</v>
      </c>
      <c r="I178" s="3">
        <v>46238</v>
      </c>
      <c r="J178" s="2" t="s">
        <v>2068</v>
      </c>
      <c r="K178" s="2"/>
      <c r="L178" s="2"/>
      <c r="M178" s="2" t="s">
        <v>90</v>
      </c>
      <c r="N178" s="3"/>
      <c r="O178" s="2"/>
      <c r="P178" s="2"/>
      <c r="Q178" s="2" t="s">
        <v>26</v>
      </c>
      <c r="R178" s="2" t="s">
        <v>26</v>
      </c>
      <c r="S178" s="2"/>
      <c r="T178" s="3"/>
      <c r="U178" s="2"/>
      <c r="V178" s="2"/>
      <c r="W178" s="2" t="s">
        <v>601</v>
      </c>
      <c r="X178" s="2" t="s">
        <v>101</v>
      </c>
      <c r="Y178" s="2" t="s">
        <v>494</v>
      </c>
      <c r="Z178" s="2" t="s">
        <v>92</v>
      </c>
      <c r="AA178" s="2" t="s">
        <v>90</v>
      </c>
      <c r="AB178" s="2"/>
      <c r="AC178" s="2" t="s">
        <v>93</v>
      </c>
      <c r="AD178" s="2">
        <v>1</v>
      </c>
      <c r="AE178" s="2" t="s">
        <v>102</v>
      </c>
      <c r="AF178" s="2" t="s">
        <v>102</v>
      </c>
      <c r="AG178" s="2" t="s">
        <v>103</v>
      </c>
      <c r="AH178" s="2" t="s">
        <v>104</v>
      </c>
      <c r="AI178" s="2"/>
      <c r="AJ178" s="2" t="s">
        <v>692</v>
      </c>
      <c r="AK178" s="2" t="s">
        <v>693</v>
      </c>
      <c r="AL178" s="2" t="s">
        <v>103</v>
      </c>
      <c r="AM178" s="2" t="s">
        <v>2</v>
      </c>
      <c r="AN178" s="2" t="s">
        <v>968</v>
      </c>
      <c r="AO178" s="22">
        <v>0</v>
      </c>
      <c r="AP178" s="22">
        <v>0</v>
      </c>
      <c r="AQ178" s="22">
        <v>0</v>
      </c>
      <c r="AR178" s="22">
        <v>0</v>
      </c>
      <c r="AS178" s="25">
        <v>6500</v>
      </c>
      <c r="AT178" s="25">
        <v>0</v>
      </c>
      <c r="AU178" s="25">
        <v>7532</v>
      </c>
      <c r="AV178" s="25">
        <v>0</v>
      </c>
      <c r="AW178" s="25">
        <v>6500</v>
      </c>
      <c r="AX178" s="25">
        <v>7532</v>
      </c>
      <c r="AY178" s="25">
        <v>1032</v>
      </c>
    </row>
    <row r="179" spans="2:51" hidden="1">
      <c r="B179" s="3" t="s">
        <v>18</v>
      </c>
      <c r="C179" s="2" t="s">
        <v>99</v>
      </c>
      <c r="D179" s="2" t="s">
        <v>100</v>
      </c>
      <c r="E179" s="2"/>
      <c r="F179" s="2"/>
      <c r="G179" s="3">
        <v>46238</v>
      </c>
      <c r="H179" s="2" t="s">
        <v>2069</v>
      </c>
      <c r="I179" s="3">
        <v>46238</v>
      </c>
      <c r="J179" s="2" t="s">
        <v>2070</v>
      </c>
      <c r="K179" s="2"/>
      <c r="L179" s="2"/>
      <c r="M179" s="2" t="s">
        <v>90</v>
      </c>
      <c r="N179" s="3"/>
      <c r="O179" s="2" t="s">
        <v>2071</v>
      </c>
      <c r="P179" s="2"/>
      <c r="Q179" s="2" t="s">
        <v>32</v>
      </c>
      <c r="R179" s="2" t="s">
        <v>32</v>
      </c>
      <c r="S179" s="2"/>
      <c r="T179" s="3">
        <v>46238</v>
      </c>
      <c r="U179" s="2" t="s">
        <v>2072</v>
      </c>
      <c r="V179" s="2"/>
      <c r="W179" s="2" t="s">
        <v>2073</v>
      </c>
      <c r="X179" s="2" t="s">
        <v>1178</v>
      </c>
      <c r="Y179" s="2" t="s">
        <v>2074</v>
      </c>
      <c r="Z179" s="2" t="s">
        <v>92</v>
      </c>
      <c r="AA179" s="2" t="s">
        <v>90</v>
      </c>
      <c r="AB179" s="2"/>
      <c r="AC179" s="2" t="s">
        <v>114</v>
      </c>
      <c r="AD179" s="2">
        <v>1</v>
      </c>
      <c r="AE179" s="2" t="s">
        <v>1273</v>
      </c>
      <c r="AF179" s="2" t="s">
        <v>1274</v>
      </c>
      <c r="AG179" s="2" t="s">
        <v>103</v>
      </c>
      <c r="AH179" s="2" t="s">
        <v>214</v>
      </c>
      <c r="AI179" s="2" t="s">
        <v>1275</v>
      </c>
      <c r="AJ179" s="2" t="s">
        <v>233</v>
      </c>
      <c r="AK179" s="2" t="s">
        <v>16</v>
      </c>
      <c r="AL179" s="2" t="s">
        <v>16</v>
      </c>
      <c r="AM179" s="2" t="s">
        <v>234</v>
      </c>
      <c r="AN179" s="2"/>
      <c r="AO179" s="22">
        <v>0</v>
      </c>
      <c r="AP179" s="22">
        <v>0</v>
      </c>
      <c r="AQ179" s="22">
        <v>0</v>
      </c>
      <c r="AR179" s="22">
        <v>0</v>
      </c>
      <c r="AS179" s="25">
        <v>30000</v>
      </c>
      <c r="AT179" s="25">
        <v>0</v>
      </c>
      <c r="AU179" s="25">
        <v>40940</v>
      </c>
      <c r="AV179" s="25">
        <v>0</v>
      </c>
      <c r="AW179" s="25">
        <v>30000</v>
      </c>
      <c r="AX179" s="25">
        <v>40940</v>
      </c>
      <c r="AY179" s="25">
        <v>10940</v>
      </c>
    </row>
    <row r="180" spans="2:51" hidden="1">
      <c r="B180" s="3" t="s">
        <v>18</v>
      </c>
      <c r="C180" s="2" t="s">
        <v>99</v>
      </c>
      <c r="D180" s="2" t="s">
        <v>100</v>
      </c>
      <c r="E180" s="2"/>
      <c r="F180" s="2"/>
      <c r="G180" s="3">
        <v>46238</v>
      </c>
      <c r="H180" s="2" t="s">
        <v>2075</v>
      </c>
      <c r="I180" s="3">
        <v>46238</v>
      </c>
      <c r="J180" s="2" t="s">
        <v>2076</v>
      </c>
      <c r="K180" s="2"/>
      <c r="L180" s="2"/>
      <c r="M180" s="2" t="s">
        <v>90</v>
      </c>
      <c r="N180" s="3"/>
      <c r="O180" s="2" t="s">
        <v>2077</v>
      </c>
      <c r="P180" s="2"/>
      <c r="Q180" s="2" t="s">
        <v>26</v>
      </c>
      <c r="R180" s="2" t="s">
        <v>26</v>
      </c>
      <c r="S180" s="2"/>
      <c r="T180" s="3"/>
      <c r="U180" s="2"/>
      <c r="V180" s="2"/>
      <c r="W180" s="2" t="s">
        <v>579</v>
      </c>
      <c r="X180" s="2" t="s">
        <v>91</v>
      </c>
      <c r="Y180" s="2" t="s">
        <v>519</v>
      </c>
      <c r="Z180" s="2" t="s">
        <v>92</v>
      </c>
      <c r="AA180" s="2" t="s">
        <v>90</v>
      </c>
      <c r="AB180" s="2"/>
      <c r="AC180" s="2" t="s">
        <v>93</v>
      </c>
      <c r="AD180" s="2">
        <v>1</v>
      </c>
      <c r="AE180" s="2" t="s">
        <v>692</v>
      </c>
      <c r="AF180" s="2" t="s">
        <v>693</v>
      </c>
      <c r="AG180" s="2" t="s">
        <v>103</v>
      </c>
      <c r="AH180" s="2" t="s">
        <v>2</v>
      </c>
      <c r="AI180" s="2" t="s">
        <v>699</v>
      </c>
      <c r="AJ180" s="2" t="s">
        <v>731</v>
      </c>
      <c r="AK180" s="2" t="s">
        <v>732</v>
      </c>
      <c r="AL180" s="2" t="s">
        <v>103</v>
      </c>
      <c r="AM180" s="2" t="s">
        <v>169</v>
      </c>
      <c r="AN180" s="2"/>
      <c r="AO180" s="22">
        <v>0</v>
      </c>
      <c r="AP180" s="22">
        <v>0</v>
      </c>
      <c r="AQ180" s="22">
        <v>0</v>
      </c>
      <c r="AR180" s="22">
        <v>0</v>
      </c>
      <c r="AS180" s="25">
        <v>5000</v>
      </c>
      <c r="AT180" s="25">
        <v>0</v>
      </c>
      <c r="AU180" s="25">
        <v>5579</v>
      </c>
      <c r="AV180" s="25">
        <v>0</v>
      </c>
      <c r="AW180" s="25">
        <v>5000</v>
      </c>
      <c r="AX180" s="25">
        <v>5579</v>
      </c>
      <c r="AY180" s="25">
        <v>579</v>
      </c>
    </row>
    <row r="181" spans="2:51" hidden="1">
      <c r="B181" s="3" t="s">
        <v>20</v>
      </c>
      <c r="C181" s="2" t="s">
        <v>144</v>
      </c>
      <c r="D181" s="2" t="s">
        <v>100</v>
      </c>
      <c r="E181" s="2"/>
      <c r="F181" s="2"/>
      <c r="G181" s="3">
        <v>46238</v>
      </c>
      <c r="H181" s="2" t="s">
        <v>2078</v>
      </c>
      <c r="I181" s="3">
        <v>46238</v>
      </c>
      <c r="J181" s="2" t="s">
        <v>2079</v>
      </c>
      <c r="K181" s="2"/>
      <c r="L181" s="2"/>
      <c r="M181" s="2" t="s">
        <v>90</v>
      </c>
      <c r="N181" s="3"/>
      <c r="O181" s="2"/>
      <c r="P181" s="2"/>
      <c r="Q181" s="2" t="s">
        <v>492</v>
      </c>
      <c r="R181" s="2" t="s">
        <v>492</v>
      </c>
      <c r="S181" s="2" t="s">
        <v>492</v>
      </c>
      <c r="T181" s="3">
        <v>46238</v>
      </c>
      <c r="U181" s="2" t="s">
        <v>2080</v>
      </c>
      <c r="V181" s="2" t="s">
        <v>2081</v>
      </c>
      <c r="W181" s="2" t="s">
        <v>410</v>
      </c>
      <c r="X181" s="2" t="s">
        <v>260</v>
      </c>
      <c r="Y181" s="2" t="s">
        <v>411</v>
      </c>
      <c r="Z181" s="2" t="s">
        <v>92</v>
      </c>
      <c r="AA181" s="2" t="s">
        <v>90</v>
      </c>
      <c r="AB181" s="2"/>
      <c r="AC181" s="2" t="s">
        <v>93</v>
      </c>
      <c r="AD181" s="2">
        <v>1</v>
      </c>
      <c r="AE181" s="2" t="s">
        <v>352</v>
      </c>
      <c r="AF181" s="2" t="s">
        <v>352</v>
      </c>
      <c r="AG181" s="2" t="s">
        <v>103</v>
      </c>
      <c r="AH181" s="2"/>
      <c r="AI181" s="2"/>
      <c r="AJ181" s="2" t="s">
        <v>102</v>
      </c>
      <c r="AK181" s="2" t="s">
        <v>102</v>
      </c>
      <c r="AL181" s="2" t="s">
        <v>103</v>
      </c>
      <c r="AM181" s="2" t="s">
        <v>104</v>
      </c>
      <c r="AN181" s="2"/>
      <c r="AO181" s="22">
        <v>0</v>
      </c>
      <c r="AP181" s="22">
        <v>0</v>
      </c>
      <c r="AQ181" s="22">
        <v>0</v>
      </c>
      <c r="AR181" s="22">
        <v>0</v>
      </c>
      <c r="AS181" s="25">
        <v>11845</v>
      </c>
      <c r="AT181" s="25">
        <v>0</v>
      </c>
      <c r="AU181" s="25">
        <v>16590</v>
      </c>
      <c r="AV181" s="25">
        <v>0</v>
      </c>
      <c r="AW181" s="25">
        <v>11845</v>
      </c>
      <c r="AX181" s="25">
        <v>16590</v>
      </c>
      <c r="AY181" s="25">
        <v>4745</v>
      </c>
    </row>
    <row r="182" spans="2:51" hidden="1">
      <c r="B182" s="3" t="s">
        <v>20</v>
      </c>
      <c r="C182" s="2" t="s">
        <v>144</v>
      </c>
      <c r="D182" s="2" t="s">
        <v>100</v>
      </c>
      <c r="E182" s="2"/>
      <c r="F182" s="2"/>
      <c r="G182" s="3">
        <v>46238</v>
      </c>
      <c r="H182" s="2" t="s">
        <v>2082</v>
      </c>
      <c r="I182" s="3">
        <v>46238</v>
      </c>
      <c r="J182" s="2" t="s">
        <v>2083</v>
      </c>
      <c r="K182" s="2"/>
      <c r="L182" s="2"/>
      <c r="M182" s="2" t="s">
        <v>90</v>
      </c>
      <c r="N182" s="3"/>
      <c r="O182" s="2"/>
      <c r="P182" s="2"/>
      <c r="Q182" s="2" t="s">
        <v>612</v>
      </c>
      <c r="R182" s="2" t="s">
        <v>612</v>
      </c>
      <c r="S182" s="2" t="s">
        <v>612</v>
      </c>
      <c r="T182" s="3">
        <v>46238</v>
      </c>
      <c r="U182" s="2" t="s">
        <v>2084</v>
      </c>
      <c r="V182" s="2" t="s">
        <v>2085</v>
      </c>
      <c r="W182" s="2" t="s">
        <v>410</v>
      </c>
      <c r="X182" s="2" t="s">
        <v>260</v>
      </c>
      <c r="Y182" s="2" t="s">
        <v>411</v>
      </c>
      <c r="Z182" s="2" t="s">
        <v>92</v>
      </c>
      <c r="AA182" s="2" t="s">
        <v>90</v>
      </c>
      <c r="AB182" s="2"/>
      <c r="AC182" s="2" t="s">
        <v>114</v>
      </c>
      <c r="AD182" s="2">
        <v>1</v>
      </c>
      <c r="AE182" s="2" t="s">
        <v>609</v>
      </c>
      <c r="AF182" s="2" t="s">
        <v>609</v>
      </c>
      <c r="AG182" s="2" t="s">
        <v>103</v>
      </c>
      <c r="AH182" s="2"/>
      <c r="AI182" s="2"/>
      <c r="AJ182" s="2" t="s">
        <v>268</v>
      </c>
      <c r="AK182" s="2" t="s">
        <v>15</v>
      </c>
      <c r="AL182" s="2" t="s">
        <v>269</v>
      </c>
      <c r="AM182" s="2" t="s">
        <v>270</v>
      </c>
      <c r="AN182" s="2"/>
      <c r="AO182" s="22">
        <v>0</v>
      </c>
      <c r="AP182" s="22">
        <v>0</v>
      </c>
      <c r="AQ182" s="22">
        <v>0</v>
      </c>
      <c r="AR182" s="22">
        <v>0</v>
      </c>
      <c r="AS182" s="25">
        <v>17765</v>
      </c>
      <c r="AT182" s="25">
        <v>0</v>
      </c>
      <c r="AU182" s="25">
        <v>23500</v>
      </c>
      <c r="AV182" s="25">
        <v>0</v>
      </c>
      <c r="AW182" s="25">
        <v>17765</v>
      </c>
      <c r="AX182" s="25">
        <v>23500</v>
      </c>
      <c r="AY182" s="25">
        <v>5735</v>
      </c>
    </row>
    <row r="183" spans="2:51" hidden="1">
      <c r="B183" s="3" t="s">
        <v>20</v>
      </c>
      <c r="C183" s="2" t="s">
        <v>144</v>
      </c>
      <c r="D183" s="2"/>
      <c r="E183" s="2"/>
      <c r="F183" s="2"/>
      <c r="G183" s="3">
        <v>46238</v>
      </c>
      <c r="H183" s="2" t="s">
        <v>2086</v>
      </c>
      <c r="I183" s="3">
        <v>46238</v>
      </c>
      <c r="J183" s="2" t="s">
        <v>2087</v>
      </c>
      <c r="K183" s="2"/>
      <c r="L183" s="2"/>
      <c r="M183" s="2" t="s">
        <v>90</v>
      </c>
      <c r="N183" s="3"/>
      <c r="O183" s="2"/>
      <c r="P183" s="2"/>
      <c r="Q183" s="2" t="s">
        <v>33</v>
      </c>
      <c r="R183" s="2" t="s">
        <v>33</v>
      </c>
      <c r="S183" s="2" t="s">
        <v>33</v>
      </c>
      <c r="T183" s="3">
        <v>46238</v>
      </c>
      <c r="U183" s="2" t="s">
        <v>2088</v>
      </c>
      <c r="V183" s="2" t="s">
        <v>2089</v>
      </c>
      <c r="W183" s="2" t="s">
        <v>1003</v>
      </c>
      <c r="X183" s="2" t="s">
        <v>113</v>
      </c>
      <c r="Y183" s="2" t="s">
        <v>814</v>
      </c>
      <c r="Z183" s="2" t="s">
        <v>92</v>
      </c>
      <c r="AA183" s="2" t="s">
        <v>90</v>
      </c>
      <c r="AB183" s="2"/>
      <c r="AC183" s="2" t="s">
        <v>93</v>
      </c>
      <c r="AD183" s="2">
        <v>1</v>
      </c>
      <c r="AE183" s="2" t="s">
        <v>122</v>
      </c>
      <c r="AF183" s="2" t="s">
        <v>122</v>
      </c>
      <c r="AG183" s="2" t="s">
        <v>103</v>
      </c>
      <c r="AH183" s="2" t="s">
        <v>122</v>
      </c>
      <c r="AI183" s="2"/>
      <c r="AJ183" s="2" t="s">
        <v>325</v>
      </c>
      <c r="AK183" s="2" t="s">
        <v>325</v>
      </c>
      <c r="AL183" s="2" t="s">
        <v>103</v>
      </c>
      <c r="AM183" s="2" t="s">
        <v>148</v>
      </c>
      <c r="AN183" s="2"/>
      <c r="AO183" s="22">
        <v>0</v>
      </c>
      <c r="AP183" s="22">
        <v>0</v>
      </c>
      <c r="AQ183" s="22">
        <v>0</v>
      </c>
      <c r="AR183" s="22">
        <v>0</v>
      </c>
      <c r="AS183" s="25">
        <v>8500</v>
      </c>
      <c r="AT183" s="25">
        <v>0</v>
      </c>
      <c r="AU183" s="25">
        <v>10959</v>
      </c>
      <c r="AV183" s="25">
        <v>0</v>
      </c>
      <c r="AW183" s="25">
        <v>8500</v>
      </c>
      <c r="AX183" s="25">
        <v>10959</v>
      </c>
      <c r="AY183" s="25">
        <v>2459</v>
      </c>
    </row>
    <row r="184" spans="2:51" hidden="1">
      <c r="B184" s="3" t="s">
        <v>20</v>
      </c>
      <c r="C184" s="2" t="s">
        <v>144</v>
      </c>
      <c r="D184" s="2"/>
      <c r="E184" s="2"/>
      <c r="F184" s="2"/>
      <c r="G184" s="3">
        <v>46238</v>
      </c>
      <c r="H184" s="2" t="s">
        <v>2090</v>
      </c>
      <c r="I184" s="3">
        <v>46238</v>
      </c>
      <c r="J184" s="2" t="s">
        <v>2091</v>
      </c>
      <c r="K184" s="2"/>
      <c r="L184" s="2"/>
      <c r="M184" s="2" t="s">
        <v>90</v>
      </c>
      <c r="N184" s="3"/>
      <c r="O184" s="2"/>
      <c r="P184" s="2"/>
      <c r="Q184" s="2" t="s">
        <v>36</v>
      </c>
      <c r="R184" s="2" t="s">
        <v>36</v>
      </c>
      <c r="S184" s="2" t="s">
        <v>36</v>
      </c>
      <c r="T184" s="3">
        <v>46238</v>
      </c>
      <c r="U184" s="2" t="s">
        <v>2092</v>
      </c>
      <c r="V184" s="2" t="s">
        <v>2093</v>
      </c>
      <c r="W184" s="2" t="s">
        <v>1081</v>
      </c>
      <c r="X184" s="2" t="s">
        <v>113</v>
      </c>
      <c r="Y184" s="2" t="s">
        <v>784</v>
      </c>
      <c r="Z184" s="2" t="s">
        <v>92</v>
      </c>
      <c r="AA184" s="2" t="s">
        <v>90</v>
      </c>
      <c r="AB184" s="2"/>
      <c r="AC184" s="2" t="s">
        <v>114</v>
      </c>
      <c r="AD184" s="2">
        <v>1</v>
      </c>
      <c r="AE184" s="2" t="s">
        <v>127</v>
      </c>
      <c r="AF184" s="2" t="s">
        <v>127</v>
      </c>
      <c r="AG184" s="2" t="s">
        <v>126</v>
      </c>
      <c r="AH184" s="2" t="s">
        <v>127</v>
      </c>
      <c r="AI184" s="2"/>
      <c r="AJ184" s="2" t="s">
        <v>217</v>
      </c>
      <c r="AK184" s="2" t="s">
        <v>218</v>
      </c>
      <c r="AL184" s="2" t="s">
        <v>129</v>
      </c>
      <c r="AM184" s="2" t="s">
        <v>219</v>
      </c>
      <c r="AN184" s="2" t="s">
        <v>419</v>
      </c>
      <c r="AO184" s="22">
        <v>0</v>
      </c>
      <c r="AP184" s="22">
        <v>0</v>
      </c>
      <c r="AQ184" s="22">
        <v>0</v>
      </c>
      <c r="AR184" s="22">
        <v>0</v>
      </c>
      <c r="AS184" s="25">
        <v>439776</v>
      </c>
      <c r="AT184" s="25">
        <v>0</v>
      </c>
      <c r="AU184" s="25">
        <v>477216</v>
      </c>
      <c r="AV184" s="25">
        <v>0</v>
      </c>
      <c r="AW184" s="25">
        <v>439776</v>
      </c>
      <c r="AX184" s="25">
        <v>477216</v>
      </c>
      <c r="AY184" s="25">
        <v>37440</v>
      </c>
    </row>
    <row r="185" spans="2:51" hidden="1">
      <c r="B185" s="3" t="s">
        <v>20</v>
      </c>
      <c r="C185" s="2" t="s">
        <v>144</v>
      </c>
      <c r="D185" s="2"/>
      <c r="E185" s="2"/>
      <c r="F185" s="2"/>
      <c r="G185" s="3">
        <v>46238</v>
      </c>
      <c r="H185" s="2" t="s">
        <v>2094</v>
      </c>
      <c r="I185" s="3">
        <v>46238</v>
      </c>
      <c r="J185" s="2" t="s">
        <v>2095</v>
      </c>
      <c r="K185" s="2"/>
      <c r="L185" s="2"/>
      <c r="M185" s="2" t="s">
        <v>90</v>
      </c>
      <c r="N185" s="3"/>
      <c r="O185" s="2"/>
      <c r="P185" s="2"/>
      <c r="Q185" s="2" t="s">
        <v>36</v>
      </c>
      <c r="R185" s="2" t="s">
        <v>36</v>
      </c>
      <c r="S185" s="2" t="s">
        <v>36</v>
      </c>
      <c r="T185" s="3">
        <v>46238</v>
      </c>
      <c r="U185" s="2" t="s">
        <v>2096</v>
      </c>
      <c r="V185" s="2" t="s">
        <v>2097</v>
      </c>
      <c r="W185" s="2" t="s">
        <v>2098</v>
      </c>
      <c r="X185" s="2" t="s">
        <v>113</v>
      </c>
      <c r="Y185" s="2" t="s">
        <v>505</v>
      </c>
      <c r="Z185" s="2" t="s">
        <v>92</v>
      </c>
      <c r="AA185" s="2" t="s">
        <v>90</v>
      </c>
      <c r="AB185" s="2"/>
      <c r="AC185" s="2" t="s">
        <v>114</v>
      </c>
      <c r="AD185" s="2">
        <v>1</v>
      </c>
      <c r="AE185" s="2" t="s">
        <v>369</v>
      </c>
      <c r="AF185" s="2" t="s">
        <v>370</v>
      </c>
      <c r="AG185" s="2" t="s">
        <v>126</v>
      </c>
      <c r="AH185" s="2" t="s">
        <v>371</v>
      </c>
      <c r="AI185" s="2" t="s">
        <v>682</v>
      </c>
      <c r="AJ185" s="2" t="s">
        <v>217</v>
      </c>
      <c r="AK185" s="2" t="s">
        <v>218</v>
      </c>
      <c r="AL185" s="2" t="s">
        <v>129</v>
      </c>
      <c r="AM185" s="2" t="s">
        <v>219</v>
      </c>
      <c r="AN185" s="2" t="s">
        <v>419</v>
      </c>
      <c r="AO185" s="22">
        <v>0</v>
      </c>
      <c r="AP185" s="22">
        <v>0</v>
      </c>
      <c r="AQ185" s="22">
        <v>0</v>
      </c>
      <c r="AR185" s="22">
        <v>0</v>
      </c>
      <c r="AS185" s="25">
        <v>12216</v>
      </c>
      <c r="AT185" s="25">
        <v>0</v>
      </c>
      <c r="AU185" s="25">
        <v>13256</v>
      </c>
      <c r="AV185" s="25">
        <v>0</v>
      </c>
      <c r="AW185" s="25">
        <v>12216</v>
      </c>
      <c r="AX185" s="25">
        <v>13256</v>
      </c>
      <c r="AY185" s="25">
        <v>1040</v>
      </c>
    </row>
    <row r="186" spans="2:51" hidden="1">
      <c r="B186" s="3" t="s">
        <v>20</v>
      </c>
      <c r="C186" s="2" t="s">
        <v>144</v>
      </c>
      <c r="D186" s="2"/>
      <c r="E186" s="2"/>
      <c r="F186" s="2"/>
      <c r="G186" s="3">
        <v>46238</v>
      </c>
      <c r="H186" s="2" t="s">
        <v>2099</v>
      </c>
      <c r="I186" s="3">
        <v>46238</v>
      </c>
      <c r="J186" s="2" t="s">
        <v>2100</v>
      </c>
      <c r="K186" s="2"/>
      <c r="L186" s="2"/>
      <c r="M186" s="2" t="s">
        <v>90</v>
      </c>
      <c r="N186" s="3"/>
      <c r="O186" s="2"/>
      <c r="P186" s="2"/>
      <c r="Q186" s="2" t="s">
        <v>36</v>
      </c>
      <c r="R186" s="2" t="s">
        <v>36</v>
      </c>
      <c r="S186" s="2" t="s">
        <v>36</v>
      </c>
      <c r="T186" s="3">
        <v>46238</v>
      </c>
      <c r="U186" s="2" t="s">
        <v>2101</v>
      </c>
      <c r="V186" s="2" t="s">
        <v>2102</v>
      </c>
      <c r="W186" s="2" t="s">
        <v>2103</v>
      </c>
      <c r="X186" s="2" t="s">
        <v>113</v>
      </c>
      <c r="Y186" s="2" t="s">
        <v>505</v>
      </c>
      <c r="Z186" s="2" t="s">
        <v>92</v>
      </c>
      <c r="AA186" s="2" t="s">
        <v>90</v>
      </c>
      <c r="AB186" s="2"/>
      <c r="AC186" s="2" t="s">
        <v>114</v>
      </c>
      <c r="AD186" s="2">
        <v>1</v>
      </c>
      <c r="AE186" s="2" t="s">
        <v>369</v>
      </c>
      <c r="AF186" s="2" t="s">
        <v>370</v>
      </c>
      <c r="AG186" s="2" t="s">
        <v>126</v>
      </c>
      <c r="AH186" s="2" t="s">
        <v>371</v>
      </c>
      <c r="AI186" s="2" t="s">
        <v>682</v>
      </c>
      <c r="AJ186" s="2" t="s">
        <v>217</v>
      </c>
      <c r="AK186" s="2" t="s">
        <v>218</v>
      </c>
      <c r="AL186" s="2" t="s">
        <v>129</v>
      </c>
      <c r="AM186" s="2" t="s">
        <v>219</v>
      </c>
      <c r="AN186" s="2" t="s">
        <v>419</v>
      </c>
      <c r="AO186" s="22">
        <v>0</v>
      </c>
      <c r="AP186" s="22">
        <v>0</v>
      </c>
      <c r="AQ186" s="22">
        <v>0</v>
      </c>
      <c r="AR186" s="22">
        <v>0</v>
      </c>
      <c r="AS186" s="25">
        <v>12216</v>
      </c>
      <c r="AT186" s="25">
        <v>0</v>
      </c>
      <c r="AU186" s="25">
        <v>13256</v>
      </c>
      <c r="AV186" s="25">
        <v>0</v>
      </c>
      <c r="AW186" s="25">
        <v>12216</v>
      </c>
      <c r="AX186" s="25">
        <v>13256</v>
      </c>
      <c r="AY186" s="25">
        <v>1040</v>
      </c>
    </row>
    <row r="187" spans="2:51" hidden="1">
      <c r="B187" s="3" t="s">
        <v>20</v>
      </c>
      <c r="C187" s="2" t="s">
        <v>144</v>
      </c>
      <c r="D187" s="2"/>
      <c r="E187" s="2"/>
      <c r="F187" s="2"/>
      <c r="G187" s="3">
        <v>46238</v>
      </c>
      <c r="H187" s="2" t="s">
        <v>2104</v>
      </c>
      <c r="I187" s="3">
        <v>46238</v>
      </c>
      <c r="J187" s="2" t="s">
        <v>2105</v>
      </c>
      <c r="K187" s="2"/>
      <c r="L187" s="2"/>
      <c r="M187" s="2" t="s">
        <v>90</v>
      </c>
      <c r="N187" s="3"/>
      <c r="O187" s="2"/>
      <c r="P187" s="2"/>
      <c r="Q187" s="2" t="s">
        <v>36</v>
      </c>
      <c r="R187" s="2" t="s">
        <v>36</v>
      </c>
      <c r="S187" s="2" t="s">
        <v>36</v>
      </c>
      <c r="T187" s="3">
        <v>46238</v>
      </c>
      <c r="U187" s="2" t="s">
        <v>2106</v>
      </c>
      <c r="V187" s="2" t="s">
        <v>2107</v>
      </c>
      <c r="W187" s="2" t="s">
        <v>1223</v>
      </c>
      <c r="X187" s="2" t="s">
        <v>113</v>
      </c>
      <c r="Y187" s="2" t="s">
        <v>505</v>
      </c>
      <c r="Z187" s="2" t="s">
        <v>92</v>
      </c>
      <c r="AA187" s="2" t="s">
        <v>90</v>
      </c>
      <c r="AB187" s="2"/>
      <c r="AC187" s="2" t="s">
        <v>114</v>
      </c>
      <c r="AD187" s="2">
        <v>1</v>
      </c>
      <c r="AE187" s="2" t="s">
        <v>369</v>
      </c>
      <c r="AF187" s="2" t="s">
        <v>370</v>
      </c>
      <c r="AG187" s="2" t="s">
        <v>126</v>
      </c>
      <c r="AH187" s="2" t="s">
        <v>371</v>
      </c>
      <c r="AI187" s="2" t="s">
        <v>682</v>
      </c>
      <c r="AJ187" s="2" t="s">
        <v>217</v>
      </c>
      <c r="AK187" s="2" t="s">
        <v>218</v>
      </c>
      <c r="AL187" s="2" t="s">
        <v>129</v>
      </c>
      <c r="AM187" s="2" t="s">
        <v>219</v>
      </c>
      <c r="AN187" s="2" t="s">
        <v>419</v>
      </c>
      <c r="AO187" s="22">
        <v>0</v>
      </c>
      <c r="AP187" s="22">
        <v>0</v>
      </c>
      <c r="AQ187" s="22">
        <v>0</v>
      </c>
      <c r="AR187" s="22">
        <v>0</v>
      </c>
      <c r="AS187" s="25">
        <v>12216</v>
      </c>
      <c r="AT187" s="25">
        <v>0</v>
      </c>
      <c r="AU187" s="25">
        <v>13256</v>
      </c>
      <c r="AV187" s="25">
        <v>0</v>
      </c>
      <c r="AW187" s="25">
        <v>12216</v>
      </c>
      <c r="AX187" s="25">
        <v>13256</v>
      </c>
      <c r="AY187" s="25">
        <v>1040</v>
      </c>
    </row>
    <row r="188" spans="2:51" hidden="1">
      <c r="B188" s="3" t="s">
        <v>20</v>
      </c>
      <c r="C188" s="2" t="s">
        <v>144</v>
      </c>
      <c r="D188" s="2"/>
      <c r="E188" s="2"/>
      <c r="F188" s="2"/>
      <c r="G188" s="3">
        <v>46238</v>
      </c>
      <c r="H188" s="2" t="s">
        <v>2108</v>
      </c>
      <c r="I188" s="3">
        <v>46238</v>
      </c>
      <c r="J188" s="2" t="s">
        <v>2109</v>
      </c>
      <c r="K188" s="2"/>
      <c r="L188" s="2"/>
      <c r="M188" s="2" t="s">
        <v>90</v>
      </c>
      <c r="N188" s="3"/>
      <c r="O188" s="2"/>
      <c r="P188" s="2"/>
      <c r="Q188" s="2" t="s">
        <v>36</v>
      </c>
      <c r="R188" s="2" t="s">
        <v>36</v>
      </c>
      <c r="S188" s="2" t="s">
        <v>36</v>
      </c>
      <c r="T188" s="3">
        <v>46238</v>
      </c>
      <c r="U188" s="2" t="s">
        <v>2110</v>
      </c>
      <c r="V188" s="2" t="s">
        <v>2111</v>
      </c>
      <c r="W188" s="2" t="s">
        <v>793</v>
      </c>
      <c r="X188" s="2" t="s">
        <v>113</v>
      </c>
      <c r="Y188" s="2" t="s">
        <v>505</v>
      </c>
      <c r="Z188" s="2" t="s">
        <v>92</v>
      </c>
      <c r="AA188" s="2" t="s">
        <v>90</v>
      </c>
      <c r="AB188" s="2"/>
      <c r="AC188" s="2" t="s">
        <v>114</v>
      </c>
      <c r="AD188" s="2">
        <v>1</v>
      </c>
      <c r="AE188" s="2" t="s">
        <v>369</v>
      </c>
      <c r="AF188" s="2" t="s">
        <v>370</v>
      </c>
      <c r="AG188" s="2" t="s">
        <v>126</v>
      </c>
      <c r="AH188" s="2" t="s">
        <v>371</v>
      </c>
      <c r="AI188" s="2" t="s">
        <v>682</v>
      </c>
      <c r="AJ188" s="2" t="s">
        <v>217</v>
      </c>
      <c r="AK188" s="2" t="s">
        <v>218</v>
      </c>
      <c r="AL188" s="2" t="s">
        <v>129</v>
      </c>
      <c r="AM188" s="2" t="s">
        <v>219</v>
      </c>
      <c r="AN188" s="2" t="s">
        <v>419</v>
      </c>
      <c r="AO188" s="22">
        <v>0</v>
      </c>
      <c r="AP188" s="22">
        <v>0</v>
      </c>
      <c r="AQ188" s="22">
        <v>0</v>
      </c>
      <c r="AR188" s="22">
        <v>0</v>
      </c>
      <c r="AS188" s="25">
        <v>12216</v>
      </c>
      <c r="AT188" s="25">
        <v>0</v>
      </c>
      <c r="AU188" s="25">
        <v>13256</v>
      </c>
      <c r="AV188" s="25">
        <v>0</v>
      </c>
      <c r="AW188" s="25">
        <v>12216</v>
      </c>
      <c r="AX188" s="25">
        <v>13256</v>
      </c>
      <c r="AY188" s="25">
        <v>1040</v>
      </c>
    </row>
    <row r="189" spans="2:51" hidden="1">
      <c r="B189" s="3" t="s">
        <v>20</v>
      </c>
      <c r="C189" s="2" t="s">
        <v>144</v>
      </c>
      <c r="D189" s="2"/>
      <c r="E189" s="2"/>
      <c r="F189" s="2"/>
      <c r="G189" s="3">
        <v>46238</v>
      </c>
      <c r="H189" s="2" t="s">
        <v>2112</v>
      </c>
      <c r="I189" s="3">
        <v>46238</v>
      </c>
      <c r="J189" s="2" t="s">
        <v>2113</v>
      </c>
      <c r="K189" s="2"/>
      <c r="L189" s="2"/>
      <c r="M189" s="2" t="s">
        <v>90</v>
      </c>
      <c r="N189" s="3"/>
      <c r="O189" s="2"/>
      <c r="P189" s="2"/>
      <c r="Q189" s="2" t="s">
        <v>36</v>
      </c>
      <c r="R189" s="2" t="s">
        <v>36</v>
      </c>
      <c r="S189" s="2" t="s">
        <v>36</v>
      </c>
      <c r="T189" s="3">
        <v>46238</v>
      </c>
      <c r="U189" s="2" t="s">
        <v>2114</v>
      </c>
      <c r="V189" s="2" t="s">
        <v>2115</v>
      </c>
      <c r="W189" s="2" t="s">
        <v>900</v>
      </c>
      <c r="X189" s="2" t="s">
        <v>113</v>
      </c>
      <c r="Y189" s="2" t="s">
        <v>505</v>
      </c>
      <c r="Z189" s="2" t="s">
        <v>92</v>
      </c>
      <c r="AA189" s="2" t="s">
        <v>90</v>
      </c>
      <c r="AB189" s="2"/>
      <c r="AC189" s="2" t="s">
        <v>114</v>
      </c>
      <c r="AD189" s="2">
        <v>1</v>
      </c>
      <c r="AE189" s="2" t="s">
        <v>369</v>
      </c>
      <c r="AF189" s="2" t="s">
        <v>370</v>
      </c>
      <c r="AG189" s="2" t="s">
        <v>126</v>
      </c>
      <c r="AH189" s="2" t="s">
        <v>371</v>
      </c>
      <c r="AI189" s="2" t="s">
        <v>682</v>
      </c>
      <c r="AJ189" s="2" t="s">
        <v>217</v>
      </c>
      <c r="AK189" s="2" t="s">
        <v>218</v>
      </c>
      <c r="AL189" s="2" t="s">
        <v>129</v>
      </c>
      <c r="AM189" s="2" t="s">
        <v>219</v>
      </c>
      <c r="AN189" s="2" t="s">
        <v>419</v>
      </c>
      <c r="AO189" s="22">
        <v>0</v>
      </c>
      <c r="AP189" s="22">
        <v>0</v>
      </c>
      <c r="AQ189" s="22">
        <v>0</v>
      </c>
      <c r="AR189" s="22">
        <v>0</v>
      </c>
      <c r="AS189" s="25">
        <v>12216</v>
      </c>
      <c r="AT189" s="25">
        <v>0</v>
      </c>
      <c r="AU189" s="25">
        <v>13256</v>
      </c>
      <c r="AV189" s="25">
        <v>0</v>
      </c>
      <c r="AW189" s="25">
        <v>12216</v>
      </c>
      <c r="AX189" s="25">
        <v>13256</v>
      </c>
      <c r="AY189" s="25">
        <v>1040</v>
      </c>
    </row>
    <row r="190" spans="2:51" hidden="1">
      <c r="B190" s="3" t="s">
        <v>20</v>
      </c>
      <c r="C190" s="2" t="s">
        <v>144</v>
      </c>
      <c r="D190" s="2"/>
      <c r="E190" s="2"/>
      <c r="F190" s="2"/>
      <c r="G190" s="3">
        <v>46238</v>
      </c>
      <c r="H190" s="2" t="s">
        <v>2116</v>
      </c>
      <c r="I190" s="3">
        <v>46238</v>
      </c>
      <c r="J190" s="2" t="s">
        <v>2117</v>
      </c>
      <c r="K190" s="2"/>
      <c r="L190" s="2"/>
      <c r="M190" s="2" t="s">
        <v>90</v>
      </c>
      <c r="N190" s="3"/>
      <c r="O190" s="2"/>
      <c r="P190" s="2"/>
      <c r="Q190" s="2" t="s">
        <v>36</v>
      </c>
      <c r="R190" s="2" t="s">
        <v>36</v>
      </c>
      <c r="S190" s="2" t="s">
        <v>36</v>
      </c>
      <c r="T190" s="3">
        <v>46238</v>
      </c>
      <c r="U190" s="2" t="s">
        <v>2118</v>
      </c>
      <c r="V190" s="2" t="s">
        <v>2119</v>
      </c>
      <c r="W190" s="2" t="s">
        <v>1222</v>
      </c>
      <c r="X190" s="2" t="s">
        <v>113</v>
      </c>
      <c r="Y190" s="2" t="s">
        <v>505</v>
      </c>
      <c r="Z190" s="2" t="s">
        <v>92</v>
      </c>
      <c r="AA190" s="2" t="s">
        <v>90</v>
      </c>
      <c r="AB190" s="2"/>
      <c r="AC190" s="2" t="s">
        <v>114</v>
      </c>
      <c r="AD190" s="2">
        <v>1</v>
      </c>
      <c r="AE190" s="2" t="s">
        <v>369</v>
      </c>
      <c r="AF190" s="2" t="s">
        <v>370</v>
      </c>
      <c r="AG190" s="2" t="s">
        <v>126</v>
      </c>
      <c r="AH190" s="2" t="s">
        <v>371</v>
      </c>
      <c r="AI190" s="2" t="s">
        <v>682</v>
      </c>
      <c r="AJ190" s="2" t="s">
        <v>217</v>
      </c>
      <c r="AK190" s="2" t="s">
        <v>218</v>
      </c>
      <c r="AL190" s="2" t="s">
        <v>129</v>
      </c>
      <c r="AM190" s="2" t="s">
        <v>219</v>
      </c>
      <c r="AN190" s="2" t="s">
        <v>396</v>
      </c>
      <c r="AO190" s="22">
        <v>0</v>
      </c>
      <c r="AP190" s="22">
        <v>0</v>
      </c>
      <c r="AQ190" s="22">
        <v>0</v>
      </c>
      <c r="AR190" s="22">
        <v>0</v>
      </c>
      <c r="AS190" s="25">
        <v>12216</v>
      </c>
      <c r="AT190" s="25">
        <v>0</v>
      </c>
      <c r="AU190" s="25">
        <v>13256</v>
      </c>
      <c r="AV190" s="25">
        <v>0</v>
      </c>
      <c r="AW190" s="25">
        <v>12216</v>
      </c>
      <c r="AX190" s="25">
        <v>13256</v>
      </c>
      <c r="AY190" s="25">
        <v>1040</v>
      </c>
    </row>
    <row r="191" spans="2:51" hidden="1">
      <c r="B191" s="3" t="s">
        <v>20</v>
      </c>
      <c r="C191" s="2" t="s">
        <v>144</v>
      </c>
      <c r="D191" s="2"/>
      <c r="E191" s="2"/>
      <c r="F191" s="2"/>
      <c r="G191" s="3">
        <v>46238</v>
      </c>
      <c r="H191" s="2" t="s">
        <v>2120</v>
      </c>
      <c r="I191" s="3">
        <v>46238</v>
      </c>
      <c r="J191" s="2" t="s">
        <v>2121</v>
      </c>
      <c r="K191" s="2"/>
      <c r="L191" s="2"/>
      <c r="M191" s="2" t="s">
        <v>90</v>
      </c>
      <c r="N191" s="3"/>
      <c r="O191" s="2"/>
      <c r="P191" s="2"/>
      <c r="Q191" s="2" t="s">
        <v>612</v>
      </c>
      <c r="R191" s="2" t="s">
        <v>612</v>
      </c>
      <c r="S191" s="2" t="s">
        <v>612</v>
      </c>
      <c r="T191" s="3">
        <v>46238</v>
      </c>
      <c r="U191" s="2" t="s">
        <v>2122</v>
      </c>
      <c r="V191" s="2" t="s">
        <v>2123</v>
      </c>
      <c r="W191" s="2" t="s">
        <v>632</v>
      </c>
      <c r="X191" s="2" t="s">
        <v>113</v>
      </c>
      <c r="Y191" s="2" t="s">
        <v>546</v>
      </c>
      <c r="Z191" s="2" t="s">
        <v>92</v>
      </c>
      <c r="AA191" s="2" t="s">
        <v>90</v>
      </c>
      <c r="AB191" s="2"/>
      <c r="AC191" s="2" t="s">
        <v>93</v>
      </c>
      <c r="AD191" s="2">
        <v>1</v>
      </c>
      <c r="AE191" s="2" t="s">
        <v>353</v>
      </c>
      <c r="AF191" s="2" t="s">
        <v>354</v>
      </c>
      <c r="AG191" s="2" t="s">
        <v>103</v>
      </c>
      <c r="AH191" s="2" t="s">
        <v>2</v>
      </c>
      <c r="AI191" s="2" t="s">
        <v>355</v>
      </c>
      <c r="AJ191" s="2" t="s">
        <v>645</v>
      </c>
      <c r="AK191" s="2" t="s">
        <v>645</v>
      </c>
      <c r="AL191" s="2" t="s">
        <v>103</v>
      </c>
      <c r="AM191" s="2" t="s">
        <v>2</v>
      </c>
      <c r="AN191" s="2" t="s">
        <v>2124</v>
      </c>
      <c r="AO191" s="22">
        <v>0</v>
      </c>
      <c r="AP191" s="22">
        <v>0</v>
      </c>
      <c r="AQ191" s="22">
        <v>0</v>
      </c>
      <c r="AR191" s="22">
        <v>0</v>
      </c>
      <c r="AS191" s="25">
        <v>13500</v>
      </c>
      <c r="AT191" s="25">
        <v>0</v>
      </c>
      <c r="AU191" s="25">
        <v>17629</v>
      </c>
      <c r="AV191" s="25">
        <v>0</v>
      </c>
      <c r="AW191" s="25">
        <v>13500</v>
      </c>
      <c r="AX191" s="25">
        <v>17629</v>
      </c>
      <c r="AY191" s="25">
        <v>4129</v>
      </c>
    </row>
    <row r="192" spans="2:51" hidden="1">
      <c r="B192" s="3" t="s">
        <v>20</v>
      </c>
      <c r="C192" s="2" t="s">
        <v>144</v>
      </c>
      <c r="D192" s="2"/>
      <c r="E192" s="2"/>
      <c r="F192" s="2"/>
      <c r="G192" s="3">
        <v>46238</v>
      </c>
      <c r="H192" s="2" t="s">
        <v>2125</v>
      </c>
      <c r="I192" s="3">
        <v>46238</v>
      </c>
      <c r="J192" s="2" t="s">
        <v>2126</v>
      </c>
      <c r="K192" s="2"/>
      <c r="L192" s="2"/>
      <c r="M192" s="2" t="s">
        <v>90</v>
      </c>
      <c r="N192" s="3"/>
      <c r="O192" s="2"/>
      <c r="P192" s="2"/>
      <c r="Q192" s="2" t="s">
        <v>31</v>
      </c>
      <c r="R192" s="2" t="s">
        <v>31</v>
      </c>
      <c r="S192" s="2" t="s">
        <v>31</v>
      </c>
      <c r="T192" s="3">
        <v>46238</v>
      </c>
      <c r="U192" s="2" t="s">
        <v>2127</v>
      </c>
      <c r="V192" s="2" t="s">
        <v>2128</v>
      </c>
      <c r="W192" s="2" t="s">
        <v>2129</v>
      </c>
      <c r="X192" s="2" t="s">
        <v>2130</v>
      </c>
      <c r="Y192" s="2" t="s">
        <v>221</v>
      </c>
      <c r="Z192" s="2" t="s">
        <v>92</v>
      </c>
      <c r="AA192" s="2" t="s">
        <v>90</v>
      </c>
      <c r="AB192" s="2"/>
      <c r="AC192" s="2" t="s">
        <v>114</v>
      </c>
      <c r="AD192" s="2">
        <v>1</v>
      </c>
      <c r="AE192" s="2" t="s">
        <v>258</v>
      </c>
      <c r="AF192" s="2" t="s">
        <v>258</v>
      </c>
      <c r="AG192" s="2" t="s">
        <v>129</v>
      </c>
      <c r="AH192" s="2" t="s">
        <v>223</v>
      </c>
      <c r="AI192" s="2"/>
      <c r="AJ192" s="2" t="s">
        <v>224</v>
      </c>
      <c r="AK192" s="2" t="s">
        <v>224</v>
      </c>
      <c r="AL192" s="2" t="s">
        <v>103</v>
      </c>
      <c r="AM192" s="2"/>
      <c r="AN192" s="2"/>
      <c r="AO192" s="22">
        <v>0</v>
      </c>
      <c r="AP192" s="22">
        <v>0</v>
      </c>
      <c r="AQ192" s="22">
        <v>0</v>
      </c>
      <c r="AR192" s="22">
        <v>0</v>
      </c>
      <c r="AS192" s="25">
        <v>13698</v>
      </c>
      <c r="AT192" s="25">
        <v>0</v>
      </c>
      <c r="AU192" s="25">
        <v>21527</v>
      </c>
      <c r="AV192" s="25">
        <v>0</v>
      </c>
      <c r="AW192" s="25">
        <v>13698</v>
      </c>
      <c r="AX192" s="25">
        <v>21527</v>
      </c>
      <c r="AY192" s="25">
        <v>7829</v>
      </c>
    </row>
    <row r="193" spans="2:51" hidden="1">
      <c r="B193" s="3" t="s">
        <v>20</v>
      </c>
      <c r="C193" s="2" t="s">
        <v>144</v>
      </c>
      <c r="D193" s="2"/>
      <c r="E193" s="2"/>
      <c r="F193" s="2"/>
      <c r="G193" s="3">
        <v>46238</v>
      </c>
      <c r="H193" s="2" t="s">
        <v>2131</v>
      </c>
      <c r="I193" s="3">
        <v>46238</v>
      </c>
      <c r="J193" s="2" t="s">
        <v>2132</v>
      </c>
      <c r="K193" s="2"/>
      <c r="L193" s="2"/>
      <c r="M193" s="2" t="s">
        <v>90</v>
      </c>
      <c r="N193" s="3"/>
      <c r="O193" s="2"/>
      <c r="P193" s="2"/>
      <c r="Q193" s="2" t="s">
        <v>28</v>
      </c>
      <c r="R193" s="2" t="s">
        <v>28</v>
      </c>
      <c r="S193" s="2" t="s">
        <v>28</v>
      </c>
      <c r="T193" s="3">
        <v>46238</v>
      </c>
      <c r="U193" s="2" t="s">
        <v>2133</v>
      </c>
      <c r="V193" s="2" t="s">
        <v>2134</v>
      </c>
      <c r="W193" s="2" t="s">
        <v>1093</v>
      </c>
      <c r="X193" s="2" t="s">
        <v>113</v>
      </c>
      <c r="Y193" s="2" t="s">
        <v>221</v>
      </c>
      <c r="Z193" s="2" t="s">
        <v>92</v>
      </c>
      <c r="AA193" s="2" t="s">
        <v>90</v>
      </c>
      <c r="AB193" s="2"/>
      <c r="AC193" s="2" t="s">
        <v>114</v>
      </c>
      <c r="AD193" s="2">
        <v>1</v>
      </c>
      <c r="AE193" s="2" t="s">
        <v>217</v>
      </c>
      <c r="AF193" s="2" t="s">
        <v>218</v>
      </c>
      <c r="AG193" s="2" t="s">
        <v>129</v>
      </c>
      <c r="AH193" s="2" t="s">
        <v>219</v>
      </c>
      <c r="AI193" s="2" t="s">
        <v>220</v>
      </c>
      <c r="AJ193" s="2" t="s">
        <v>462</v>
      </c>
      <c r="AK193" s="2" t="s">
        <v>462</v>
      </c>
      <c r="AL193" s="2" t="s">
        <v>103</v>
      </c>
      <c r="AM193" s="2" t="s">
        <v>7</v>
      </c>
      <c r="AN193" s="2"/>
      <c r="AO193" s="22">
        <v>0</v>
      </c>
      <c r="AP193" s="22">
        <v>0</v>
      </c>
      <c r="AQ193" s="22">
        <v>0</v>
      </c>
      <c r="AR193" s="22">
        <v>0</v>
      </c>
      <c r="AS193" s="25">
        <v>8686</v>
      </c>
      <c r="AT193" s="25">
        <v>0</v>
      </c>
      <c r="AU193" s="25">
        <v>9884</v>
      </c>
      <c r="AV193" s="25">
        <v>0</v>
      </c>
      <c r="AW193" s="25">
        <v>8686</v>
      </c>
      <c r="AX193" s="25">
        <v>9884</v>
      </c>
      <c r="AY193" s="25">
        <v>1198</v>
      </c>
    </row>
    <row r="194" spans="2:51" hidden="1">
      <c r="B194" s="3" t="s">
        <v>20</v>
      </c>
      <c r="C194" s="2" t="s">
        <v>144</v>
      </c>
      <c r="D194" s="2"/>
      <c r="E194" s="2"/>
      <c r="F194" s="2"/>
      <c r="G194" s="3">
        <v>46238</v>
      </c>
      <c r="H194" s="2" t="s">
        <v>2135</v>
      </c>
      <c r="I194" s="3">
        <v>46238</v>
      </c>
      <c r="J194" s="2" t="s">
        <v>2136</v>
      </c>
      <c r="K194" s="2"/>
      <c r="L194" s="2"/>
      <c r="M194" s="2" t="s">
        <v>90</v>
      </c>
      <c r="N194" s="3"/>
      <c r="O194" s="2"/>
      <c r="P194" s="2"/>
      <c r="Q194" s="2" t="s">
        <v>36</v>
      </c>
      <c r="R194" s="2" t="s">
        <v>36</v>
      </c>
      <c r="S194" s="2" t="s">
        <v>36</v>
      </c>
      <c r="T194" s="3">
        <v>46238</v>
      </c>
      <c r="U194" s="2" t="s">
        <v>2137</v>
      </c>
      <c r="V194" s="2" t="s">
        <v>2138</v>
      </c>
      <c r="W194" s="2" t="s">
        <v>1222</v>
      </c>
      <c r="X194" s="2" t="s">
        <v>113</v>
      </c>
      <c r="Y194" s="2" t="s">
        <v>505</v>
      </c>
      <c r="Z194" s="2" t="s">
        <v>92</v>
      </c>
      <c r="AA194" s="2" t="s">
        <v>90</v>
      </c>
      <c r="AB194" s="2"/>
      <c r="AC194" s="2" t="s">
        <v>114</v>
      </c>
      <c r="AD194" s="2">
        <v>1</v>
      </c>
      <c r="AE194" s="2" t="s">
        <v>217</v>
      </c>
      <c r="AF194" s="2" t="s">
        <v>218</v>
      </c>
      <c r="AG194" s="2" t="s">
        <v>129</v>
      </c>
      <c r="AH194" s="2" t="s">
        <v>219</v>
      </c>
      <c r="AI194" s="2" t="s">
        <v>220</v>
      </c>
      <c r="AJ194" s="2" t="s">
        <v>127</v>
      </c>
      <c r="AK194" s="2" t="s">
        <v>127</v>
      </c>
      <c r="AL194" s="2" t="s">
        <v>126</v>
      </c>
      <c r="AM194" s="2" t="s">
        <v>127</v>
      </c>
      <c r="AN194" s="2"/>
      <c r="AO194" s="22">
        <v>0</v>
      </c>
      <c r="AP194" s="22">
        <v>0</v>
      </c>
      <c r="AQ194" s="22">
        <v>0</v>
      </c>
      <c r="AR194" s="22">
        <v>0</v>
      </c>
      <c r="AS194" s="25">
        <v>12216</v>
      </c>
      <c r="AT194" s="25">
        <v>0</v>
      </c>
      <c r="AU194" s="25">
        <v>13256</v>
      </c>
      <c r="AV194" s="25">
        <v>0</v>
      </c>
      <c r="AW194" s="25">
        <v>12216</v>
      </c>
      <c r="AX194" s="25">
        <v>13256</v>
      </c>
      <c r="AY194" s="25">
        <v>1040</v>
      </c>
    </row>
    <row r="195" spans="2:51" hidden="1">
      <c r="B195" s="3" t="s">
        <v>20</v>
      </c>
      <c r="C195" s="2" t="s">
        <v>144</v>
      </c>
      <c r="D195" s="2"/>
      <c r="E195" s="2"/>
      <c r="F195" s="2"/>
      <c r="G195" s="3">
        <v>46238</v>
      </c>
      <c r="H195" s="2" t="s">
        <v>2139</v>
      </c>
      <c r="I195" s="3">
        <v>46238</v>
      </c>
      <c r="J195" s="2" t="s">
        <v>2140</v>
      </c>
      <c r="K195" s="2"/>
      <c r="L195" s="2"/>
      <c r="M195" s="2" t="s">
        <v>90</v>
      </c>
      <c r="N195" s="3"/>
      <c r="O195" s="2"/>
      <c r="P195" s="2"/>
      <c r="Q195" s="2" t="s">
        <v>36</v>
      </c>
      <c r="R195" s="2" t="s">
        <v>36</v>
      </c>
      <c r="S195" s="2" t="s">
        <v>36</v>
      </c>
      <c r="T195" s="3">
        <v>46238</v>
      </c>
      <c r="U195" s="2" t="s">
        <v>2141</v>
      </c>
      <c r="V195" s="2" t="s">
        <v>2142</v>
      </c>
      <c r="W195" s="2" t="s">
        <v>1223</v>
      </c>
      <c r="X195" s="2" t="s">
        <v>113</v>
      </c>
      <c r="Y195" s="2" t="s">
        <v>505</v>
      </c>
      <c r="Z195" s="2" t="s">
        <v>92</v>
      </c>
      <c r="AA195" s="2" t="s">
        <v>90</v>
      </c>
      <c r="AB195" s="2"/>
      <c r="AC195" s="2" t="s">
        <v>114</v>
      </c>
      <c r="AD195" s="2">
        <v>1</v>
      </c>
      <c r="AE195" s="2" t="s">
        <v>217</v>
      </c>
      <c r="AF195" s="2" t="s">
        <v>218</v>
      </c>
      <c r="AG195" s="2" t="s">
        <v>129</v>
      </c>
      <c r="AH195" s="2" t="s">
        <v>219</v>
      </c>
      <c r="AI195" s="2" t="s">
        <v>220</v>
      </c>
      <c r="AJ195" s="2" t="s">
        <v>127</v>
      </c>
      <c r="AK195" s="2" t="s">
        <v>127</v>
      </c>
      <c r="AL195" s="2" t="s">
        <v>126</v>
      </c>
      <c r="AM195" s="2" t="s">
        <v>127</v>
      </c>
      <c r="AN195" s="2"/>
      <c r="AO195" s="22">
        <v>0</v>
      </c>
      <c r="AP195" s="22">
        <v>0</v>
      </c>
      <c r="AQ195" s="22">
        <v>0</v>
      </c>
      <c r="AR195" s="22">
        <v>0</v>
      </c>
      <c r="AS195" s="25">
        <v>12216</v>
      </c>
      <c r="AT195" s="25">
        <v>0</v>
      </c>
      <c r="AU195" s="25">
        <v>13256</v>
      </c>
      <c r="AV195" s="25">
        <v>0</v>
      </c>
      <c r="AW195" s="25">
        <v>12216</v>
      </c>
      <c r="AX195" s="25">
        <v>13256</v>
      </c>
      <c r="AY195" s="25">
        <v>1040</v>
      </c>
    </row>
    <row r="196" spans="2:51" hidden="1">
      <c r="B196" s="3" t="s">
        <v>20</v>
      </c>
      <c r="C196" s="2" t="s">
        <v>144</v>
      </c>
      <c r="D196" s="2"/>
      <c r="E196" s="2"/>
      <c r="F196" s="2"/>
      <c r="G196" s="3">
        <v>46238</v>
      </c>
      <c r="H196" s="2" t="s">
        <v>2143</v>
      </c>
      <c r="I196" s="3">
        <v>46238</v>
      </c>
      <c r="J196" s="2" t="s">
        <v>2144</v>
      </c>
      <c r="K196" s="2"/>
      <c r="L196" s="2"/>
      <c r="M196" s="2" t="s">
        <v>90</v>
      </c>
      <c r="N196" s="3"/>
      <c r="O196" s="2"/>
      <c r="P196" s="2"/>
      <c r="Q196" s="2" t="s">
        <v>36</v>
      </c>
      <c r="R196" s="2" t="s">
        <v>36</v>
      </c>
      <c r="S196" s="2" t="s">
        <v>36</v>
      </c>
      <c r="T196" s="3">
        <v>46238</v>
      </c>
      <c r="U196" s="2" t="s">
        <v>2145</v>
      </c>
      <c r="V196" s="2" t="s">
        <v>2146</v>
      </c>
      <c r="W196" s="2" t="s">
        <v>766</v>
      </c>
      <c r="X196" s="2" t="s">
        <v>113</v>
      </c>
      <c r="Y196" s="2" t="s">
        <v>505</v>
      </c>
      <c r="Z196" s="2" t="s">
        <v>92</v>
      </c>
      <c r="AA196" s="2" t="s">
        <v>90</v>
      </c>
      <c r="AB196" s="2"/>
      <c r="AC196" s="2" t="s">
        <v>114</v>
      </c>
      <c r="AD196" s="2">
        <v>1</v>
      </c>
      <c r="AE196" s="2" t="s">
        <v>127</v>
      </c>
      <c r="AF196" s="2" t="s">
        <v>127</v>
      </c>
      <c r="AG196" s="2" t="s">
        <v>126</v>
      </c>
      <c r="AH196" s="2" t="s">
        <v>127</v>
      </c>
      <c r="AI196" s="2"/>
      <c r="AJ196" s="2" t="s">
        <v>217</v>
      </c>
      <c r="AK196" s="2" t="s">
        <v>218</v>
      </c>
      <c r="AL196" s="2" t="s">
        <v>129</v>
      </c>
      <c r="AM196" s="2" t="s">
        <v>219</v>
      </c>
      <c r="AN196" s="2" t="s">
        <v>419</v>
      </c>
      <c r="AO196" s="22">
        <v>0</v>
      </c>
      <c r="AP196" s="22">
        <v>0</v>
      </c>
      <c r="AQ196" s="22">
        <v>0</v>
      </c>
      <c r="AR196" s="22">
        <v>0</v>
      </c>
      <c r="AS196" s="25">
        <v>12216</v>
      </c>
      <c r="AT196" s="25">
        <v>0</v>
      </c>
      <c r="AU196" s="25">
        <v>13256</v>
      </c>
      <c r="AV196" s="25">
        <v>0</v>
      </c>
      <c r="AW196" s="25">
        <v>12216</v>
      </c>
      <c r="AX196" s="25">
        <v>13256</v>
      </c>
      <c r="AY196" s="25">
        <v>1040</v>
      </c>
    </row>
    <row r="197" spans="2:51" hidden="1">
      <c r="B197" s="3" t="s">
        <v>20</v>
      </c>
      <c r="C197" s="2" t="s">
        <v>144</v>
      </c>
      <c r="D197" s="2"/>
      <c r="E197" s="2"/>
      <c r="F197" s="2"/>
      <c r="G197" s="3">
        <v>46238</v>
      </c>
      <c r="H197" s="2" t="s">
        <v>2147</v>
      </c>
      <c r="I197" s="3">
        <v>46238</v>
      </c>
      <c r="J197" s="2" t="s">
        <v>2148</v>
      </c>
      <c r="K197" s="2"/>
      <c r="L197" s="2"/>
      <c r="M197" s="2" t="s">
        <v>90</v>
      </c>
      <c r="N197" s="3"/>
      <c r="O197" s="2"/>
      <c r="P197" s="2"/>
      <c r="Q197" s="2" t="s">
        <v>36</v>
      </c>
      <c r="R197" s="2" t="s">
        <v>36</v>
      </c>
      <c r="S197" s="2" t="s">
        <v>36</v>
      </c>
      <c r="T197" s="3">
        <v>46238</v>
      </c>
      <c r="U197" s="2" t="s">
        <v>2149</v>
      </c>
      <c r="V197" s="2" t="s">
        <v>2150</v>
      </c>
      <c r="W197" s="2" t="s">
        <v>793</v>
      </c>
      <c r="X197" s="2" t="s">
        <v>113</v>
      </c>
      <c r="Y197" s="2" t="s">
        <v>505</v>
      </c>
      <c r="Z197" s="2" t="s">
        <v>92</v>
      </c>
      <c r="AA197" s="2" t="s">
        <v>90</v>
      </c>
      <c r="AB197" s="2"/>
      <c r="AC197" s="2" t="s">
        <v>114</v>
      </c>
      <c r="AD197" s="2">
        <v>1</v>
      </c>
      <c r="AE197" s="2" t="s">
        <v>127</v>
      </c>
      <c r="AF197" s="2" t="s">
        <v>127</v>
      </c>
      <c r="AG197" s="2" t="s">
        <v>126</v>
      </c>
      <c r="AH197" s="2" t="s">
        <v>127</v>
      </c>
      <c r="AI197" s="2"/>
      <c r="AJ197" s="2" t="s">
        <v>217</v>
      </c>
      <c r="AK197" s="2" t="s">
        <v>218</v>
      </c>
      <c r="AL197" s="2" t="s">
        <v>129</v>
      </c>
      <c r="AM197" s="2" t="s">
        <v>219</v>
      </c>
      <c r="AN197" s="2" t="s">
        <v>419</v>
      </c>
      <c r="AO197" s="22">
        <v>0</v>
      </c>
      <c r="AP197" s="22">
        <v>0</v>
      </c>
      <c r="AQ197" s="22">
        <v>0</v>
      </c>
      <c r="AR197" s="22">
        <v>0</v>
      </c>
      <c r="AS197" s="25">
        <v>12216</v>
      </c>
      <c r="AT197" s="25">
        <v>0</v>
      </c>
      <c r="AU197" s="25">
        <v>13256</v>
      </c>
      <c r="AV197" s="25">
        <v>0</v>
      </c>
      <c r="AW197" s="25">
        <v>12216</v>
      </c>
      <c r="AX197" s="25">
        <v>13256</v>
      </c>
      <c r="AY197" s="25">
        <v>1040</v>
      </c>
    </row>
    <row r="198" spans="2:51" hidden="1">
      <c r="B198" s="3" t="s">
        <v>20</v>
      </c>
      <c r="C198" s="2" t="s">
        <v>144</v>
      </c>
      <c r="D198" s="2"/>
      <c r="E198" s="2"/>
      <c r="F198" s="2"/>
      <c r="G198" s="3">
        <v>46238</v>
      </c>
      <c r="H198" s="2" t="s">
        <v>2151</v>
      </c>
      <c r="I198" s="3">
        <v>46238</v>
      </c>
      <c r="J198" s="2" t="s">
        <v>2152</v>
      </c>
      <c r="K198" s="2"/>
      <c r="L198" s="2"/>
      <c r="M198" s="2" t="s">
        <v>90</v>
      </c>
      <c r="N198" s="3"/>
      <c r="O198" s="2"/>
      <c r="P198" s="2"/>
      <c r="Q198" s="2" t="s">
        <v>36</v>
      </c>
      <c r="R198" s="2" t="s">
        <v>36</v>
      </c>
      <c r="S198" s="2" t="s">
        <v>36</v>
      </c>
      <c r="T198" s="3">
        <v>46238</v>
      </c>
      <c r="U198" s="2" t="s">
        <v>2153</v>
      </c>
      <c r="V198" s="2" t="s">
        <v>2154</v>
      </c>
      <c r="W198" s="2" t="s">
        <v>900</v>
      </c>
      <c r="X198" s="2" t="s">
        <v>113</v>
      </c>
      <c r="Y198" s="2" t="s">
        <v>505</v>
      </c>
      <c r="Z198" s="2" t="s">
        <v>92</v>
      </c>
      <c r="AA198" s="2" t="s">
        <v>90</v>
      </c>
      <c r="AB198" s="2"/>
      <c r="AC198" s="2" t="s">
        <v>114</v>
      </c>
      <c r="AD198" s="2">
        <v>1</v>
      </c>
      <c r="AE198" s="2" t="s">
        <v>127</v>
      </c>
      <c r="AF198" s="2" t="s">
        <v>127</v>
      </c>
      <c r="AG198" s="2" t="s">
        <v>126</v>
      </c>
      <c r="AH198" s="2" t="s">
        <v>127</v>
      </c>
      <c r="AI198" s="2"/>
      <c r="AJ198" s="2" t="s">
        <v>217</v>
      </c>
      <c r="AK198" s="2" t="s">
        <v>218</v>
      </c>
      <c r="AL198" s="2" t="s">
        <v>129</v>
      </c>
      <c r="AM198" s="2" t="s">
        <v>219</v>
      </c>
      <c r="AN198" s="2" t="s">
        <v>396</v>
      </c>
      <c r="AO198" s="22">
        <v>0</v>
      </c>
      <c r="AP198" s="22">
        <v>0</v>
      </c>
      <c r="AQ198" s="22">
        <v>0</v>
      </c>
      <c r="AR198" s="22">
        <v>0</v>
      </c>
      <c r="AS198" s="25">
        <v>12216</v>
      </c>
      <c r="AT198" s="25">
        <v>0</v>
      </c>
      <c r="AU198" s="25">
        <v>13256</v>
      </c>
      <c r="AV198" s="25">
        <v>0</v>
      </c>
      <c r="AW198" s="25">
        <v>12216</v>
      </c>
      <c r="AX198" s="25">
        <v>13256</v>
      </c>
      <c r="AY198" s="25">
        <v>1040</v>
      </c>
    </row>
    <row r="199" spans="2:51" hidden="1">
      <c r="B199" s="3" t="s">
        <v>20</v>
      </c>
      <c r="C199" s="2" t="s">
        <v>144</v>
      </c>
      <c r="D199" s="2"/>
      <c r="E199" s="2"/>
      <c r="F199" s="2"/>
      <c r="G199" s="3">
        <v>46238</v>
      </c>
      <c r="H199" s="2" t="s">
        <v>2155</v>
      </c>
      <c r="I199" s="3">
        <v>46238</v>
      </c>
      <c r="J199" s="2" t="s">
        <v>2156</v>
      </c>
      <c r="K199" s="2"/>
      <c r="L199" s="2"/>
      <c r="M199" s="2" t="s">
        <v>90</v>
      </c>
      <c r="N199" s="3"/>
      <c r="O199" s="2"/>
      <c r="P199" s="2"/>
      <c r="Q199" s="2" t="s">
        <v>461</v>
      </c>
      <c r="R199" s="2" t="s">
        <v>461</v>
      </c>
      <c r="S199" s="2" t="s">
        <v>461</v>
      </c>
      <c r="T199" s="3">
        <v>46238</v>
      </c>
      <c r="U199" s="2" t="s">
        <v>2157</v>
      </c>
      <c r="V199" s="2" t="s">
        <v>2158</v>
      </c>
      <c r="W199" s="2" t="s">
        <v>996</v>
      </c>
      <c r="X199" s="2" t="s">
        <v>113</v>
      </c>
      <c r="Y199" s="2" t="s">
        <v>356</v>
      </c>
      <c r="Z199" s="2" t="s">
        <v>92</v>
      </c>
      <c r="AA199" s="2" t="s">
        <v>90</v>
      </c>
      <c r="AB199" s="2"/>
      <c r="AC199" s="2" t="s">
        <v>114</v>
      </c>
      <c r="AD199" s="2">
        <v>1</v>
      </c>
      <c r="AE199" s="2" t="s">
        <v>609</v>
      </c>
      <c r="AF199" s="2" t="s">
        <v>609</v>
      </c>
      <c r="AG199" s="2" t="s">
        <v>103</v>
      </c>
      <c r="AH199" s="2"/>
      <c r="AI199" s="2"/>
      <c r="AJ199" s="2" t="s">
        <v>259</v>
      </c>
      <c r="AK199" s="2" t="s">
        <v>259</v>
      </c>
      <c r="AL199" s="2" t="s">
        <v>129</v>
      </c>
      <c r="AM199" s="2" t="s">
        <v>150</v>
      </c>
      <c r="AN199" s="2"/>
      <c r="AO199" s="22">
        <v>0</v>
      </c>
      <c r="AP199" s="22">
        <v>0</v>
      </c>
      <c r="AQ199" s="22">
        <v>0</v>
      </c>
      <c r="AR199" s="22">
        <v>0</v>
      </c>
      <c r="AS199" s="25">
        <v>8190</v>
      </c>
      <c r="AT199" s="25">
        <v>0</v>
      </c>
      <c r="AU199" s="25">
        <v>10169</v>
      </c>
      <c r="AV199" s="25">
        <v>0</v>
      </c>
      <c r="AW199" s="25">
        <v>8190</v>
      </c>
      <c r="AX199" s="25">
        <v>10169</v>
      </c>
      <c r="AY199" s="25">
        <v>1979</v>
      </c>
    </row>
    <row r="200" spans="2:51" hidden="1">
      <c r="B200" s="3" t="s">
        <v>20</v>
      </c>
      <c r="C200" s="2" t="s">
        <v>144</v>
      </c>
      <c r="D200" s="2" t="s">
        <v>100</v>
      </c>
      <c r="E200" s="2"/>
      <c r="F200" s="2"/>
      <c r="G200" s="3">
        <v>46238</v>
      </c>
      <c r="H200" s="2" t="s">
        <v>2159</v>
      </c>
      <c r="I200" s="3">
        <v>46238</v>
      </c>
      <c r="J200" s="2" t="s">
        <v>2160</v>
      </c>
      <c r="K200" s="2"/>
      <c r="L200" s="2"/>
      <c r="M200" s="2" t="s">
        <v>90</v>
      </c>
      <c r="N200" s="3"/>
      <c r="O200" s="2"/>
      <c r="P200" s="2"/>
      <c r="Q200" s="2" t="s">
        <v>37</v>
      </c>
      <c r="R200" s="2" t="s">
        <v>37</v>
      </c>
      <c r="S200" s="2" t="s">
        <v>37</v>
      </c>
      <c r="T200" s="3">
        <v>46238</v>
      </c>
      <c r="U200" s="2" t="s">
        <v>2161</v>
      </c>
      <c r="V200" s="2" t="s">
        <v>2162</v>
      </c>
      <c r="W200" s="2" t="s">
        <v>2163</v>
      </c>
      <c r="X200" s="2" t="s">
        <v>113</v>
      </c>
      <c r="Y200" s="2"/>
      <c r="Z200" s="2" t="s">
        <v>92</v>
      </c>
      <c r="AA200" s="2" t="s">
        <v>90</v>
      </c>
      <c r="AB200" s="2"/>
      <c r="AC200" s="2" t="s">
        <v>114</v>
      </c>
      <c r="AD200" s="2">
        <v>1</v>
      </c>
      <c r="AE200" s="2" t="s">
        <v>231</v>
      </c>
      <c r="AF200" s="2" t="s">
        <v>207</v>
      </c>
      <c r="AG200" s="2" t="s">
        <v>207</v>
      </c>
      <c r="AH200" s="2" t="s">
        <v>178</v>
      </c>
      <c r="AI200" s="2"/>
      <c r="AJ200" s="2" t="s">
        <v>2164</v>
      </c>
      <c r="AK200" s="2" t="s">
        <v>2164</v>
      </c>
      <c r="AL200" s="2" t="s">
        <v>103</v>
      </c>
      <c r="AM200" s="2"/>
      <c r="AN200" s="2"/>
      <c r="AO200" s="22">
        <v>0</v>
      </c>
      <c r="AP200" s="22">
        <v>0</v>
      </c>
      <c r="AQ200" s="22">
        <v>0</v>
      </c>
      <c r="AR200" s="22">
        <v>0</v>
      </c>
      <c r="AS200" s="25">
        <v>20000</v>
      </c>
      <c r="AT200" s="25">
        <v>0</v>
      </c>
      <c r="AU200" s="25">
        <v>30000</v>
      </c>
      <c r="AV200" s="25">
        <v>0</v>
      </c>
      <c r="AW200" s="25">
        <v>20000</v>
      </c>
      <c r="AX200" s="25">
        <v>30000</v>
      </c>
      <c r="AY200" s="25">
        <v>10000</v>
      </c>
    </row>
    <row r="201" spans="2:51" hidden="1">
      <c r="B201" s="3" t="s">
        <v>20</v>
      </c>
      <c r="C201" s="2" t="s">
        <v>144</v>
      </c>
      <c r="D201" s="2" t="s">
        <v>100</v>
      </c>
      <c r="E201" s="2"/>
      <c r="F201" s="2"/>
      <c r="G201" s="3">
        <v>46238</v>
      </c>
      <c r="H201" s="2" t="s">
        <v>2165</v>
      </c>
      <c r="I201" s="3">
        <v>46238</v>
      </c>
      <c r="J201" s="2" t="s">
        <v>2166</v>
      </c>
      <c r="K201" s="2"/>
      <c r="L201" s="2"/>
      <c r="M201" s="2" t="s">
        <v>90</v>
      </c>
      <c r="N201" s="3"/>
      <c r="O201" s="2"/>
      <c r="P201" s="2"/>
      <c r="Q201" s="2" t="s">
        <v>26</v>
      </c>
      <c r="R201" s="2" t="s">
        <v>26</v>
      </c>
      <c r="S201" s="2" t="s">
        <v>26</v>
      </c>
      <c r="T201" s="3">
        <v>46238</v>
      </c>
      <c r="U201" s="2" t="s">
        <v>2167</v>
      </c>
      <c r="V201" s="2" t="s">
        <v>2168</v>
      </c>
      <c r="W201" s="2" t="s">
        <v>1328</v>
      </c>
      <c r="X201" s="2" t="s">
        <v>133</v>
      </c>
      <c r="Y201" s="2" t="s">
        <v>673</v>
      </c>
      <c r="Z201" s="2" t="s">
        <v>92</v>
      </c>
      <c r="AA201" s="2" t="s">
        <v>90</v>
      </c>
      <c r="AB201" s="2"/>
      <c r="AC201" s="2" t="s">
        <v>93</v>
      </c>
      <c r="AD201" s="2">
        <v>1</v>
      </c>
      <c r="AE201" s="2" t="s">
        <v>611</v>
      </c>
      <c r="AF201" s="2" t="s">
        <v>611</v>
      </c>
      <c r="AG201" s="2" t="s">
        <v>103</v>
      </c>
      <c r="AH201" s="2" t="s">
        <v>2</v>
      </c>
      <c r="AI201" s="2" t="s">
        <v>729</v>
      </c>
      <c r="AJ201" s="2" t="s">
        <v>2</v>
      </c>
      <c r="AK201" s="2" t="s">
        <v>2</v>
      </c>
      <c r="AL201" s="2" t="s">
        <v>103</v>
      </c>
      <c r="AM201" s="2" t="s">
        <v>2</v>
      </c>
      <c r="AN201" s="2"/>
      <c r="AO201" s="22">
        <v>0</v>
      </c>
      <c r="AP201" s="22">
        <v>0</v>
      </c>
      <c r="AQ201" s="22">
        <v>0</v>
      </c>
      <c r="AR201" s="22">
        <v>0</v>
      </c>
      <c r="AS201" s="25">
        <v>5000</v>
      </c>
      <c r="AT201" s="25">
        <v>0</v>
      </c>
      <c r="AU201" s="25">
        <v>5559</v>
      </c>
      <c r="AV201" s="25">
        <v>0</v>
      </c>
      <c r="AW201" s="25">
        <v>5000</v>
      </c>
      <c r="AX201" s="25">
        <v>5559</v>
      </c>
      <c r="AY201" s="25">
        <v>559</v>
      </c>
    </row>
    <row r="202" spans="2:51" hidden="1">
      <c r="B202" s="3" t="s">
        <v>20</v>
      </c>
      <c r="C202" s="2" t="s">
        <v>144</v>
      </c>
      <c r="D202" s="2"/>
      <c r="E202" s="2"/>
      <c r="F202" s="2"/>
      <c r="G202" s="3">
        <v>46238</v>
      </c>
      <c r="H202" s="2" t="s">
        <v>2169</v>
      </c>
      <c r="I202" s="3">
        <v>46238</v>
      </c>
      <c r="J202" s="2" t="s">
        <v>2170</v>
      </c>
      <c r="K202" s="2"/>
      <c r="L202" s="2"/>
      <c r="M202" s="2" t="s">
        <v>90</v>
      </c>
      <c r="N202" s="3"/>
      <c r="O202" s="2"/>
      <c r="P202" s="2"/>
      <c r="Q202" s="2" t="s">
        <v>27</v>
      </c>
      <c r="R202" s="2" t="s">
        <v>27</v>
      </c>
      <c r="S202" s="2" t="s">
        <v>27</v>
      </c>
      <c r="T202" s="3">
        <v>46238</v>
      </c>
      <c r="U202" s="2" t="s">
        <v>2171</v>
      </c>
      <c r="V202" s="2" t="s">
        <v>2172</v>
      </c>
      <c r="W202" s="2" t="s">
        <v>787</v>
      </c>
      <c r="X202" s="2" t="s">
        <v>113</v>
      </c>
      <c r="Y202" s="2" t="s">
        <v>356</v>
      </c>
      <c r="Z202" s="2" t="s">
        <v>92</v>
      </c>
      <c r="AA202" s="2" t="s">
        <v>90</v>
      </c>
      <c r="AB202" s="2"/>
      <c r="AC202" s="2" t="s">
        <v>114</v>
      </c>
      <c r="AD202" s="2">
        <v>1</v>
      </c>
      <c r="AE202" s="2" t="s">
        <v>352</v>
      </c>
      <c r="AF202" s="2" t="s">
        <v>352</v>
      </c>
      <c r="AG202" s="2" t="s">
        <v>103</v>
      </c>
      <c r="AH202" s="2"/>
      <c r="AI202" s="2"/>
      <c r="AJ202" s="2" t="s">
        <v>259</v>
      </c>
      <c r="AK202" s="2" t="s">
        <v>259</v>
      </c>
      <c r="AL202" s="2" t="s">
        <v>129</v>
      </c>
      <c r="AM202" s="2" t="s">
        <v>150</v>
      </c>
      <c r="AN202" s="2"/>
      <c r="AO202" s="22">
        <v>0</v>
      </c>
      <c r="AP202" s="22">
        <v>0</v>
      </c>
      <c r="AQ202" s="22">
        <v>0</v>
      </c>
      <c r="AR202" s="22">
        <v>0</v>
      </c>
      <c r="AS202" s="25">
        <v>8190</v>
      </c>
      <c r="AT202" s="25">
        <v>0</v>
      </c>
      <c r="AU202" s="25">
        <v>10169</v>
      </c>
      <c r="AV202" s="25">
        <v>0</v>
      </c>
      <c r="AW202" s="25">
        <v>8190</v>
      </c>
      <c r="AX202" s="25">
        <v>10169</v>
      </c>
      <c r="AY202" s="25">
        <v>1979</v>
      </c>
    </row>
    <row r="203" spans="2:51" hidden="1">
      <c r="B203" s="3" t="s">
        <v>21</v>
      </c>
      <c r="C203" s="2" t="s">
        <v>152</v>
      </c>
      <c r="D203" s="2" t="s">
        <v>100</v>
      </c>
      <c r="E203" s="2"/>
      <c r="F203" s="2"/>
      <c r="G203" s="3">
        <v>46238</v>
      </c>
      <c r="H203" s="2" t="s">
        <v>2173</v>
      </c>
      <c r="I203" s="3">
        <v>46238</v>
      </c>
      <c r="J203" s="2" t="s">
        <v>2174</v>
      </c>
      <c r="K203" s="2"/>
      <c r="L203" s="2"/>
      <c r="M203" s="2" t="s">
        <v>90</v>
      </c>
      <c r="N203" s="3"/>
      <c r="O203" s="2" t="s">
        <v>2175</v>
      </c>
      <c r="P203" s="2"/>
      <c r="Q203" s="2" t="s">
        <v>27</v>
      </c>
      <c r="R203" s="2" t="s">
        <v>538</v>
      </c>
      <c r="S203" s="2" t="s">
        <v>27</v>
      </c>
      <c r="T203" s="3">
        <v>46238</v>
      </c>
      <c r="U203" s="2" t="s">
        <v>2176</v>
      </c>
      <c r="V203" s="2"/>
      <c r="W203" s="2" t="s">
        <v>470</v>
      </c>
      <c r="X203" s="2" t="s">
        <v>133</v>
      </c>
      <c r="Y203" s="2" t="s">
        <v>389</v>
      </c>
      <c r="Z203" s="2" t="s">
        <v>92</v>
      </c>
      <c r="AA203" s="2" t="s">
        <v>90</v>
      </c>
      <c r="AB203" s="2"/>
      <c r="AC203" s="2" t="s">
        <v>114</v>
      </c>
      <c r="AD203" s="2">
        <v>1</v>
      </c>
      <c r="AE203" s="2" t="s">
        <v>539</v>
      </c>
      <c r="AF203" s="2" t="s">
        <v>540</v>
      </c>
      <c r="AG203" s="2" t="s">
        <v>13</v>
      </c>
      <c r="AH203" s="2" t="s">
        <v>154</v>
      </c>
      <c r="AI203" s="2" t="s">
        <v>541</v>
      </c>
      <c r="AJ203" s="2" t="s">
        <v>155</v>
      </c>
      <c r="AK203" s="2" t="s">
        <v>156</v>
      </c>
      <c r="AL203" s="2" t="s">
        <v>129</v>
      </c>
      <c r="AM203" s="2" t="s">
        <v>150</v>
      </c>
      <c r="AN203" s="2" t="s">
        <v>2177</v>
      </c>
      <c r="AO203" s="22">
        <v>27240</v>
      </c>
      <c r="AP203" s="22">
        <v>0</v>
      </c>
      <c r="AQ203" s="22">
        <v>0</v>
      </c>
      <c r="AR203" s="22">
        <v>0</v>
      </c>
      <c r="AS203" s="25">
        <v>29855.040000000001</v>
      </c>
      <c r="AT203" s="25">
        <v>0</v>
      </c>
      <c r="AU203" s="25">
        <v>43363.360000000001</v>
      </c>
      <c r="AV203" s="25">
        <v>0</v>
      </c>
      <c r="AW203" s="25">
        <v>29855.040000000001</v>
      </c>
      <c r="AX203" s="25">
        <v>43363.360000000001</v>
      </c>
      <c r="AY203" s="25">
        <v>13508.32</v>
      </c>
    </row>
    <row r="204" spans="2:51" hidden="1">
      <c r="B204" s="3" t="s">
        <v>21</v>
      </c>
      <c r="C204" s="2" t="s">
        <v>152</v>
      </c>
      <c r="D204" s="2" t="s">
        <v>100</v>
      </c>
      <c r="E204" s="2"/>
      <c r="F204" s="2"/>
      <c r="G204" s="3">
        <v>46238</v>
      </c>
      <c r="H204" s="2" t="s">
        <v>2178</v>
      </c>
      <c r="I204" s="3">
        <v>46238</v>
      </c>
      <c r="J204" s="2" t="s">
        <v>2179</v>
      </c>
      <c r="K204" s="2"/>
      <c r="L204" s="2"/>
      <c r="M204" s="2" t="s">
        <v>90</v>
      </c>
      <c r="N204" s="3"/>
      <c r="O204" s="2" t="s">
        <v>2180</v>
      </c>
      <c r="P204" s="2"/>
      <c r="Q204" s="2" t="s">
        <v>27</v>
      </c>
      <c r="R204" s="2" t="s">
        <v>538</v>
      </c>
      <c r="S204" s="2" t="s">
        <v>27</v>
      </c>
      <c r="T204" s="3">
        <v>46238</v>
      </c>
      <c r="U204" s="2" t="s">
        <v>2181</v>
      </c>
      <c r="V204" s="2"/>
      <c r="W204" s="2" t="s">
        <v>741</v>
      </c>
      <c r="X204" s="2" t="s">
        <v>133</v>
      </c>
      <c r="Y204" s="2" t="s">
        <v>347</v>
      </c>
      <c r="Z204" s="2" t="s">
        <v>92</v>
      </c>
      <c r="AA204" s="2" t="s">
        <v>348</v>
      </c>
      <c r="AB204" s="2" t="s">
        <v>349</v>
      </c>
      <c r="AC204" s="2" t="s">
        <v>114</v>
      </c>
      <c r="AD204" s="2">
        <v>1</v>
      </c>
      <c r="AE204" s="2" t="s">
        <v>539</v>
      </c>
      <c r="AF204" s="2" t="s">
        <v>540</v>
      </c>
      <c r="AG204" s="2" t="s">
        <v>13</v>
      </c>
      <c r="AH204" s="2" t="s">
        <v>154</v>
      </c>
      <c r="AI204" s="2" t="s">
        <v>541</v>
      </c>
      <c r="AJ204" s="2" t="s">
        <v>155</v>
      </c>
      <c r="AK204" s="2" t="s">
        <v>156</v>
      </c>
      <c r="AL204" s="2" t="s">
        <v>129</v>
      </c>
      <c r="AM204" s="2" t="s">
        <v>150</v>
      </c>
      <c r="AN204" s="2" t="s">
        <v>2182</v>
      </c>
      <c r="AO204" s="22">
        <v>27340</v>
      </c>
      <c r="AP204" s="22">
        <v>0</v>
      </c>
      <c r="AQ204" s="22">
        <v>0</v>
      </c>
      <c r="AR204" s="22">
        <v>0</v>
      </c>
      <c r="AS204" s="25">
        <v>29964.639999999999</v>
      </c>
      <c r="AT204" s="25">
        <v>0</v>
      </c>
      <c r="AU204" s="25">
        <v>43522.55</v>
      </c>
      <c r="AV204" s="25">
        <v>0</v>
      </c>
      <c r="AW204" s="25">
        <v>29964.639999999999</v>
      </c>
      <c r="AX204" s="25">
        <v>43522.55</v>
      </c>
      <c r="AY204" s="25">
        <v>13557.91</v>
      </c>
    </row>
    <row r="205" spans="2:51" hidden="1">
      <c r="B205" s="3" t="s">
        <v>21</v>
      </c>
      <c r="C205" s="2" t="s">
        <v>152</v>
      </c>
      <c r="D205" s="2" t="s">
        <v>100</v>
      </c>
      <c r="E205" s="2"/>
      <c r="F205" s="2"/>
      <c r="G205" s="3">
        <v>46238</v>
      </c>
      <c r="H205" s="2" t="s">
        <v>2183</v>
      </c>
      <c r="I205" s="3">
        <v>46238</v>
      </c>
      <c r="J205" s="2" t="s">
        <v>2184</v>
      </c>
      <c r="K205" s="2"/>
      <c r="L205" s="2"/>
      <c r="M205" s="2" t="s">
        <v>90</v>
      </c>
      <c r="N205" s="3"/>
      <c r="O205" s="2" t="s">
        <v>2185</v>
      </c>
      <c r="P205" s="2"/>
      <c r="Q205" s="2" t="s">
        <v>27</v>
      </c>
      <c r="R205" s="2" t="s">
        <v>538</v>
      </c>
      <c r="S205" s="2" t="s">
        <v>27</v>
      </c>
      <c r="T205" s="3">
        <v>46238</v>
      </c>
      <c r="U205" s="2" t="s">
        <v>2186</v>
      </c>
      <c r="V205" s="2"/>
      <c r="W205" s="2" t="s">
        <v>341</v>
      </c>
      <c r="X205" s="2" t="s">
        <v>133</v>
      </c>
      <c r="Y205" s="2" t="s">
        <v>263</v>
      </c>
      <c r="Z205" s="2" t="s">
        <v>92</v>
      </c>
      <c r="AA205" s="2" t="s">
        <v>90</v>
      </c>
      <c r="AB205" s="2"/>
      <c r="AC205" s="2" t="s">
        <v>114</v>
      </c>
      <c r="AD205" s="2">
        <v>1</v>
      </c>
      <c r="AE205" s="2" t="s">
        <v>539</v>
      </c>
      <c r="AF205" s="2" t="s">
        <v>540</v>
      </c>
      <c r="AG205" s="2" t="s">
        <v>13</v>
      </c>
      <c r="AH205" s="2" t="s">
        <v>154</v>
      </c>
      <c r="AI205" s="2" t="s">
        <v>541</v>
      </c>
      <c r="AJ205" s="2" t="s">
        <v>155</v>
      </c>
      <c r="AK205" s="2" t="s">
        <v>156</v>
      </c>
      <c r="AL205" s="2" t="s">
        <v>129</v>
      </c>
      <c r="AM205" s="2" t="s">
        <v>150</v>
      </c>
      <c r="AN205" s="2" t="s">
        <v>2187</v>
      </c>
      <c r="AO205" s="22">
        <v>27220</v>
      </c>
      <c r="AP205" s="22">
        <v>0</v>
      </c>
      <c r="AQ205" s="22">
        <v>0</v>
      </c>
      <c r="AR205" s="22">
        <v>0</v>
      </c>
      <c r="AS205" s="25">
        <v>29833.119999999999</v>
      </c>
      <c r="AT205" s="25">
        <v>0</v>
      </c>
      <c r="AU205" s="25">
        <v>43331.519999999997</v>
      </c>
      <c r="AV205" s="25">
        <v>0</v>
      </c>
      <c r="AW205" s="25">
        <v>29833.119999999999</v>
      </c>
      <c r="AX205" s="25">
        <v>43331.519999999997</v>
      </c>
      <c r="AY205" s="25">
        <v>13498.4</v>
      </c>
    </row>
    <row r="206" spans="2:51" hidden="1">
      <c r="B206" s="3" t="s">
        <v>21</v>
      </c>
      <c r="C206" s="2" t="s">
        <v>152</v>
      </c>
      <c r="D206" s="2" t="s">
        <v>100</v>
      </c>
      <c r="E206" s="2"/>
      <c r="F206" s="2"/>
      <c r="G206" s="3">
        <v>46238</v>
      </c>
      <c r="H206" s="2" t="s">
        <v>2188</v>
      </c>
      <c r="I206" s="3">
        <v>46238</v>
      </c>
      <c r="J206" s="2" t="s">
        <v>2189</v>
      </c>
      <c r="K206" s="2"/>
      <c r="L206" s="2"/>
      <c r="M206" s="2" t="s">
        <v>90</v>
      </c>
      <c r="N206" s="3"/>
      <c r="O206" s="2" t="s">
        <v>2190</v>
      </c>
      <c r="P206" s="2"/>
      <c r="Q206" s="2" t="s">
        <v>27</v>
      </c>
      <c r="R206" s="2" t="s">
        <v>538</v>
      </c>
      <c r="S206" s="2" t="s">
        <v>27</v>
      </c>
      <c r="T206" s="3">
        <v>46238</v>
      </c>
      <c r="U206" s="2" t="s">
        <v>2191</v>
      </c>
      <c r="V206" s="2"/>
      <c r="W206" s="2" t="s">
        <v>368</v>
      </c>
      <c r="X206" s="2" t="s">
        <v>133</v>
      </c>
      <c r="Y206" s="2" t="s">
        <v>833</v>
      </c>
      <c r="Z206" s="2" t="s">
        <v>92</v>
      </c>
      <c r="AA206" s="2" t="s">
        <v>90</v>
      </c>
      <c r="AB206" s="2"/>
      <c r="AC206" s="2" t="s">
        <v>114</v>
      </c>
      <c r="AD206" s="2">
        <v>1</v>
      </c>
      <c r="AE206" s="2" t="s">
        <v>539</v>
      </c>
      <c r="AF206" s="2" t="s">
        <v>540</v>
      </c>
      <c r="AG206" s="2" t="s">
        <v>13</v>
      </c>
      <c r="AH206" s="2" t="s">
        <v>154</v>
      </c>
      <c r="AI206" s="2" t="s">
        <v>541</v>
      </c>
      <c r="AJ206" s="2" t="s">
        <v>155</v>
      </c>
      <c r="AK206" s="2" t="s">
        <v>156</v>
      </c>
      <c r="AL206" s="2" t="s">
        <v>129</v>
      </c>
      <c r="AM206" s="2" t="s">
        <v>150</v>
      </c>
      <c r="AN206" s="2" t="s">
        <v>2192</v>
      </c>
      <c r="AO206" s="22">
        <v>28060</v>
      </c>
      <c r="AP206" s="22">
        <v>0</v>
      </c>
      <c r="AQ206" s="22">
        <v>0</v>
      </c>
      <c r="AR206" s="22">
        <v>0</v>
      </c>
      <c r="AS206" s="25">
        <v>30753.759999999998</v>
      </c>
      <c r="AT206" s="25">
        <v>0</v>
      </c>
      <c r="AU206" s="25">
        <v>44668.71</v>
      </c>
      <c r="AV206" s="25">
        <v>0</v>
      </c>
      <c r="AW206" s="25">
        <v>30753.759999999998</v>
      </c>
      <c r="AX206" s="25">
        <v>44668.71</v>
      </c>
      <c r="AY206" s="25">
        <v>13914.95</v>
      </c>
    </row>
    <row r="207" spans="2:51" hidden="1">
      <c r="B207" s="3" t="s">
        <v>21</v>
      </c>
      <c r="C207" s="2" t="s">
        <v>152</v>
      </c>
      <c r="D207" s="2" t="s">
        <v>100</v>
      </c>
      <c r="E207" s="2"/>
      <c r="F207" s="2"/>
      <c r="G207" s="3">
        <v>46238</v>
      </c>
      <c r="H207" s="2" t="s">
        <v>2193</v>
      </c>
      <c r="I207" s="3">
        <v>46238</v>
      </c>
      <c r="J207" s="2" t="s">
        <v>2194</v>
      </c>
      <c r="K207" s="2"/>
      <c r="L207" s="2"/>
      <c r="M207" s="2" t="s">
        <v>90</v>
      </c>
      <c r="N207" s="3"/>
      <c r="O207" s="2" t="s">
        <v>2195</v>
      </c>
      <c r="P207" s="2"/>
      <c r="Q207" s="2" t="s">
        <v>27</v>
      </c>
      <c r="R207" s="2" t="s">
        <v>538</v>
      </c>
      <c r="S207" s="2" t="s">
        <v>27</v>
      </c>
      <c r="T207" s="3">
        <v>46238</v>
      </c>
      <c r="U207" s="2" t="s">
        <v>2196</v>
      </c>
      <c r="V207" s="2"/>
      <c r="W207" s="2" t="s">
        <v>527</v>
      </c>
      <c r="X207" s="2" t="s">
        <v>133</v>
      </c>
      <c r="Y207" s="2" t="s">
        <v>334</v>
      </c>
      <c r="Z207" s="2" t="s">
        <v>92</v>
      </c>
      <c r="AA207" s="2" t="s">
        <v>90</v>
      </c>
      <c r="AB207" s="2"/>
      <c r="AC207" s="2" t="s">
        <v>114</v>
      </c>
      <c r="AD207" s="2">
        <v>1</v>
      </c>
      <c r="AE207" s="2" t="s">
        <v>539</v>
      </c>
      <c r="AF207" s="2" t="s">
        <v>540</v>
      </c>
      <c r="AG207" s="2" t="s">
        <v>13</v>
      </c>
      <c r="AH207" s="2" t="s">
        <v>154</v>
      </c>
      <c r="AI207" s="2" t="s">
        <v>541</v>
      </c>
      <c r="AJ207" s="2" t="s">
        <v>155</v>
      </c>
      <c r="AK207" s="2" t="s">
        <v>156</v>
      </c>
      <c r="AL207" s="2" t="s">
        <v>129</v>
      </c>
      <c r="AM207" s="2" t="s">
        <v>150</v>
      </c>
      <c r="AN207" s="2" t="s">
        <v>2197</v>
      </c>
      <c r="AO207" s="22">
        <v>18400</v>
      </c>
      <c r="AP207" s="22">
        <v>0</v>
      </c>
      <c r="AQ207" s="22">
        <v>0</v>
      </c>
      <c r="AR207" s="22">
        <v>0</v>
      </c>
      <c r="AS207" s="25">
        <v>28500</v>
      </c>
      <c r="AT207" s="25">
        <v>0</v>
      </c>
      <c r="AU207" s="25">
        <v>42981</v>
      </c>
      <c r="AV207" s="25">
        <v>0</v>
      </c>
      <c r="AW207" s="25">
        <v>28500</v>
      </c>
      <c r="AX207" s="25">
        <v>42981</v>
      </c>
      <c r="AY207" s="25">
        <v>14481</v>
      </c>
    </row>
    <row r="208" spans="2:51" hidden="1">
      <c r="B208" s="3" t="s">
        <v>21</v>
      </c>
      <c r="C208" s="2" t="s">
        <v>152</v>
      </c>
      <c r="D208" s="2" t="s">
        <v>100</v>
      </c>
      <c r="E208" s="2"/>
      <c r="F208" s="2"/>
      <c r="G208" s="3">
        <v>46238</v>
      </c>
      <c r="H208" s="2" t="s">
        <v>2198</v>
      </c>
      <c r="I208" s="3">
        <v>46238</v>
      </c>
      <c r="J208" s="2" t="s">
        <v>2199</v>
      </c>
      <c r="K208" s="2"/>
      <c r="L208" s="2"/>
      <c r="M208" s="2" t="s">
        <v>90</v>
      </c>
      <c r="N208" s="3"/>
      <c r="O208" s="2" t="s">
        <v>2200</v>
      </c>
      <c r="P208" s="2"/>
      <c r="Q208" s="2" t="s">
        <v>27</v>
      </c>
      <c r="R208" s="2" t="s">
        <v>538</v>
      </c>
      <c r="S208" s="2" t="s">
        <v>27</v>
      </c>
      <c r="T208" s="3">
        <v>46238</v>
      </c>
      <c r="U208" s="2" t="s">
        <v>2201</v>
      </c>
      <c r="V208" s="2"/>
      <c r="W208" s="2" t="s">
        <v>298</v>
      </c>
      <c r="X208" s="2" t="s">
        <v>113</v>
      </c>
      <c r="Y208" s="2" t="s">
        <v>299</v>
      </c>
      <c r="Z208" s="2" t="s">
        <v>92</v>
      </c>
      <c r="AA208" s="2" t="s">
        <v>90</v>
      </c>
      <c r="AB208" s="2"/>
      <c r="AC208" s="2" t="s">
        <v>114</v>
      </c>
      <c r="AD208" s="2">
        <v>1</v>
      </c>
      <c r="AE208" s="2" t="s">
        <v>539</v>
      </c>
      <c r="AF208" s="2" t="s">
        <v>540</v>
      </c>
      <c r="AG208" s="2" t="s">
        <v>13</v>
      </c>
      <c r="AH208" s="2" t="s">
        <v>154</v>
      </c>
      <c r="AI208" s="2" t="s">
        <v>541</v>
      </c>
      <c r="AJ208" s="2" t="s">
        <v>155</v>
      </c>
      <c r="AK208" s="2" t="s">
        <v>156</v>
      </c>
      <c r="AL208" s="2" t="s">
        <v>129</v>
      </c>
      <c r="AM208" s="2" t="s">
        <v>150</v>
      </c>
      <c r="AN208" s="2" t="s">
        <v>2202</v>
      </c>
      <c r="AO208" s="22">
        <v>26380</v>
      </c>
      <c r="AP208" s="22">
        <v>0</v>
      </c>
      <c r="AQ208" s="22">
        <v>0</v>
      </c>
      <c r="AR208" s="22">
        <v>0</v>
      </c>
      <c r="AS208" s="25">
        <v>28912.48</v>
      </c>
      <c r="AT208" s="25">
        <v>0</v>
      </c>
      <c r="AU208" s="25">
        <v>41994.32</v>
      </c>
      <c r="AV208" s="25">
        <v>0</v>
      </c>
      <c r="AW208" s="25">
        <v>28912.48</v>
      </c>
      <c r="AX208" s="25">
        <v>41994.32</v>
      </c>
      <c r="AY208" s="25">
        <v>13081.84</v>
      </c>
    </row>
    <row r="209" spans="2:51" hidden="1">
      <c r="B209" s="3" t="s">
        <v>21</v>
      </c>
      <c r="C209" s="2" t="s">
        <v>152</v>
      </c>
      <c r="D209" s="2" t="s">
        <v>100</v>
      </c>
      <c r="E209" s="2"/>
      <c r="F209" s="2"/>
      <c r="G209" s="3">
        <v>46238</v>
      </c>
      <c r="H209" s="2" t="s">
        <v>2203</v>
      </c>
      <c r="I209" s="3">
        <v>46238</v>
      </c>
      <c r="J209" s="2" t="s">
        <v>2204</v>
      </c>
      <c r="K209" s="2"/>
      <c r="L209" s="2"/>
      <c r="M209" s="2" t="s">
        <v>90</v>
      </c>
      <c r="N209" s="3"/>
      <c r="O209" s="2" t="s">
        <v>2205</v>
      </c>
      <c r="P209" s="2"/>
      <c r="Q209" s="2" t="s">
        <v>27</v>
      </c>
      <c r="R209" s="2" t="s">
        <v>538</v>
      </c>
      <c r="S209" s="2" t="s">
        <v>27</v>
      </c>
      <c r="T209" s="3">
        <v>46238</v>
      </c>
      <c r="U209" s="2" t="s">
        <v>2206</v>
      </c>
      <c r="V209" s="2"/>
      <c r="W209" s="2" t="s">
        <v>748</v>
      </c>
      <c r="X209" s="2" t="s">
        <v>133</v>
      </c>
      <c r="Y209" s="2" t="s">
        <v>342</v>
      </c>
      <c r="Z209" s="2" t="s">
        <v>92</v>
      </c>
      <c r="AA209" s="2" t="s">
        <v>90</v>
      </c>
      <c r="AB209" s="2"/>
      <c r="AC209" s="2" t="s">
        <v>114</v>
      </c>
      <c r="AD209" s="2">
        <v>1</v>
      </c>
      <c r="AE209" s="2" t="s">
        <v>539</v>
      </c>
      <c r="AF209" s="2" t="s">
        <v>540</v>
      </c>
      <c r="AG209" s="2" t="s">
        <v>13</v>
      </c>
      <c r="AH209" s="2" t="s">
        <v>154</v>
      </c>
      <c r="AI209" s="2" t="s">
        <v>541</v>
      </c>
      <c r="AJ209" s="2" t="s">
        <v>155</v>
      </c>
      <c r="AK209" s="2" t="s">
        <v>156</v>
      </c>
      <c r="AL209" s="2" t="s">
        <v>129</v>
      </c>
      <c r="AM209" s="2" t="s">
        <v>150</v>
      </c>
      <c r="AN209" s="2" t="s">
        <v>2207</v>
      </c>
      <c r="AO209" s="22">
        <v>25680</v>
      </c>
      <c r="AP209" s="22">
        <v>0</v>
      </c>
      <c r="AQ209" s="22">
        <v>0</v>
      </c>
      <c r="AR209" s="22">
        <v>0</v>
      </c>
      <c r="AS209" s="25">
        <v>15200</v>
      </c>
      <c r="AT209" s="25">
        <v>0</v>
      </c>
      <c r="AU209" s="25">
        <v>40879.99</v>
      </c>
      <c r="AV209" s="25">
        <v>0</v>
      </c>
      <c r="AW209" s="25">
        <v>15200</v>
      </c>
      <c r="AX209" s="25">
        <v>40879.99</v>
      </c>
      <c r="AY209" s="25">
        <v>25679.99</v>
      </c>
    </row>
    <row r="210" spans="2:51" hidden="1">
      <c r="B210" s="3" t="s">
        <v>21</v>
      </c>
      <c r="C210" s="2" t="s">
        <v>152</v>
      </c>
      <c r="D210" s="2" t="s">
        <v>100</v>
      </c>
      <c r="E210" s="2"/>
      <c r="F210" s="2"/>
      <c r="G210" s="3">
        <v>46238</v>
      </c>
      <c r="H210" s="2" t="s">
        <v>2208</v>
      </c>
      <c r="I210" s="3">
        <v>46238</v>
      </c>
      <c r="J210" s="2" t="s">
        <v>2209</v>
      </c>
      <c r="K210" s="2"/>
      <c r="L210" s="2"/>
      <c r="M210" s="2" t="s">
        <v>90</v>
      </c>
      <c r="N210" s="3"/>
      <c r="O210" s="2" t="s">
        <v>2210</v>
      </c>
      <c r="P210" s="2"/>
      <c r="Q210" s="2" t="s">
        <v>27</v>
      </c>
      <c r="R210" s="2" t="s">
        <v>538</v>
      </c>
      <c r="S210" s="2" t="s">
        <v>27</v>
      </c>
      <c r="T210" s="3">
        <v>46238</v>
      </c>
      <c r="U210" s="2" t="s">
        <v>2211</v>
      </c>
      <c r="V210" s="2"/>
      <c r="W210" s="2" t="s">
        <v>641</v>
      </c>
      <c r="X210" s="2" t="s">
        <v>133</v>
      </c>
      <c r="Y210" s="2" t="s">
        <v>619</v>
      </c>
      <c r="Z210" s="2" t="s">
        <v>92</v>
      </c>
      <c r="AA210" s="2" t="s">
        <v>90</v>
      </c>
      <c r="AB210" s="2"/>
      <c r="AC210" s="2" t="s">
        <v>114</v>
      </c>
      <c r="AD210" s="2">
        <v>1</v>
      </c>
      <c r="AE210" s="2" t="s">
        <v>539</v>
      </c>
      <c r="AF210" s="2" t="s">
        <v>540</v>
      </c>
      <c r="AG210" s="2" t="s">
        <v>13</v>
      </c>
      <c r="AH210" s="2" t="s">
        <v>154</v>
      </c>
      <c r="AI210" s="2" t="s">
        <v>541</v>
      </c>
      <c r="AJ210" s="2" t="s">
        <v>155</v>
      </c>
      <c r="AK210" s="2" t="s">
        <v>156</v>
      </c>
      <c r="AL210" s="2" t="s">
        <v>129</v>
      </c>
      <c r="AM210" s="2" t="s">
        <v>150</v>
      </c>
      <c r="AN210" s="2" t="s">
        <v>2212</v>
      </c>
      <c r="AO210" s="22">
        <v>27300</v>
      </c>
      <c r="AP210" s="22">
        <v>0</v>
      </c>
      <c r="AQ210" s="22">
        <v>0</v>
      </c>
      <c r="AR210" s="22">
        <v>0</v>
      </c>
      <c r="AS210" s="25">
        <v>29101.8</v>
      </c>
      <c r="AT210" s="25">
        <v>0</v>
      </c>
      <c r="AU210" s="25">
        <v>43458.87</v>
      </c>
      <c r="AV210" s="25">
        <v>0</v>
      </c>
      <c r="AW210" s="25">
        <v>29101.8</v>
      </c>
      <c r="AX210" s="25">
        <v>43458.87</v>
      </c>
      <c r="AY210" s="25">
        <v>14357.07</v>
      </c>
    </row>
    <row r="211" spans="2:51" hidden="1">
      <c r="B211" s="3" t="s">
        <v>21</v>
      </c>
      <c r="C211" s="2" t="s">
        <v>152</v>
      </c>
      <c r="D211" s="2" t="s">
        <v>100</v>
      </c>
      <c r="E211" s="2"/>
      <c r="F211" s="2"/>
      <c r="G211" s="3">
        <v>46238</v>
      </c>
      <c r="H211" s="2" t="s">
        <v>2213</v>
      </c>
      <c r="I211" s="3">
        <v>46238</v>
      </c>
      <c r="J211" s="2" t="s">
        <v>2214</v>
      </c>
      <c r="K211" s="2"/>
      <c r="L211" s="2"/>
      <c r="M211" s="2" t="s">
        <v>90</v>
      </c>
      <c r="N211" s="3"/>
      <c r="O211" s="2" t="s">
        <v>2215</v>
      </c>
      <c r="P211" s="2"/>
      <c r="Q211" s="2" t="s">
        <v>486</v>
      </c>
      <c r="R211" s="2" t="s">
        <v>538</v>
      </c>
      <c r="S211" s="2" t="s">
        <v>486</v>
      </c>
      <c r="T211" s="3">
        <v>46238</v>
      </c>
      <c r="U211" s="2" t="s">
        <v>2216</v>
      </c>
      <c r="V211" s="2"/>
      <c r="W211" s="2" t="s">
        <v>550</v>
      </c>
      <c r="X211" s="2" t="s">
        <v>133</v>
      </c>
      <c r="Y211" s="2" t="s">
        <v>506</v>
      </c>
      <c r="Z211" s="2" t="s">
        <v>92</v>
      </c>
      <c r="AA211" s="2" t="s">
        <v>90</v>
      </c>
      <c r="AB211" s="2"/>
      <c r="AC211" s="2" t="s">
        <v>114</v>
      </c>
      <c r="AD211" s="2">
        <v>1</v>
      </c>
      <c r="AE211" s="2" t="s">
        <v>539</v>
      </c>
      <c r="AF211" s="2" t="s">
        <v>540</v>
      </c>
      <c r="AG211" s="2" t="s">
        <v>13</v>
      </c>
      <c r="AH211" s="2" t="s">
        <v>154</v>
      </c>
      <c r="AI211" s="2" t="s">
        <v>541</v>
      </c>
      <c r="AJ211" s="2" t="s">
        <v>194</v>
      </c>
      <c r="AK211" s="2" t="s">
        <v>487</v>
      </c>
      <c r="AL211" s="2" t="s">
        <v>103</v>
      </c>
      <c r="AM211" s="2" t="s">
        <v>104</v>
      </c>
      <c r="AN211" s="2" t="s">
        <v>2217</v>
      </c>
      <c r="AO211" s="22">
        <v>26400</v>
      </c>
      <c r="AP211" s="22">
        <v>0</v>
      </c>
      <c r="AQ211" s="22">
        <v>0</v>
      </c>
      <c r="AR211" s="22">
        <v>0</v>
      </c>
      <c r="AS211" s="25">
        <v>36379.199999999997</v>
      </c>
      <c r="AT211" s="25">
        <v>0</v>
      </c>
      <c r="AU211" s="25">
        <v>41273.760000000002</v>
      </c>
      <c r="AV211" s="25">
        <v>0</v>
      </c>
      <c r="AW211" s="25">
        <v>36379.199999999997</v>
      </c>
      <c r="AX211" s="25">
        <v>41273.760000000002</v>
      </c>
      <c r="AY211" s="25">
        <v>4894.5600000000004</v>
      </c>
    </row>
    <row r="212" spans="2:51" hidden="1">
      <c r="B212" s="3" t="s">
        <v>21</v>
      </c>
      <c r="C212" s="2" t="s">
        <v>107</v>
      </c>
      <c r="D212" s="2" t="s">
        <v>100</v>
      </c>
      <c r="E212" s="2"/>
      <c r="F212" s="2"/>
      <c r="G212" s="3">
        <v>46238</v>
      </c>
      <c r="H212" s="2" t="s">
        <v>2218</v>
      </c>
      <c r="I212" s="3">
        <v>46238</v>
      </c>
      <c r="J212" s="2" t="s">
        <v>2219</v>
      </c>
      <c r="K212" s="2"/>
      <c r="L212" s="2"/>
      <c r="M212" s="2" t="s">
        <v>90</v>
      </c>
      <c r="N212" s="3"/>
      <c r="O212" s="2" t="s">
        <v>2220</v>
      </c>
      <c r="P212" s="2"/>
      <c r="Q212" s="2" t="s">
        <v>537</v>
      </c>
      <c r="R212" s="2" t="s">
        <v>537</v>
      </c>
      <c r="S212" s="2" t="s">
        <v>29</v>
      </c>
      <c r="T212" s="3"/>
      <c r="U212" s="2"/>
      <c r="V212" s="2"/>
      <c r="W212" s="2" t="s">
        <v>503</v>
      </c>
      <c r="X212" s="2" t="s">
        <v>133</v>
      </c>
      <c r="Y212" s="2" t="s">
        <v>504</v>
      </c>
      <c r="Z212" s="2" t="s">
        <v>92</v>
      </c>
      <c r="AA212" s="2" t="s">
        <v>90</v>
      </c>
      <c r="AB212" s="2"/>
      <c r="AC212" s="2" t="s">
        <v>114</v>
      </c>
      <c r="AD212" s="2">
        <v>1</v>
      </c>
      <c r="AE212" s="2" t="s">
        <v>543</v>
      </c>
      <c r="AF212" s="2" t="s">
        <v>544</v>
      </c>
      <c r="AG212" s="2" t="s">
        <v>103</v>
      </c>
      <c r="AH212" s="2" t="s">
        <v>104</v>
      </c>
      <c r="AI212" s="2" t="s">
        <v>545</v>
      </c>
      <c r="AJ212" s="2" t="s">
        <v>199</v>
      </c>
      <c r="AK212" s="2" t="s">
        <v>200</v>
      </c>
      <c r="AL212" s="2" t="s">
        <v>13</v>
      </c>
      <c r="AM212" s="2" t="s">
        <v>154</v>
      </c>
      <c r="AN212" s="2" t="s">
        <v>2221</v>
      </c>
      <c r="AO212" s="22">
        <v>0</v>
      </c>
      <c r="AP212" s="22">
        <v>0</v>
      </c>
      <c r="AQ212" s="22">
        <v>0</v>
      </c>
      <c r="AR212" s="22">
        <v>0</v>
      </c>
      <c r="AS212" s="25">
        <v>23000</v>
      </c>
      <c r="AT212" s="25">
        <v>0</v>
      </c>
      <c r="AU212" s="25">
        <v>27885</v>
      </c>
      <c r="AV212" s="25">
        <v>0</v>
      </c>
      <c r="AW212" s="25">
        <v>23000</v>
      </c>
      <c r="AX212" s="25">
        <v>27885</v>
      </c>
      <c r="AY212" s="25">
        <v>4885</v>
      </c>
    </row>
    <row r="213" spans="2:51" hidden="1">
      <c r="B213" s="3" t="s">
        <v>21</v>
      </c>
      <c r="C213" s="2" t="s">
        <v>107</v>
      </c>
      <c r="D213" s="2" t="s">
        <v>100</v>
      </c>
      <c r="E213" s="2"/>
      <c r="F213" s="2"/>
      <c r="G213" s="3">
        <v>46238</v>
      </c>
      <c r="H213" s="2" t="s">
        <v>2222</v>
      </c>
      <c r="I213" s="3">
        <v>46238</v>
      </c>
      <c r="J213" s="2" t="s">
        <v>2223</v>
      </c>
      <c r="K213" s="2"/>
      <c r="L213" s="2"/>
      <c r="M213" s="2" t="s">
        <v>90</v>
      </c>
      <c r="N213" s="3"/>
      <c r="O213" s="2" t="s">
        <v>2224</v>
      </c>
      <c r="P213" s="2"/>
      <c r="Q213" s="2" t="s">
        <v>486</v>
      </c>
      <c r="R213" s="2" t="s">
        <v>538</v>
      </c>
      <c r="S213" s="2" t="s">
        <v>486</v>
      </c>
      <c r="T213" s="3"/>
      <c r="U213" s="2"/>
      <c r="V213" s="2"/>
      <c r="W213" s="2" t="s">
        <v>1104</v>
      </c>
      <c r="X213" s="2" t="s">
        <v>133</v>
      </c>
      <c r="Y213" s="2" t="s">
        <v>277</v>
      </c>
      <c r="Z213" s="2" t="s">
        <v>92</v>
      </c>
      <c r="AA213" s="2" t="s">
        <v>278</v>
      </c>
      <c r="AB213" s="2" t="s">
        <v>279</v>
      </c>
      <c r="AC213" s="2" t="s">
        <v>114</v>
      </c>
      <c r="AD213" s="2">
        <v>1</v>
      </c>
      <c r="AE213" s="2" t="s">
        <v>539</v>
      </c>
      <c r="AF213" s="2" t="s">
        <v>540</v>
      </c>
      <c r="AG213" s="2" t="s">
        <v>13</v>
      </c>
      <c r="AH213" s="2" t="s">
        <v>154</v>
      </c>
      <c r="AI213" s="2" t="s">
        <v>541</v>
      </c>
      <c r="AJ213" s="2" t="s">
        <v>194</v>
      </c>
      <c r="AK213" s="2" t="s">
        <v>487</v>
      </c>
      <c r="AL213" s="2" t="s">
        <v>103</v>
      </c>
      <c r="AM213" s="2" t="s">
        <v>104</v>
      </c>
      <c r="AN213" s="2" t="s">
        <v>2225</v>
      </c>
      <c r="AO213" s="22">
        <v>0</v>
      </c>
      <c r="AP213" s="22">
        <v>0</v>
      </c>
      <c r="AQ213" s="22">
        <v>0</v>
      </c>
      <c r="AR213" s="22">
        <v>0</v>
      </c>
      <c r="AS213" s="25">
        <v>37619.4</v>
      </c>
      <c r="AT213" s="25">
        <v>0</v>
      </c>
      <c r="AU213" s="25">
        <v>42680.82</v>
      </c>
      <c r="AV213" s="25">
        <v>0</v>
      </c>
      <c r="AW213" s="25">
        <v>37619.4</v>
      </c>
      <c r="AX213" s="25">
        <v>42680.82</v>
      </c>
      <c r="AY213" s="25">
        <v>5061.42</v>
      </c>
    </row>
    <row r="214" spans="2:51" hidden="1">
      <c r="B214" s="3" t="s">
        <v>21</v>
      </c>
      <c r="C214" s="2" t="s">
        <v>152</v>
      </c>
      <c r="D214" s="2" t="s">
        <v>100</v>
      </c>
      <c r="E214" s="2"/>
      <c r="F214" s="2"/>
      <c r="G214" s="3">
        <v>46238</v>
      </c>
      <c r="H214" s="2" t="s">
        <v>2203</v>
      </c>
      <c r="I214" s="3">
        <v>46238</v>
      </c>
      <c r="J214" s="2" t="s">
        <v>2226</v>
      </c>
      <c r="K214" s="2"/>
      <c r="L214" s="2"/>
      <c r="M214" s="2" t="s">
        <v>90</v>
      </c>
      <c r="N214" s="3"/>
      <c r="O214" s="2" t="s">
        <v>2227</v>
      </c>
      <c r="P214" s="2"/>
      <c r="Q214" s="2" t="s">
        <v>27</v>
      </c>
      <c r="R214" s="2" t="s">
        <v>538</v>
      </c>
      <c r="S214" s="2" t="s">
        <v>27</v>
      </c>
      <c r="T214" s="3">
        <v>46238</v>
      </c>
      <c r="U214" s="2" t="s">
        <v>2206</v>
      </c>
      <c r="V214" s="2"/>
      <c r="W214" s="2" t="s">
        <v>748</v>
      </c>
      <c r="X214" s="2" t="s">
        <v>133</v>
      </c>
      <c r="Y214" s="2" t="s">
        <v>342</v>
      </c>
      <c r="Z214" s="2" t="s">
        <v>92</v>
      </c>
      <c r="AA214" s="2" t="s">
        <v>90</v>
      </c>
      <c r="AB214" s="2"/>
      <c r="AC214" s="2" t="s">
        <v>114</v>
      </c>
      <c r="AD214" s="2">
        <v>1</v>
      </c>
      <c r="AE214" s="2" t="s">
        <v>539</v>
      </c>
      <c r="AF214" s="2" t="s">
        <v>540</v>
      </c>
      <c r="AG214" s="2" t="s">
        <v>13</v>
      </c>
      <c r="AH214" s="2" t="s">
        <v>154</v>
      </c>
      <c r="AI214" s="2" t="s">
        <v>541</v>
      </c>
      <c r="AJ214" s="2" t="s">
        <v>155</v>
      </c>
      <c r="AK214" s="2" t="s">
        <v>156</v>
      </c>
      <c r="AL214" s="2" t="s">
        <v>129</v>
      </c>
      <c r="AM214" s="2" t="s">
        <v>150</v>
      </c>
      <c r="AN214" s="2" t="s">
        <v>2228</v>
      </c>
      <c r="AO214" s="22">
        <v>380</v>
      </c>
      <c r="AP214" s="22">
        <v>0</v>
      </c>
      <c r="AQ214" s="22">
        <v>0</v>
      </c>
      <c r="AR214" s="22">
        <v>0</v>
      </c>
      <c r="AS214" s="25">
        <v>15200</v>
      </c>
      <c r="AT214" s="25">
        <v>0</v>
      </c>
      <c r="AU214" s="25">
        <v>4462.1899999999996</v>
      </c>
      <c r="AV214" s="25">
        <v>0</v>
      </c>
      <c r="AW214" s="25">
        <v>15200</v>
      </c>
      <c r="AX214" s="25">
        <v>4462.1899999999996</v>
      </c>
      <c r="AY214" s="25">
        <v>-10737.81</v>
      </c>
    </row>
    <row r="215" spans="2:51" hidden="1">
      <c r="B215" s="3" t="s">
        <v>551</v>
      </c>
      <c r="C215" s="2" t="s">
        <v>552</v>
      </c>
      <c r="D215" s="2"/>
      <c r="E215" s="2" t="s">
        <v>1496</v>
      </c>
      <c r="F215" s="2" t="s">
        <v>88</v>
      </c>
      <c r="G215" s="3">
        <v>46238</v>
      </c>
      <c r="H215" s="2" t="s">
        <v>2229</v>
      </c>
      <c r="I215" s="3">
        <v>46238</v>
      </c>
      <c r="J215" s="2" t="s">
        <v>2230</v>
      </c>
      <c r="K215" s="2"/>
      <c r="L215" s="2"/>
      <c r="M215" s="2" t="s">
        <v>90</v>
      </c>
      <c r="N215" s="3"/>
      <c r="O215" s="2"/>
      <c r="P215" s="2"/>
      <c r="Q215" s="2" t="s">
        <v>834</v>
      </c>
      <c r="R215" s="2" t="s">
        <v>834</v>
      </c>
      <c r="S215" s="2"/>
      <c r="T215" s="3"/>
      <c r="U215" s="2"/>
      <c r="V215" s="2"/>
      <c r="W215" s="2" t="s">
        <v>745</v>
      </c>
      <c r="X215" s="2" t="s">
        <v>91</v>
      </c>
      <c r="Y215" s="2" t="s">
        <v>659</v>
      </c>
      <c r="Z215" s="2" t="s">
        <v>92</v>
      </c>
      <c r="AA215" s="2" t="s">
        <v>90</v>
      </c>
      <c r="AB215" s="2"/>
      <c r="AC215" s="2" t="s">
        <v>114</v>
      </c>
      <c r="AD215" s="2">
        <v>1</v>
      </c>
      <c r="AE215" s="2" t="s">
        <v>321</v>
      </c>
      <c r="AF215" s="2" t="s">
        <v>322</v>
      </c>
      <c r="AG215" s="2" t="s">
        <v>322</v>
      </c>
      <c r="AH215" s="2" t="s">
        <v>323</v>
      </c>
      <c r="AI215" s="2"/>
      <c r="AJ215" s="2" t="s">
        <v>231</v>
      </c>
      <c r="AK215" s="2" t="s">
        <v>207</v>
      </c>
      <c r="AL215" s="2" t="s">
        <v>207</v>
      </c>
      <c r="AM215" s="2" t="s">
        <v>178</v>
      </c>
      <c r="AN215" s="2" t="s">
        <v>1022</v>
      </c>
      <c r="AO215" s="22">
        <v>0</v>
      </c>
      <c r="AP215" s="22">
        <v>0</v>
      </c>
      <c r="AQ215" s="22">
        <v>0</v>
      </c>
      <c r="AR215" s="22">
        <v>0</v>
      </c>
      <c r="AS215" s="25">
        <v>8500</v>
      </c>
      <c r="AT215" s="25">
        <v>0</v>
      </c>
      <c r="AU215" s="25">
        <v>7011.34</v>
      </c>
      <c r="AV215" s="25">
        <v>0</v>
      </c>
      <c r="AW215" s="25">
        <v>8500</v>
      </c>
      <c r="AX215" s="25">
        <v>7011.34</v>
      </c>
      <c r="AY215" s="25">
        <v>-1488.66</v>
      </c>
    </row>
    <row r="216" spans="2:51" hidden="1">
      <c r="B216" s="3" t="s">
        <v>551</v>
      </c>
      <c r="C216" s="2" t="s">
        <v>552</v>
      </c>
      <c r="D216" s="2"/>
      <c r="E216" s="2" t="s">
        <v>1496</v>
      </c>
      <c r="F216" s="2" t="s">
        <v>88</v>
      </c>
      <c r="G216" s="3">
        <v>46238</v>
      </c>
      <c r="H216" s="2" t="s">
        <v>2231</v>
      </c>
      <c r="I216" s="3">
        <v>46238</v>
      </c>
      <c r="J216" s="2" t="s">
        <v>2232</v>
      </c>
      <c r="K216" s="2"/>
      <c r="L216" s="2"/>
      <c r="M216" s="2" t="s">
        <v>90</v>
      </c>
      <c r="N216" s="3"/>
      <c r="O216" s="2"/>
      <c r="P216" s="2"/>
      <c r="Q216" s="2" t="s">
        <v>834</v>
      </c>
      <c r="R216" s="2" t="s">
        <v>834</v>
      </c>
      <c r="S216" s="2"/>
      <c r="T216" s="3"/>
      <c r="U216" s="2"/>
      <c r="V216" s="2"/>
      <c r="W216" s="2" t="s">
        <v>1138</v>
      </c>
      <c r="X216" s="2" t="s">
        <v>91</v>
      </c>
      <c r="Y216" s="2" t="s">
        <v>1228</v>
      </c>
      <c r="Z216" s="2" t="s">
        <v>92</v>
      </c>
      <c r="AA216" s="2" t="s">
        <v>90</v>
      </c>
      <c r="AB216" s="2"/>
      <c r="AC216" s="2" t="s">
        <v>93</v>
      </c>
      <c r="AD216" s="2">
        <v>1</v>
      </c>
      <c r="AE216" s="2" t="s">
        <v>321</v>
      </c>
      <c r="AF216" s="2" t="s">
        <v>322</v>
      </c>
      <c r="AG216" s="2" t="s">
        <v>322</v>
      </c>
      <c r="AH216" s="2" t="s">
        <v>323</v>
      </c>
      <c r="AI216" s="2"/>
      <c r="AJ216" s="2" t="s">
        <v>321</v>
      </c>
      <c r="AK216" s="2" t="s">
        <v>322</v>
      </c>
      <c r="AL216" s="2" t="s">
        <v>322</v>
      </c>
      <c r="AM216" s="2" t="s">
        <v>323</v>
      </c>
      <c r="AN216" s="2" t="s">
        <v>1064</v>
      </c>
      <c r="AO216" s="22">
        <v>0</v>
      </c>
      <c r="AP216" s="22">
        <v>0</v>
      </c>
      <c r="AQ216" s="22">
        <v>0</v>
      </c>
      <c r="AR216" s="22">
        <v>0</v>
      </c>
      <c r="AS216" s="25">
        <v>8500</v>
      </c>
      <c r="AT216" s="25">
        <v>0</v>
      </c>
      <c r="AU216" s="25">
        <v>8764.18</v>
      </c>
      <c r="AV216" s="25">
        <v>0</v>
      </c>
      <c r="AW216" s="25">
        <v>8500</v>
      </c>
      <c r="AX216" s="25">
        <v>8764.18</v>
      </c>
      <c r="AY216" s="25">
        <v>264.18</v>
      </c>
    </row>
    <row r="217" spans="2:51" hidden="1">
      <c r="B217" s="3" t="s">
        <v>551</v>
      </c>
      <c r="C217" s="2" t="s">
        <v>552</v>
      </c>
      <c r="D217" s="2"/>
      <c r="E217" s="2" t="s">
        <v>1496</v>
      </c>
      <c r="F217" s="2" t="s">
        <v>88</v>
      </c>
      <c r="G217" s="3">
        <v>46238</v>
      </c>
      <c r="H217" s="2" t="s">
        <v>2233</v>
      </c>
      <c r="I217" s="3">
        <v>46238</v>
      </c>
      <c r="J217" s="2" t="s">
        <v>2234</v>
      </c>
      <c r="K217" s="2"/>
      <c r="L217" s="2"/>
      <c r="M217" s="2" t="s">
        <v>90</v>
      </c>
      <c r="N217" s="3"/>
      <c r="O217" s="2"/>
      <c r="P217" s="2"/>
      <c r="Q217" s="2" t="s">
        <v>834</v>
      </c>
      <c r="R217" s="2" t="s">
        <v>834</v>
      </c>
      <c r="S217" s="2"/>
      <c r="T217" s="3"/>
      <c r="U217" s="2"/>
      <c r="V217" s="2"/>
      <c r="W217" s="2" t="s">
        <v>962</v>
      </c>
      <c r="X217" s="2" t="s">
        <v>91</v>
      </c>
      <c r="Y217" s="2" t="s">
        <v>1380</v>
      </c>
      <c r="Z217" s="2" t="s">
        <v>92</v>
      </c>
      <c r="AA217" s="2" t="s">
        <v>90</v>
      </c>
      <c r="AB217" s="2"/>
      <c r="AC217" s="2" t="s">
        <v>114</v>
      </c>
      <c r="AD217" s="2">
        <v>1</v>
      </c>
      <c r="AE217" s="2" t="s">
        <v>321</v>
      </c>
      <c r="AF217" s="2" t="s">
        <v>322</v>
      </c>
      <c r="AG217" s="2" t="s">
        <v>322</v>
      </c>
      <c r="AH217" s="2" t="s">
        <v>323</v>
      </c>
      <c r="AI217" s="2"/>
      <c r="AJ217" s="2" t="s">
        <v>138</v>
      </c>
      <c r="AK217" s="2" t="s">
        <v>103</v>
      </c>
      <c r="AL217" s="2" t="s">
        <v>103</v>
      </c>
      <c r="AM217" s="2" t="s">
        <v>139</v>
      </c>
      <c r="AN217" s="2" t="s">
        <v>966</v>
      </c>
      <c r="AO217" s="22">
        <v>0</v>
      </c>
      <c r="AP217" s="22">
        <v>0</v>
      </c>
      <c r="AQ217" s="22">
        <v>0</v>
      </c>
      <c r="AR217" s="22">
        <v>0</v>
      </c>
      <c r="AS217" s="25">
        <v>38500</v>
      </c>
      <c r="AT217" s="25">
        <v>0</v>
      </c>
      <c r="AU217" s="25">
        <v>40776.99</v>
      </c>
      <c r="AV217" s="25">
        <v>0</v>
      </c>
      <c r="AW217" s="25">
        <v>38500</v>
      </c>
      <c r="AX217" s="25">
        <v>40776.99</v>
      </c>
      <c r="AY217" s="25">
        <v>2276.9899999999998</v>
      </c>
    </row>
    <row r="218" spans="2:51" hidden="1">
      <c r="B218" s="3" t="s">
        <v>551</v>
      </c>
      <c r="C218" s="2" t="s">
        <v>552</v>
      </c>
      <c r="D218" s="2"/>
      <c r="E218" s="2"/>
      <c r="F218" s="2" t="s">
        <v>88</v>
      </c>
      <c r="G218" s="3">
        <v>46238</v>
      </c>
      <c r="H218" s="2" t="s">
        <v>2235</v>
      </c>
      <c r="I218" s="3">
        <v>46238</v>
      </c>
      <c r="J218" s="2" t="s">
        <v>2236</v>
      </c>
      <c r="K218" s="2"/>
      <c r="L218" s="2"/>
      <c r="M218" s="2" t="s">
        <v>90</v>
      </c>
      <c r="N218" s="3"/>
      <c r="O218" s="2"/>
      <c r="P218" s="2"/>
      <c r="Q218" s="2" t="s">
        <v>553</v>
      </c>
      <c r="R218" s="2" t="s">
        <v>553</v>
      </c>
      <c r="S218" s="2"/>
      <c r="T218" s="3"/>
      <c r="U218" s="2"/>
      <c r="V218" s="2"/>
      <c r="W218" s="2" t="s">
        <v>667</v>
      </c>
      <c r="X218" s="2" t="s">
        <v>91</v>
      </c>
      <c r="Y218" s="2" t="s">
        <v>668</v>
      </c>
      <c r="Z218" s="2" t="s">
        <v>92</v>
      </c>
      <c r="AA218" s="2" t="s">
        <v>90</v>
      </c>
      <c r="AB218" s="2"/>
      <c r="AC218" s="2" t="s">
        <v>114</v>
      </c>
      <c r="AD218" s="2">
        <v>1</v>
      </c>
      <c r="AE218" s="2" t="s">
        <v>554</v>
      </c>
      <c r="AF218" s="2" t="s">
        <v>555</v>
      </c>
      <c r="AG218" s="2" t="s">
        <v>322</v>
      </c>
      <c r="AH218" s="2" t="s">
        <v>556</v>
      </c>
      <c r="AI218" s="2" t="s">
        <v>557</v>
      </c>
      <c r="AJ218" s="2" t="s">
        <v>232</v>
      </c>
      <c r="AK218" s="2" t="s">
        <v>5</v>
      </c>
      <c r="AL218" s="2" t="s">
        <v>5</v>
      </c>
      <c r="AM218" s="2" t="s">
        <v>178</v>
      </c>
      <c r="AN218" s="2" t="s">
        <v>911</v>
      </c>
      <c r="AO218" s="22">
        <v>0</v>
      </c>
      <c r="AP218" s="22">
        <v>0</v>
      </c>
      <c r="AQ218" s="22">
        <v>0</v>
      </c>
      <c r="AR218" s="22">
        <v>0</v>
      </c>
      <c r="AS218" s="25">
        <v>27000</v>
      </c>
      <c r="AT218" s="25">
        <v>0</v>
      </c>
      <c r="AU218" s="25">
        <v>28100</v>
      </c>
      <c r="AV218" s="25">
        <v>0</v>
      </c>
      <c r="AW218" s="25">
        <v>27000</v>
      </c>
      <c r="AX218" s="25">
        <v>28100</v>
      </c>
      <c r="AY218" s="25">
        <v>1100</v>
      </c>
    </row>
    <row r="219" spans="2:51" hidden="1">
      <c r="B219" s="3" t="s">
        <v>551</v>
      </c>
      <c r="C219" s="2" t="s">
        <v>552</v>
      </c>
      <c r="D219" s="2"/>
      <c r="E219" s="2" t="s">
        <v>1496</v>
      </c>
      <c r="F219" s="2" t="s">
        <v>88</v>
      </c>
      <c r="G219" s="3">
        <v>46238</v>
      </c>
      <c r="H219" s="2" t="s">
        <v>2237</v>
      </c>
      <c r="I219" s="3">
        <v>46238</v>
      </c>
      <c r="J219" s="2" t="s">
        <v>2238</v>
      </c>
      <c r="K219" s="2"/>
      <c r="L219" s="2"/>
      <c r="M219" s="2" t="s">
        <v>90</v>
      </c>
      <c r="N219" s="3"/>
      <c r="O219" s="2"/>
      <c r="P219" s="2"/>
      <c r="Q219" s="2" t="s">
        <v>834</v>
      </c>
      <c r="R219" s="2" t="s">
        <v>834</v>
      </c>
      <c r="S219" s="2"/>
      <c r="T219" s="3"/>
      <c r="U219" s="2"/>
      <c r="V219" s="2"/>
      <c r="W219" s="2" t="s">
        <v>2239</v>
      </c>
      <c r="X219" s="2" t="s">
        <v>91</v>
      </c>
      <c r="Y219" s="2" t="s">
        <v>2240</v>
      </c>
      <c r="Z219" s="2" t="s">
        <v>92</v>
      </c>
      <c r="AA219" s="2" t="s">
        <v>90</v>
      </c>
      <c r="AB219" s="2"/>
      <c r="AC219" s="2" t="s">
        <v>114</v>
      </c>
      <c r="AD219" s="2">
        <v>1</v>
      </c>
      <c r="AE219" s="2" t="s">
        <v>321</v>
      </c>
      <c r="AF219" s="2" t="s">
        <v>322</v>
      </c>
      <c r="AG219" s="2" t="s">
        <v>322</v>
      </c>
      <c r="AH219" s="2" t="s">
        <v>323</v>
      </c>
      <c r="AI219" s="2"/>
      <c r="AJ219" s="2" t="s">
        <v>140</v>
      </c>
      <c r="AK219" s="2" t="s">
        <v>141</v>
      </c>
      <c r="AL219" s="2" t="s">
        <v>141</v>
      </c>
      <c r="AM219" s="2" t="s">
        <v>142</v>
      </c>
      <c r="AN219" s="2" t="s">
        <v>2241</v>
      </c>
      <c r="AO219" s="22">
        <v>0</v>
      </c>
      <c r="AP219" s="22">
        <v>0</v>
      </c>
      <c r="AQ219" s="22">
        <v>0</v>
      </c>
      <c r="AR219" s="22">
        <v>0</v>
      </c>
      <c r="AS219" s="25">
        <v>52000</v>
      </c>
      <c r="AT219" s="25">
        <v>0</v>
      </c>
      <c r="AU219" s="25">
        <v>57468.49</v>
      </c>
      <c r="AV219" s="25">
        <v>0</v>
      </c>
      <c r="AW219" s="25">
        <v>52000</v>
      </c>
      <c r="AX219" s="25">
        <v>57468.49</v>
      </c>
      <c r="AY219" s="25">
        <v>5468.49</v>
      </c>
    </row>
    <row r="220" spans="2:51" hidden="1">
      <c r="B220" s="3" t="s">
        <v>551</v>
      </c>
      <c r="C220" s="2" t="s">
        <v>552</v>
      </c>
      <c r="D220" s="2"/>
      <c r="E220" s="2" t="s">
        <v>1496</v>
      </c>
      <c r="F220" s="2" t="s">
        <v>88</v>
      </c>
      <c r="G220" s="3">
        <v>46238</v>
      </c>
      <c r="H220" s="2" t="s">
        <v>2242</v>
      </c>
      <c r="I220" s="3">
        <v>46238</v>
      </c>
      <c r="J220" s="2" t="s">
        <v>2243</v>
      </c>
      <c r="K220" s="2"/>
      <c r="L220" s="2"/>
      <c r="M220" s="2" t="s">
        <v>90</v>
      </c>
      <c r="N220" s="3"/>
      <c r="O220" s="2"/>
      <c r="P220" s="2"/>
      <c r="Q220" s="2" t="s">
        <v>834</v>
      </c>
      <c r="R220" s="2" t="s">
        <v>834</v>
      </c>
      <c r="S220" s="2"/>
      <c r="T220" s="3"/>
      <c r="U220" s="2"/>
      <c r="V220" s="2"/>
      <c r="W220" s="2" t="s">
        <v>2244</v>
      </c>
      <c r="X220" s="2" t="s">
        <v>91</v>
      </c>
      <c r="Y220" s="2" t="s">
        <v>894</v>
      </c>
      <c r="Z220" s="2" t="s">
        <v>92</v>
      </c>
      <c r="AA220" s="2" t="s">
        <v>90</v>
      </c>
      <c r="AB220" s="2"/>
      <c r="AC220" s="2" t="s">
        <v>114</v>
      </c>
      <c r="AD220" s="2">
        <v>1</v>
      </c>
      <c r="AE220" s="2" t="s">
        <v>321</v>
      </c>
      <c r="AF220" s="2" t="s">
        <v>322</v>
      </c>
      <c r="AG220" s="2" t="s">
        <v>322</v>
      </c>
      <c r="AH220" s="2" t="s">
        <v>323</v>
      </c>
      <c r="AI220" s="2"/>
      <c r="AJ220" s="2" t="s">
        <v>183</v>
      </c>
      <c r="AK220" s="2" t="s">
        <v>184</v>
      </c>
      <c r="AL220" s="2" t="s">
        <v>184</v>
      </c>
      <c r="AM220" s="2" t="s">
        <v>185</v>
      </c>
      <c r="AN220" s="2" t="s">
        <v>1008</v>
      </c>
      <c r="AO220" s="22">
        <v>0</v>
      </c>
      <c r="AP220" s="22">
        <v>0</v>
      </c>
      <c r="AQ220" s="22">
        <v>0</v>
      </c>
      <c r="AR220" s="22">
        <v>0</v>
      </c>
      <c r="AS220" s="25">
        <v>9000</v>
      </c>
      <c r="AT220" s="25">
        <v>0</v>
      </c>
      <c r="AU220" s="25">
        <v>9348.4599999999991</v>
      </c>
      <c r="AV220" s="25">
        <v>0</v>
      </c>
      <c r="AW220" s="25">
        <v>9000</v>
      </c>
      <c r="AX220" s="25">
        <v>9348.4599999999991</v>
      </c>
      <c r="AY220" s="25">
        <v>348.46</v>
      </c>
    </row>
    <row r="221" spans="2:51">
      <c r="B221" s="3" t="s">
        <v>551</v>
      </c>
      <c r="C221" s="2" t="s">
        <v>552</v>
      </c>
      <c r="D221" s="2"/>
      <c r="E221" s="2" t="s">
        <v>1496</v>
      </c>
      <c r="F221" s="2" t="s">
        <v>88</v>
      </c>
      <c r="G221" s="3">
        <v>46238</v>
      </c>
      <c r="H221" s="2" t="s">
        <v>2245</v>
      </c>
      <c r="I221" s="3">
        <v>46238</v>
      </c>
      <c r="J221" s="2" t="s">
        <v>2246</v>
      </c>
      <c r="K221" s="2"/>
      <c r="L221" s="2"/>
      <c r="M221" s="2" t="s">
        <v>90</v>
      </c>
      <c r="N221" s="3"/>
      <c r="O221" s="2"/>
      <c r="P221" s="2"/>
      <c r="Q221" s="2" t="s">
        <v>834</v>
      </c>
      <c r="R221" s="2" t="s">
        <v>834</v>
      </c>
      <c r="S221" s="2"/>
      <c r="T221" s="3"/>
      <c r="U221" s="2"/>
      <c r="V221" s="2"/>
      <c r="W221" s="2" t="s">
        <v>942</v>
      </c>
      <c r="X221" s="2" t="s">
        <v>91</v>
      </c>
      <c r="Y221" s="2" t="s">
        <v>822</v>
      </c>
      <c r="Z221" s="2" t="s">
        <v>149</v>
      </c>
      <c r="AA221" s="2" t="s">
        <v>90</v>
      </c>
      <c r="AB221" s="2"/>
      <c r="AC221" s="2" t="s">
        <v>114</v>
      </c>
      <c r="AD221" s="2">
        <v>1</v>
      </c>
      <c r="AE221" s="2" t="s">
        <v>321</v>
      </c>
      <c r="AF221" s="2" t="s">
        <v>322</v>
      </c>
      <c r="AG221" s="2" t="s">
        <v>322</v>
      </c>
      <c r="AH221" s="2" t="s">
        <v>323</v>
      </c>
      <c r="AI221" s="2"/>
      <c r="AJ221" s="2" t="s">
        <v>123</v>
      </c>
      <c r="AK221" s="2" t="s">
        <v>13</v>
      </c>
      <c r="AL221" s="2" t="s">
        <v>13</v>
      </c>
      <c r="AM221" s="2" t="s">
        <v>124</v>
      </c>
      <c r="AN221" s="2" t="s">
        <v>1119</v>
      </c>
      <c r="AO221" s="22">
        <v>0</v>
      </c>
      <c r="AP221" s="22">
        <v>0</v>
      </c>
      <c r="AQ221" s="22">
        <v>10</v>
      </c>
      <c r="AR221" s="22">
        <v>0</v>
      </c>
      <c r="AS221" s="25">
        <v>35427.919999999998</v>
      </c>
      <c r="AT221" s="25">
        <v>0</v>
      </c>
      <c r="AU221" s="25">
        <v>49748.12</v>
      </c>
      <c r="AV221" s="25">
        <v>0</v>
      </c>
      <c r="AW221" s="25">
        <v>35427.919999999998</v>
      </c>
      <c r="AX221" s="25">
        <v>49748.12</v>
      </c>
      <c r="AY221" s="25">
        <v>14320.2</v>
      </c>
    </row>
    <row r="222" spans="2:51" hidden="1">
      <c r="B222" s="3" t="s">
        <v>551</v>
      </c>
      <c r="C222" s="2" t="s">
        <v>552</v>
      </c>
      <c r="D222" s="2"/>
      <c r="E222" s="2"/>
      <c r="F222" s="2" t="s">
        <v>88</v>
      </c>
      <c r="G222" s="3">
        <v>46238</v>
      </c>
      <c r="H222" s="2" t="s">
        <v>2247</v>
      </c>
      <c r="I222" s="3">
        <v>46238</v>
      </c>
      <c r="J222" s="2" t="s">
        <v>2248</v>
      </c>
      <c r="K222" s="2"/>
      <c r="L222" s="2"/>
      <c r="M222" s="2" t="s">
        <v>90</v>
      </c>
      <c r="N222" s="3"/>
      <c r="O222" s="2"/>
      <c r="P222" s="2"/>
      <c r="Q222" s="2" t="s">
        <v>553</v>
      </c>
      <c r="R222" s="2" t="s">
        <v>553</v>
      </c>
      <c r="S222" s="2"/>
      <c r="T222" s="3"/>
      <c r="U222" s="2"/>
      <c r="V222" s="2"/>
      <c r="W222" s="2" t="s">
        <v>956</v>
      </c>
      <c r="X222" s="2" t="s">
        <v>91</v>
      </c>
      <c r="Y222" s="2" t="s">
        <v>957</v>
      </c>
      <c r="Z222" s="2" t="s">
        <v>92</v>
      </c>
      <c r="AA222" s="2" t="s">
        <v>90</v>
      </c>
      <c r="AB222" s="2"/>
      <c r="AC222" s="2" t="s">
        <v>114</v>
      </c>
      <c r="AD222" s="2">
        <v>1</v>
      </c>
      <c r="AE222" s="2" t="s">
        <v>554</v>
      </c>
      <c r="AF222" s="2" t="s">
        <v>555</v>
      </c>
      <c r="AG222" s="2" t="s">
        <v>322</v>
      </c>
      <c r="AH222" s="2" t="s">
        <v>556</v>
      </c>
      <c r="AI222" s="2" t="s">
        <v>557</v>
      </c>
      <c r="AJ222" s="2" t="s">
        <v>231</v>
      </c>
      <c r="AK222" s="2" t="s">
        <v>207</v>
      </c>
      <c r="AL222" s="2" t="s">
        <v>207</v>
      </c>
      <c r="AM222" s="2" t="s">
        <v>178</v>
      </c>
      <c r="AN222" s="2" t="s">
        <v>2249</v>
      </c>
      <c r="AO222" s="22">
        <v>0</v>
      </c>
      <c r="AP222" s="22">
        <v>0</v>
      </c>
      <c r="AQ222" s="22">
        <v>0</v>
      </c>
      <c r="AR222" s="22">
        <v>0</v>
      </c>
      <c r="AS222" s="25">
        <v>14500</v>
      </c>
      <c r="AT222" s="25">
        <v>0</v>
      </c>
      <c r="AU222" s="25">
        <v>15100</v>
      </c>
      <c r="AV222" s="25">
        <v>0</v>
      </c>
      <c r="AW222" s="25">
        <v>14500</v>
      </c>
      <c r="AX222" s="25">
        <v>15100</v>
      </c>
      <c r="AY222" s="25">
        <v>600</v>
      </c>
    </row>
    <row r="223" spans="2:51" hidden="1">
      <c r="B223" s="3" t="s">
        <v>551</v>
      </c>
      <c r="C223" s="2" t="s">
        <v>552</v>
      </c>
      <c r="D223" s="2"/>
      <c r="E223" s="2"/>
      <c r="F223" s="2" t="s">
        <v>88</v>
      </c>
      <c r="G223" s="3">
        <v>46238</v>
      </c>
      <c r="H223" s="2" t="s">
        <v>2250</v>
      </c>
      <c r="I223" s="3">
        <v>46238</v>
      </c>
      <c r="J223" s="2" t="s">
        <v>2251</v>
      </c>
      <c r="K223" s="2"/>
      <c r="L223" s="2"/>
      <c r="M223" s="2" t="s">
        <v>90</v>
      </c>
      <c r="N223" s="3"/>
      <c r="O223" s="2"/>
      <c r="P223" s="2"/>
      <c r="Q223" s="2" t="s">
        <v>553</v>
      </c>
      <c r="R223" s="2" t="s">
        <v>553</v>
      </c>
      <c r="S223" s="2"/>
      <c r="T223" s="3"/>
      <c r="U223" s="2"/>
      <c r="V223" s="2"/>
      <c r="W223" s="2" t="s">
        <v>694</v>
      </c>
      <c r="X223" s="2" t="s">
        <v>91</v>
      </c>
      <c r="Y223" s="2" t="s">
        <v>695</v>
      </c>
      <c r="Z223" s="2" t="s">
        <v>92</v>
      </c>
      <c r="AA223" s="2" t="s">
        <v>90</v>
      </c>
      <c r="AB223" s="2"/>
      <c r="AC223" s="2" t="s">
        <v>93</v>
      </c>
      <c r="AD223" s="2">
        <v>1</v>
      </c>
      <c r="AE223" s="2" t="s">
        <v>554</v>
      </c>
      <c r="AF223" s="2" t="s">
        <v>555</v>
      </c>
      <c r="AG223" s="2" t="s">
        <v>322</v>
      </c>
      <c r="AH223" s="2" t="s">
        <v>556</v>
      </c>
      <c r="AI223" s="2" t="s">
        <v>557</v>
      </c>
      <c r="AJ223" s="2" t="s">
        <v>321</v>
      </c>
      <c r="AK223" s="2" t="s">
        <v>322</v>
      </c>
      <c r="AL223" s="2" t="s">
        <v>322</v>
      </c>
      <c r="AM223" s="2" t="s">
        <v>323</v>
      </c>
      <c r="AN223" s="2" t="s">
        <v>1266</v>
      </c>
      <c r="AO223" s="22">
        <v>0</v>
      </c>
      <c r="AP223" s="22">
        <v>0</v>
      </c>
      <c r="AQ223" s="22">
        <v>0</v>
      </c>
      <c r="AR223" s="22">
        <v>0</v>
      </c>
      <c r="AS223" s="25">
        <v>8750</v>
      </c>
      <c r="AT223" s="25">
        <v>0</v>
      </c>
      <c r="AU223" s="25">
        <v>9150</v>
      </c>
      <c r="AV223" s="25">
        <v>0</v>
      </c>
      <c r="AW223" s="25">
        <v>8750</v>
      </c>
      <c r="AX223" s="25">
        <v>9150</v>
      </c>
      <c r="AY223" s="25">
        <v>400</v>
      </c>
    </row>
    <row r="224" spans="2:51" hidden="1">
      <c r="B224" s="3" t="s">
        <v>551</v>
      </c>
      <c r="C224" s="2" t="s">
        <v>552</v>
      </c>
      <c r="D224" s="2"/>
      <c r="E224" s="2"/>
      <c r="F224" s="2" t="s">
        <v>88</v>
      </c>
      <c r="G224" s="3">
        <v>46238</v>
      </c>
      <c r="H224" s="2" t="s">
        <v>2252</v>
      </c>
      <c r="I224" s="3">
        <v>46238</v>
      </c>
      <c r="J224" s="2" t="s">
        <v>2253</v>
      </c>
      <c r="K224" s="2"/>
      <c r="L224" s="2"/>
      <c r="M224" s="2" t="s">
        <v>90</v>
      </c>
      <c r="N224" s="3"/>
      <c r="O224" s="2"/>
      <c r="P224" s="2"/>
      <c r="Q224" s="2" t="s">
        <v>553</v>
      </c>
      <c r="R224" s="2" t="s">
        <v>553</v>
      </c>
      <c r="S224" s="2"/>
      <c r="T224" s="3"/>
      <c r="U224" s="2"/>
      <c r="V224" s="2"/>
      <c r="W224" s="2" t="s">
        <v>2254</v>
      </c>
      <c r="X224" s="2" t="s">
        <v>91</v>
      </c>
      <c r="Y224" s="2" t="s">
        <v>725</v>
      </c>
      <c r="Z224" s="2" t="s">
        <v>92</v>
      </c>
      <c r="AA224" s="2" t="s">
        <v>90</v>
      </c>
      <c r="AB224" s="2"/>
      <c r="AC224" s="2" t="s">
        <v>114</v>
      </c>
      <c r="AD224" s="2">
        <v>1</v>
      </c>
      <c r="AE224" s="2" t="s">
        <v>554</v>
      </c>
      <c r="AF224" s="2" t="s">
        <v>555</v>
      </c>
      <c r="AG224" s="2" t="s">
        <v>322</v>
      </c>
      <c r="AH224" s="2" t="s">
        <v>556</v>
      </c>
      <c r="AI224" s="2" t="s">
        <v>1013</v>
      </c>
      <c r="AJ224" s="2" t="s">
        <v>228</v>
      </c>
      <c r="AK224" s="2" t="s">
        <v>229</v>
      </c>
      <c r="AL224" s="2" t="s">
        <v>229</v>
      </c>
      <c r="AM224" s="2" t="s">
        <v>230</v>
      </c>
      <c r="AN224" s="2" t="s">
        <v>2255</v>
      </c>
      <c r="AO224" s="22">
        <v>0</v>
      </c>
      <c r="AP224" s="22">
        <v>0</v>
      </c>
      <c r="AQ224" s="22">
        <v>0</v>
      </c>
      <c r="AR224" s="22">
        <v>0</v>
      </c>
      <c r="AS224" s="25">
        <v>32000</v>
      </c>
      <c r="AT224" s="25">
        <v>0</v>
      </c>
      <c r="AU224" s="25">
        <v>34350</v>
      </c>
      <c r="AV224" s="25">
        <v>0</v>
      </c>
      <c r="AW224" s="25">
        <v>32000</v>
      </c>
      <c r="AX224" s="25">
        <v>34350</v>
      </c>
      <c r="AY224" s="25">
        <v>2350</v>
      </c>
    </row>
    <row r="225" spans="2:51" hidden="1">
      <c r="B225" s="3" t="s">
        <v>19</v>
      </c>
      <c r="C225" s="2" t="s">
        <v>131</v>
      </c>
      <c r="D225" s="2"/>
      <c r="E225" s="2"/>
      <c r="F225" s="2" t="s">
        <v>126</v>
      </c>
      <c r="G225" s="3">
        <v>46238</v>
      </c>
      <c r="H225" s="2" t="s">
        <v>2256</v>
      </c>
      <c r="I225" s="3">
        <v>46238</v>
      </c>
      <c r="J225" s="2" t="s">
        <v>2257</v>
      </c>
      <c r="K225" s="2" t="s">
        <v>126</v>
      </c>
      <c r="L225" s="2"/>
      <c r="M225" s="2" t="s">
        <v>90</v>
      </c>
      <c r="N225" s="3">
        <v>46238</v>
      </c>
      <c r="O225" s="2"/>
      <c r="P225" s="2"/>
      <c r="Q225" s="2" t="s">
        <v>25</v>
      </c>
      <c r="R225" s="2" t="s">
        <v>25</v>
      </c>
      <c r="S225" s="2"/>
      <c r="T225" s="3"/>
      <c r="U225" s="2"/>
      <c r="V225" s="2"/>
      <c r="W225" s="2" t="s">
        <v>2258</v>
      </c>
      <c r="X225" s="2" t="s">
        <v>133</v>
      </c>
      <c r="Y225" s="2" t="s">
        <v>170</v>
      </c>
      <c r="Z225" s="2" t="s">
        <v>92</v>
      </c>
      <c r="AA225" s="2" t="s">
        <v>90</v>
      </c>
      <c r="AB225" s="2"/>
      <c r="AC225" s="2" t="s">
        <v>114</v>
      </c>
      <c r="AD225" s="2"/>
      <c r="AE225" s="2" t="s">
        <v>171</v>
      </c>
      <c r="AF225" s="2" t="s">
        <v>125</v>
      </c>
      <c r="AG225" s="2" t="s">
        <v>126</v>
      </c>
      <c r="AH225" s="2" t="s">
        <v>127</v>
      </c>
      <c r="AI225" s="2"/>
      <c r="AJ225" s="2" t="s">
        <v>306</v>
      </c>
      <c r="AK225" s="2" t="s">
        <v>167</v>
      </c>
      <c r="AL225" s="2" t="s">
        <v>167</v>
      </c>
      <c r="AM225" s="2" t="s">
        <v>307</v>
      </c>
      <c r="AN225" s="2" t="s">
        <v>402</v>
      </c>
      <c r="AO225" s="22">
        <v>0</v>
      </c>
      <c r="AP225" s="22">
        <v>0</v>
      </c>
      <c r="AQ225" s="22">
        <v>1</v>
      </c>
      <c r="AR225" s="22"/>
      <c r="AS225" s="25">
        <v>71690</v>
      </c>
      <c r="AT225" s="25">
        <v>0</v>
      </c>
      <c r="AU225" s="25">
        <v>80584</v>
      </c>
      <c r="AV225" s="25">
        <v>0</v>
      </c>
      <c r="AW225" s="25">
        <v>71690</v>
      </c>
      <c r="AX225" s="25">
        <v>80584</v>
      </c>
      <c r="AY225" s="25">
        <v>8894</v>
      </c>
    </row>
    <row r="226" spans="2:51" hidden="1">
      <c r="B226" s="3" t="s">
        <v>19</v>
      </c>
      <c r="C226" s="2" t="s">
        <v>131</v>
      </c>
      <c r="D226" s="2"/>
      <c r="E226" s="2"/>
      <c r="F226" s="2" t="s">
        <v>126</v>
      </c>
      <c r="G226" s="3">
        <v>46238</v>
      </c>
      <c r="H226" s="2" t="s">
        <v>2259</v>
      </c>
      <c r="I226" s="3">
        <v>46238</v>
      </c>
      <c r="J226" s="2" t="s">
        <v>2260</v>
      </c>
      <c r="K226" s="2" t="s">
        <v>126</v>
      </c>
      <c r="L226" s="2"/>
      <c r="M226" s="2" t="s">
        <v>90</v>
      </c>
      <c r="N226" s="3">
        <v>46238</v>
      </c>
      <c r="O226" s="2"/>
      <c r="P226" s="2"/>
      <c r="Q226" s="2" t="s">
        <v>25</v>
      </c>
      <c r="R226" s="2" t="s">
        <v>25</v>
      </c>
      <c r="S226" s="2"/>
      <c r="T226" s="3"/>
      <c r="U226" s="2"/>
      <c r="V226" s="2"/>
      <c r="W226" s="2" t="s">
        <v>922</v>
      </c>
      <c r="X226" s="2" t="s">
        <v>113</v>
      </c>
      <c r="Y226" s="2" t="s">
        <v>923</v>
      </c>
      <c r="Z226" s="2" t="s">
        <v>92</v>
      </c>
      <c r="AA226" s="2" t="s">
        <v>90</v>
      </c>
      <c r="AB226" s="2"/>
      <c r="AC226" s="2" t="s">
        <v>114</v>
      </c>
      <c r="AD226" s="2"/>
      <c r="AE226" s="2" t="s">
        <v>171</v>
      </c>
      <c r="AF226" s="2" t="s">
        <v>125</v>
      </c>
      <c r="AG226" s="2" t="s">
        <v>126</v>
      </c>
      <c r="AH226" s="2" t="s">
        <v>127</v>
      </c>
      <c r="AI226" s="2"/>
      <c r="AJ226" s="2" t="s">
        <v>321</v>
      </c>
      <c r="AK226" s="2" t="s">
        <v>322</v>
      </c>
      <c r="AL226" s="2" t="s">
        <v>322</v>
      </c>
      <c r="AM226" s="2" t="s">
        <v>323</v>
      </c>
      <c r="AN226" s="2" t="s">
        <v>978</v>
      </c>
      <c r="AO226" s="22">
        <v>0</v>
      </c>
      <c r="AP226" s="22">
        <v>0</v>
      </c>
      <c r="AQ226" s="22">
        <v>1</v>
      </c>
      <c r="AR226" s="22"/>
      <c r="AS226" s="25">
        <v>25198</v>
      </c>
      <c r="AT226" s="25">
        <v>0</v>
      </c>
      <c r="AU226" s="25">
        <v>29410</v>
      </c>
      <c r="AV226" s="25">
        <v>0</v>
      </c>
      <c r="AW226" s="25">
        <v>25198</v>
      </c>
      <c r="AX226" s="25">
        <v>29410</v>
      </c>
      <c r="AY226" s="25">
        <v>4212</v>
      </c>
    </row>
    <row r="227" spans="2:51" hidden="1">
      <c r="B227" s="3" t="s">
        <v>19</v>
      </c>
      <c r="C227" s="2" t="s">
        <v>131</v>
      </c>
      <c r="D227" s="2"/>
      <c r="E227" s="2"/>
      <c r="F227" s="2" t="s">
        <v>126</v>
      </c>
      <c r="G227" s="3">
        <v>46238</v>
      </c>
      <c r="H227" s="2" t="s">
        <v>2261</v>
      </c>
      <c r="I227" s="3">
        <v>46238</v>
      </c>
      <c r="J227" s="2" t="s">
        <v>2262</v>
      </c>
      <c r="K227" s="2" t="s">
        <v>126</v>
      </c>
      <c r="L227" s="2"/>
      <c r="M227" s="2" t="s">
        <v>90</v>
      </c>
      <c r="N227" s="3">
        <v>46238</v>
      </c>
      <c r="O227" s="2"/>
      <c r="P227" s="2"/>
      <c r="Q227" s="2" t="s">
        <v>25</v>
      </c>
      <c r="R227" s="2" t="s">
        <v>25</v>
      </c>
      <c r="S227" s="2"/>
      <c r="T227" s="3"/>
      <c r="U227" s="2"/>
      <c r="V227" s="2"/>
      <c r="W227" s="2" t="s">
        <v>2263</v>
      </c>
      <c r="X227" s="2" t="s">
        <v>113</v>
      </c>
      <c r="Y227" s="2" t="s">
        <v>170</v>
      </c>
      <c r="Z227" s="2" t="s">
        <v>92</v>
      </c>
      <c r="AA227" s="2" t="s">
        <v>90</v>
      </c>
      <c r="AB227" s="2"/>
      <c r="AC227" s="2" t="s">
        <v>114</v>
      </c>
      <c r="AD227" s="2"/>
      <c r="AE227" s="2" t="s">
        <v>171</v>
      </c>
      <c r="AF227" s="2" t="s">
        <v>125</v>
      </c>
      <c r="AG227" s="2" t="s">
        <v>126</v>
      </c>
      <c r="AH227" s="2" t="s">
        <v>127</v>
      </c>
      <c r="AI227" s="2"/>
      <c r="AJ227" s="2" t="s">
        <v>140</v>
      </c>
      <c r="AK227" s="2" t="s">
        <v>141</v>
      </c>
      <c r="AL227" s="2" t="s">
        <v>141</v>
      </c>
      <c r="AM227" s="2" t="s">
        <v>142</v>
      </c>
      <c r="AN227" s="2" t="s">
        <v>669</v>
      </c>
      <c r="AO227" s="22">
        <v>0</v>
      </c>
      <c r="AP227" s="22">
        <v>0</v>
      </c>
      <c r="AQ227" s="22">
        <v>1</v>
      </c>
      <c r="AR227" s="22"/>
      <c r="AS227" s="25">
        <v>32426</v>
      </c>
      <c r="AT227" s="25">
        <v>0</v>
      </c>
      <c r="AU227" s="25">
        <v>37720</v>
      </c>
      <c r="AV227" s="25">
        <v>0</v>
      </c>
      <c r="AW227" s="25">
        <v>32426</v>
      </c>
      <c r="AX227" s="25">
        <v>37720</v>
      </c>
      <c r="AY227" s="25">
        <v>5294</v>
      </c>
    </row>
    <row r="228" spans="2:51" hidden="1">
      <c r="B228" s="3" t="s">
        <v>19</v>
      </c>
      <c r="C228" s="2" t="s">
        <v>131</v>
      </c>
      <c r="D228" s="2"/>
      <c r="E228" s="2"/>
      <c r="F228" s="2" t="s">
        <v>126</v>
      </c>
      <c r="G228" s="3">
        <v>46238</v>
      </c>
      <c r="H228" s="2" t="s">
        <v>2264</v>
      </c>
      <c r="I228" s="3">
        <v>46238</v>
      </c>
      <c r="J228" s="2" t="s">
        <v>2265</v>
      </c>
      <c r="K228" s="2" t="s">
        <v>126</v>
      </c>
      <c r="L228" s="2"/>
      <c r="M228" s="2" t="s">
        <v>90</v>
      </c>
      <c r="N228" s="3">
        <v>46238</v>
      </c>
      <c r="O228" s="2"/>
      <c r="P228" s="2"/>
      <c r="Q228" s="2" t="s">
        <v>25</v>
      </c>
      <c r="R228" s="2" t="s">
        <v>25</v>
      </c>
      <c r="S228" s="2"/>
      <c r="T228" s="3"/>
      <c r="U228" s="2"/>
      <c r="V228" s="2"/>
      <c r="W228" s="2" t="s">
        <v>2266</v>
      </c>
      <c r="X228" s="2" t="s">
        <v>113</v>
      </c>
      <c r="Y228" s="2" t="s">
        <v>170</v>
      </c>
      <c r="Z228" s="2" t="s">
        <v>92</v>
      </c>
      <c r="AA228" s="2" t="s">
        <v>90</v>
      </c>
      <c r="AB228" s="2"/>
      <c r="AC228" s="2" t="s">
        <v>114</v>
      </c>
      <c r="AD228" s="2"/>
      <c r="AE228" s="2" t="s">
        <v>171</v>
      </c>
      <c r="AF228" s="2" t="s">
        <v>125</v>
      </c>
      <c r="AG228" s="2" t="s">
        <v>126</v>
      </c>
      <c r="AH228" s="2" t="s">
        <v>127</v>
      </c>
      <c r="AI228" s="2"/>
      <c r="AJ228" s="2" t="s">
        <v>138</v>
      </c>
      <c r="AK228" s="2" t="s">
        <v>103</v>
      </c>
      <c r="AL228" s="2" t="s">
        <v>103</v>
      </c>
      <c r="AM228" s="2" t="s">
        <v>139</v>
      </c>
      <c r="AN228" s="2" t="s">
        <v>1180</v>
      </c>
      <c r="AO228" s="22">
        <v>0</v>
      </c>
      <c r="AP228" s="22">
        <v>0</v>
      </c>
      <c r="AQ228" s="22">
        <v>1</v>
      </c>
      <c r="AR228" s="22"/>
      <c r="AS228" s="25">
        <v>10610</v>
      </c>
      <c r="AT228" s="25">
        <v>0</v>
      </c>
      <c r="AU228" s="25">
        <v>11506</v>
      </c>
      <c r="AV228" s="25">
        <v>0</v>
      </c>
      <c r="AW228" s="25">
        <v>10610</v>
      </c>
      <c r="AX228" s="25">
        <v>11506</v>
      </c>
      <c r="AY228" s="25">
        <v>896</v>
      </c>
    </row>
    <row r="229" spans="2:51" hidden="1">
      <c r="B229" s="3" t="s">
        <v>19</v>
      </c>
      <c r="C229" s="2" t="s">
        <v>131</v>
      </c>
      <c r="D229" s="2"/>
      <c r="E229" s="2"/>
      <c r="F229" s="2" t="s">
        <v>126</v>
      </c>
      <c r="G229" s="3">
        <v>46238</v>
      </c>
      <c r="H229" s="2" t="s">
        <v>2267</v>
      </c>
      <c r="I229" s="3">
        <v>46238</v>
      </c>
      <c r="J229" s="2" t="s">
        <v>2268</v>
      </c>
      <c r="K229" s="2" t="s">
        <v>126</v>
      </c>
      <c r="L229" s="2"/>
      <c r="M229" s="2" t="s">
        <v>90</v>
      </c>
      <c r="N229" s="3">
        <v>46238</v>
      </c>
      <c r="O229" s="2"/>
      <c r="P229" s="2"/>
      <c r="Q229" s="2" t="s">
        <v>25</v>
      </c>
      <c r="R229" s="2" t="s">
        <v>25</v>
      </c>
      <c r="S229" s="2"/>
      <c r="T229" s="3"/>
      <c r="U229" s="2"/>
      <c r="V229" s="2"/>
      <c r="W229" s="2" t="s">
        <v>595</v>
      </c>
      <c r="X229" s="2" t="s">
        <v>113</v>
      </c>
      <c r="Y229" s="2" t="s">
        <v>170</v>
      </c>
      <c r="Z229" s="2" t="s">
        <v>92</v>
      </c>
      <c r="AA229" s="2" t="s">
        <v>90</v>
      </c>
      <c r="AB229" s="2"/>
      <c r="AC229" s="2" t="s">
        <v>114</v>
      </c>
      <c r="AD229" s="2"/>
      <c r="AE229" s="2" t="s">
        <v>171</v>
      </c>
      <c r="AF229" s="2" t="s">
        <v>125</v>
      </c>
      <c r="AG229" s="2" t="s">
        <v>126</v>
      </c>
      <c r="AH229" s="2" t="s">
        <v>127</v>
      </c>
      <c r="AI229" s="2"/>
      <c r="AJ229" s="2" t="s">
        <v>138</v>
      </c>
      <c r="AK229" s="2" t="s">
        <v>103</v>
      </c>
      <c r="AL229" s="2" t="s">
        <v>103</v>
      </c>
      <c r="AM229" s="2" t="s">
        <v>139</v>
      </c>
      <c r="AN229" s="2" t="s">
        <v>388</v>
      </c>
      <c r="AO229" s="22">
        <v>0</v>
      </c>
      <c r="AP229" s="22">
        <v>0</v>
      </c>
      <c r="AQ229" s="22">
        <v>1</v>
      </c>
      <c r="AR229" s="22"/>
      <c r="AS229" s="25">
        <v>10610</v>
      </c>
      <c r="AT229" s="25">
        <v>0</v>
      </c>
      <c r="AU229" s="25">
        <v>12659</v>
      </c>
      <c r="AV229" s="25">
        <v>0</v>
      </c>
      <c r="AW229" s="25">
        <v>10610</v>
      </c>
      <c r="AX229" s="25">
        <v>12659</v>
      </c>
      <c r="AY229" s="25">
        <v>2049</v>
      </c>
    </row>
    <row r="230" spans="2:51" hidden="1">
      <c r="B230" s="3" t="s">
        <v>19</v>
      </c>
      <c r="C230" s="2" t="s">
        <v>131</v>
      </c>
      <c r="D230" s="2"/>
      <c r="E230" s="2"/>
      <c r="F230" s="2" t="s">
        <v>126</v>
      </c>
      <c r="G230" s="3">
        <v>46238</v>
      </c>
      <c r="H230" s="2" t="s">
        <v>2269</v>
      </c>
      <c r="I230" s="3">
        <v>46238</v>
      </c>
      <c r="J230" s="2" t="s">
        <v>2270</v>
      </c>
      <c r="K230" s="2" t="s">
        <v>126</v>
      </c>
      <c r="L230" s="2"/>
      <c r="M230" s="2" t="s">
        <v>90</v>
      </c>
      <c r="N230" s="3">
        <v>46238</v>
      </c>
      <c r="O230" s="2"/>
      <c r="P230" s="2"/>
      <c r="Q230" s="2" t="s">
        <v>25</v>
      </c>
      <c r="R230" s="2" t="s">
        <v>25</v>
      </c>
      <c r="S230" s="2"/>
      <c r="T230" s="3"/>
      <c r="U230" s="2"/>
      <c r="V230" s="2"/>
      <c r="W230" s="2" t="s">
        <v>182</v>
      </c>
      <c r="X230" s="2" t="s">
        <v>113</v>
      </c>
      <c r="Y230" s="2" t="s">
        <v>170</v>
      </c>
      <c r="Z230" s="2" t="s">
        <v>92</v>
      </c>
      <c r="AA230" s="2" t="s">
        <v>90</v>
      </c>
      <c r="AB230" s="2"/>
      <c r="AC230" s="2" t="s">
        <v>114</v>
      </c>
      <c r="AD230" s="2"/>
      <c r="AE230" s="2" t="s">
        <v>171</v>
      </c>
      <c r="AF230" s="2" t="s">
        <v>125</v>
      </c>
      <c r="AG230" s="2" t="s">
        <v>126</v>
      </c>
      <c r="AH230" s="2" t="s">
        <v>127</v>
      </c>
      <c r="AI230" s="2"/>
      <c r="AJ230" s="2" t="s">
        <v>138</v>
      </c>
      <c r="AK230" s="2" t="s">
        <v>103</v>
      </c>
      <c r="AL230" s="2" t="s">
        <v>103</v>
      </c>
      <c r="AM230" s="2" t="s">
        <v>139</v>
      </c>
      <c r="AN230" s="2" t="s">
        <v>388</v>
      </c>
      <c r="AO230" s="22">
        <v>0</v>
      </c>
      <c r="AP230" s="22">
        <v>0</v>
      </c>
      <c r="AQ230" s="22">
        <v>1</v>
      </c>
      <c r="AR230" s="22"/>
      <c r="AS230" s="25">
        <v>10610</v>
      </c>
      <c r="AT230" s="25">
        <v>0</v>
      </c>
      <c r="AU230" s="25">
        <v>12659</v>
      </c>
      <c r="AV230" s="25">
        <v>0</v>
      </c>
      <c r="AW230" s="25">
        <v>10610</v>
      </c>
      <c r="AX230" s="25">
        <v>12659</v>
      </c>
      <c r="AY230" s="25">
        <v>2049</v>
      </c>
    </row>
    <row r="231" spans="2:51" hidden="1">
      <c r="B231" s="3" t="s">
        <v>19</v>
      </c>
      <c r="C231" s="2" t="s">
        <v>131</v>
      </c>
      <c r="D231" s="2"/>
      <c r="E231" s="2"/>
      <c r="F231" s="2" t="s">
        <v>126</v>
      </c>
      <c r="G231" s="3">
        <v>46238</v>
      </c>
      <c r="H231" s="2" t="s">
        <v>2271</v>
      </c>
      <c r="I231" s="3">
        <v>46238</v>
      </c>
      <c r="J231" s="2" t="s">
        <v>2272</v>
      </c>
      <c r="K231" s="2" t="s">
        <v>126</v>
      </c>
      <c r="L231" s="2"/>
      <c r="M231" s="2" t="s">
        <v>90</v>
      </c>
      <c r="N231" s="3">
        <v>46238</v>
      </c>
      <c r="O231" s="2"/>
      <c r="P231" s="2"/>
      <c r="Q231" s="2" t="s">
        <v>25</v>
      </c>
      <c r="R231" s="2" t="s">
        <v>25</v>
      </c>
      <c r="S231" s="2"/>
      <c r="T231" s="3"/>
      <c r="U231" s="2"/>
      <c r="V231" s="2"/>
      <c r="W231" s="2" t="s">
        <v>2273</v>
      </c>
      <c r="X231" s="2" t="s">
        <v>113</v>
      </c>
      <c r="Y231" s="2" t="s">
        <v>170</v>
      </c>
      <c r="Z231" s="2" t="s">
        <v>92</v>
      </c>
      <c r="AA231" s="2" t="s">
        <v>90</v>
      </c>
      <c r="AB231" s="2"/>
      <c r="AC231" s="2" t="s">
        <v>114</v>
      </c>
      <c r="AD231" s="2"/>
      <c r="AE231" s="2" t="s">
        <v>171</v>
      </c>
      <c r="AF231" s="2" t="s">
        <v>125</v>
      </c>
      <c r="AG231" s="2" t="s">
        <v>126</v>
      </c>
      <c r="AH231" s="2" t="s">
        <v>127</v>
      </c>
      <c r="AI231" s="2"/>
      <c r="AJ231" s="2" t="s">
        <v>138</v>
      </c>
      <c r="AK231" s="2" t="s">
        <v>103</v>
      </c>
      <c r="AL231" s="2" t="s">
        <v>103</v>
      </c>
      <c r="AM231" s="2" t="s">
        <v>139</v>
      </c>
      <c r="AN231" s="2" t="s">
        <v>590</v>
      </c>
      <c r="AO231" s="22">
        <v>0</v>
      </c>
      <c r="AP231" s="22">
        <v>0</v>
      </c>
      <c r="AQ231" s="22">
        <v>1</v>
      </c>
      <c r="AR231" s="22"/>
      <c r="AS231" s="25">
        <v>10610</v>
      </c>
      <c r="AT231" s="25">
        <v>0</v>
      </c>
      <c r="AU231" s="25">
        <v>11506</v>
      </c>
      <c r="AV231" s="25">
        <v>0</v>
      </c>
      <c r="AW231" s="25">
        <v>10610</v>
      </c>
      <c r="AX231" s="25">
        <v>11506</v>
      </c>
      <c r="AY231" s="25">
        <v>896</v>
      </c>
    </row>
    <row r="232" spans="2:51" hidden="1">
      <c r="B232" s="3" t="s">
        <v>19</v>
      </c>
      <c r="C232" s="2" t="s">
        <v>131</v>
      </c>
      <c r="D232" s="2"/>
      <c r="E232" s="2"/>
      <c r="F232" s="2" t="s">
        <v>126</v>
      </c>
      <c r="G232" s="3">
        <v>46238</v>
      </c>
      <c r="H232" s="2" t="s">
        <v>2274</v>
      </c>
      <c r="I232" s="3">
        <v>46238</v>
      </c>
      <c r="J232" s="2" t="s">
        <v>2275</v>
      </c>
      <c r="K232" s="2" t="s">
        <v>126</v>
      </c>
      <c r="L232" s="2"/>
      <c r="M232" s="2" t="s">
        <v>90</v>
      </c>
      <c r="N232" s="3">
        <v>46238</v>
      </c>
      <c r="O232" s="2"/>
      <c r="P232" s="2"/>
      <c r="Q232" s="2" t="s">
        <v>25</v>
      </c>
      <c r="R232" s="2" t="s">
        <v>25</v>
      </c>
      <c r="S232" s="2"/>
      <c r="T232" s="3"/>
      <c r="U232" s="2"/>
      <c r="V232" s="2"/>
      <c r="W232" s="2" t="s">
        <v>2276</v>
      </c>
      <c r="X232" s="2" t="s">
        <v>133</v>
      </c>
      <c r="Y232" s="2" t="s">
        <v>170</v>
      </c>
      <c r="Z232" s="2" t="s">
        <v>92</v>
      </c>
      <c r="AA232" s="2" t="s">
        <v>90</v>
      </c>
      <c r="AB232" s="2"/>
      <c r="AC232" s="2" t="s">
        <v>114</v>
      </c>
      <c r="AD232" s="2"/>
      <c r="AE232" s="2" t="s">
        <v>171</v>
      </c>
      <c r="AF232" s="2" t="s">
        <v>125</v>
      </c>
      <c r="AG232" s="2" t="s">
        <v>126</v>
      </c>
      <c r="AH232" s="2" t="s">
        <v>127</v>
      </c>
      <c r="AI232" s="2"/>
      <c r="AJ232" s="2" t="s">
        <v>228</v>
      </c>
      <c r="AK232" s="2" t="s">
        <v>229</v>
      </c>
      <c r="AL232" s="2" t="s">
        <v>229</v>
      </c>
      <c r="AM232" s="2" t="s">
        <v>230</v>
      </c>
      <c r="AN232" s="2" t="s">
        <v>416</v>
      </c>
      <c r="AO232" s="22">
        <v>0</v>
      </c>
      <c r="AP232" s="22">
        <v>0</v>
      </c>
      <c r="AQ232" s="22">
        <v>1</v>
      </c>
      <c r="AR232" s="22"/>
      <c r="AS232" s="25">
        <v>24251</v>
      </c>
      <c r="AT232" s="25">
        <v>0</v>
      </c>
      <c r="AU232" s="25">
        <v>26725</v>
      </c>
      <c r="AV232" s="25">
        <v>0</v>
      </c>
      <c r="AW232" s="25">
        <v>24251</v>
      </c>
      <c r="AX232" s="25">
        <v>26725</v>
      </c>
      <c r="AY232" s="25">
        <v>2474</v>
      </c>
    </row>
    <row r="233" spans="2:51" hidden="1">
      <c r="B233" s="3" t="s">
        <v>19</v>
      </c>
      <c r="C233" s="2" t="s">
        <v>131</v>
      </c>
      <c r="D233" s="2"/>
      <c r="E233" s="2"/>
      <c r="F233" s="2" t="s">
        <v>126</v>
      </c>
      <c r="G233" s="3">
        <v>46238</v>
      </c>
      <c r="H233" s="2" t="s">
        <v>2277</v>
      </c>
      <c r="I233" s="3">
        <v>46238</v>
      </c>
      <c r="J233" s="2" t="s">
        <v>2278</v>
      </c>
      <c r="K233" s="2" t="s">
        <v>126</v>
      </c>
      <c r="L233" s="2"/>
      <c r="M233" s="2" t="s">
        <v>90</v>
      </c>
      <c r="N233" s="3">
        <v>46238</v>
      </c>
      <c r="O233" s="2"/>
      <c r="P233" s="2"/>
      <c r="Q233" s="2" t="s">
        <v>25</v>
      </c>
      <c r="R233" s="2" t="s">
        <v>25</v>
      </c>
      <c r="S233" s="2"/>
      <c r="T233" s="3"/>
      <c r="U233" s="2"/>
      <c r="V233" s="2"/>
      <c r="W233" s="2" t="s">
        <v>813</v>
      </c>
      <c r="X233" s="2" t="s">
        <v>113</v>
      </c>
      <c r="Y233" s="2" t="s">
        <v>170</v>
      </c>
      <c r="Z233" s="2" t="s">
        <v>92</v>
      </c>
      <c r="AA233" s="2" t="s">
        <v>90</v>
      </c>
      <c r="AB233" s="2"/>
      <c r="AC233" s="2" t="s">
        <v>114</v>
      </c>
      <c r="AD233" s="2"/>
      <c r="AE233" s="2" t="s">
        <v>171</v>
      </c>
      <c r="AF233" s="2" t="s">
        <v>125</v>
      </c>
      <c r="AG233" s="2" t="s">
        <v>126</v>
      </c>
      <c r="AH233" s="2" t="s">
        <v>127</v>
      </c>
      <c r="AI233" s="2"/>
      <c r="AJ233" s="2" t="s">
        <v>231</v>
      </c>
      <c r="AK233" s="2" t="s">
        <v>207</v>
      </c>
      <c r="AL233" s="2" t="s">
        <v>207</v>
      </c>
      <c r="AM233" s="2" t="s">
        <v>178</v>
      </c>
      <c r="AN233" s="2" t="s">
        <v>657</v>
      </c>
      <c r="AO233" s="22">
        <v>0</v>
      </c>
      <c r="AP233" s="22">
        <v>0</v>
      </c>
      <c r="AQ233" s="22">
        <v>1</v>
      </c>
      <c r="AR233" s="22"/>
      <c r="AS233" s="25">
        <v>26956</v>
      </c>
      <c r="AT233" s="25">
        <v>0</v>
      </c>
      <c r="AU233" s="25">
        <v>30460</v>
      </c>
      <c r="AV233" s="25">
        <v>0</v>
      </c>
      <c r="AW233" s="25">
        <v>26956</v>
      </c>
      <c r="AX233" s="25">
        <v>30460</v>
      </c>
      <c r="AY233" s="25">
        <v>3504</v>
      </c>
    </row>
    <row r="234" spans="2:51" hidden="1">
      <c r="B234" s="3" t="s">
        <v>19</v>
      </c>
      <c r="C234" s="2" t="s">
        <v>131</v>
      </c>
      <c r="D234" s="2"/>
      <c r="E234" s="2"/>
      <c r="F234" s="2" t="s">
        <v>126</v>
      </c>
      <c r="G234" s="3">
        <v>46238</v>
      </c>
      <c r="H234" s="2" t="s">
        <v>2279</v>
      </c>
      <c r="I234" s="3">
        <v>46238</v>
      </c>
      <c r="J234" s="2" t="s">
        <v>2280</v>
      </c>
      <c r="K234" s="2" t="s">
        <v>126</v>
      </c>
      <c r="L234" s="2"/>
      <c r="M234" s="2" t="s">
        <v>90</v>
      </c>
      <c r="N234" s="3">
        <v>46238</v>
      </c>
      <c r="O234" s="2"/>
      <c r="P234" s="2"/>
      <c r="Q234" s="2" t="s">
        <v>25</v>
      </c>
      <c r="R234" s="2" t="s">
        <v>25</v>
      </c>
      <c r="S234" s="2"/>
      <c r="T234" s="3"/>
      <c r="U234" s="2"/>
      <c r="V234" s="2"/>
      <c r="W234" s="2" t="s">
        <v>479</v>
      </c>
      <c r="X234" s="2" t="s">
        <v>113</v>
      </c>
      <c r="Y234" s="2" t="s">
        <v>170</v>
      </c>
      <c r="Z234" s="2" t="s">
        <v>92</v>
      </c>
      <c r="AA234" s="2" t="s">
        <v>90</v>
      </c>
      <c r="AB234" s="2"/>
      <c r="AC234" s="2" t="s">
        <v>114</v>
      </c>
      <c r="AD234" s="2"/>
      <c r="AE234" s="2" t="s">
        <v>171</v>
      </c>
      <c r="AF234" s="2" t="s">
        <v>125</v>
      </c>
      <c r="AG234" s="2" t="s">
        <v>126</v>
      </c>
      <c r="AH234" s="2" t="s">
        <v>127</v>
      </c>
      <c r="AI234" s="2"/>
      <c r="AJ234" s="2" t="s">
        <v>365</v>
      </c>
      <c r="AK234" s="2" t="s">
        <v>204</v>
      </c>
      <c r="AL234" s="2" t="s">
        <v>204</v>
      </c>
      <c r="AM234" s="2" t="s">
        <v>205</v>
      </c>
      <c r="AN234" s="2" t="s">
        <v>366</v>
      </c>
      <c r="AO234" s="22">
        <v>0</v>
      </c>
      <c r="AP234" s="22">
        <v>0</v>
      </c>
      <c r="AQ234" s="22">
        <v>1</v>
      </c>
      <c r="AR234" s="22"/>
      <c r="AS234" s="25">
        <v>21794</v>
      </c>
      <c r="AT234" s="25">
        <v>0</v>
      </c>
      <c r="AU234" s="25">
        <v>23245</v>
      </c>
      <c r="AV234" s="25">
        <v>0</v>
      </c>
      <c r="AW234" s="25">
        <v>21794</v>
      </c>
      <c r="AX234" s="25">
        <v>23245</v>
      </c>
      <c r="AY234" s="25">
        <v>1451</v>
      </c>
    </row>
    <row r="235" spans="2:51" hidden="1">
      <c r="B235" s="3" t="s">
        <v>19</v>
      </c>
      <c r="C235" s="2" t="s">
        <v>131</v>
      </c>
      <c r="D235" s="2"/>
      <c r="E235" s="2"/>
      <c r="F235" s="2" t="s">
        <v>126</v>
      </c>
      <c r="G235" s="3">
        <v>46238</v>
      </c>
      <c r="H235" s="2" t="s">
        <v>2281</v>
      </c>
      <c r="I235" s="3">
        <v>46238</v>
      </c>
      <c r="J235" s="2" t="s">
        <v>2282</v>
      </c>
      <c r="K235" s="2" t="s">
        <v>126</v>
      </c>
      <c r="L235" s="2"/>
      <c r="M235" s="2" t="s">
        <v>90</v>
      </c>
      <c r="N235" s="3">
        <v>46238</v>
      </c>
      <c r="O235" s="2"/>
      <c r="P235" s="2"/>
      <c r="Q235" s="2" t="s">
        <v>25</v>
      </c>
      <c r="R235" s="2" t="s">
        <v>25</v>
      </c>
      <c r="S235" s="2"/>
      <c r="T235" s="3"/>
      <c r="U235" s="2"/>
      <c r="V235" s="2"/>
      <c r="W235" s="2" t="s">
        <v>2283</v>
      </c>
      <c r="X235" s="2" t="s">
        <v>133</v>
      </c>
      <c r="Y235" s="2" t="s">
        <v>170</v>
      </c>
      <c r="Z235" s="2" t="s">
        <v>92</v>
      </c>
      <c r="AA235" s="2" t="s">
        <v>90</v>
      </c>
      <c r="AB235" s="2"/>
      <c r="AC235" s="2" t="s">
        <v>114</v>
      </c>
      <c r="AD235" s="2"/>
      <c r="AE235" s="2" t="s">
        <v>171</v>
      </c>
      <c r="AF235" s="2" t="s">
        <v>125</v>
      </c>
      <c r="AG235" s="2" t="s">
        <v>126</v>
      </c>
      <c r="AH235" s="2" t="s">
        <v>127</v>
      </c>
      <c r="AI235" s="2"/>
      <c r="AJ235" s="2" t="s">
        <v>128</v>
      </c>
      <c r="AK235" s="2" t="s">
        <v>129</v>
      </c>
      <c r="AL235" s="2" t="s">
        <v>129</v>
      </c>
      <c r="AM235" s="2" t="s">
        <v>130</v>
      </c>
      <c r="AN235" s="2" t="s">
        <v>1053</v>
      </c>
      <c r="AO235" s="22">
        <v>0</v>
      </c>
      <c r="AP235" s="22">
        <v>0</v>
      </c>
      <c r="AQ235" s="22">
        <v>1</v>
      </c>
      <c r="AR235" s="22"/>
      <c r="AS235" s="25">
        <v>9463</v>
      </c>
      <c r="AT235" s="25">
        <v>0</v>
      </c>
      <c r="AU235" s="25">
        <v>10443</v>
      </c>
      <c r="AV235" s="25">
        <v>0</v>
      </c>
      <c r="AW235" s="25">
        <v>9463</v>
      </c>
      <c r="AX235" s="25">
        <v>10443</v>
      </c>
      <c r="AY235" s="25">
        <v>980</v>
      </c>
    </row>
    <row r="236" spans="2:51" hidden="1">
      <c r="B236" s="3" t="s">
        <v>19</v>
      </c>
      <c r="C236" s="2" t="s">
        <v>131</v>
      </c>
      <c r="D236" s="2"/>
      <c r="E236" s="2"/>
      <c r="F236" s="2" t="s">
        <v>126</v>
      </c>
      <c r="G236" s="3">
        <v>46238</v>
      </c>
      <c r="H236" s="2" t="s">
        <v>2284</v>
      </c>
      <c r="I236" s="3">
        <v>46238</v>
      </c>
      <c r="J236" s="2" t="s">
        <v>2285</v>
      </c>
      <c r="K236" s="2" t="s">
        <v>126</v>
      </c>
      <c r="L236" s="2"/>
      <c r="M236" s="2" t="s">
        <v>90</v>
      </c>
      <c r="N236" s="3">
        <v>46238</v>
      </c>
      <c r="O236" s="2"/>
      <c r="P236" s="2"/>
      <c r="Q236" s="2" t="s">
        <v>25</v>
      </c>
      <c r="R236" s="2" t="s">
        <v>25</v>
      </c>
      <c r="S236" s="2"/>
      <c r="T236" s="3"/>
      <c r="U236" s="2"/>
      <c r="V236" s="2"/>
      <c r="W236" s="2" t="s">
        <v>558</v>
      </c>
      <c r="X236" s="2" t="s">
        <v>113</v>
      </c>
      <c r="Y236" s="2" t="s">
        <v>170</v>
      </c>
      <c r="Z236" s="2" t="s">
        <v>92</v>
      </c>
      <c r="AA236" s="2" t="s">
        <v>90</v>
      </c>
      <c r="AB236" s="2"/>
      <c r="AC236" s="2" t="s">
        <v>114</v>
      </c>
      <c r="AD236" s="2"/>
      <c r="AE236" s="2" t="s">
        <v>171</v>
      </c>
      <c r="AF236" s="2" t="s">
        <v>125</v>
      </c>
      <c r="AG236" s="2" t="s">
        <v>126</v>
      </c>
      <c r="AH236" s="2" t="s">
        <v>127</v>
      </c>
      <c r="AI236" s="2"/>
      <c r="AJ236" s="2" t="s">
        <v>138</v>
      </c>
      <c r="AK236" s="2" t="s">
        <v>103</v>
      </c>
      <c r="AL236" s="2" t="s">
        <v>103</v>
      </c>
      <c r="AM236" s="2" t="s">
        <v>139</v>
      </c>
      <c r="AN236" s="2" t="s">
        <v>2286</v>
      </c>
      <c r="AO236" s="22">
        <v>0</v>
      </c>
      <c r="AP236" s="22">
        <v>0</v>
      </c>
      <c r="AQ236" s="22">
        <v>1</v>
      </c>
      <c r="AR236" s="22"/>
      <c r="AS236" s="25">
        <v>22530</v>
      </c>
      <c r="AT236" s="25">
        <v>0</v>
      </c>
      <c r="AU236" s="25">
        <v>22627</v>
      </c>
      <c r="AV236" s="25">
        <v>0</v>
      </c>
      <c r="AW236" s="25">
        <v>22530</v>
      </c>
      <c r="AX236" s="25">
        <v>22627</v>
      </c>
      <c r="AY236" s="25">
        <v>97</v>
      </c>
    </row>
    <row r="237" spans="2:51" hidden="1">
      <c r="B237" s="3" t="s">
        <v>19</v>
      </c>
      <c r="C237" s="2" t="s">
        <v>131</v>
      </c>
      <c r="D237" s="2"/>
      <c r="E237" s="2"/>
      <c r="F237" s="2" t="s">
        <v>126</v>
      </c>
      <c r="G237" s="3">
        <v>46238</v>
      </c>
      <c r="H237" s="2" t="s">
        <v>2287</v>
      </c>
      <c r="I237" s="3">
        <v>46238</v>
      </c>
      <c r="J237" s="2" t="s">
        <v>2288</v>
      </c>
      <c r="K237" s="2" t="s">
        <v>126</v>
      </c>
      <c r="L237" s="2"/>
      <c r="M237" s="2" t="s">
        <v>90</v>
      </c>
      <c r="N237" s="3">
        <v>46238</v>
      </c>
      <c r="O237" s="2"/>
      <c r="P237" s="2"/>
      <c r="Q237" s="2" t="s">
        <v>25</v>
      </c>
      <c r="R237" s="2" t="s">
        <v>25</v>
      </c>
      <c r="S237" s="2"/>
      <c r="T237" s="3"/>
      <c r="U237" s="2"/>
      <c r="V237" s="2"/>
      <c r="W237" s="2" t="s">
        <v>2289</v>
      </c>
      <c r="X237" s="2" t="s">
        <v>133</v>
      </c>
      <c r="Y237" s="2" t="s">
        <v>170</v>
      </c>
      <c r="Z237" s="2" t="s">
        <v>92</v>
      </c>
      <c r="AA237" s="2" t="s">
        <v>90</v>
      </c>
      <c r="AB237" s="2"/>
      <c r="AC237" s="2" t="s">
        <v>114</v>
      </c>
      <c r="AD237" s="2"/>
      <c r="AE237" s="2" t="s">
        <v>171</v>
      </c>
      <c r="AF237" s="2" t="s">
        <v>125</v>
      </c>
      <c r="AG237" s="2" t="s">
        <v>126</v>
      </c>
      <c r="AH237" s="2" t="s">
        <v>127</v>
      </c>
      <c r="AI237" s="2"/>
      <c r="AJ237" s="2" t="s">
        <v>138</v>
      </c>
      <c r="AK237" s="2" t="s">
        <v>103</v>
      </c>
      <c r="AL237" s="2" t="s">
        <v>103</v>
      </c>
      <c r="AM237" s="2" t="s">
        <v>139</v>
      </c>
      <c r="AN237" s="2" t="s">
        <v>406</v>
      </c>
      <c r="AO237" s="22">
        <v>0</v>
      </c>
      <c r="AP237" s="22">
        <v>0</v>
      </c>
      <c r="AQ237" s="22">
        <v>1</v>
      </c>
      <c r="AR237" s="22"/>
      <c r="AS237" s="25">
        <v>22530</v>
      </c>
      <c r="AT237" s="25">
        <v>0</v>
      </c>
      <c r="AU237" s="25">
        <v>22627</v>
      </c>
      <c r="AV237" s="25">
        <v>0</v>
      </c>
      <c r="AW237" s="25">
        <v>22530</v>
      </c>
      <c r="AX237" s="25">
        <v>22627</v>
      </c>
      <c r="AY237" s="25">
        <v>97</v>
      </c>
    </row>
    <row r="238" spans="2:51" hidden="1">
      <c r="B238" s="3" t="s">
        <v>19</v>
      </c>
      <c r="C238" s="2" t="s">
        <v>131</v>
      </c>
      <c r="D238" s="2"/>
      <c r="E238" s="2"/>
      <c r="F238" s="2" t="s">
        <v>126</v>
      </c>
      <c r="G238" s="3">
        <v>46238</v>
      </c>
      <c r="H238" s="2" t="s">
        <v>2290</v>
      </c>
      <c r="I238" s="3">
        <v>46238</v>
      </c>
      <c r="J238" s="2" t="s">
        <v>2291</v>
      </c>
      <c r="K238" s="2" t="s">
        <v>126</v>
      </c>
      <c r="L238" s="2"/>
      <c r="M238" s="2" t="s">
        <v>90</v>
      </c>
      <c r="N238" s="3">
        <v>46238</v>
      </c>
      <c r="O238" s="2"/>
      <c r="P238" s="2"/>
      <c r="Q238" s="2" t="s">
        <v>25</v>
      </c>
      <c r="R238" s="2" t="s">
        <v>25</v>
      </c>
      <c r="S238" s="2"/>
      <c r="T238" s="3"/>
      <c r="U238" s="2"/>
      <c r="V238" s="2"/>
      <c r="W238" s="2" t="s">
        <v>2292</v>
      </c>
      <c r="X238" s="2" t="s">
        <v>133</v>
      </c>
      <c r="Y238" s="2" t="s">
        <v>170</v>
      </c>
      <c r="Z238" s="2" t="s">
        <v>92</v>
      </c>
      <c r="AA238" s="2" t="s">
        <v>90</v>
      </c>
      <c r="AB238" s="2"/>
      <c r="AC238" s="2" t="s">
        <v>114</v>
      </c>
      <c r="AD238" s="2"/>
      <c r="AE238" s="2" t="s">
        <v>171</v>
      </c>
      <c r="AF238" s="2" t="s">
        <v>125</v>
      </c>
      <c r="AG238" s="2" t="s">
        <v>126</v>
      </c>
      <c r="AH238" s="2" t="s">
        <v>127</v>
      </c>
      <c r="AI238" s="2"/>
      <c r="AJ238" s="2" t="s">
        <v>138</v>
      </c>
      <c r="AK238" s="2" t="s">
        <v>103</v>
      </c>
      <c r="AL238" s="2" t="s">
        <v>103</v>
      </c>
      <c r="AM238" s="2" t="s">
        <v>139</v>
      </c>
      <c r="AN238" s="2" t="s">
        <v>375</v>
      </c>
      <c r="AO238" s="22">
        <v>0</v>
      </c>
      <c r="AP238" s="22">
        <v>0</v>
      </c>
      <c r="AQ238" s="22">
        <v>1</v>
      </c>
      <c r="AR238" s="22"/>
      <c r="AS238" s="25">
        <v>22530</v>
      </c>
      <c r="AT238" s="25">
        <v>0</v>
      </c>
      <c r="AU238" s="25">
        <v>22627</v>
      </c>
      <c r="AV238" s="25">
        <v>0</v>
      </c>
      <c r="AW238" s="25">
        <v>22530</v>
      </c>
      <c r="AX238" s="25">
        <v>22627</v>
      </c>
      <c r="AY238" s="25">
        <v>97</v>
      </c>
    </row>
    <row r="239" spans="2:51" hidden="1">
      <c r="B239" s="3" t="s">
        <v>19</v>
      </c>
      <c r="C239" s="2" t="s">
        <v>131</v>
      </c>
      <c r="D239" s="2"/>
      <c r="E239" s="2"/>
      <c r="F239" s="2" t="s">
        <v>126</v>
      </c>
      <c r="G239" s="3">
        <v>46238</v>
      </c>
      <c r="H239" s="2" t="s">
        <v>2293</v>
      </c>
      <c r="I239" s="3">
        <v>46238</v>
      </c>
      <c r="J239" s="2" t="s">
        <v>2294</v>
      </c>
      <c r="K239" s="2" t="s">
        <v>126</v>
      </c>
      <c r="L239" s="2"/>
      <c r="M239" s="2" t="s">
        <v>90</v>
      </c>
      <c r="N239" s="3">
        <v>46238</v>
      </c>
      <c r="O239" s="2"/>
      <c r="P239" s="2"/>
      <c r="Q239" s="2" t="s">
        <v>25</v>
      </c>
      <c r="R239" s="2" t="s">
        <v>25</v>
      </c>
      <c r="S239" s="2"/>
      <c r="T239" s="3"/>
      <c r="U239" s="2"/>
      <c r="V239" s="2"/>
      <c r="W239" s="2" t="s">
        <v>477</v>
      </c>
      <c r="X239" s="2" t="s">
        <v>113</v>
      </c>
      <c r="Y239" s="2" t="s">
        <v>170</v>
      </c>
      <c r="Z239" s="2" t="s">
        <v>92</v>
      </c>
      <c r="AA239" s="2" t="s">
        <v>90</v>
      </c>
      <c r="AB239" s="2"/>
      <c r="AC239" s="2" t="s">
        <v>114</v>
      </c>
      <c r="AD239" s="2"/>
      <c r="AE239" s="2" t="s">
        <v>171</v>
      </c>
      <c r="AF239" s="2" t="s">
        <v>125</v>
      </c>
      <c r="AG239" s="2" t="s">
        <v>126</v>
      </c>
      <c r="AH239" s="2" t="s">
        <v>127</v>
      </c>
      <c r="AI239" s="2"/>
      <c r="AJ239" s="2" t="s">
        <v>232</v>
      </c>
      <c r="AK239" s="2" t="s">
        <v>5</v>
      </c>
      <c r="AL239" s="2" t="s">
        <v>5</v>
      </c>
      <c r="AM239" s="2" t="s">
        <v>178</v>
      </c>
      <c r="AN239" s="2" t="s">
        <v>530</v>
      </c>
      <c r="AO239" s="22">
        <v>0</v>
      </c>
      <c r="AP239" s="22">
        <v>0</v>
      </c>
      <c r="AQ239" s="22">
        <v>1</v>
      </c>
      <c r="AR239" s="22"/>
      <c r="AS239" s="25">
        <v>30970</v>
      </c>
      <c r="AT239" s="25">
        <v>0</v>
      </c>
      <c r="AU239" s="25">
        <v>33372</v>
      </c>
      <c r="AV239" s="25">
        <v>0</v>
      </c>
      <c r="AW239" s="25">
        <v>30970</v>
      </c>
      <c r="AX239" s="25">
        <v>33372</v>
      </c>
      <c r="AY239" s="25">
        <v>2402</v>
      </c>
    </row>
    <row r="240" spans="2:51" hidden="1">
      <c r="B240" s="3" t="s">
        <v>19</v>
      </c>
      <c r="C240" s="2" t="s">
        <v>131</v>
      </c>
      <c r="D240" s="2"/>
      <c r="E240" s="2"/>
      <c r="F240" s="2" t="s">
        <v>126</v>
      </c>
      <c r="G240" s="3">
        <v>46238</v>
      </c>
      <c r="H240" s="2" t="s">
        <v>2295</v>
      </c>
      <c r="I240" s="3">
        <v>46238</v>
      </c>
      <c r="J240" s="2" t="s">
        <v>2296</v>
      </c>
      <c r="K240" s="2" t="s">
        <v>126</v>
      </c>
      <c r="L240" s="2"/>
      <c r="M240" s="2" t="s">
        <v>90</v>
      </c>
      <c r="N240" s="3">
        <v>46238</v>
      </c>
      <c r="O240" s="2"/>
      <c r="P240" s="2"/>
      <c r="Q240" s="2" t="s">
        <v>25</v>
      </c>
      <c r="R240" s="2" t="s">
        <v>25</v>
      </c>
      <c r="S240" s="2"/>
      <c r="T240" s="3"/>
      <c r="U240" s="2"/>
      <c r="V240" s="2"/>
      <c r="W240" s="2" t="s">
        <v>1130</v>
      </c>
      <c r="X240" s="2" t="s">
        <v>133</v>
      </c>
      <c r="Y240" s="2" t="s">
        <v>170</v>
      </c>
      <c r="Z240" s="2" t="s">
        <v>92</v>
      </c>
      <c r="AA240" s="2" t="s">
        <v>90</v>
      </c>
      <c r="AB240" s="2"/>
      <c r="AC240" s="2" t="s">
        <v>114</v>
      </c>
      <c r="AD240" s="2"/>
      <c r="AE240" s="2" t="s">
        <v>171</v>
      </c>
      <c r="AF240" s="2" t="s">
        <v>125</v>
      </c>
      <c r="AG240" s="2" t="s">
        <v>126</v>
      </c>
      <c r="AH240" s="2" t="s">
        <v>127</v>
      </c>
      <c r="AI240" s="2"/>
      <c r="AJ240" s="2" t="s">
        <v>183</v>
      </c>
      <c r="AK240" s="2" t="s">
        <v>184</v>
      </c>
      <c r="AL240" s="2" t="s">
        <v>184</v>
      </c>
      <c r="AM240" s="2" t="s">
        <v>185</v>
      </c>
      <c r="AN240" s="2" t="s">
        <v>186</v>
      </c>
      <c r="AO240" s="22">
        <v>0</v>
      </c>
      <c r="AP240" s="22">
        <v>0</v>
      </c>
      <c r="AQ240" s="22">
        <v>1</v>
      </c>
      <c r="AR240" s="22"/>
      <c r="AS240" s="25">
        <v>20073</v>
      </c>
      <c r="AT240" s="25">
        <v>0</v>
      </c>
      <c r="AU240" s="25">
        <v>23621</v>
      </c>
      <c r="AV240" s="25">
        <v>0</v>
      </c>
      <c r="AW240" s="25">
        <v>20073</v>
      </c>
      <c r="AX240" s="25">
        <v>23621</v>
      </c>
      <c r="AY240" s="25">
        <v>3548</v>
      </c>
    </row>
    <row r="241" spans="2:51" hidden="1">
      <c r="B241" s="3" t="s">
        <v>19</v>
      </c>
      <c r="C241" s="2" t="s">
        <v>131</v>
      </c>
      <c r="D241" s="2"/>
      <c r="E241" s="2"/>
      <c r="F241" s="2" t="s">
        <v>126</v>
      </c>
      <c r="G241" s="3">
        <v>46238</v>
      </c>
      <c r="H241" s="2" t="s">
        <v>2297</v>
      </c>
      <c r="I241" s="3">
        <v>46238</v>
      </c>
      <c r="J241" s="2" t="s">
        <v>2298</v>
      </c>
      <c r="K241" s="2" t="s">
        <v>126</v>
      </c>
      <c r="L241" s="2"/>
      <c r="M241" s="2" t="s">
        <v>90</v>
      </c>
      <c r="N241" s="3">
        <v>46238</v>
      </c>
      <c r="O241" s="2"/>
      <c r="P241" s="2"/>
      <c r="Q241" s="2" t="s">
        <v>25</v>
      </c>
      <c r="R241" s="2" t="s">
        <v>25</v>
      </c>
      <c r="S241" s="2"/>
      <c r="T241" s="3"/>
      <c r="U241" s="2"/>
      <c r="V241" s="2"/>
      <c r="W241" s="2" t="s">
        <v>816</v>
      </c>
      <c r="X241" s="2" t="s">
        <v>113</v>
      </c>
      <c r="Y241" s="2" t="s">
        <v>170</v>
      </c>
      <c r="Z241" s="2" t="s">
        <v>92</v>
      </c>
      <c r="AA241" s="2" t="s">
        <v>90</v>
      </c>
      <c r="AB241" s="2"/>
      <c r="AC241" s="2" t="s">
        <v>114</v>
      </c>
      <c r="AD241" s="2"/>
      <c r="AE241" s="2" t="s">
        <v>171</v>
      </c>
      <c r="AF241" s="2" t="s">
        <v>125</v>
      </c>
      <c r="AG241" s="2" t="s">
        <v>126</v>
      </c>
      <c r="AH241" s="2" t="s">
        <v>127</v>
      </c>
      <c r="AI241" s="2"/>
      <c r="AJ241" s="2" t="s">
        <v>136</v>
      </c>
      <c r="AK241" s="2" t="s">
        <v>9</v>
      </c>
      <c r="AL241" s="2" t="s">
        <v>9</v>
      </c>
      <c r="AM241" s="2" t="s">
        <v>137</v>
      </c>
      <c r="AN241" s="2" t="s">
        <v>480</v>
      </c>
      <c r="AO241" s="22">
        <v>0</v>
      </c>
      <c r="AP241" s="22">
        <v>0</v>
      </c>
      <c r="AQ241" s="22">
        <v>1</v>
      </c>
      <c r="AR241" s="22"/>
      <c r="AS241" s="25">
        <v>29536</v>
      </c>
      <c r="AT241" s="25">
        <v>0</v>
      </c>
      <c r="AU241" s="25">
        <v>35051</v>
      </c>
      <c r="AV241" s="25">
        <v>0</v>
      </c>
      <c r="AW241" s="25">
        <v>29536</v>
      </c>
      <c r="AX241" s="25">
        <v>35051</v>
      </c>
      <c r="AY241" s="25">
        <v>5515</v>
      </c>
    </row>
    <row r="242" spans="2:51" hidden="1">
      <c r="B242" s="3" t="s">
        <v>19</v>
      </c>
      <c r="C242" s="2" t="s">
        <v>131</v>
      </c>
      <c r="D242" s="2"/>
      <c r="E242" s="2"/>
      <c r="F242" s="2" t="s">
        <v>126</v>
      </c>
      <c r="G242" s="3">
        <v>46238</v>
      </c>
      <c r="H242" s="2" t="s">
        <v>2299</v>
      </c>
      <c r="I242" s="3">
        <v>46238</v>
      </c>
      <c r="J242" s="2" t="s">
        <v>2300</v>
      </c>
      <c r="K242" s="2" t="s">
        <v>126</v>
      </c>
      <c r="L242" s="2"/>
      <c r="M242" s="2" t="s">
        <v>90</v>
      </c>
      <c r="N242" s="3">
        <v>46238</v>
      </c>
      <c r="O242" s="2"/>
      <c r="P242" s="2"/>
      <c r="Q242" s="2" t="s">
        <v>25</v>
      </c>
      <c r="R242" s="2" t="s">
        <v>25</v>
      </c>
      <c r="S242" s="2"/>
      <c r="T242" s="3"/>
      <c r="U242" s="2"/>
      <c r="V242" s="2"/>
      <c r="W242" s="2" t="s">
        <v>983</v>
      </c>
      <c r="X242" s="2" t="s">
        <v>113</v>
      </c>
      <c r="Y242" s="2" t="s">
        <v>573</v>
      </c>
      <c r="Z242" s="2" t="s">
        <v>92</v>
      </c>
      <c r="AA242" s="2" t="s">
        <v>90</v>
      </c>
      <c r="AB242" s="2"/>
      <c r="AC242" s="2" t="s">
        <v>114</v>
      </c>
      <c r="AD242" s="2"/>
      <c r="AE242" s="2" t="s">
        <v>171</v>
      </c>
      <c r="AF242" s="2" t="s">
        <v>125</v>
      </c>
      <c r="AG242" s="2" t="s">
        <v>126</v>
      </c>
      <c r="AH242" s="2" t="s">
        <v>127</v>
      </c>
      <c r="AI242" s="2"/>
      <c r="AJ242" s="2" t="s">
        <v>123</v>
      </c>
      <c r="AK242" s="2" t="s">
        <v>13</v>
      </c>
      <c r="AL242" s="2" t="s">
        <v>13</v>
      </c>
      <c r="AM242" s="2" t="s">
        <v>124</v>
      </c>
      <c r="AN242" s="2" t="s">
        <v>469</v>
      </c>
      <c r="AO242" s="22">
        <v>0</v>
      </c>
      <c r="AP242" s="22">
        <v>0</v>
      </c>
      <c r="AQ242" s="22">
        <v>1</v>
      </c>
      <c r="AR242" s="22"/>
      <c r="AS242" s="25">
        <v>20893</v>
      </c>
      <c r="AT242" s="25">
        <v>0</v>
      </c>
      <c r="AU242" s="25">
        <v>23291</v>
      </c>
      <c r="AV242" s="25">
        <v>0</v>
      </c>
      <c r="AW242" s="25">
        <v>20893</v>
      </c>
      <c r="AX242" s="25">
        <v>23291</v>
      </c>
      <c r="AY242" s="25">
        <v>2398</v>
      </c>
    </row>
    <row r="243" spans="2:51" hidden="1">
      <c r="B243" s="3" t="s">
        <v>19</v>
      </c>
      <c r="C243" s="2" t="s">
        <v>131</v>
      </c>
      <c r="D243" s="2"/>
      <c r="E243" s="2"/>
      <c r="F243" s="2" t="s">
        <v>126</v>
      </c>
      <c r="G243" s="3">
        <v>46238</v>
      </c>
      <c r="H243" s="2" t="s">
        <v>2301</v>
      </c>
      <c r="I243" s="3">
        <v>46238</v>
      </c>
      <c r="J243" s="2" t="s">
        <v>2302</v>
      </c>
      <c r="K243" s="2" t="s">
        <v>126</v>
      </c>
      <c r="L243" s="2"/>
      <c r="M243" s="2" t="s">
        <v>90</v>
      </c>
      <c r="N243" s="3">
        <v>46238</v>
      </c>
      <c r="O243" s="2"/>
      <c r="P243" s="2"/>
      <c r="Q243" s="2" t="s">
        <v>25</v>
      </c>
      <c r="R243" s="2" t="s">
        <v>25</v>
      </c>
      <c r="S243" s="2"/>
      <c r="T243" s="3"/>
      <c r="U243" s="2"/>
      <c r="V243" s="2"/>
      <c r="W243" s="2" t="s">
        <v>591</v>
      </c>
      <c r="X243" s="2" t="s">
        <v>113</v>
      </c>
      <c r="Y243" s="2" t="s">
        <v>170</v>
      </c>
      <c r="Z243" s="2" t="s">
        <v>92</v>
      </c>
      <c r="AA243" s="2" t="s">
        <v>90</v>
      </c>
      <c r="AB243" s="2"/>
      <c r="AC243" s="2" t="s">
        <v>114</v>
      </c>
      <c r="AD243" s="2"/>
      <c r="AE243" s="2" t="s">
        <v>171</v>
      </c>
      <c r="AF243" s="2" t="s">
        <v>125</v>
      </c>
      <c r="AG243" s="2" t="s">
        <v>126</v>
      </c>
      <c r="AH243" s="2" t="s">
        <v>127</v>
      </c>
      <c r="AI243" s="2"/>
      <c r="AJ243" s="2" t="s">
        <v>164</v>
      </c>
      <c r="AK243" s="2" t="s">
        <v>165</v>
      </c>
      <c r="AL243" s="2" t="s">
        <v>165</v>
      </c>
      <c r="AM243" s="2" t="s">
        <v>166</v>
      </c>
      <c r="AN243" s="2" t="s">
        <v>501</v>
      </c>
      <c r="AO243" s="22">
        <v>0</v>
      </c>
      <c r="AP243" s="22">
        <v>0</v>
      </c>
      <c r="AQ243" s="22">
        <v>1</v>
      </c>
      <c r="AR243" s="22"/>
      <c r="AS243" s="25">
        <v>25808</v>
      </c>
      <c r="AT243" s="25">
        <v>0</v>
      </c>
      <c r="AU243" s="25">
        <v>28771</v>
      </c>
      <c r="AV243" s="25">
        <v>0</v>
      </c>
      <c r="AW243" s="25">
        <v>25808</v>
      </c>
      <c r="AX243" s="25">
        <v>28771</v>
      </c>
      <c r="AY243" s="25">
        <v>2963</v>
      </c>
    </row>
    <row r="244" spans="2:51" hidden="1">
      <c r="B244" s="3" t="s">
        <v>19</v>
      </c>
      <c r="C244" s="2" t="s">
        <v>131</v>
      </c>
      <c r="D244" s="2"/>
      <c r="E244" s="2"/>
      <c r="F244" s="2" t="s">
        <v>126</v>
      </c>
      <c r="G244" s="3">
        <v>46238</v>
      </c>
      <c r="H244" s="2" t="s">
        <v>2303</v>
      </c>
      <c r="I244" s="3">
        <v>46238</v>
      </c>
      <c r="J244" s="2" t="s">
        <v>2304</v>
      </c>
      <c r="K244" s="2" t="s">
        <v>126</v>
      </c>
      <c r="L244" s="2"/>
      <c r="M244" s="2" t="s">
        <v>90</v>
      </c>
      <c r="N244" s="3">
        <v>46238</v>
      </c>
      <c r="O244" s="2"/>
      <c r="P244" s="2"/>
      <c r="Q244" s="2" t="s">
        <v>25</v>
      </c>
      <c r="R244" s="2" t="s">
        <v>25</v>
      </c>
      <c r="S244" s="2"/>
      <c r="T244" s="3"/>
      <c r="U244" s="2"/>
      <c r="V244" s="2"/>
      <c r="W244" s="2" t="s">
        <v>919</v>
      </c>
      <c r="X244" s="2" t="s">
        <v>113</v>
      </c>
      <c r="Y244" s="2" t="s">
        <v>170</v>
      </c>
      <c r="Z244" s="2" t="s">
        <v>92</v>
      </c>
      <c r="AA244" s="2" t="s">
        <v>90</v>
      </c>
      <c r="AB244" s="2"/>
      <c r="AC244" s="2" t="s">
        <v>114</v>
      </c>
      <c r="AD244" s="2"/>
      <c r="AE244" s="2" t="s">
        <v>171</v>
      </c>
      <c r="AF244" s="2" t="s">
        <v>125</v>
      </c>
      <c r="AG244" s="2" t="s">
        <v>126</v>
      </c>
      <c r="AH244" s="2" t="s">
        <v>127</v>
      </c>
      <c r="AI244" s="2"/>
      <c r="AJ244" s="2" t="s">
        <v>268</v>
      </c>
      <c r="AK244" s="2" t="s">
        <v>15</v>
      </c>
      <c r="AL244" s="2" t="s">
        <v>269</v>
      </c>
      <c r="AM244" s="2" t="s">
        <v>270</v>
      </c>
      <c r="AN244" s="2" t="s">
        <v>399</v>
      </c>
      <c r="AO244" s="22">
        <v>0</v>
      </c>
      <c r="AP244" s="22">
        <v>0</v>
      </c>
      <c r="AQ244" s="22">
        <v>1</v>
      </c>
      <c r="AR244" s="22"/>
      <c r="AS244" s="25">
        <v>20073</v>
      </c>
      <c r="AT244" s="25">
        <v>0</v>
      </c>
      <c r="AU244" s="25">
        <v>21003</v>
      </c>
      <c r="AV244" s="25">
        <v>0</v>
      </c>
      <c r="AW244" s="25">
        <v>20073</v>
      </c>
      <c r="AX244" s="25">
        <v>21003</v>
      </c>
      <c r="AY244" s="25">
        <v>930</v>
      </c>
    </row>
    <row r="245" spans="2:51" hidden="1">
      <c r="B245" s="3" t="s">
        <v>19</v>
      </c>
      <c r="C245" s="2" t="s">
        <v>112</v>
      </c>
      <c r="D245" s="2"/>
      <c r="E245" s="2"/>
      <c r="F245" s="2"/>
      <c r="G245" s="3">
        <v>46238</v>
      </c>
      <c r="H245" s="2" t="s">
        <v>2305</v>
      </c>
      <c r="I245" s="3">
        <v>46238</v>
      </c>
      <c r="J245" s="2" t="s">
        <v>2306</v>
      </c>
      <c r="K245" s="2"/>
      <c r="L245" s="2"/>
      <c r="M245" s="2" t="s">
        <v>90</v>
      </c>
      <c r="N245" s="3"/>
      <c r="O245" s="2"/>
      <c r="P245" s="2"/>
      <c r="Q245" s="2" t="s">
        <v>883</v>
      </c>
      <c r="R245" s="2" t="s">
        <v>883</v>
      </c>
      <c r="S245" s="2"/>
      <c r="T245" s="3">
        <v>46238</v>
      </c>
      <c r="U245" s="2" t="s">
        <v>2307</v>
      </c>
      <c r="V245" s="2"/>
      <c r="W245" s="2" t="s">
        <v>1247</v>
      </c>
      <c r="X245" s="2" t="s">
        <v>113</v>
      </c>
      <c r="Y245" s="2" t="s">
        <v>1125</v>
      </c>
      <c r="Z245" s="2" t="s">
        <v>92</v>
      </c>
      <c r="AA245" s="2" t="s">
        <v>90</v>
      </c>
      <c r="AB245" s="2"/>
      <c r="AC245" s="2" t="s">
        <v>93</v>
      </c>
      <c r="AD245" s="2">
        <v>1</v>
      </c>
      <c r="AE245" s="2" t="s">
        <v>254</v>
      </c>
      <c r="AF245" s="2" t="s">
        <v>126</v>
      </c>
      <c r="AG245" s="2" t="s">
        <v>126</v>
      </c>
      <c r="AH245" s="2" t="s">
        <v>314</v>
      </c>
      <c r="AI245" s="2"/>
      <c r="AJ245" s="2" t="s">
        <v>1181</v>
      </c>
      <c r="AK245" s="2" t="s">
        <v>1181</v>
      </c>
      <c r="AL245" s="2" t="s">
        <v>126</v>
      </c>
      <c r="AM245" s="2" t="s">
        <v>1182</v>
      </c>
      <c r="AN245" s="2" t="s">
        <v>2308</v>
      </c>
      <c r="AO245" s="22">
        <v>0</v>
      </c>
      <c r="AP245" s="22">
        <v>0</v>
      </c>
      <c r="AQ245" s="22">
        <v>0</v>
      </c>
      <c r="AR245" s="22">
        <v>0</v>
      </c>
      <c r="AS245" s="25">
        <v>7000</v>
      </c>
      <c r="AT245" s="25">
        <v>0</v>
      </c>
      <c r="AU245" s="25">
        <v>6931</v>
      </c>
      <c r="AV245" s="25">
        <v>0</v>
      </c>
      <c r="AW245" s="25">
        <v>7000</v>
      </c>
      <c r="AX245" s="25">
        <v>6931</v>
      </c>
      <c r="AY245" s="25">
        <v>-69</v>
      </c>
    </row>
    <row r="246" spans="2:51" hidden="1">
      <c r="B246" s="3" t="s">
        <v>19</v>
      </c>
      <c r="C246" s="2" t="s">
        <v>112</v>
      </c>
      <c r="D246" s="2" t="s">
        <v>100</v>
      </c>
      <c r="E246" s="2"/>
      <c r="F246" s="2"/>
      <c r="G246" s="3">
        <v>46238</v>
      </c>
      <c r="H246" s="2" t="s">
        <v>2309</v>
      </c>
      <c r="I246" s="3">
        <v>46238</v>
      </c>
      <c r="J246" s="2" t="s">
        <v>2310</v>
      </c>
      <c r="K246" s="2"/>
      <c r="L246" s="2"/>
      <c r="M246" s="2" t="s">
        <v>90</v>
      </c>
      <c r="N246" s="3"/>
      <c r="O246" s="2"/>
      <c r="P246" s="2"/>
      <c r="Q246" s="2" t="s">
        <v>23</v>
      </c>
      <c r="R246" s="2" t="s">
        <v>23</v>
      </c>
      <c r="S246" s="2"/>
      <c r="T246" s="3">
        <v>46238</v>
      </c>
      <c r="U246" s="2" t="s">
        <v>2311</v>
      </c>
      <c r="V246" s="2"/>
      <c r="W246" s="2" t="s">
        <v>683</v>
      </c>
      <c r="X246" s="2" t="s">
        <v>113</v>
      </c>
      <c r="Y246" s="2" t="s">
        <v>684</v>
      </c>
      <c r="Z246" s="2" t="s">
        <v>92</v>
      </c>
      <c r="AA246" s="2" t="s">
        <v>90</v>
      </c>
      <c r="AB246" s="2"/>
      <c r="AC246" s="2" t="s">
        <v>114</v>
      </c>
      <c r="AD246" s="2">
        <v>1</v>
      </c>
      <c r="AE246" s="2" t="s">
        <v>282</v>
      </c>
      <c r="AF246" s="2" t="s">
        <v>3</v>
      </c>
      <c r="AG246" s="2" t="s">
        <v>3</v>
      </c>
      <c r="AH246" s="2" t="s">
        <v>283</v>
      </c>
      <c r="AI246" s="2"/>
      <c r="AJ246" s="2" t="s">
        <v>575</v>
      </c>
      <c r="AK246" s="2" t="s">
        <v>576</v>
      </c>
      <c r="AL246" s="2" t="s">
        <v>576</v>
      </c>
      <c r="AM246" s="2" t="s">
        <v>577</v>
      </c>
      <c r="AN246" s="2" t="s">
        <v>2312</v>
      </c>
      <c r="AO246" s="22">
        <v>0</v>
      </c>
      <c r="AP246" s="22">
        <v>0</v>
      </c>
      <c r="AQ246" s="22">
        <v>0</v>
      </c>
      <c r="AR246" s="22">
        <v>0</v>
      </c>
      <c r="AS246" s="25">
        <v>16000</v>
      </c>
      <c r="AT246" s="25">
        <v>0</v>
      </c>
      <c r="AU246" s="25">
        <v>16430</v>
      </c>
      <c r="AV246" s="25">
        <v>0</v>
      </c>
      <c r="AW246" s="25">
        <v>16000</v>
      </c>
      <c r="AX246" s="25">
        <v>16430</v>
      </c>
      <c r="AY246" s="25">
        <v>430</v>
      </c>
    </row>
    <row r="247" spans="2:51" hidden="1">
      <c r="B247" s="3" t="s">
        <v>19</v>
      </c>
      <c r="C247" s="2" t="s">
        <v>112</v>
      </c>
      <c r="D247" s="2" t="s">
        <v>100</v>
      </c>
      <c r="E247" s="2"/>
      <c r="F247" s="2"/>
      <c r="G247" s="3">
        <v>46238</v>
      </c>
      <c r="H247" s="2" t="s">
        <v>2313</v>
      </c>
      <c r="I247" s="3">
        <v>46238</v>
      </c>
      <c r="J247" s="2" t="s">
        <v>2314</v>
      </c>
      <c r="K247" s="2"/>
      <c r="L247" s="2"/>
      <c r="M247" s="2" t="s">
        <v>90</v>
      </c>
      <c r="N247" s="3"/>
      <c r="O247" s="2"/>
      <c r="P247" s="2"/>
      <c r="Q247" s="2" t="s">
        <v>23</v>
      </c>
      <c r="R247" s="2" t="s">
        <v>23</v>
      </c>
      <c r="S247" s="2"/>
      <c r="T247" s="3">
        <v>46238</v>
      </c>
      <c r="U247" s="2" t="s">
        <v>2315</v>
      </c>
      <c r="V247" s="2"/>
      <c r="W247" s="2" t="s">
        <v>2316</v>
      </c>
      <c r="X247" s="2" t="s">
        <v>113</v>
      </c>
      <c r="Y247" s="2" t="s">
        <v>2317</v>
      </c>
      <c r="Z247" s="2" t="s">
        <v>92</v>
      </c>
      <c r="AA247" s="2" t="s">
        <v>90</v>
      </c>
      <c r="AB247" s="2"/>
      <c r="AC247" s="2" t="s">
        <v>114</v>
      </c>
      <c r="AD247" s="2">
        <v>1</v>
      </c>
      <c r="AE247" s="2" t="s">
        <v>282</v>
      </c>
      <c r="AF247" s="2" t="s">
        <v>3</v>
      </c>
      <c r="AG247" s="2" t="s">
        <v>3</v>
      </c>
      <c r="AH247" s="2" t="s">
        <v>283</v>
      </c>
      <c r="AI247" s="2"/>
      <c r="AJ247" s="2" t="s">
        <v>232</v>
      </c>
      <c r="AK247" s="2" t="s">
        <v>5</v>
      </c>
      <c r="AL247" s="2" t="s">
        <v>5</v>
      </c>
      <c r="AM247" s="2" t="s">
        <v>178</v>
      </c>
      <c r="AN247" s="2" t="s">
        <v>2318</v>
      </c>
      <c r="AO247" s="22">
        <v>0</v>
      </c>
      <c r="AP247" s="22">
        <v>0</v>
      </c>
      <c r="AQ247" s="22">
        <v>0</v>
      </c>
      <c r="AR247" s="22">
        <v>0</v>
      </c>
      <c r="AS247" s="25">
        <v>3000</v>
      </c>
      <c r="AT247" s="25">
        <v>0</v>
      </c>
      <c r="AU247" s="25">
        <v>13471</v>
      </c>
      <c r="AV247" s="25">
        <v>0</v>
      </c>
      <c r="AW247" s="25">
        <v>3000</v>
      </c>
      <c r="AX247" s="25">
        <v>13471</v>
      </c>
      <c r="AY247" s="25">
        <v>10471</v>
      </c>
    </row>
    <row r="248" spans="2:51" hidden="1">
      <c r="B248" s="3" t="s">
        <v>19</v>
      </c>
      <c r="C248" s="2" t="s">
        <v>112</v>
      </c>
      <c r="D248" s="2" t="s">
        <v>100</v>
      </c>
      <c r="E248" s="2"/>
      <c r="F248" s="2"/>
      <c r="G248" s="3">
        <v>46238</v>
      </c>
      <c r="H248" s="2" t="s">
        <v>2319</v>
      </c>
      <c r="I248" s="3">
        <v>46238</v>
      </c>
      <c r="J248" s="2" t="s">
        <v>2320</v>
      </c>
      <c r="K248" s="2"/>
      <c r="L248" s="2"/>
      <c r="M248" s="2" t="s">
        <v>90</v>
      </c>
      <c r="N248" s="3"/>
      <c r="O248" s="2"/>
      <c r="P248" s="2"/>
      <c r="Q248" s="2" t="s">
        <v>23</v>
      </c>
      <c r="R248" s="2" t="s">
        <v>23</v>
      </c>
      <c r="S248" s="2"/>
      <c r="T248" s="3">
        <v>46238</v>
      </c>
      <c r="U248" s="2" t="s">
        <v>2321</v>
      </c>
      <c r="V248" s="2"/>
      <c r="W248" s="2" t="s">
        <v>568</v>
      </c>
      <c r="X248" s="2" t="s">
        <v>113</v>
      </c>
      <c r="Y248" s="2" t="s">
        <v>569</v>
      </c>
      <c r="Z248" s="2" t="s">
        <v>92</v>
      </c>
      <c r="AA248" s="2" t="s">
        <v>90</v>
      </c>
      <c r="AB248" s="2"/>
      <c r="AC248" s="2" t="s">
        <v>114</v>
      </c>
      <c r="AD248" s="2">
        <v>1</v>
      </c>
      <c r="AE248" s="2" t="s">
        <v>216</v>
      </c>
      <c r="AF248" s="2" t="s">
        <v>216</v>
      </c>
      <c r="AG248" s="2" t="s">
        <v>103</v>
      </c>
      <c r="AH248" s="2"/>
      <c r="AI248" s="2"/>
      <c r="AJ248" s="2" t="s">
        <v>390</v>
      </c>
      <c r="AK248" s="2" t="s">
        <v>362</v>
      </c>
      <c r="AL248" s="2" t="s">
        <v>362</v>
      </c>
      <c r="AM248" s="2" t="s">
        <v>391</v>
      </c>
      <c r="AN248" s="2" t="s">
        <v>2322</v>
      </c>
      <c r="AO248" s="22">
        <v>0</v>
      </c>
      <c r="AP248" s="22">
        <v>0</v>
      </c>
      <c r="AQ248" s="22">
        <v>0</v>
      </c>
      <c r="AR248" s="22">
        <v>0</v>
      </c>
      <c r="AS248" s="25">
        <v>50000</v>
      </c>
      <c r="AT248" s="25">
        <v>0</v>
      </c>
      <c r="AU248" s="25">
        <v>58300.3</v>
      </c>
      <c r="AV248" s="25">
        <v>0</v>
      </c>
      <c r="AW248" s="25">
        <v>50000</v>
      </c>
      <c r="AX248" s="25">
        <v>58300.3</v>
      </c>
      <c r="AY248" s="25">
        <v>8300.2999999999993</v>
      </c>
    </row>
    <row r="249" spans="2:51" hidden="1">
      <c r="B249" s="3" t="s">
        <v>19</v>
      </c>
      <c r="C249" s="2" t="s">
        <v>112</v>
      </c>
      <c r="D249" s="2" t="s">
        <v>100</v>
      </c>
      <c r="E249" s="2"/>
      <c r="F249" s="2"/>
      <c r="G249" s="3">
        <v>46238</v>
      </c>
      <c r="H249" s="2" t="s">
        <v>2323</v>
      </c>
      <c r="I249" s="3">
        <v>46238</v>
      </c>
      <c r="J249" s="2" t="s">
        <v>2324</v>
      </c>
      <c r="K249" s="2"/>
      <c r="L249" s="2"/>
      <c r="M249" s="2" t="s">
        <v>90</v>
      </c>
      <c r="N249" s="3"/>
      <c r="O249" s="2"/>
      <c r="P249" s="2"/>
      <c r="Q249" s="2" t="s">
        <v>23</v>
      </c>
      <c r="R249" s="2" t="s">
        <v>23</v>
      </c>
      <c r="S249" s="2"/>
      <c r="T249" s="3">
        <v>46238</v>
      </c>
      <c r="U249" s="2" t="s">
        <v>2325</v>
      </c>
      <c r="V249" s="2"/>
      <c r="W249" s="2" t="s">
        <v>2326</v>
      </c>
      <c r="X249" s="2" t="s">
        <v>113</v>
      </c>
      <c r="Y249" s="2" t="s">
        <v>2327</v>
      </c>
      <c r="Z249" s="2" t="s">
        <v>92</v>
      </c>
      <c r="AA249" s="2" t="s">
        <v>90</v>
      </c>
      <c r="AB249" s="2"/>
      <c r="AC249" s="2" t="s">
        <v>114</v>
      </c>
      <c r="AD249" s="2">
        <v>1</v>
      </c>
      <c r="AE249" s="2" t="s">
        <v>282</v>
      </c>
      <c r="AF249" s="2" t="s">
        <v>3</v>
      </c>
      <c r="AG249" s="2" t="s">
        <v>3</v>
      </c>
      <c r="AH249" s="2" t="s">
        <v>283</v>
      </c>
      <c r="AI249" s="2"/>
      <c r="AJ249" s="2" t="s">
        <v>136</v>
      </c>
      <c r="AK249" s="2" t="s">
        <v>9</v>
      </c>
      <c r="AL249" s="2" t="s">
        <v>9</v>
      </c>
      <c r="AM249" s="2" t="s">
        <v>137</v>
      </c>
      <c r="AN249" s="2" t="s">
        <v>2328</v>
      </c>
      <c r="AO249" s="22">
        <v>0</v>
      </c>
      <c r="AP249" s="22">
        <v>0</v>
      </c>
      <c r="AQ249" s="22">
        <v>0</v>
      </c>
      <c r="AR249" s="22">
        <v>0</v>
      </c>
      <c r="AS249" s="25">
        <v>36000</v>
      </c>
      <c r="AT249" s="25">
        <v>0</v>
      </c>
      <c r="AU249" s="25">
        <v>40913.300000000003</v>
      </c>
      <c r="AV249" s="25">
        <v>0</v>
      </c>
      <c r="AW249" s="25">
        <v>36000</v>
      </c>
      <c r="AX249" s="25">
        <v>40913.300000000003</v>
      </c>
      <c r="AY249" s="25">
        <v>4913.3</v>
      </c>
    </row>
    <row r="250" spans="2:51" hidden="1">
      <c r="B250" s="3" t="s">
        <v>19</v>
      </c>
      <c r="C250" s="2" t="s">
        <v>112</v>
      </c>
      <c r="D250" s="2" t="s">
        <v>100</v>
      </c>
      <c r="E250" s="2"/>
      <c r="F250" s="2"/>
      <c r="G250" s="3">
        <v>46238</v>
      </c>
      <c r="H250" s="2" t="s">
        <v>2329</v>
      </c>
      <c r="I250" s="3">
        <v>46238</v>
      </c>
      <c r="J250" s="2" t="s">
        <v>2330</v>
      </c>
      <c r="K250" s="2"/>
      <c r="L250" s="2"/>
      <c r="M250" s="2" t="s">
        <v>90</v>
      </c>
      <c r="N250" s="3"/>
      <c r="O250" s="2"/>
      <c r="P250" s="2"/>
      <c r="Q250" s="2" t="s">
        <v>23</v>
      </c>
      <c r="R250" s="2" t="s">
        <v>23</v>
      </c>
      <c r="S250" s="2"/>
      <c r="T250" s="3">
        <v>46238</v>
      </c>
      <c r="U250" s="2" t="s">
        <v>2331</v>
      </c>
      <c r="V250" s="2"/>
      <c r="W250" s="2" t="s">
        <v>2332</v>
      </c>
      <c r="X250" s="2" t="s">
        <v>113</v>
      </c>
      <c r="Y250" s="2" t="s">
        <v>2333</v>
      </c>
      <c r="Z250" s="2" t="s">
        <v>92</v>
      </c>
      <c r="AA250" s="2" t="s">
        <v>90</v>
      </c>
      <c r="AB250" s="2"/>
      <c r="AC250" s="2" t="s">
        <v>114</v>
      </c>
      <c r="AD250" s="2">
        <v>1</v>
      </c>
      <c r="AE250" s="2" t="s">
        <v>216</v>
      </c>
      <c r="AF250" s="2" t="s">
        <v>216</v>
      </c>
      <c r="AG250" s="2" t="s">
        <v>103</v>
      </c>
      <c r="AH250" s="2"/>
      <c r="AI250" s="2"/>
      <c r="AJ250" s="2" t="s">
        <v>796</v>
      </c>
      <c r="AK250" s="2" t="s">
        <v>797</v>
      </c>
      <c r="AL250" s="2" t="s">
        <v>797</v>
      </c>
      <c r="AM250" s="2" t="s">
        <v>798</v>
      </c>
      <c r="AN250" s="2" t="s">
        <v>2334</v>
      </c>
      <c r="AO250" s="22">
        <v>0</v>
      </c>
      <c r="AP250" s="22">
        <v>0</v>
      </c>
      <c r="AQ250" s="22">
        <v>0</v>
      </c>
      <c r="AR250" s="22">
        <v>0</v>
      </c>
      <c r="AS250" s="25">
        <v>26000</v>
      </c>
      <c r="AT250" s="25">
        <v>0</v>
      </c>
      <c r="AU250" s="25">
        <v>34220</v>
      </c>
      <c r="AV250" s="25">
        <v>0</v>
      </c>
      <c r="AW250" s="25">
        <v>26000</v>
      </c>
      <c r="AX250" s="25">
        <v>34220</v>
      </c>
      <c r="AY250" s="25">
        <v>8220</v>
      </c>
    </row>
    <row r="251" spans="2:51" hidden="1">
      <c r="B251" s="3" t="s">
        <v>19</v>
      </c>
      <c r="C251" s="2" t="s">
        <v>112</v>
      </c>
      <c r="D251" s="2" t="s">
        <v>100</v>
      </c>
      <c r="E251" s="2"/>
      <c r="F251" s="2"/>
      <c r="G251" s="3">
        <v>46238</v>
      </c>
      <c r="H251" s="2" t="s">
        <v>2335</v>
      </c>
      <c r="I251" s="3">
        <v>46238</v>
      </c>
      <c r="J251" s="2" t="s">
        <v>2336</v>
      </c>
      <c r="K251" s="2"/>
      <c r="L251" s="2"/>
      <c r="M251" s="2" t="s">
        <v>90</v>
      </c>
      <c r="N251" s="3"/>
      <c r="O251" s="2"/>
      <c r="P251" s="2"/>
      <c r="Q251" s="2" t="s">
        <v>25</v>
      </c>
      <c r="R251" s="2" t="s">
        <v>25</v>
      </c>
      <c r="S251" s="2"/>
      <c r="T251" s="3">
        <v>46238</v>
      </c>
      <c r="U251" s="2" t="s">
        <v>2337</v>
      </c>
      <c r="V251" s="2"/>
      <c r="W251" s="2" t="s">
        <v>2338</v>
      </c>
      <c r="X251" s="2" t="s">
        <v>113</v>
      </c>
      <c r="Y251" s="2" t="s">
        <v>2339</v>
      </c>
      <c r="Z251" s="2" t="s">
        <v>92</v>
      </c>
      <c r="AA251" s="2" t="s">
        <v>90</v>
      </c>
      <c r="AB251" s="2"/>
      <c r="AC251" s="2" t="s">
        <v>114</v>
      </c>
      <c r="AD251" s="2">
        <v>1</v>
      </c>
      <c r="AE251" s="2" t="s">
        <v>125</v>
      </c>
      <c r="AF251" s="2" t="s">
        <v>125</v>
      </c>
      <c r="AG251" s="2" t="s">
        <v>126</v>
      </c>
      <c r="AH251" s="2" t="s">
        <v>127</v>
      </c>
      <c r="AI251" s="2"/>
      <c r="AJ251" s="2" t="s">
        <v>179</v>
      </c>
      <c r="AK251" s="2" t="s">
        <v>8</v>
      </c>
      <c r="AL251" s="2" t="s">
        <v>8</v>
      </c>
      <c r="AM251" s="2" t="s">
        <v>180</v>
      </c>
      <c r="AN251" s="2"/>
      <c r="AO251" s="22">
        <v>0</v>
      </c>
      <c r="AP251" s="22">
        <v>0</v>
      </c>
      <c r="AQ251" s="22">
        <v>0</v>
      </c>
      <c r="AR251" s="22">
        <v>0</v>
      </c>
      <c r="AS251" s="25">
        <v>12000</v>
      </c>
      <c r="AT251" s="25">
        <v>0</v>
      </c>
      <c r="AU251" s="25">
        <v>14503</v>
      </c>
      <c r="AV251" s="25">
        <v>0</v>
      </c>
      <c r="AW251" s="25">
        <v>12000</v>
      </c>
      <c r="AX251" s="25">
        <v>14503</v>
      </c>
      <c r="AY251" s="25">
        <v>2503</v>
      </c>
    </row>
    <row r="252" spans="2:51" hidden="1">
      <c r="B252" s="3" t="s">
        <v>19</v>
      </c>
      <c r="C252" s="2" t="s">
        <v>112</v>
      </c>
      <c r="D252" s="2" t="s">
        <v>100</v>
      </c>
      <c r="E252" s="2"/>
      <c r="F252" s="2"/>
      <c r="G252" s="3">
        <v>46238</v>
      </c>
      <c r="H252" s="2" t="s">
        <v>2340</v>
      </c>
      <c r="I252" s="3">
        <v>46238</v>
      </c>
      <c r="J252" s="2" t="s">
        <v>2341</v>
      </c>
      <c r="K252" s="2"/>
      <c r="L252" s="2"/>
      <c r="M252" s="2" t="s">
        <v>90</v>
      </c>
      <c r="N252" s="3"/>
      <c r="O252" s="2"/>
      <c r="P252" s="2"/>
      <c r="Q252" s="2" t="s">
        <v>23</v>
      </c>
      <c r="R252" s="2" t="s">
        <v>23</v>
      </c>
      <c r="S252" s="2"/>
      <c r="T252" s="3">
        <v>46238</v>
      </c>
      <c r="U252" s="2" t="s">
        <v>2342</v>
      </c>
      <c r="V252" s="2"/>
      <c r="W252" s="2" t="s">
        <v>508</v>
      </c>
      <c r="X252" s="2" t="s">
        <v>113</v>
      </c>
      <c r="Y252" s="2" t="s">
        <v>509</v>
      </c>
      <c r="Z252" s="2" t="s">
        <v>92</v>
      </c>
      <c r="AA252" s="2" t="s">
        <v>90</v>
      </c>
      <c r="AB252" s="2"/>
      <c r="AC252" s="2" t="s">
        <v>114</v>
      </c>
      <c r="AD252" s="2">
        <v>1</v>
      </c>
      <c r="AE252" s="2" t="s">
        <v>216</v>
      </c>
      <c r="AF252" s="2" t="s">
        <v>216</v>
      </c>
      <c r="AG252" s="2" t="s">
        <v>103</v>
      </c>
      <c r="AH252" s="2"/>
      <c r="AI252" s="2"/>
      <c r="AJ252" s="2" t="s">
        <v>254</v>
      </c>
      <c r="AK252" s="2" t="s">
        <v>126</v>
      </c>
      <c r="AL252" s="2" t="s">
        <v>126</v>
      </c>
      <c r="AM252" s="2" t="s">
        <v>314</v>
      </c>
      <c r="AN252" s="2" t="s">
        <v>2343</v>
      </c>
      <c r="AO252" s="22">
        <v>0</v>
      </c>
      <c r="AP252" s="22">
        <v>0</v>
      </c>
      <c r="AQ252" s="22">
        <v>0</v>
      </c>
      <c r="AR252" s="22">
        <v>0</v>
      </c>
      <c r="AS252" s="25">
        <v>13500</v>
      </c>
      <c r="AT252" s="25">
        <v>0</v>
      </c>
      <c r="AU252" s="25">
        <v>15722.6</v>
      </c>
      <c r="AV252" s="25">
        <v>0</v>
      </c>
      <c r="AW252" s="25">
        <v>13500</v>
      </c>
      <c r="AX252" s="25">
        <v>15722.6</v>
      </c>
      <c r="AY252" s="25">
        <v>2222.6</v>
      </c>
    </row>
    <row r="253" spans="2:51" hidden="1">
      <c r="B253" s="3" t="s">
        <v>19</v>
      </c>
      <c r="C253" s="2" t="s">
        <v>112</v>
      </c>
      <c r="D253" s="2" t="s">
        <v>100</v>
      </c>
      <c r="E253" s="2"/>
      <c r="F253" s="2"/>
      <c r="G253" s="3">
        <v>46238</v>
      </c>
      <c r="H253" s="2" t="s">
        <v>2344</v>
      </c>
      <c r="I253" s="3">
        <v>46238</v>
      </c>
      <c r="J253" s="2" t="s">
        <v>2345</v>
      </c>
      <c r="K253" s="2"/>
      <c r="L253" s="2"/>
      <c r="M253" s="2" t="s">
        <v>90</v>
      </c>
      <c r="N253" s="3"/>
      <c r="O253" s="2"/>
      <c r="P253" s="2"/>
      <c r="Q253" s="2" t="s">
        <v>23</v>
      </c>
      <c r="R253" s="2" t="s">
        <v>23</v>
      </c>
      <c r="S253" s="2"/>
      <c r="T253" s="3">
        <v>46238</v>
      </c>
      <c r="U253" s="2" t="s">
        <v>2346</v>
      </c>
      <c r="V253" s="2"/>
      <c r="W253" s="2" t="s">
        <v>2347</v>
      </c>
      <c r="X253" s="2" t="s">
        <v>113</v>
      </c>
      <c r="Y253" s="2" t="s">
        <v>2348</v>
      </c>
      <c r="Z253" s="2" t="s">
        <v>92</v>
      </c>
      <c r="AA253" s="2" t="s">
        <v>90</v>
      </c>
      <c r="AB253" s="2"/>
      <c r="AC253" s="2" t="s">
        <v>114</v>
      </c>
      <c r="AD253" s="2">
        <v>1</v>
      </c>
      <c r="AE253" s="2" t="s">
        <v>326</v>
      </c>
      <c r="AF253" s="2" t="s">
        <v>202</v>
      </c>
      <c r="AG253" s="2" t="s">
        <v>202</v>
      </c>
      <c r="AH253" s="2" t="s">
        <v>203</v>
      </c>
      <c r="AI253" s="2"/>
      <c r="AJ253" s="2" t="s">
        <v>7</v>
      </c>
      <c r="AK253" s="2" t="s">
        <v>7</v>
      </c>
      <c r="AL253" s="2" t="s">
        <v>103</v>
      </c>
      <c r="AM253" s="2" t="s">
        <v>7</v>
      </c>
      <c r="AN253" s="2" t="s">
        <v>2349</v>
      </c>
      <c r="AO253" s="22">
        <v>0</v>
      </c>
      <c r="AP253" s="22">
        <v>0</v>
      </c>
      <c r="AQ253" s="22">
        <v>0</v>
      </c>
      <c r="AR253" s="22">
        <v>0</v>
      </c>
      <c r="AS253" s="25">
        <v>11000</v>
      </c>
      <c r="AT253" s="25">
        <v>0</v>
      </c>
      <c r="AU253" s="25">
        <v>12185</v>
      </c>
      <c r="AV253" s="25">
        <v>0</v>
      </c>
      <c r="AW253" s="25">
        <v>11000</v>
      </c>
      <c r="AX253" s="25">
        <v>12185</v>
      </c>
      <c r="AY253" s="25">
        <v>1185</v>
      </c>
    </row>
    <row r="254" spans="2:51" hidden="1">
      <c r="B254" s="3" t="s">
        <v>19</v>
      </c>
      <c r="C254" s="2" t="s">
        <v>112</v>
      </c>
      <c r="D254" s="2" t="s">
        <v>100</v>
      </c>
      <c r="E254" s="2"/>
      <c r="F254" s="2"/>
      <c r="G254" s="3">
        <v>46238</v>
      </c>
      <c r="H254" s="2" t="s">
        <v>2350</v>
      </c>
      <c r="I254" s="3">
        <v>46238</v>
      </c>
      <c r="J254" s="2" t="s">
        <v>2351</v>
      </c>
      <c r="K254" s="2"/>
      <c r="L254" s="2"/>
      <c r="M254" s="2" t="s">
        <v>90</v>
      </c>
      <c r="N254" s="3"/>
      <c r="O254" s="2"/>
      <c r="P254" s="2"/>
      <c r="Q254" s="2" t="s">
        <v>23</v>
      </c>
      <c r="R254" s="2" t="s">
        <v>23</v>
      </c>
      <c r="S254" s="2"/>
      <c r="T254" s="3">
        <v>46238</v>
      </c>
      <c r="U254" s="2" t="s">
        <v>2352</v>
      </c>
      <c r="V254" s="2"/>
      <c r="W254" s="2" t="s">
        <v>2353</v>
      </c>
      <c r="X254" s="2" t="s">
        <v>113</v>
      </c>
      <c r="Y254" s="2" t="s">
        <v>2354</v>
      </c>
      <c r="Z254" s="2" t="s">
        <v>92</v>
      </c>
      <c r="AA254" s="2" t="s">
        <v>90</v>
      </c>
      <c r="AB254" s="2"/>
      <c r="AC254" s="2" t="s">
        <v>114</v>
      </c>
      <c r="AD254" s="2">
        <v>1</v>
      </c>
      <c r="AE254" s="2" t="s">
        <v>282</v>
      </c>
      <c r="AF254" s="2" t="s">
        <v>3</v>
      </c>
      <c r="AG254" s="2" t="s">
        <v>3</v>
      </c>
      <c r="AH254" s="2" t="s">
        <v>283</v>
      </c>
      <c r="AI254" s="2"/>
      <c r="AJ254" s="2" t="s">
        <v>138</v>
      </c>
      <c r="AK254" s="2" t="s">
        <v>103</v>
      </c>
      <c r="AL254" s="2" t="s">
        <v>103</v>
      </c>
      <c r="AM254" s="2" t="s">
        <v>139</v>
      </c>
      <c r="AN254" s="2" t="s">
        <v>2355</v>
      </c>
      <c r="AO254" s="22">
        <v>0</v>
      </c>
      <c r="AP254" s="22">
        <v>0</v>
      </c>
      <c r="AQ254" s="22">
        <v>0</v>
      </c>
      <c r="AR254" s="22">
        <v>0</v>
      </c>
      <c r="AS254" s="25">
        <v>20000</v>
      </c>
      <c r="AT254" s="25">
        <v>0</v>
      </c>
      <c r="AU254" s="25">
        <v>22816</v>
      </c>
      <c r="AV254" s="25">
        <v>0</v>
      </c>
      <c r="AW254" s="25">
        <v>20000</v>
      </c>
      <c r="AX254" s="25">
        <v>22816</v>
      </c>
      <c r="AY254" s="25">
        <v>2816</v>
      </c>
    </row>
    <row r="255" spans="2:51" hidden="1">
      <c r="B255" s="3" t="s">
        <v>19</v>
      </c>
      <c r="C255" s="2" t="s">
        <v>112</v>
      </c>
      <c r="D255" s="2" t="s">
        <v>100</v>
      </c>
      <c r="E255" s="2"/>
      <c r="F255" s="2"/>
      <c r="G255" s="3">
        <v>46238</v>
      </c>
      <c r="H255" s="2" t="s">
        <v>2356</v>
      </c>
      <c r="I255" s="3">
        <v>46238</v>
      </c>
      <c r="J255" s="2" t="s">
        <v>2357</v>
      </c>
      <c r="K255" s="2"/>
      <c r="L255" s="2"/>
      <c r="M255" s="2" t="s">
        <v>90</v>
      </c>
      <c r="N255" s="3"/>
      <c r="O255" s="2"/>
      <c r="P255" s="2"/>
      <c r="Q255" s="2" t="s">
        <v>23</v>
      </c>
      <c r="R255" s="2" t="s">
        <v>23</v>
      </c>
      <c r="S255" s="2"/>
      <c r="T255" s="3">
        <v>46238</v>
      </c>
      <c r="U255" s="2" t="s">
        <v>2358</v>
      </c>
      <c r="V255" s="2"/>
      <c r="W255" s="2" t="s">
        <v>1163</v>
      </c>
      <c r="X255" s="2" t="s">
        <v>113</v>
      </c>
      <c r="Y255" s="2" t="s">
        <v>1164</v>
      </c>
      <c r="Z255" s="2" t="s">
        <v>92</v>
      </c>
      <c r="AA255" s="2" t="s">
        <v>90</v>
      </c>
      <c r="AB255" s="2"/>
      <c r="AC255" s="2" t="s">
        <v>114</v>
      </c>
      <c r="AD255" s="2">
        <v>1</v>
      </c>
      <c r="AE255" s="2" t="s">
        <v>282</v>
      </c>
      <c r="AF255" s="2" t="s">
        <v>3</v>
      </c>
      <c r="AG255" s="2" t="s">
        <v>3</v>
      </c>
      <c r="AH255" s="2" t="s">
        <v>283</v>
      </c>
      <c r="AI255" s="2"/>
      <c r="AJ255" s="2" t="s">
        <v>343</v>
      </c>
      <c r="AK255" s="2" t="s">
        <v>286</v>
      </c>
      <c r="AL255" s="2" t="s">
        <v>286</v>
      </c>
      <c r="AM255" s="2" t="s">
        <v>303</v>
      </c>
      <c r="AN255" s="2" t="s">
        <v>2359</v>
      </c>
      <c r="AO255" s="22">
        <v>0</v>
      </c>
      <c r="AP255" s="22">
        <v>0</v>
      </c>
      <c r="AQ255" s="22">
        <v>0</v>
      </c>
      <c r="AR255" s="22">
        <v>0</v>
      </c>
      <c r="AS255" s="25">
        <v>12000</v>
      </c>
      <c r="AT255" s="25">
        <v>0</v>
      </c>
      <c r="AU255" s="25">
        <v>14963</v>
      </c>
      <c r="AV255" s="25">
        <v>0</v>
      </c>
      <c r="AW255" s="25">
        <v>12000</v>
      </c>
      <c r="AX255" s="25">
        <v>14963</v>
      </c>
      <c r="AY255" s="25">
        <v>2963</v>
      </c>
    </row>
    <row r="256" spans="2:51">
      <c r="B256" s="3" t="s">
        <v>649</v>
      </c>
      <c r="C256" s="2" t="s">
        <v>99</v>
      </c>
      <c r="D256" s="2" t="s">
        <v>100</v>
      </c>
      <c r="E256" s="2"/>
      <c r="F256" s="2"/>
      <c r="G256" s="3">
        <v>46238</v>
      </c>
      <c r="H256" s="2" t="s">
        <v>2360</v>
      </c>
      <c r="I256" s="3">
        <v>46238</v>
      </c>
      <c r="J256" s="2" t="s">
        <v>2361</v>
      </c>
      <c r="K256" s="2"/>
      <c r="L256" s="2"/>
      <c r="M256" s="2" t="s">
        <v>90</v>
      </c>
      <c r="N256" s="3"/>
      <c r="O256" s="2"/>
      <c r="P256" s="2"/>
      <c r="Q256" s="2" t="s">
        <v>26</v>
      </c>
      <c r="R256" s="2" t="s">
        <v>26</v>
      </c>
      <c r="S256" s="2"/>
      <c r="T256" s="3"/>
      <c r="U256" s="2"/>
      <c r="V256" s="2"/>
      <c r="W256" s="2" t="s">
        <v>1057</v>
      </c>
      <c r="X256" s="2" t="s">
        <v>91</v>
      </c>
      <c r="Y256" s="2" t="s">
        <v>1058</v>
      </c>
      <c r="Z256" s="2" t="s">
        <v>149</v>
      </c>
      <c r="AA256" s="2" t="s">
        <v>90</v>
      </c>
      <c r="AB256" s="2"/>
      <c r="AC256" s="2" t="s">
        <v>114</v>
      </c>
      <c r="AD256" s="2">
        <v>1</v>
      </c>
      <c r="AE256" s="2" t="s">
        <v>688</v>
      </c>
      <c r="AF256" s="2" t="s">
        <v>689</v>
      </c>
      <c r="AG256" s="2" t="s">
        <v>11</v>
      </c>
      <c r="AH256" s="2" t="s">
        <v>690</v>
      </c>
      <c r="AI256" s="2" t="s">
        <v>691</v>
      </c>
      <c r="AJ256" s="2" t="s">
        <v>128</v>
      </c>
      <c r="AK256" s="2" t="s">
        <v>129</v>
      </c>
      <c r="AL256" s="2" t="s">
        <v>129</v>
      </c>
      <c r="AM256" s="2" t="s">
        <v>150</v>
      </c>
      <c r="AN256" s="2" t="s">
        <v>1343</v>
      </c>
      <c r="AO256" s="22">
        <v>0</v>
      </c>
      <c r="AP256" s="22">
        <v>1213</v>
      </c>
      <c r="AQ256" s="22">
        <v>1450</v>
      </c>
      <c r="AR256" s="22">
        <v>237</v>
      </c>
      <c r="AS256" s="25">
        <v>60352.37</v>
      </c>
      <c r="AT256" s="25">
        <v>110.22</v>
      </c>
      <c r="AU256" s="25">
        <v>49049</v>
      </c>
      <c r="AV256" s="25">
        <v>0</v>
      </c>
      <c r="AW256" s="25">
        <v>60242.15</v>
      </c>
      <c r="AX256" s="25">
        <v>49049</v>
      </c>
      <c r="AY256" s="25">
        <v>-11193.15</v>
      </c>
    </row>
    <row r="257" spans="2:51">
      <c r="B257" s="3" t="s">
        <v>17</v>
      </c>
      <c r="C257" s="2" t="s">
        <v>600</v>
      </c>
      <c r="D257" s="2" t="s">
        <v>100</v>
      </c>
      <c r="E257" s="2"/>
      <c r="F257" s="2"/>
      <c r="G257" s="3">
        <v>46238</v>
      </c>
      <c r="H257" s="2" t="s">
        <v>2362</v>
      </c>
      <c r="I257" s="3">
        <v>46238</v>
      </c>
      <c r="J257" s="2" t="s">
        <v>2363</v>
      </c>
      <c r="K257" s="2" t="s">
        <v>208</v>
      </c>
      <c r="L257" s="2"/>
      <c r="M257" s="2" t="s">
        <v>90</v>
      </c>
      <c r="N257" s="3"/>
      <c r="O257" s="2"/>
      <c r="P257" s="2"/>
      <c r="Q257" s="2" t="s">
        <v>719</v>
      </c>
      <c r="R257" s="2"/>
      <c r="S257" s="2"/>
      <c r="T257" s="3">
        <v>46238</v>
      </c>
      <c r="U257" s="2" t="s">
        <v>2364</v>
      </c>
      <c r="V257" s="2"/>
      <c r="W257" s="2" t="s">
        <v>1121</v>
      </c>
      <c r="X257" s="2" t="s">
        <v>91</v>
      </c>
      <c r="Y257" s="2" t="s">
        <v>1102</v>
      </c>
      <c r="Z257" s="2" t="s">
        <v>149</v>
      </c>
      <c r="AA257" s="2" t="s">
        <v>90</v>
      </c>
      <c r="AB257" s="2"/>
      <c r="AC257" s="2" t="s">
        <v>114</v>
      </c>
      <c r="AD257" s="2">
        <v>1</v>
      </c>
      <c r="AE257" s="2" t="s">
        <v>422</v>
      </c>
      <c r="AF257" s="2" t="s">
        <v>423</v>
      </c>
      <c r="AG257" s="2" t="s">
        <v>423</v>
      </c>
      <c r="AH257" s="2" t="s">
        <v>424</v>
      </c>
      <c r="AI257" s="2"/>
      <c r="AJ257" s="2" t="s">
        <v>232</v>
      </c>
      <c r="AK257" s="2" t="s">
        <v>5</v>
      </c>
      <c r="AL257" s="2" t="s">
        <v>5</v>
      </c>
      <c r="AM257" s="2" t="s">
        <v>178</v>
      </c>
      <c r="AN257" s="2"/>
      <c r="AO257" s="22">
        <v>0</v>
      </c>
      <c r="AP257" s="22">
        <v>570</v>
      </c>
      <c r="AQ257" s="22">
        <v>931</v>
      </c>
      <c r="AR257" s="22">
        <v>361</v>
      </c>
      <c r="AS257" s="25">
        <v>41499.1</v>
      </c>
      <c r="AT257" s="25">
        <v>303.16000000000003</v>
      </c>
      <c r="AU257" s="25">
        <v>39364</v>
      </c>
      <c r="AV257" s="25">
        <v>0</v>
      </c>
      <c r="AW257" s="25">
        <v>41195.94</v>
      </c>
      <c r="AX257" s="25">
        <v>39364</v>
      </c>
      <c r="AY257" s="25">
        <v>-1831.94</v>
      </c>
    </row>
    <row r="258" spans="2:51">
      <c r="B258" s="3" t="s">
        <v>17</v>
      </c>
      <c r="C258" s="2" t="s">
        <v>600</v>
      </c>
      <c r="D258" s="2" t="s">
        <v>100</v>
      </c>
      <c r="E258" s="2"/>
      <c r="F258" s="2"/>
      <c r="G258" s="3">
        <v>46238</v>
      </c>
      <c r="H258" s="2" t="s">
        <v>2365</v>
      </c>
      <c r="I258" s="3">
        <v>46238</v>
      </c>
      <c r="J258" s="2" t="s">
        <v>2366</v>
      </c>
      <c r="K258" s="2" t="s">
        <v>208</v>
      </c>
      <c r="L258" s="2"/>
      <c r="M258" s="2" t="s">
        <v>90</v>
      </c>
      <c r="N258" s="3"/>
      <c r="O258" s="2"/>
      <c r="P258" s="2"/>
      <c r="Q258" s="2" t="s">
        <v>719</v>
      </c>
      <c r="R258" s="2"/>
      <c r="S258" s="2"/>
      <c r="T258" s="3">
        <v>46238</v>
      </c>
      <c r="U258" s="2" t="s">
        <v>2367</v>
      </c>
      <c r="V258" s="2"/>
      <c r="W258" s="2" t="s">
        <v>567</v>
      </c>
      <c r="X258" s="2" t="s">
        <v>91</v>
      </c>
      <c r="Y258" s="2" t="s">
        <v>566</v>
      </c>
      <c r="Z258" s="2" t="s">
        <v>149</v>
      </c>
      <c r="AA258" s="2" t="s">
        <v>90</v>
      </c>
      <c r="AB258" s="2"/>
      <c r="AC258" s="2" t="s">
        <v>114</v>
      </c>
      <c r="AD258" s="2">
        <v>1</v>
      </c>
      <c r="AE258" s="2" t="s">
        <v>422</v>
      </c>
      <c r="AF258" s="2" t="s">
        <v>423</v>
      </c>
      <c r="AG258" s="2" t="s">
        <v>423</v>
      </c>
      <c r="AH258" s="2" t="s">
        <v>424</v>
      </c>
      <c r="AI258" s="2"/>
      <c r="AJ258" s="2" t="s">
        <v>232</v>
      </c>
      <c r="AK258" s="2" t="s">
        <v>5</v>
      </c>
      <c r="AL258" s="2" t="s">
        <v>5</v>
      </c>
      <c r="AM258" s="2" t="s">
        <v>178</v>
      </c>
      <c r="AN258" s="2" t="s">
        <v>1019</v>
      </c>
      <c r="AO258" s="22">
        <v>0</v>
      </c>
      <c r="AP258" s="22">
        <v>778</v>
      </c>
      <c r="AQ258" s="22">
        <v>1315</v>
      </c>
      <c r="AR258" s="22">
        <v>537</v>
      </c>
      <c r="AS258" s="25">
        <v>63890.85</v>
      </c>
      <c r="AT258" s="25">
        <v>5138.96</v>
      </c>
      <c r="AU258" s="25">
        <v>43114</v>
      </c>
      <c r="AV258" s="25">
        <v>0</v>
      </c>
      <c r="AW258" s="25">
        <v>58751.89</v>
      </c>
      <c r="AX258" s="25">
        <v>43114</v>
      </c>
      <c r="AY258" s="25">
        <v>-15637.89</v>
      </c>
    </row>
    <row r="259" spans="2:51">
      <c r="B259" s="3" t="s">
        <v>17</v>
      </c>
      <c r="C259" s="2" t="s">
        <v>600</v>
      </c>
      <c r="D259" s="2"/>
      <c r="E259" s="2"/>
      <c r="F259" s="2"/>
      <c r="G259" s="3">
        <v>46238</v>
      </c>
      <c r="H259" s="2" t="s">
        <v>2368</v>
      </c>
      <c r="I259" s="3">
        <v>46238</v>
      </c>
      <c r="J259" s="2" t="s">
        <v>2369</v>
      </c>
      <c r="K259" s="2" t="s">
        <v>208</v>
      </c>
      <c r="L259" s="2"/>
      <c r="M259" s="2" t="s">
        <v>90</v>
      </c>
      <c r="N259" s="3"/>
      <c r="O259" s="2"/>
      <c r="P259" s="2"/>
      <c r="Q259" s="2" t="s">
        <v>719</v>
      </c>
      <c r="R259" s="2"/>
      <c r="S259" s="2"/>
      <c r="T259" s="3">
        <v>46238</v>
      </c>
      <c r="U259" s="2" t="s">
        <v>2370</v>
      </c>
      <c r="V259" s="2"/>
      <c r="W259" s="2" t="s">
        <v>942</v>
      </c>
      <c r="X259" s="2" t="s">
        <v>91</v>
      </c>
      <c r="Y259" s="2" t="s">
        <v>822</v>
      </c>
      <c r="Z259" s="2" t="s">
        <v>149</v>
      </c>
      <c r="AA259" s="2" t="s">
        <v>90</v>
      </c>
      <c r="AB259" s="2"/>
      <c r="AC259" s="2" t="s">
        <v>114</v>
      </c>
      <c r="AD259" s="2">
        <v>1</v>
      </c>
      <c r="AE259" s="2" t="s">
        <v>422</v>
      </c>
      <c r="AF259" s="2" t="s">
        <v>423</v>
      </c>
      <c r="AG259" s="2" t="s">
        <v>423</v>
      </c>
      <c r="AH259" s="2" t="s">
        <v>424</v>
      </c>
      <c r="AI259" s="2"/>
      <c r="AJ259" s="2" t="s">
        <v>209</v>
      </c>
      <c r="AK259" s="2" t="s">
        <v>201</v>
      </c>
      <c r="AL259" s="2" t="s">
        <v>201</v>
      </c>
      <c r="AM259" s="2" t="s">
        <v>210</v>
      </c>
      <c r="AN259" s="2" t="s">
        <v>2371</v>
      </c>
      <c r="AO259" s="22">
        <v>0</v>
      </c>
      <c r="AP259" s="22">
        <v>295</v>
      </c>
      <c r="AQ259" s="22">
        <v>520</v>
      </c>
      <c r="AR259" s="22">
        <v>225</v>
      </c>
      <c r="AS259" s="25">
        <v>22251.26</v>
      </c>
      <c r="AT259" s="25">
        <v>0</v>
      </c>
      <c r="AU259" s="25">
        <v>28223</v>
      </c>
      <c r="AV259" s="25">
        <v>0</v>
      </c>
      <c r="AW259" s="25">
        <v>22251.26</v>
      </c>
      <c r="AX259" s="25">
        <v>28223</v>
      </c>
      <c r="AY259" s="25">
        <v>5971.74</v>
      </c>
    </row>
    <row r="260" spans="2:51">
      <c r="B260" s="3" t="s">
        <v>17</v>
      </c>
      <c r="C260" s="2" t="s">
        <v>600</v>
      </c>
      <c r="D260" s="2" t="s">
        <v>100</v>
      </c>
      <c r="E260" s="2"/>
      <c r="F260" s="2"/>
      <c r="G260" s="3">
        <v>46238</v>
      </c>
      <c r="H260" s="2" t="s">
        <v>2372</v>
      </c>
      <c r="I260" s="3">
        <v>46238</v>
      </c>
      <c r="J260" s="2" t="s">
        <v>2373</v>
      </c>
      <c r="K260" s="2" t="s">
        <v>208</v>
      </c>
      <c r="L260" s="2"/>
      <c r="M260" s="2" t="s">
        <v>90</v>
      </c>
      <c r="N260" s="3"/>
      <c r="O260" s="2"/>
      <c r="P260" s="2"/>
      <c r="Q260" s="2" t="s">
        <v>719</v>
      </c>
      <c r="R260" s="2"/>
      <c r="S260" s="2"/>
      <c r="T260" s="3">
        <v>46238</v>
      </c>
      <c r="U260" s="2" t="s">
        <v>2374</v>
      </c>
      <c r="V260" s="2"/>
      <c r="W260" s="2" t="s">
        <v>839</v>
      </c>
      <c r="X260" s="2" t="s">
        <v>91</v>
      </c>
      <c r="Y260" s="2" t="s">
        <v>840</v>
      </c>
      <c r="Z260" s="2" t="s">
        <v>149</v>
      </c>
      <c r="AA260" s="2" t="s">
        <v>90</v>
      </c>
      <c r="AB260" s="2"/>
      <c r="AC260" s="2" t="s">
        <v>114</v>
      </c>
      <c r="AD260" s="2">
        <v>1</v>
      </c>
      <c r="AE260" s="2" t="s">
        <v>422</v>
      </c>
      <c r="AF260" s="2" t="s">
        <v>423</v>
      </c>
      <c r="AG260" s="2" t="s">
        <v>423</v>
      </c>
      <c r="AH260" s="2" t="s">
        <v>424</v>
      </c>
      <c r="AI260" s="2"/>
      <c r="AJ260" s="2" t="s">
        <v>245</v>
      </c>
      <c r="AK260" s="2" t="s">
        <v>246</v>
      </c>
      <c r="AL260" s="2" t="s">
        <v>246</v>
      </c>
      <c r="AM260" s="2" t="s">
        <v>247</v>
      </c>
      <c r="AN260" s="2" t="s">
        <v>2375</v>
      </c>
      <c r="AO260" s="22">
        <v>0</v>
      </c>
      <c r="AP260" s="22">
        <v>605</v>
      </c>
      <c r="AQ260" s="22">
        <v>1217</v>
      </c>
      <c r="AR260" s="22">
        <v>612</v>
      </c>
      <c r="AS260" s="25">
        <v>47796.36</v>
      </c>
      <c r="AT260" s="25">
        <v>0</v>
      </c>
      <c r="AU260" s="25">
        <v>46330</v>
      </c>
      <c r="AV260" s="25">
        <v>0</v>
      </c>
      <c r="AW260" s="25">
        <v>47796.36</v>
      </c>
      <c r="AX260" s="25">
        <v>46330</v>
      </c>
      <c r="AY260" s="25">
        <v>-1466.36</v>
      </c>
    </row>
    <row r="261" spans="2:51">
      <c r="B261" s="3" t="s">
        <v>17</v>
      </c>
      <c r="C261" s="2" t="s">
        <v>600</v>
      </c>
      <c r="D261" s="2" t="s">
        <v>100</v>
      </c>
      <c r="E261" s="2"/>
      <c r="F261" s="2"/>
      <c r="G261" s="3">
        <v>46238</v>
      </c>
      <c r="H261" s="2" t="s">
        <v>2376</v>
      </c>
      <c r="I261" s="3">
        <v>46238</v>
      </c>
      <c r="J261" s="2" t="s">
        <v>2377</v>
      </c>
      <c r="K261" s="2" t="s">
        <v>208</v>
      </c>
      <c r="L261" s="2"/>
      <c r="M261" s="2" t="s">
        <v>90</v>
      </c>
      <c r="N261" s="3"/>
      <c r="O261" s="2"/>
      <c r="P261" s="2"/>
      <c r="Q261" s="2" t="s">
        <v>719</v>
      </c>
      <c r="R261" s="2"/>
      <c r="S261" s="2"/>
      <c r="T261" s="3">
        <v>46238</v>
      </c>
      <c r="U261" s="2" t="s">
        <v>2378</v>
      </c>
      <c r="V261" s="2"/>
      <c r="W261" s="2" t="s">
        <v>1309</v>
      </c>
      <c r="X261" s="2" t="s">
        <v>91</v>
      </c>
      <c r="Y261" s="2" t="s">
        <v>1102</v>
      </c>
      <c r="Z261" s="2" t="s">
        <v>149</v>
      </c>
      <c r="AA261" s="2" t="s">
        <v>90</v>
      </c>
      <c r="AB261" s="2"/>
      <c r="AC261" s="2" t="s">
        <v>114</v>
      </c>
      <c r="AD261" s="2">
        <v>1</v>
      </c>
      <c r="AE261" s="2" t="s">
        <v>422</v>
      </c>
      <c r="AF261" s="2" t="s">
        <v>423</v>
      </c>
      <c r="AG261" s="2" t="s">
        <v>423</v>
      </c>
      <c r="AH261" s="2" t="s">
        <v>424</v>
      </c>
      <c r="AI261" s="2"/>
      <c r="AJ261" s="2" t="s">
        <v>238</v>
      </c>
      <c r="AK261" s="2" t="s">
        <v>206</v>
      </c>
      <c r="AL261" s="2" t="s">
        <v>206</v>
      </c>
      <c r="AM261" s="2" t="s">
        <v>239</v>
      </c>
      <c r="AN261" s="2" t="s">
        <v>2379</v>
      </c>
      <c r="AO261" s="22">
        <v>0</v>
      </c>
      <c r="AP261" s="22">
        <v>1217</v>
      </c>
      <c r="AQ261" s="22">
        <v>2963</v>
      </c>
      <c r="AR261" s="22">
        <v>1746</v>
      </c>
      <c r="AS261" s="25">
        <v>122736.67</v>
      </c>
      <c r="AT261" s="25">
        <v>3935.99</v>
      </c>
      <c r="AU261" s="25">
        <v>79949</v>
      </c>
      <c r="AV261" s="25">
        <v>0</v>
      </c>
      <c r="AW261" s="25">
        <v>118800.68</v>
      </c>
      <c r="AX261" s="25">
        <v>79949</v>
      </c>
      <c r="AY261" s="25">
        <v>-38851.68</v>
      </c>
    </row>
    <row r="262" spans="2:51">
      <c r="B262" s="3" t="s">
        <v>17</v>
      </c>
      <c r="C262" s="2" t="s">
        <v>600</v>
      </c>
      <c r="D262" s="2" t="s">
        <v>100</v>
      </c>
      <c r="E262" s="2"/>
      <c r="F262" s="2"/>
      <c r="G262" s="3">
        <v>46238</v>
      </c>
      <c r="H262" s="2" t="s">
        <v>2380</v>
      </c>
      <c r="I262" s="3">
        <v>46238</v>
      </c>
      <c r="J262" s="2" t="s">
        <v>2381</v>
      </c>
      <c r="K262" s="2" t="s">
        <v>208</v>
      </c>
      <c r="L262" s="2"/>
      <c r="M262" s="2" t="s">
        <v>90</v>
      </c>
      <c r="N262" s="3"/>
      <c r="O262" s="2"/>
      <c r="P262" s="2"/>
      <c r="Q262" s="2" t="s">
        <v>719</v>
      </c>
      <c r="R262" s="2"/>
      <c r="S262" s="2"/>
      <c r="T262" s="3">
        <v>46238</v>
      </c>
      <c r="U262" s="2" t="s">
        <v>2382</v>
      </c>
      <c r="V262" s="2"/>
      <c r="W262" s="2" t="s">
        <v>905</v>
      </c>
      <c r="X262" s="2" t="s">
        <v>91</v>
      </c>
      <c r="Y262" s="2" t="s">
        <v>906</v>
      </c>
      <c r="Z262" s="2" t="s">
        <v>149</v>
      </c>
      <c r="AA262" s="2" t="s">
        <v>90</v>
      </c>
      <c r="AB262" s="2"/>
      <c r="AC262" s="2" t="s">
        <v>114</v>
      </c>
      <c r="AD262" s="2">
        <v>1</v>
      </c>
      <c r="AE262" s="2" t="s">
        <v>422</v>
      </c>
      <c r="AF262" s="2" t="s">
        <v>423</v>
      </c>
      <c r="AG262" s="2" t="s">
        <v>423</v>
      </c>
      <c r="AH262" s="2" t="s">
        <v>424</v>
      </c>
      <c r="AI262" s="2"/>
      <c r="AJ262" s="2" t="s">
        <v>287</v>
      </c>
      <c r="AK262" s="2" t="s">
        <v>288</v>
      </c>
      <c r="AL262" s="2" t="s">
        <v>288</v>
      </c>
      <c r="AM262" s="2" t="s">
        <v>289</v>
      </c>
      <c r="AN262" s="2" t="s">
        <v>2383</v>
      </c>
      <c r="AO262" s="22">
        <v>0</v>
      </c>
      <c r="AP262" s="22">
        <v>1098</v>
      </c>
      <c r="AQ262" s="22">
        <v>1950</v>
      </c>
      <c r="AR262" s="22">
        <v>852</v>
      </c>
      <c r="AS262" s="25">
        <v>78568.25</v>
      </c>
      <c r="AT262" s="25">
        <v>1232.25</v>
      </c>
      <c r="AU262" s="25">
        <v>73180</v>
      </c>
      <c r="AV262" s="25">
        <v>0</v>
      </c>
      <c r="AW262" s="25">
        <v>77336</v>
      </c>
      <c r="AX262" s="25">
        <v>73180</v>
      </c>
      <c r="AY262" s="25">
        <v>-4156</v>
      </c>
    </row>
    <row r="263" spans="2:51">
      <c r="B263" s="3" t="s">
        <v>17</v>
      </c>
      <c r="C263" s="2" t="s">
        <v>600</v>
      </c>
      <c r="D263" s="2" t="s">
        <v>100</v>
      </c>
      <c r="E263" s="2"/>
      <c r="F263" s="2"/>
      <c r="G263" s="3">
        <v>46238</v>
      </c>
      <c r="H263" s="2" t="s">
        <v>2384</v>
      </c>
      <c r="I263" s="3">
        <v>46238</v>
      </c>
      <c r="J263" s="2" t="s">
        <v>2385</v>
      </c>
      <c r="K263" s="2" t="s">
        <v>208</v>
      </c>
      <c r="L263" s="2"/>
      <c r="M263" s="2" t="s">
        <v>90</v>
      </c>
      <c r="N263" s="3"/>
      <c r="O263" s="2"/>
      <c r="P263" s="2"/>
      <c r="Q263" s="2" t="s">
        <v>719</v>
      </c>
      <c r="R263" s="2"/>
      <c r="S263" s="2"/>
      <c r="T263" s="3">
        <v>46238</v>
      </c>
      <c r="U263" s="2" t="s">
        <v>2386</v>
      </c>
      <c r="V263" s="2"/>
      <c r="W263" s="2" t="s">
        <v>520</v>
      </c>
      <c r="X263" s="2" t="s">
        <v>91</v>
      </c>
      <c r="Y263" s="2" t="s">
        <v>521</v>
      </c>
      <c r="Z263" s="2" t="s">
        <v>149</v>
      </c>
      <c r="AA263" s="2" t="s">
        <v>710</v>
      </c>
      <c r="AB263" s="2"/>
      <c r="AC263" s="2" t="s">
        <v>114</v>
      </c>
      <c r="AD263" s="2">
        <v>1</v>
      </c>
      <c r="AE263" s="2" t="s">
        <v>422</v>
      </c>
      <c r="AF263" s="2" t="s">
        <v>423</v>
      </c>
      <c r="AG263" s="2" t="s">
        <v>423</v>
      </c>
      <c r="AH263" s="2" t="s">
        <v>424</v>
      </c>
      <c r="AI263" s="2"/>
      <c r="AJ263" s="2" t="s">
        <v>306</v>
      </c>
      <c r="AK263" s="2" t="s">
        <v>167</v>
      </c>
      <c r="AL263" s="2" t="s">
        <v>167</v>
      </c>
      <c r="AM263" s="2" t="s">
        <v>307</v>
      </c>
      <c r="AN263" s="2" t="s">
        <v>2387</v>
      </c>
      <c r="AO263" s="22">
        <v>0</v>
      </c>
      <c r="AP263" s="22">
        <v>1186</v>
      </c>
      <c r="AQ263" s="22">
        <v>2436</v>
      </c>
      <c r="AR263" s="22">
        <v>1250</v>
      </c>
      <c r="AS263" s="25">
        <v>104991.83</v>
      </c>
      <c r="AT263" s="25">
        <v>0</v>
      </c>
      <c r="AU263" s="25">
        <v>85677</v>
      </c>
      <c r="AV263" s="25">
        <v>0</v>
      </c>
      <c r="AW263" s="25">
        <v>104991.83</v>
      </c>
      <c r="AX263" s="25">
        <v>85677</v>
      </c>
      <c r="AY263" s="25">
        <v>-19314.830000000002</v>
      </c>
    </row>
    <row r="264" spans="2:51">
      <c r="B264" s="3" t="s">
        <v>17</v>
      </c>
      <c r="C264" s="2" t="s">
        <v>600</v>
      </c>
      <c r="D264" s="2" t="s">
        <v>100</v>
      </c>
      <c r="E264" s="2"/>
      <c r="F264" s="2"/>
      <c r="G264" s="3">
        <v>46238</v>
      </c>
      <c r="H264" s="2" t="s">
        <v>2388</v>
      </c>
      <c r="I264" s="3">
        <v>46238</v>
      </c>
      <c r="J264" s="2" t="s">
        <v>2389</v>
      </c>
      <c r="K264" s="2" t="s">
        <v>208</v>
      </c>
      <c r="L264" s="2"/>
      <c r="M264" s="2" t="s">
        <v>90</v>
      </c>
      <c r="N264" s="3"/>
      <c r="O264" s="2"/>
      <c r="P264" s="2"/>
      <c r="Q264" s="2" t="s">
        <v>719</v>
      </c>
      <c r="R264" s="2"/>
      <c r="S264" s="2"/>
      <c r="T264" s="3">
        <v>46238</v>
      </c>
      <c r="U264" s="2" t="s">
        <v>2390</v>
      </c>
      <c r="V264" s="2"/>
      <c r="W264" s="2" t="s">
        <v>826</v>
      </c>
      <c r="X264" s="2" t="s">
        <v>91</v>
      </c>
      <c r="Y264" s="2" t="s">
        <v>754</v>
      </c>
      <c r="Z264" s="2" t="s">
        <v>149</v>
      </c>
      <c r="AA264" s="2" t="s">
        <v>90</v>
      </c>
      <c r="AB264" s="2"/>
      <c r="AC264" s="2" t="s">
        <v>114</v>
      </c>
      <c r="AD264" s="2">
        <v>1</v>
      </c>
      <c r="AE264" s="2" t="s">
        <v>422</v>
      </c>
      <c r="AF264" s="2" t="s">
        <v>423</v>
      </c>
      <c r="AG264" s="2" t="s">
        <v>423</v>
      </c>
      <c r="AH264" s="2" t="s">
        <v>424</v>
      </c>
      <c r="AI264" s="2"/>
      <c r="AJ264" s="2" t="s">
        <v>183</v>
      </c>
      <c r="AK264" s="2" t="s">
        <v>184</v>
      </c>
      <c r="AL264" s="2" t="s">
        <v>184</v>
      </c>
      <c r="AM264" s="2" t="s">
        <v>185</v>
      </c>
      <c r="AN264" s="2" t="s">
        <v>1300</v>
      </c>
      <c r="AO264" s="22">
        <v>0</v>
      </c>
      <c r="AP264" s="22">
        <v>859</v>
      </c>
      <c r="AQ264" s="22">
        <v>1058</v>
      </c>
      <c r="AR264" s="22">
        <v>199</v>
      </c>
      <c r="AS264" s="25">
        <v>48159.73</v>
      </c>
      <c r="AT264" s="25">
        <v>0</v>
      </c>
      <c r="AU264" s="25">
        <v>41954</v>
      </c>
      <c r="AV264" s="25">
        <v>0</v>
      </c>
      <c r="AW264" s="25">
        <v>48159.73</v>
      </c>
      <c r="AX264" s="25">
        <v>41954</v>
      </c>
      <c r="AY264" s="25">
        <v>-6205.73</v>
      </c>
    </row>
    <row r="265" spans="2:51" hidden="1">
      <c r="B265" s="3" t="s">
        <v>17</v>
      </c>
      <c r="C265" s="2" t="s">
        <v>107</v>
      </c>
      <c r="D265" s="2" t="s">
        <v>100</v>
      </c>
      <c r="E265" s="2"/>
      <c r="F265" s="2"/>
      <c r="G265" s="3">
        <v>46238</v>
      </c>
      <c r="H265" s="2" t="s">
        <v>2391</v>
      </c>
      <c r="I265" s="3">
        <v>46238</v>
      </c>
      <c r="J265" s="2" t="s">
        <v>2392</v>
      </c>
      <c r="K265" s="2" t="s">
        <v>208</v>
      </c>
      <c r="L265" s="2"/>
      <c r="M265" s="2" t="s">
        <v>90</v>
      </c>
      <c r="N265" s="3"/>
      <c r="O265" s="2"/>
      <c r="P265" s="2"/>
      <c r="Q265" s="2" t="s">
        <v>1233</v>
      </c>
      <c r="R265" s="2"/>
      <c r="S265" s="2"/>
      <c r="T265" s="3"/>
      <c r="U265" s="2"/>
      <c r="V265" s="2"/>
      <c r="W265" s="2" t="s">
        <v>1065</v>
      </c>
      <c r="X265" s="2" t="s">
        <v>91</v>
      </c>
      <c r="Y265" s="2" t="s">
        <v>675</v>
      </c>
      <c r="Z265" s="2" t="s">
        <v>92</v>
      </c>
      <c r="AA265" s="2" t="s">
        <v>90</v>
      </c>
      <c r="AB265" s="2"/>
      <c r="AC265" s="2" t="s">
        <v>114</v>
      </c>
      <c r="AD265" s="2">
        <v>1</v>
      </c>
      <c r="AE265" s="2" t="s">
        <v>390</v>
      </c>
      <c r="AF265" s="2" t="s">
        <v>362</v>
      </c>
      <c r="AG265" s="2" t="s">
        <v>362</v>
      </c>
      <c r="AH265" s="2" t="s">
        <v>391</v>
      </c>
      <c r="AI265" s="2"/>
      <c r="AJ265" s="2" t="s">
        <v>128</v>
      </c>
      <c r="AK265" s="2" t="s">
        <v>129</v>
      </c>
      <c r="AL265" s="2" t="s">
        <v>129</v>
      </c>
      <c r="AM265" s="2" t="s">
        <v>130</v>
      </c>
      <c r="AN265" s="2" t="s">
        <v>2393</v>
      </c>
      <c r="AO265" s="22">
        <v>0</v>
      </c>
      <c r="AP265" s="22">
        <v>0</v>
      </c>
      <c r="AQ265" s="22">
        <v>0</v>
      </c>
      <c r="AR265" s="22">
        <v>0</v>
      </c>
      <c r="AS265" s="25">
        <v>32000</v>
      </c>
      <c r="AT265" s="25">
        <v>0</v>
      </c>
      <c r="AU265" s="25">
        <v>35000</v>
      </c>
      <c r="AV265" s="25">
        <v>0</v>
      </c>
      <c r="AW265" s="25">
        <v>32000</v>
      </c>
      <c r="AX265" s="25">
        <v>35000</v>
      </c>
      <c r="AY265" s="25">
        <v>3000</v>
      </c>
    </row>
    <row r="266" spans="2:51">
      <c r="B266" s="3" t="s">
        <v>17</v>
      </c>
      <c r="C266" s="2" t="s">
        <v>600</v>
      </c>
      <c r="D266" s="2" t="s">
        <v>100</v>
      </c>
      <c r="E266" s="2"/>
      <c r="F266" s="2"/>
      <c r="G266" s="3">
        <v>46238</v>
      </c>
      <c r="H266" s="2" t="s">
        <v>2394</v>
      </c>
      <c r="I266" s="3">
        <v>46238</v>
      </c>
      <c r="J266" s="2" t="s">
        <v>2395</v>
      </c>
      <c r="K266" s="2" t="s">
        <v>208</v>
      </c>
      <c r="L266" s="2"/>
      <c r="M266" s="2" t="s">
        <v>90</v>
      </c>
      <c r="N266" s="3"/>
      <c r="O266" s="2"/>
      <c r="P266" s="2"/>
      <c r="Q266" s="2" t="s">
        <v>1049</v>
      </c>
      <c r="R266" s="2"/>
      <c r="S266" s="2"/>
      <c r="T266" s="3"/>
      <c r="U266" s="2"/>
      <c r="V266" s="2"/>
      <c r="W266" s="2" t="s">
        <v>653</v>
      </c>
      <c r="X266" s="2" t="s">
        <v>91</v>
      </c>
      <c r="Y266" s="2" t="s">
        <v>654</v>
      </c>
      <c r="Z266" s="2" t="s">
        <v>149</v>
      </c>
      <c r="AA266" s="2" t="s">
        <v>90</v>
      </c>
      <c r="AB266" s="2"/>
      <c r="AC266" s="2" t="s">
        <v>114</v>
      </c>
      <c r="AD266" s="2">
        <v>1</v>
      </c>
      <c r="AE266" s="2" t="s">
        <v>172</v>
      </c>
      <c r="AF266" s="2" t="s">
        <v>173</v>
      </c>
      <c r="AG266" s="2" t="s">
        <v>173</v>
      </c>
      <c r="AH266" s="2" t="s">
        <v>174</v>
      </c>
      <c r="AI266" s="2"/>
      <c r="AJ266" s="2" t="s">
        <v>164</v>
      </c>
      <c r="AK266" s="2" t="s">
        <v>165</v>
      </c>
      <c r="AL266" s="2" t="s">
        <v>165</v>
      </c>
      <c r="AM266" s="2" t="s">
        <v>166</v>
      </c>
      <c r="AN266" s="2"/>
      <c r="AO266" s="22">
        <v>0</v>
      </c>
      <c r="AP266" s="22">
        <v>430</v>
      </c>
      <c r="AQ266" s="22">
        <v>525</v>
      </c>
      <c r="AR266" s="22">
        <v>95</v>
      </c>
      <c r="AS266" s="25">
        <v>20990.03</v>
      </c>
      <c r="AT266" s="25">
        <v>0</v>
      </c>
      <c r="AU266" s="25">
        <v>18000</v>
      </c>
      <c r="AV266" s="25">
        <v>0</v>
      </c>
      <c r="AW266" s="25">
        <v>20990.03</v>
      </c>
      <c r="AX266" s="25">
        <v>18000</v>
      </c>
      <c r="AY266" s="25">
        <v>-2990.03</v>
      </c>
    </row>
    <row r="267" spans="2:51">
      <c r="B267" s="3" t="s">
        <v>17</v>
      </c>
      <c r="C267" s="2" t="s">
        <v>524</v>
      </c>
      <c r="D267" s="2" t="s">
        <v>100</v>
      </c>
      <c r="E267" s="2" t="s">
        <v>1587</v>
      </c>
      <c r="F267" s="2" t="s">
        <v>88</v>
      </c>
      <c r="G267" s="3">
        <v>46238</v>
      </c>
      <c r="H267" s="2" t="s">
        <v>2396</v>
      </c>
      <c r="I267" s="3">
        <v>46238</v>
      </c>
      <c r="J267" s="2" t="s">
        <v>2397</v>
      </c>
      <c r="K267" s="2" t="s">
        <v>208</v>
      </c>
      <c r="L267" s="2"/>
      <c r="M267" s="2" t="s">
        <v>90</v>
      </c>
      <c r="N267" s="3"/>
      <c r="O267" s="2"/>
      <c r="P267" s="2"/>
      <c r="Q267" s="2" t="s">
        <v>22</v>
      </c>
      <c r="R267" s="2" t="s">
        <v>22</v>
      </c>
      <c r="S267" s="2"/>
      <c r="T267" s="3">
        <v>46238</v>
      </c>
      <c r="U267" s="2" t="s">
        <v>2398</v>
      </c>
      <c r="V267" s="2"/>
      <c r="W267" s="2" t="s">
        <v>658</v>
      </c>
      <c r="X267" s="2" t="s">
        <v>91</v>
      </c>
      <c r="Y267" s="2" t="s">
        <v>265</v>
      </c>
      <c r="Z267" s="2" t="s">
        <v>149</v>
      </c>
      <c r="AA267" s="2" t="s">
        <v>90</v>
      </c>
      <c r="AB267" s="2"/>
      <c r="AC267" s="2" t="s">
        <v>114</v>
      </c>
      <c r="AD267" s="2">
        <v>1</v>
      </c>
      <c r="AE267" s="2" t="s">
        <v>189</v>
      </c>
      <c r="AF267" s="2" t="s">
        <v>190</v>
      </c>
      <c r="AG267" s="2" t="s">
        <v>14</v>
      </c>
      <c r="AH267" s="2" t="s">
        <v>191</v>
      </c>
      <c r="AI267" s="2"/>
      <c r="AJ267" s="2" t="s">
        <v>140</v>
      </c>
      <c r="AK267" s="2" t="s">
        <v>141</v>
      </c>
      <c r="AL267" s="2" t="s">
        <v>141</v>
      </c>
      <c r="AM267" s="2" t="s">
        <v>142</v>
      </c>
      <c r="AN267" s="2" t="s">
        <v>2399</v>
      </c>
      <c r="AO267" s="22">
        <v>0</v>
      </c>
      <c r="AP267" s="22">
        <v>748</v>
      </c>
      <c r="AQ267" s="22">
        <v>748</v>
      </c>
      <c r="AR267" s="22">
        <v>0</v>
      </c>
      <c r="AS267" s="25">
        <v>28006.79</v>
      </c>
      <c r="AT267" s="25">
        <v>0</v>
      </c>
      <c r="AU267" s="25">
        <v>25817.200000000001</v>
      </c>
      <c r="AV267" s="25">
        <v>0</v>
      </c>
      <c r="AW267" s="25">
        <v>28006.79</v>
      </c>
      <c r="AX267" s="25">
        <v>25817.200000000001</v>
      </c>
      <c r="AY267" s="25">
        <v>-2189.59</v>
      </c>
    </row>
    <row r="268" spans="2:51">
      <c r="B268" s="3" t="s">
        <v>17</v>
      </c>
      <c r="C268" s="2" t="s">
        <v>524</v>
      </c>
      <c r="D268" s="2" t="s">
        <v>100</v>
      </c>
      <c r="E268" s="2" t="s">
        <v>1587</v>
      </c>
      <c r="F268" s="2" t="s">
        <v>88</v>
      </c>
      <c r="G268" s="3">
        <v>46238</v>
      </c>
      <c r="H268" s="2" t="s">
        <v>2400</v>
      </c>
      <c r="I268" s="3">
        <v>46238</v>
      </c>
      <c r="J268" s="2" t="s">
        <v>2401</v>
      </c>
      <c r="K268" s="2" t="s">
        <v>208</v>
      </c>
      <c r="L268" s="2"/>
      <c r="M268" s="2" t="s">
        <v>90</v>
      </c>
      <c r="N268" s="3"/>
      <c r="O268" s="2"/>
      <c r="P268" s="2"/>
      <c r="Q268" s="2" t="s">
        <v>22</v>
      </c>
      <c r="R268" s="2" t="s">
        <v>22</v>
      </c>
      <c r="S268" s="2"/>
      <c r="T268" s="3">
        <v>46238</v>
      </c>
      <c r="U268" s="2" t="s">
        <v>2402</v>
      </c>
      <c r="V268" s="2"/>
      <c r="W268" s="2" t="s">
        <v>211</v>
      </c>
      <c r="X268" s="2" t="s">
        <v>91</v>
      </c>
      <c r="Y268" s="2" t="s">
        <v>35</v>
      </c>
      <c r="Z268" s="2" t="s">
        <v>149</v>
      </c>
      <c r="AA268" s="2" t="s">
        <v>90</v>
      </c>
      <c r="AB268" s="2"/>
      <c r="AC268" s="2" t="s">
        <v>114</v>
      </c>
      <c r="AD268" s="2">
        <v>1</v>
      </c>
      <c r="AE268" s="2" t="s">
        <v>189</v>
      </c>
      <c r="AF268" s="2" t="s">
        <v>190</v>
      </c>
      <c r="AG268" s="2" t="s">
        <v>14</v>
      </c>
      <c r="AH268" s="2" t="s">
        <v>191</v>
      </c>
      <c r="AI268" s="2"/>
      <c r="AJ268" s="2" t="s">
        <v>176</v>
      </c>
      <c r="AK268" s="2" t="s">
        <v>177</v>
      </c>
      <c r="AL268" s="2" t="s">
        <v>177</v>
      </c>
      <c r="AM268" s="2" t="s">
        <v>178</v>
      </c>
      <c r="AN268" s="2" t="s">
        <v>2403</v>
      </c>
      <c r="AO268" s="22">
        <v>0</v>
      </c>
      <c r="AP268" s="22">
        <v>1190</v>
      </c>
      <c r="AQ268" s="22">
        <v>1190</v>
      </c>
      <c r="AR268" s="22">
        <v>0</v>
      </c>
      <c r="AS268" s="25">
        <v>43694.93</v>
      </c>
      <c r="AT268" s="25">
        <v>1403.46</v>
      </c>
      <c r="AU268" s="25">
        <v>38188.199999999997</v>
      </c>
      <c r="AV268" s="25">
        <v>1403.46</v>
      </c>
      <c r="AW268" s="25">
        <v>42291.47</v>
      </c>
      <c r="AX268" s="25">
        <v>36784.74</v>
      </c>
      <c r="AY268" s="25">
        <v>-5506.73</v>
      </c>
    </row>
    <row r="269" spans="2:51">
      <c r="B269" s="3" t="s">
        <v>17</v>
      </c>
      <c r="C269" s="2" t="s">
        <v>524</v>
      </c>
      <c r="D269" s="2" t="s">
        <v>100</v>
      </c>
      <c r="E269" s="2" t="s">
        <v>1587</v>
      </c>
      <c r="F269" s="2" t="s">
        <v>88</v>
      </c>
      <c r="G269" s="3">
        <v>46238</v>
      </c>
      <c r="H269" s="2" t="s">
        <v>2404</v>
      </c>
      <c r="I269" s="3">
        <v>46238</v>
      </c>
      <c r="J269" s="2" t="s">
        <v>2405</v>
      </c>
      <c r="K269" s="2" t="s">
        <v>208</v>
      </c>
      <c r="L269" s="2"/>
      <c r="M269" s="2" t="s">
        <v>90</v>
      </c>
      <c r="N269" s="3"/>
      <c r="O269" s="2"/>
      <c r="P269" s="2"/>
      <c r="Q269" s="2" t="s">
        <v>22</v>
      </c>
      <c r="R269" s="2" t="s">
        <v>22</v>
      </c>
      <c r="S269" s="2"/>
      <c r="T269" s="3">
        <v>46238</v>
      </c>
      <c r="U269" s="2" t="s">
        <v>2406</v>
      </c>
      <c r="V269" s="2"/>
      <c r="W269" s="2" t="s">
        <v>332</v>
      </c>
      <c r="X269" s="2" t="s">
        <v>91</v>
      </c>
      <c r="Y269" s="2" t="s">
        <v>333</v>
      </c>
      <c r="Z269" s="2" t="s">
        <v>149</v>
      </c>
      <c r="AA269" s="2" t="s">
        <v>90</v>
      </c>
      <c r="AB269" s="2"/>
      <c r="AC269" s="2" t="s">
        <v>114</v>
      </c>
      <c r="AD269" s="2">
        <v>1</v>
      </c>
      <c r="AE269" s="2" t="s">
        <v>189</v>
      </c>
      <c r="AF269" s="2" t="s">
        <v>190</v>
      </c>
      <c r="AG269" s="2" t="s">
        <v>14</v>
      </c>
      <c r="AH269" s="2" t="s">
        <v>191</v>
      </c>
      <c r="AI269" s="2"/>
      <c r="AJ269" s="2" t="s">
        <v>123</v>
      </c>
      <c r="AK269" s="2" t="s">
        <v>13</v>
      </c>
      <c r="AL269" s="2" t="s">
        <v>13</v>
      </c>
      <c r="AM269" s="2" t="s">
        <v>124</v>
      </c>
      <c r="AN269" s="2" t="s">
        <v>2407</v>
      </c>
      <c r="AO269" s="22">
        <v>0</v>
      </c>
      <c r="AP269" s="22">
        <v>770</v>
      </c>
      <c r="AQ269" s="22">
        <v>770</v>
      </c>
      <c r="AR269" s="22">
        <v>0</v>
      </c>
      <c r="AS269" s="25">
        <v>28805.42</v>
      </c>
      <c r="AT269" s="25">
        <v>0</v>
      </c>
      <c r="AU269" s="25">
        <v>29480.36</v>
      </c>
      <c r="AV269" s="25">
        <v>0</v>
      </c>
      <c r="AW269" s="25">
        <v>28805.42</v>
      </c>
      <c r="AX269" s="25">
        <v>29480.36</v>
      </c>
      <c r="AY269" s="25">
        <v>674.94</v>
      </c>
    </row>
    <row r="270" spans="2:51">
      <c r="B270" s="3" t="s">
        <v>17</v>
      </c>
      <c r="C270" s="2" t="s">
        <v>524</v>
      </c>
      <c r="D270" s="2" t="s">
        <v>100</v>
      </c>
      <c r="E270" s="2" t="s">
        <v>1587</v>
      </c>
      <c r="F270" s="2" t="s">
        <v>88</v>
      </c>
      <c r="G270" s="3">
        <v>46238</v>
      </c>
      <c r="H270" s="2" t="s">
        <v>2408</v>
      </c>
      <c r="I270" s="3">
        <v>46238</v>
      </c>
      <c r="J270" s="2" t="s">
        <v>2409</v>
      </c>
      <c r="K270" s="2" t="s">
        <v>208</v>
      </c>
      <c r="L270" s="2"/>
      <c r="M270" s="2" t="s">
        <v>90</v>
      </c>
      <c r="N270" s="3"/>
      <c r="O270" s="2"/>
      <c r="P270" s="2"/>
      <c r="Q270" s="2" t="s">
        <v>22</v>
      </c>
      <c r="R270" s="2" t="s">
        <v>22</v>
      </c>
      <c r="S270" s="2"/>
      <c r="T270" s="3">
        <v>46238</v>
      </c>
      <c r="U270" s="2" t="s">
        <v>2410</v>
      </c>
      <c r="V270" s="2"/>
      <c r="W270" s="2" t="s">
        <v>264</v>
      </c>
      <c r="X270" s="2" t="s">
        <v>91</v>
      </c>
      <c r="Y270" s="2" t="s">
        <v>265</v>
      </c>
      <c r="Z270" s="2" t="s">
        <v>149</v>
      </c>
      <c r="AA270" s="2" t="s">
        <v>90</v>
      </c>
      <c r="AB270" s="2"/>
      <c r="AC270" s="2" t="s">
        <v>114</v>
      </c>
      <c r="AD270" s="2">
        <v>1</v>
      </c>
      <c r="AE270" s="2" t="s">
        <v>189</v>
      </c>
      <c r="AF270" s="2" t="s">
        <v>190</v>
      </c>
      <c r="AG270" s="2" t="s">
        <v>14</v>
      </c>
      <c r="AH270" s="2" t="s">
        <v>191</v>
      </c>
      <c r="AI270" s="2"/>
      <c r="AJ270" s="2" t="s">
        <v>801</v>
      </c>
      <c r="AK270" s="2" t="s">
        <v>802</v>
      </c>
      <c r="AL270" s="2" t="s">
        <v>802</v>
      </c>
      <c r="AM270" s="2" t="s">
        <v>803</v>
      </c>
      <c r="AN270" s="2" t="s">
        <v>2411</v>
      </c>
      <c r="AO270" s="22">
        <v>0</v>
      </c>
      <c r="AP270" s="22">
        <v>1196</v>
      </c>
      <c r="AQ270" s="22">
        <v>1196</v>
      </c>
      <c r="AR270" s="22">
        <v>0</v>
      </c>
      <c r="AS270" s="25">
        <v>45042.98</v>
      </c>
      <c r="AT270" s="25">
        <v>1787.83</v>
      </c>
      <c r="AU270" s="25">
        <v>36327</v>
      </c>
      <c r="AV270" s="25">
        <v>0</v>
      </c>
      <c r="AW270" s="25">
        <v>43255.15</v>
      </c>
      <c r="AX270" s="25">
        <v>36327</v>
      </c>
      <c r="AY270" s="25">
        <v>-6928.15</v>
      </c>
    </row>
    <row r="271" spans="2:51">
      <c r="B271" s="3" t="s">
        <v>17</v>
      </c>
      <c r="C271" s="2" t="s">
        <v>524</v>
      </c>
      <c r="D271" s="2" t="s">
        <v>100</v>
      </c>
      <c r="E271" s="2" t="s">
        <v>1558</v>
      </c>
      <c r="F271" s="2" t="s">
        <v>88</v>
      </c>
      <c r="G271" s="3">
        <v>46238</v>
      </c>
      <c r="H271" s="2" t="s">
        <v>2412</v>
      </c>
      <c r="I271" s="3">
        <v>46238</v>
      </c>
      <c r="J271" s="2" t="s">
        <v>2413</v>
      </c>
      <c r="K271" s="2" t="s">
        <v>89</v>
      </c>
      <c r="L271" s="2"/>
      <c r="M271" s="2" t="s">
        <v>90</v>
      </c>
      <c r="N271" s="3"/>
      <c r="O271" s="2"/>
      <c r="P271" s="2"/>
      <c r="Q271" s="2" t="s">
        <v>22</v>
      </c>
      <c r="R271" s="2" t="s">
        <v>22</v>
      </c>
      <c r="S271" s="2"/>
      <c r="T271" s="3">
        <v>46238</v>
      </c>
      <c r="U271" s="2" t="s">
        <v>2414</v>
      </c>
      <c r="V271" s="2"/>
      <c r="W271" s="2" t="s">
        <v>804</v>
      </c>
      <c r="X271" s="2" t="s">
        <v>91</v>
      </c>
      <c r="Y271" s="2" t="s">
        <v>805</v>
      </c>
      <c r="Z271" s="2" t="s">
        <v>149</v>
      </c>
      <c r="AA271" s="2" t="s">
        <v>90</v>
      </c>
      <c r="AB271" s="2"/>
      <c r="AC271" s="2" t="s">
        <v>114</v>
      </c>
      <c r="AD271" s="2">
        <v>1</v>
      </c>
      <c r="AE271" s="2" t="s">
        <v>94</v>
      </c>
      <c r="AF271" s="2" t="s">
        <v>95</v>
      </c>
      <c r="AG271" s="2" t="s">
        <v>14</v>
      </c>
      <c r="AH271" s="2" t="s">
        <v>96</v>
      </c>
      <c r="AI271" s="2"/>
      <c r="AJ271" s="2" t="s">
        <v>407</v>
      </c>
      <c r="AK271" s="2" t="s">
        <v>408</v>
      </c>
      <c r="AL271" s="2" t="s">
        <v>408</v>
      </c>
      <c r="AM271" s="2" t="s">
        <v>409</v>
      </c>
      <c r="AN271" s="2" t="s">
        <v>2415</v>
      </c>
      <c r="AO271" s="22">
        <v>0</v>
      </c>
      <c r="AP271" s="22">
        <v>948</v>
      </c>
      <c r="AQ271" s="22">
        <v>948</v>
      </c>
      <c r="AR271" s="22">
        <v>0</v>
      </c>
      <c r="AS271" s="25">
        <v>34370.129999999997</v>
      </c>
      <c r="AT271" s="25">
        <v>52.87</v>
      </c>
      <c r="AU271" s="25">
        <v>29829.88</v>
      </c>
      <c r="AV271" s="25">
        <v>0</v>
      </c>
      <c r="AW271" s="25">
        <v>34317.26</v>
      </c>
      <c r="AX271" s="25">
        <v>29829.88</v>
      </c>
      <c r="AY271" s="25">
        <v>-4487.38</v>
      </c>
    </row>
    <row r="272" spans="2:51">
      <c r="B272" s="3" t="s">
        <v>17</v>
      </c>
      <c r="C272" s="2" t="s">
        <v>524</v>
      </c>
      <c r="D272" s="2" t="s">
        <v>100</v>
      </c>
      <c r="E272" s="2" t="s">
        <v>1558</v>
      </c>
      <c r="F272" s="2" t="s">
        <v>88</v>
      </c>
      <c r="G272" s="3">
        <v>46238</v>
      </c>
      <c r="H272" s="2" t="s">
        <v>2416</v>
      </c>
      <c r="I272" s="3">
        <v>46238</v>
      </c>
      <c r="J272" s="2" t="s">
        <v>2417</v>
      </c>
      <c r="K272" s="2" t="s">
        <v>89</v>
      </c>
      <c r="L272" s="2"/>
      <c r="M272" s="2" t="s">
        <v>90</v>
      </c>
      <c r="N272" s="3"/>
      <c r="O272" s="2"/>
      <c r="P272" s="2"/>
      <c r="Q272" s="2" t="s">
        <v>22</v>
      </c>
      <c r="R272" s="2" t="s">
        <v>22</v>
      </c>
      <c r="S272" s="2"/>
      <c r="T272" s="3">
        <v>46238</v>
      </c>
      <c r="U272" s="2" t="s">
        <v>2418</v>
      </c>
      <c r="V272" s="2"/>
      <c r="W272" s="2" t="s">
        <v>463</v>
      </c>
      <c r="X272" s="2" t="s">
        <v>91</v>
      </c>
      <c r="Y272" s="2" t="s">
        <v>235</v>
      </c>
      <c r="Z272" s="2" t="s">
        <v>149</v>
      </c>
      <c r="AA272" s="2" t="s">
        <v>90</v>
      </c>
      <c r="AB272" s="2"/>
      <c r="AC272" s="2" t="s">
        <v>114</v>
      </c>
      <c r="AD272" s="2">
        <v>1</v>
      </c>
      <c r="AE272" s="2" t="s">
        <v>94</v>
      </c>
      <c r="AF272" s="2" t="s">
        <v>95</v>
      </c>
      <c r="AG272" s="2" t="s">
        <v>14</v>
      </c>
      <c r="AH272" s="2" t="s">
        <v>96</v>
      </c>
      <c r="AI272" s="2"/>
      <c r="AJ272" s="2" t="s">
        <v>233</v>
      </c>
      <c r="AK272" s="2" t="s">
        <v>16</v>
      </c>
      <c r="AL272" s="2" t="s">
        <v>16</v>
      </c>
      <c r="AM272" s="2" t="s">
        <v>234</v>
      </c>
      <c r="AN272" s="2" t="s">
        <v>2419</v>
      </c>
      <c r="AO272" s="22">
        <v>0</v>
      </c>
      <c r="AP272" s="22">
        <v>683</v>
      </c>
      <c r="AQ272" s="22">
        <v>683</v>
      </c>
      <c r="AR272" s="22">
        <v>0</v>
      </c>
      <c r="AS272" s="25">
        <v>24606.15</v>
      </c>
      <c r="AT272" s="25">
        <v>0</v>
      </c>
      <c r="AU272" s="25">
        <v>17929.560000000001</v>
      </c>
      <c r="AV272" s="25">
        <v>0</v>
      </c>
      <c r="AW272" s="25">
        <v>24606.15</v>
      </c>
      <c r="AX272" s="25">
        <v>17929.560000000001</v>
      </c>
      <c r="AY272" s="25">
        <v>-6676.59</v>
      </c>
    </row>
    <row r="273" spans="2:51" hidden="1">
      <c r="B273" s="3" t="s">
        <v>17</v>
      </c>
      <c r="C273" s="2" t="s">
        <v>107</v>
      </c>
      <c r="D273" s="2"/>
      <c r="E273" s="2"/>
      <c r="F273" s="2"/>
      <c r="G273" s="3">
        <v>46238</v>
      </c>
      <c r="H273" s="2" t="s">
        <v>2420</v>
      </c>
      <c r="I273" s="3">
        <v>46238</v>
      </c>
      <c r="J273" s="2" t="s">
        <v>2421</v>
      </c>
      <c r="K273" s="2" t="s">
        <v>208</v>
      </c>
      <c r="L273" s="2"/>
      <c r="M273" s="2" t="s">
        <v>90</v>
      </c>
      <c r="N273" s="3"/>
      <c r="O273" s="2"/>
      <c r="P273" s="2"/>
      <c r="Q273" s="2" t="s">
        <v>719</v>
      </c>
      <c r="R273" s="2"/>
      <c r="S273" s="2"/>
      <c r="T273" s="3">
        <v>46238</v>
      </c>
      <c r="U273" s="2" t="s">
        <v>2422</v>
      </c>
      <c r="V273" s="2"/>
      <c r="W273" s="2" t="s">
        <v>1204</v>
      </c>
      <c r="X273" s="2" t="s">
        <v>91</v>
      </c>
      <c r="Y273" s="2" t="s">
        <v>1205</v>
      </c>
      <c r="Z273" s="2" t="s">
        <v>92</v>
      </c>
      <c r="AA273" s="2" t="s">
        <v>1205</v>
      </c>
      <c r="AB273" s="2" t="s">
        <v>1206</v>
      </c>
      <c r="AC273" s="2" t="s">
        <v>114</v>
      </c>
      <c r="AD273" s="2">
        <v>1</v>
      </c>
      <c r="AE273" s="2" t="s">
        <v>422</v>
      </c>
      <c r="AF273" s="2" t="s">
        <v>423</v>
      </c>
      <c r="AG273" s="2" t="s">
        <v>423</v>
      </c>
      <c r="AH273" s="2" t="s">
        <v>424</v>
      </c>
      <c r="AI273" s="2"/>
      <c r="AJ273" s="2" t="s">
        <v>138</v>
      </c>
      <c r="AK273" s="2" t="s">
        <v>103</v>
      </c>
      <c r="AL273" s="2" t="s">
        <v>103</v>
      </c>
      <c r="AM273" s="2" t="s">
        <v>139</v>
      </c>
      <c r="AN273" s="2" t="s">
        <v>1030</v>
      </c>
      <c r="AO273" s="22">
        <v>0</v>
      </c>
      <c r="AP273" s="22">
        <v>0</v>
      </c>
      <c r="AQ273" s="22">
        <v>0</v>
      </c>
      <c r="AR273" s="22">
        <v>0</v>
      </c>
      <c r="AS273" s="25">
        <v>49000</v>
      </c>
      <c r="AT273" s="25">
        <v>0</v>
      </c>
      <c r="AU273" s="25">
        <v>59564</v>
      </c>
      <c r="AV273" s="25">
        <v>0</v>
      </c>
      <c r="AW273" s="25">
        <v>49000</v>
      </c>
      <c r="AX273" s="25">
        <v>59564</v>
      </c>
      <c r="AY273" s="25">
        <v>10564</v>
      </c>
    </row>
    <row r="274" spans="2:51" hidden="1">
      <c r="B274" s="3" t="s">
        <v>17</v>
      </c>
      <c r="C274" s="2" t="s">
        <v>107</v>
      </c>
      <c r="D274" s="2"/>
      <c r="E274" s="2"/>
      <c r="F274" s="2"/>
      <c r="G274" s="3">
        <v>46238</v>
      </c>
      <c r="H274" s="2" t="s">
        <v>2423</v>
      </c>
      <c r="I274" s="3">
        <v>46238</v>
      </c>
      <c r="J274" s="2" t="s">
        <v>2424</v>
      </c>
      <c r="K274" s="2" t="s">
        <v>208</v>
      </c>
      <c r="L274" s="2"/>
      <c r="M274" s="2" t="s">
        <v>90</v>
      </c>
      <c r="N274" s="3"/>
      <c r="O274" s="2"/>
      <c r="P274" s="2"/>
      <c r="Q274" s="2" t="s">
        <v>719</v>
      </c>
      <c r="R274" s="2"/>
      <c r="S274" s="2"/>
      <c r="T274" s="3">
        <v>46238</v>
      </c>
      <c r="U274" s="2" t="s">
        <v>2425</v>
      </c>
      <c r="V274" s="2"/>
      <c r="W274" s="2" t="s">
        <v>1202</v>
      </c>
      <c r="X274" s="2" t="s">
        <v>91</v>
      </c>
      <c r="Y274" s="2" t="s">
        <v>1203</v>
      </c>
      <c r="Z274" s="2" t="s">
        <v>92</v>
      </c>
      <c r="AA274" s="2" t="s">
        <v>90</v>
      </c>
      <c r="AB274" s="2"/>
      <c r="AC274" s="2" t="s">
        <v>114</v>
      </c>
      <c r="AD274" s="2">
        <v>1</v>
      </c>
      <c r="AE274" s="2" t="s">
        <v>422</v>
      </c>
      <c r="AF274" s="2" t="s">
        <v>423</v>
      </c>
      <c r="AG274" s="2" t="s">
        <v>423</v>
      </c>
      <c r="AH274" s="2" t="s">
        <v>424</v>
      </c>
      <c r="AI274" s="2"/>
      <c r="AJ274" s="2" t="s">
        <v>123</v>
      </c>
      <c r="AK274" s="2" t="s">
        <v>13</v>
      </c>
      <c r="AL274" s="2" t="s">
        <v>13</v>
      </c>
      <c r="AM274" s="2" t="s">
        <v>124</v>
      </c>
      <c r="AN274" s="2" t="s">
        <v>985</v>
      </c>
      <c r="AO274" s="22">
        <v>0</v>
      </c>
      <c r="AP274" s="22">
        <v>0</v>
      </c>
      <c r="AQ274" s="22">
        <v>0</v>
      </c>
      <c r="AR274" s="22">
        <v>0</v>
      </c>
      <c r="AS274" s="25">
        <v>32200</v>
      </c>
      <c r="AT274" s="25">
        <v>0</v>
      </c>
      <c r="AU274" s="25">
        <v>32791</v>
      </c>
      <c r="AV274" s="25">
        <v>0</v>
      </c>
      <c r="AW274" s="25">
        <v>32200</v>
      </c>
      <c r="AX274" s="25">
        <v>32791</v>
      </c>
      <c r="AY274" s="25">
        <v>591</v>
      </c>
    </row>
    <row r="275" spans="2:51" hidden="1">
      <c r="B275" s="3" t="s">
        <v>17</v>
      </c>
      <c r="C275" s="2" t="s">
        <v>107</v>
      </c>
      <c r="D275" s="2"/>
      <c r="E275" s="2"/>
      <c r="F275" s="2"/>
      <c r="G275" s="3">
        <v>46238</v>
      </c>
      <c r="H275" s="2" t="s">
        <v>2426</v>
      </c>
      <c r="I275" s="3">
        <v>46238</v>
      </c>
      <c r="J275" s="2" t="s">
        <v>2427</v>
      </c>
      <c r="K275" s="2" t="s">
        <v>208</v>
      </c>
      <c r="L275" s="2"/>
      <c r="M275" s="2" t="s">
        <v>90</v>
      </c>
      <c r="N275" s="3"/>
      <c r="O275" s="2"/>
      <c r="P275" s="2"/>
      <c r="Q275" s="2" t="s">
        <v>719</v>
      </c>
      <c r="R275" s="2"/>
      <c r="S275" s="2"/>
      <c r="T275" s="3">
        <v>46238</v>
      </c>
      <c r="U275" s="2" t="s">
        <v>2428</v>
      </c>
      <c r="V275" s="2"/>
      <c r="W275" s="2" t="s">
        <v>1200</v>
      </c>
      <c r="X275" s="2" t="s">
        <v>91</v>
      </c>
      <c r="Y275" s="2" t="s">
        <v>1201</v>
      </c>
      <c r="Z275" s="2" t="s">
        <v>92</v>
      </c>
      <c r="AA275" s="2" t="s">
        <v>90</v>
      </c>
      <c r="AB275" s="2"/>
      <c r="AC275" s="2" t="s">
        <v>114</v>
      </c>
      <c r="AD275" s="2">
        <v>1</v>
      </c>
      <c r="AE275" s="2" t="s">
        <v>422</v>
      </c>
      <c r="AF275" s="2" t="s">
        <v>423</v>
      </c>
      <c r="AG275" s="2" t="s">
        <v>423</v>
      </c>
      <c r="AH275" s="2" t="s">
        <v>424</v>
      </c>
      <c r="AI275" s="2"/>
      <c r="AJ275" s="2" t="s">
        <v>138</v>
      </c>
      <c r="AK275" s="2" t="s">
        <v>103</v>
      </c>
      <c r="AL275" s="2" t="s">
        <v>103</v>
      </c>
      <c r="AM275" s="2" t="s">
        <v>139</v>
      </c>
      <c r="AN275" s="2" t="s">
        <v>2429</v>
      </c>
      <c r="AO275" s="22">
        <v>0</v>
      </c>
      <c r="AP275" s="22">
        <v>0</v>
      </c>
      <c r="AQ275" s="22">
        <v>0</v>
      </c>
      <c r="AR275" s="22">
        <v>0</v>
      </c>
      <c r="AS275" s="25">
        <v>62000</v>
      </c>
      <c r="AT275" s="25">
        <v>0</v>
      </c>
      <c r="AU275" s="25">
        <v>73064</v>
      </c>
      <c r="AV275" s="25">
        <v>0</v>
      </c>
      <c r="AW275" s="25">
        <v>62000</v>
      </c>
      <c r="AX275" s="25">
        <v>73064</v>
      </c>
      <c r="AY275" s="25">
        <v>11064</v>
      </c>
    </row>
    <row r="276" spans="2:51" hidden="1">
      <c r="B276" s="3" t="s">
        <v>17</v>
      </c>
      <c r="C276" s="2" t="s">
        <v>107</v>
      </c>
      <c r="D276" s="2"/>
      <c r="E276" s="2"/>
      <c r="F276" s="2"/>
      <c r="G276" s="3">
        <v>46238</v>
      </c>
      <c r="H276" s="2" t="s">
        <v>2430</v>
      </c>
      <c r="I276" s="3">
        <v>46238</v>
      </c>
      <c r="J276" s="2" t="s">
        <v>2431</v>
      </c>
      <c r="K276" s="2" t="s">
        <v>208</v>
      </c>
      <c r="L276" s="2"/>
      <c r="M276" s="2" t="s">
        <v>90</v>
      </c>
      <c r="N276" s="3"/>
      <c r="O276" s="2"/>
      <c r="P276" s="2"/>
      <c r="Q276" s="2" t="s">
        <v>719</v>
      </c>
      <c r="R276" s="2"/>
      <c r="S276" s="2"/>
      <c r="T276" s="3">
        <v>46238</v>
      </c>
      <c r="U276" s="2" t="s">
        <v>2432</v>
      </c>
      <c r="V276" s="2"/>
      <c r="W276" s="2" t="s">
        <v>1154</v>
      </c>
      <c r="X276" s="2" t="s">
        <v>91</v>
      </c>
      <c r="Y276" s="2" t="s">
        <v>1155</v>
      </c>
      <c r="Z276" s="2" t="s">
        <v>92</v>
      </c>
      <c r="AA276" s="2" t="s">
        <v>90</v>
      </c>
      <c r="AB276" s="2"/>
      <c r="AC276" s="2" t="s">
        <v>114</v>
      </c>
      <c r="AD276" s="2">
        <v>1</v>
      </c>
      <c r="AE276" s="2" t="s">
        <v>422</v>
      </c>
      <c r="AF276" s="2" t="s">
        <v>423</v>
      </c>
      <c r="AG276" s="2" t="s">
        <v>423</v>
      </c>
      <c r="AH276" s="2" t="s">
        <v>424</v>
      </c>
      <c r="AI276" s="2"/>
      <c r="AJ276" s="2" t="s">
        <v>138</v>
      </c>
      <c r="AK276" s="2" t="s">
        <v>103</v>
      </c>
      <c r="AL276" s="2" t="s">
        <v>103</v>
      </c>
      <c r="AM276" s="2" t="s">
        <v>139</v>
      </c>
      <c r="AN276" s="2" t="s">
        <v>1030</v>
      </c>
      <c r="AO276" s="22">
        <v>0</v>
      </c>
      <c r="AP276" s="22">
        <v>0</v>
      </c>
      <c r="AQ276" s="22">
        <v>0</v>
      </c>
      <c r="AR276" s="22">
        <v>0</v>
      </c>
      <c r="AS276" s="25">
        <v>50000</v>
      </c>
      <c r="AT276" s="25">
        <v>0</v>
      </c>
      <c r="AU276" s="25">
        <v>59564</v>
      </c>
      <c r="AV276" s="25">
        <v>0</v>
      </c>
      <c r="AW276" s="25">
        <v>50000</v>
      </c>
      <c r="AX276" s="25">
        <v>59564</v>
      </c>
      <c r="AY276" s="25">
        <v>9564</v>
      </c>
    </row>
    <row r="277" spans="2:51" hidden="1">
      <c r="B277" s="3" t="s">
        <v>18</v>
      </c>
      <c r="C277" s="2" t="s">
        <v>99</v>
      </c>
      <c r="D277" s="2" t="s">
        <v>100</v>
      </c>
      <c r="E277" s="2"/>
      <c r="F277" s="2"/>
      <c r="G277" s="3">
        <v>46239</v>
      </c>
      <c r="H277" s="2" t="s">
        <v>2433</v>
      </c>
      <c r="I277" s="3">
        <v>46239</v>
      </c>
      <c r="J277" s="2" t="s">
        <v>2434</v>
      </c>
      <c r="K277" s="2"/>
      <c r="L277" s="2"/>
      <c r="M277" s="2" t="s">
        <v>90</v>
      </c>
      <c r="N277" s="3"/>
      <c r="O277" s="2" t="s">
        <v>2435</v>
      </c>
      <c r="P277" s="2"/>
      <c r="Q277" s="2" t="s">
        <v>26</v>
      </c>
      <c r="R277" s="2" t="s">
        <v>26</v>
      </c>
      <c r="S277" s="2"/>
      <c r="T277" s="3"/>
      <c r="U277" s="2"/>
      <c r="V277" s="2"/>
      <c r="W277" s="2" t="s">
        <v>815</v>
      </c>
      <c r="X277" s="2" t="s">
        <v>91</v>
      </c>
      <c r="Y277" s="2" t="s">
        <v>519</v>
      </c>
      <c r="Z277" s="2" t="s">
        <v>92</v>
      </c>
      <c r="AA277" s="2" t="s">
        <v>90</v>
      </c>
      <c r="AB277" s="2"/>
      <c r="AC277" s="2" t="s">
        <v>93</v>
      </c>
      <c r="AD277" s="2">
        <v>1</v>
      </c>
      <c r="AE277" s="2" t="s">
        <v>692</v>
      </c>
      <c r="AF277" s="2" t="s">
        <v>693</v>
      </c>
      <c r="AG277" s="2" t="s">
        <v>103</v>
      </c>
      <c r="AH277" s="2" t="s">
        <v>2</v>
      </c>
      <c r="AI277" s="2" t="s">
        <v>699</v>
      </c>
      <c r="AJ277" s="2" t="s">
        <v>731</v>
      </c>
      <c r="AK277" s="2" t="s">
        <v>732</v>
      </c>
      <c r="AL277" s="2" t="s">
        <v>103</v>
      </c>
      <c r="AM277" s="2" t="s">
        <v>169</v>
      </c>
      <c r="AN277" s="2"/>
      <c r="AO277" s="22">
        <v>0</v>
      </c>
      <c r="AP277" s="22">
        <v>0</v>
      </c>
      <c r="AQ277" s="22">
        <v>0</v>
      </c>
      <c r="AR277" s="22">
        <v>0</v>
      </c>
      <c r="AS277" s="25">
        <v>5000</v>
      </c>
      <c r="AT277" s="25">
        <v>0</v>
      </c>
      <c r="AU277" s="25">
        <v>5579</v>
      </c>
      <c r="AV277" s="25">
        <v>0</v>
      </c>
      <c r="AW277" s="25">
        <v>5000</v>
      </c>
      <c r="AX277" s="25">
        <v>5579</v>
      </c>
      <c r="AY277" s="25">
        <v>579</v>
      </c>
    </row>
    <row r="278" spans="2:51" hidden="1">
      <c r="B278" s="3" t="s">
        <v>18</v>
      </c>
      <c r="C278" s="2" t="s">
        <v>99</v>
      </c>
      <c r="D278" s="2"/>
      <c r="E278" s="2" t="s">
        <v>2436</v>
      </c>
      <c r="F278" s="2"/>
      <c r="G278" s="3">
        <v>46239</v>
      </c>
      <c r="H278" s="2" t="s">
        <v>2437</v>
      </c>
      <c r="I278" s="3">
        <v>46239</v>
      </c>
      <c r="J278" s="2" t="s">
        <v>2438</v>
      </c>
      <c r="K278" s="2"/>
      <c r="L278" s="2"/>
      <c r="M278" s="2" t="s">
        <v>90</v>
      </c>
      <c r="N278" s="3"/>
      <c r="O278" s="2" t="s">
        <v>2439</v>
      </c>
      <c r="P278" s="2"/>
      <c r="Q278" s="2" t="s">
        <v>24</v>
      </c>
      <c r="R278" s="2" t="s">
        <v>24</v>
      </c>
      <c r="S278" s="2"/>
      <c r="T278" s="3"/>
      <c r="U278" s="2"/>
      <c r="V278" s="2"/>
      <c r="W278" s="2" t="s">
        <v>598</v>
      </c>
      <c r="X278" s="2" t="s">
        <v>91</v>
      </c>
      <c r="Y278" s="2" t="s">
        <v>519</v>
      </c>
      <c r="Z278" s="2" t="s">
        <v>92</v>
      </c>
      <c r="AA278" s="2" t="s">
        <v>90</v>
      </c>
      <c r="AB278" s="2"/>
      <c r="AC278" s="2" t="s">
        <v>93</v>
      </c>
      <c r="AD278" s="2">
        <v>1</v>
      </c>
      <c r="AE278" s="2" t="s">
        <v>105</v>
      </c>
      <c r="AF278" s="2" t="s">
        <v>484</v>
      </c>
      <c r="AG278" s="2" t="s">
        <v>103</v>
      </c>
      <c r="AH278" s="2" t="s">
        <v>106</v>
      </c>
      <c r="AI278" s="2" t="s">
        <v>119</v>
      </c>
      <c r="AJ278" s="2" t="s">
        <v>120</v>
      </c>
      <c r="AK278" s="2" t="s">
        <v>121</v>
      </c>
      <c r="AL278" s="2" t="s">
        <v>103</v>
      </c>
      <c r="AM278" s="2" t="s">
        <v>122</v>
      </c>
      <c r="AN278" s="2"/>
      <c r="AO278" s="22">
        <v>0</v>
      </c>
      <c r="AP278" s="22">
        <v>0</v>
      </c>
      <c r="AQ278" s="22">
        <v>0</v>
      </c>
      <c r="AR278" s="22">
        <v>0</v>
      </c>
      <c r="AS278" s="25">
        <v>16500</v>
      </c>
      <c r="AT278" s="25">
        <v>0</v>
      </c>
      <c r="AU278" s="25">
        <v>17793</v>
      </c>
      <c r="AV278" s="25">
        <v>0</v>
      </c>
      <c r="AW278" s="25">
        <v>16500</v>
      </c>
      <c r="AX278" s="25">
        <v>17793</v>
      </c>
      <c r="AY278" s="25">
        <v>1293</v>
      </c>
    </row>
    <row r="279" spans="2:51" hidden="1">
      <c r="B279" s="3" t="s">
        <v>18</v>
      </c>
      <c r="C279" s="2" t="s">
        <v>99</v>
      </c>
      <c r="D279" s="2"/>
      <c r="E279" s="2" t="s">
        <v>2436</v>
      </c>
      <c r="F279" s="2"/>
      <c r="G279" s="3">
        <v>46239</v>
      </c>
      <c r="H279" s="2" t="s">
        <v>2440</v>
      </c>
      <c r="I279" s="3">
        <v>46239</v>
      </c>
      <c r="J279" s="2" t="s">
        <v>2441</v>
      </c>
      <c r="K279" s="2"/>
      <c r="L279" s="2"/>
      <c r="M279" s="2" t="s">
        <v>90</v>
      </c>
      <c r="N279" s="3"/>
      <c r="O279" s="2" t="s">
        <v>2442</v>
      </c>
      <c r="P279" s="2"/>
      <c r="Q279" s="2" t="s">
        <v>24</v>
      </c>
      <c r="R279" s="2" t="s">
        <v>24</v>
      </c>
      <c r="S279" s="2"/>
      <c r="T279" s="3"/>
      <c r="U279" s="2"/>
      <c r="V279" s="2"/>
      <c r="W279" s="2" t="s">
        <v>598</v>
      </c>
      <c r="X279" s="2" t="s">
        <v>91</v>
      </c>
      <c r="Y279" s="2" t="s">
        <v>519</v>
      </c>
      <c r="Z279" s="2" t="s">
        <v>92</v>
      </c>
      <c r="AA279" s="2" t="s">
        <v>90</v>
      </c>
      <c r="AB279" s="2"/>
      <c r="AC279" s="2" t="s">
        <v>93</v>
      </c>
      <c r="AD279" s="2">
        <v>1</v>
      </c>
      <c r="AE279" s="2" t="s">
        <v>105</v>
      </c>
      <c r="AF279" s="2" t="s">
        <v>484</v>
      </c>
      <c r="AG279" s="2" t="s">
        <v>103</v>
      </c>
      <c r="AH279" s="2" t="s">
        <v>106</v>
      </c>
      <c r="AI279" s="2" t="s">
        <v>119</v>
      </c>
      <c r="AJ279" s="2" t="s">
        <v>120</v>
      </c>
      <c r="AK279" s="2" t="s">
        <v>121</v>
      </c>
      <c r="AL279" s="2" t="s">
        <v>103</v>
      </c>
      <c r="AM279" s="2" t="s">
        <v>122</v>
      </c>
      <c r="AN279" s="2"/>
      <c r="AO279" s="22">
        <v>0</v>
      </c>
      <c r="AP279" s="22">
        <v>0</v>
      </c>
      <c r="AQ279" s="22">
        <v>0</v>
      </c>
      <c r="AR279" s="22">
        <v>0</v>
      </c>
      <c r="AS279" s="25">
        <v>16500</v>
      </c>
      <c r="AT279" s="25">
        <v>0</v>
      </c>
      <c r="AU279" s="25">
        <v>17793</v>
      </c>
      <c r="AV279" s="25">
        <v>0</v>
      </c>
      <c r="AW279" s="25">
        <v>16500</v>
      </c>
      <c r="AX279" s="25">
        <v>17793</v>
      </c>
      <c r="AY279" s="25">
        <v>1293</v>
      </c>
    </row>
    <row r="280" spans="2:51" hidden="1">
      <c r="B280" s="3" t="s">
        <v>18</v>
      </c>
      <c r="C280" s="2" t="s">
        <v>99</v>
      </c>
      <c r="D280" s="2"/>
      <c r="E280" s="2" t="s">
        <v>1732</v>
      </c>
      <c r="F280" s="2"/>
      <c r="G280" s="3">
        <v>46239</v>
      </c>
      <c r="H280" s="2" t="s">
        <v>2443</v>
      </c>
      <c r="I280" s="3">
        <v>46239</v>
      </c>
      <c r="J280" s="2" t="s">
        <v>2444</v>
      </c>
      <c r="K280" s="2"/>
      <c r="L280" s="2"/>
      <c r="M280" s="2" t="s">
        <v>90</v>
      </c>
      <c r="N280" s="3"/>
      <c r="O280" s="2" t="s">
        <v>2445</v>
      </c>
      <c r="P280" s="2"/>
      <c r="Q280" s="2" t="s">
        <v>24</v>
      </c>
      <c r="R280" s="2" t="s">
        <v>24</v>
      </c>
      <c r="S280" s="2"/>
      <c r="T280" s="3"/>
      <c r="U280" s="2"/>
      <c r="V280" s="2"/>
      <c r="W280" s="2" t="s">
        <v>491</v>
      </c>
      <c r="X280" s="2" t="s">
        <v>118</v>
      </c>
      <c r="Y280" s="2" t="s">
        <v>519</v>
      </c>
      <c r="Z280" s="2" t="s">
        <v>92</v>
      </c>
      <c r="AA280" s="2" t="s">
        <v>90</v>
      </c>
      <c r="AB280" s="2"/>
      <c r="AC280" s="2" t="s">
        <v>93</v>
      </c>
      <c r="AD280" s="2">
        <v>1</v>
      </c>
      <c r="AE280" s="2" t="s">
        <v>105</v>
      </c>
      <c r="AF280" s="2" t="s">
        <v>484</v>
      </c>
      <c r="AG280" s="2" t="s">
        <v>103</v>
      </c>
      <c r="AH280" s="2" t="s">
        <v>106</v>
      </c>
      <c r="AI280" s="2" t="s">
        <v>119</v>
      </c>
      <c r="AJ280" s="2" t="s">
        <v>120</v>
      </c>
      <c r="AK280" s="2" t="s">
        <v>121</v>
      </c>
      <c r="AL280" s="2" t="s">
        <v>103</v>
      </c>
      <c r="AM280" s="2" t="s">
        <v>122</v>
      </c>
      <c r="AN280" s="2"/>
      <c r="AO280" s="22">
        <v>0</v>
      </c>
      <c r="AP280" s="22">
        <v>0</v>
      </c>
      <c r="AQ280" s="22">
        <v>0</v>
      </c>
      <c r="AR280" s="22">
        <v>0</v>
      </c>
      <c r="AS280" s="25">
        <v>16500</v>
      </c>
      <c r="AT280" s="25">
        <v>0</v>
      </c>
      <c r="AU280" s="25">
        <v>17792.990000000002</v>
      </c>
      <c r="AV280" s="25">
        <v>0</v>
      </c>
      <c r="AW280" s="25">
        <v>16500</v>
      </c>
      <c r="AX280" s="25">
        <v>17792.990000000002</v>
      </c>
      <c r="AY280" s="25">
        <v>1292.99</v>
      </c>
    </row>
    <row r="281" spans="2:51" hidden="1">
      <c r="B281" s="3" t="s">
        <v>18</v>
      </c>
      <c r="C281" s="2" t="s">
        <v>99</v>
      </c>
      <c r="D281" s="2"/>
      <c r="E281" s="2"/>
      <c r="F281" s="2"/>
      <c r="G281" s="3">
        <v>46239</v>
      </c>
      <c r="H281" s="2" t="s">
        <v>2446</v>
      </c>
      <c r="I281" s="3">
        <v>46239</v>
      </c>
      <c r="J281" s="2" t="s">
        <v>2447</v>
      </c>
      <c r="K281" s="2"/>
      <c r="L281" s="2"/>
      <c r="M281" s="2" t="s">
        <v>90</v>
      </c>
      <c r="N281" s="3"/>
      <c r="O281" s="2" t="s">
        <v>2448</v>
      </c>
      <c r="P281" s="2"/>
      <c r="Q281" s="2" t="s">
        <v>34</v>
      </c>
      <c r="R281" s="2" t="s">
        <v>34</v>
      </c>
      <c r="S281" s="2"/>
      <c r="T281" s="3"/>
      <c r="U281" s="2"/>
      <c r="V281" s="2"/>
      <c r="W281" s="2" t="s">
        <v>2449</v>
      </c>
      <c r="X281" s="2" t="s">
        <v>91</v>
      </c>
      <c r="Y281" s="2" t="s">
        <v>383</v>
      </c>
      <c r="Z281" s="2" t="s">
        <v>92</v>
      </c>
      <c r="AA281" s="2" t="s">
        <v>90</v>
      </c>
      <c r="AB281" s="2"/>
      <c r="AC281" s="2" t="s">
        <v>114</v>
      </c>
      <c r="AD281" s="2">
        <v>1</v>
      </c>
      <c r="AE281" s="2" t="s">
        <v>212</v>
      </c>
      <c r="AF281" s="2" t="s">
        <v>213</v>
      </c>
      <c r="AG281" s="2" t="s">
        <v>103</v>
      </c>
      <c r="AH281" s="2" t="s">
        <v>214</v>
      </c>
      <c r="AI281" s="2" t="s">
        <v>215</v>
      </c>
      <c r="AJ281" s="2" t="s">
        <v>179</v>
      </c>
      <c r="AK281" s="2" t="s">
        <v>8</v>
      </c>
      <c r="AL281" s="2" t="s">
        <v>8</v>
      </c>
      <c r="AM281" s="2" t="s">
        <v>712</v>
      </c>
      <c r="AN281" s="2"/>
      <c r="AO281" s="22">
        <v>0</v>
      </c>
      <c r="AP281" s="22">
        <v>0</v>
      </c>
      <c r="AQ281" s="22">
        <v>0</v>
      </c>
      <c r="AR281" s="22">
        <v>0</v>
      </c>
      <c r="AS281" s="25">
        <v>23000</v>
      </c>
      <c r="AT281" s="25">
        <v>0</v>
      </c>
      <c r="AU281" s="25">
        <v>31617</v>
      </c>
      <c r="AV281" s="25">
        <v>0</v>
      </c>
      <c r="AW281" s="25">
        <v>23000</v>
      </c>
      <c r="AX281" s="25">
        <v>31617</v>
      </c>
      <c r="AY281" s="25">
        <v>8617</v>
      </c>
    </row>
    <row r="282" spans="2:51" hidden="1">
      <c r="B282" s="3" t="s">
        <v>18</v>
      </c>
      <c r="C282" s="2" t="s">
        <v>99</v>
      </c>
      <c r="D282" s="2" t="s">
        <v>100</v>
      </c>
      <c r="E282" s="2"/>
      <c r="F282" s="2"/>
      <c r="G282" s="3">
        <v>46239</v>
      </c>
      <c r="H282" s="2" t="s">
        <v>2450</v>
      </c>
      <c r="I282" s="3">
        <v>46239</v>
      </c>
      <c r="J282" s="2" t="s">
        <v>2451</v>
      </c>
      <c r="K282" s="2"/>
      <c r="L282" s="2"/>
      <c r="M282" s="2" t="s">
        <v>90</v>
      </c>
      <c r="N282" s="3"/>
      <c r="O282" s="2" t="s">
        <v>2452</v>
      </c>
      <c r="P282" s="2"/>
      <c r="Q282" s="2" t="s">
        <v>34</v>
      </c>
      <c r="R282" s="2" t="s">
        <v>34</v>
      </c>
      <c r="S282" s="2"/>
      <c r="T282" s="3"/>
      <c r="U282" s="2"/>
      <c r="V282" s="2"/>
      <c r="W282" s="2" t="s">
        <v>1292</v>
      </c>
      <c r="X282" s="2" t="s">
        <v>91</v>
      </c>
      <c r="Y282" s="2" t="s">
        <v>383</v>
      </c>
      <c r="Z282" s="2" t="s">
        <v>92</v>
      </c>
      <c r="AA282" s="2" t="s">
        <v>90</v>
      </c>
      <c r="AB282" s="2"/>
      <c r="AC282" s="2" t="s">
        <v>114</v>
      </c>
      <c r="AD282" s="2">
        <v>1</v>
      </c>
      <c r="AE282" s="2" t="s">
        <v>212</v>
      </c>
      <c r="AF282" s="2" t="s">
        <v>213</v>
      </c>
      <c r="AG282" s="2" t="s">
        <v>103</v>
      </c>
      <c r="AH282" s="2" t="s">
        <v>214</v>
      </c>
      <c r="AI282" s="2" t="s">
        <v>215</v>
      </c>
      <c r="AJ282" s="2" t="s">
        <v>179</v>
      </c>
      <c r="AK282" s="2" t="s">
        <v>8</v>
      </c>
      <c r="AL282" s="2" t="s">
        <v>8</v>
      </c>
      <c r="AM282" s="2" t="s">
        <v>712</v>
      </c>
      <c r="AN282" s="2"/>
      <c r="AO282" s="22">
        <v>0</v>
      </c>
      <c r="AP282" s="22">
        <v>0</v>
      </c>
      <c r="AQ282" s="22">
        <v>0</v>
      </c>
      <c r="AR282" s="22">
        <v>0</v>
      </c>
      <c r="AS282" s="25">
        <v>23000</v>
      </c>
      <c r="AT282" s="25">
        <v>0</v>
      </c>
      <c r="AU282" s="25">
        <v>31617</v>
      </c>
      <c r="AV282" s="25">
        <v>0</v>
      </c>
      <c r="AW282" s="25">
        <v>23000</v>
      </c>
      <c r="AX282" s="25">
        <v>31617</v>
      </c>
      <c r="AY282" s="25">
        <v>8617</v>
      </c>
    </row>
    <row r="283" spans="2:51" hidden="1">
      <c r="B283" s="3" t="s">
        <v>18</v>
      </c>
      <c r="C283" s="2" t="s">
        <v>99</v>
      </c>
      <c r="D283" s="2" t="s">
        <v>100</v>
      </c>
      <c r="E283" s="2"/>
      <c r="F283" s="2"/>
      <c r="G283" s="3">
        <v>46239</v>
      </c>
      <c r="H283" s="2" t="s">
        <v>2453</v>
      </c>
      <c r="I283" s="3">
        <v>46239</v>
      </c>
      <c r="J283" s="2" t="s">
        <v>2454</v>
      </c>
      <c r="K283" s="2"/>
      <c r="L283" s="2"/>
      <c r="M283" s="2" t="s">
        <v>90</v>
      </c>
      <c r="N283" s="3"/>
      <c r="O283" s="2"/>
      <c r="P283" s="2"/>
      <c r="Q283" s="2" t="s">
        <v>26</v>
      </c>
      <c r="R283" s="2" t="s">
        <v>26</v>
      </c>
      <c r="S283" s="2"/>
      <c r="T283" s="3"/>
      <c r="U283" s="2"/>
      <c r="V283" s="2"/>
      <c r="W283" s="2" t="s">
        <v>2455</v>
      </c>
      <c r="X283" s="2" t="s">
        <v>101</v>
      </c>
      <c r="Y283" s="2" t="s">
        <v>2456</v>
      </c>
      <c r="Z283" s="2" t="s">
        <v>92</v>
      </c>
      <c r="AA283" s="2" t="s">
        <v>90</v>
      </c>
      <c r="AB283" s="2"/>
      <c r="AC283" s="2" t="s">
        <v>114</v>
      </c>
      <c r="AD283" s="2">
        <v>1</v>
      </c>
      <c r="AE283" s="2" t="s">
        <v>692</v>
      </c>
      <c r="AF283" s="2" t="s">
        <v>693</v>
      </c>
      <c r="AG283" s="2" t="s">
        <v>103</v>
      </c>
      <c r="AH283" s="2" t="s">
        <v>2</v>
      </c>
      <c r="AI283" s="2" t="s">
        <v>699</v>
      </c>
      <c r="AJ283" s="2" t="s">
        <v>231</v>
      </c>
      <c r="AK283" s="2" t="s">
        <v>207</v>
      </c>
      <c r="AL283" s="2" t="s">
        <v>207</v>
      </c>
      <c r="AM283" s="2" t="s">
        <v>1220</v>
      </c>
      <c r="AN283" s="2" t="s">
        <v>2457</v>
      </c>
      <c r="AO283" s="22">
        <v>0</v>
      </c>
      <c r="AP283" s="22">
        <v>0</v>
      </c>
      <c r="AQ283" s="22">
        <v>0</v>
      </c>
      <c r="AR283" s="22">
        <v>0</v>
      </c>
      <c r="AS283" s="25">
        <v>23000</v>
      </c>
      <c r="AT283" s="25">
        <v>0</v>
      </c>
      <c r="AU283" s="25">
        <v>26442</v>
      </c>
      <c r="AV283" s="25">
        <v>0</v>
      </c>
      <c r="AW283" s="25">
        <v>23000</v>
      </c>
      <c r="AX283" s="25">
        <v>26442</v>
      </c>
      <c r="AY283" s="25">
        <v>3442</v>
      </c>
    </row>
    <row r="284" spans="2:51" hidden="1">
      <c r="B284" s="3" t="s">
        <v>18</v>
      </c>
      <c r="C284" s="2" t="s">
        <v>99</v>
      </c>
      <c r="D284" s="2" t="s">
        <v>100</v>
      </c>
      <c r="E284" s="2"/>
      <c r="F284" s="2"/>
      <c r="G284" s="3">
        <v>46239</v>
      </c>
      <c r="H284" s="2" t="s">
        <v>2458</v>
      </c>
      <c r="I284" s="3">
        <v>46239</v>
      </c>
      <c r="J284" s="2" t="s">
        <v>2459</v>
      </c>
      <c r="K284" s="2"/>
      <c r="L284" s="2"/>
      <c r="M284" s="2" t="s">
        <v>90</v>
      </c>
      <c r="N284" s="3"/>
      <c r="O284" s="2"/>
      <c r="P284" s="2"/>
      <c r="Q284" s="2" t="s">
        <v>26</v>
      </c>
      <c r="R284" s="2" t="s">
        <v>26</v>
      </c>
      <c r="S284" s="2"/>
      <c r="T284" s="3"/>
      <c r="U284" s="2"/>
      <c r="V284" s="2"/>
      <c r="W284" s="2" t="s">
        <v>491</v>
      </c>
      <c r="X284" s="2" t="s">
        <v>118</v>
      </c>
      <c r="Y284" s="2" t="s">
        <v>519</v>
      </c>
      <c r="Z284" s="2" t="s">
        <v>92</v>
      </c>
      <c r="AA284" s="2" t="s">
        <v>90</v>
      </c>
      <c r="AB284" s="2"/>
      <c r="AC284" s="2" t="s">
        <v>93</v>
      </c>
      <c r="AD284" s="2">
        <v>1</v>
      </c>
      <c r="AE284" s="2" t="s">
        <v>692</v>
      </c>
      <c r="AF284" s="2" t="s">
        <v>693</v>
      </c>
      <c r="AG284" s="2" t="s">
        <v>103</v>
      </c>
      <c r="AH284" s="2" t="s">
        <v>2</v>
      </c>
      <c r="AI284" s="2" t="s">
        <v>699</v>
      </c>
      <c r="AJ284" s="2" t="s">
        <v>138</v>
      </c>
      <c r="AK284" s="2" t="s">
        <v>103</v>
      </c>
      <c r="AL284" s="2" t="s">
        <v>103</v>
      </c>
      <c r="AM284" s="2" t="s">
        <v>122</v>
      </c>
      <c r="AN284" s="2" t="s">
        <v>975</v>
      </c>
      <c r="AO284" s="22">
        <v>0</v>
      </c>
      <c r="AP284" s="22">
        <v>0</v>
      </c>
      <c r="AQ284" s="22">
        <v>0</v>
      </c>
      <c r="AR284" s="22">
        <v>0</v>
      </c>
      <c r="AS284" s="25">
        <v>10000</v>
      </c>
      <c r="AT284" s="25">
        <v>0</v>
      </c>
      <c r="AU284" s="25">
        <v>10461</v>
      </c>
      <c r="AV284" s="25">
        <v>0</v>
      </c>
      <c r="AW284" s="25">
        <v>10000</v>
      </c>
      <c r="AX284" s="25">
        <v>10461</v>
      </c>
      <c r="AY284" s="25">
        <v>461</v>
      </c>
    </row>
    <row r="285" spans="2:51" hidden="1">
      <c r="B285" s="3" t="s">
        <v>18</v>
      </c>
      <c r="C285" s="2" t="s">
        <v>99</v>
      </c>
      <c r="D285" s="2" t="s">
        <v>100</v>
      </c>
      <c r="E285" s="2"/>
      <c r="F285" s="2"/>
      <c r="G285" s="3">
        <v>46239</v>
      </c>
      <c r="H285" s="2" t="s">
        <v>2460</v>
      </c>
      <c r="I285" s="3">
        <v>46239</v>
      </c>
      <c r="J285" s="2" t="s">
        <v>2461</v>
      </c>
      <c r="K285" s="2"/>
      <c r="L285" s="2"/>
      <c r="M285" s="2" t="s">
        <v>90</v>
      </c>
      <c r="N285" s="3"/>
      <c r="O285" s="2"/>
      <c r="P285" s="2"/>
      <c r="Q285" s="2" t="s">
        <v>26</v>
      </c>
      <c r="R285" s="2" t="s">
        <v>26</v>
      </c>
      <c r="S285" s="2"/>
      <c r="T285" s="3"/>
      <c r="U285" s="2"/>
      <c r="V285" s="2"/>
      <c r="W285" s="2" t="s">
        <v>815</v>
      </c>
      <c r="X285" s="2" t="s">
        <v>91</v>
      </c>
      <c r="Y285" s="2" t="s">
        <v>519</v>
      </c>
      <c r="Z285" s="2" t="s">
        <v>92</v>
      </c>
      <c r="AA285" s="2" t="s">
        <v>90</v>
      </c>
      <c r="AB285" s="2"/>
      <c r="AC285" s="2" t="s">
        <v>93</v>
      </c>
      <c r="AD285" s="2">
        <v>1</v>
      </c>
      <c r="AE285" s="2" t="s">
        <v>692</v>
      </c>
      <c r="AF285" s="2" t="s">
        <v>693</v>
      </c>
      <c r="AG285" s="2" t="s">
        <v>103</v>
      </c>
      <c r="AH285" s="2" t="s">
        <v>2</v>
      </c>
      <c r="AI285" s="2" t="s">
        <v>699</v>
      </c>
      <c r="AJ285" s="2" t="s">
        <v>138</v>
      </c>
      <c r="AK285" s="2" t="s">
        <v>103</v>
      </c>
      <c r="AL285" s="2" t="s">
        <v>103</v>
      </c>
      <c r="AM285" s="2" t="s">
        <v>122</v>
      </c>
      <c r="AN285" s="2" t="s">
        <v>975</v>
      </c>
      <c r="AO285" s="22">
        <v>0</v>
      </c>
      <c r="AP285" s="22">
        <v>0</v>
      </c>
      <c r="AQ285" s="22">
        <v>0</v>
      </c>
      <c r="AR285" s="22">
        <v>0</v>
      </c>
      <c r="AS285" s="25">
        <v>10000</v>
      </c>
      <c r="AT285" s="25">
        <v>0</v>
      </c>
      <c r="AU285" s="25">
        <v>10461</v>
      </c>
      <c r="AV285" s="25">
        <v>0</v>
      </c>
      <c r="AW285" s="25">
        <v>10000</v>
      </c>
      <c r="AX285" s="25">
        <v>10461</v>
      </c>
      <c r="AY285" s="25">
        <v>461</v>
      </c>
    </row>
    <row r="286" spans="2:51" hidden="1">
      <c r="B286" s="3" t="s">
        <v>18</v>
      </c>
      <c r="C286" s="2" t="s">
        <v>99</v>
      </c>
      <c r="D286" s="2" t="s">
        <v>100</v>
      </c>
      <c r="E286" s="2"/>
      <c r="F286" s="2"/>
      <c r="G286" s="3">
        <v>46239</v>
      </c>
      <c r="H286" s="2" t="s">
        <v>2462</v>
      </c>
      <c r="I286" s="3">
        <v>46239</v>
      </c>
      <c r="J286" s="2" t="s">
        <v>2463</v>
      </c>
      <c r="K286" s="2"/>
      <c r="L286" s="2"/>
      <c r="M286" s="2" t="s">
        <v>90</v>
      </c>
      <c r="N286" s="3"/>
      <c r="O286" s="2"/>
      <c r="P286" s="2"/>
      <c r="Q286" s="2" t="s">
        <v>26</v>
      </c>
      <c r="R286" s="2" t="s">
        <v>26</v>
      </c>
      <c r="S286" s="2"/>
      <c r="T286" s="3"/>
      <c r="U286" s="2"/>
      <c r="V286" s="2"/>
      <c r="W286" s="2" t="s">
        <v>579</v>
      </c>
      <c r="X286" s="2" t="s">
        <v>91</v>
      </c>
      <c r="Y286" s="2" t="s">
        <v>519</v>
      </c>
      <c r="Z286" s="2" t="s">
        <v>92</v>
      </c>
      <c r="AA286" s="2" t="s">
        <v>90</v>
      </c>
      <c r="AB286" s="2"/>
      <c r="AC286" s="2" t="s">
        <v>93</v>
      </c>
      <c r="AD286" s="2">
        <v>1</v>
      </c>
      <c r="AE286" s="2" t="s">
        <v>692</v>
      </c>
      <c r="AF286" s="2" t="s">
        <v>693</v>
      </c>
      <c r="AG286" s="2" t="s">
        <v>103</v>
      </c>
      <c r="AH286" s="2" t="s">
        <v>2</v>
      </c>
      <c r="AI286" s="2" t="s">
        <v>699</v>
      </c>
      <c r="AJ286" s="2" t="s">
        <v>138</v>
      </c>
      <c r="AK286" s="2" t="s">
        <v>103</v>
      </c>
      <c r="AL286" s="2" t="s">
        <v>103</v>
      </c>
      <c r="AM286" s="2" t="s">
        <v>122</v>
      </c>
      <c r="AN286" s="2" t="s">
        <v>970</v>
      </c>
      <c r="AO286" s="22">
        <v>0</v>
      </c>
      <c r="AP286" s="22">
        <v>0</v>
      </c>
      <c r="AQ286" s="22">
        <v>0</v>
      </c>
      <c r="AR286" s="22">
        <v>0</v>
      </c>
      <c r="AS286" s="25">
        <v>10000</v>
      </c>
      <c r="AT286" s="25">
        <v>0</v>
      </c>
      <c r="AU286" s="25">
        <v>10461</v>
      </c>
      <c r="AV286" s="25">
        <v>0</v>
      </c>
      <c r="AW286" s="25">
        <v>10000</v>
      </c>
      <c r="AX286" s="25">
        <v>10461</v>
      </c>
      <c r="AY286" s="25">
        <v>461</v>
      </c>
    </row>
    <row r="287" spans="2:51" hidden="1">
      <c r="B287" s="3" t="s">
        <v>18</v>
      </c>
      <c r="C287" s="2" t="s">
        <v>99</v>
      </c>
      <c r="D287" s="2" t="s">
        <v>100</v>
      </c>
      <c r="E287" s="2"/>
      <c r="F287" s="2"/>
      <c r="G287" s="3">
        <v>46239</v>
      </c>
      <c r="H287" s="2" t="s">
        <v>2464</v>
      </c>
      <c r="I287" s="3">
        <v>46239</v>
      </c>
      <c r="J287" s="2" t="s">
        <v>2465</v>
      </c>
      <c r="K287" s="2"/>
      <c r="L287" s="2"/>
      <c r="M287" s="2" t="s">
        <v>90</v>
      </c>
      <c r="N287" s="3"/>
      <c r="O287" s="2"/>
      <c r="P287" s="2"/>
      <c r="Q287" s="2" t="s">
        <v>26</v>
      </c>
      <c r="R287" s="2" t="s">
        <v>26</v>
      </c>
      <c r="S287" s="2"/>
      <c r="T287" s="3"/>
      <c r="U287" s="2"/>
      <c r="V287" s="2"/>
      <c r="W287" s="2" t="s">
        <v>601</v>
      </c>
      <c r="X287" s="2" t="s">
        <v>101</v>
      </c>
      <c r="Y287" s="2" t="s">
        <v>494</v>
      </c>
      <c r="Z287" s="2" t="s">
        <v>92</v>
      </c>
      <c r="AA287" s="2" t="s">
        <v>90</v>
      </c>
      <c r="AB287" s="2"/>
      <c r="AC287" s="2" t="s">
        <v>93</v>
      </c>
      <c r="AD287" s="2">
        <v>1</v>
      </c>
      <c r="AE287" s="2" t="s">
        <v>692</v>
      </c>
      <c r="AF287" s="2" t="s">
        <v>693</v>
      </c>
      <c r="AG287" s="2" t="s">
        <v>103</v>
      </c>
      <c r="AH287" s="2" t="s">
        <v>2</v>
      </c>
      <c r="AI287" s="2" t="s">
        <v>699</v>
      </c>
      <c r="AJ287" s="2" t="s">
        <v>102</v>
      </c>
      <c r="AK287" s="2" t="s">
        <v>102</v>
      </c>
      <c r="AL287" s="2" t="s">
        <v>103</v>
      </c>
      <c r="AM287" s="2" t="s">
        <v>104</v>
      </c>
      <c r="AN287" s="2" t="s">
        <v>994</v>
      </c>
      <c r="AO287" s="22">
        <v>0</v>
      </c>
      <c r="AP287" s="22">
        <v>0</v>
      </c>
      <c r="AQ287" s="22">
        <v>0</v>
      </c>
      <c r="AR287" s="22">
        <v>0</v>
      </c>
      <c r="AS287" s="25">
        <v>6500</v>
      </c>
      <c r="AT287" s="25">
        <v>0</v>
      </c>
      <c r="AU287" s="25">
        <v>7532</v>
      </c>
      <c r="AV287" s="25">
        <v>0</v>
      </c>
      <c r="AW287" s="25">
        <v>6500</v>
      </c>
      <c r="AX287" s="25">
        <v>7532</v>
      </c>
      <c r="AY287" s="25">
        <v>1032</v>
      </c>
    </row>
    <row r="288" spans="2:51" hidden="1">
      <c r="B288" s="3" t="s">
        <v>18</v>
      </c>
      <c r="C288" s="2" t="s">
        <v>99</v>
      </c>
      <c r="D288" s="2" t="s">
        <v>100</v>
      </c>
      <c r="E288" s="2"/>
      <c r="F288" s="2"/>
      <c r="G288" s="3">
        <v>46239</v>
      </c>
      <c r="H288" s="2" t="s">
        <v>2466</v>
      </c>
      <c r="I288" s="3">
        <v>46239</v>
      </c>
      <c r="J288" s="2" t="s">
        <v>2467</v>
      </c>
      <c r="K288" s="2"/>
      <c r="L288" s="2"/>
      <c r="M288" s="2" t="s">
        <v>90</v>
      </c>
      <c r="N288" s="3"/>
      <c r="O288" s="2" t="s">
        <v>2468</v>
      </c>
      <c r="P288" s="2"/>
      <c r="Q288" s="2" t="s">
        <v>32</v>
      </c>
      <c r="R288" s="2" t="s">
        <v>32</v>
      </c>
      <c r="S288" s="2"/>
      <c r="T288" s="3">
        <v>46239</v>
      </c>
      <c r="U288" s="2" t="s">
        <v>2469</v>
      </c>
      <c r="V288" s="2"/>
      <c r="W288" s="2" t="s">
        <v>2470</v>
      </c>
      <c r="X288" s="2" t="s">
        <v>91</v>
      </c>
      <c r="Y288" s="2" t="s">
        <v>2471</v>
      </c>
      <c r="Z288" s="2" t="s">
        <v>92</v>
      </c>
      <c r="AA288" s="2" t="s">
        <v>90</v>
      </c>
      <c r="AB288" s="2"/>
      <c r="AC288" s="2" t="s">
        <v>114</v>
      </c>
      <c r="AD288" s="2">
        <v>1</v>
      </c>
      <c r="AE288" s="2" t="s">
        <v>1273</v>
      </c>
      <c r="AF288" s="2" t="s">
        <v>1274</v>
      </c>
      <c r="AG288" s="2" t="s">
        <v>103</v>
      </c>
      <c r="AH288" s="2" t="s">
        <v>214</v>
      </c>
      <c r="AI288" s="2" t="s">
        <v>1275</v>
      </c>
      <c r="AJ288" s="2" t="s">
        <v>343</v>
      </c>
      <c r="AK288" s="2" t="s">
        <v>286</v>
      </c>
      <c r="AL288" s="2" t="s">
        <v>286</v>
      </c>
      <c r="AM288" s="2" t="s">
        <v>303</v>
      </c>
      <c r="AN288" s="2"/>
      <c r="AO288" s="22">
        <v>0</v>
      </c>
      <c r="AP288" s="22">
        <v>0</v>
      </c>
      <c r="AQ288" s="22">
        <v>0</v>
      </c>
      <c r="AR288" s="22">
        <v>0</v>
      </c>
      <c r="AS288" s="25">
        <v>26000</v>
      </c>
      <c r="AT288" s="25">
        <v>0</v>
      </c>
      <c r="AU288" s="25">
        <v>29842</v>
      </c>
      <c r="AV288" s="25">
        <v>0</v>
      </c>
      <c r="AW288" s="25">
        <v>26000</v>
      </c>
      <c r="AX288" s="25">
        <v>29842</v>
      </c>
      <c r="AY288" s="25">
        <v>3842</v>
      </c>
    </row>
    <row r="289" spans="2:51" hidden="1">
      <c r="B289" s="3" t="s">
        <v>18</v>
      </c>
      <c r="C289" s="2" t="s">
        <v>99</v>
      </c>
      <c r="D289" s="2" t="s">
        <v>100</v>
      </c>
      <c r="E289" s="2"/>
      <c r="F289" s="2"/>
      <c r="G289" s="3">
        <v>46239</v>
      </c>
      <c r="H289" s="2" t="s">
        <v>2472</v>
      </c>
      <c r="I289" s="3">
        <v>46239</v>
      </c>
      <c r="J289" s="2" t="s">
        <v>2473</v>
      </c>
      <c r="K289" s="2"/>
      <c r="L289" s="2"/>
      <c r="M289" s="2" t="s">
        <v>90</v>
      </c>
      <c r="N289" s="3"/>
      <c r="O289" s="2" t="s">
        <v>2474</v>
      </c>
      <c r="P289" s="2"/>
      <c r="Q289" s="2" t="s">
        <v>32</v>
      </c>
      <c r="R289" s="2" t="s">
        <v>32</v>
      </c>
      <c r="S289" s="2"/>
      <c r="T289" s="3">
        <v>46239</v>
      </c>
      <c r="U289" s="2" t="s">
        <v>2475</v>
      </c>
      <c r="V289" s="2"/>
      <c r="W289" s="2" t="s">
        <v>1368</v>
      </c>
      <c r="X289" s="2" t="s">
        <v>91</v>
      </c>
      <c r="Y289" s="2" t="s">
        <v>1369</v>
      </c>
      <c r="Z289" s="2" t="s">
        <v>92</v>
      </c>
      <c r="AA289" s="2" t="s">
        <v>90</v>
      </c>
      <c r="AB289" s="2"/>
      <c r="AC289" s="2" t="s">
        <v>114</v>
      </c>
      <c r="AD289" s="2">
        <v>1</v>
      </c>
      <c r="AE289" s="2" t="s">
        <v>1273</v>
      </c>
      <c r="AF289" s="2" t="s">
        <v>1274</v>
      </c>
      <c r="AG289" s="2" t="s">
        <v>103</v>
      </c>
      <c r="AH289" s="2" t="s">
        <v>214</v>
      </c>
      <c r="AI289" s="2" t="s">
        <v>1275</v>
      </c>
      <c r="AJ289" s="2" t="s">
        <v>979</v>
      </c>
      <c r="AK289" s="2" t="s">
        <v>980</v>
      </c>
      <c r="AL289" s="2" t="s">
        <v>980</v>
      </c>
      <c r="AM289" s="2" t="s">
        <v>981</v>
      </c>
      <c r="AN289" s="2"/>
      <c r="AO289" s="22">
        <v>0</v>
      </c>
      <c r="AP289" s="22">
        <v>0</v>
      </c>
      <c r="AQ289" s="22">
        <v>0</v>
      </c>
      <c r="AR289" s="22">
        <v>0</v>
      </c>
      <c r="AS289" s="25">
        <v>65000</v>
      </c>
      <c r="AT289" s="25">
        <v>0</v>
      </c>
      <c r="AU289" s="25">
        <v>74319</v>
      </c>
      <c r="AV289" s="25">
        <v>0</v>
      </c>
      <c r="AW289" s="25">
        <v>65000</v>
      </c>
      <c r="AX289" s="25">
        <v>74319</v>
      </c>
      <c r="AY289" s="25">
        <v>9319</v>
      </c>
    </row>
    <row r="290" spans="2:51" hidden="1">
      <c r="B290" s="3" t="s">
        <v>18</v>
      </c>
      <c r="C290" s="2" t="s">
        <v>99</v>
      </c>
      <c r="D290" s="2" t="s">
        <v>100</v>
      </c>
      <c r="E290" s="2"/>
      <c r="F290" s="2"/>
      <c r="G290" s="3">
        <v>46239</v>
      </c>
      <c r="H290" s="2" t="s">
        <v>2476</v>
      </c>
      <c r="I290" s="3">
        <v>46239</v>
      </c>
      <c r="J290" s="2" t="s">
        <v>2477</v>
      </c>
      <c r="K290" s="2"/>
      <c r="L290" s="2"/>
      <c r="M290" s="2" t="s">
        <v>90</v>
      </c>
      <c r="N290" s="3"/>
      <c r="O290" s="2" t="s">
        <v>2478</v>
      </c>
      <c r="P290" s="2"/>
      <c r="Q290" s="2" t="s">
        <v>32</v>
      </c>
      <c r="R290" s="2" t="s">
        <v>32</v>
      </c>
      <c r="S290" s="2"/>
      <c r="T290" s="3">
        <v>46239</v>
      </c>
      <c r="U290" s="2" t="s">
        <v>2479</v>
      </c>
      <c r="V290" s="2"/>
      <c r="W290" s="2" t="s">
        <v>570</v>
      </c>
      <c r="X290" s="2" t="s">
        <v>91</v>
      </c>
      <c r="Y290" s="2" t="s">
        <v>319</v>
      </c>
      <c r="Z290" s="2" t="s">
        <v>92</v>
      </c>
      <c r="AA290" s="2" t="s">
        <v>90</v>
      </c>
      <c r="AB290" s="2"/>
      <c r="AC290" s="2" t="s">
        <v>114</v>
      </c>
      <c r="AD290" s="2">
        <v>1</v>
      </c>
      <c r="AE290" s="2" t="s">
        <v>1273</v>
      </c>
      <c r="AF290" s="2" t="s">
        <v>1274</v>
      </c>
      <c r="AG290" s="2" t="s">
        <v>103</v>
      </c>
      <c r="AH290" s="2" t="s">
        <v>214</v>
      </c>
      <c r="AI290" s="2" t="s">
        <v>1275</v>
      </c>
      <c r="AJ290" s="2" t="s">
        <v>254</v>
      </c>
      <c r="AK290" s="2" t="s">
        <v>126</v>
      </c>
      <c r="AL290" s="2" t="s">
        <v>126</v>
      </c>
      <c r="AM290" s="2" t="s">
        <v>314</v>
      </c>
      <c r="AN290" s="2"/>
      <c r="AO290" s="22">
        <v>0</v>
      </c>
      <c r="AP290" s="22">
        <v>0</v>
      </c>
      <c r="AQ290" s="22">
        <v>0</v>
      </c>
      <c r="AR290" s="22">
        <v>0</v>
      </c>
      <c r="AS290" s="25">
        <v>22000</v>
      </c>
      <c r="AT290" s="25">
        <v>0</v>
      </c>
      <c r="AU290" s="25">
        <v>23244</v>
      </c>
      <c r="AV290" s="25">
        <v>0</v>
      </c>
      <c r="AW290" s="25">
        <v>22000</v>
      </c>
      <c r="AX290" s="25">
        <v>23244</v>
      </c>
      <c r="AY290" s="25">
        <v>1244</v>
      </c>
    </row>
    <row r="291" spans="2:51" hidden="1">
      <c r="B291" s="3" t="s">
        <v>18</v>
      </c>
      <c r="C291" s="2" t="s">
        <v>99</v>
      </c>
      <c r="D291" s="2" t="s">
        <v>100</v>
      </c>
      <c r="E291" s="2"/>
      <c r="F291" s="2"/>
      <c r="G291" s="3">
        <v>46239</v>
      </c>
      <c r="H291" s="2" t="s">
        <v>2480</v>
      </c>
      <c r="I291" s="3">
        <v>46239</v>
      </c>
      <c r="J291" s="2" t="s">
        <v>2481</v>
      </c>
      <c r="K291" s="2"/>
      <c r="L291" s="2"/>
      <c r="M291" s="2" t="s">
        <v>90</v>
      </c>
      <c r="N291" s="3"/>
      <c r="O291" s="2" t="s">
        <v>2482</v>
      </c>
      <c r="P291" s="2"/>
      <c r="Q291" s="2" t="s">
        <v>26</v>
      </c>
      <c r="R291" s="2" t="s">
        <v>26</v>
      </c>
      <c r="S291" s="2"/>
      <c r="T291" s="3"/>
      <c r="U291" s="2"/>
      <c r="V291" s="2"/>
      <c r="W291" s="2" t="s">
        <v>579</v>
      </c>
      <c r="X291" s="2" t="s">
        <v>91</v>
      </c>
      <c r="Y291" s="2" t="s">
        <v>519</v>
      </c>
      <c r="Z291" s="2" t="s">
        <v>92</v>
      </c>
      <c r="AA291" s="2" t="s">
        <v>90</v>
      </c>
      <c r="AB291" s="2"/>
      <c r="AC291" s="2" t="s">
        <v>93</v>
      </c>
      <c r="AD291" s="2">
        <v>1</v>
      </c>
      <c r="AE291" s="2" t="s">
        <v>692</v>
      </c>
      <c r="AF291" s="2" t="s">
        <v>693</v>
      </c>
      <c r="AG291" s="2" t="s">
        <v>103</v>
      </c>
      <c r="AH291" s="2" t="s">
        <v>2</v>
      </c>
      <c r="AI291" s="2" t="s">
        <v>699</v>
      </c>
      <c r="AJ291" s="2" t="s">
        <v>731</v>
      </c>
      <c r="AK291" s="2" t="s">
        <v>732</v>
      </c>
      <c r="AL291" s="2" t="s">
        <v>103</v>
      </c>
      <c r="AM291" s="2" t="s">
        <v>169</v>
      </c>
      <c r="AN291" s="2"/>
      <c r="AO291" s="22">
        <v>0</v>
      </c>
      <c r="AP291" s="22">
        <v>0</v>
      </c>
      <c r="AQ291" s="22">
        <v>0</v>
      </c>
      <c r="AR291" s="22">
        <v>0</v>
      </c>
      <c r="AS291" s="25">
        <v>5000</v>
      </c>
      <c r="AT291" s="25">
        <v>0</v>
      </c>
      <c r="AU291" s="25">
        <v>5579</v>
      </c>
      <c r="AV291" s="25">
        <v>0</v>
      </c>
      <c r="AW291" s="25">
        <v>5000</v>
      </c>
      <c r="AX291" s="25">
        <v>5579</v>
      </c>
      <c r="AY291" s="25">
        <v>579</v>
      </c>
    </row>
    <row r="292" spans="2:51" hidden="1">
      <c r="B292" s="3" t="s">
        <v>20</v>
      </c>
      <c r="C292" s="2" t="s">
        <v>144</v>
      </c>
      <c r="D292" s="2" t="s">
        <v>100</v>
      </c>
      <c r="E292" s="2"/>
      <c r="F292" s="2"/>
      <c r="G292" s="3">
        <v>46239</v>
      </c>
      <c r="H292" s="2" t="s">
        <v>2483</v>
      </c>
      <c r="I292" s="3">
        <v>46239</v>
      </c>
      <c r="J292" s="2" t="s">
        <v>2484</v>
      </c>
      <c r="K292" s="2"/>
      <c r="L292" s="2"/>
      <c r="M292" s="2" t="s">
        <v>90</v>
      </c>
      <c r="N292" s="3"/>
      <c r="O292" s="2"/>
      <c r="P292" s="2"/>
      <c r="Q292" s="2" t="s">
        <v>27</v>
      </c>
      <c r="R292" s="2" t="s">
        <v>27</v>
      </c>
      <c r="S292" s="2" t="s">
        <v>27</v>
      </c>
      <c r="T292" s="3">
        <v>46239</v>
      </c>
      <c r="U292" s="2" t="s">
        <v>2485</v>
      </c>
      <c r="V292" s="2" t="s">
        <v>2486</v>
      </c>
      <c r="W292" s="2" t="s">
        <v>410</v>
      </c>
      <c r="X292" s="2" t="s">
        <v>260</v>
      </c>
      <c r="Y292" s="2" t="s">
        <v>411</v>
      </c>
      <c r="Z292" s="2" t="s">
        <v>92</v>
      </c>
      <c r="AA292" s="2" t="s">
        <v>90</v>
      </c>
      <c r="AB292" s="2"/>
      <c r="AC292" s="2" t="s">
        <v>114</v>
      </c>
      <c r="AD292" s="2">
        <v>1</v>
      </c>
      <c r="AE292" s="2" t="s">
        <v>352</v>
      </c>
      <c r="AF292" s="2" t="s">
        <v>352</v>
      </c>
      <c r="AG292" s="2" t="s">
        <v>103</v>
      </c>
      <c r="AH292" s="2"/>
      <c r="AI292" s="2"/>
      <c r="AJ292" s="2" t="s">
        <v>259</v>
      </c>
      <c r="AK292" s="2" t="s">
        <v>259</v>
      </c>
      <c r="AL292" s="2" t="s">
        <v>129</v>
      </c>
      <c r="AM292" s="2" t="s">
        <v>150</v>
      </c>
      <c r="AN292" s="2"/>
      <c r="AO292" s="22">
        <v>0</v>
      </c>
      <c r="AP292" s="22">
        <v>0</v>
      </c>
      <c r="AQ292" s="22">
        <v>0</v>
      </c>
      <c r="AR292" s="22">
        <v>0</v>
      </c>
      <c r="AS292" s="25">
        <v>5915</v>
      </c>
      <c r="AT292" s="25">
        <v>0</v>
      </c>
      <c r="AU292" s="25">
        <v>7533</v>
      </c>
      <c r="AV292" s="25">
        <v>0</v>
      </c>
      <c r="AW292" s="25">
        <v>5915</v>
      </c>
      <c r="AX292" s="25">
        <v>7533</v>
      </c>
      <c r="AY292" s="25">
        <v>1618</v>
      </c>
    </row>
    <row r="293" spans="2:51" hidden="1">
      <c r="B293" s="3" t="s">
        <v>20</v>
      </c>
      <c r="C293" s="2" t="s">
        <v>144</v>
      </c>
      <c r="D293" s="2" t="s">
        <v>100</v>
      </c>
      <c r="E293" s="2"/>
      <c r="F293" s="2"/>
      <c r="G293" s="3">
        <v>46239</v>
      </c>
      <c r="H293" s="2" t="s">
        <v>2487</v>
      </c>
      <c r="I293" s="3">
        <v>46239</v>
      </c>
      <c r="J293" s="2" t="s">
        <v>2488</v>
      </c>
      <c r="K293" s="2"/>
      <c r="L293" s="2"/>
      <c r="M293" s="2" t="s">
        <v>90</v>
      </c>
      <c r="N293" s="3"/>
      <c r="O293" s="2"/>
      <c r="P293" s="2"/>
      <c r="Q293" s="2" t="s">
        <v>28</v>
      </c>
      <c r="R293" s="2" t="s">
        <v>28</v>
      </c>
      <c r="S293" s="2" t="s">
        <v>28</v>
      </c>
      <c r="T293" s="3">
        <v>46239</v>
      </c>
      <c r="U293" s="2" t="s">
        <v>2489</v>
      </c>
      <c r="V293" s="2" t="s">
        <v>2490</v>
      </c>
      <c r="W293" s="2" t="s">
        <v>828</v>
      </c>
      <c r="X293" s="2" t="s">
        <v>113</v>
      </c>
      <c r="Y293" s="2" t="s">
        <v>829</v>
      </c>
      <c r="Z293" s="2" t="s">
        <v>92</v>
      </c>
      <c r="AA293" s="2" t="s">
        <v>90</v>
      </c>
      <c r="AB293" s="2"/>
      <c r="AC293" s="2" t="s">
        <v>114</v>
      </c>
      <c r="AD293" s="2">
        <v>1</v>
      </c>
      <c r="AE293" s="2" t="s">
        <v>403</v>
      </c>
      <c r="AF293" s="2" t="s">
        <v>403</v>
      </c>
      <c r="AG293" s="2" t="s">
        <v>103</v>
      </c>
      <c r="AH293" s="2" t="s">
        <v>7</v>
      </c>
      <c r="AI293" s="2"/>
      <c r="AJ293" s="2" t="s">
        <v>266</v>
      </c>
      <c r="AK293" s="2" t="s">
        <v>267</v>
      </c>
      <c r="AL293" s="2" t="s">
        <v>126</v>
      </c>
      <c r="AM293" s="2" t="s">
        <v>132</v>
      </c>
      <c r="AN293" s="2" t="s">
        <v>324</v>
      </c>
      <c r="AO293" s="22">
        <v>0</v>
      </c>
      <c r="AP293" s="22">
        <v>0</v>
      </c>
      <c r="AQ293" s="22">
        <v>0</v>
      </c>
      <c r="AR293" s="22">
        <v>0</v>
      </c>
      <c r="AS293" s="25">
        <v>9400</v>
      </c>
      <c r="AT293" s="25">
        <v>0</v>
      </c>
      <c r="AU293" s="25">
        <v>10598</v>
      </c>
      <c r="AV293" s="25">
        <v>0</v>
      </c>
      <c r="AW293" s="25">
        <v>9400</v>
      </c>
      <c r="AX293" s="25">
        <v>10598</v>
      </c>
      <c r="AY293" s="25">
        <v>1198</v>
      </c>
    </row>
    <row r="294" spans="2:51" hidden="1">
      <c r="B294" s="3" t="s">
        <v>20</v>
      </c>
      <c r="C294" s="2" t="s">
        <v>144</v>
      </c>
      <c r="D294" s="2" t="s">
        <v>100</v>
      </c>
      <c r="E294" s="2"/>
      <c r="F294" s="2"/>
      <c r="G294" s="3">
        <v>46239</v>
      </c>
      <c r="H294" s="2" t="s">
        <v>2491</v>
      </c>
      <c r="I294" s="3">
        <v>46239</v>
      </c>
      <c r="J294" s="2" t="s">
        <v>2492</v>
      </c>
      <c r="K294" s="2"/>
      <c r="L294" s="2"/>
      <c r="M294" s="2" t="s">
        <v>90</v>
      </c>
      <c r="N294" s="3"/>
      <c r="O294" s="2"/>
      <c r="P294" s="2"/>
      <c r="Q294" s="2" t="s">
        <v>36</v>
      </c>
      <c r="R294" s="2" t="s">
        <v>36</v>
      </c>
      <c r="S294" s="2" t="s">
        <v>36</v>
      </c>
      <c r="T294" s="3">
        <v>46239</v>
      </c>
      <c r="U294" s="2" t="s">
        <v>2493</v>
      </c>
      <c r="V294" s="2" t="s">
        <v>2494</v>
      </c>
      <c r="W294" s="2" t="s">
        <v>2495</v>
      </c>
      <c r="X294" s="2" t="s">
        <v>113</v>
      </c>
      <c r="Y294" s="2" t="s">
        <v>2496</v>
      </c>
      <c r="Z294" s="2" t="s">
        <v>92</v>
      </c>
      <c r="AA294" s="2" t="s">
        <v>90</v>
      </c>
      <c r="AB294" s="2"/>
      <c r="AC294" s="2" t="s">
        <v>114</v>
      </c>
      <c r="AD294" s="2">
        <v>1</v>
      </c>
      <c r="AE294" s="2" t="s">
        <v>352</v>
      </c>
      <c r="AF294" s="2" t="s">
        <v>352</v>
      </c>
      <c r="AG294" s="2" t="s">
        <v>103</v>
      </c>
      <c r="AH294" s="2"/>
      <c r="AI294" s="2"/>
      <c r="AJ294" s="2" t="s">
        <v>369</v>
      </c>
      <c r="AK294" s="2" t="s">
        <v>370</v>
      </c>
      <c r="AL294" s="2" t="s">
        <v>126</v>
      </c>
      <c r="AM294" s="2" t="s">
        <v>371</v>
      </c>
      <c r="AN294" s="2" t="s">
        <v>602</v>
      </c>
      <c r="AO294" s="22">
        <v>0</v>
      </c>
      <c r="AP294" s="22">
        <v>0</v>
      </c>
      <c r="AQ294" s="22">
        <v>0</v>
      </c>
      <c r="AR294" s="22">
        <v>0</v>
      </c>
      <c r="AS294" s="25">
        <v>9400</v>
      </c>
      <c r="AT294" s="25">
        <v>0</v>
      </c>
      <c r="AU294" s="25">
        <v>15427</v>
      </c>
      <c r="AV294" s="25">
        <v>0</v>
      </c>
      <c r="AW294" s="25">
        <v>9400</v>
      </c>
      <c r="AX294" s="25">
        <v>15427</v>
      </c>
      <c r="AY294" s="25">
        <v>6027</v>
      </c>
    </row>
    <row r="295" spans="2:51" hidden="1">
      <c r="B295" s="3" t="s">
        <v>20</v>
      </c>
      <c r="C295" s="2" t="s">
        <v>144</v>
      </c>
      <c r="D295" s="2" t="s">
        <v>100</v>
      </c>
      <c r="E295" s="2"/>
      <c r="F295" s="2"/>
      <c r="G295" s="3">
        <v>46239</v>
      </c>
      <c r="H295" s="2" t="s">
        <v>2497</v>
      </c>
      <c r="I295" s="3">
        <v>46239</v>
      </c>
      <c r="J295" s="2" t="s">
        <v>2498</v>
      </c>
      <c r="K295" s="2"/>
      <c r="L295" s="2"/>
      <c r="M295" s="2" t="s">
        <v>90</v>
      </c>
      <c r="N295" s="3"/>
      <c r="O295" s="2"/>
      <c r="P295" s="2"/>
      <c r="Q295" s="2" t="s">
        <v>492</v>
      </c>
      <c r="R295" s="2" t="s">
        <v>492</v>
      </c>
      <c r="S295" s="2" t="s">
        <v>492</v>
      </c>
      <c r="T295" s="3">
        <v>46239</v>
      </c>
      <c r="U295" s="2" t="s">
        <v>2499</v>
      </c>
      <c r="V295" s="2" t="s">
        <v>2500</v>
      </c>
      <c r="W295" s="2" t="s">
        <v>1185</v>
      </c>
      <c r="X295" s="2" t="s">
        <v>113</v>
      </c>
      <c r="Y295" s="2" t="s">
        <v>163</v>
      </c>
      <c r="Z295" s="2" t="s">
        <v>92</v>
      </c>
      <c r="AA295" s="2" t="s">
        <v>90</v>
      </c>
      <c r="AB295" s="2"/>
      <c r="AC295" s="2" t="s">
        <v>114</v>
      </c>
      <c r="AD295" s="2">
        <v>1</v>
      </c>
      <c r="AE295" s="2" t="s">
        <v>352</v>
      </c>
      <c r="AF295" s="2" t="s">
        <v>352</v>
      </c>
      <c r="AG295" s="2" t="s">
        <v>103</v>
      </c>
      <c r="AH295" s="2"/>
      <c r="AI295" s="2"/>
      <c r="AJ295" s="2" t="s">
        <v>158</v>
      </c>
      <c r="AK295" s="2" t="s">
        <v>158</v>
      </c>
      <c r="AL295" s="2" t="s">
        <v>158</v>
      </c>
      <c r="AM295" s="2" t="s">
        <v>159</v>
      </c>
      <c r="AN295" s="2"/>
      <c r="AO295" s="22">
        <v>0</v>
      </c>
      <c r="AP295" s="22">
        <v>0</v>
      </c>
      <c r="AQ295" s="22">
        <v>0</v>
      </c>
      <c r="AR295" s="22">
        <v>0</v>
      </c>
      <c r="AS295" s="25">
        <v>31552</v>
      </c>
      <c r="AT295" s="25">
        <v>0</v>
      </c>
      <c r="AU295" s="25">
        <v>44127</v>
      </c>
      <c r="AV295" s="25">
        <v>0</v>
      </c>
      <c r="AW295" s="25">
        <v>31552</v>
      </c>
      <c r="AX295" s="25">
        <v>44127</v>
      </c>
      <c r="AY295" s="25">
        <v>12575</v>
      </c>
    </row>
    <row r="296" spans="2:51" hidden="1">
      <c r="B296" s="3" t="s">
        <v>20</v>
      </c>
      <c r="C296" s="2" t="s">
        <v>144</v>
      </c>
      <c r="D296" s="2"/>
      <c r="E296" s="2"/>
      <c r="F296" s="2"/>
      <c r="G296" s="3">
        <v>46239</v>
      </c>
      <c r="H296" s="2" t="s">
        <v>2501</v>
      </c>
      <c r="I296" s="3">
        <v>46239</v>
      </c>
      <c r="J296" s="2" t="s">
        <v>2502</v>
      </c>
      <c r="K296" s="2"/>
      <c r="L296" s="2"/>
      <c r="M296" s="2" t="s">
        <v>90</v>
      </c>
      <c r="N296" s="3"/>
      <c r="O296" s="2"/>
      <c r="P296" s="2"/>
      <c r="Q296" s="2" t="s">
        <v>33</v>
      </c>
      <c r="R296" s="2" t="s">
        <v>33</v>
      </c>
      <c r="S296" s="2" t="s">
        <v>33</v>
      </c>
      <c r="T296" s="3">
        <v>46239</v>
      </c>
      <c r="U296" s="2" t="s">
        <v>2503</v>
      </c>
      <c r="V296" s="2" t="s">
        <v>2504</v>
      </c>
      <c r="W296" s="2" t="s">
        <v>977</v>
      </c>
      <c r="X296" s="2" t="s">
        <v>113</v>
      </c>
      <c r="Y296" s="2" t="s">
        <v>221</v>
      </c>
      <c r="Z296" s="2" t="s">
        <v>92</v>
      </c>
      <c r="AA296" s="2" t="s">
        <v>90</v>
      </c>
      <c r="AB296" s="2"/>
      <c r="AC296" s="2" t="s">
        <v>93</v>
      </c>
      <c r="AD296" s="2">
        <v>1</v>
      </c>
      <c r="AE296" s="2" t="s">
        <v>583</v>
      </c>
      <c r="AF296" s="2" t="s">
        <v>583</v>
      </c>
      <c r="AG296" s="2" t="s">
        <v>129</v>
      </c>
      <c r="AH296" s="2" t="s">
        <v>150</v>
      </c>
      <c r="AI296" s="2" t="s">
        <v>584</v>
      </c>
      <c r="AJ296" s="2" t="s">
        <v>217</v>
      </c>
      <c r="AK296" s="2" t="s">
        <v>218</v>
      </c>
      <c r="AL296" s="2" t="s">
        <v>129</v>
      </c>
      <c r="AM296" s="2" t="s">
        <v>219</v>
      </c>
      <c r="AN296" s="2" t="s">
        <v>396</v>
      </c>
      <c r="AO296" s="22">
        <v>0</v>
      </c>
      <c r="AP296" s="22">
        <v>0</v>
      </c>
      <c r="AQ296" s="22">
        <v>0</v>
      </c>
      <c r="AR296" s="22">
        <v>0</v>
      </c>
      <c r="AS296" s="25">
        <v>7618</v>
      </c>
      <c r="AT296" s="25">
        <v>0</v>
      </c>
      <c r="AU296" s="25">
        <v>8610</v>
      </c>
      <c r="AV296" s="25">
        <v>0</v>
      </c>
      <c r="AW296" s="25">
        <v>7618</v>
      </c>
      <c r="AX296" s="25">
        <v>8610</v>
      </c>
      <c r="AY296" s="25">
        <v>992</v>
      </c>
    </row>
    <row r="297" spans="2:51" hidden="1">
      <c r="B297" s="3" t="s">
        <v>20</v>
      </c>
      <c r="C297" s="2" t="s">
        <v>144</v>
      </c>
      <c r="D297" s="2"/>
      <c r="E297" s="2"/>
      <c r="F297" s="2"/>
      <c r="G297" s="3">
        <v>46239</v>
      </c>
      <c r="H297" s="2" t="s">
        <v>2505</v>
      </c>
      <c r="I297" s="3">
        <v>46239</v>
      </c>
      <c r="J297" s="2" t="s">
        <v>2506</v>
      </c>
      <c r="K297" s="2"/>
      <c r="L297" s="2"/>
      <c r="M297" s="2" t="s">
        <v>90</v>
      </c>
      <c r="N297" s="3"/>
      <c r="O297" s="2"/>
      <c r="P297" s="2"/>
      <c r="Q297" s="2" t="s">
        <v>33</v>
      </c>
      <c r="R297" s="2" t="s">
        <v>33</v>
      </c>
      <c r="S297" s="2" t="s">
        <v>33</v>
      </c>
      <c r="T297" s="3">
        <v>46239</v>
      </c>
      <c r="U297" s="2" t="s">
        <v>2507</v>
      </c>
      <c r="V297" s="2" t="s">
        <v>2508</v>
      </c>
      <c r="W297" s="2" t="s">
        <v>632</v>
      </c>
      <c r="X297" s="2" t="s">
        <v>113</v>
      </c>
      <c r="Y297" s="2" t="s">
        <v>546</v>
      </c>
      <c r="Z297" s="2" t="s">
        <v>92</v>
      </c>
      <c r="AA297" s="2" t="s">
        <v>90</v>
      </c>
      <c r="AB297" s="2"/>
      <c r="AC297" s="2" t="s">
        <v>93</v>
      </c>
      <c r="AD297" s="2">
        <v>1</v>
      </c>
      <c r="AE297" s="2" t="s">
        <v>106</v>
      </c>
      <c r="AF297" s="2" t="s">
        <v>256</v>
      </c>
      <c r="AG297" s="2" t="s">
        <v>103</v>
      </c>
      <c r="AH297" s="2" t="s">
        <v>106</v>
      </c>
      <c r="AI297" s="2"/>
      <c r="AJ297" s="2" t="s">
        <v>145</v>
      </c>
      <c r="AK297" s="2" t="s">
        <v>146</v>
      </c>
      <c r="AL297" s="2" t="s">
        <v>103</v>
      </c>
      <c r="AM297" s="2" t="s">
        <v>2</v>
      </c>
      <c r="AN297" s="2" t="s">
        <v>257</v>
      </c>
      <c r="AO297" s="22">
        <v>0</v>
      </c>
      <c r="AP297" s="22">
        <v>0</v>
      </c>
      <c r="AQ297" s="22">
        <v>0</v>
      </c>
      <c r="AR297" s="22">
        <v>0</v>
      </c>
      <c r="AS297" s="25">
        <v>13792</v>
      </c>
      <c r="AT297" s="25">
        <v>0</v>
      </c>
      <c r="AU297" s="25">
        <v>14873</v>
      </c>
      <c r="AV297" s="25">
        <v>0</v>
      </c>
      <c r="AW297" s="25">
        <v>13792</v>
      </c>
      <c r="AX297" s="25">
        <v>14873</v>
      </c>
      <c r="AY297" s="25">
        <v>1081</v>
      </c>
    </row>
    <row r="298" spans="2:51" hidden="1">
      <c r="B298" s="3" t="s">
        <v>20</v>
      </c>
      <c r="C298" s="2" t="s">
        <v>144</v>
      </c>
      <c r="D298" s="2"/>
      <c r="E298" s="2"/>
      <c r="F298" s="2"/>
      <c r="G298" s="3">
        <v>46239</v>
      </c>
      <c r="H298" s="2" t="s">
        <v>2509</v>
      </c>
      <c r="I298" s="3">
        <v>46239</v>
      </c>
      <c r="J298" s="2" t="s">
        <v>2510</v>
      </c>
      <c r="K298" s="2"/>
      <c r="L298" s="2"/>
      <c r="M298" s="2" t="s">
        <v>90</v>
      </c>
      <c r="N298" s="3"/>
      <c r="O298" s="2"/>
      <c r="P298" s="2"/>
      <c r="Q298" s="2" t="s">
        <v>36</v>
      </c>
      <c r="R298" s="2" t="s">
        <v>36</v>
      </c>
      <c r="S298" s="2" t="s">
        <v>36</v>
      </c>
      <c r="T298" s="3">
        <v>46239</v>
      </c>
      <c r="U298" s="2" t="s">
        <v>2511</v>
      </c>
      <c r="V298" s="2" t="s">
        <v>2512</v>
      </c>
      <c r="W298" s="2" t="s">
        <v>1223</v>
      </c>
      <c r="X298" s="2" t="s">
        <v>113</v>
      </c>
      <c r="Y298" s="2" t="s">
        <v>505</v>
      </c>
      <c r="Z298" s="2" t="s">
        <v>92</v>
      </c>
      <c r="AA298" s="2" t="s">
        <v>90</v>
      </c>
      <c r="AB298" s="2"/>
      <c r="AC298" s="2" t="s">
        <v>114</v>
      </c>
      <c r="AD298" s="2">
        <v>1</v>
      </c>
      <c r="AE298" s="2" t="s">
        <v>369</v>
      </c>
      <c r="AF298" s="2" t="s">
        <v>370</v>
      </c>
      <c r="AG298" s="2" t="s">
        <v>126</v>
      </c>
      <c r="AH298" s="2" t="s">
        <v>371</v>
      </c>
      <c r="AI298" s="2" t="s">
        <v>682</v>
      </c>
      <c r="AJ298" s="2" t="s">
        <v>217</v>
      </c>
      <c r="AK298" s="2" t="s">
        <v>218</v>
      </c>
      <c r="AL298" s="2" t="s">
        <v>129</v>
      </c>
      <c r="AM298" s="2" t="s">
        <v>219</v>
      </c>
      <c r="AN298" s="2" t="s">
        <v>419</v>
      </c>
      <c r="AO298" s="22">
        <v>0</v>
      </c>
      <c r="AP298" s="22">
        <v>0</v>
      </c>
      <c r="AQ298" s="22">
        <v>0</v>
      </c>
      <c r="AR298" s="22">
        <v>0</v>
      </c>
      <c r="AS298" s="25">
        <v>12216</v>
      </c>
      <c r="AT298" s="25">
        <v>0</v>
      </c>
      <c r="AU298" s="25">
        <v>13256</v>
      </c>
      <c r="AV298" s="25">
        <v>0</v>
      </c>
      <c r="AW298" s="25">
        <v>12216</v>
      </c>
      <c r="AX298" s="25">
        <v>13256</v>
      </c>
      <c r="AY298" s="25">
        <v>1040</v>
      </c>
    </row>
    <row r="299" spans="2:51" hidden="1">
      <c r="B299" s="3" t="s">
        <v>20</v>
      </c>
      <c r="C299" s="2" t="s">
        <v>144</v>
      </c>
      <c r="D299" s="2"/>
      <c r="E299" s="2"/>
      <c r="F299" s="2"/>
      <c r="G299" s="3">
        <v>46239</v>
      </c>
      <c r="H299" s="2" t="s">
        <v>2513</v>
      </c>
      <c r="I299" s="3">
        <v>46239</v>
      </c>
      <c r="J299" s="2" t="s">
        <v>2514</v>
      </c>
      <c r="K299" s="2"/>
      <c r="L299" s="2"/>
      <c r="M299" s="2" t="s">
        <v>90</v>
      </c>
      <c r="N299" s="3"/>
      <c r="O299" s="2"/>
      <c r="P299" s="2"/>
      <c r="Q299" s="2" t="s">
        <v>36</v>
      </c>
      <c r="R299" s="2" t="s">
        <v>36</v>
      </c>
      <c r="S299" s="2" t="s">
        <v>36</v>
      </c>
      <c r="T299" s="3">
        <v>46239</v>
      </c>
      <c r="U299" s="2" t="s">
        <v>2515</v>
      </c>
      <c r="V299" s="2" t="s">
        <v>2516</v>
      </c>
      <c r="W299" s="2" t="s">
        <v>793</v>
      </c>
      <c r="X299" s="2" t="s">
        <v>113</v>
      </c>
      <c r="Y299" s="2" t="s">
        <v>505</v>
      </c>
      <c r="Z299" s="2" t="s">
        <v>92</v>
      </c>
      <c r="AA299" s="2" t="s">
        <v>90</v>
      </c>
      <c r="AB299" s="2"/>
      <c r="AC299" s="2" t="s">
        <v>114</v>
      </c>
      <c r="AD299" s="2">
        <v>1</v>
      </c>
      <c r="AE299" s="2" t="s">
        <v>369</v>
      </c>
      <c r="AF299" s="2" t="s">
        <v>370</v>
      </c>
      <c r="AG299" s="2" t="s">
        <v>126</v>
      </c>
      <c r="AH299" s="2" t="s">
        <v>371</v>
      </c>
      <c r="AI299" s="2" t="s">
        <v>682</v>
      </c>
      <c r="AJ299" s="2" t="s">
        <v>217</v>
      </c>
      <c r="AK299" s="2" t="s">
        <v>218</v>
      </c>
      <c r="AL299" s="2" t="s">
        <v>129</v>
      </c>
      <c r="AM299" s="2" t="s">
        <v>219</v>
      </c>
      <c r="AN299" s="2" t="s">
        <v>419</v>
      </c>
      <c r="AO299" s="22">
        <v>0</v>
      </c>
      <c r="AP299" s="22">
        <v>0</v>
      </c>
      <c r="AQ299" s="22">
        <v>0</v>
      </c>
      <c r="AR299" s="22">
        <v>0</v>
      </c>
      <c r="AS299" s="25">
        <v>12216</v>
      </c>
      <c r="AT299" s="25">
        <v>0</v>
      </c>
      <c r="AU299" s="25">
        <v>13256</v>
      </c>
      <c r="AV299" s="25">
        <v>0</v>
      </c>
      <c r="AW299" s="25">
        <v>12216</v>
      </c>
      <c r="AX299" s="25">
        <v>13256</v>
      </c>
      <c r="AY299" s="25">
        <v>1040</v>
      </c>
    </row>
    <row r="300" spans="2:51" hidden="1">
      <c r="B300" s="3" t="s">
        <v>20</v>
      </c>
      <c r="C300" s="2" t="s">
        <v>144</v>
      </c>
      <c r="D300" s="2"/>
      <c r="E300" s="2"/>
      <c r="F300" s="2"/>
      <c r="G300" s="3">
        <v>46239</v>
      </c>
      <c r="H300" s="2" t="s">
        <v>2517</v>
      </c>
      <c r="I300" s="3">
        <v>46239</v>
      </c>
      <c r="J300" s="2" t="s">
        <v>2518</v>
      </c>
      <c r="K300" s="2"/>
      <c r="L300" s="2"/>
      <c r="M300" s="2" t="s">
        <v>90</v>
      </c>
      <c r="N300" s="3"/>
      <c r="O300" s="2"/>
      <c r="P300" s="2"/>
      <c r="Q300" s="2" t="s">
        <v>33</v>
      </c>
      <c r="R300" s="2" t="s">
        <v>33</v>
      </c>
      <c r="S300" s="2" t="s">
        <v>33</v>
      </c>
      <c r="T300" s="3">
        <v>46239</v>
      </c>
      <c r="U300" s="2" t="s">
        <v>2519</v>
      </c>
      <c r="V300" s="2" t="s">
        <v>2520</v>
      </c>
      <c r="W300" s="2" t="s">
        <v>571</v>
      </c>
      <c r="X300" s="2" t="s">
        <v>113</v>
      </c>
      <c r="Y300" s="2" t="s">
        <v>546</v>
      </c>
      <c r="Z300" s="2" t="s">
        <v>92</v>
      </c>
      <c r="AA300" s="2" t="s">
        <v>90</v>
      </c>
      <c r="AB300" s="2"/>
      <c r="AC300" s="2" t="s">
        <v>93</v>
      </c>
      <c r="AD300" s="2">
        <v>1</v>
      </c>
      <c r="AE300" s="2" t="s">
        <v>102</v>
      </c>
      <c r="AF300" s="2" t="s">
        <v>102</v>
      </c>
      <c r="AG300" s="2" t="s">
        <v>103</v>
      </c>
      <c r="AH300" s="2" t="s">
        <v>104</v>
      </c>
      <c r="AI300" s="2"/>
      <c r="AJ300" s="2" t="s">
        <v>353</v>
      </c>
      <c r="AK300" s="2" t="s">
        <v>354</v>
      </c>
      <c r="AL300" s="2" t="s">
        <v>103</v>
      </c>
      <c r="AM300" s="2" t="s">
        <v>2</v>
      </c>
      <c r="AN300" s="2" t="s">
        <v>886</v>
      </c>
      <c r="AO300" s="22">
        <v>0</v>
      </c>
      <c r="AP300" s="22">
        <v>0</v>
      </c>
      <c r="AQ300" s="22">
        <v>0</v>
      </c>
      <c r="AR300" s="22">
        <v>0</v>
      </c>
      <c r="AS300" s="25">
        <v>15700</v>
      </c>
      <c r="AT300" s="25">
        <v>0</v>
      </c>
      <c r="AU300" s="25">
        <v>17378</v>
      </c>
      <c r="AV300" s="25">
        <v>0</v>
      </c>
      <c r="AW300" s="25">
        <v>15700</v>
      </c>
      <c r="AX300" s="25">
        <v>17378</v>
      </c>
      <c r="AY300" s="25">
        <v>1678</v>
      </c>
    </row>
    <row r="301" spans="2:51" hidden="1">
      <c r="B301" s="3" t="s">
        <v>20</v>
      </c>
      <c r="C301" s="2" t="s">
        <v>144</v>
      </c>
      <c r="D301" s="2"/>
      <c r="E301" s="2"/>
      <c r="F301" s="2"/>
      <c r="G301" s="3">
        <v>46239</v>
      </c>
      <c r="H301" s="2" t="s">
        <v>2521</v>
      </c>
      <c r="I301" s="3">
        <v>46239</v>
      </c>
      <c r="J301" s="2" t="s">
        <v>2522</v>
      </c>
      <c r="K301" s="2"/>
      <c r="L301" s="2"/>
      <c r="M301" s="2" t="s">
        <v>90</v>
      </c>
      <c r="N301" s="3"/>
      <c r="O301" s="2"/>
      <c r="P301" s="2"/>
      <c r="Q301" s="2" t="s">
        <v>1388</v>
      </c>
      <c r="R301" s="2" t="s">
        <v>1388</v>
      </c>
      <c r="S301" s="2" t="s">
        <v>1388</v>
      </c>
      <c r="T301" s="3">
        <v>46239</v>
      </c>
      <c r="U301" s="2" t="s">
        <v>2523</v>
      </c>
      <c r="V301" s="2" t="s">
        <v>2524</v>
      </c>
      <c r="W301" s="2" t="s">
        <v>2525</v>
      </c>
      <c r="X301" s="2" t="s">
        <v>113</v>
      </c>
      <c r="Y301" s="2" t="s">
        <v>546</v>
      </c>
      <c r="Z301" s="2" t="s">
        <v>92</v>
      </c>
      <c r="AA301" s="2" t="s">
        <v>90</v>
      </c>
      <c r="AB301" s="2"/>
      <c r="AC301" s="2" t="s">
        <v>114</v>
      </c>
      <c r="AD301" s="2">
        <v>1</v>
      </c>
      <c r="AE301" s="2" t="s">
        <v>145</v>
      </c>
      <c r="AF301" s="2" t="s">
        <v>146</v>
      </c>
      <c r="AG301" s="2" t="s">
        <v>103</v>
      </c>
      <c r="AH301" s="2" t="s">
        <v>2</v>
      </c>
      <c r="AI301" s="2" t="s">
        <v>147</v>
      </c>
      <c r="AJ301" s="2" t="s">
        <v>2526</v>
      </c>
      <c r="AK301" s="2" t="s">
        <v>2526</v>
      </c>
      <c r="AL301" s="2" t="s">
        <v>126</v>
      </c>
      <c r="AM301" s="2" t="s">
        <v>314</v>
      </c>
      <c r="AN301" s="2"/>
      <c r="AO301" s="22">
        <v>0</v>
      </c>
      <c r="AP301" s="22">
        <v>0</v>
      </c>
      <c r="AQ301" s="22">
        <v>0</v>
      </c>
      <c r="AR301" s="22">
        <v>0</v>
      </c>
      <c r="AS301" s="25">
        <v>29000</v>
      </c>
      <c r="AT301" s="25">
        <v>0</v>
      </c>
      <c r="AU301" s="25">
        <v>30000</v>
      </c>
      <c r="AV301" s="25">
        <v>0</v>
      </c>
      <c r="AW301" s="25">
        <v>29000</v>
      </c>
      <c r="AX301" s="25">
        <v>30000</v>
      </c>
      <c r="AY301" s="25">
        <v>1000</v>
      </c>
    </row>
    <row r="302" spans="2:51" hidden="1">
      <c r="B302" s="3" t="s">
        <v>20</v>
      </c>
      <c r="C302" s="2" t="s">
        <v>144</v>
      </c>
      <c r="D302" s="2"/>
      <c r="E302" s="2"/>
      <c r="F302" s="2"/>
      <c r="G302" s="3">
        <v>46239</v>
      </c>
      <c r="H302" s="2" t="s">
        <v>2527</v>
      </c>
      <c r="I302" s="3">
        <v>46239</v>
      </c>
      <c r="J302" s="2" t="s">
        <v>2528</v>
      </c>
      <c r="K302" s="2"/>
      <c r="L302" s="2"/>
      <c r="M302" s="2" t="s">
        <v>90</v>
      </c>
      <c r="N302" s="3"/>
      <c r="O302" s="2"/>
      <c r="P302" s="2"/>
      <c r="Q302" s="2" t="s">
        <v>614</v>
      </c>
      <c r="R302" s="2" t="s">
        <v>614</v>
      </c>
      <c r="S302" s="2" t="s">
        <v>614</v>
      </c>
      <c r="T302" s="3">
        <v>46239</v>
      </c>
      <c r="U302" s="2" t="s">
        <v>2529</v>
      </c>
      <c r="V302" s="2" t="s">
        <v>2530</v>
      </c>
      <c r="W302" s="2" t="s">
        <v>947</v>
      </c>
      <c r="X302" s="2" t="s">
        <v>113</v>
      </c>
      <c r="Y302" s="2" t="s">
        <v>221</v>
      </c>
      <c r="Z302" s="2" t="s">
        <v>92</v>
      </c>
      <c r="AA302" s="2" t="s">
        <v>90</v>
      </c>
      <c r="AB302" s="2"/>
      <c r="AC302" s="2" t="s">
        <v>114</v>
      </c>
      <c r="AD302" s="2">
        <v>1</v>
      </c>
      <c r="AE302" s="2" t="s">
        <v>217</v>
      </c>
      <c r="AF302" s="2" t="s">
        <v>218</v>
      </c>
      <c r="AG302" s="2" t="s">
        <v>129</v>
      </c>
      <c r="AH302" s="2" t="s">
        <v>219</v>
      </c>
      <c r="AI302" s="2" t="s">
        <v>220</v>
      </c>
      <c r="AJ302" s="2" t="s">
        <v>384</v>
      </c>
      <c r="AK302" s="2" t="s">
        <v>384</v>
      </c>
      <c r="AL302" s="2" t="s">
        <v>103</v>
      </c>
      <c r="AM302" s="2" t="s">
        <v>384</v>
      </c>
      <c r="AN302" s="2"/>
      <c r="AO302" s="22">
        <v>0</v>
      </c>
      <c r="AP302" s="22">
        <v>0</v>
      </c>
      <c r="AQ302" s="22">
        <v>0</v>
      </c>
      <c r="AR302" s="22">
        <v>0</v>
      </c>
      <c r="AS302" s="25">
        <v>14530</v>
      </c>
      <c r="AT302" s="25">
        <v>0</v>
      </c>
      <c r="AU302" s="25">
        <v>15888</v>
      </c>
      <c r="AV302" s="25">
        <v>0</v>
      </c>
      <c r="AW302" s="25">
        <v>14530</v>
      </c>
      <c r="AX302" s="25">
        <v>15888</v>
      </c>
      <c r="AY302" s="25">
        <v>1358</v>
      </c>
    </row>
    <row r="303" spans="2:51" hidden="1">
      <c r="B303" s="3" t="s">
        <v>20</v>
      </c>
      <c r="C303" s="2" t="s">
        <v>144</v>
      </c>
      <c r="D303" s="2" t="s">
        <v>100</v>
      </c>
      <c r="E303" s="2"/>
      <c r="F303" s="2"/>
      <c r="G303" s="3">
        <v>46239</v>
      </c>
      <c r="H303" s="2" t="s">
        <v>2531</v>
      </c>
      <c r="I303" s="3">
        <v>46239</v>
      </c>
      <c r="J303" s="2" t="s">
        <v>2532</v>
      </c>
      <c r="K303" s="2"/>
      <c r="L303" s="2"/>
      <c r="M303" s="2" t="s">
        <v>90</v>
      </c>
      <c r="N303" s="3"/>
      <c r="O303" s="2"/>
      <c r="P303" s="2"/>
      <c r="Q303" s="2" t="s">
        <v>36</v>
      </c>
      <c r="R303" s="2" t="s">
        <v>36</v>
      </c>
      <c r="S303" s="2" t="s">
        <v>36</v>
      </c>
      <c r="T303" s="3">
        <v>46239</v>
      </c>
      <c r="U303" s="2" t="s">
        <v>2533</v>
      </c>
      <c r="V303" s="2" t="s">
        <v>1812</v>
      </c>
      <c r="W303" s="2" t="s">
        <v>2534</v>
      </c>
      <c r="X303" s="2" t="s">
        <v>113</v>
      </c>
      <c r="Y303" s="2" t="s">
        <v>2535</v>
      </c>
      <c r="Z303" s="2" t="s">
        <v>92</v>
      </c>
      <c r="AA303" s="2" t="s">
        <v>90</v>
      </c>
      <c r="AB303" s="2"/>
      <c r="AC303" s="2" t="s">
        <v>114</v>
      </c>
      <c r="AD303" s="2">
        <v>1</v>
      </c>
      <c r="AE303" s="2" t="s">
        <v>352</v>
      </c>
      <c r="AF303" s="2" t="s">
        <v>352</v>
      </c>
      <c r="AG303" s="2" t="s">
        <v>103</v>
      </c>
      <c r="AH303" s="2"/>
      <c r="AI303" s="2"/>
      <c r="AJ303" s="2" t="s">
        <v>369</v>
      </c>
      <c r="AK303" s="2" t="s">
        <v>370</v>
      </c>
      <c r="AL303" s="2" t="s">
        <v>126</v>
      </c>
      <c r="AM303" s="2" t="s">
        <v>371</v>
      </c>
      <c r="AN303" s="2" t="s">
        <v>1788</v>
      </c>
      <c r="AO303" s="22">
        <v>0</v>
      </c>
      <c r="AP303" s="22">
        <v>0</v>
      </c>
      <c r="AQ303" s="22">
        <v>0</v>
      </c>
      <c r="AR303" s="22">
        <v>0</v>
      </c>
      <c r="AS303" s="25">
        <v>9400</v>
      </c>
      <c r="AT303" s="25">
        <v>0</v>
      </c>
      <c r="AU303" s="25">
        <v>15427</v>
      </c>
      <c r="AV303" s="25">
        <v>0</v>
      </c>
      <c r="AW303" s="25">
        <v>9400</v>
      </c>
      <c r="AX303" s="25">
        <v>15427</v>
      </c>
      <c r="AY303" s="25">
        <v>6027</v>
      </c>
    </row>
    <row r="304" spans="2:51" hidden="1">
      <c r="B304" s="5" t="s">
        <v>20</v>
      </c>
      <c r="C304" s="2" t="s">
        <v>144</v>
      </c>
      <c r="D304" s="2"/>
      <c r="E304" s="2"/>
      <c r="F304" s="2"/>
      <c r="G304" s="3">
        <v>46239</v>
      </c>
      <c r="H304" s="2" t="s">
        <v>2536</v>
      </c>
      <c r="I304" s="3">
        <v>46239</v>
      </c>
      <c r="J304" s="2" t="s">
        <v>2537</v>
      </c>
      <c r="K304" s="2"/>
      <c r="L304" s="2"/>
      <c r="M304" s="2" t="s">
        <v>90</v>
      </c>
      <c r="N304" s="3"/>
      <c r="O304" s="2"/>
      <c r="P304" s="2"/>
      <c r="Q304" s="2" t="s">
        <v>36</v>
      </c>
      <c r="R304" s="2" t="s">
        <v>36</v>
      </c>
      <c r="S304" s="2" t="s">
        <v>36</v>
      </c>
      <c r="T304" s="3">
        <v>46239</v>
      </c>
      <c r="U304" s="2" t="s">
        <v>2538</v>
      </c>
      <c r="V304" s="2" t="s">
        <v>2539</v>
      </c>
      <c r="W304" s="2" t="s">
        <v>1222</v>
      </c>
      <c r="X304" s="2" t="s">
        <v>113</v>
      </c>
      <c r="Y304" s="2" t="s">
        <v>505</v>
      </c>
      <c r="Z304" s="2" t="s">
        <v>92</v>
      </c>
      <c r="AA304" s="2" t="s">
        <v>90</v>
      </c>
      <c r="AB304" s="2"/>
      <c r="AC304" s="2" t="s">
        <v>114</v>
      </c>
      <c r="AD304" s="2">
        <v>1</v>
      </c>
      <c r="AE304" s="2" t="s">
        <v>369</v>
      </c>
      <c r="AF304" s="2" t="s">
        <v>370</v>
      </c>
      <c r="AG304" s="2" t="s">
        <v>126</v>
      </c>
      <c r="AH304" s="2" t="s">
        <v>371</v>
      </c>
      <c r="AI304" s="2" t="s">
        <v>682</v>
      </c>
      <c r="AJ304" s="2" t="s">
        <v>217</v>
      </c>
      <c r="AK304" s="2" t="s">
        <v>218</v>
      </c>
      <c r="AL304" s="2" t="s">
        <v>129</v>
      </c>
      <c r="AM304" s="2" t="s">
        <v>219</v>
      </c>
      <c r="AN304" s="2" t="s">
        <v>419</v>
      </c>
      <c r="AO304" s="22">
        <v>0</v>
      </c>
      <c r="AP304" s="22">
        <v>0</v>
      </c>
      <c r="AQ304" s="22">
        <v>0</v>
      </c>
      <c r="AR304" s="22">
        <v>0</v>
      </c>
      <c r="AS304" s="25">
        <v>12216</v>
      </c>
      <c r="AT304" s="25">
        <v>0</v>
      </c>
      <c r="AU304" s="25">
        <v>13256</v>
      </c>
      <c r="AV304" s="25">
        <v>0</v>
      </c>
      <c r="AW304" s="25">
        <v>12216</v>
      </c>
      <c r="AX304" s="25">
        <v>13256</v>
      </c>
      <c r="AY304" s="25">
        <v>1040</v>
      </c>
    </row>
    <row r="305" spans="2:51" hidden="1">
      <c r="B305" s="5" t="s">
        <v>21</v>
      </c>
      <c r="C305" s="2" t="s">
        <v>152</v>
      </c>
      <c r="D305" s="2" t="s">
        <v>100</v>
      </c>
      <c r="E305" s="2"/>
      <c r="F305" s="2"/>
      <c r="G305" s="3">
        <v>46239</v>
      </c>
      <c r="H305" s="2" t="s">
        <v>2540</v>
      </c>
      <c r="I305" s="3">
        <v>46239</v>
      </c>
      <c r="J305" s="2" t="s">
        <v>2541</v>
      </c>
      <c r="K305" s="2"/>
      <c r="L305" s="2"/>
      <c r="M305" s="2" t="s">
        <v>90</v>
      </c>
      <c r="N305" s="3"/>
      <c r="O305" s="2" t="s">
        <v>2542</v>
      </c>
      <c r="P305" s="2"/>
      <c r="Q305" s="2" t="s">
        <v>486</v>
      </c>
      <c r="R305" s="2" t="s">
        <v>538</v>
      </c>
      <c r="S305" s="2" t="s">
        <v>486</v>
      </c>
      <c r="T305" s="3">
        <v>46239</v>
      </c>
      <c r="U305" s="2" t="s">
        <v>2543</v>
      </c>
      <c r="V305" s="2"/>
      <c r="W305" s="2" t="s">
        <v>192</v>
      </c>
      <c r="X305" s="2" t="s">
        <v>151</v>
      </c>
      <c r="Y305" s="2" t="s">
        <v>193</v>
      </c>
      <c r="Z305" s="2" t="s">
        <v>92</v>
      </c>
      <c r="AA305" s="2" t="s">
        <v>90</v>
      </c>
      <c r="AB305" s="2"/>
      <c r="AC305" s="2" t="s">
        <v>114</v>
      </c>
      <c r="AD305" s="2">
        <v>1</v>
      </c>
      <c r="AE305" s="2" t="s">
        <v>539</v>
      </c>
      <c r="AF305" s="2" t="s">
        <v>540</v>
      </c>
      <c r="AG305" s="2" t="s">
        <v>13</v>
      </c>
      <c r="AH305" s="2" t="s">
        <v>154</v>
      </c>
      <c r="AI305" s="2" t="s">
        <v>541</v>
      </c>
      <c r="AJ305" s="2" t="s">
        <v>194</v>
      </c>
      <c r="AK305" s="2" t="s">
        <v>487</v>
      </c>
      <c r="AL305" s="2" t="s">
        <v>103</v>
      </c>
      <c r="AM305" s="2" t="s">
        <v>104</v>
      </c>
      <c r="AN305" s="2" t="s">
        <v>2544</v>
      </c>
      <c r="AO305" s="22">
        <v>15740</v>
      </c>
      <c r="AP305" s="22">
        <v>0</v>
      </c>
      <c r="AQ305" s="22">
        <v>0</v>
      </c>
      <c r="AR305" s="22">
        <v>0</v>
      </c>
      <c r="AS305" s="25">
        <v>22602.639999999999</v>
      </c>
      <c r="AT305" s="25">
        <v>0</v>
      </c>
      <c r="AU305" s="25">
        <v>24607.919999999998</v>
      </c>
      <c r="AV305" s="25">
        <v>0</v>
      </c>
      <c r="AW305" s="25">
        <v>22602.639999999999</v>
      </c>
      <c r="AX305" s="25">
        <v>24607.919999999998</v>
      </c>
      <c r="AY305" s="25">
        <v>2005.28</v>
      </c>
    </row>
    <row r="306" spans="2:51" hidden="1">
      <c r="B306" s="5" t="s">
        <v>21</v>
      </c>
      <c r="C306" s="2" t="s">
        <v>152</v>
      </c>
      <c r="D306" s="2" t="s">
        <v>100</v>
      </c>
      <c r="E306" s="2"/>
      <c r="F306" s="2"/>
      <c r="G306" s="3">
        <v>46239</v>
      </c>
      <c r="H306" s="2" t="s">
        <v>2545</v>
      </c>
      <c r="I306" s="3">
        <v>46239</v>
      </c>
      <c r="J306" s="2" t="s">
        <v>2546</v>
      </c>
      <c r="K306" s="2"/>
      <c r="L306" s="2"/>
      <c r="M306" s="2" t="s">
        <v>90</v>
      </c>
      <c r="N306" s="3"/>
      <c r="O306" s="2" t="s">
        <v>2547</v>
      </c>
      <c r="P306" s="2"/>
      <c r="Q306" s="2" t="s">
        <v>27</v>
      </c>
      <c r="R306" s="2" t="s">
        <v>538</v>
      </c>
      <c r="S306" s="2" t="s">
        <v>27</v>
      </c>
      <c r="T306" s="3">
        <v>46239</v>
      </c>
      <c r="U306" s="2" t="s">
        <v>2548</v>
      </c>
      <c r="V306" s="2"/>
      <c r="W306" s="2" t="s">
        <v>496</v>
      </c>
      <c r="X306" s="2" t="s">
        <v>133</v>
      </c>
      <c r="Y306" s="2" t="s">
        <v>153</v>
      </c>
      <c r="Z306" s="2" t="s">
        <v>92</v>
      </c>
      <c r="AA306" s="2" t="s">
        <v>90</v>
      </c>
      <c r="AB306" s="2"/>
      <c r="AC306" s="2" t="s">
        <v>114</v>
      </c>
      <c r="AD306" s="2">
        <v>1</v>
      </c>
      <c r="AE306" s="2" t="s">
        <v>539</v>
      </c>
      <c r="AF306" s="2" t="s">
        <v>540</v>
      </c>
      <c r="AG306" s="2" t="s">
        <v>13</v>
      </c>
      <c r="AH306" s="2" t="s">
        <v>154</v>
      </c>
      <c r="AI306" s="2" t="s">
        <v>541</v>
      </c>
      <c r="AJ306" s="2" t="s">
        <v>155</v>
      </c>
      <c r="AK306" s="2" t="s">
        <v>156</v>
      </c>
      <c r="AL306" s="2" t="s">
        <v>129</v>
      </c>
      <c r="AM306" s="2" t="s">
        <v>150</v>
      </c>
      <c r="AN306" s="2" t="s">
        <v>2549</v>
      </c>
      <c r="AO306" s="22">
        <v>27280</v>
      </c>
      <c r="AP306" s="22">
        <v>0</v>
      </c>
      <c r="AQ306" s="22">
        <v>0</v>
      </c>
      <c r="AR306" s="22">
        <v>0</v>
      </c>
      <c r="AS306" s="25">
        <v>29898.880000000001</v>
      </c>
      <c r="AT306" s="25">
        <v>0</v>
      </c>
      <c r="AU306" s="25">
        <v>43427.03</v>
      </c>
      <c r="AV306" s="25">
        <v>0</v>
      </c>
      <c r="AW306" s="25">
        <v>29898.880000000001</v>
      </c>
      <c r="AX306" s="25">
        <v>43427.03</v>
      </c>
      <c r="AY306" s="25">
        <v>13528.15</v>
      </c>
    </row>
    <row r="307" spans="2:51" hidden="1">
      <c r="B307" s="5" t="s">
        <v>21</v>
      </c>
      <c r="C307" s="2" t="s">
        <v>152</v>
      </c>
      <c r="D307" s="2" t="s">
        <v>100</v>
      </c>
      <c r="E307" s="2"/>
      <c r="F307" s="2"/>
      <c r="G307" s="3">
        <v>46239</v>
      </c>
      <c r="H307" s="2" t="s">
        <v>2550</v>
      </c>
      <c r="I307" s="3">
        <v>46239</v>
      </c>
      <c r="J307" s="2" t="s">
        <v>2551</v>
      </c>
      <c r="K307" s="2"/>
      <c r="L307" s="2"/>
      <c r="M307" s="2" t="s">
        <v>90</v>
      </c>
      <c r="N307" s="3"/>
      <c r="O307" s="2" t="s">
        <v>2552</v>
      </c>
      <c r="P307" s="2"/>
      <c r="Q307" s="2" t="s">
        <v>486</v>
      </c>
      <c r="R307" s="2" t="s">
        <v>538</v>
      </c>
      <c r="S307" s="2" t="s">
        <v>486</v>
      </c>
      <c r="T307" s="3">
        <v>46239</v>
      </c>
      <c r="U307" s="2" t="s">
        <v>2553</v>
      </c>
      <c r="V307" s="2"/>
      <c r="W307" s="2" t="s">
        <v>581</v>
      </c>
      <c r="X307" s="2" t="s">
        <v>133</v>
      </c>
      <c r="Y307" s="2" t="s">
        <v>197</v>
      </c>
      <c r="Z307" s="2" t="s">
        <v>92</v>
      </c>
      <c r="AA307" s="2" t="s">
        <v>197</v>
      </c>
      <c r="AB307" s="2" t="s">
        <v>198</v>
      </c>
      <c r="AC307" s="2" t="s">
        <v>114</v>
      </c>
      <c r="AD307" s="2">
        <v>1</v>
      </c>
      <c r="AE307" s="2" t="s">
        <v>539</v>
      </c>
      <c r="AF307" s="2" t="s">
        <v>540</v>
      </c>
      <c r="AG307" s="2" t="s">
        <v>13</v>
      </c>
      <c r="AH307" s="2" t="s">
        <v>154</v>
      </c>
      <c r="AI307" s="2" t="s">
        <v>541</v>
      </c>
      <c r="AJ307" s="2" t="s">
        <v>194</v>
      </c>
      <c r="AK307" s="2" t="s">
        <v>487</v>
      </c>
      <c r="AL307" s="2" t="s">
        <v>103</v>
      </c>
      <c r="AM307" s="2" t="s">
        <v>104</v>
      </c>
      <c r="AN307" s="2" t="s">
        <v>2554</v>
      </c>
      <c r="AO307" s="22">
        <v>27320</v>
      </c>
      <c r="AP307" s="22">
        <v>0</v>
      </c>
      <c r="AQ307" s="22">
        <v>0</v>
      </c>
      <c r="AR307" s="22">
        <v>0</v>
      </c>
      <c r="AS307" s="25">
        <v>37646.959999999999</v>
      </c>
      <c r="AT307" s="25">
        <v>0</v>
      </c>
      <c r="AU307" s="25">
        <v>42712.09</v>
      </c>
      <c r="AV307" s="25">
        <v>0</v>
      </c>
      <c r="AW307" s="25">
        <v>37646.959999999999</v>
      </c>
      <c r="AX307" s="25">
        <v>42712.09</v>
      </c>
      <c r="AY307" s="25">
        <v>5065.13</v>
      </c>
    </row>
    <row r="308" spans="2:51" hidden="1">
      <c r="B308" s="5" t="s">
        <v>21</v>
      </c>
      <c r="C308" s="2" t="s">
        <v>152</v>
      </c>
      <c r="D308" s="2" t="s">
        <v>100</v>
      </c>
      <c r="E308" s="2"/>
      <c r="F308" s="2"/>
      <c r="G308" s="3">
        <v>46239</v>
      </c>
      <c r="H308" s="2" t="s">
        <v>2555</v>
      </c>
      <c r="I308" s="3">
        <v>46239</v>
      </c>
      <c r="J308" s="2" t="s">
        <v>2556</v>
      </c>
      <c r="K308" s="2"/>
      <c r="L308" s="2"/>
      <c r="M308" s="2" t="s">
        <v>90</v>
      </c>
      <c r="N308" s="3"/>
      <c r="O308" s="2" t="s">
        <v>2557</v>
      </c>
      <c r="P308" s="2"/>
      <c r="Q308" s="2" t="s">
        <v>27</v>
      </c>
      <c r="R308" s="2" t="s">
        <v>538</v>
      </c>
      <c r="S308" s="2" t="s">
        <v>27</v>
      </c>
      <c r="T308" s="3">
        <v>46239</v>
      </c>
      <c r="U308" s="2" t="s">
        <v>2558</v>
      </c>
      <c r="V308" s="2"/>
      <c r="W308" s="2" t="s">
        <v>338</v>
      </c>
      <c r="X308" s="2" t="s">
        <v>133</v>
      </c>
      <c r="Y308" s="2" t="s">
        <v>339</v>
      </c>
      <c r="Z308" s="2" t="s">
        <v>92</v>
      </c>
      <c r="AA308" s="2" t="s">
        <v>339</v>
      </c>
      <c r="AB308" s="2" t="s">
        <v>340</v>
      </c>
      <c r="AC308" s="2" t="s">
        <v>114</v>
      </c>
      <c r="AD308" s="2">
        <v>1</v>
      </c>
      <c r="AE308" s="2" t="s">
        <v>539</v>
      </c>
      <c r="AF308" s="2" t="s">
        <v>540</v>
      </c>
      <c r="AG308" s="2" t="s">
        <v>13</v>
      </c>
      <c r="AH308" s="2" t="s">
        <v>154</v>
      </c>
      <c r="AI308" s="2" t="s">
        <v>541</v>
      </c>
      <c r="AJ308" s="2" t="s">
        <v>155</v>
      </c>
      <c r="AK308" s="2" t="s">
        <v>156</v>
      </c>
      <c r="AL308" s="2" t="s">
        <v>129</v>
      </c>
      <c r="AM308" s="2" t="s">
        <v>150</v>
      </c>
      <c r="AN308" s="2" t="s">
        <v>2559</v>
      </c>
      <c r="AO308" s="22">
        <v>27140</v>
      </c>
      <c r="AP308" s="22">
        <v>0</v>
      </c>
      <c r="AQ308" s="22">
        <v>0</v>
      </c>
      <c r="AR308" s="22">
        <v>0</v>
      </c>
      <c r="AS308" s="25">
        <v>29745.439999999999</v>
      </c>
      <c r="AT308" s="25">
        <v>0</v>
      </c>
      <c r="AU308" s="25">
        <v>43204.17</v>
      </c>
      <c r="AV308" s="25">
        <v>0</v>
      </c>
      <c r="AW308" s="25">
        <v>29745.439999999999</v>
      </c>
      <c r="AX308" s="25">
        <v>43204.17</v>
      </c>
      <c r="AY308" s="25">
        <v>13458.73</v>
      </c>
    </row>
    <row r="309" spans="2:51" hidden="1">
      <c r="B309" s="5" t="s">
        <v>21</v>
      </c>
      <c r="C309" s="2" t="s">
        <v>107</v>
      </c>
      <c r="D309" s="2" t="s">
        <v>100</v>
      </c>
      <c r="E309" s="2"/>
      <c r="F309" s="2"/>
      <c r="G309" s="3">
        <v>46239</v>
      </c>
      <c r="H309" s="2" t="s">
        <v>2560</v>
      </c>
      <c r="I309" s="3">
        <v>46239</v>
      </c>
      <c r="J309" s="2" t="s">
        <v>2561</v>
      </c>
      <c r="K309" s="2"/>
      <c r="L309" s="2"/>
      <c r="M309" s="2" t="s">
        <v>90</v>
      </c>
      <c r="N309" s="3"/>
      <c r="O309" s="2" t="s">
        <v>2562</v>
      </c>
      <c r="P309" s="2"/>
      <c r="Q309" s="2" t="s">
        <v>29</v>
      </c>
      <c r="R309" s="2" t="s">
        <v>29</v>
      </c>
      <c r="S309" s="2" t="s">
        <v>29</v>
      </c>
      <c r="T309" s="3"/>
      <c r="U309" s="2"/>
      <c r="V309" s="2"/>
      <c r="W309" s="2" t="s">
        <v>550</v>
      </c>
      <c r="X309" s="2" t="s">
        <v>133</v>
      </c>
      <c r="Y309" s="2" t="s">
        <v>506</v>
      </c>
      <c r="Z309" s="2" t="s">
        <v>92</v>
      </c>
      <c r="AA309" s="2" t="s">
        <v>90</v>
      </c>
      <c r="AB309" s="2"/>
      <c r="AC309" s="2" t="s">
        <v>114</v>
      </c>
      <c r="AD309" s="2">
        <v>1</v>
      </c>
      <c r="AE309" s="2" t="s">
        <v>138</v>
      </c>
      <c r="AF309" s="2" t="s">
        <v>103</v>
      </c>
      <c r="AG309" s="2" t="s">
        <v>103</v>
      </c>
      <c r="AH309" s="2" t="s">
        <v>139</v>
      </c>
      <c r="AI309" s="2" t="s">
        <v>385</v>
      </c>
      <c r="AJ309" s="2" t="s">
        <v>199</v>
      </c>
      <c r="AK309" s="2" t="s">
        <v>200</v>
      </c>
      <c r="AL309" s="2" t="s">
        <v>13</v>
      </c>
      <c r="AM309" s="2" t="s">
        <v>154</v>
      </c>
      <c r="AN309" s="2" t="s">
        <v>2563</v>
      </c>
      <c r="AO309" s="22">
        <v>0</v>
      </c>
      <c r="AP309" s="22">
        <v>0</v>
      </c>
      <c r="AQ309" s="22">
        <v>0</v>
      </c>
      <c r="AR309" s="22">
        <v>0</v>
      </c>
      <c r="AS309" s="25">
        <v>26000</v>
      </c>
      <c r="AT309" s="25">
        <v>0</v>
      </c>
      <c r="AU309" s="25">
        <v>37741</v>
      </c>
      <c r="AV309" s="25">
        <v>0</v>
      </c>
      <c r="AW309" s="25">
        <v>26000</v>
      </c>
      <c r="AX309" s="25">
        <v>37741</v>
      </c>
      <c r="AY309" s="25">
        <v>11741</v>
      </c>
    </row>
    <row r="310" spans="2:51" hidden="1">
      <c r="B310" s="5" t="s">
        <v>21</v>
      </c>
      <c r="C310" s="2" t="s">
        <v>152</v>
      </c>
      <c r="D310" s="2" t="s">
        <v>100</v>
      </c>
      <c r="E310" s="2"/>
      <c r="F310" s="2"/>
      <c r="G310" s="3">
        <v>46239</v>
      </c>
      <c r="H310" s="2" t="s">
        <v>2564</v>
      </c>
      <c r="I310" s="3">
        <v>46239</v>
      </c>
      <c r="J310" s="2" t="s">
        <v>2565</v>
      </c>
      <c r="K310" s="2"/>
      <c r="L310" s="2"/>
      <c r="M310" s="2" t="s">
        <v>90</v>
      </c>
      <c r="N310" s="3"/>
      <c r="O310" s="2" t="s">
        <v>2566</v>
      </c>
      <c r="P310" s="2"/>
      <c r="Q310" s="2" t="s">
        <v>27</v>
      </c>
      <c r="R310" s="2" t="s">
        <v>538</v>
      </c>
      <c r="S310" s="2" t="s">
        <v>27</v>
      </c>
      <c r="T310" s="3">
        <v>46239</v>
      </c>
      <c r="U310" s="2" t="s">
        <v>2567</v>
      </c>
      <c r="V310" s="2"/>
      <c r="W310" s="2" t="s">
        <v>927</v>
      </c>
      <c r="X310" s="2" t="s">
        <v>113</v>
      </c>
      <c r="Y310" s="2" t="s">
        <v>928</v>
      </c>
      <c r="Z310" s="2" t="s">
        <v>92</v>
      </c>
      <c r="AA310" s="2" t="s">
        <v>1238</v>
      </c>
      <c r="AB310" s="2" t="s">
        <v>1239</v>
      </c>
      <c r="AC310" s="2" t="s">
        <v>114</v>
      </c>
      <c r="AD310" s="2">
        <v>1</v>
      </c>
      <c r="AE310" s="2" t="s">
        <v>539</v>
      </c>
      <c r="AF310" s="2" t="s">
        <v>540</v>
      </c>
      <c r="AG310" s="2" t="s">
        <v>13</v>
      </c>
      <c r="AH310" s="2" t="s">
        <v>154</v>
      </c>
      <c r="AI310" s="2" t="s">
        <v>541</v>
      </c>
      <c r="AJ310" s="2" t="s">
        <v>155</v>
      </c>
      <c r="AK310" s="2" t="s">
        <v>156</v>
      </c>
      <c r="AL310" s="2" t="s">
        <v>129</v>
      </c>
      <c r="AM310" s="2" t="s">
        <v>150</v>
      </c>
      <c r="AN310" s="2" t="s">
        <v>2568</v>
      </c>
      <c r="AO310" s="22">
        <v>28160</v>
      </c>
      <c r="AP310" s="22">
        <v>0</v>
      </c>
      <c r="AQ310" s="22">
        <v>0</v>
      </c>
      <c r="AR310" s="22">
        <v>0</v>
      </c>
      <c r="AS310" s="25">
        <v>30863.360000000001</v>
      </c>
      <c r="AT310" s="25">
        <v>0</v>
      </c>
      <c r="AU310" s="25">
        <v>44827.9</v>
      </c>
      <c r="AV310" s="25">
        <v>0</v>
      </c>
      <c r="AW310" s="25">
        <v>30863.360000000001</v>
      </c>
      <c r="AX310" s="25">
        <v>44827.9</v>
      </c>
      <c r="AY310" s="25">
        <v>13964.54</v>
      </c>
    </row>
    <row r="311" spans="2:51" hidden="1">
      <c r="B311" s="5" t="s">
        <v>21</v>
      </c>
      <c r="C311" s="2" t="s">
        <v>152</v>
      </c>
      <c r="D311" s="2" t="s">
        <v>100</v>
      </c>
      <c r="E311" s="2"/>
      <c r="F311" s="2"/>
      <c r="G311" s="3">
        <v>46239</v>
      </c>
      <c r="H311" s="2" t="s">
        <v>2569</v>
      </c>
      <c r="I311" s="3">
        <v>46239</v>
      </c>
      <c r="J311" s="2" t="s">
        <v>2570</v>
      </c>
      <c r="K311" s="2"/>
      <c r="L311" s="2"/>
      <c r="M311" s="2" t="s">
        <v>90</v>
      </c>
      <c r="N311" s="3"/>
      <c r="O311" s="2" t="s">
        <v>2571</v>
      </c>
      <c r="P311" s="2"/>
      <c r="Q311" s="2" t="s">
        <v>27</v>
      </c>
      <c r="R311" s="2" t="s">
        <v>538</v>
      </c>
      <c r="S311" s="2" t="s">
        <v>27</v>
      </c>
      <c r="T311" s="3">
        <v>46239</v>
      </c>
      <c r="U311" s="2" t="s">
        <v>2572</v>
      </c>
      <c r="V311" s="2"/>
      <c r="W311" s="2" t="s">
        <v>1010</v>
      </c>
      <c r="X311" s="2" t="s">
        <v>133</v>
      </c>
      <c r="Y311" s="2" t="s">
        <v>336</v>
      </c>
      <c r="Z311" s="2" t="s">
        <v>92</v>
      </c>
      <c r="AA311" s="2" t="s">
        <v>603</v>
      </c>
      <c r="AB311" s="2" t="s">
        <v>604</v>
      </c>
      <c r="AC311" s="2" t="s">
        <v>114</v>
      </c>
      <c r="AD311" s="2">
        <v>1</v>
      </c>
      <c r="AE311" s="2" t="s">
        <v>539</v>
      </c>
      <c r="AF311" s="2" t="s">
        <v>540</v>
      </c>
      <c r="AG311" s="2" t="s">
        <v>13</v>
      </c>
      <c r="AH311" s="2" t="s">
        <v>154</v>
      </c>
      <c r="AI311" s="2" t="s">
        <v>541</v>
      </c>
      <c r="AJ311" s="2" t="s">
        <v>155</v>
      </c>
      <c r="AK311" s="2" t="s">
        <v>156</v>
      </c>
      <c r="AL311" s="2" t="s">
        <v>129</v>
      </c>
      <c r="AM311" s="2" t="s">
        <v>150</v>
      </c>
      <c r="AN311" s="2" t="s">
        <v>2573</v>
      </c>
      <c r="AO311" s="22">
        <v>27300</v>
      </c>
      <c r="AP311" s="22">
        <v>0</v>
      </c>
      <c r="AQ311" s="22">
        <v>0</v>
      </c>
      <c r="AR311" s="22">
        <v>0</v>
      </c>
      <c r="AS311" s="25">
        <v>29920.799999999999</v>
      </c>
      <c r="AT311" s="25">
        <v>0</v>
      </c>
      <c r="AU311" s="25">
        <v>43458.87</v>
      </c>
      <c r="AV311" s="25">
        <v>0</v>
      </c>
      <c r="AW311" s="25">
        <v>29920.799999999999</v>
      </c>
      <c r="AX311" s="25">
        <v>43458.87</v>
      </c>
      <c r="AY311" s="25">
        <v>13538.07</v>
      </c>
    </row>
    <row r="312" spans="2:51" hidden="1">
      <c r="B312" s="5" t="s">
        <v>21</v>
      </c>
      <c r="C312" s="2" t="s">
        <v>152</v>
      </c>
      <c r="D312" s="2" t="s">
        <v>100</v>
      </c>
      <c r="E312" s="2"/>
      <c r="F312" s="2"/>
      <c r="G312" s="3">
        <v>46239</v>
      </c>
      <c r="H312" s="2" t="s">
        <v>2574</v>
      </c>
      <c r="I312" s="3">
        <v>46239</v>
      </c>
      <c r="J312" s="2" t="s">
        <v>2575</v>
      </c>
      <c r="K312" s="2"/>
      <c r="L312" s="2"/>
      <c r="M312" s="2" t="s">
        <v>90</v>
      </c>
      <c r="N312" s="3"/>
      <c r="O312" s="2" t="s">
        <v>2576</v>
      </c>
      <c r="P312" s="2"/>
      <c r="Q312" s="2" t="s">
        <v>27</v>
      </c>
      <c r="R312" s="2" t="s">
        <v>538</v>
      </c>
      <c r="S312" s="2" t="s">
        <v>27</v>
      </c>
      <c r="T312" s="3">
        <v>46239</v>
      </c>
      <c r="U312" s="2" t="s">
        <v>2577</v>
      </c>
      <c r="V312" s="2"/>
      <c r="W312" s="2" t="s">
        <v>523</v>
      </c>
      <c r="X312" s="2" t="s">
        <v>133</v>
      </c>
      <c r="Y312" s="2" t="s">
        <v>294</v>
      </c>
      <c r="Z312" s="2" t="s">
        <v>92</v>
      </c>
      <c r="AA312" s="2" t="s">
        <v>295</v>
      </c>
      <c r="AB312" s="2" t="s">
        <v>296</v>
      </c>
      <c r="AC312" s="2" t="s">
        <v>114</v>
      </c>
      <c r="AD312" s="2">
        <v>1</v>
      </c>
      <c r="AE312" s="2" t="s">
        <v>539</v>
      </c>
      <c r="AF312" s="2" t="s">
        <v>540</v>
      </c>
      <c r="AG312" s="2" t="s">
        <v>13</v>
      </c>
      <c r="AH312" s="2" t="s">
        <v>154</v>
      </c>
      <c r="AI312" s="2" t="s">
        <v>541</v>
      </c>
      <c r="AJ312" s="2" t="s">
        <v>155</v>
      </c>
      <c r="AK312" s="2" t="s">
        <v>156</v>
      </c>
      <c r="AL312" s="2" t="s">
        <v>129</v>
      </c>
      <c r="AM312" s="2" t="s">
        <v>150</v>
      </c>
      <c r="AN312" s="2" t="s">
        <v>2578</v>
      </c>
      <c r="AO312" s="22">
        <v>18420</v>
      </c>
      <c r="AP312" s="22">
        <v>0</v>
      </c>
      <c r="AQ312" s="22">
        <v>0</v>
      </c>
      <c r="AR312" s="22">
        <v>0</v>
      </c>
      <c r="AS312" s="25">
        <v>28500</v>
      </c>
      <c r="AT312" s="25">
        <v>0</v>
      </c>
      <c r="AU312" s="25">
        <v>42981</v>
      </c>
      <c r="AV312" s="25">
        <v>0</v>
      </c>
      <c r="AW312" s="25">
        <v>28500</v>
      </c>
      <c r="AX312" s="25">
        <v>42981</v>
      </c>
      <c r="AY312" s="25">
        <v>14481</v>
      </c>
    </row>
    <row r="313" spans="2:51" hidden="1">
      <c r="B313" s="5" t="s">
        <v>21</v>
      </c>
      <c r="C313" s="2" t="s">
        <v>152</v>
      </c>
      <c r="D313" s="2" t="s">
        <v>100</v>
      </c>
      <c r="E313" s="2"/>
      <c r="F313" s="2"/>
      <c r="G313" s="3">
        <v>46239</v>
      </c>
      <c r="H313" s="2" t="s">
        <v>2579</v>
      </c>
      <c r="I313" s="3">
        <v>46239</v>
      </c>
      <c r="J313" s="2" t="s">
        <v>2580</v>
      </c>
      <c r="K313" s="2"/>
      <c r="L313" s="2"/>
      <c r="M313" s="2" t="s">
        <v>90</v>
      </c>
      <c r="N313" s="3"/>
      <c r="O313" s="2" t="s">
        <v>2581</v>
      </c>
      <c r="P313" s="2"/>
      <c r="Q313" s="2" t="s">
        <v>486</v>
      </c>
      <c r="R313" s="2" t="s">
        <v>538</v>
      </c>
      <c r="S313" s="2" t="s">
        <v>486</v>
      </c>
      <c r="T313" s="3">
        <v>46239</v>
      </c>
      <c r="U313" s="2" t="s">
        <v>2582</v>
      </c>
      <c r="V313" s="2"/>
      <c r="W313" s="2" t="s">
        <v>767</v>
      </c>
      <c r="X313" s="2" t="s">
        <v>133</v>
      </c>
      <c r="Y313" s="2" t="s">
        <v>291</v>
      </c>
      <c r="Z313" s="2" t="s">
        <v>92</v>
      </c>
      <c r="AA313" s="2" t="s">
        <v>90</v>
      </c>
      <c r="AB313" s="2"/>
      <c r="AC313" s="2" t="s">
        <v>114</v>
      </c>
      <c r="AD313" s="2">
        <v>1</v>
      </c>
      <c r="AE313" s="2" t="s">
        <v>539</v>
      </c>
      <c r="AF313" s="2" t="s">
        <v>540</v>
      </c>
      <c r="AG313" s="2" t="s">
        <v>13</v>
      </c>
      <c r="AH313" s="2" t="s">
        <v>154</v>
      </c>
      <c r="AI313" s="2" t="s">
        <v>541</v>
      </c>
      <c r="AJ313" s="2" t="s">
        <v>194</v>
      </c>
      <c r="AK313" s="2" t="s">
        <v>487</v>
      </c>
      <c r="AL313" s="2" t="s">
        <v>103</v>
      </c>
      <c r="AM313" s="2" t="s">
        <v>104</v>
      </c>
      <c r="AN313" s="2" t="s">
        <v>2583</v>
      </c>
      <c r="AO313" s="22">
        <v>26440</v>
      </c>
      <c r="AP313" s="22">
        <v>0</v>
      </c>
      <c r="AQ313" s="22">
        <v>0</v>
      </c>
      <c r="AR313" s="22">
        <v>0</v>
      </c>
      <c r="AS313" s="25">
        <v>36434.32</v>
      </c>
      <c r="AT313" s="25">
        <v>0</v>
      </c>
      <c r="AU313" s="25">
        <v>41336.300000000003</v>
      </c>
      <c r="AV313" s="25">
        <v>0</v>
      </c>
      <c r="AW313" s="25">
        <v>36434.32</v>
      </c>
      <c r="AX313" s="25">
        <v>41336.300000000003</v>
      </c>
      <c r="AY313" s="25">
        <v>4901.9799999999996</v>
      </c>
    </row>
    <row r="314" spans="2:51" hidden="1">
      <c r="B314" s="5" t="s">
        <v>21</v>
      </c>
      <c r="C314" s="2" t="s">
        <v>152</v>
      </c>
      <c r="D314" s="2" t="s">
        <v>100</v>
      </c>
      <c r="E314" s="2"/>
      <c r="F314" s="2"/>
      <c r="G314" s="3">
        <v>46239</v>
      </c>
      <c r="H314" s="2" t="s">
        <v>2584</v>
      </c>
      <c r="I314" s="3">
        <v>46239</v>
      </c>
      <c r="J314" s="2" t="s">
        <v>2585</v>
      </c>
      <c r="K314" s="2"/>
      <c r="L314" s="2"/>
      <c r="M314" s="2" t="s">
        <v>90</v>
      </c>
      <c r="N314" s="3"/>
      <c r="O314" s="2" t="s">
        <v>2586</v>
      </c>
      <c r="P314" s="2"/>
      <c r="Q314" s="2" t="s">
        <v>27</v>
      </c>
      <c r="R314" s="2" t="s">
        <v>538</v>
      </c>
      <c r="S314" s="2" t="s">
        <v>27</v>
      </c>
      <c r="T314" s="3">
        <v>46239</v>
      </c>
      <c r="U314" s="2" t="s">
        <v>2587</v>
      </c>
      <c r="V314" s="2"/>
      <c r="W314" s="2" t="s">
        <v>528</v>
      </c>
      <c r="X314" s="2" t="s">
        <v>133</v>
      </c>
      <c r="Y314" s="2" t="s">
        <v>513</v>
      </c>
      <c r="Z314" s="2" t="s">
        <v>92</v>
      </c>
      <c r="AA314" s="2" t="s">
        <v>90</v>
      </c>
      <c r="AB314" s="2"/>
      <c r="AC314" s="2" t="s">
        <v>114</v>
      </c>
      <c r="AD314" s="2">
        <v>1</v>
      </c>
      <c r="AE314" s="2" t="s">
        <v>539</v>
      </c>
      <c r="AF314" s="2" t="s">
        <v>540</v>
      </c>
      <c r="AG314" s="2" t="s">
        <v>13</v>
      </c>
      <c r="AH314" s="2" t="s">
        <v>154</v>
      </c>
      <c r="AI314" s="2" t="s">
        <v>541</v>
      </c>
      <c r="AJ314" s="2" t="s">
        <v>155</v>
      </c>
      <c r="AK314" s="2" t="s">
        <v>156</v>
      </c>
      <c r="AL314" s="2" t="s">
        <v>129</v>
      </c>
      <c r="AM314" s="2" t="s">
        <v>150</v>
      </c>
      <c r="AN314" s="2" t="s">
        <v>2588</v>
      </c>
      <c r="AO314" s="22">
        <v>26440</v>
      </c>
      <c r="AP314" s="22">
        <v>0</v>
      </c>
      <c r="AQ314" s="22">
        <v>0</v>
      </c>
      <c r="AR314" s="22">
        <v>0</v>
      </c>
      <c r="AS314" s="25">
        <v>28956.32</v>
      </c>
      <c r="AT314" s="25">
        <v>0</v>
      </c>
      <c r="AU314" s="25">
        <v>42089.84</v>
      </c>
      <c r="AV314" s="25">
        <v>0</v>
      </c>
      <c r="AW314" s="25">
        <v>28956.32</v>
      </c>
      <c r="AX314" s="25">
        <v>42089.84</v>
      </c>
      <c r="AY314" s="25">
        <v>13133.52</v>
      </c>
    </row>
    <row r="315" spans="2:51" hidden="1">
      <c r="B315" s="5" t="s">
        <v>21</v>
      </c>
      <c r="C315" s="2" t="s">
        <v>152</v>
      </c>
      <c r="D315" s="2" t="s">
        <v>100</v>
      </c>
      <c r="E315" s="2"/>
      <c r="F315" s="2"/>
      <c r="G315" s="3">
        <v>46239</v>
      </c>
      <c r="H315" s="2" t="s">
        <v>2589</v>
      </c>
      <c r="I315" s="3">
        <v>46239</v>
      </c>
      <c r="J315" s="2" t="s">
        <v>2590</v>
      </c>
      <c r="K315" s="2"/>
      <c r="L315" s="2"/>
      <c r="M315" s="2" t="s">
        <v>90</v>
      </c>
      <c r="N315" s="3"/>
      <c r="O315" s="2" t="s">
        <v>2591</v>
      </c>
      <c r="P315" s="2"/>
      <c r="Q315" s="2" t="s">
        <v>27</v>
      </c>
      <c r="R315" s="2" t="s">
        <v>538</v>
      </c>
      <c r="S315" s="2" t="s">
        <v>27</v>
      </c>
      <c r="T315" s="3">
        <v>46239</v>
      </c>
      <c r="U315" s="2" t="s">
        <v>2592</v>
      </c>
      <c r="V315" s="2"/>
      <c r="W315" s="2" t="s">
        <v>533</v>
      </c>
      <c r="X315" s="2" t="s">
        <v>133</v>
      </c>
      <c r="Y315" s="2" t="s">
        <v>350</v>
      </c>
      <c r="Z315" s="2" t="s">
        <v>92</v>
      </c>
      <c r="AA315" s="2" t="s">
        <v>350</v>
      </c>
      <c r="AB315" s="2" t="s">
        <v>351</v>
      </c>
      <c r="AC315" s="2" t="s">
        <v>114</v>
      </c>
      <c r="AD315" s="2">
        <v>1</v>
      </c>
      <c r="AE315" s="2" t="s">
        <v>539</v>
      </c>
      <c r="AF315" s="2" t="s">
        <v>540</v>
      </c>
      <c r="AG315" s="2" t="s">
        <v>13</v>
      </c>
      <c r="AH315" s="2" t="s">
        <v>154</v>
      </c>
      <c r="AI315" s="2" t="s">
        <v>541</v>
      </c>
      <c r="AJ315" s="2" t="s">
        <v>155</v>
      </c>
      <c r="AK315" s="2" t="s">
        <v>156</v>
      </c>
      <c r="AL315" s="2" t="s">
        <v>129</v>
      </c>
      <c r="AM315" s="2" t="s">
        <v>150</v>
      </c>
      <c r="AN315" s="2" t="s">
        <v>2593</v>
      </c>
      <c r="AO315" s="22">
        <v>27320</v>
      </c>
      <c r="AP315" s="22">
        <v>0</v>
      </c>
      <c r="AQ315" s="22">
        <v>0</v>
      </c>
      <c r="AR315" s="22">
        <v>0</v>
      </c>
      <c r="AS315" s="25">
        <v>29942.720000000001</v>
      </c>
      <c r="AT315" s="25">
        <v>0</v>
      </c>
      <c r="AU315" s="25">
        <v>43490.71</v>
      </c>
      <c r="AV315" s="25">
        <v>0</v>
      </c>
      <c r="AW315" s="25">
        <v>29942.720000000001</v>
      </c>
      <c r="AX315" s="25">
        <v>43490.71</v>
      </c>
      <c r="AY315" s="25">
        <v>13547.99</v>
      </c>
    </row>
    <row r="316" spans="2:51" hidden="1">
      <c r="B316" s="5" t="s">
        <v>551</v>
      </c>
      <c r="C316" s="2" t="s">
        <v>552</v>
      </c>
      <c r="D316" s="2"/>
      <c r="E316" s="2"/>
      <c r="F316" s="2" t="s">
        <v>88</v>
      </c>
      <c r="G316" s="3">
        <v>46239</v>
      </c>
      <c r="H316" s="2" t="s">
        <v>2594</v>
      </c>
      <c r="I316" s="3">
        <v>46239</v>
      </c>
      <c r="J316" s="2" t="s">
        <v>2595</v>
      </c>
      <c r="K316" s="2"/>
      <c r="L316" s="2"/>
      <c r="M316" s="2" t="s">
        <v>90</v>
      </c>
      <c r="N316" s="3"/>
      <c r="O316" s="2"/>
      <c r="P316" s="2"/>
      <c r="Q316" s="2" t="s">
        <v>553</v>
      </c>
      <c r="R316" s="2" t="s">
        <v>553</v>
      </c>
      <c r="S316" s="2"/>
      <c r="T316" s="3"/>
      <c r="U316" s="2"/>
      <c r="V316" s="2"/>
      <c r="W316" s="2" t="s">
        <v>694</v>
      </c>
      <c r="X316" s="2" t="s">
        <v>91</v>
      </c>
      <c r="Y316" s="2" t="s">
        <v>695</v>
      </c>
      <c r="Z316" s="2" t="s">
        <v>92</v>
      </c>
      <c r="AA316" s="2" t="s">
        <v>90</v>
      </c>
      <c r="AB316" s="2"/>
      <c r="AC316" s="2" t="s">
        <v>93</v>
      </c>
      <c r="AD316" s="2">
        <v>1</v>
      </c>
      <c r="AE316" s="2" t="s">
        <v>554</v>
      </c>
      <c r="AF316" s="2" t="s">
        <v>555</v>
      </c>
      <c r="AG316" s="2" t="s">
        <v>322</v>
      </c>
      <c r="AH316" s="2" t="s">
        <v>556</v>
      </c>
      <c r="AI316" s="2" t="s">
        <v>557</v>
      </c>
      <c r="AJ316" s="2" t="s">
        <v>321</v>
      </c>
      <c r="AK316" s="2" t="s">
        <v>322</v>
      </c>
      <c r="AL316" s="2" t="s">
        <v>322</v>
      </c>
      <c r="AM316" s="2" t="s">
        <v>323</v>
      </c>
      <c r="AN316" s="2" t="s">
        <v>851</v>
      </c>
      <c r="AO316" s="22">
        <v>0</v>
      </c>
      <c r="AP316" s="22">
        <v>0</v>
      </c>
      <c r="AQ316" s="22">
        <v>0</v>
      </c>
      <c r="AR316" s="22">
        <v>0</v>
      </c>
      <c r="AS316" s="25">
        <v>8000</v>
      </c>
      <c r="AT316" s="25">
        <v>0</v>
      </c>
      <c r="AU316" s="25">
        <v>8600</v>
      </c>
      <c r="AV316" s="25">
        <v>0</v>
      </c>
      <c r="AW316" s="25">
        <v>8000</v>
      </c>
      <c r="AX316" s="25">
        <v>8600</v>
      </c>
      <c r="AY316" s="25">
        <v>600</v>
      </c>
    </row>
    <row r="317" spans="2:51" hidden="1">
      <c r="B317" s="5" t="s">
        <v>551</v>
      </c>
      <c r="C317" s="2" t="s">
        <v>552</v>
      </c>
      <c r="D317" s="2"/>
      <c r="E317" s="2"/>
      <c r="F317" s="2" t="s">
        <v>88</v>
      </c>
      <c r="G317" s="3">
        <v>46239</v>
      </c>
      <c r="H317" s="2" t="s">
        <v>2596</v>
      </c>
      <c r="I317" s="3">
        <v>46239</v>
      </c>
      <c r="J317" s="2" t="s">
        <v>2597</v>
      </c>
      <c r="K317" s="2"/>
      <c r="L317" s="2"/>
      <c r="M317" s="2" t="s">
        <v>90</v>
      </c>
      <c r="N317" s="3"/>
      <c r="O317" s="2"/>
      <c r="P317" s="2"/>
      <c r="Q317" s="2" t="s">
        <v>553</v>
      </c>
      <c r="R317" s="2" t="s">
        <v>553</v>
      </c>
      <c r="S317" s="2"/>
      <c r="T317" s="3"/>
      <c r="U317" s="2"/>
      <c r="V317" s="2"/>
      <c r="W317" s="2" t="s">
        <v>694</v>
      </c>
      <c r="X317" s="2" t="s">
        <v>91</v>
      </c>
      <c r="Y317" s="2" t="s">
        <v>695</v>
      </c>
      <c r="Z317" s="2" t="s">
        <v>92</v>
      </c>
      <c r="AA317" s="2" t="s">
        <v>90</v>
      </c>
      <c r="AB317" s="2"/>
      <c r="AC317" s="2" t="s">
        <v>93</v>
      </c>
      <c r="AD317" s="2">
        <v>1</v>
      </c>
      <c r="AE317" s="2" t="s">
        <v>554</v>
      </c>
      <c r="AF317" s="2" t="s">
        <v>555</v>
      </c>
      <c r="AG317" s="2" t="s">
        <v>322</v>
      </c>
      <c r="AH317" s="2" t="s">
        <v>556</v>
      </c>
      <c r="AI317" s="2" t="s">
        <v>557</v>
      </c>
      <c r="AJ317" s="2" t="s">
        <v>321</v>
      </c>
      <c r="AK317" s="2" t="s">
        <v>322</v>
      </c>
      <c r="AL317" s="2" t="s">
        <v>322</v>
      </c>
      <c r="AM317" s="2" t="s">
        <v>323</v>
      </c>
      <c r="AN317" s="2" t="s">
        <v>1124</v>
      </c>
      <c r="AO317" s="22">
        <v>0</v>
      </c>
      <c r="AP317" s="22">
        <v>0</v>
      </c>
      <c r="AQ317" s="22">
        <v>0</v>
      </c>
      <c r="AR317" s="22">
        <v>0</v>
      </c>
      <c r="AS317" s="25">
        <v>1250</v>
      </c>
      <c r="AT317" s="25">
        <v>0</v>
      </c>
      <c r="AU317" s="25">
        <v>4900</v>
      </c>
      <c r="AV317" s="25">
        <v>0</v>
      </c>
      <c r="AW317" s="25">
        <v>1250</v>
      </c>
      <c r="AX317" s="25">
        <v>4900</v>
      </c>
      <c r="AY317" s="25">
        <v>3650</v>
      </c>
    </row>
    <row r="318" spans="2:51" hidden="1">
      <c r="B318" s="5" t="s">
        <v>551</v>
      </c>
      <c r="C318" s="2" t="s">
        <v>552</v>
      </c>
      <c r="D318" s="2"/>
      <c r="E318" s="2"/>
      <c r="F318" s="2" t="s">
        <v>88</v>
      </c>
      <c r="G318" s="3">
        <v>46239</v>
      </c>
      <c r="H318" s="2" t="s">
        <v>2598</v>
      </c>
      <c r="I318" s="3">
        <v>46239</v>
      </c>
      <c r="J318" s="2" t="s">
        <v>2599</v>
      </c>
      <c r="K318" s="2"/>
      <c r="L318" s="2"/>
      <c r="M318" s="2" t="s">
        <v>90</v>
      </c>
      <c r="N318" s="3"/>
      <c r="O318" s="2"/>
      <c r="P318" s="2"/>
      <c r="Q318" s="2" t="s">
        <v>553</v>
      </c>
      <c r="R318" s="2" t="s">
        <v>553</v>
      </c>
      <c r="S318" s="2"/>
      <c r="T318" s="3"/>
      <c r="U318" s="2"/>
      <c r="V318" s="2"/>
      <c r="W318" s="2" t="s">
        <v>694</v>
      </c>
      <c r="X318" s="2" t="s">
        <v>91</v>
      </c>
      <c r="Y318" s="2" t="s">
        <v>695</v>
      </c>
      <c r="Z318" s="2" t="s">
        <v>92</v>
      </c>
      <c r="AA318" s="2" t="s">
        <v>90</v>
      </c>
      <c r="AB318" s="2"/>
      <c r="AC318" s="2" t="s">
        <v>93</v>
      </c>
      <c r="AD318" s="2">
        <v>1</v>
      </c>
      <c r="AE318" s="2" t="s">
        <v>554</v>
      </c>
      <c r="AF318" s="2" t="s">
        <v>555</v>
      </c>
      <c r="AG318" s="2" t="s">
        <v>322</v>
      </c>
      <c r="AH318" s="2" t="s">
        <v>556</v>
      </c>
      <c r="AI318" s="2" t="s">
        <v>557</v>
      </c>
      <c r="AJ318" s="2" t="s">
        <v>321</v>
      </c>
      <c r="AK318" s="2" t="s">
        <v>322</v>
      </c>
      <c r="AL318" s="2" t="s">
        <v>322</v>
      </c>
      <c r="AM318" s="2" t="s">
        <v>323</v>
      </c>
      <c r="AN318" s="2" t="s">
        <v>851</v>
      </c>
      <c r="AO318" s="22">
        <v>0</v>
      </c>
      <c r="AP318" s="22">
        <v>0</v>
      </c>
      <c r="AQ318" s="22">
        <v>0</v>
      </c>
      <c r="AR318" s="22">
        <v>0</v>
      </c>
      <c r="AS318" s="25">
        <v>8000</v>
      </c>
      <c r="AT318" s="25">
        <v>0</v>
      </c>
      <c r="AU318" s="25">
        <v>8600</v>
      </c>
      <c r="AV318" s="25">
        <v>0</v>
      </c>
      <c r="AW318" s="25">
        <v>8000</v>
      </c>
      <c r="AX318" s="25">
        <v>8600</v>
      </c>
      <c r="AY318" s="25">
        <v>600</v>
      </c>
    </row>
    <row r="319" spans="2:51" hidden="1">
      <c r="B319" s="5" t="s">
        <v>551</v>
      </c>
      <c r="C319" s="2" t="s">
        <v>552</v>
      </c>
      <c r="D319" s="2" t="s">
        <v>100</v>
      </c>
      <c r="E319" s="2"/>
      <c r="F319" s="2" t="s">
        <v>88</v>
      </c>
      <c r="G319" s="3">
        <v>46239</v>
      </c>
      <c r="H319" s="2" t="s">
        <v>2600</v>
      </c>
      <c r="I319" s="3">
        <v>46239</v>
      </c>
      <c r="J319" s="2" t="s">
        <v>2601</v>
      </c>
      <c r="K319" s="2"/>
      <c r="L319" s="2"/>
      <c r="M319" s="2" t="s">
        <v>90</v>
      </c>
      <c r="N319" s="3"/>
      <c r="O319" s="2"/>
      <c r="P319" s="2"/>
      <c r="Q319" s="2" t="s">
        <v>553</v>
      </c>
      <c r="R319" s="2" t="s">
        <v>553</v>
      </c>
      <c r="S319" s="2"/>
      <c r="T319" s="3"/>
      <c r="U319" s="2"/>
      <c r="V319" s="2"/>
      <c r="W319" s="2" t="s">
        <v>1212</v>
      </c>
      <c r="X319" s="2" t="s">
        <v>91</v>
      </c>
      <c r="Y319" s="2" t="s">
        <v>1213</v>
      </c>
      <c r="Z319" s="2" t="s">
        <v>92</v>
      </c>
      <c r="AA319" s="2" t="s">
        <v>90</v>
      </c>
      <c r="AB319" s="2"/>
      <c r="AC319" s="2" t="s">
        <v>114</v>
      </c>
      <c r="AD319" s="2">
        <v>1</v>
      </c>
      <c r="AE319" s="2" t="s">
        <v>554</v>
      </c>
      <c r="AF319" s="2" t="s">
        <v>555</v>
      </c>
      <c r="AG319" s="2" t="s">
        <v>322</v>
      </c>
      <c r="AH319" s="2" t="s">
        <v>556</v>
      </c>
      <c r="AI319" s="2" t="s">
        <v>2602</v>
      </c>
      <c r="AJ319" s="2" t="s">
        <v>115</v>
      </c>
      <c r="AK319" s="2" t="s">
        <v>116</v>
      </c>
      <c r="AL319" s="2" t="s">
        <v>116</v>
      </c>
      <c r="AM319" s="2" t="s">
        <v>117</v>
      </c>
      <c r="AN319" s="2" t="s">
        <v>969</v>
      </c>
      <c r="AO319" s="22">
        <v>0</v>
      </c>
      <c r="AP319" s="22">
        <v>0</v>
      </c>
      <c r="AQ319" s="22">
        <v>0</v>
      </c>
      <c r="AR319" s="22">
        <v>0</v>
      </c>
      <c r="AS319" s="25">
        <v>33000</v>
      </c>
      <c r="AT319" s="25">
        <v>0</v>
      </c>
      <c r="AU319" s="25">
        <v>34350</v>
      </c>
      <c r="AV319" s="25">
        <v>0</v>
      </c>
      <c r="AW319" s="25">
        <v>33000</v>
      </c>
      <c r="AX319" s="25">
        <v>34350</v>
      </c>
      <c r="AY319" s="25">
        <v>1350</v>
      </c>
    </row>
    <row r="320" spans="2:51" hidden="1">
      <c r="B320" s="5" t="s">
        <v>551</v>
      </c>
      <c r="C320" s="2" t="s">
        <v>552</v>
      </c>
      <c r="D320" s="2"/>
      <c r="E320" s="2"/>
      <c r="F320" s="2" t="s">
        <v>88</v>
      </c>
      <c r="G320" s="3">
        <v>46239</v>
      </c>
      <c r="H320" s="2" t="s">
        <v>2603</v>
      </c>
      <c r="I320" s="3">
        <v>46239</v>
      </c>
      <c r="J320" s="2" t="s">
        <v>2604</v>
      </c>
      <c r="K320" s="2"/>
      <c r="L320" s="2"/>
      <c r="M320" s="2" t="s">
        <v>90</v>
      </c>
      <c r="N320" s="3"/>
      <c r="O320" s="2"/>
      <c r="P320" s="2"/>
      <c r="Q320" s="2" t="s">
        <v>1371</v>
      </c>
      <c r="R320" s="2" t="s">
        <v>1371</v>
      </c>
      <c r="S320" s="2"/>
      <c r="T320" s="3"/>
      <c r="U320" s="2"/>
      <c r="V320" s="2"/>
      <c r="W320" s="2" t="s">
        <v>1158</v>
      </c>
      <c r="X320" s="2" t="s">
        <v>91</v>
      </c>
      <c r="Y320" s="2" t="s">
        <v>1159</v>
      </c>
      <c r="Z320" s="2" t="s">
        <v>92</v>
      </c>
      <c r="AA320" s="2" t="s">
        <v>90</v>
      </c>
      <c r="AB320" s="2"/>
      <c r="AC320" s="2" t="s">
        <v>114</v>
      </c>
      <c r="AD320" s="2">
        <v>1</v>
      </c>
      <c r="AE320" s="2" t="s">
        <v>128</v>
      </c>
      <c r="AF320" s="2" t="s">
        <v>129</v>
      </c>
      <c r="AG320" s="2" t="s">
        <v>129</v>
      </c>
      <c r="AH320" s="2" t="s">
        <v>130</v>
      </c>
      <c r="AI320" s="2" t="s">
        <v>1381</v>
      </c>
      <c r="AJ320" s="2" t="s">
        <v>231</v>
      </c>
      <c r="AK320" s="2" t="s">
        <v>207</v>
      </c>
      <c r="AL320" s="2" t="s">
        <v>207</v>
      </c>
      <c r="AM320" s="2" t="s">
        <v>178</v>
      </c>
      <c r="AN320" s="2" t="s">
        <v>2605</v>
      </c>
      <c r="AO320" s="22">
        <v>0</v>
      </c>
      <c r="AP320" s="22">
        <v>0</v>
      </c>
      <c r="AQ320" s="22">
        <v>0</v>
      </c>
      <c r="AR320" s="22">
        <v>0</v>
      </c>
      <c r="AS320" s="25">
        <v>38000</v>
      </c>
      <c r="AT320" s="25">
        <v>0</v>
      </c>
      <c r="AU320" s="25">
        <v>42000</v>
      </c>
      <c r="AV320" s="25">
        <v>0</v>
      </c>
      <c r="AW320" s="25">
        <v>38000</v>
      </c>
      <c r="AX320" s="25">
        <v>42000</v>
      </c>
      <c r="AY320" s="25">
        <v>4000</v>
      </c>
    </row>
    <row r="321" spans="2:51" hidden="1">
      <c r="B321" s="5" t="s">
        <v>551</v>
      </c>
      <c r="C321" s="2" t="s">
        <v>552</v>
      </c>
      <c r="D321" s="2"/>
      <c r="E321" s="2"/>
      <c r="F321" s="2" t="s">
        <v>88</v>
      </c>
      <c r="G321" s="3">
        <v>46239</v>
      </c>
      <c r="H321" s="2" t="s">
        <v>2606</v>
      </c>
      <c r="I321" s="3">
        <v>46239</v>
      </c>
      <c r="J321" s="2" t="s">
        <v>2607</v>
      </c>
      <c r="K321" s="2"/>
      <c r="L321" s="2"/>
      <c r="M321" s="2" t="s">
        <v>90</v>
      </c>
      <c r="N321" s="3"/>
      <c r="O321" s="2"/>
      <c r="P321" s="2"/>
      <c r="Q321" s="2" t="s">
        <v>1371</v>
      </c>
      <c r="R321" s="2" t="s">
        <v>1371</v>
      </c>
      <c r="S321" s="2"/>
      <c r="T321" s="3"/>
      <c r="U321" s="2"/>
      <c r="V321" s="2"/>
      <c r="W321" s="2" t="s">
        <v>2608</v>
      </c>
      <c r="X321" s="2" t="s">
        <v>91</v>
      </c>
      <c r="Y321" s="2" t="s">
        <v>2609</v>
      </c>
      <c r="Z321" s="2" t="s">
        <v>92</v>
      </c>
      <c r="AA321" s="2" t="s">
        <v>90</v>
      </c>
      <c r="AB321" s="2"/>
      <c r="AC321" s="2" t="s">
        <v>114</v>
      </c>
      <c r="AD321" s="2">
        <v>1</v>
      </c>
      <c r="AE321" s="2" t="s">
        <v>128</v>
      </c>
      <c r="AF321" s="2" t="s">
        <v>129</v>
      </c>
      <c r="AG321" s="2" t="s">
        <v>129</v>
      </c>
      <c r="AH321" s="2" t="s">
        <v>130</v>
      </c>
      <c r="AI321" s="2" t="s">
        <v>1381</v>
      </c>
      <c r="AJ321" s="2" t="s">
        <v>231</v>
      </c>
      <c r="AK321" s="2" t="s">
        <v>207</v>
      </c>
      <c r="AL321" s="2" t="s">
        <v>207</v>
      </c>
      <c r="AM321" s="2" t="s">
        <v>178</v>
      </c>
      <c r="AN321" s="2" t="s">
        <v>2605</v>
      </c>
      <c r="AO321" s="22">
        <v>0</v>
      </c>
      <c r="AP321" s="22">
        <v>0</v>
      </c>
      <c r="AQ321" s="22">
        <v>0</v>
      </c>
      <c r="AR321" s="22">
        <v>0</v>
      </c>
      <c r="AS321" s="25">
        <v>40000</v>
      </c>
      <c r="AT321" s="25">
        <v>0</v>
      </c>
      <c r="AU321" s="25">
        <v>42000</v>
      </c>
      <c r="AV321" s="25">
        <v>0</v>
      </c>
      <c r="AW321" s="25">
        <v>40000</v>
      </c>
      <c r="AX321" s="25">
        <v>42000</v>
      </c>
      <c r="AY321" s="25">
        <v>2000</v>
      </c>
    </row>
    <row r="322" spans="2:51" hidden="1">
      <c r="B322" s="5" t="s">
        <v>551</v>
      </c>
      <c r="C322" s="2" t="s">
        <v>552</v>
      </c>
      <c r="D322" s="2" t="s">
        <v>100</v>
      </c>
      <c r="E322" s="2" t="s">
        <v>1496</v>
      </c>
      <c r="F322" s="2" t="s">
        <v>88</v>
      </c>
      <c r="G322" s="3">
        <v>46239</v>
      </c>
      <c r="H322" s="2" t="s">
        <v>2610</v>
      </c>
      <c r="I322" s="3">
        <v>46239</v>
      </c>
      <c r="J322" s="2" t="s">
        <v>2611</v>
      </c>
      <c r="K322" s="2"/>
      <c r="L322" s="2"/>
      <c r="M322" s="2" t="s">
        <v>90</v>
      </c>
      <c r="N322" s="3"/>
      <c r="O322" s="2"/>
      <c r="P322" s="2"/>
      <c r="Q322" s="2" t="s">
        <v>834</v>
      </c>
      <c r="R322" s="2" t="s">
        <v>834</v>
      </c>
      <c r="S322" s="2"/>
      <c r="T322" s="3"/>
      <c r="U322" s="2"/>
      <c r="V322" s="2"/>
      <c r="W322" s="2" t="s">
        <v>902</v>
      </c>
      <c r="X322" s="2" t="s">
        <v>91</v>
      </c>
      <c r="Y322" s="2" t="s">
        <v>894</v>
      </c>
      <c r="Z322" s="2" t="s">
        <v>92</v>
      </c>
      <c r="AA322" s="2" t="s">
        <v>90</v>
      </c>
      <c r="AB322" s="2"/>
      <c r="AC322" s="2" t="s">
        <v>114</v>
      </c>
      <c r="AD322" s="2">
        <v>1</v>
      </c>
      <c r="AE322" s="2" t="s">
        <v>321</v>
      </c>
      <c r="AF322" s="2" t="s">
        <v>322</v>
      </c>
      <c r="AG322" s="2" t="s">
        <v>322</v>
      </c>
      <c r="AH322" s="2" t="s">
        <v>323</v>
      </c>
      <c r="AI322" s="2"/>
      <c r="AJ322" s="2" t="s">
        <v>138</v>
      </c>
      <c r="AK322" s="2" t="s">
        <v>103</v>
      </c>
      <c r="AL322" s="2" t="s">
        <v>103</v>
      </c>
      <c r="AM322" s="2" t="s">
        <v>139</v>
      </c>
      <c r="AN322" s="2" t="s">
        <v>2612</v>
      </c>
      <c r="AO322" s="22">
        <v>0</v>
      </c>
      <c r="AP322" s="22">
        <v>0</v>
      </c>
      <c r="AQ322" s="22">
        <v>0</v>
      </c>
      <c r="AR322" s="22">
        <v>0</v>
      </c>
      <c r="AS322" s="25">
        <v>38500</v>
      </c>
      <c r="AT322" s="25">
        <v>0</v>
      </c>
      <c r="AU322" s="25">
        <v>40540.29</v>
      </c>
      <c r="AV322" s="25">
        <v>0</v>
      </c>
      <c r="AW322" s="25">
        <v>38500</v>
      </c>
      <c r="AX322" s="25">
        <v>40540.29</v>
      </c>
      <c r="AY322" s="25">
        <v>2040.29</v>
      </c>
    </row>
    <row r="323" spans="2:51" hidden="1">
      <c r="B323" s="5" t="s">
        <v>551</v>
      </c>
      <c r="C323" s="2" t="s">
        <v>552</v>
      </c>
      <c r="D323" s="2"/>
      <c r="E323" s="2" t="s">
        <v>1496</v>
      </c>
      <c r="F323" s="2" t="s">
        <v>88</v>
      </c>
      <c r="G323" s="3">
        <v>46239</v>
      </c>
      <c r="H323" s="2" t="s">
        <v>2613</v>
      </c>
      <c r="I323" s="3">
        <v>46239</v>
      </c>
      <c r="J323" s="2" t="s">
        <v>2614</v>
      </c>
      <c r="K323" s="2"/>
      <c r="L323" s="2"/>
      <c r="M323" s="2" t="s">
        <v>90</v>
      </c>
      <c r="N323" s="3"/>
      <c r="O323" s="2"/>
      <c r="P323" s="2"/>
      <c r="Q323" s="2" t="s">
        <v>834</v>
      </c>
      <c r="R323" s="2" t="s">
        <v>834</v>
      </c>
      <c r="S323" s="2"/>
      <c r="T323" s="3"/>
      <c r="U323" s="2"/>
      <c r="V323" s="2"/>
      <c r="W323" s="2" t="s">
        <v>962</v>
      </c>
      <c r="X323" s="2" t="s">
        <v>91</v>
      </c>
      <c r="Y323" s="2" t="s">
        <v>1380</v>
      </c>
      <c r="Z323" s="2" t="s">
        <v>92</v>
      </c>
      <c r="AA323" s="2" t="s">
        <v>90</v>
      </c>
      <c r="AB323" s="2"/>
      <c r="AC323" s="2" t="s">
        <v>114</v>
      </c>
      <c r="AD323" s="2">
        <v>1</v>
      </c>
      <c r="AE323" s="2" t="s">
        <v>321</v>
      </c>
      <c r="AF323" s="2" t="s">
        <v>322</v>
      </c>
      <c r="AG323" s="2" t="s">
        <v>322</v>
      </c>
      <c r="AH323" s="2" t="s">
        <v>323</v>
      </c>
      <c r="AI323" s="2"/>
      <c r="AJ323" s="2" t="s">
        <v>138</v>
      </c>
      <c r="AK323" s="2" t="s">
        <v>103</v>
      </c>
      <c r="AL323" s="2" t="s">
        <v>103</v>
      </c>
      <c r="AM323" s="2" t="s">
        <v>139</v>
      </c>
      <c r="AN323" s="2" t="s">
        <v>903</v>
      </c>
      <c r="AO323" s="22">
        <v>0</v>
      </c>
      <c r="AP323" s="22">
        <v>0</v>
      </c>
      <c r="AQ323" s="22">
        <v>0</v>
      </c>
      <c r="AR323" s="22">
        <v>0</v>
      </c>
      <c r="AS323" s="25">
        <v>38500</v>
      </c>
      <c r="AT323" s="25">
        <v>0</v>
      </c>
      <c r="AU323" s="25">
        <v>40540.29</v>
      </c>
      <c r="AV323" s="25">
        <v>0</v>
      </c>
      <c r="AW323" s="25">
        <v>38500</v>
      </c>
      <c r="AX323" s="25">
        <v>40540.29</v>
      </c>
      <c r="AY323" s="25">
        <v>2040.29</v>
      </c>
    </row>
    <row r="324" spans="2:51">
      <c r="B324" s="5" t="s">
        <v>551</v>
      </c>
      <c r="C324" s="2" t="s">
        <v>552</v>
      </c>
      <c r="D324" s="2"/>
      <c r="E324" s="2" t="s">
        <v>1496</v>
      </c>
      <c r="F324" s="2" t="s">
        <v>88</v>
      </c>
      <c r="G324" s="3">
        <v>46239</v>
      </c>
      <c r="H324" s="2" t="s">
        <v>2615</v>
      </c>
      <c r="I324" s="3">
        <v>46239</v>
      </c>
      <c r="J324" s="2" t="s">
        <v>2616</v>
      </c>
      <c r="K324" s="2"/>
      <c r="L324" s="2"/>
      <c r="M324" s="2" t="s">
        <v>90</v>
      </c>
      <c r="N324" s="3"/>
      <c r="O324" s="2"/>
      <c r="P324" s="2"/>
      <c r="Q324" s="2" t="s">
        <v>834</v>
      </c>
      <c r="R324" s="2" t="s">
        <v>834</v>
      </c>
      <c r="S324" s="2"/>
      <c r="T324" s="3"/>
      <c r="U324" s="2"/>
      <c r="V324" s="2"/>
      <c r="W324" s="2" t="s">
        <v>720</v>
      </c>
      <c r="X324" s="2" t="s">
        <v>91</v>
      </c>
      <c r="Y324" s="2" t="s">
        <v>566</v>
      </c>
      <c r="Z324" s="2" t="s">
        <v>149</v>
      </c>
      <c r="AA324" s="2" t="s">
        <v>90</v>
      </c>
      <c r="AB324" s="2"/>
      <c r="AC324" s="2" t="s">
        <v>114</v>
      </c>
      <c r="AD324" s="2">
        <v>1</v>
      </c>
      <c r="AE324" s="2" t="s">
        <v>321</v>
      </c>
      <c r="AF324" s="2" t="s">
        <v>322</v>
      </c>
      <c r="AG324" s="2" t="s">
        <v>322</v>
      </c>
      <c r="AH324" s="2" t="s">
        <v>323</v>
      </c>
      <c r="AI324" s="2"/>
      <c r="AJ324" s="2" t="s">
        <v>138</v>
      </c>
      <c r="AK324" s="2" t="s">
        <v>103</v>
      </c>
      <c r="AL324" s="2" t="s">
        <v>103</v>
      </c>
      <c r="AM324" s="2" t="s">
        <v>139</v>
      </c>
      <c r="AN324" s="2" t="s">
        <v>2617</v>
      </c>
      <c r="AO324" s="22">
        <v>0</v>
      </c>
      <c r="AP324" s="22">
        <v>490</v>
      </c>
      <c r="AQ324" s="22">
        <v>640</v>
      </c>
      <c r="AR324" s="22">
        <v>150</v>
      </c>
      <c r="AS324" s="25">
        <v>30159.64</v>
      </c>
      <c r="AT324" s="25">
        <v>548.73</v>
      </c>
      <c r="AU324" s="25">
        <v>35174.67</v>
      </c>
      <c r="AV324" s="25">
        <v>0</v>
      </c>
      <c r="AW324" s="25">
        <v>29610.91</v>
      </c>
      <c r="AX324" s="25">
        <v>35174.67</v>
      </c>
      <c r="AY324" s="25">
        <v>5563.76</v>
      </c>
    </row>
    <row r="325" spans="2:51" hidden="1">
      <c r="B325" s="5" t="s">
        <v>551</v>
      </c>
      <c r="C325" s="2" t="s">
        <v>552</v>
      </c>
      <c r="D325" s="2"/>
      <c r="E325" s="2" t="s">
        <v>1496</v>
      </c>
      <c r="F325" s="2" t="s">
        <v>88</v>
      </c>
      <c r="G325" s="3">
        <v>46239</v>
      </c>
      <c r="H325" s="2" t="s">
        <v>2618</v>
      </c>
      <c r="I325" s="3">
        <v>46239</v>
      </c>
      <c r="J325" s="2" t="s">
        <v>2619</v>
      </c>
      <c r="K325" s="2"/>
      <c r="L325" s="2"/>
      <c r="M325" s="2" t="s">
        <v>90</v>
      </c>
      <c r="N325" s="3"/>
      <c r="O325" s="2"/>
      <c r="P325" s="2"/>
      <c r="Q325" s="2" t="s">
        <v>834</v>
      </c>
      <c r="R325" s="2" t="s">
        <v>834</v>
      </c>
      <c r="S325" s="2"/>
      <c r="T325" s="3"/>
      <c r="U325" s="2"/>
      <c r="V325" s="2"/>
      <c r="W325" s="2" t="s">
        <v>893</v>
      </c>
      <c r="X325" s="2" t="s">
        <v>91</v>
      </c>
      <c r="Y325" s="2" t="s">
        <v>894</v>
      </c>
      <c r="Z325" s="2" t="s">
        <v>92</v>
      </c>
      <c r="AA325" s="2" t="s">
        <v>90</v>
      </c>
      <c r="AB325" s="2"/>
      <c r="AC325" s="2" t="s">
        <v>114</v>
      </c>
      <c r="AD325" s="2">
        <v>1</v>
      </c>
      <c r="AE325" s="2" t="s">
        <v>321</v>
      </c>
      <c r="AF325" s="2" t="s">
        <v>322</v>
      </c>
      <c r="AG325" s="2" t="s">
        <v>322</v>
      </c>
      <c r="AH325" s="2" t="s">
        <v>323</v>
      </c>
      <c r="AI325" s="2"/>
      <c r="AJ325" s="2" t="s">
        <v>138</v>
      </c>
      <c r="AK325" s="2" t="s">
        <v>103</v>
      </c>
      <c r="AL325" s="2" t="s">
        <v>103</v>
      </c>
      <c r="AM325" s="2" t="s">
        <v>139</v>
      </c>
      <c r="AN325" s="2" t="s">
        <v>2620</v>
      </c>
      <c r="AO325" s="22">
        <v>0</v>
      </c>
      <c r="AP325" s="22">
        <v>0</v>
      </c>
      <c r="AQ325" s="22">
        <v>0</v>
      </c>
      <c r="AR325" s="22">
        <v>0</v>
      </c>
      <c r="AS325" s="25">
        <v>48500</v>
      </c>
      <c r="AT325" s="25">
        <v>0</v>
      </c>
      <c r="AU325" s="25">
        <v>50429.56</v>
      </c>
      <c r="AV325" s="25">
        <v>0</v>
      </c>
      <c r="AW325" s="25">
        <v>48500</v>
      </c>
      <c r="AX325" s="25">
        <v>50429.56</v>
      </c>
      <c r="AY325" s="25">
        <v>1929.56</v>
      </c>
    </row>
    <row r="326" spans="2:51" hidden="1">
      <c r="B326" s="5" t="s">
        <v>551</v>
      </c>
      <c r="C326" s="2" t="s">
        <v>552</v>
      </c>
      <c r="D326" s="2"/>
      <c r="E326" s="2" t="s">
        <v>1496</v>
      </c>
      <c r="F326" s="2" t="s">
        <v>88</v>
      </c>
      <c r="G326" s="3">
        <v>46239</v>
      </c>
      <c r="H326" s="2" t="s">
        <v>2621</v>
      </c>
      <c r="I326" s="3">
        <v>46239</v>
      </c>
      <c r="J326" s="2" t="s">
        <v>2622</v>
      </c>
      <c r="K326" s="2"/>
      <c r="L326" s="2"/>
      <c r="M326" s="2" t="s">
        <v>90</v>
      </c>
      <c r="N326" s="3"/>
      <c r="O326" s="2"/>
      <c r="P326" s="2"/>
      <c r="Q326" s="2" t="s">
        <v>834</v>
      </c>
      <c r="R326" s="2" t="s">
        <v>834</v>
      </c>
      <c r="S326" s="2"/>
      <c r="T326" s="3"/>
      <c r="U326" s="2"/>
      <c r="V326" s="2"/>
      <c r="W326" s="2" t="s">
        <v>745</v>
      </c>
      <c r="X326" s="2" t="s">
        <v>91</v>
      </c>
      <c r="Y326" s="2" t="s">
        <v>659</v>
      </c>
      <c r="Z326" s="2" t="s">
        <v>92</v>
      </c>
      <c r="AA326" s="2" t="s">
        <v>90</v>
      </c>
      <c r="AB326" s="2"/>
      <c r="AC326" s="2" t="s">
        <v>114</v>
      </c>
      <c r="AD326" s="2">
        <v>1</v>
      </c>
      <c r="AE326" s="2" t="s">
        <v>321</v>
      </c>
      <c r="AF326" s="2" t="s">
        <v>322</v>
      </c>
      <c r="AG326" s="2" t="s">
        <v>322</v>
      </c>
      <c r="AH326" s="2" t="s">
        <v>323</v>
      </c>
      <c r="AI326" s="2"/>
      <c r="AJ326" s="2" t="s">
        <v>390</v>
      </c>
      <c r="AK326" s="2" t="s">
        <v>362</v>
      </c>
      <c r="AL326" s="2" t="s">
        <v>362</v>
      </c>
      <c r="AM326" s="2" t="s">
        <v>391</v>
      </c>
      <c r="AN326" s="2" t="s">
        <v>2623</v>
      </c>
      <c r="AO326" s="22">
        <v>0</v>
      </c>
      <c r="AP326" s="22">
        <v>0</v>
      </c>
      <c r="AQ326" s="22">
        <v>0</v>
      </c>
      <c r="AR326" s="22">
        <v>0</v>
      </c>
      <c r="AS326" s="25">
        <v>16000</v>
      </c>
      <c r="AT326" s="25">
        <v>0</v>
      </c>
      <c r="AU326" s="25">
        <v>12767.57</v>
      </c>
      <c r="AV326" s="25">
        <v>0</v>
      </c>
      <c r="AW326" s="25">
        <v>16000</v>
      </c>
      <c r="AX326" s="25">
        <v>12767.57</v>
      </c>
      <c r="AY326" s="25">
        <v>-3232.43</v>
      </c>
    </row>
    <row r="327" spans="2:51" hidden="1">
      <c r="B327" s="5" t="s">
        <v>551</v>
      </c>
      <c r="C327" s="2" t="s">
        <v>552</v>
      </c>
      <c r="D327" s="2"/>
      <c r="E327" s="2" t="s">
        <v>1496</v>
      </c>
      <c r="F327" s="2" t="s">
        <v>88</v>
      </c>
      <c r="G327" s="3">
        <v>46239</v>
      </c>
      <c r="H327" s="2" t="s">
        <v>2624</v>
      </c>
      <c r="I327" s="3">
        <v>46239</v>
      </c>
      <c r="J327" s="2" t="s">
        <v>2625</v>
      </c>
      <c r="K327" s="2"/>
      <c r="L327" s="2"/>
      <c r="M327" s="2" t="s">
        <v>90</v>
      </c>
      <c r="N327" s="3"/>
      <c r="O327" s="2"/>
      <c r="P327" s="2"/>
      <c r="Q327" s="2" t="s">
        <v>834</v>
      </c>
      <c r="R327" s="2" t="s">
        <v>834</v>
      </c>
      <c r="S327" s="2"/>
      <c r="T327" s="3"/>
      <c r="U327" s="2"/>
      <c r="V327" s="2"/>
      <c r="W327" s="2" t="s">
        <v>862</v>
      </c>
      <c r="X327" s="2" t="s">
        <v>91</v>
      </c>
      <c r="Y327" s="2" t="s">
        <v>863</v>
      </c>
      <c r="Z327" s="2" t="s">
        <v>92</v>
      </c>
      <c r="AA327" s="2" t="s">
        <v>90</v>
      </c>
      <c r="AB327" s="2"/>
      <c r="AC327" s="2" t="s">
        <v>114</v>
      </c>
      <c r="AD327" s="2">
        <v>1</v>
      </c>
      <c r="AE327" s="2" t="s">
        <v>321</v>
      </c>
      <c r="AF327" s="2" t="s">
        <v>322</v>
      </c>
      <c r="AG327" s="2" t="s">
        <v>322</v>
      </c>
      <c r="AH327" s="2" t="s">
        <v>323</v>
      </c>
      <c r="AI327" s="2"/>
      <c r="AJ327" s="2" t="s">
        <v>138</v>
      </c>
      <c r="AK327" s="2" t="s">
        <v>103</v>
      </c>
      <c r="AL327" s="2" t="s">
        <v>103</v>
      </c>
      <c r="AM327" s="2" t="s">
        <v>139</v>
      </c>
      <c r="AN327" s="2" t="s">
        <v>2626</v>
      </c>
      <c r="AO327" s="22">
        <v>0</v>
      </c>
      <c r="AP327" s="22">
        <v>0</v>
      </c>
      <c r="AQ327" s="22">
        <v>0</v>
      </c>
      <c r="AR327" s="22">
        <v>0</v>
      </c>
      <c r="AS327" s="25">
        <v>38500</v>
      </c>
      <c r="AT327" s="25">
        <v>0</v>
      </c>
      <c r="AU327" s="25">
        <v>40540.29</v>
      </c>
      <c r="AV327" s="25">
        <v>0</v>
      </c>
      <c r="AW327" s="25">
        <v>38500</v>
      </c>
      <c r="AX327" s="25">
        <v>40540.29</v>
      </c>
      <c r="AY327" s="25">
        <v>2040.29</v>
      </c>
    </row>
    <row r="328" spans="2:51" hidden="1">
      <c r="B328" s="5" t="s">
        <v>19</v>
      </c>
      <c r="C328" s="2" t="s">
        <v>112</v>
      </c>
      <c r="D328" s="2" t="s">
        <v>100</v>
      </c>
      <c r="E328" s="2"/>
      <c r="F328" s="2"/>
      <c r="G328" s="3">
        <v>46239</v>
      </c>
      <c r="H328" s="2" t="s">
        <v>2627</v>
      </c>
      <c r="I328" s="3">
        <v>46239</v>
      </c>
      <c r="J328" s="2" t="s">
        <v>2628</v>
      </c>
      <c r="K328" s="2"/>
      <c r="L328" s="2"/>
      <c r="M328" s="2" t="s">
        <v>90</v>
      </c>
      <c r="N328" s="3"/>
      <c r="O328" s="2"/>
      <c r="P328" s="2"/>
      <c r="Q328" s="2" t="s">
        <v>23</v>
      </c>
      <c r="R328" s="2" t="s">
        <v>23</v>
      </c>
      <c r="S328" s="2"/>
      <c r="T328" s="3">
        <v>46239</v>
      </c>
      <c r="U328" s="2" t="s">
        <v>2629</v>
      </c>
      <c r="V328" s="2"/>
      <c r="W328" s="2" t="s">
        <v>2630</v>
      </c>
      <c r="X328" s="2" t="s">
        <v>113</v>
      </c>
      <c r="Y328" s="2" t="s">
        <v>2631</v>
      </c>
      <c r="Z328" s="2" t="s">
        <v>92</v>
      </c>
      <c r="AA328" s="2" t="s">
        <v>90</v>
      </c>
      <c r="AB328" s="2"/>
      <c r="AC328" s="2" t="s">
        <v>114</v>
      </c>
      <c r="AD328" s="2">
        <v>1</v>
      </c>
      <c r="AE328" s="2" t="s">
        <v>282</v>
      </c>
      <c r="AF328" s="2" t="s">
        <v>3</v>
      </c>
      <c r="AG328" s="2" t="s">
        <v>3</v>
      </c>
      <c r="AH328" s="2" t="s">
        <v>283</v>
      </c>
      <c r="AI328" s="2"/>
      <c r="AJ328" s="2" t="s">
        <v>179</v>
      </c>
      <c r="AK328" s="2" t="s">
        <v>8</v>
      </c>
      <c r="AL328" s="2" t="s">
        <v>8</v>
      </c>
      <c r="AM328" s="2" t="s">
        <v>180</v>
      </c>
      <c r="AN328" s="2" t="s">
        <v>2632</v>
      </c>
      <c r="AO328" s="22">
        <v>0</v>
      </c>
      <c r="AP328" s="22">
        <v>0</v>
      </c>
      <c r="AQ328" s="22">
        <v>0</v>
      </c>
      <c r="AR328" s="22">
        <v>0</v>
      </c>
      <c r="AS328" s="25">
        <v>12000</v>
      </c>
      <c r="AT328" s="25">
        <v>0</v>
      </c>
      <c r="AU328" s="25">
        <v>14963</v>
      </c>
      <c r="AV328" s="25">
        <v>0</v>
      </c>
      <c r="AW328" s="25">
        <v>12000</v>
      </c>
      <c r="AX328" s="25">
        <v>14963</v>
      </c>
      <c r="AY328" s="25">
        <v>2963</v>
      </c>
    </row>
    <row r="329" spans="2:51" hidden="1">
      <c r="B329" s="5" t="s">
        <v>19</v>
      </c>
      <c r="C329" s="2" t="s">
        <v>112</v>
      </c>
      <c r="D329" s="2" t="s">
        <v>100</v>
      </c>
      <c r="E329" s="2"/>
      <c r="F329" s="2"/>
      <c r="G329" s="3">
        <v>46239</v>
      </c>
      <c r="H329" s="2" t="s">
        <v>2633</v>
      </c>
      <c r="I329" s="3">
        <v>46239</v>
      </c>
      <c r="J329" s="2" t="s">
        <v>2634</v>
      </c>
      <c r="K329" s="2"/>
      <c r="L329" s="2"/>
      <c r="M329" s="2" t="s">
        <v>90</v>
      </c>
      <c r="N329" s="3"/>
      <c r="O329" s="2"/>
      <c r="P329" s="2"/>
      <c r="Q329" s="2" t="s">
        <v>23</v>
      </c>
      <c r="R329" s="2" t="s">
        <v>23</v>
      </c>
      <c r="S329" s="2"/>
      <c r="T329" s="3">
        <v>46239</v>
      </c>
      <c r="U329" s="2" t="s">
        <v>2635</v>
      </c>
      <c r="V329" s="2"/>
      <c r="W329" s="2" t="s">
        <v>703</v>
      </c>
      <c r="X329" s="2" t="s">
        <v>113</v>
      </c>
      <c r="Y329" s="2" t="s">
        <v>704</v>
      </c>
      <c r="Z329" s="2" t="s">
        <v>92</v>
      </c>
      <c r="AA329" s="2" t="s">
        <v>90</v>
      </c>
      <c r="AB329" s="2"/>
      <c r="AC329" s="2" t="s">
        <v>114</v>
      </c>
      <c r="AD329" s="2">
        <v>1</v>
      </c>
      <c r="AE329" s="2" t="s">
        <v>282</v>
      </c>
      <c r="AF329" s="2" t="s">
        <v>3</v>
      </c>
      <c r="AG329" s="2" t="s">
        <v>3</v>
      </c>
      <c r="AH329" s="2" t="s">
        <v>283</v>
      </c>
      <c r="AI329" s="2"/>
      <c r="AJ329" s="2" t="s">
        <v>343</v>
      </c>
      <c r="AK329" s="2" t="s">
        <v>286</v>
      </c>
      <c r="AL329" s="2" t="s">
        <v>286</v>
      </c>
      <c r="AM329" s="2" t="s">
        <v>303</v>
      </c>
      <c r="AN329" s="2" t="s">
        <v>2636</v>
      </c>
      <c r="AO329" s="22">
        <v>0</v>
      </c>
      <c r="AP329" s="22">
        <v>0</v>
      </c>
      <c r="AQ329" s="22">
        <v>0</v>
      </c>
      <c r="AR329" s="22">
        <v>0</v>
      </c>
      <c r="AS329" s="25">
        <v>13000</v>
      </c>
      <c r="AT329" s="25">
        <v>0</v>
      </c>
      <c r="AU329" s="25">
        <v>14963</v>
      </c>
      <c r="AV329" s="25">
        <v>0</v>
      </c>
      <c r="AW329" s="25">
        <v>13000</v>
      </c>
      <c r="AX329" s="25">
        <v>14963</v>
      </c>
      <c r="AY329" s="25">
        <v>1963</v>
      </c>
    </row>
    <row r="330" spans="2:51" hidden="1">
      <c r="B330" s="5" t="s">
        <v>19</v>
      </c>
      <c r="C330" s="2" t="s">
        <v>131</v>
      </c>
      <c r="D330" s="2"/>
      <c r="E330" s="2"/>
      <c r="F330" s="2" t="s">
        <v>126</v>
      </c>
      <c r="G330" s="3">
        <v>46239</v>
      </c>
      <c r="H330" s="2" t="s">
        <v>2637</v>
      </c>
      <c r="I330" s="3">
        <v>46239</v>
      </c>
      <c r="J330" s="2" t="s">
        <v>2638</v>
      </c>
      <c r="K330" s="2" t="s">
        <v>126</v>
      </c>
      <c r="L330" s="2"/>
      <c r="M330" s="2" t="s">
        <v>90</v>
      </c>
      <c r="N330" s="3">
        <v>46239</v>
      </c>
      <c r="O330" s="2"/>
      <c r="P330" s="2"/>
      <c r="Q330" s="2" t="s">
        <v>25</v>
      </c>
      <c r="R330" s="2" t="s">
        <v>25</v>
      </c>
      <c r="S330" s="2"/>
      <c r="T330" s="3"/>
      <c r="U330" s="2"/>
      <c r="V330" s="2"/>
      <c r="W330" s="2" t="s">
        <v>2639</v>
      </c>
      <c r="X330" s="2" t="s">
        <v>113</v>
      </c>
      <c r="Y330" s="2" t="s">
        <v>170</v>
      </c>
      <c r="Z330" s="2" t="s">
        <v>92</v>
      </c>
      <c r="AA330" s="2" t="s">
        <v>90</v>
      </c>
      <c r="AB330" s="2"/>
      <c r="AC330" s="2" t="s">
        <v>114</v>
      </c>
      <c r="AD330" s="2"/>
      <c r="AE330" s="2" t="s">
        <v>171</v>
      </c>
      <c r="AF330" s="2" t="s">
        <v>125</v>
      </c>
      <c r="AG330" s="2" t="s">
        <v>126</v>
      </c>
      <c r="AH330" s="2" t="s">
        <v>127</v>
      </c>
      <c r="AI330" s="2"/>
      <c r="AJ330" s="2" t="s">
        <v>306</v>
      </c>
      <c r="AK330" s="2" t="s">
        <v>167</v>
      </c>
      <c r="AL330" s="2" t="s">
        <v>167</v>
      </c>
      <c r="AM330" s="2" t="s">
        <v>307</v>
      </c>
      <c r="AN330" s="2" t="s">
        <v>402</v>
      </c>
      <c r="AO330" s="22">
        <v>0</v>
      </c>
      <c r="AP330" s="22">
        <v>0</v>
      </c>
      <c r="AQ330" s="22">
        <v>1</v>
      </c>
      <c r="AR330" s="22"/>
      <c r="AS330" s="25">
        <v>71690</v>
      </c>
      <c r="AT330" s="25">
        <v>0</v>
      </c>
      <c r="AU330" s="25">
        <v>80584</v>
      </c>
      <c r="AV330" s="25">
        <v>0</v>
      </c>
      <c r="AW330" s="25">
        <v>71690</v>
      </c>
      <c r="AX330" s="25">
        <v>80584</v>
      </c>
      <c r="AY330" s="25">
        <v>8894</v>
      </c>
    </row>
    <row r="331" spans="2:51" hidden="1">
      <c r="B331" s="5" t="s">
        <v>19</v>
      </c>
      <c r="C331" s="2" t="s">
        <v>131</v>
      </c>
      <c r="D331" s="2"/>
      <c r="E331" s="2"/>
      <c r="F331" s="2" t="s">
        <v>126</v>
      </c>
      <c r="G331" s="3">
        <v>46239</v>
      </c>
      <c r="H331" s="2" t="s">
        <v>2640</v>
      </c>
      <c r="I331" s="3">
        <v>46239</v>
      </c>
      <c r="J331" s="2" t="s">
        <v>2641</v>
      </c>
      <c r="K331" s="2" t="s">
        <v>126</v>
      </c>
      <c r="L331" s="2"/>
      <c r="M331" s="2" t="s">
        <v>90</v>
      </c>
      <c r="N331" s="3">
        <v>46239</v>
      </c>
      <c r="O331" s="2"/>
      <c r="P331" s="2"/>
      <c r="Q331" s="2" t="s">
        <v>25</v>
      </c>
      <c r="R331" s="2" t="s">
        <v>25</v>
      </c>
      <c r="S331" s="2"/>
      <c r="T331" s="3"/>
      <c r="U331" s="2"/>
      <c r="V331" s="2"/>
      <c r="W331" s="2" t="s">
        <v>1342</v>
      </c>
      <c r="X331" s="2" t="s">
        <v>133</v>
      </c>
      <c r="Y331" s="2" t="s">
        <v>170</v>
      </c>
      <c r="Z331" s="2" t="s">
        <v>92</v>
      </c>
      <c r="AA331" s="2" t="s">
        <v>90</v>
      </c>
      <c r="AB331" s="2"/>
      <c r="AC331" s="2" t="s">
        <v>114</v>
      </c>
      <c r="AD331" s="2"/>
      <c r="AE331" s="2" t="s">
        <v>171</v>
      </c>
      <c r="AF331" s="2" t="s">
        <v>125</v>
      </c>
      <c r="AG331" s="2" t="s">
        <v>126</v>
      </c>
      <c r="AH331" s="2" t="s">
        <v>127</v>
      </c>
      <c r="AI331" s="2"/>
      <c r="AJ331" s="2" t="s">
        <v>134</v>
      </c>
      <c r="AK331" s="2" t="s">
        <v>10</v>
      </c>
      <c r="AL331" s="2" t="s">
        <v>10</v>
      </c>
      <c r="AM331" s="2" t="s">
        <v>135</v>
      </c>
      <c r="AN331" s="2" t="s">
        <v>401</v>
      </c>
      <c r="AO331" s="22">
        <v>0</v>
      </c>
      <c r="AP331" s="22">
        <v>0</v>
      </c>
      <c r="AQ331" s="22">
        <v>1</v>
      </c>
      <c r="AR331" s="22"/>
      <c r="AS331" s="25">
        <v>47889</v>
      </c>
      <c r="AT331" s="25">
        <v>0</v>
      </c>
      <c r="AU331" s="25">
        <v>56580</v>
      </c>
      <c r="AV331" s="25">
        <v>0</v>
      </c>
      <c r="AW331" s="25">
        <v>47889</v>
      </c>
      <c r="AX331" s="25">
        <v>56580</v>
      </c>
      <c r="AY331" s="25">
        <v>8691</v>
      </c>
    </row>
    <row r="332" spans="2:51" hidden="1">
      <c r="B332" s="5" t="s">
        <v>19</v>
      </c>
      <c r="C332" s="2" t="s">
        <v>131</v>
      </c>
      <c r="D332" s="2"/>
      <c r="E332" s="2"/>
      <c r="F332" s="2" t="s">
        <v>126</v>
      </c>
      <c r="G332" s="3">
        <v>46239</v>
      </c>
      <c r="H332" s="2" t="s">
        <v>2642</v>
      </c>
      <c r="I332" s="3">
        <v>46239</v>
      </c>
      <c r="J332" s="2" t="s">
        <v>2643</v>
      </c>
      <c r="K332" s="2" t="s">
        <v>126</v>
      </c>
      <c r="L332" s="2"/>
      <c r="M332" s="2" t="s">
        <v>90</v>
      </c>
      <c r="N332" s="3">
        <v>46239</v>
      </c>
      <c r="O332" s="2"/>
      <c r="P332" s="2"/>
      <c r="Q332" s="2" t="s">
        <v>25</v>
      </c>
      <c r="R332" s="2" t="s">
        <v>25</v>
      </c>
      <c r="S332" s="2"/>
      <c r="T332" s="3"/>
      <c r="U332" s="2"/>
      <c r="V332" s="2"/>
      <c r="W332" s="2" t="s">
        <v>2644</v>
      </c>
      <c r="X332" s="2" t="s">
        <v>113</v>
      </c>
      <c r="Y332" s="2" t="s">
        <v>170</v>
      </c>
      <c r="Z332" s="2" t="s">
        <v>92</v>
      </c>
      <c r="AA332" s="2" t="s">
        <v>90</v>
      </c>
      <c r="AB332" s="2"/>
      <c r="AC332" s="2" t="s">
        <v>114</v>
      </c>
      <c r="AD332" s="2"/>
      <c r="AE332" s="2" t="s">
        <v>171</v>
      </c>
      <c r="AF332" s="2" t="s">
        <v>125</v>
      </c>
      <c r="AG332" s="2" t="s">
        <v>126</v>
      </c>
      <c r="AH332" s="2" t="s">
        <v>127</v>
      </c>
      <c r="AI332" s="2"/>
      <c r="AJ332" s="2" t="s">
        <v>363</v>
      </c>
      <c r="AK332" s="2" t="s">
        <v>361</v>
      </c>
      <c r="AL332" s="2" t="s">
        <v>361</v>
      </c>
      <c r="AM332" s="2" t="s">
        <v>364</v>
      </c>
      <c r="AN332" s="2" t="s">
        <v>467</v>
      </c>
      <c r="AO332" s="22">
        <v>0</v>
      </c>
      <c r="AP332" s="22">
        <v>0</v>
      </c>
      <c r="AQ332" s="22">
        <v>1</v>
      </c>
      <c r="AR332" s="22"/>
      <c r="AS332" s="25">
        <v>37279</v>
      </c>
      <c r="AT332" s="25">
        <v>0</v>
      </c>
      <c r="AU332" s="25">
        <v>38873</v>
      </c>
      <c r="AV332" s="25">
        <v>0</v>
      </c>
      <c r="AW332" s="25">
        <v>37279</v>
      </c>
      <c r="AX332" s="25">
        <v>38873</v>
      </c>
      <c r="AY332" s="25">
        <v>1594</v>
      </c>
    </row>
    <row r="333" spans="2:51" hidden="1">
      <c r="B333" s="5" t="s">
        <v>19</v>
      </c>
      <c r="C333" s="2" t="s">
        <v>131</v>
      </c>
      <c r="D333" s="2"/>
      <c r="E333" s="2"/>
      <c r="F333" s="2" t="s">
        <v>126</v>
      </c>
      <c r="G333" s="3">
        <v>46239</v>
      </c>
      <c r="H333" s="2" t="s">
        <v>2645</v>
      </c>
      <c r="I333" s="3">
        <v>46239</v>
      </c>
      <c r="J333" s="2" t="s">
        <v>2646</v>
      </c>
      <c r="K333" s="2" t="s">
        <v>126</v>
      </c>
      <c r="L333" s="2"/>
      <c r="M333" s="2" t="s">
        <v>90</v>
      </c>
      <c r="N333" s="3">
        <v>46239</v>
      </c>
      <c r="O333" s="2"/>
      <c r="P333" s="2"/>
      <c r="Q333" s="2" t="s">
        <v>25</v>
      </c>
      <c r="R333" s="2" t="s">
        <v>25</v>
      </c>
      <c r="S333" s="2"/>
      <c r="T333" s="3"/>
      <c r="U333" s="2"/>
      <c r="V333" s="2"/>
      <c r="W333" s="2" t="s">
        <v>427</v>
      </c>
      <c r="X333" s="2" t="s">
        <v>113</v>
      </c>
      <c r="Y333" s="2" t="s">
        <v>170</v>
      </c>
      <c r="Z333" s="2" t="s">
        <v>92</v>
      </c>
      <c r="AA333" s="2" t="s">
        <v>90</v>
      </c>
      <c r="AB333" s="2"/>
      <c r="AC333" s="2" t="s">
        <v>93</v>
      </c>
      <c r="AD333" s="2"/>
      <c r="AE333" s="2" t="s">
        <v>171</v>
      </c>
      <c r="AF333" s="2" t="s">
        <v>125</v>
      </c>
      <c r="AG333" s="2" t="s">
        <v>126</v>
      </c>
      <c r="AH333" s="2" t="s">
        <v>127</v>
      </c>
      <c r="AI333" s="2"/>
      <c r="AJ333" s="2" t="s">
        <v>254</v>
      </c>
      <c r="AK333" s="2" t="s">
        <v>126</v>
      </c>
      <c r="AL333" s="2" t="s">
        <v>126</v>
      </c>
      <c r="AM333" s="2" t="s">
        <v>314</v>
      </c>
      <c r="AN333" s="2" t="s">
        <v>316</v>
      </c>
      <c r="AO333" s="22">
        <v>0</v>
      </c>
      <c r="AP333" s="22">
        <v>0</v>
      </c>
      <c r="AQ333" s="22">
        <v>1</v>
      </c>
      <c r="AR333" s="22"/>
      <c r="AS333" s="25">
        <v>5735</v>
      </c>
      <c r="AT333" s="25">
        <v>0</v>
      </c>
      <c r="AU333" s="25">
        <v>4917</v>
      </c>
      <c r="AV333" s="25">
        <v>0</v>
      </c>
      <c r="AW333" s="25">
        <v>5735</v>
      </c>
      <c r="AX333" s="25">
        <v>4917</v>
      </c>
      <c r="AY333" s="25">
        <v>-818</v>
      </c>
    </row>
    <row r="334" spans="2:51" hidden="1">
      <c r="B334" s="5" t="s">
        <v>19</v>
      </c>
      <c r="C334" s="2" t="s">
        <v>131</v>
      </c>
      <c r="D334" s="2"/>
      <c r="E334" s="2"/>
      <c r="F334" s="2" t="s">
        <v>126</v>
      </c>
      <c r="G334" s="3">
        <v>46239</v>
      </c>
      <c r="H334" s="2" t="s">
        <v>2647</v>
      </c>
      <c r="I334" s="3">
        <v>46239</v>
      </c>
      <c r="J334" s="2" t="s">
        <v>2648</v>
      </c>
      <c r="K334" s="2" t="s">
        <v>126</v>
      </c>
      <c r="L334" s="2"/>
      <c r="M334" s="2" t="s">
        <v>90</v>
      </c>
      <c r="N334" s="3">
        <v>46239</v>
      </c>
      <c r="O334" s="2"/>
      <c r="P334" s="2"/>
      <c r="Q334" s="2" t="s">
        <v>25</v>
      </c>
      <c r="R334" s="2" t="s">
        <v>25</v>
      </c>
      <c r="S334" s="2"/>
      <c r="T334" s="3"/>
      <c r="U334" s="2"/>
      <c r="V334" s="2"/>
      <c r="W334" s="2" t="s">
        <v>182</v>
      </c>
      <c r="X334" s="2" t="s">
        <v>113</v>
      </c>
      <c r="Y334" s="2" t="s">
        <v>170</v>
      </c>
      <c r="Z334" s="2" t="s">
        <v>92</v>
      </c>
      <c r="AA334" s="2" t="s">
        <v>90</v>
      </c>
      <c r="AB334" s="2"/>
      <c r="AC334" s="2" t="s">
        <v>114</v>
      </c>
      <c r="AD334" s="2"/>
      <c r="AE334" s="2" t="s">
        <v>171</v>
      </c>
      <c r="AF334" s="2" t="s">
        <v>125</v>
      </c>
      <c r="AG334" s="2" t="s">
        <v>126</v>
      </c>
      <c r="AH334" s="2" t="s">
        <v>127</v>
      </c>
      <c r="AI334" s="2"/>
      <c r="AJ334" s="2" t="s">
        <v>138</v>
      </c>
      <c r="AK334" s="2" t="s">
        <v>103</v>
      </c>
      <c r="AL334" s="2" t="s">
        <v>103</v>
      </c>
      <c r="AM334" s="2" t="s">
        <v>139</v>
      </c>
      <c r="AN334" s="2" t="s">
        <v>388</v>
      </c>
      <c r="AO334" s="22">
        <v>0</v>
      </c>
      <c r="AP334" s="22">
        <v>0</v>
      </c>
      <c r="AQ334" s="22">
        <v>1</v>
      </c>
      <c r="AR334" s="22"/>
      <c r="AS334" s="25">
        <v>10610</v>
      </c>
      <c r="AT334" s="25">
        <v>0</v>
      </c>
      <c r="AU334" s="25">
        <v>12659</v>
      </c>
      <c r="AV334" s="25">
        <v>0</v>
      </c>
      <c r="AW334" s="25">
        <v>10610</v>
      </c>
      <c r="AX334" s="25">
        <v>12659</v>
      </c>
      <c r="AY334" s="25">
        <v>2049</v>
      </c>
    </row>
    <row r="335" spans="2:51" hidden="1">
      <c r="B335" s="5" t="s">
        <v>19</v>
      </c>
      <c r="C335" s="2" t="s">
        <v>131</v>
      </c>
      <c r="D335" s="2"/>
      <c r="E335" s="2"/>
      <c r="F335" s="2" t="s">
        <v>126</v>
      </c>
      <c r="G335" s="3">
        <v>46239</v>
      </c>
      <c r="H335" s="2" t="s">
        <v>2649</v>
      </c>
      <c r="I335" s="3">
        <v>46239</v>
      </c>
      <c r="J335" s="2" t="s">
        <v>2650</v>
      </c>
      <c r="K335" s="2" t="s">
        <v>126</v>
      </c>
      <c r="L335" s="2"/>
      <c r="M335" s="2" t="s">
        <v>90</v>
      </c>
      <c r="N335" s="3">
        <v>46239</v>
      </c>
      <c r="O335" s="2"/>
      <c r="P335" s="2"/>
      <c r="Q335" s="2" t="s">
        <v>25</v>
      </c>
      <c r="R335" s="2" t="s">
        <v>25</v>
      </c>
      <c r="S335" s="2"/>
      <c r="T335" s="3"/>
      <c r="U335" s="2"/>
      <c r="V335" s="2"/>
      <c r="W335" s="2" t="s">
        <v>478</v>
      </c>
      <c r="X335" s="2" t="s">
        <v>113</v>
      </c>
      <c r="Y335" s="2" t="s">
        <v>276</v>
      </c>
      <c r="Z335" s="2" t="s">
        <v>92</v>
      </c>
      <c r="AA335" s="2" t="s">
        <v>90</v>
      </c>
      <c r="AB335" s="2"/>
      <c r="AC335" s="2" t="s">
        <v>114</v>
      </c>
      <c r="AD335" s="2"/>
      <c r="AE335" s="2" t="s">
        <v>171</v>
      </c>
      <c r="AF335" s="2" t="s">
        <v>125</v>
      </c>
      <c r="AG335" s="2" t="s">
        <v>126</v>
      </c>
      <c r="AH335" s="2" t="s">
        <v>127</v>
      </c>
      <c r="AI335" s="2"/>
      <c r="AJ335" s="2" t="s">
        <v>138</v>
      </c>
      <c r="AK335" s="2" t="s">
        <v>103</v>
      </c>
      <c r="AL335" s="2" t="s">
        <v>103</v>
      </c>
      <c r="AM335" s="2" t="s">
        <v>139</v>
      </c>
      <c r="AN335" s="2" t="s">
        <v>388</v>
      </c>
      <c r="AO335" s="22">
        <v>0</v>
      </c>
      <c r="AP335" s="22">
        <v>0</v>
      </c>
      <c r="AQ335" s="22">
        <v>1</v>
      </c>
      <c r="AR335" s="22"/>
      <c r="AS335" s="25">
        <v>10610</v>
      </c>
      <c r="AT335" s="25">
        <v>0</v>
      </c>
      <c r="AU335" s="25">
        <v>12659</v>
      </c>
      <c r="AV335" s="25">
        <v>0</v>
      </c>
      <c r="AW335" s="25">
        <v>10610</v>
      </c>
      <c r="AX335" s="25">
        <v>12659</v>
      </c>
      <c r="AY335" s="25">
        <v>2049</v>
      </c>
    </row>
    <row r="336" spans="2:51" hidden="1">
      <c r="B336" s="5" t="s">
        <v>19</v>
      </c>
      <c r="C336" s="2" t="s">
        <v>131</v>
      </c>
      <c r="D336" s="2"/>
      <c r="E336" s="2"/>
      <c r="F336" s="2" t="s">
        <v>126</v>
      </c>
      <c r="G336" s="3">
        <v>46239</v>
      </c>
      <c r="H336" s="2" t="s">
        <v>2651</v>
      </c>
      <c r="I336" s="3">
        <v>46239</v>
      </c>
      <c r="J336" s="2" t="s">
        <v>2652</v>
      </c>
      <c r="K336" s="2" t="s">
        <v>126</v>
      </c>
      <c r="L336" s="2"/>
      <c r="M336" s="2" t="s">
        <v>90</v>
      </c>
      <c r="N336" s="3">
        <v>46239</v>
      </c>
      <c r="O336" s="2"/>
      <c r="P336" s="2"/>
      <c r="Q336" s="2" t="s">
        <v>25</v>
      </c>
      <c r="R336" s="2" t="s">
        <v>25</v>
      </c>
      <c r="S336" s="2"/>
      <c r="T336" s="3"/>
      <c r="U336" s="2"/>
      <c r="V336" s="2"/>
      <c r="W336" s="2" t="s">
        <v>670</v>
      </c>
      <c r="X336" s="2" t="s">
        <v>113</v>
      </c>
      <c r="Y336" s="2" t="s">
        <v>170</v>
      </c>
      <c r="Z336" s="2" t="s">
        <v>92</v>
      </c>
      <c r="AA336" s="2" t="s">
        <v>90</v>
      </c>
      <c r="AB336" s="2"/>
      <c r="AC336" s="2" t="s">
        <v>114</v>
      </c>
      <c r="AD336" s="2"/>
      <c r="AE336" s="2" t="s">
        <v>171</v>
      </c>
      <c r="AF336" s="2" t="s">
        <v>125</v>
      </c>
      <c r="AG336" s="2" t="s">
        <v>126</v>
      </c>
      <c r="AH336" s="2" t="s">
        <v>127</v>
      </c>
      <c r="AI336" s="2"/>
      <c r="AJ336" s="2" t="s">
        <v>97</v>
      </c>
      <c r="AK336" s="2" t="s">
        <v>14</v>
      </c>
      <c r="AL336" s="2" t="s">
        <v>14</v>
      </c>
      <c r="AM336" s="2" t="s">
        <v>98</v>
      </c>
      <c r="AN336" s="2" t="s">
        <v>489</v>
      </c>
      <c r="AO336" s="22">
        <v>0</v>
      </c>
      <c r="AP336" s="22">
        <v>0</v>
      </c>
      <c r="AQ336" s="22">
        <v>1</v>
      </c>
      <c r="AR336" s="22"/>
      <c r="AS336" s="25">
        <v>26382</v>
      </c>
      <c r="AT336" s="25">
        <v>0</v>
      </c>
      <c r="AU336" s="25">
        <v>28771</v>
      </c>
      <c r="AV336" s="25">
        <v>0</v>
      </c>
      <c r="AW336" s="25">
        <v>26382</v>
      </c>
      <c r="AX336" s="25">
        <v>28771</v>
      </c>
      <c r="AY336" s="25">
        <v>2389</v>
      </c>
    </row>
    <row r="337" spans="2:51" hidden="1">
      <c r="B337" s="5" t="s">
        <v>19</v>
      </c>
      <c r="C337" s="2" t="s">
        <v>131</v>
      </c>
      <c r="D337" s="2"/>
      <c r="E337" s="2"/>
      <c r="F337" s="2" t="s">
        <v>126</v>
      </c>
      <c r="G337" s="3">
        <v>46239</v>
      </c>
      <c r="H337" s="2" t="s">
        <v>2653</v>
      </c>
      <c r="I337" s="3">
        <v>46239</v>
      </c>
      <c r="J337" s="2" t="s">
        <v>2654</v>
      </c>
      <c r="K337" s="2" t="s">
        <v>126</v>
      </c>
      <c r="L337" s="2"/>
      <c r="M337" s="2" t="s">
        <v>90</v>
      </c>
      <c r="N337" s="3">
        <v>46239</v>
      </c>
      <c r="O337" s="2"/>
      <c r="P337" s="2"/>
      <c r="Q337" s="2" t="s">
        <v>25</v>
      </c>
      <c r="R337" s="2" t="s">
        <v>25</v>
      </c>
      <c r="S337" s="2"/>
      <c r="T337" s="3"/>
      <c r="U337" s="2"/>
      <c r="V337" s="2"/>
      <c r="W337" s="2" t="s">
        <v>2655</v>
      </c>
      <c r="X337" s="2" t="s">
        <v>133</v>
      </c>
      <c r="Y337" s="2" t="s">
        <v>170</v>
      </c>
      <c r="Z337" s="2" t="s">
        <v>92</v>
      </c>
      <c r="AA337" s="2" t="s">
        <v>90</v>
      </c>
      <c r="AB337" s="2"/>
      <c r="AC337" s="2" t="s">
        <v>114</v>
      </c>
      <c r="AD337" s="2"/>
      <c r="AE337" s="2" t="s">
        <v>171</v>
      </c>
      <c r="AF337" s="2" t="s">
        <v>125</v>
      </c>
      <c r="AG337" s="2" t="s">
        <v>126</v>
      </c>
      <c r="AH337" s="2" t="s">
        <v>127</v>
      </c>
      <c r="AI337" s="2"/>
      <c r="AJ337" s="2" t="s">
        <v>232</v>
      </c>
      <c r="AK337" s="2" t="s">
        <v>5</v>
      </c>
      <c r="AL337" s="2" t="s">
        <v>5</v>
      </c>
      <c r="AM337" s="2" t="s">
        <v>178</v>
      </c>
      <c r="AN337" s="2" t="s">
        <v>345</v>
      </c>
      <c r="AO337" s="22">
        <v>0</v>
      </c>
      <c r="AP337" s="22">
        <v>0</v>
      </c>
      <c r="AQ337" s="22">
        <v>1</v>
      </c>
      <c r="AR337" s="22"/>
      <c r="AS337" s="25">
        <v>31544</v>
      </c>
      <c r="AT337" s="25">
        <v>0</v>
      </c>
      <c r="AU337" s="25">
        <v>33372</v>
      </c>
      <c r="AV337" s="25">
        <v>0</v>
      </c>
      <c r="AW337" s="25">
        <v>31544</v>
      </c>
      <c r="AX337" s="25">
        <v>33372</v>
      </c>
      <c r="AY337" s="25">
        <v>1828</v>
      </c>
    </row>
    <row r="338" spans="2:51" hidden="1">
      <c r="B338" s="5" t="s">
        <v>19</v>
      </c>
      <c r="C338" s="2" t="s">
        <v>131</v>
      </c>
      <c r="D338" s="2"/>
      <c r="E338" s="2"/>
      <c r="F338" s="2" t="s">
        <v>126</v>
      </c>
      <c r="G338" s="3">
        <v>46239</v>
      </c>
      <c r="H338" s="2" t="s">
        <v>2656</v>
      </c>
      <c r="I338" s="3">
        <v>46239</v>
      </c>
      <c r="J338" s="2" t="s">
        <v>2657</v>
      </c>
      <c r="K338" s="2" t="s">
        <v>126</v>
      </c>
      <c r="L338" s="2"/>
      <c r="M338" s="2" t="s">
        <v>90</v>
      </c>
      <c r="N338" s="3">
        <v>46239</v>
      </c>
      <c r="O338" s="2"/>
      <c r="P338" s="2"/>
      <c r="Q338" s="2" t="s">
        <v>25</v>
      </c>
      <c r="R338" s="2" t="s">
        <v>25</v>
      </c>
      <c r="S338" s="2"/>
      <c r="T338" s="3"/>
      <c r="U338" s="2"/>
      <c r="V338" s="2"/>
      <c r="W338" s="2" t="s">
        <v>404</v>
      </c>
      <c r="X338" s="2" t="s">
        <v>113</v>
      </c>
      <c r="Y338" s="2" t="s">
        <v>405</v>
      </c>
      <c r="Z338" s="2" t="s">
        <v>92</v>
      </c>
      <c r="AA338" s="2" t="s">
        <v>90</v>
      </c>
      <c r="AB338" s="2"/>
      <c r="AC338" s="2" t="s">
        <v>114</v>
      </c>
      <c r="AD338" s="2"/>
      <c r="AE338" s="2" t="s">
        <v>171</v>
      </c>
      <c r="AF338" s="2" t="s">
        <v>125</v>
      </c>
      <c r="AG338" s="2" t="s">
        <v>126</v>
      </c>
      <c r="AH338" s="2" t="s">
        <v>127</v>
      </c>
      <c r="AI338" s="2"/>
      <c r="AJ338" s="2" t="s">
        <v>179</v>
      </c>
      <c r="AK338" s="2" t="s">
        <v>8</v>
      </c>
      <c r="AL338" s="2" t="s">
        <v>8</v>
      </c>
      <c r="AM338" s="2" t="s">
        <v>180</v>
      </c>
      <c r="AN338" s="2" t="s">
        <v>1115</v>
      </c>
      <c r="AO338" s="22">
        <v>0</v>
      </c>
      <c r="AP338" s="22">
        <v>0</v>
      </c>
      <c r="AQ338" s="22">
        <v>1</v>
      </c>
      <c r="AR338" s="22"/>
      <c r="AS338" s="25">
        <v>15015</v>
      </c>
      <c r="AT338" s="25">
        <v>0</v>
      </c>
      <c r="AU338" s="25">
        <v>15897</v>
      </c>
      <c r="AV338" s="25">
        <v>0</v>
      </c>
      <c r="AW338" s="25">
        <v>15015</v>
      </c>
      <c r="AX338" s="25">
        <v>15897</v>
      </c>
      <c r="AY338" s="25">
        <v>882</v>
      </c>
    </row>
    <row r="339" spans="2:51" hidden="1">
      <c r="B339" s="5" t="s">
        <v>19</v>
      </c>
      <c r="C339" s="2" t="s">
        <v>131</v>
      </c>
      <c r="D339" s="2"/>
      <c r="E339" s="2"/>
      <c r="F339" s="2" t="s">
        <v>126</v>
      </c>
      <c r="G339" s="3">
        <v>46239</v>
      </c>
      <c r="H339" s="2" t="s">
        <v>2658</v>
      </c>
      <c r="I339" s="3">
        <v>46239</v>
      </c>
      <c r="J339" s="2" t="s">
        <v>2659</v>
      </c>
      <c r="K339" s="2" t="s">
        <v>126</v>
      </c>
      <c r="L339" s="2"/>
      <c r="M339" s="2" t="s">
        <v>90</v>
      </c>
      <c r="N339" s="3">
        <v>46239</v>
      </c>
      <c r="O339" s="2"/>
      <c r="P339" s="2"/>
      <c r="Q339" s="2" t="s">
        <v>25</v>
      </c>
      <c r="R339" s="2" t="s">
        <v>25</v>
      </c>
      <c r="S339" s="2"/>
      <c r="T339" s="3"/>
      <c r="U339" s="2"/>
      <c r="V339" s="2"/>
      <c r="W339" s="2" t="s">
        <v>770</v>
      </c>
      <c r="X339" s="2" t="s">
        <v>113</v>
      </c>
      <c r="Y339" s="2" t="s">
        <v>771</v>
      </c>
      <c r="Z339" s="2" t="s">
        <v>92</v>
      </c>
      <c r="AA339" s="2" t="s">
        <v>90</v>
      </c>
      <c r="AB339" s="2"/>
      <c r="AC339" s="2" t="s">
        <v>114</v>
      </c>
      <c r="AD339" s="2"/>
      <c r="AE339" s="2" t="s">
        <v>171</v>
      </c>
      <c r="AF339" s="2" t="s">
        <v>125</v>
      </c>
      <c r="AG339" s="2" t="s">
        <v>126</v>
      </c>
      <c r="AH339" s="2" t="s">
        <v>127</v>
      </c>
      <c r="AI339" s="2"/>
      <c r="AJ339" s="2" t="s">
        <v>128</v>
      </c>
      <c r="AK339" s="2" t="s">
        <v>129</v>
      </c>
      <c r="AL339" s="2" t="s">
        <v>129</v>
      </c>
      <c r="AM339" s="2" t="s">
        <v>130</v>
      </c>
      <c r="AN339" s="2" t="s">
        <v>387</v>
      </c>
      <c r="AO339" s="22">
        <v>0</v>
      </c>
      <c r="AP339" s="22">
        <v>0</v>
      </c>
      <c r="AQ339" s="22">
        <v>1</v>
      </c>
      <c r="AR339" s="22"/>
      <c r="AS339" s="25">
        <v>8029</v>
      </c>
      <c r="AT339" s="25">
        <v>0</v>
      </c>
      <c r="AU339" s="25">
        <v>7373</v>
      </c>
      <c r="AV339" s="25">
        <v>0</v>
      </c>
      <c r="AW339" s="25">
        <v>8029</v>
      </c>
      <c r="AX339" s="25">
        <v>7373</v>
      </c>
      <c r="AY339" s="25">
        <v>-656</v>
      </c>
    </row>
    <row r="340" spans="2:51" hidden="1">
      <c r="B340" s="5" t="s">
        <v>19</v>
      </c>
      <c r="C340" s="2" t="s">
        <v>131</v>
      </c>
      <c r="D340" s="2"/>
      <c r="E340" s="2"/>
      <c r="F340" s="2" t="s">
        <v>126</v>
      </c>
      <c r="G340" s="3">
        <v>46239</v>
      </c>
      <c r="H340" s="2" t="s">
        <v>2660</v>
      </c>
      <c r="I340" s="3">
        <v>46239</v>
      </c>
      <c r="J340" s="2" t="s">
        <v>2661</v>
      </c>
      <c r="K340" s="2" t="s">
        <v>126</v>
      </c>
      <c r="L340" s="2"/>
      <c r="M340" s="2" t="s">
        <v>90</v>
      </c>
      <c r="N340" s="3">
        <v>46239</v>
      </c>
      <c r="O340" s="2"/>
      <c r="P340" s="2"/>
      <c r="Q340" s="2" t="s">
        <v>25</v>
      </c>
      <c r="R340" s="2" t="s">
        <v>25</v>
      </c>
      <c r="S340" s="2"/>
      <c r="T340" s="3"/>
      <c r="U340" s="2"/>
      <c r="V340" s="2"/>
      <c r="W340" s="2" t="s">
        <v>1217</v>
      </c>
      <c r="X340" s="2" t="s">
        <v>113</v>
      </c>
      <c r="Y340" s="2" t="s">
        <v>170</v>
      </c>
      <c r="Z340" s="2" t="s">
        <v>92</v>
      </c>
      <c r="AA340" s="2" t="s">
        <v>90</v>
      </c>
      <c r="AB340" s="2"/>
      <c r="AC340" s="2" t="s">
        <v>114</v>
      </c>
      <c r="AD340" s="2"/>
      <c r="AE340" s="2" t="s">
        <v>171</v>
      </c>
      <c r="AF340" s="2" t="s">
        <v>125</v>
      </c>
      <c r="AG340" s="2" t="s">
        <v>126</v>
      </c>
      <c r="AH340" s="2" t="s">
        <v>127</v>
      </c>
      <c r="AI340" s="2"/>
      <c r="AJ340" s="2" t="s">
        <v>233</v>
      </c>
      <c r="AK340" s="2" t="s">
        <v>16</v>
      </c>
      <c r="AL340" s="2" t="s">
        <v>16</v>
      </c>
      <c r="AM340" s="2" t="s">
        <v>234</v>
      </c>
      <c r="AN340" s="2" t="s">
        <v>502</v>
      </c>
      <c r="AO340" s="22">
        <v>0</v>
      </c>
      <c r="AP340" s="22">
        <v>0</v>
      </c>
      <c r="AQ340" s="22">
        <v>1</v>
      </c>
      <c r="AR340" s="22"/>
      <c r="AS340" s="25">
        <v>26956</v>
      </c>
      <c r="AT340" s="25">
        <v>0</v>
      </c>
      <c r="AU340" s="25">
        <v>27045</v>
      </c>
      <c r="AV340" s="25">
        <v>0</v>
      </c>
      <c r="AW340" s="25">
        <v>26956</v>
      </c>
      <c r="AX340" s="25">
        <v>27045</v>
      </c>
      <c r="AY340" s="25">
        <v>89</v>
      </c>
    </row>
    <row r="341" spans="2:51" hidden="1">
      <c r="B341" s="5" t="s">
        <v>19</v>
      </c>
      <c r="C341" s="2" t="s">
        <v>131</v>
      </c>
      <c r="D341" s="2"/>
      <c r="E341" s="2"/>
      <c r="F341" s="2" t="s">
        <v>126</v>
      </c>
      <c r="G341" s="3">
        <v>46239</v>
      </c>
      <c r="H341" s="2" t="s">
        <v>2662</v>
      </c>
      <c r="I341" s="3">
        <v>46239</v>
      </c>
      <c r="J341" s="2" t="s">
        <v>2663</v>
      </c>
      <c r="K341" s="2" t="s">
        <v>126</v>
      </c>
      <c r="L341" s="2"/>
      <c r="M341" s="2" t="s">
        <v>90</v>
      </c>
      <c r="N341" s="3">
        <v>46239</v>
      </c>
      <c r="O341" s="2"/>
      <c r="P341" s="2"/>
      <c r="Q341" s="2" t="s">
        <v>25</v>
      </c>
      <c r="R341" s="2" t="s">
        <v>25</v>
      </c>
      <c r="S341" s="2"/>
      <c r="T341" s="3"/>
      <c r="U341" s="2"/>
      <c r="V341" s="2"/>
      <c r="W341" s="2" t="s">
        <v>284</v>
      </c>
      <c r="X341" s="2" t="s">
        <v>133</v>
      </c>
      <c r="Y341" s="2" t="s">
        <v>475</v>
      </c>
      <c r="Z341" s="2" t="s">
        <v>92</v>
      </c>
      <c r="AA341" s="2" t="s">
        <v>90</v>
      </c>
      <c r="AB341" s="2"/>
      <c r="AC341" s="2" t="s">
        <v>114</v>
      </c>
      <c r="AD341" s="2"/>
      <c r="AE341" s="2" t="s">
        <v>171</v>
      </c>
      <c r="AF341" s="2" t="s">
        <v>125</v>
      </c>
      <c r="AG341" s="2" t="s">
        <v>126</v>
      </c>
      <c r="AH341" s="2" t="s">
        <v>127</v>
      </c>
      <c r="AI341" s="2"/>
      <c r="AJ341" s="2" t="s">
        <v>128</v>
      </c>
      <c r="AK341" s="2" t="s">
        <v>129</v>
      </c>
      <c r="AL341" s="2" t="s">
        <v>129</v>
      </c>
      <c r="AM341" s="2" t="s">
        <v>130</v>
      </c>
      <c r="AN341" s="2" t="s">
        <v>1054</v>
      </c>
      <c r="AO341" s="22">
        <v>0</v>
      </c>
      <c r="AP341" s="22">
        <v>0</v>
      </c>
      <c r="AQ341" s="22">
        <v>1</v>
      </c>
      <c r="AR341" s="22"/>
      <c r="AS341" s="25">
        <v>9463</v>
      </c>
      <c r="AT341" s="25">
        <v>0</v>
      </c>
      <c r="AU341" s="25">
        <v>10443</v>
      </c>
      <c r="AV341" s="25">
        <v>0</v>
      </c>
      <c r="AW341" s="25">
        <v>9463</v>
      </c>
      <c r="AX341" s="25">
        <v>10443</v>
      </c>
      <c r="AY341" s="25">
        <v>980</v>
      </c>
    </row>
    <row r="342" spans="2:51" hidden="1">
      <c r="B342" s="5" t="s">
        <v>19</v>
      </c>
      <c r="C342" s="2" t="s">
        <v>131</v>
      </c>
      <c r="D342" s="2"/>
      <c r="E342" s="2"/>
      <c r="F342" s="2" t="s">
        <v>126</v>
      </c>
      <c r="G342" s="3">
        <v>46239</v>
      </c>
      <c r="H342" s="2" t="s">
        <v>2664</v>
      </c>
      <c r="I342" s="3">
        <v>46239</v>
      </c>
      <c r="J342" s="2" t="s">
        <v>2665</v>
      </c>
      <c r="K342" s="2" t="s">
        <v>126</v>
      </c>
      <c r="L342" s="2"/>
      <c r="M342" s="2" t="s">
        <v>90</v>
      </c>
      <c r="N342" s="3">
        <v>46239</v>
      </c>
      <c r="O342" s="2"/>
      <c r="P342" s="2"/>
      <c r="Q342" s="2" t="s">
        <v>25</v>
      </c>
      <c r="R342" s="2" t="s">
        <v>25</v>
      </c>
      <c r="S342" s="2"/>
      <c r="T342" s="3"/>
      <c r="U342" s="2"/>
      <c r="V342" s="2"/>
      <c r="W342" s="2" t="s">
        <v>595</v>
      </c>
      <c r="X342" s="2" t="s">
        <v>113</v>
      </c>
      <c r="Y342" s="2" t="s">
        <v>170</v>
      </c>
      <c r="Z342" s="2" t="s">
        <v>92</v>
      </c>
      <c r="AA342" s="2" t="s">
        <v>90</v>
      </c>
      <c r="AB342" s="2"/>
      <c r="AC342" s="2" t="s">
        <v>114</v>
      </c>
      <c r="AD342" s="2"/>
      <c r="AE342" s="2" t="s">
        <v>171</v>
      </c>
      <c r="AF342" s="2" t="s">
        <v>125</v>
      </c>
      <c r="AG342" s="2" t="s">
        <v>126</v>
      </c>
      <c r="AH342" s="2" t="s">
        <v>127</v>
      </c>
      <c r="AI342" s="2"/>
      <c r="AJ342" s="2" t="s">
        <v>243</v>
      </c>
      <c r="AK342" s="2" t="s">
        <v>11</v>
      </c>
      <c r="AL342" s="2" t="s">
        <v>11</v>
      </c>
      <c r="AM342" s="2" t="s">
        <v>244</v>
      </c>
      <c r="AN342" s="2" t="s">
        <v>752</v>
      </c>
      <c r="AO342" s="22">
        <v>0</v>
      </c>
      <c r="AP342" s="22">
        <v>0</v>
      </c>
      <c r="AQ342" s="22">
        <v>1</v>
      </c>
      <c r="AR342" s="22"/>
      <c r="AS342" s="25">
        <v>45985</v>
      </c>
      <c r="AT342" s="25">
        <v>0</v>
      </c>
      <c r="AU342" s="25">
        <v>56997</v>
      </c>
      <c r="AV342" s="25">
        <v>0</v>
      </c>
      <c r="AW342" s="25">
        <v>45985</v>
      </c>
      <c r="AX342" s="25">
        <v>56997</v>
      </c>
      <c r="AY342" s="25">
        <v>11012</v>
      </c>
    </row>
    <row r="343" spans="2:51" hidden="1">
      <c r="B343" s="5" t="s">
        <v>19</v>
      </c>
      <c r="C343" s="2" t="s">
        <v>131</v>
      </c>
      <c r="D343" s="2"/>
      <c r="E343" s="2"/>
      <c r="F343" s="2" t="s">
        <v>126</v>
      </c>
      <c r="G343" s="3">
        <v>46239</v>
      </c>
      <c r="H343" s="2" t="s">
        <v>2666</v>
      </c>
      <c r="I343" s="3">
        <v>46239</v>
      </c>
      <c r="J343" s="2" t="s">
        <v>2667</v>
      </c>
      <c r="K343" s="2" t="s">
        <v>126</v>
      </c>
      <c r="L343" s="2"/>
      <c r="M343" s="2" t="s">
        <v>90</v>
      </c>
      <c r="N343" s="3">
        <v>46239</v>
      </c>
      <c r="O343" s="2"/>
      <c r="P343" s="2"/>
      <c r="Q343" s="2" t="s">
        <v>25</v>
      </c>
      <c r="R343" s="2" t="s">
        <v>25</v>
      </c>
      <c r="S343" s="2"/>
      <c r="T343" s="3"/>
      <c r="U343" s="2"/>
      <c r="V343" s="2"/>
      <c r="W343" s="2" t="s">
        <v>588</v>
      </c>
      <c r="X343" s="2" t="s">
        <v>113</v>
      </c>
      <c r="Y343" s="2" t="s">
        <v>170</v>
      </c>
      <c r="Z343" s="2" t="s">
        <v>92</v>
      </c>
      <c r="AA343" s="2" t="s">
        <v>90</v>
      </c>
      <c r="AB343" s="2"/>
      <c r="AC343" s="2" t="s">
        <v>114</v>
      </c>
      <c r="AD343" s="2"/>
      <c r="AE343" s="2" t="s">
        <v>171</v>
      </c>
      <c r="AF343" s="2" t="s">
        <v>125</v>
      </c>
      <c r="AG343" s="2" t="s">
        <v>126</v>
      </c>
      <c r="AH343" s="2" t="s">
        <v>127</v>
      </c>
      <c r="AI343" s="2"/>
      <c r="AJ343" s="2" t="s">
        <v>240</v>
      </c>
      <c r="AK343" s="2" t="s">
        <v>241</v>
      </c>
      <c r="AL343" s="2" t="s">
        <v>241</v>
      </c>
      <c r="AM343" s="2" t="s">
        <v>242</v>
      </c>
      <c r="AN343" s="2" t="s">
        <v>400</v>
      </c>
      <c r="AO343" s="22">
        <v>0</v>
      </c>
      <c r="AP343" s="22">
        <v>0</v>
      </c>
      <c r="AQ343" s="22">
        <v>1</v>
      </c>
      <c r="AR343" s="22"/>
      <c r="AS343" s="25">
        <v>56205</v>
      </c>
      <c r="AT343" s="25">
        <v>0</v>
      </c>
      <c r="AU343" s="25">
        <v>61507</v>
      </c>
      <c r="AV343" s="25">
        <v>0</v>
      </c>
      <c r="AW343" s="25">
        <v>56205</v>
      </c>
      <c r="AX343" s="25">
        <v>61507</v>
      </c>
      <c r="AY343" s="25">
        <v>5302</v>
      </c>
    </row>
    <row r="344" spans="2:51" hidden="1">
      <c r="B344" s="5" t="s">
        <v>19</v>
      </c>
      <c r="C344" s="2" t="s">
        <v>131</v>
      </c>
      <c r="D344" s="2"/>
      <c r="E344" s="2"/>
      <c r="F344" s="2" t="s">
        <v>126</v>
      </c>
      <c r="G344" s="3">
        <v>46239</v>
      </c>
      <c r="H344" s="2" t="s">
        <v>2668</v>
      </c>
      <c r="I344" s="3">
        <v>46239</v>
      </c>
      <c r="J344" s="2" t="s">
        <v>2669</v>
      </c>
      <c r="K344" s="2" t="s">
        <v>126</v>
      </c>
      <c r="L344" s="2"/>
      <c r="M344" s="2" t="s">
        <v>90</v>
      </c>
      <c r="N344" s="3">
        <v>46239</v>
      </c>
      <c r="O344" s="2"/>
      <c r="P344" s="2"/>
      <c r="Q344" s="2" t="s">
        <v>25</v>
      </c>
      <c r="R344" s="2" t="s">
        <v>25</v>
      </c>
      <c r="S344" s="2"/>
      <c r="T344" s="3"/>
      <c r="U344" s="2"/>
      <c r="V344" s="2"/>
      <c r="W344" s="2" t="s">
        <v>1956</v>
      </c>
      <c r="X344" s="2" t="s">
        <v>133</v>
      </c>
      <c r="Y344" s="2" t="s">
        <v>170</v>
      </c>
      <c r="Z344" s="2" t="s">
        <v>92</v>
      </c>
      <c r="AA344" s="2" t="s">
        <v>90</v>
      </c>
      <c r="AB344" s="2"/>
      <c r="AC344" s="2" t="s">
        <v>114</v>
      </c>
      <c r="AD344" s="2"/>
      <c r="AE344" s="2" t="s">
        <v>171</v>
      </c>
      <c r="AF344" s="2" t="s">
        <v>125</v>
      </c>
      <c r="AG344" s="2" t="s">
        <v>126</v>
      </c>
      <c r="AH344" s="2" t="s">
        <v>127</v>
      </c>
      <c r="AI344" s="2"/>
      <c r="AJ344" s="2" t="s">
        <v>172</v>
      </c>
      <c r="AK344" s="2" t="s">
        <v>173</v>
      </c>
      <c r="AL344" s="2" t="s">
        <v>173</v>
      </c>
      <c r="AM344" s="2" t="s">
        <v>174</v>
      </c>
      <c r="AN344" s="2" t="s">
        <v>175</v>
      </c>
      <c r="AO344" s="22">
        <v>0</v>
      </c>
      <c r="AP344" s="22">
        <v>0</v>
      </c>
      <c r="AQ344" s="22">
        <v>1</v>
      </c>
      <c r="AR344" s="22"/>
      <c r="AS344" s="25">
        <v>25522</v>
      </c>
      <c r="AT344" s="25">
        <v>0</v>
      </c>
      <c r="AU344" s="25">
        <v>30093</v>
      </c>
      <c r="AV344" s="25">
        <v>0</v>
      </c>
      <c r="AW344" s="25">
        <v>25522</v>
      </c>
      <c r="AX344" s="25">
        <v>30093</v>
      </c>
      <c r="AY344" s="25">
        <v>4571</v>
      </c>
    </row>
    <row r="345" spans="2:51" hidden="1">
      <c r="B345" s="5" t="s">
        <v>19</v>
      </c>
      <c r="C345" s="2" t="s">
        <v>131</v>
      </c>
      <c r="D345" s="2"/>
      <c r="E345" s="2"/>
      <c r="F345" s="2" t="s">
        <v>126</v>
      </c>
      <c r="G345" s="3">
        <v>46239</v>
      </c>
      <c r="H345" s="2" t="s">
        <v>2670</v>
      </c>
      <c r="I345" s="3">
        <v>46239</v>
      </c>
      <c r="J345" s="2" t="s">
        <v>2671</v>
      </c>
      <c r="K345" s="2" t="s">
        <v>126</v>
      </c>
      <c r="L345" s="2"/>
      <c r="M345" s="2" t="s">
        <v>90</v>
      </c>
      <c r="N345" s="3">
        <v>46239</v>
      </c>
      <c r="O345" s="2"/>
      <c r="P345" s="2"/>
      <c r="Q345" s="2" t="s">
        <v>25</v>
      </c>
      <c r="R345" s="2" t="s">
        <v>25</v>
      </c>
      <c r="S345" s="2"/>
      <c r="T345" s="3"/>
      <c r="U345" s="2"/>
      <c r="V345" s="2"/>
      <c r="W345" s="2" t="s">
        <v>1257</v>
      </c>
      <c r="X345" s="2" t="s">
        <v>113</v>
      </c>
      <c r="Y345" s="2" t="s">
        <v>170</v>
      </c>
      <c r="Z345" s="2" t="s">
        <v>92</v>
      </c>
      <c r="AA345" s="2" t="s">
        <v>90</v>
      </c>
      <c r="AB345" s="2"/>
      <c r="AC345" s="2" t="s">
        <v>114</v>
      </c>
      <c r="AD345" s="2"/>
      <c r="AE345" s="2" t="s">
        <v>171</v>
      </c>
      <c r="AF345" s="2" t="s">
        <v>125</v>
      </c>
      <c r="AG345" s="2" t="s">
        <v>126</v>
      </c>
      <c r="AH345" s="2" t="s">
        <v>127</v>
      </c>
      <c r="AI345" s="2"/>
      <c r="AJ345" s="2" t="s">
        <v>575</v>
      </c>
      <c r="AK345" s="2" t="s">
        <v>576</v>
      </c>
      <c r="AL345" s="2" t="s">
        <v>576</v>
      </c>
      <c r="AM345" s="2" t="s">
        <v>577</v>
      </c>
      <c r="AN345" s="2" t="s">
        <v>596</v>
      </c>
      <c r="AO345" s="22">
        <v>0</v>
      </c>
      <c r="AP345" s="22">
        <v>0</v>
      </c>
      <c r="AQ345" s="22">
        <v>1</v>
      </c>
      <c r="AR345" s="22"/>
      <c r="AS345" s="25">
        <v>24858</v>
      </c>
      <c r="AT345" s="25">
        <v>0</v>
      </c>
      <c r="AU345" s="25">
        <v>30465</v>
      </c>
      <c r="AV345" s="25">
        <v>0</v>
      </c>
      <c r="AW345" s="25">
        <v>24858</v>
      </c>
      <c r="AX345" s="25">
        <v>30465</v>
      </c>
      <c r="AY345" s="25">
        <v>5607</v>
      </c>
    </row>
    <row r="346" spans="2:51" hidden="1">
      <c r="B346" s="5" t="s">
        <v>19</v>
      </c>
      <c r="C346" s="2" t="s">
        <v>131</v>
      </c>
      <c r="D346" s="2"/>
      <c r="E346" s="2"/>
      <c r="F346" s="2" t="s">
        <v>126</v>
      </c>
      <c r="G346" s="3">
        <v>46239</v>
      </c>
      <c r="H346" s="2" t="s">
        <v>2672</v>
      </c>
      <c r="I346" s="3">
        <v>46239</v>
      </c>
      <c r="J346" s="2" t="s">
        <v>2673</v>
      </c>
      <c r="K346" s="2" t="s">
        <v>126</v>
      </c>
      <c r="L346" s="2"/>
      <c r="M346" s="2" t="s">
        <v>90</v>
      </c>
      <c r="N346" s="3">
        <v>46239</v>
      </c>
      <c r="O346" s="2"/>
      <c r="P346" s="2"/>
      <c r="Q346" s="2" t="s">
        <v>25</v>
      </c>
      <c r="R346" s="2" t="s">
        <v>25</v>
      </c>
      <c r="S346" s="2"/>
      <c r="T346" s="3"/>
      <c r="U346" s="2"/>
      <c r="V346" s="2"/>
      <c r="W346" s="2" t="s">
        <v>1162</v>
      </c>
      <c r="X346" s="2" t="s">
        <v>133</v>
      </c>
      <c r="Y346" s="2" t="s">
        <v>170</v>
      </c>
      <c r="Z346" s="2" t="s">
        <v>92</v>
      </c>
      <c r="AA346" s="2" t="s">
        <v>90</v>
      </c>
      <c r="AB346" s="2"/>
      <c r="AC346" s="2" t="s">
        <v>114</v>
      </c>
      <c r="AD346" s="2"/>
      <c r="AE346" s="2" t="s">
        <v>171</v>
      </c>
      <c r="AF346" s="2" t="s">
        <v>125</v>
      </c>
      <c r="AG346" s="2" t="s">
        <v>126</v>
      </c>
      <c r="AH346" s="2" t="s">
        <v>127</v>
      </c>
      <c r="AI346" s="2"/>
      <c r="AJ346" s="2" t="s">
        <v>390</v>
      </c>
      <c r="AK346" s="2" t="s">
        <v>362</v>
      </c>
      <c r="AL346" s="2" t="s">
        <v>362</v>
      </c>
      <c r="AM346" s="2" t="s">
        <v>391</v>
      </c>
      <c r="AN346" s="2" t="s">
        <v>497</v>
      </c>
      <c r="AO346" s="22">
        <v>0</v>
      </c>
      <c r="AP346" s="22">
        <v>0</v>
      </c>
      <c r="AQ346" s="22">
        <v>1</v>
      </c>
      <c r="AR346" s="22"/>
      <c r="AS346" s="25">
        <v>31544</v>
      </c>
      <c r="AT346" s="25">
        <v>0</v>
      </c>
      <c r="AU346" s="25">
        <v>35960</v>
      </c>
      <c r="AV346" s="25">
        <v>0</v>
      </c>
      <c r="AW346" s="25">
        <v>31544</v>
      </c>
      <c r="AX346" s="25">
        <v>35960</v>
      </c>
      <c r="AY346" s="25">
        <v>4416</v>
      </c>
    </row>
    <row r="347" spans="2:51" hidden="1">
      <c r="B347" s="5" t="s">
        <v>19</v>
      </c>
      <c r="C347" s="2" t="s">
        <v>131</v>
      </c>
      <c r="D347" s="2"/>
      <c r="E347" s="2"/>
      <c r="F347" s="2" t="s">
        <v>126</v>
      </c>
      <c r="G347" s="3">
        <v>46239</v>
      </c>
      <c r="H347" s="2" t="s">
        <v>2674</v>
      </c>
      <c r="I347" s="3">
        <v>46239</v>
      </c>
      <c r="J347" s="2" t="s">
        <v>2675</v>
      </c>
      <c r="K347" s="2" t="s">
        <v>126</v>
      </c>
      <c r="L347" s="2"/>
      <c r="M347" s="2" t="s">
        <v>90</v>
      </c>
      <c r="N347" s="3">
        <v>46239</v>
      </c>
      <c r="O347" s="2"/>
      <c r="P347" s="2"/>
      <c r="Q347" s="2" t="s">
        <v>25</v>
      </c>
      <c r="R347" s="2" t="s">
        <v>25</v>
      </c>
      <c r="S347" s="2"/>
      <c r="T347" s="3"/>
      <c r="U347" s="2"/>
      <c r="V347" s="2"/>
      <c r="W347" s="2" t="s">
        <v>516</v>
      </c>
      <c r="X347" s="2" t="s">
        <v>113</v>
      </c>
      <c r="Y347" s="2" t="s">
        <v>170</v>
      </c>
      <c r="Z347" s="2" t="s">
        <v>92</v>
      </c>
      <c r="AA347" s="2" t="s">
        <v>90</v>
      </c>
      <c r="AB347" s="2"/>
      <c r="AC347" s="2" t="s">
        <v>114</v>
      </c>
      <c r="AD347" s="2"/>
      <c r="AE347" s="2" t="s">
        <v>171</v>
      </c>
      <c r="AF347" s="2" t="s">
        <v>125</v>
      </c>
      <c r="AG347" s="2" t="s">
        <v>126</v>
      </c>
      <c r="AH347" s="2" t="s">
        <v>127</v>
      </c>
      <c r="AI347" s="2"/>
      <c r="AJ347" s="2" t="s">
        <v>138</v>
      </c>
      <c r="AK347" s="2" t="s">
        <v>103</v>
      </c>
      <c r="AL347" s="2" t="s">
        <v>103</v>
      </c>
      <c r="AM347" s="2" t="s">
        <v>139</v>
      </c>
      <c r="AN347" s="2" t="s">
        <v>702</v>
      </c>
      <c r="AO347" s="22">
        <v>0</v>
      </c>
      <c r="AP347" s="22">
        <v>0</v>
      </c>
      <c r="AQ347" s="22">
        <v>1</v>
      </c>
      <c r="AR347" s="22"/>
      <c r="AS347" s="25">
        <v>22530</v>
      </c>
      <c r="AT347" s="25">
        <v>0</v>
      </c>
      <c r="AU347" s="25">
        <v>22627</v>
      </c>
      <c r="AV347" s="25">
        <v>0</v>
      </c>
      <c r="AW347" s="25">
        <v>22530</v>
      </c>
      <c r="AX347" s="25">
        <v>22627</v>
      </c>
      <c r="AY347" s="25">
        <v>97</v>
      </c>
    </row>
    <row r="348" spans="2:51" hidden="1">
      <c r="B348" s="5" t="s">
        <v>19</v>
      </c>
      <c r="C348" s="2" t="s">
        <v>131</v>
      </c>
      <c r="D348" s="2"/>
      <c r="E348" s="2"/>
      <c r="F348" s="2" t="s">
        <v>126</v>
      </c>
      <c r="G348" s="3">
        <v>46239</v>
      </c>
      <c r="H348" s="2" t="s">
        <v>2676</v>
      </c>
      <c r="I348" s="3">
        <v>46239</v>
      </c>
      <c r="J348" s="2" t="s">
        <v>2677</v>
      </c>
      <c r="K348" s="2" t="s">
        <v>126</v>
      </c>
      <c r="L348" s="2"/>
      <c r="M348" s="2" t="s">
        <v>90</v>
      </c>
      <c r="N348" s="3">
        <v>46239</v>
      </c>
      <c r="O348" s="2"/>
      <c r="P348" s="2"/>
      <c r="Q348" s="2" t="s">
        <v>25</v>
      </c>
      <c r="R348" s="2" t="s">
        <v>25</v>
      </c>
      <c r="S348" s="2"/>
      <c r="T348" s="3"/>
      <c r="U348" s="2"/>
      <c r="V348" s="2"/>
      <c r="W348" s="2" t="s">
        <v>465</v>
      </c>
      <c r="X348" s="2" t="s">
        <v>113</v>
      </c>
      <c r="Y348" s="2" t="s">
        <v>170</v>
      </c>
      <c r="Z348" s="2" t="s">
        <v>92</v>
      </c>
      <c r="AA348" s="2" t="s">
        <v>90</v>
      </c>
      <c r="AB348" s="2"/>
      <c r="AC348" s="2" t="s">
        <v>114</v>
      </c>
      <c r="AD348" s="2"/>
      <c r="AE348" s="2" t="s">
        <v>171</v>
      </c>
      <c r="AF348" s="2" t="s">
        <v>125</v>
      </c>
      <c r="AG348" s="2" t="s">
        <v>126</v>
      </c>
      <c r="AH348" s="2" t="s">
        <v>127</v>
      </c>
      <c r="AI348" s="2"/>
      <c r="AJ348" s="2" t="s">
        <v>138</v>
      </c>
      <c r="AK348" s="2" t="s">
        <v>103</v>
      </c>
      <c r="AL348" s="2" t="s">
        <v>103</v>
      </c>
      <c r="AM348" s="2" t="s">
        <v>139</v>
      </c>
      <c r="AN348" s="2" t="s">
        <v>701</v>
      </c>
      <c r="AO348" s="22">
        <v>0</v>
      </c>
      <c r="AP348" s="22">
        <v>0</v>
      </c>
      <c r="AQ348" s="22">
        <v>1</v>
      </c>
      <c r="AR348" s="22"/>
      <c r="AS348" s="25">
        <v>22530</v>
      </c>
      <c r="AT348" s="25">
        <v>0</v>
      </c>
      <c r="AU348" s="25">
        <v>22627</v>
      </c>
      <c r="AV348" s="25">
        <v>0</v>
      </c>
      <c r="AW348" s="25">
        <v>22530</v>
      </c>
      <c r="AX348" s="25">
        <v>22627</v>
      </c>
      <c r="AY348" s="25">
        <v>97</v>
      </c>
    </row>
    <row r="349" spans="2:51" hidden="1">
      <c r="B349" s="5" t="s">
        <v>19</v>
      </c>
      <c r="C349" s="2" t="s">
        <v>112</v>
      </c>
      <c r="D349" s="2" t="s">
        <v>100</v>
      </c>
      <c r="E349" s="2"/>
      <c r="F349" s="2"/>
      <c r="G349" s="3">
        <v>46239</v>
      </c>
      <c r="H349" s="2" t="s">
        <v>2678</v>
      </c>
      <c r="I349" s="3">
        <v>46239</v>
      </c>
      <c r="J349" s="2" t="s">
        <v>2679</v>
      </c>
      <c r="K349" s="2"/>
      <c r="L349" s="2"/>
      <c r="M349" s="2" t="s">
        <v>90</v>
      </c>
      <c r="N349" s="3"/>
      <c r="O349" s="2"/>
      <c r="P349" s="2"/>
      <c r="Q349" s="2" t="s">
        <v>23</v>
      </c>
      <c r="R349" s="2" t="s">
        <v>23</v>
      </c>
      <c r="S349" s="2"/>
      <c r="T349" s="3">
        <v>46239</v>
      </c>
      <c r="U349" s="2" t="s">
        <v>2680</v>
      </c>
      <c r="V349" s="2"/>
      <c r="W349" s="2" t="s">
        <v>2681</v>
      </c>
      <c r="X349" s="2" t="s">
        <v>113</v>
      </c>
      <c r="Y349" s="2" t="s">
        <v>2682</v>
      </c>
      <c r="Z349" s="2" t="s">
        <v>92</v>
      </c>
      <c r="AA349" s="2" t="s">
        <v>90</v>
      </c>
      <c r="AB349" s="2"/>
      <c r="AC349" s="2" t="s">
        <v>114</v>
      </c>
      <c r="AD349" s="2">
        <v>1</v>
      </c>
      <c r="AE349" s="2" t="s">
        <v>7</v>
      </c>
      <c r="AF349" s="2" t="s">
        <v>7</v>
      </c>
      <c r="AG349" s="2" t="s">
        <v>103</v>
      </c>
      <c r="AH349" s="2" t="s">
        <v>7</v>
      </c>
      <c r="AI349" s="2"/>
      <c r="AJ349" s="2" t="s">
        <v>697</v>
      </c>
      <c r="AK349" s="2" t="s">
        <v>681</v>
      </c>
      <c r="AL349" s="2" t="s">
        <v>681</v>
      </c>
      <c r="AM349" s="2" t="s">
        <v>698</v>
      </c>
      <c r="AN349" s="2" t="s">
        <v>2683</v>
      </c>
      <c r="AO349" s="22">
        <v>0</v>
      </c>
      <c r="AP349" s="22">
        <v>0</v>
      </c>
      <c r="AQ349" s="22">
        <v>0</v>
      </c>
      <c r="AR349" s="22">
        <v>0</v>
      </c>
      <c r="AS349" s="25">
        <v>32000</v>
      </c>
      <c r="AT349" s="25">
        <v>0</v>
      </c>
      <c r="AU349" s="25">
        <v>39569</v>
      </c>
      <c r="AV349" s="25">
        <v>0</v>
      </c>
      <c r="AW349" s="25">
        <v>32000</v>
      </c>
      <c r="AX349" s="25">
        <v>39569</v>
      </c>
      <c r="AY349" s="25">
        <v>7569</v>
      </c>
    </row>
    <row r="350" spans="2:51" hidden="1">
      <c r="B350" s="5" t="s">
        <v>19</v>
      </c>
      <c r="C350" s="2" t="s">
        <v>112</v>
      </c>
      <c r="D350" s="2" t="s">
        <v>100</v>
      </c>
      <c r="E350" s="2"/>
      <c r="F350" s="2"/>
      <c r="G350" s="3">
        <v>46239</v>
      </c>
      <c r="H350" s="2" t="s">
        <v>2684</v>
      </c>
      <c r="I350" s="3">
        <v>46239</v>
      </c>
      <c r="J350" s="2" t="s">
        <v>2685</v>
      </c>
      <c r="K350" s="2"/>
      <c r="L350" s="2"/>
      <c r="M350" s="2" t="s">
        <v>90</v>
      </c>
      <c r="N350" s="3"/>
      <c r="O350" s="2"/>
      <c r="P350" s="2"/>
      <c r="Q350" s="2" t="s">
        <v>883</v>
      </c>
      <c r="R350" s="2" t="s">
        <v>883</v>
      </c>
      <c r="S350" s="2"/>
      <c r="T350" s="3">
        <v>46239</v>
      </c>
      <c r="U350" s="2" t="s">
        <v>2686</v>
      </c>
      <c r="V350" s="2"/>
      <c r="W350" s="2" t="s">
        <v>2687</v>
      </c>
      <c r="X350" s="2" t="s">
        <v>113</v>
      </c>
      <c r="Y350" s="2" t="s">
        <v>1254</v>
      </c>
      <c r="Z350" s="2" t="s">
        <v>92</v>
      </c>
      <c r="AA350" s="2" t="s">
        <v>90</v>
      </c>
      <c r="AB350" s="2"/>
      <c r="AC350" s="2" t="s">
        <v>114</v>
      </c>
      <c r="AD350" s="2">
        <v>1</v>
      </c>
      <c r="AE350" s="2" t="s">
        <v>1181</v>
      </c>
      <c r="AF350" s="2" t="s">
        <v>1181</v>
      </c>
      <c r="AG350" s="2" t="s">
        <v>126</v>
      </c>
      <c r="AH350" s="2" t="s">
        <v>1182</v>
      </c>
      <c r="AI350" s="2"/>
      <c r="AJ350" s="2" t="s">
        <v>115</v>
      </c>
      <c r="AK350" s="2" t="s">
        <v>116</v>
      </c>
      <c r="AL350" s="2" t="s">
        <v>116</v>
      </c>
      <c r="AM350" s="2" t="s">
        <v>117</v>
      </c>
      <c r="AN350" s="2" t="s">
        <v>2688</v>
      </c>
      <c r="AO350" s="22">
        <v>0</v>
      </c>
      <c r="AP350" s="22">
        <v>0</v>
      </c>
      <c r="AQ350" s="22">
        <v>0</v>
      </c>
      <c r="AR350" s="22">
        <v>0</v>
      </c>
      <c r="AS350" s="25">
        <v>20000</v>
      </c>
      <c r="AT350" s="25">
        <v>0</v>
      </c>
      <c r="AU350" s="25">
        <v>23000</v>
      </c>
      <c r="AV350" s="25">
        <v>0</v>
      </c>
      <c r="AW350" s="25">
        <v>20000</v>
      </c>
      <c r="AX350" s="25">
        <v>23000</v>
      </c>
      <c r="AY350" s="25">
        <v>3000</v>
      </c>
    </row>
    <row r="351" spans="2:51" hidden="1">
      <c r="B351" s="5" t="s">
        <v>19</v>
      </c>
      <c r="C351" s="2" t="s">
        <v>112</v>
      </c>
      <c r="D351" s="2" t="s">
        <v>100</v>
      </c>
      <c r="E351" s="2"/>
      <c r="F351" s="2"/>
      <c r="G351" s="3">
        <v>46239</v>
      </c>
      <c r="H351" s="2" t="s">
        <v>2689</v>
      </c>
      <c r="I351" s="3">
        <v>46239</v>
      </c>
      <c r="J351" s="2" t="s">
        <v>2690</v>
      </c>
      <c r="K351" s="2"/>
      <c r="L351" s="2"/>
      <c r="M351" s="2" t="s">
        <v>90</v>
      </c>
      <c r="N351" s="3"/>
      <c r="O351" s="2"/>
      <c r="P351" s="2"/>
      <c r="Q351" s="2" t="s">
        <v>23</v>
      </c>
      <c r="R351" s="2" t="s">
        <v>23</v>
      </c>
      <c r="S351" s="2"/>
      <c r="T351" s="3">
        <v>46239</v>
      </c>
      <c r="U351" s="2" t="s">
        <v>2691</v>
      </c>
      <c r="V351" s="2"/>
      <c r="W351" s="2" t="s">
        <v>2692</v>
      </c>
      <c r="X351" s="2" t="s">
        <v>113</v>
      </c>
      <c r="Y351" s="2" t="s">
        <v>2693</v>
      </c>
      <c r="Z351" s="2" t="s">
        <v>92</v>
      </c>
      <c r="AA351" s="2" t="s">
        <v>90</v>
      </c>
      <c r="AB351" s="2"/>
      <c r="AC351" s="2" t="s">
        <v>93</v>
      </c>
      <c r="AD351" s="2">
        <v>1</v>
      </c>
      <c r="AE351" s="2" t="s">
        <v>7</v>
      </c>
      <c r="AF351" s="2" t="s">
        <v>7</v>
      </c>
      <c r="AG351" s="2" t="s">
        <v>103</v>
      </c>
      <c r="AH351" s="2" t="s">
        <v>7</v>
      </c>
      <c r="AI351" s="2"/>
      <c r="AJ351" s="2" t="s">
        <v>138</v>
      </c>
      <c r="AK351" s="2" t="s">
        <v>103</v>
      </c>
      <c r="AL351" s="2" t="s">
        <v>103</v>
      </c>
      <c r="AM351" s="2" t="s">
        <v>139</v>
      </c>
      <c r="AN351" s="2" t="s">
        <v>2694</v>
      </c>
      <c r="AO351" s="22">
        <v>0</v>
      </c>
      <c r="AP351" s="22">
        <v>0</v>
      </c>
      <c r="AQ351" s="22">
        <v>0</v>
      </c>
      <c r="AR351" s="22">
        <v>0</v>
      </c>
      <c r="AS351" s="25">
        <v>11500</v>
      </c>
      <c r="AT351" s="25">
        <v>0</v>
      </c>
      <c r="AU351" s="25">
        <v>14276</v>
      </c>
      <c r="AV351" s="25">
        <v>0</v>
      </c>
      <c r="AW351" s="25">
        <v>11500</v>
      </c>
      <c r="AX351" s="25">
        <v>14276</v>
      </c>
      <c r="AY351" s="25">
        <v>2776</v>
      </c>
    </row>
    <row r="352" spans="2:51" hidden="1">
      <c r="B352" s="5" t="s">
        <v>19</v>
      </c>
      <c r="C352" s="2" t="s">
        <v>112</v>
      </c>
      <c r="D352" s="2" t="s">
        <v>100</v>
      </c>
      <c r="E352" s="2"/>
      <c r="F352" s="2"/>
      <c r="G352" s="3">
        <v>46239</v>
      </c>
      <c r="H352" s="2" t="s">
        <v>2695</v>
      </c>
      <c r="I352" s="3">
        <v>46239</v>
      </c>
      <c r="J352" s="2" t="s">
        <v>2696</v>
      </c>
      <c r="K352" s="2"/>
      <c r="L352" s="2"/>
      <c r="M352" s="2" t="s">
        <v>90</v>
      </c>
      <c r="N352" s="3"/>
      <c r="O352" s="2"/>
      <c r="P352" s="2"/>
      <c r="Q352" s="2" t="s">
        <v>526</v>
      </c>
      <c r="R352" s="2" t="s">
        <v>526</v>
      </c>
      <c r="S352" s="2"/>
      <c r="T352" s="3">
        <v>46239</v>
      </c>
      <c r="U352" s="2" t="s">
        <v>2697</v>
      </c>
      <c r="V352" s="2"/>
      <c r="W352" s="2" t="s">
        <v>280</v>
      </c>
      <c r="X352" s="2" t="s">
        <v>113</v>
      </c>
      <c r="Y352" s="2" t="s">
        <v>196</v>
      </c>
      <c r="Z352" s="2" t="s">
        <v>92</v>
      </c>
      <c r="AA352" s="2" t="s">
        <v>90</v>
      </c>
      <c r="AB352" s="2"/>
      <c r="AC352" s="2" t="s">
        <v>114</v>
      </c>
      <c r="AD352" s="2">
        <v>1</v>
      </c>
      <c r="AE352" s="2" t="s">
        <v>390</v>
      </c>
      <c r="AF352" s="2" t="s">
        <v>362</v>
      </c>
      <c r="AG352" s="2" t="s">
        <v>362</v>
      </c>
      <c r="AH352" s="2" t="s">
        <v>391</v>
      </c>
      <c r="AI352" s="2"/>
      <c r="AJ352" s="2" t="s">
        <v>282</v>
      </c>
      <c r="AK352" s="2" t="s">
        <v>3</v>
      </c>
      <c r="AL352" s="2" t="s">
        <v>3</v>
      </c>
      <c r="AM352" s="2" t="s">
        <v>283</v>
      </c>
      <c r="AN352" s="2" t="s">
        <v>2698</v>
      </c>
      <c r="AO352" s="22">
        <v>0</v>
      </c>
      <c r="AP352" s="22">
        <v>0</v>
      </c>
      <c r="AQ352" s="22">
        <v>0</v>
      </c>
      <c r="AR352" s="22">
        <v>0</v>
      </c>
      <c r="AS352" s="25">
        <v>26000</v>
      </c>
      <c r="AT352" s="25">
        <v>0</v>
      </c>
      <c r="AU352" s="25">
        <v>26500.95</v>
      </c>
      <c r="AV352" s="25">
        <v>0</v>
      </c>
      <c r="AW352" s="25">
        <v>26000</v>
      </c>
      <c r="AX352" s="25">
        <v>26500.95</v>
      </c>
      <c r="AY352" s="25">
        <v>500.95</v>
      </c>
    </row>
    <row r="353" spans="2:51" hidden="1">
      <c r="B353" s="5" t="s">
        <v>19</v>
      </c>
      <c r="C353" s="2" t="s">
        <v>112</v>
      </c>
      <c r="D353" s="2" t="s">
        <v>100</v>
      </c>
      <c r="E353" s="2"/>
      <c r="F353" s="2"/>
      <c r="G353" s="3">
        <v>46239</v>
      </c>
      <c r="H353" s="2" t="s">
        <v>2699</v>
      </c>
      <c r="I353" s="3">
        <v>46239</v>
      </c>
      <c r="J353" s="2" t="s">
        <v>2700</v>
      </c>
      <c r="K353" s="2"/>
      <c r="L353" s="2"/>
      <c r="M353" s="2" t="s">
        <v>90</v>
      </c>
      <c r="N353" s="3"/>
      <c r="O353" s="2"/>
      <c r="P353" s="2"/>
      <c r="Q353" s="2" t="s">
        <v>1048</v>
      </c>
      <c r="R353" s="2" t="s">
        <v>1048</v>
      </c>
      <c r="S353" s="2"/>
      <c r="T353" s="3">
        <v>46239</v>
      </c>
      <c r="U353" s="2" t="s">
        <v>2701</v>
      </c>
      <c r="V353" s="2"/>
      <c r="W353" s="2" t="s">
        <v>2702</v>
      </c>
      <c r="X353" s="2" t="s">
        <v>113</v>
      </c>
      <c r="Y353" s="2" t="s">
        <v>1230</v>
      </c>
      <c r="Z353" s="2" t="s">
        <v>92</v>
      </c>
      <c r="AA353" s="2" t="s">
        <v>90</v>
      </c>
      <c r="AB353" s="2"/>
      <c r="AC353" s="2" t="s">
        <v>114</v>
      </c>
      <c r="AD353" s="2">
        <v>1</v>
      </c>
      <c r="AE353" s="2" t="s">
        <v>282</v>
      </c>
      <c r="AF353" s="2" t="s">
        <v>3</v>
      </c>
      <c r="AG353" s="2" t="s">
        <v>3</v>
      </c>
      <c r="AH353" s="2" t="s">
        <v>283</v>
      </c>
      <c r="AI353" s="2"/>
      <c r="AJ353" s="2" t="s">
        <v>245</v>
      </c>
      <c r="AK353" s="2" t="s">
        <v>246</v>
      </c>
      <c r="AL353" s="2" t="s">
        <v>246</v>
      </c>
      <c r="AM353" s="2" t="s">
        <v>247</v>
      </c>
      <c r="AN353" s="2" t="s">
        <v>2703</v>
      </c>
      <c r="AO353" s="22">
        <v>0</v>
      </c>
      <c r="AP353" s="22">
        <v>0</v>
      </c>
      <c r="AQ353" s="22">
        <v>0</v>
      </c>
      <c r="AR353" s="22">
        <v>0</v>
      </c>
      <c r="AS353" s="25">
        <v>49000</v>
      </c>
      <c r="AT353" s="25">
        <v>0</v>
      </c>
      <c r="AU353" s="25">
        <v>56000</v>
      </c>
      <c r="AV353" s="25">
        <v>0</v>
      </c>
      <c r="AW353" s="25">
        <v>49000</v>
      </c>
      <c r="AX353" s="25">
        <v>56000</v>
      </c>
      <c r="AY353" s="25">
        <v>7000</v>
      </c>
    </row>
    <row r="354" spans="2:51" hidden="1">
      <c r="B354" s="5" t="s">
        <v>19</v>
      </c>
      <c r="C354" s="2" t="s">
        <v>112</v>
      </c>
      <c r="D354" s="2" t="s">
        <v>100</v>
      </c>
      <c r="E354" s="2"/>
      <c r="F354" s="2"/>
      <c r="G354" s="3">
        <v>46239</v>
      </c>
      <c r="H354" s="2" t="s">
        <v>2704</v>
      </c>
      <c r="I354" s="3">
        <v>46239</v>
      </c>
      <c r="J354" s="2" t="s">
        <v>2705</v>
      </c>
      <c r="K354" s="2"/>
      <c r="L354" s="2"/>
      <c r="M354" s="2" t="s">
        <v>90</v>
      </c>
      <c r="N354" s="3"/>
      <c r="O354" s="2"/>
      <c r="P354" s="2"/>
      <c r="Q354" s="2" t="s">
        <v>1048</v>
      </c>
      <c r="R354" s="2" t="s">
        <v>1048</v>
      </c>
      <c r="S354" s="2"/>
      <c r="T354" s="3">
        <v>46239</v>
      </c>
      <c r="U354" s="2" t="s">
        <v>2706</v>
      </c>
      <c r="V354" s="2"/>
      <c r="W354" s="2" t="s">
        <v>2707</v>
      </c>
      <c r="X354" s="2" t="s">
        <v>113</v>
      </c>
      <c r="Y354" s="2" t="s">
        <v>2708</v>
      </c>
      <c r="Z354" s="2" t="s">
        <v>92</v>
      </c>
      <c r="AA354" s="2" t="s">
        <v>90</v>
      </c>
      <c r="AB354" s="2"/>
      <c r="AC354" s="2" t="s">
        <v>114</v>
      </c>
      <c r="AD354" s="2">
        <v>1</v>
      </c>
      <c r="AE354" s="2" t="s">
        <v>282</v>
      </c>
      <c r="AF354" s="2" t="s">
        <v>3</v>
      </c>
      <c r="AG354" s="2" t="s">
        <v>3</v>
      </c>
      <c r="AH354" s="2" t="s">
        <v>283</v>
      </c>
      <c r="AI354" s="2"/>
      <c r="AJ354" s="2" t="s">
        <v>140</v>
      </c>
      <c r="AK354" s="2" t="s">
        <v>141</v>
      </c>
      <c r="AL354" s="2" t="s">
        <v>141</v>
      </c>
      <c r="AM354" s="2" t="s">
        <v>142</v>
      </c>
      <c r="AN354" s="2" t="s">
        <v>2709</v>
      </c>
      <c r="AO354" s="22">
        <v>0</v>
      </c>
      <c r="AP354" s="22">
        <v>0</v>
      </c>
      <c r="AQ354" s="22">
        <v>0</v>
      </c>
      <c r="AR354" s="22">
        <v>0</v>
      </c>
      <c r="AS354" s="25">
        <v>49000</v>
      </c>
      <c r="AT354" s="25">
        <v>0</v>
      </c>
      <c r="AU354" s="25">
        <v>56000</v>
      </c>
      <c r="AV354" s="25">
        <v>0</v>
      </c>
      <c r="AW354" s="25">
        <v>49000</v>
      </c>
      <c r="AX354" s="25">
        <v>56000</v>
      </c>
      <c r="AY354" s="25">
        <v>7000</v>
      </c>
    </row>
    <row r="355" spans="2:51" hidden="1">
      <c r="B355" s="5" t="s">
        <v>19</v>
      </c>
      <c r="C355" s="2" t="s">
        <v>112</v>
      </c>
      <c r="D355" s="2" t="s">
        <v>100</v>
      </c>
      <c r="E355" s="2"/>
      <c r="F355" s="2"/>
      <c r="G355" s="3">
        <v>46239</v>
      </c>
      <c r="H355" s="2" t="s">
        <v>2710</v>
      </c>
      <c r="I355" s="3">
        <v>46239</v>
      </c>
      <c r="J355" s="2" t="s">
        <v>2711</v>
      </c>
      <c r="K355" s="2"/>
      <c r="L355" s="2"/>
      <c r="M355" s="2" t="s">
        <v>90</v>
      </c>
      <c r="N355" s="3"/>
      <c r="O355" s="2"/>
      <c r="P355" s="2"/>
      <c r="Q355" s="2" t="s">
        <v>25</v>
      </c>
      <c r="R355" s="2" t="s">
        <v>25</v>
      </c>
      <c r="S355" s="2"/>
      <c r="T355" s="3">
        <v>46239</v>
      </c>
      <c r="U355" s="2" t="s">
        <v>2712</v>
      </c>
      <c r="V355" s="2"/>
      <c r="W355" s="2" t="s">
        <v>2713</v>
      </c>
      <c r="X355" s="2" t="s">
        <v>113</v>
      </c>
      <c r="Y355" s="2" t="s">
        <v>2714</v>
      </c>
      <c r="Z355" s="2" t="s">
        <v>92</v>
      </c>
      <c r="AA355" s="2" t="s">
        <v>90</v>
      </c>
      <c r="AB355" s="2"/>
      <c r="AC355" s="2" t="s">
        <v>114</v>
      </c>
      <c r="AD355" s="2">
        <v>1</v>
      </c>
      <c r="AE355" s="2" t="s">
        <v>125</v>
      </c>
      <c r="AF355" s="2" t="s">
        <v>125</v>
      </c>
      <c r="AG355" s="2" t="s">
        <v>126</v>
      </c>
      <c r="AH355" s="2" t="s">
        <v>127</v>
      </c>
      <c r="AI355" s="2"/>
      <c r="AJ355" s="2" t="s">
        <v>248</v>
      </c>
      <c r="AK355" s="2" t="s">
        <v>249</v>
      </c>
      <c r="AL355" s="2" t="s">
        <v>249</v>
      </c>
      <c r="AM355" s="2" t="s">
        <v>250</v>
      </c>
      <c r="AN355" s="2"/>
      <c r="AO355" s="22">
        <v>0</v>
      </c>
      <c r="AP355" s="22">
        <v>0</v>
      </c>
      <c r="AQ355" s="22">
        <v>0</v>
      </c>
      <c r="AR355" s="22">
        <v>0</v>
      </c>
      <c r="AS355" s="25">
        <v>62000</v>
      </c>
      <c r="AT355" s="25">
        <v>0</v>
      </c>
      <c r="AU355" s="25">
        <v>79118</v>
      </c>
      <c r="AV355" s="25">
        <v>0</v>
      </c>
      <c r="AW355" s="25">
        <v>62000</v>
      </c>
      <c r="AX355" s="25">
        <v>79118</v>
      </c>
      <c r="AY355" s="25">
        <v>17118</v>
      </c>
    </row>
    <row r="356" spans="2:51" hidden="1">
      <c r="B356" s="5" t="s">
        <v>19</v>
      </c>
      <c r="C356" s="2" t="s">
        <v>112</v>
      </c>
      <c r="D356" s="2" t="s">
        <v>100</v>
      </c>
      <c r="E356" s="2"/>
      <c r="F356" s="2"/>
      <c r="G356" s="3">
        <v>46239</v>
      </c>
      <c r="H356" s="2" t="s">
        <v>2715</v>
      </c>
      <c r="I356" s="3">
        <v>46239</v>
      </c>
      <c r="J356" s="2" t="s">
        <v>2716</v>
      </c>
      <c r="K356" s="2"/>
      <c r="L356" s="2"/>
      <c r="M356" s="2" t="s">
        <v>90</v>
      </c>
      <c r="N356" s="3"/>
      <c r="O356" s="2"/>
      <c r="P356" s="2"/>
      <c r="Q356" s="2" t="s">
        <v>23</v>
      </c>
      <c r="R356" s="2" t="s">
        <v>23</v>
      </c>
      <c r="S356" s="2"/>
      <c r="T356" s="3">
        <v>46239</v>
      </c>
      <c r="U356" s="2" t="s">
        <v>2717</v>
      </c>
      <c r="V356" s="2"/>
      <c r="W356" s="2" t="s">
        <v>2718</v>
      </c>
      <c r="X356" s="2" t="s">
        <v>113</v>
      </c>
      <c r="Y356" s="2" t="s">
        <v>2719</v>
      </c>
      <c r="Z356" s="2" t="s">
        <v>92</v>
      </c>
      <c r="AA356" s="2" t="s">
        <v>90</v>
      </c>
      <c r="AB356" s="2"/>
      <c r="AC356" s="2" t="s">
        <v>114</v>
      </c>
      <c r="AD356" s="2">
        <v>1</v>
      </c>
      <c r="AE356" s="2" t="s">
        <v>216</v>
      </c>
      <c r="AF356" s="2" t="s">
        <v>216</v>
      </c>
      <c r="AG356" s="2" t="s">
        <v>103</v>
      </c>
      <c r="AH356" s="2"/>
      <c r="AI356" s="2"/>
      <c r="AJ356" s="2" t="s">
        <v>136</v>
      </c>
      <c r="AK356" s="2" t="s">
        <v>9</v>
      </c>
      <c r="AL356" s="2" t="s">
        <v>9</v>
      </c>
      <c r="AM356" s="2" t="s">
        <v>137</v>
      </c>
      <c r="AN356" s="2" t="s">
        <v>2720</v>
      </c>
      <c r="AO356" s="22">
        <v>0</v>
      </c>
      <c r="AP356" s="22">
        <v>0</v>
      </c>
      <c r="AQ356" s="22">
        <v>0</v>
      </c>
      <c r="AR356" s="22">
        <v>0</v>
      </c>
      <c r="AS356" s="25">
        <v>34000</v>
      </c>
      <c r="AT356" s="25">
        <v>0</v>
      </c>
      <c r="AU356" s="25">
        <v>35061</v>
      </c>
      <c r="AV356" s="25">
        <v>0</v>
      </c>
      <c r="AW356" s="25">
        <v>34000</v>
      </c>
      <c r="AX356" s="25">
        <v>35061</v>
      </c>
      <c r="AY356" s="25">
        <v>1061</v>
      </c>
    </row>
    <row r="357" spans="2:51">
      <c r="B357" s="5" t="s">
        <v>17</v>
      </c>
      <c r="C357" s="2" t="s">
        <v>600</v>
      </c>
      <c r="D357" s="2" t="s">
        <v>100</v>
      </c>
      <c r="E357" s="2"/>
      <c r="F357" s="2"/>
      <c r="G357" s="3">
        <v>46239</v>
      </c>
      <c r="H357" s="2" t="s">
        <v>2721</v>
      </c>
      <c r="I357" s="3">
        <v>46239</v>
      </c>
      <c r="J357" s="2" t="s">
        <v>2722</v>
      </c>
      <c r="K357" s="2" t="s">
        <v>208</v>
      </c>
      <c r="L357" s="2"/>
      <c r="M357" s="2" t="s">
        <v>90</v>
      </c>
      <c r="N357" s="3"/>
      <c r="O357" s="2"/>
      <c r="P357" s="2"/>
      <c r="Q357" s="2" t="s">
        <v>719</v>
      </c>
      <c r="R357" s="2"/>
      <c r="S357" s="2"/>
      <c r="T357" s="3">
        <v>46239</v>
      </c>
      <c r="U357" s="2" t="s">
        <v>2723</v>
      </c>
      <c r="V357" s="2"/>
      <c r="W357" s="2" t="s">
        <v>708</v>
      </c>
      <c r="X357" s="2" t="s">
        <v>91</v>
      </c>
      <c r="Y357" s="2" t="s">
        <v>521</v>
      </c>
      <c r="Z357" s="2" t="s">
        <v>149</v>
      </c>
      <c r="AA357" s="2" t="s">
        <v>710</v>
      </c>
      <c r="AB357" s="2"/>
      <c r="AC357" s="2" t="s">
        <v>114</v>
      </c>
      <c r="AD357" s="2">
        <v>1</v>
      </c>
      <c r="AE357" s="2" t="s">
        <v>422</v>
      </c>
      <c r="AF357" s="2" t="s">
        <v>423</v>
      </c>
      <c r="AG357" s="2" t="s">
        <v>423</v>
      </c>
      <c r="AH357" s="2" t="s">
        <v>424</v>
      </c>
      <c r="AI357" s="2"/>
      <c r="AJ357" s="2" t="s">
        <v>138</v>
      </c>
      <c r="AK357" s="2" t="s">
        <v>103</v>
      </c>
      <c r="AL357" s="2" t="s">
        <v>103</v>
      </c>
      <c r="AM357" s="2" t="s">
        <v>139</v>
      </c>
      <c r="AN357" s="2" t="s">
        <v>2724</v>
      </c>
      <c r="AO357" s="22">
        <v>0</v>
      </c>
      <c r="AP357" s="22">
        <v>933</v>
      </c>
      <c r="AQ357" s="22">
        <v>1071</v>
      </c>
      <c r="AR357" s="22">
        <v>138</v>
      </c>
      <c r="AS357" s="25">
        <v>44027.57</v>
      </c>
      <c r="AT357" s="25">
        <v>0</v>
      </c>
      <c r="AU357" s="25">
        <v>57745</v>
      </c>
      <c r="AV357" s="25">
        <v>0</v>
      </c>
      <c r="AW357" s="25">
        <v>44027.57</v>
      </c>
      <c r="AX357" s="25">
        <v>57745</v>
      </c>
      <c r="AY357" s="25">
        <v>13717.43</v>
      </c>
    </row>
    <row r="358" spans="2:51">
      <c r="B358" s="5" t="s">
        <v>17</v>
      </c>
      <c r="C358" s="2" t="s">
        <v>600</v>
      </c>
      <c r="D358" s="2" t="s">
        <v>100</v>
      </c>
      <c r="E358" s="2"/>
      <c r="F358" s="2"/>
      <c r="G358" s="3">
        <v>46239</v>
      </c>
      <c r="H358" s="2" t="s">
        <v>2725</v>
      </c>
      <c r="I358" s="3">
        <v>46239</v>
      </c>
      <c r="J358" s="2" t="s">
        <v>2726</v>
      </c>
      <c r="K358" s="2" t="s">
        <v>208</v>
      </c>
      <c r="L358" s="2"/>
      <c r="M358" s="2" t="s">
        <v>90</v>
      </c>
      <c r="N358" s="3"/>
      <c r="O358" s="2"/>
      <c r="P358" s="2"/>
      <c r="Q358" s="2" t="s">
        <v>719</v>
      </c>
      <c r="R358" s="2"/>
      <c r="S358" s="2"/>
      <c r="T358" s="3">
        <v>46239</v>
      </c>
      <c r="U358" s="2" t="s">
        <v>2727</v>
      </c>
      <c r="V358" s="2"/>
      <c r="W358" s="2" t="s">
        <v>1337</v>
      </c>
      <c r="X358" s="2" t="s">
        <v>91</v>
      </c>
      <c r="Y358" s="2" t="s">
        <v>1338</v>
      </c>
      <c r="Z358" s="2" t="s">
        <v>149</v>
      </c>
      <c r="AA358" s="2" t="s">
        <v>2728</v>
      </c>
      <c r="AB358" s="2" t="s">
        <v>2729</v>
      </c>
      <c r="AC358" s="2" t="s">
        <v>114</v>
      </c>
      <c r="AD358" s="2">
        <v>1</v>
      </c>
      <c r="AE358" s="2" t="s">
        <v>422</v>
      </c>
      <c r="AF358" s="2" t="s">
        <v>423</v>
      </c>
      <c r="AG358" s="2" t="s">
        <v>423</v>
      </c>
      <c r="AH358" s="2" t="s">
        <v>424</v>
      </c>
      <c r="AI358" s="2"/>
      <c r="AJ358" s="2" t="s">
        <v>128</v>
      </c>
      <c r="AK358" s="2" t="s">
        <v>129</v>
      </c>
      <c r="AL358" s="2" t="s">
        <v>129</v>
      </c>
      <c r="AM358" s="2" t="s">
        <v>130</v>
      </c>
      <c r="AN358" s="2"/>
      <c r="AO358" s="22">
        <v>0</v>
      </c>
      <c r="AP358" s="22">
        <v>800</v>
      </c>
      <c r="AQ358" s="22">
        <v>856</v>
      </c>
      <c r="AR358" s="22">
        <v>56</v>
      </c>
      <c r="AS358" s="25">
        <v>33924.94</v>
      </c>
      <c r="AT358" s="25">
        <v>0</v>
      </c>
      <c r="AU358" s="25">
        <v>46201</v>
      </c>
      <c r="AV358" s="25">
        <v>0</v>
      </c>
      <c r="AW358" s="25">
        <v>33924.94</v>
      </c>
      <c r="AX358" s="25">
        <v>46201</v>
      </c>
      <c r="AY358" s="25">
        <v>12276.06</v>
      </c>
    </row>
    <row r="359" spans="2:51">
      <c r="B359" s="5" t="s">
        <v>17</v>
      </c>
      <c r="C359" s="2" t="s">
        <v>600</v>
      </c>
      <c r="D359" s="2" t="s">
        <v>100</v>
      </c>
      <c r="E359" s="2"/>
      <c r="F359" s="2"/>
      <c r="G359" s="3">
        <v>46239</v>
      </c>
      <c r="H359" s="2" t="s">
        <v>2730</v>
      </c>
      <c r="I359" s="3">
        <v>46239</v>
      </c>
      <c r="J359" s="2" t="s">
        <v>2731</v>
      </c>
      <c r="K359" s="2" t="s">
        <v>208</v>
      </c>
      <c r="L359" s="2"/>
      <c r="M359" s="2" t="s">
        <v>90</v>
      </c>
      <c r="N359" s="3"/>
      <c r="O359" s="2"/>
      <c r="P359" s="2"/>
      <c r="Q359" s="2" t="s">
        <v>719</v>
      </c>
      <c r="R359" s="2"/>
      <c r="S359" s="2"/>
      <c r="T359" s="3">
        <v>46239</v>
      </c>
      <c r="U359" s="2" t="s">
        <v>2732</v>
      </c>
      <c r="V359" s="2"/>
      <c r="W359" s="2" t="s">
        <v>869</v>
      </c>
      <c r="X359" s="2" t="s">
        <v>91</v>
      </c>
      <c r="Y359" s="2" t="s">
        <v>654</v>
      </c>
      <c r="Z359" s="2" t="s">
        <v>149</v>
      </c>
      <c r="AA359" s="2" t="s">
        <v>90</v>
      </c>
      <c r="AB359" s="2"/>
      <c r="AC359" s="2" t="s">
        <v>114</v>
      </c>
      <c r="AD359" s="2">
        <v>1</v>
      </c>
      <c r="AE359" s="2" t="s">
        <v>422</v>
      </c>
      <c r="AF359" s="2" t="s">
        <v>423</v>
      </c>
      <c r="AG359" s="2" t="s">
        <v>423</v>
      </c>
      <c r="AH359" s="2" t="s">
        <v>424</v>
      </c>
      <c r="AI359" s="2"/>
      <c r="AJ359" s="2" t="s">
        <v>187</v>
      </c>
      <c r="AK359" s="2" t="s">
        <v>6</v>
      </c>
      <c r="AL359" s="2" t="s">
        <v>6</v>
      </c>
      <c r="AM359" s="2" t="s">
        <v>188</v>
      </c>
      <c r="AN359" s="2" t="s">
        <v>1056</v>
      </c>
      <c r="AO359" s="22">
        <v>0</v>
      </c>
      <c r="AP359" s="22">
        <v>1120</v>
      </c>
      <c r="AQ359" s="22">
        <v>1725</v>
      </c>
      <c r="AR359" s="22">
        <v>605</v>
      </c>
      <c r="AS359" s="25">
        <v>70030.03</v>
      </c>
      <c r="AT359" s="25">
        <v>825.54</v>
      </c>
      <c r="AU359" s="25">
        <v>70433</v>
      </c>
      <c r="AV359" s="25">
        <v>0</v>
      </c>
      <c r="AW359" s="25">
        <v>69204.490000000005</v>
      </c>
      <c r="AX359" s="25">
        <v>70433</v>
      </c>
      <c r="AY359" s="25">
        <v>1228.51</v>
      </c>
    </row>
    <row r="360" spans="2:51">
      <c r="B360" s="5" t="s">
        <v>17</v>
      </c>
      <c r="C360" s="2" t="s">
        <v>600</v>
      </c>
      <c r="D360" s="2" t="s">
        <v>100</v>
      </c>
      <c r="E360" s="2"/>
      <c r="F360" s="2"/>
      <c r="G360" s="3">
        <v>46239</v>
      </c>
      <c r="H360" s="2" t="s">
        <v>2733</v>
      </c>
      <c r="I360" s="3">
        <v>46239</v>
      </c>
      <c r="J360" s="2" t="s">
        <v>2734</v>
      </c>
      <c r="K360" s="2" t="s">
        <v>208</v>
      </c>
      <c r="L360" s="2"/>
      <c r="M360" s="2" t="s">
        <v>90</v>
      </c>
      <c r="N360" s="3"/>
      <c r="O360" s="2"/>
      <c r="P360" s="2"/>
      <c r="Q360" s="2" t="s">
        <v>719</v>
      </c>
      <c r="R360" s="2"/>
      <c r="S360" s="2"/>
      <c r="T360" s="3">
        <v>46239</v>
      </c>
      <c r="U360" s="2" t="s">
        <v>2735</v>
      </c>
      <c r="V360" s="2"/>
      <c r="W360" s="2" t="s">
        <v>425</v>
      </c>
      <c r="X360" s="2" t="s">
        <v>91</v>
      </c>
      <c r="Y360" s="2" t="s">
        <v>471</v>
      </c>
      <c r="Z360" s="2" t="s">
        <v>149</v>
      </c>
      <c r="AA360" s="2" t="s">
        <v>90</v>
      </c>
      <c r="AB360" s="2"/>
      <c r="AC360" s="2" t="s">
        <v>114</v>
      </c>
      <c r="AD360" s="2">
        <v>1</v>
      </c>
      <c r="AE360" s="2" t="s">
        <v>422</v>
      </c>
      <c r="AF360" s="2" t="s">
        <v>423</v>
      </c>
      <c r="AG360" s="2" t="s">
        <v>423</v>
      </c>
      <c r="AH360" s="2" t="s">
        <v>424</v>
      </c>
      <c r="AI360" s="2"/>
      <c r="AJ360" s="2" t="s">
        <v>327</v>
      </c>
      <c r="AK360" s="2" t="s">
        <v>12</v>
      </c>
      <c r="AL360" s="2" t="s">
        <v>12</v>
      </c>
      <c r="AM360" s="2" t="s">
        <v>328</v>
      </c>
      <c r="AN360" s="2" t="s">
        <v>1056</v>
      </c>
      <c r="AO360" s="22">
        <v>0</v>
      </c>
      <c r="AP360" s="22">
        <v>810</v>
      </c>
      <c r="AQ360" s="22">
        <v>1261</v>
      </c>
      <c r="AR360" s="22">
        <v>451</v>
      </c>
      <c r="AS360" s="25">
        <v>50730.46</v>
      </c>
      <c r="AT360" s="25">
        <v>0</v>
      </c>
      <c r="AU360" s="25">
        <v>48990</v>
      </c>
      <c r="AV360" s="25">
        <v>0</v>
      </c>
      <c r="AW360" s="25">
        <v>50730.46</v>
      </c>
      <c r="AX360" s="25">
        <v>48990</v>
      </c>
      <c r="AY360" s="25">
        <v>-1740.46</v>
      </c>
    </row>
    <row r="361" spans="2:51">
      <c r="B361" s="5" t="s">
        <v>17</v>
      </c>
      <c r="C361" s="2" t="s">
        <v>600</v>
      </c>
      <c r="D361" s="2" t="s">
        <v>100</v>
      </c>
      <c r="E361" s="2"/>
      <c r="F361" s="2"/>
      <c r="G361" s="3">
        <v>46239</v>
      </c>
      <c r="H361" s="2" t="s">
        <v>2736</v>
      </c>
      <c r="I361" s="3">
        <v>46239</v>
      </c>
      <c r="J361" s="2" t="s">
        <v>2737</v>
      </c>
      <c r="K361" s="2" t="s">
        <v>208</v>
      </c>
      <c r="L361" s="2"/>
      <c r="M361" s="2" t="s">
        <v>90</v>
      </c>
      <c r="N361" s="3"/>
      <c r="O361" s="2"/>
      <c r="P361" s="2"/>
      <c r="Q361" s="2" t="s">
        <v>719</v>
      </c>
      <c r="R361" s="2"/>
      <c r="S361" s="2"/>
      <c r="T361" s="3">
        <v>46239</v>
      </c>
      <c r="U361" s="2" t="s">
        <v>2738</v>
      </c>
      <c r="V361" s="2"/>
      <c r="W361" s="2" t="s">
        <v>1277</v>
      </c>
      <c r="X361" s="2" t="s">
        <v>91</v>
      </c>
      <c r="Y361" s="2" t="s">
        <v>822</v>
      </c>
      <c r="Z361" s="2" t="s">
        <v>149</v>
      </c>
      <c r="AA361" s="2" t="s">
        <v>90</v>
      </c>
      <c r="AB361" s="2"/>
      <c r="AC361" s="2" t="s">
        <v>114</v>
      </c>
      <c r="AD361" s="2">
        <v>1</v>
      </c>
      <c r="AE361" s="2" t="s">
        <v>422</v>
      </c>
      <c r="AF361" s="2" t="s">
        <v>423</v>
      </c>
      <c r="AG361" s="2" t="s">
        <v>423</v>
      </c>
      <c r="AH361" s="2" t="s">
        <v>424</v>
      </c>
      <c r="AI361" s="2"/>
      <c r="AJ361" s="2" t="s">
        <v>625</v>
      </c>
      <c r="AK361" s="2" t="s">
        <v>626</v>
      </c>
      <c r="AL361" s="2" t="s">
        <v>626</v>
      </c>
      <c r="AM361" s="2" t="s">
        <v>627</v>
      </c>
      <c r="AN361" s="2" t="s">
        <v>2739</v>
      </c>
      <c r="AO361" s="22">
        <v>0</v>
      </c>
      <c r="AP361" s="22">
        <v>337</v>
      </c>
      <c r="AQ361" s="22">
        <v>1937</v>
      </c>
      <c r="AR361" s="22">
        <v>1600</v>
      </c>
      <c r="AS361" s="25">
        <v>72872.820000000007</v>
      </c>
      <c r="AT361" s="25">
        <v>0</v>
      </c>
      <c r="AU361" s="25">
        <v>28248</v>
      </c>
      <c r="AV361" s="25">
        <v>0</v>
      </c>
      <c r="AW361" s="25">
        <v>72872.820000000007</v>
      </c>
      <c r="AX361" s="25">
        <v>28248</v>
      </c>
      <c r="AY361" s="25">
        <v>-44624.82</v>
      </c>
    </row>
    <row r="362" spans="2:51">
      <c r="B362" s="5" t="s">
        <v>17</v>
      </c>
      <c r="C362" s="2" t="s">
        <v>600</v>
      </c>
      <c r="D362" s="2" t="s">
        <v>100</v>
      </c>
      <c r="E362" s="2"/>
      <c r="F362" s="2"/>
      <c r="G362" s="3">
        <v>46239</v>
      </c>
      <c r="H362" s="2" t="s">
        <v>2740</v>
      </c>
      <c r="I362" s="3">
        <v>46239</v>
      </c>
      <c r="J362" s="2" t="s">
        <v>2741</v>
      </c>
      <c r="K362" s="2" t="s">
        <v>208</v>
      </c>
      <c r="L362" s="2"/>
      <c r="M362" s="2" t="s">
        <v>90</v>
      </c>
      <c r="N362" s="3"/>
      <c r="O362" s="2"/>
      <c r="P362" s="2"/>
      <c r="Q362" s="2" t="s">
        <v>2742</v>
      </c>
      <c r="R362" s="2"/>
      <c r="S362" s="2"/>
      <c r="T362" s="3"/>
      <c r="U362" s="2"/>
      <c r="V362" s="2"/>
      <c r="W362" s="2" t="s">
        <v>826</v>
      </c>
      <c r="X362" s="2" t="s">
        <v>91</v>
      </c>
      <c r="Y362" s="2" t="s">
        <v>754</v>
      </c>
      <c r="Z362" s="2" t="s">
        <v>149</v>
      </c>
      <c r="AA362" s="2" t="s">
        <v>90</v>
      </c>
      <c r="AB362" s="2"/>
      <c r="AC362" s="2" t="s">
        <v>114</v>
      </c>
      <c r="AD362" s="2">
        <v>1</v>
      </c>
      <c r="AE362" s="2" t="s">
        <v>179</v>
      </c>
      <c r="AF362" s="2" t="s">
        <v>8</v>
      </c>
      <c r="AG362" s="2" t="s">
        <v>8</v>
      </c>
      <c r="AH362" s="2" t="s">
        <v>180</v>
      </c>
      <c r="AI362" s="2" t="s">
        <v>2743</v>
      </c>
      <c r="AJ362" s="2" t="s">
        <v>390</v>
      </c>
      <c r="AK362" s="2" t="s">
        <v>362</v>
      </c>
      <c r="AL362" s="2" t="s">
        <v>362</v>
      </c>
      <c r="AM362" s="2" t="s">
        <v>391</v>
      </c>
      <c r="AN362" s="2"/>
      <c r="AO362" s="22">
        <v>0</v>
      </c>
      <c r="AP362" s="22">
        <v>507</v>
      </c>
      <c r="AQ362" s="22">
        <v>710</v>
      </c>
      <c r="AR362" s="22">
        <v>203</v>
      </c>
      <c r="AS362" s="25">
        <v>32318.91</v>
      </c>
      <c r="AT362" s="25">
        <v>0</v>
      </c>
      <c r="AU362" s="25">
        <v>20000</v>
      </c>
      <c r="AV362" s="25">
        <v>0</v>
      </c>
      <c r="AW362" s="25">
        <v>32318.91</v>
      </c>
      <c r="AX362" s="25">
        <v>20000</v>
      </c>
      <c r="AY362" s="25">
        <v>-12318.91</v>
      </c>
    </row>
    <row r="363" spans="2:51">
      <c r="B363" s="5" t="s">
        <v>17</v>
      </c>
      <c r="C363" s="2" t="s">
        <v>524</v>
      </c>
      <c r="D363" s="2" t="s">
        <v>100</v>
      </c>
      <c r="E363" s="2" t="s">
        <v>1587</v>
      </c>
      <c r="F363" s="2" t="s">
        <v>88</v>
      </c>
      <c r="G363" s="3">
        <v>46239</v>
      </c>
      <c r="H363" s="2" t="s">
        <v>2744</v>
      </c>
      <c r="I363" s="3">
        <v>46239</v>
      </c>
      <c r="J363" s="2" t="s">
        <v>2745</v>
      </c>
      <c r="K363" s="2" t="s">
        <v>208</v>
      </c>
      <c r="L363" s="2"/>
      <c r="M363" s="2" t="s">
        <v>90</v>
      </c>
      <c r="N363" s="3"/>
      <c r="O363" s="2"/>
      <c r="P363" s="2"/>
      <c r="Q363" s="2" t="s">
        <v>22</v>
      </c>
      <c r="R363" s="2" t="s">
        <v>22</v>
      </c>
      <c r="S363" s="2"/>
      <c r="T363" s="3">
        <v>46239</v>
      </c>
      <c r="U363" s="2" t="s">
        <v>2746</v>
      </c>
      <c r="V363" s="2"/>
      <c r="W363" s="2" t="s">
        <v>916</v>
      </c>
      <c r="X363" s="2" t="s">
        <v>91</v>
      </c>
      <c r="Y363" s="2" t="s">
        <v>753</v>
      </c>
      <c r="Z363" s="2" t="s">
        <v>149</v>
      </c>
      <c r="AA363" s="2" t="s">
        <v>90</v>
      </c>
      <c r="AB363" s="2"/>
      <c r="AC363" s="2" t="s">
        <v>114</v>
      </c>
      <c r="AD363" s="2">
        <v>1</v>
      </c>
      <c r="AE363" s="2" t="s">
        <v>189</v>
      </c>
      <c r="AF363" s="2" t="s">
        <v>190</v>
      </c>
      <c r="AG363" s="2" t="s">
        <v>14</v>
      </c>
      <c r="AH363" s="2" t="s">
        <v>191</v>
      </c>
      <c r="AI363" s="2"/>
      <c r="AJ363" s="2" t="s">
        <v>232</v>
      </c>
      <c r="AK363" s="2" t="s">
        <v>5</v>
      </c>
      <c r="AL363" s="2" t="s">
        <v>5</v>
      </c>
      <c r="AM363" s="2" t="s">
        <v>178</v>
      </c>
      <c r="AN363" s="2" t="s">
        <v>2747</v>
      </c>
      <c r="AO363" s="22">
        <v>0</v>
      </c>
      <c r="AP363" s="22">
        <v>480</v>
      </c>
      <c r="AQ363" s="22">
        <v>895</v>
      </c>
      <c r="AR363" s="22">
        <v>415</v>
      </c>
      <c r="AS363" s="25">
        <v>37662.050000000003</v>
      </c>
      <c r="AT363" s="25">
        <v>0</v>
      </c>
      <c r="AU363" s="25">
        <v>29989.439999999999</v>
      </c>
      <c r="AV363" s="25">
        <v>0</v>
      </c>
      <c r="AW363" s="25">
        <v>37662.050000000003</v>
      </c>
      <c r="AX363" s="25">
        <v>29989.439999999999</v>
      </c>
      <c r="AY363" s="25">
        <v>-7672.61</v>
      </c>
    </row>
    <row r="364" spans="2:51" hidden="1">
      <c r="B364" s="5" t="s">
        <v>17</v>
      </c>
      <c r="C364" s="2" t="s">
        <v>107</v>
      </c>
      <c r="D364" s="2"/>
      <c r="E364" s="2"/>
      <c r="F364" s="2"/>
      <c r="G364" s="3">
        <v>46239</v>
      </c>
      <c r="H364" s="2" t="s">
        <v>2748</v>
      </c>
      <c r="I364" s="3">
        <v>46239</v>
      </c>
      <c r="J364" s="2" t="s">
        <v>2749</v>
      </c>
      <c r="K364" s="2" t="s">
        <v>208</v>
      </c>
      <c r="L364" s="2"/>
      <c r="M364" s="2" t="s">
        <v>90</v>
      </c>
      <c r="N364" s="3"/>
      <c r="O364" s="2"/>
      <c r="P364" s="2"/>
      <c r="Q364" s="2" t="s">
        <v>719</v>
      </c>
      <c r="R364" s="2"/>
      <c r="S364" s="2"/>
      <c r="T364" s="3">
        <v>46239</v>
      </c>
      <c r="U364" s="2" t="s">
        <v>2750</v>
      </c>
      <c r="V364" s="2"/>
      <c r="W364" s="2" t="s">
        <v>2751</v>
      </c>
      <c r="X364" s="2" t="s">
        <v>91</v>
      </c>
      <c r="Y364" s="2" t="s">
        <v>2752</v>
      </c>
      <c r="Z364" s="2" t="s">
        <v>92</v>
      </c>
      <c r="AA364" s="2" t="s">
        <v>90</v>
      </c>
      <c r="AB364" s="2"/>
      <c r="AC364" s="2" t="s">
        <v>114</v>
      </c>
      <c r="AD364" s="2">
        <v>1</v>
      </c>
      <c r="AE364" s="2" t="s">
        <v>422</v>
      </c>
      <c r="AF364" s="2" t="s">
        <v>423</v>
      </c>
      <c r="AG364" s="2" t="s">
        <v>423</v>
      </c>
      <c r="AH364" s="2" t="s">
        <v>424</v>
      </c>
      <c r="AI364" s="2"/>
      <c r="AJ364" s="2" t="s">
        <v>138</v>
      </c>
      <c r="AK364" s="2" t="s">
        <v>103</v>
      </c>
      <c r="AL364" s="2" t="s">
        <v>103</v>
      </c>
      <c r="AM364" s="2" t="s">
        <v>139</v>
      </c>
      <c r="AN364" s="2" t="s">
        <v>991</v>
      </c>
      <c r="AO364" s="22">
        <v>0</v>
      </c>
      <c r="AP364" s="22">
        <v>0</v>
      </c>
      <c r="AQ364" s="22">
        <v>0</v>
      </c>
      <c r="AR364" s="22">
        <v>0</v>
      </c>
      <c r="AS364" s="25">
        <v>42000</v>
      </c>
      <c r="AT364" s="25">
        <v>0</v>
      </c>
      <c r="AU364" s="25">
        <v>53245</v>
      </c>
      <c r="AV364" s="25">
        <v>0</v>
      </c>
      <c r="AW364" s="25">
        <v>42000</v>
      </c>
      <c r="AX364" s="25">
        <v>53245</v>
      </c>
      <c r="AY364" s="25">
        <v>11245</v>
      </c>
    </row>
    <row r="365" spans="2:51" hidden="1">
      <c r="B365" s="5" t="s">
        <v>17</v>
      </c>
      <c r="C365" s="2" t="s">
        <v>107</v>
      </c>
      <c r="D365" s="2"/>
      <c r="E365" s="2"/>
      <c r="F365" s="2"/>
      <c r="G365" s="3">
        <v>46239</v>
      </c>
      <c r="H365" s="2" t="s">
        <v>2753</v>
      </c>
      <c r="I365" s="3">
        <v>46239</v>
      </c>
      <c r="J365" s="2" t="s">
        <v>2754</v>
      </c>
      <c r="K365" s="2" t="s">
        <v>208</v>
      </c>
      <c r="L365" s="2"/>
      <c r="M365" s="2" t="s">
        <v>90</v>
      </c>
      <c r="N365" s="3"/>
      <c r="O365" s="2"/>
      <c r="P365" s="2"/>
      <c r="Q365" s="2" t="s">
        <v>719</v>
      </c>
      <c r="R365" s="2"/>
      <c r="S365" s="2"/>
      <c r="T365" s="3">
        <v>46239</v>
      </c>
      <c r="U365" s="2" t="s">
        <v>2755</v>
      </c>
      <c r="V365" s="2"/>
      <c r="W365" s="2" t="s">
        <v>1335</v>
      </c>
      <c r="X365" s="2" t="s">
        <v>91</v>
      </c>
      <c r="Y365" s="2" t="s">
        <v>1336</v>
      </c>
      <c r="Z365" s="2" t="s">
        <v>92</v>
      </c>
      <c r="AA365" s="2" t="s">
        <v>90</v>
      </c>
      <c r="AB365" s="2"/>
      <c r="AC365" s="2" t="s">
        <v>114</v>
      </c>
      <c r="AD365" s="2">
        <v>1</v>
      </c>
      <c r="AE365" s="2" t="s">
        <v>422</v>
      </c>
      <c r="AF365" s="2" t="s">
        <v>423</v>
      </c>
      <c r="AG365" s="2" t="s">
        <v>423</v>
      </c>
      <c r="AH365" s="2" t="s">
        <v>424</v>
      </c>
      <c r="AI365" s="2"/>
      <c r="AJ365" s="2" t="s">
        <v>138</v>
      </c>
      <c r="AK365" s="2" t="s">
        <v>103</v>
      </c>
      <c r="AL365" s="2" t="s">
        <v>103</v>
      </c>
      <c r="AM365" s="2" t="s">
        <v>139</v>
      </c>
      <c r="AN365" s="2" t="s">
        <v>991</v>
      </c>
      <c r="AO365" s="22">
        <v>0</v>
      </c>
      <c r="AP365" s="22">
        <v>0</v>
      </c>
      <c r="AQ365" s="22">
        <v>0</v>
      </c>
      <c r="AR365" s="22">
        <v>0</v>
      </c>
      <c r="AS365" s="25">
        <v>42000</v>
      </c>
      <c r="AT365" s="25">
        <v>0</v>
      </c>
      <c r="AU365" s="25">
        <v>53245</v>
      </c>
      <c r="AV365" s="25">
        <v>0</v>
      </c>
      <c r="AW365" s="25">
        <v>42000</v>
      </c>
      <c r="AX365" s="25">
        <v>53245</v>
      </c>
      <c r="AY365" s="25">
        <v>11245</v>
      </c>
    </row>
    <row r="366" spans="2:51" hidden="1">
      <c r="B366" s="5" t="s">
        <v>17</v>
      </c>
      <c r="C366" s="2" t="s">
        <v>107</v>
      </c>
      <c r="D366" s="2"/>
      <c r="E366" s="2"/>
      <c r="F366" s="2"/>
      <c r="G366" s="3">
        <v>46239</v>
      </c>
      <c r="H366" s="2" t="s">
        <v>2756</v>
      </c>
      <c r="I366" s="3">
        <v>46239</v>
      </c>
      <c r="J366" s="2" t="s">
        <v>2757</v>
      </c>
      <c r="K366" s="2" t="s">
        <v>208</v>
      </c>
      <c r="L366" s="2"/>
      <c r="M366" s="2" t="s">
        <v>90</v>
      </c>
      <c r="N366" s="3"/>
      <c r="O366" s="2"/>
      <c r="P366" s="2"/>
      <c r="Q366" s="2" t="s">
        <v>719</v>
      </c>
      <c r="R366" s="2"/>
      <c r="S366" s="2"/>
      <c r="T366" s="3">
        <v>46239</v>
      </c>
      <c r="U366" s="2" t="s">
        <v>2758</v>
      </c>
      <c r="V366" s="2"/>
      <c r="W366" s="2" t="s">
        <v>1298</v>
      </c>
      <c r="X366" s="2" t="s">
        <v>113</v>
      </c>
      <c r="Y366" s="2" t="s">
        <v>1299</v>
      </c>
      <c r="Z366" s="2" t="s">
        <v>92</v>
      </c>
      <c r="AA366" s="2" t="s">
        <v>90</v>
      </c>
      <c r="AB366" s="2"/>
      <c r="AC366" s="2" t="s">
        <v>114</v>
      </c>
      <c r="AD366" s="2">
        <v>1</v>
      </c>
      <c r="AE366" s="2" t="s">
        <v>422</v>
      </c>
      <c r="AF366" s="2" t="s">
        <v>423</v>
      </c>
      <c r="AG366" s="2" t="s">
        <v>423</v>
      </c>
      <c r="AH366" s="2" t="s">
        <v>424</v>
      </c>
      <c r="AI366" s="2"/>
      <c r="AJ366" s="2" t="s">
        <v>128</v>
      </c>
      <c r="AK366" s="2" t="s">
        <v>129</v>
      </c>
      <c r="AL366" s="2" t="s">
        <v>129</v>
      </c>
      <c r="AM366" s="2" t="s">
        <v>130</v>
      </c>
      <c r="AN366" s="2" t="s">
        <v>985</v>
      </c>
      <c r="AO366" s="22">
        <v>0</v>
      </c>
      <c r="AP366" s="22">
        <v>0</v>
      </c>
      <c r="AQ366" s="22">
        <v>0</v>
      </c>
      <c r="AR366" s="22">
        <v>0</v>
      </c>
      <c r="AS366" s="25">
        <v>40000</v>
      </c>
      <c r="AT366" s="25">
        <v>0</v>
      </c>
      <c r="AU366" s="25">
        <v>46951</v>
      </c>
      <c r="AV366" s="25">
        <v>0</v>
      </c>
      <c r="AW366" s="25">
        <v>40000</v>
      </c>
      <c r="AX366" s="25">
        <v>46951</v>
      </c>
      <c r="AY366" s="25">
        <v>6951</v>
      </c>
    </row>
    <row r="367" spans="2:51" hidden="1">
      <c r="B367" s="5" t="s">
        <v>17</v>
      </c>
      <c r="C367" s="2" t="s">
        <v>107</v>
      </c>
      <c r="D367" s="2" t="s">
        <v>100</v>
      </c>
      <c r="E367" s="2"/>
      <c r="F367" s="2"/>
      <c r="G367" s="3">
        <v>46239</v>
      </c>
      <c r="H367" s="2" t="s">
        <v>2759</v>
      </c>
      <c r="I367" s="3">
        <v>46239</v>
      </c>
      <c r="J367" s="2" t="s">
        <v>2760</v>
      </c>
      <c r="K367" s="2" t="s">
        <v>208</v>
      </c>
      <c r="L367" s="2"/>
      <c r="M367" s="2" t="s">
        <v>90</v>
      </c>
      <c r="N367" s="3"/>
      <c r="O367" s="2"/>
      <c r="P367" s="2"/>
      <c r="Q367" s="2" t="s">
        <v>719</v>
      </c>
      <c r="R367" s="2"/>
      <c r="S367" s="2"/>
      <c r="T367" s="3">
        <v>46239</v>
      </c>
      <c r="U367" s="2" t="s">
        <v>2761</v>
      </c>
      <c r="V367" s="2"/>
      <c r="W367" s="2" t="s">
        <v>2762</v>
      </c>
      <c r="X367" s="2" t="s">
        <v>91</v>
      </c>
      <c r="Y367" s="2" t="s">
        <v>1034</v>
      </c>
      <c r="Z367" s="2" t="s">
        <v>92</v>
      </c>
      <c r="AA367" s="2" t="s">
        <v>90</v>
      </c>
      <c r="AB367" s="2"/>
      <c r="AC367" s="2" t="s">
        <v>114</v>
      </c>
      <c r="AD367" s="2">
        <v>1</v>
      </c>
      <c r="AE367" s="2" t="s">
        <v>422</v>
      </c>
      <c r="AF367" s="2" t="s">
        <v>423</v>
      </c>
      <c r="AG367" s="2" t="s">
        <v>423</v>
      </c>
      <c r="AH367" s="2" t="s">
        <v>424</v>
      </c>
      <c r="AI367" s="2"/>
      <c r="AJ367" s="2" t="s">
        <v>231</v>
      </c>
      <c r="AK367" s="2" t="s">
        <v>207</v>
      </c>
      <c r="AL367" s="2" t="s">
        <v>207</v>
      </c>
      <c r="AM367" s="2" t="s">
        <v>178</v>
      </c>
      <c r="AN367" s="2" t="s">
        <v>2763</v>
      </c>
      <c r="AO367" s="22">
        <v>0</v>
      </c>
      <c r="AP367" s="22">
        <v>0</v>
      </c>
      <c r="AQ367" s="22">
        <v>0</v>
      </c>
      <c r="AR367" s="22">
        <v>0</v>
      </c>
      <c r="AS367" s="25">
        <v>47000</v>
      </c>
      <c r="AT367" s="25">
        <v>0</v>
      </c>
      <c r="AU367" s="25">
        <v>59392</v>
      </c>
      <c r="AV367" s="25">
        <v>0</v>
      </c>
      <c r="AW367" s="25">
        <v>47000</v>
      </c>
      <c r="AX367" s="25">
        <v>59392</v>
      </c>
      <c r="AY367" s="25">
        <v>12392</v>
      </c>
    </row>
    <row r="368" spans="2:51" hidden="1">
      <c r="B368" s="5" t="s">
        <v>17</v>
      </c>
      <c r="C368" s="2" t="s">
        <v>107</v>
      </c>
      <c r="D368" s="2"/>
      <c r="E368" s="2"/>
      <c r="F368" s="2"/>
      <c r="G368" s="3">
        <v>46239</v>
      </c>
      <c r="H368" s="2" t="s">
        <v>2764</v>
      </c>
      <c r="I368" s="3">
        <v>46239</v>
      </c>
      <c r="J368" s="2" t="s">
        <v>2765</v>
      </c>
      <c r="K368" s="2" t="s">
        <v>208</v>
      </c>
      <c r="L368" s="2"/>
      <c r="M368" s="2" t="s">
        <v>90</v>
      </c>
      <c r="N368" s="3"/>
      <c r="O368" s="2"/>
      <c r="P368" s="2"/>
      <c r="Q368" s="2" t="s">
        <v>719</v>
      </c>
      <c r="R368" s="2"/>
      <c r="S368" s="2"/>
      <c r="T368" s="3">
        <v>46239</v>
      </c>
      <c r="U368" s="2" t="s">
        <v>2766</v>
      </c>
      <c r="V368" s="2"/>
      <c r="W368" s="2" t="s">
        <v>2767</v>
      </c>
      <c r="X368" s="2" t="s">
        <v>91</v>
      </c>
      <c r="Y368" s="2" t="s">
        <v>1039</v>
      </c>
      <c r="Z368" s="2" t="s">
        <v>92</v>
      </c>
      <c r="AA368" s="2" t="s">
        <v>90</v>
      </c>
      <c r="AB368" s="2"/>
      <c r="AC368" s="2" t="s">
        <v>114</v>
      </c>
      <c r="AD368" s="2">
        <v>1</v>
      </c>
      <c r="AE368" s="2" t="s">
        <v>422</v>
      </c>
      <c r="AF368" s="2" t="s">
        <v>423</v>
      </c>
      <c r="AG368" s="2" t="s">
        <v>423</v>
      </c>
      <c r="AH368" s="2" t="s">
        <v>424</v>
      </c>
      <c r="AI368" s="2"/>
      <c r="AJ368" s="2" t="s">
        <v>187</v>
      </c>
      <c r="AK368" s="2" t="s">
        <v>6</v>
      </c>
      <c r="AL368" s="2" t="s">
        <v>6</v>
      </c>
      <c r="AM368" s="2" t="s">
        <v>188</v>
      </c>
      <c r="AN368" s="2" t="s">
        <v>2768</v>
      </c>
      <c r="AO368" s="22">
        <v>0</v>
      </c>
      <c r="AP368" s="22">
        <v>0</v>
      </c>
      <c r="AQ368" s="22">
        <v>0</v>
      </c>
      <c r="AR368" s="22">
        <v>0</v>
      </c>
      <c r="AS368" s="25">
        <v>54000</v>
      </c>
      <c r="AT368" s="25">
        <v>0</v>
      </c>
      <c r="AU368" s="25">
        <v>63811</v>
      </c>
      <c r="AV368" s="25">
        <v>0</v>
      </c>
      <c r="AW368" s="25">
        <v>54000</v>
      </c>
      <c r="AX368" s="25">
        <v>63811</v>
      </c>
      <c r="AY368" s="25">
        <v>9811</v>
      </c>
    </row>
    <row r="369" spans="2:51" hidden="1">
      <c r="B369" s="5" t="s">
        <v>17</v>
      </c>
      <c r="C369" s="2" t="s">
        <v>107</v>
      </c>
      <c r="D369" s="2" t="s">
        <v>100</v>
      </c>
      <c r="E369" s="2"/>
      <c r="F369" s="2"/>
      <c r="G369" s="3">
        <v>46239</v>
      </c>
      <c r="H369" s="2" t="s">
        <v>2769</v>
      </c>
      <c r="I369" s="3">
        <v>46239</v>
      </c>
      <c r="J369" s="2" t="s">
        <v>2770</v>
      </c>
      <c r="K369" s="2" t="s">
        <v>208</v>
      </c>
      <c r="L369" s="2"/>
      <c r="M369" s="2" t="s">
        <v>90</v>
      </c>
      <c r="N369" s="3"/>
      <c r="O369" s="2"/>
      <c r="P369" s="2"/>
      <c r="Q369" s="2" t="s">
        <v>719</v>
      </c>
      <c r="R369" s="2"/>
      <c r="S369" s="2"/>
      <c r="T369" s="3">
        <v>46239</v>
      </c>
      <c r="U369" s="2" t="s">
        <v>2771</v>
      </c>
      <c r="V369" s="2"/>
      <c r="W369" s="2" t="s">
        <v>1094</v>
      </c>
      <c r="X369" s="2" t="s">
        <v>133</v>
      </c>
      <c r="Y369" s="2" t="s">
        <v>2772</v>
      </c>
      <c r="Z369" s="2" t="s">
        <v>92</v>
      </c>
      <c r="AA369" s="2" t="s">
        <v>90</v>
      </c>
      <c r="AB369" s="2"/>
      <c r="AC369" s="2" t="s">
        <v>114</v>
      </c>
      <c r="AD369" s="2">
        <v>1</v>
      </c>
      <c r="AE369" s="2" t="s">
        <v>422</v>
      </c>
      <c r="AF369" s="2" t="s">
        <v>423</v>
      </c>
      <c r="AG369" s="2" t="s">
        <v>423</v>
      </c>
      <c r="AH369" s="2" t="s">
        <v>424</v>
      </c>
      <c r="AI369" s="2"/>
      <c r="AJ369" s="2" t="s">
        <v>232</v>
      </c>
      <c r="AK369" s="2" t="s">
        <v>5</v>
      </c>
      <c r="AL369" s="2" t="s">
        <v>5</v>
      </c>
      <c r="AM369" s="2" t="s">
        <v>178</v>
      </c>
      <c r="AN369" s="2"/>
      <c r="AO369" s="22">
        <v>0</v>
      </c>
      <c r="AP369" s="22">
        <v>0</v>
      </c>
      <c r="AQ369" s="22">
        <v>0</v>
      </c>
      <c r="AR369" s="22">
        <v>0</v>
      </c>
      <c r="AS369" s="25">
        <v>32000</v>
      </c>
      <c r="AT369" s="25">
        <v>0</v>
      </c>
      <c r="AU369" s="25">
        <v>39364</v>
      </c>
      <c r="AV369" s="25">
        <v>0</v>
      </c>
      <c r="AW369" s="25">
        <v>32000</v>
      </c>
      <c r="AX369" s="25">
        <v>39364</v>
      </c>
      <c r="AY369" s="25">
        <v>7364</v>
      </c>
    </row>
    <row r="370" spans="2:51" hidden="1">
      <c r="B370" s="5" t="s">
        <v>17</v>
      </c>
      <c r="C370" s="2" t="s">
        <v>107</v>
      </c>
      <c r="D370" s="2"/>
      <c r="E370" s="2"/>
      <c r="F370" s="2"/>
      <c r="G370" s="3">
        <v>46239</v>
      </c>
      <c r="H370" s="2" t="s">
        <v>2773</v>
      </c>
      <c r="I370" s="3">
        <v>46239</v>
      </c>
      <c r="J370" s="2" t="s">
        <v>2774</v>
      </c>
      <c r="K370" s="2" t="s">
        <v>208</v>
      </c>
      <c r="L370" s="2"/>
      <c r="M370" s="2" t="s">
        <v>90</v>
      </c>
      <c r="N370" s="3"/>
      <c r="O370" s="2"/>
      <c r="P370" s="2"/>
      <c r="Q370" s="2" t="s">
        <v>719</v>
      </c>
      <c r="R370" s="2"/>
      <c r="S370" s="2"/>
      <c r="T370" s="3">
        <v>46239</v>
      </c>
      <c r="U370" s="2" t="s">
        <v>2775</v>
      </c>
      <c r="V370" s="2"/>
      <c r="W370" s="2" t="s">
        <v>2776</v>
      </c>
      <c r="X370" s="2" t="s">
        <v>91</v>
      </c>
      <c r="Y370" s="2" t="s">
        <v>2777</v>
      </c>
      <c r="Z370" s="2" t="s">
        <v>92</v>
      </c>
      <c r="AA370" s="2" t="s">
        <v>90</v>
      </c>
      <c r="AB370" s="2"/>
      <c r="AC370" s="2" t="s">
        <v>114</v>
      </c>
      <c r="AD370" s="2">
        <v>1</v>
      </c>
      <c r="AE370" s="2" t="s">
        <v>422</v>
      </c>
      <c r="AF370" s="2" t="s">
        <v>423</v>
      </c>
      <c r="AG370" s="2" t="s">
        <v>423</v>
      </c>
      <c r="AH370" s="2" t="s">
        <v>424</v>
      </c>
      <c r="AI370" s="2"/>
      <c r="AJ370" s="2" t="s">
        <v>183</v>
      </c>
      <c r="AK370" s="2" t="s">
        <v>184</v>
      </c>
      <c r="AL370" s="2" t="s">
        <v>184</v>
      </c>
      <c r="AM370" s="2" t="s">
        <v>185</v>
      </c>
      <c r="AN370" s="2" t="s">
        <v>1300</v>
      </c>
      <c r="AO370" s="22">
        <v>0</v>
      </c>
      <c r="AP370" s="22">
        <v>0</v>
      </c>
      <c r="AQ370" s="22">
        <v>0</v>
      </c>
      <c r="AR370" s="22">
        <v>0</v>
      </c>
      <c r="AS370" s="25">
        <v>38000</v>
      </c>
      <c r="AT370" s="25">
        <v>0</v>
      </c>
      <c r="AU370" s="25">
        <v>41954</v>
      </c>
      <c r="AV370" s="25">
        <v>0</v>
      </c>
      <c r="AW370" s="25">
        <v>38000</v>
      </c>
      <c r="AX370" s="25">
        <v>41954</v>
      </c>
      <c r="AY370" s="25">
        <v>3954</v>
      </c>
    </row>
    <row r="371" spans="2:51" hidden="1">
      <c r="B371" s="5" t="s">
        <v>17</v>
      </c>
      <c r="C371" s="2" t="s">
        <v>524</v>
      </c>
      <c r="D371" s="2" t="s">
        <v>100</v>
      </c>
      <c r="E371" s="2" t="s">
        <v>1587</v>
      </c>
      <c r="F371" s="2" t="s">
        <v>88</v>
      </c>
      <c r="G371" s="3">
        <v>46239</v>
      </c>
      <c r="H371" s="2" t="s">
        <v>2778</v>
      </c>
      <c r="I371" s="3">
        <v>46239</v>
      </c>
      <c r="J371" s="2" t="s">
        <v>2779</v>
      </c>
      <c r="K371" s="2" t="s">
        <v>208</v>
      </c>
      <c r="L371" s="2"/>
      <c r="M371" s="2" t="s">
        <v>90</v>
      </c>
      <c r="N371" s="3"/>
      <c r="O371" s="2"/>
      <c r="P371" s="2"/>
      <c r="Q371" s="2" t="s">
        <v>22</v>
      </c>
      <c r="R371" s="2" t="s">
        <v>22</v>
      </c>
      <c r="S371" s="2"/>
      <c r="T371" s="3">
        <v>46239</v>
      </c>
      <c r="U371" s="2" t="s">
        <v>2780</v>
      </c>
      <c r="V371" s="2"/>
      <c r="W371" s="2" t="s">
        <v>2781</v>
      </c>
      <c r="X371" s="2" t="s">
        <v>91</v>
      </c>
      <c r="Y371" s="2" t="s">
        <v>2782</v>
      </c>
      <c r="Z371" s="2" t="s">
        <v>92</v>
      </c>
      <c r="AA371" s="2" t="s">
        <v>90</v>
      </c>
      <c r="AB371" s="2"/>
      <c r="AC371" s="2" t="s">
        <v>114</v>
      </c>
      <c r="AD371" s="2">
        <v>1</v>
      </c>
      <c r="AE371" s="2" t="s">
        <v>189</v>
      </c>
      <c r="AF371" s="2" t="s">
        <v>190</v>
      </c>
      <c r="AG371" s="2" t="s">
        <v>14</v>
      </c>
      <c r="AH371" s="2" t="s">
        <v>191</v>
      </c>
      <c r="AI371" s="2"/>
      <c r="AJ371" s="2" t="s">
        <v>308</v>
      </c>
      <c r="AK371" s="2" t="s">
        <v>309</v>
      </c>
      <c r="AL371" s="2" t="s">
        <v>309</v>
      </c>
      <c r="AM371" s="2" t="s">
        <v>310</v>
      </c>
      <c r="AN371" s="2" t="s">
        <v>2783</v>
      </c>
      <c r="AO371" s="22">
        <v>0</v>
      </c>
      <c r="AP371" s="22">
        <v>0</v>
      </c>
      <c r="AQ371" s="22">
        <v>0</v>
      </c>
      <c r="AR371" s="22">
        <v>0</v>
      </c>
      <c r="AS371" s="25">
        <v>40000</v>
      </c>
      <c r="AT371" s="25">
        <v>0</v>
      </c>
      <c r="AU371" s="25">
        <v>51859.1</v>
      </c>
      <c r="AV371" s="25">
        <v>0</v>
      </c>
      <c r="AW371" s="25">
        <v>40000</v>
      </c>
      <c r="AX371" s="25">
        <v>51859.1</v>
      </c>
      <c r="AY371" s="25">
        <v>11859.1</v>
      </c>
    </row>
    <row r="372" spans="2:51" hidden="1">
      <c r="B372" s="5" t="s">
        <v>17</v>
      </c>
      <c r="C372" s="2" t="s">
        <v>524</v>
      </c>
      <c r="D372" s="2" t="s">
        <v>100</v>
      </c>
      <c r="E372" s="2" t="s">
        <v>1587</v>
      </c>
      <c r="F372" s="2" t="s">
        <v>88</v>
      </c>
      <c r="G372" s="3">
        <v>46239</v>
      </c>
      <c r="H372" s="2" t="s">
        <v>2784</v>
      </c>
      <c r="I372" s="3">
        <v>46239</v>
      </c>
      <c r="J372" s="2" t="s">
        <v>2785</v>
      </c>
      <c r="K372" s="2" t="s">
        <v>208</v>
      </c>
      <c r="L372" s="2"/>
      <c r="M372" s="2" t="s">
        <v>90</v>
      </c>
      <c r="N372" s="3"/>
      <c r="O372" s="2"/>
      <c r="P372" s="2"/>
      <c r="Q372" s="2" t="s">
        <v>22</v>
      </c>
      <c r="R372" s="2" t="s">
        <v>22</v>
      </c>
      <c r="S372" s="2"/>
      <c r="T372" s="3">
        <v>46239</v>
      </c>
      <c r="U372" s="2" t="s">
        <v>2786</v>
      </c>
      <c r="V372" s="2"/>
      <c r="W372" s="2" t="s">
        <v>392</v>
      </c>
      <c r="X372" s="2" t="s">
        <v>91</v>
      </c>
      <c r="Y372" s="2" t="s">
        <v>333</v>
      </c>
      <c r="Z372" s="2" t="s">
        <v>92</v>
      </c>
      <c r="AA372" s="2" t="s">
        <v>90</v>
      </c>
      <c r="AB372" s="2"/>
      <c r="AC372" s="2" t="s">
        <v>114</v>
      </c>
      <c r="AD372" s="2">
        <v>1</v>
      </c>
      <c r="AE372" s="2" t="s">
        <v>189</v>
      </c>
      <c r="AF372" s="2" t="s">
        <v>190</v>
      </c>
      <c r="AG372" s="2" t="s">
        <v>14</v>
      </c>
      <c r="AH372" s="2" t="s">
        <v>191</v>
      </c>
      <c r="AI372" s="2"/>
      <c r="AJ372" s="2" t="s">
        <v>236</v>
      </c>
      <c r="AK372" s="2" t="s">
        <v>168</v>
      </c>
      <c r="AL372" s="2" t="s">
        <v>168</v>
      </c>
      <c r="AM372" s="2" t="s">
        <v>237</v>
      </c>
      <c r="AN372" s="2" t="s">
        <v>2787</v>
      </c>
      <c r="AO372" s="22">
        <v>0</v>
      </c>
      <c r="AP372" s="22">
        <v>0</v>
      </c>
      <c r="AQ372" s="22">
        <v>0</v>
      </c>
      <c r="AR372" s="22">
        <v>0</v>
      </c>
      <c r="AS372" s="25">
        <v>24500</v>
      </c>
      <c r="AT372" s="25">
        <v>0</v>
      </c>
      <c r="AU372" s="25">
        <v>28436.66</v>
      </c>
      <c r="AV372" s="25">
        <v>0</v>
      </c>
      <c r="AW372" s="25">
        <v>24500</v>
      </c>
      <c r="AX372" s="25">
        <v>28436.66</v>
      </c>
      <c r="AY372" s="25">
        <v>3936.66</v>
      </c>
    </row>
    <row r="373" spans="2:51">
      <c r="B373" s="5" t="s">
        <v>17</v>
      </c>
      <c r="C373" s="2" t="s">
        <v>524</v>
      </c>
      <c r="D373" s="2"/>
      <c r="E373" s="2" t="s">
        <v>1587</v>
      </c>
      <c r="F373" s="2" t="s">
        <v>88</v>
      </c>
      <c r="G373" s="3">
        <v>46239</v>
      </c>
      <c r="H373" s="2" t="s">
        <v>2788</v>
      </c>
      <c r="I373" s="3">
        <v>46239</v>
      </c>
      <c r="J373" s="2" t="s">
        <v>2789</v>
      </c>
      <c r="K373" s="2" t="s">
        <v>208</v>
      </c>
      <c r="L373" s="2"/>
      <c r="M373" s="2" t="s">
        <v>90</v>
      </c>
      <c r="N373" s="3"/>
      <c r="O373" s="2"/>
      <c r="P373" s="2"/>
      <c r="Q373" s="2" t="s">
        <v>22</v>
      </c>
      <c r="R373" s="2" t="s">
        <v>22</v>
      </c>
      <c r="S373" s="2"/>
      <c r="T373" s="3">
        <v>46239</v>
      </c>
      <c r="U373" s="2" t="s">
        <v>2790</v>
      </c>
      <c r="V373" s="2"/>
      <c r="W373" s="2" t="s">
        <v>1018</v>
      </c>
      <c r="X373" s="2" t="s">
        <v>91</v>
      </c>
      <c r="Y373" s="2" t="s">
        <v>840</v>
      </c>
      <c r="Z373" s="2" t="s">
        <v>149</v>
      </c>
      <c r="AA373" s="2" t="s">
        <v>90</v>
      </c>
      <c r="AB373" s="2"/>
      <c r="AC373" s="2" t="s">
        <v>114</v>
      </c>
      <c r="AD373" s="2">
        <v>1</v>
      </c>
      <c r="AE373" s="2" t="s">
        <v>189</v>
      </c>
      <c r="AF373" s="2" t="s">
        <v>190</v>
      </c>
      <c r="AG373" s="2" t="s">
        <v>14</v>
      </c>
      <c r="AH373" s="2" t="s">
        <v>191</v>
      </c>
      <c r="AI373" s="2"/>
      <c r="AJ373" s="2" t="s">
        <v>311</v>
      </c>
      <c r="AK373" s="2" t="s">
        <v>312</v>
      </c>
      <c r="AL373" s="2" t="s">
        <v>312</v>
      </c>
      <c r="AM373" s="2" t="s">
        <v>313</v>
      </c>
      <c r="AN373" s="2" t="s">
        <v>2791</v>
      </c>
      <c r="AO373" s="22">
        <v>0</v>
      </c>
      <c r="AP373" s="22">
        <v>600</v>
      </c>
      <c r="AQ373" s="22">
        <v>990</v>
      </c>
      <c r="AR373" s="22">
        <v>390</v>
      </c>
      <c r="AS373" s="25">
        <v>44471.42</v>
      </c>
      <c r="AT373" s="25">
        <v>0</v>
      </c>
      <c r="AU373" s="25">
        <v>47328.2</v>
      </c>
      <c r="AV373" s="25">
        <v>0</v>
      </c>
      <c r="AW373" s="25">
        <v>44471.42</v>
      </c>
      <c r="AX373" s="25">
        <v>47328.2</v>
      </c>
      <c r="AY373" s="25">
        <v>2856.78</v>
      </c>
    </row>
    <row r="374" spans="2:51" hidden="1">
      <c r="B374" s="5" t="s">
        <v>17</v>
      </c>
      <c r="C374" s="2" t="s">
        <v>524</v>
      </c>
      <c r="D374" s="2" t="s">
        <v>100</v>
      </c>
      <c r="E374" s="2" t="s">
        <v>1587</v>
      </c>
      <c r="F374" s="2" t="s">
        <v>88</v>
      </c>
      <c r="G374" s="3">
        <v>46239</v>
      </c>
      <c r="H374" s="2" t="s">
        <v>2792</v>
      </c>
      <c r="I374" s="3">
        <v>46239</v>
      </c>
      <c r="J374" s="2" t="s">
        <v>2793</v>
      </c>
      <c r="K374" s="2" t="s">
        <v>208</v>
      </c>
      <c r="L374" s="2"/>
      <c r="M374" s="2" t="s">
        <v>90</v>
      </c>
      <c r="N374" s="3"/>
      <c r="O374" s="2"/>
      <c r="P374" s="2"/>
      <c r="Q374" s="2" t="s">
        <v>22</v>
      </c>
      <c r="R374" s="2" t="s">
        <v>22</v>
      </c>
      <c r="S374" s="2"/>
      <c r="T374" s="3">
        <v>46239</v>
      </c>
      <c r="U374" s="2" t="s">
        <v>2794</v>
      </c>
      <c r="V374" s="2"/>
      <c r="W374" s="2" t="s">
        <v>1269</v>
      </c>
      <c r="X374" s="2" t="s">
        <v>91</v>
      </c>
      <c r="Y374" s="2" t="s">
        <v>1270</v>
      </c>
      <c r="Z374" s="2" t="s">
        <v>92</v>
      </c>
      <c r="AA374" s="2" t="s">
        <v>1271</v>
      </c>
      <c r="AB374" s="2" t="s">
        <v>1272</v>
      </c>
      <c r="AC374" s="2" t="s">
        <v>114</v>
      </c>
      <c r="AD374" s="2">
        <v>1</v>
      </c>
      <c r="AE374" s="2" t="s">
        <v>189</v>
      </c>
      <c r="AF374" s="2" t="s">
        <v>190</v>
      </c>
      <c r="AG374" s="2" t="s">
        <v>14</v>
      </c>
      <c r="AH374" s="2" t="s">
        <v>191</v>
      </c>
      <c r="AI374" s="2"/>
      <c r="AJ374" s="2" t="s">
        <v>287</v>
      </c>
      <c r="AK374" s="2" t="s">
        <v>288</v>
      </c>
      <c r="AL374" s="2" t="s">
        <v>288</v>
      </c>
      <c r="AM374" s="2" t="s">
        <v>289</v>
      </c>
      <c r="AN374" s="2" t="s">
        <v>2795</v>
      </c>
      <c r="AO374" s="22">
        <v>0</v>
      </c>
      <c r="AP374" s="22">
        <v>0</v>
      </c>
      <c r="AQ374" s="22">
        <v>0</v>
      </c>
      <c r="AR374" s="22">
        <v>0</v>
      </c>
      <c r="AS374" s="25">
        <v>61000</v>
      </c>
      <c r="AT374" s="25">
        <v>0</v>
      </c>
      <c r="AU374" s="25">
        <v>70394.600000000006</v>
      </c>
      <c r="AV374" s="25">
        <v>0</v>
      </c>
      <c r="AW374" s="25">
        <v>61000</v>
      </c>
      <c r="AX374" s="25">
        <v>70394.600000000006</v>
      </c>
      <c r="AY374" s="25">
        <v>9394.6</v>
      </c>
    </row>
    <row r="375" spans="2:51" hidden="1">
      <c r="B375" s="5" t="s">
        <v>17</v>
      </c>
      <c r="C375" s="2" t="s">
        <v>524</v>
      </c>
      <c r="D375" s="2" t="s">
        <v>100</v>
      </c>
      <c r="E375" s="2" t="s">
        <v>1587</v>
      </c>
      <c r="F375" s="2" t="s">
        <v>88</v>
      </c>
      <c r="G375" s="3">
        <v>46239</v>
      </c>
      <c r="H375" s="2" t="s">
        <v>2796</v>
      </c>
      <c r="I375" s="3">
        <v>46239</v>
      </c>
      <c r="J375" s="2" t="s">
        <v>2797</v>
      </c>
      <c r="K375" s="2" t="s">
        <v>208</v>
      </c>
      <c r="L375" s="2"/>
      <c r="M375" s="2" t="s">
        <v>90</v>
      </c>
      <c r="N375" s="3"/>
      <c r="O375" s="2"/>
      <c r="P375" s="2"/>
      <c r="Q375" s="2" t="s">
        <v>22</v>
      </c>
      <c r="R375" s="2" t="s">
        <v>22</v>
      </c>
      <c r="S375" s="2"/>
      <c r="T375" s="3">
        <v>46239</v>
      </c>
      <c r="U375" s="2" t="s">
        <v>2798</v>
      </c>
      <c r="V375" s="2"/>
      <c r="W375" s="2" t="s">
        <v>855</v>
      </c>
      <c r="X375" s="2" t="s">
        <v>91</v>
      </c>
      <c r="Y375" s="2" t="s">
        <v>856</v>
      </c>
      <c r="Z375" s="2" t="s">
        <v>92</v>
      </c>
      <c r="AA375" s="2" t="s">
        <v>90</v>
      </c>
      <c r="AB375" s="2"/>
      <c r="AC375" s="2" t="s">
        <v>114</v>
      </c>
      <c r="AD375" s="2">
        <v>1</v>
      </c>
      <c r="AE375" s="2" t="s">
        <v>189</v>
      </c>
      <c r="AF375" s="2" t="s">
        <v>190</v>
      </c>
      <c r="AG375" s="2" t="s">
        <v>14</v>
      </c>
      <c r="AH375" s="2" t="s">
        <v>191</v>
      </c>
      <c r="AI375" s="2"/>
      <c r="AJ375" s="2" t="s">
        <v>240</v>
      </c>
      <c r="AK375" s="2" t="s">
        <v>241</v>
      </c>
      <c r="AL375" s="2" t="s">
        <v>241</v>
      </c>
      <c r="AM375" s="2" t="s">
        <v>242</v>
      </c>
      <c r="AN375" s="2" t="s">
        <v>2799</v>
      </c>
      <c r="AO375" s="22">
        <v>0</v>
      </c>
      <c r="AP375" s="22">
        <v>0</v>
      </c>
      <c r="AQ375" s="22">
        <v>0</v>
      </c>
      <c r="AR375" s="22">
        <v>0</v>
      </c>
      <c r="AS375" s="25">
        <v>60000</v>
      </c>
      <c r="AT375" s="25">
        <v>0</v>
      </c>
      <c r="AU375" s="25">
        <v>67029</v>
      </c>
      <c r="AV375" s="25">
        <v>0</v>
      </c>
      <c r="AW375" s="25">
        <v>60000</v>
      </c>
      <c r="AX375" s="25">
        <v>67029</v>
      </c>
      <c r="AY375" s="25">
        <v>7029</v>
      </c>
    </row>
    <row r="376" spans="2:51">
      <c r="B376" s="5" t="s">
        <v>17</v>
      </c>
      <c r="C376" s="2" t="s">
        <v>524</v>
      </c>
      <c r="D376" s="2" t="s">
        <v>100</v>
      </c>
      <c r="E376" s="2" t="s">
        <v>1587</v>
      </c>
      <c r="F376" s="2" t="s">
        <v>88</v>
      </c>
      <c r="G376" s="3">
        <v>46239</v>
      </c>
      <c r="H376" s="2" t="s">
        <v>2800</v>
      </c>
      <c r="I376" s="3">
        <v>46239</v>
      </c>
      <c r="J376" s="2" t="s">
        <v>2801</v>
      </c>
      <c r="K376" s="2" t="s">
        <v>208</v>
      </c>
      <c r="L376" s="2"/>
      <c r="M376" s="2" t="s">
        <v>90</v>
      </c>
      <c r="N376" s="3"/>
      <c r="O376" s="2"/>
      <c r="P376" s="2"/>
      <c r="Q376" s="2" t="s">
        <v>22</v>
      </c>
      <c r="R376" s="2" t="s">
        <v>22</v>
      </c>
      <c r="S376" s="2"/>
      <c r="T376" s="3">
        <v>46239</v>
      </c>
      <c r="U376" s="2" t="s">
        <v>2802</v>
      </c>
      <c r="V376" s="2"/>
      <c r="W376" s="2" t="s">
        <v>463</v>
      </c>
      <c r="X376" s="2" t="s">
        <v>91</v>
      </c>
      <c r="Y376" s="2" t="s">
        <v>235</v>
      </c>
      <c r="Z376" s="2" t="s">
        <v>149</v>
      </c>
      <c r="AA376" s="2" t="s">
        <v>90</v>
      </c>
      <c r="AB376" s="2"/>
      <c r="AC376" s="2" t="s">
        <v>114</v>
      </c>
      <c r="AD376" s="2">
        <v>1</v>
      </c>
      <c r="AE376" s="2" t="s">
        <v>189</v>
      </c>
      <c r="AF376" s="2" t="s">
        <v>190</v>
      </c>
      <c r="AG376" s="2" t="s">
        <v>14</v>
      </c>
      <c r="AH376" s="2" t="s">
        <v>191</v>
      </c>
      <c r="AI376" s="2"/>
      <c r="AJ376" s="2" t="s">
        <v>232</v>
      </c>
      <c r="AK376" s="2" t="s">
        <v>5</v>
      </c>
      <c r="AL376" s="2" t="s">
        <v>5</v>
      </c>
      <c r="AM376" s="2" t="s">
        <v>178</v>
      </c>
      <c r="AN376" s="2" t="s">
        <v>2803</v>
      </c>
      <c r="AO376" s="22">
        <v>0</v>
      </c>
      <c r="AP376" s="22">
        <v>681</v>
      </c>
      <c r="AQ376" s="22">
        <v>681</v>
      </c>
      <c r="AR376" s="22">
        <v>0</v>
      </c>
      <c r="AS376" s="25">
        <v>24534.09</v>
      </c>
      <c r="AT376" s="25">
        <v>0</v>
      </c>
      <c r="AU376" s="25">
        <v>17920.080000000002</v>
      </c>
      <c r="AV376" s="25">
        <v>0</v>
      </c>
      <c r="AW376" s="25">
        <v>24534.09</v>
      </c>
      <c r="AX376" s="25">
        <v>17920.080000000002</v>
      </c>
      <c r="AY376" s="25">
        <v>-6614.01</v>
      </c>
    </row>
    <row r="377" spans="2:51" hidden="1">
      <c r="B377" s="5" t="s">
        <v>18</v>
      </c>
      <c r="C377" s="2" t="s">
        <v>99</v>
      </c>
      <c r="D377" s="2" t="s">
        <v>100</v>
      </c>
      <c r="E377" s="2"/>
      <c r="F377" s="2"/>
      <c r="G377" s="3">
        <v>46240</v>
      </c>
      <c r="H377" s="2" t="s">
        <v>2804</v>
      </c>
      <c r="I377" s="3">
        <v>46240</v>
      </c>
      <c r="J377" s="2" t="s">
        <v>2805</v>
      </c>
      <c r="K377" s="2"/>
      <c r="L377" s="2"/>
      <c r="M377" s="2" t="s">
        <v>90</v>
      </c>
      <c r="N377" s="3"/>
      <c r="O377" s="2"/>
      <c r="P377" s="2"/>
      <c r="Q377" s="2" t="s">
        <v>26</v>
      </c>
      <c r="R377" s="2" t="s">
        <v>26</v>
      </c>
      <c r="S377" s="2"/>
      <c r="T377" s="3"/>
      <c r="U377" s="2"/>
      <c r="V377" s="2"/>
      <c r="W377" s="2" t="s">
        <v>815</v>
      </c>
      <c r="X377" s="2" t="s">
        <v>91</v>
      </c>
      <c r="Y377" s="2" t="s">
        <v>519</v>
      </c>
      <c r="Z377" s="2" t="s">
        <v>92</v>
      </c>
      <c r="AA377" s="2" t="s">
        <v>90</v>
      </c>
      <c r="AB377" s="2"/>
      <c r="AC377" s="2" t="s">
        <v>93</v>
      </c>
      <c r="AD377" s="2">
        <v>1</v>
      </c>
      <c r="AE377" s="2" t="s">
        <v>692</v>
      </c>
      <c r="AF377" s="2" t="s">
        <v>693</v>
      </c>
      <c r="AG377" s="2" t="s">
        <v>103</v>
      </c>
      <c r="AH377" s="2" t="s">
        <v>2</v>
      </c>
      <c r="AI377" s="2" t="s">
        <v>699</v>
      </c>
      <c r="AJ377" s="2" t="s">
        <v>138</v>
      </c>
      <c r="AK377" s="2" t="s">
        <v>103</v>
      </c>
      <c r="AL377" s="2" t="s">
        <v>103</v>
      </c>
      <c r="AM377" s="2" t="s">
        <v>122</v>
      </c>
      <c r="AN377" s="2" t="s">
        <v>975</v>
      </c>
      <c r="AO377" s="22">
        <v>0</v>
      </c>
      <c r="AP377" s="22">
        <v>0</v>
      </c>
      <c r="AQ377" s="22">
        <v>0</v>
      </c>
      <c r="AR377" s="22">
        <v>0</v>
      </c>
      <c r="AS377" s="25">
        <v>10000</v>
      </c>
      <c r="AT377" s="25">
        <v>0</v>
      </c>
      <c r="AU377" s="25">
        <v>10461</v>
      </c>
      <c r="AV377" s="25">
        <v>0</v>
      </c>
      <c r="AW377" s="25">
        <v>10000</v>
      </c>
      <c r="AX377" s="25">
        <v>10461</v>
      </c>
      <c r="AY377" s="25">
        <v>461</v>
      </c>
    </row>
    <row r="378" spans="2:51" hidden="1">
      <c r="B378" s="5" t="s">
        <v>18</v>
      </c>
      <c r="C378" s="2" t="s">
        <v>99</v>
      </c>
      <c r="D378" s="2"/>
      <c r="E378" s="2" t="s">
        <v>2806</v>
      </c>
      <c r="F378" s="2"/>
      <c r="G378" s="3">
        <v>46240</v>
      </c>
      <c r="H378" s="2" t="s">
        <v>2807</v>
      </c>
      <c r="I378" s="3">
        <v>46240</v>
      </c>
      <c r="J378" s="2" t="s">
        <v>2808</v>
      </c>
      <c r="K378" s="2"/>
      <c r="L378" s="2"/>
      <c r="M378" s="2" t="s">
        <v>90</v>
      </c>
      <c r="N378" s="3"/>
      <c r="O378" s="2" t="s">
        <v>2809</v>
      </c>
      <c r="P378" s="2"/>
      <c r="Q378" s="2" t="s">
        <v>24</v>
      </c>
      <c r="R378" s="2" t="s">
        <v>24</v>
      </c>
      <c r="S378" s="2"/>
      <c r="T378" s="3"/>
      <c r="U378" s="2"/>
      <c r="V378" s="2"/>
      <c r="W378" s="2" t="s">
        <v>598</v>
      </c>
      <c r="X378" s="2" t="s">
        <v>91</v>
      </c>
      <c r="Y378" s="2" t="s">
        <v>519</v>
      </c>
      <c r="Z378" s="2" t="s">
        <v>92</v>
      </c>
      <c r="AA378" s="2" t="s">
        <v>90</v>
      </c>
      <c r="AB378" s="2"/>
      <c r="AC378" s="2" t="s">
        <v>93</v>
      </c>
      <c r="AD378" s="2">
        <v>1</v>
      </c>
      <c r="AE378" s="2" t="s">
        <v>105</v>
      </c>
      <c r="AF378" s="2" t="s">
        <v>484</v>
      </c>
      <c r="AG378" s="2" t="s">
        <v>103</v>
      </c>
      <c r="AH378" s="2" t="s">
        <v>106</v>
      </c>
      <c r="AI378" s="2" t="s">
        <v>119</v>
      </c>
      <c r="AJ378" s="2" t="s">
        <v>120</v>
      </c>
      <c r="AK378" s="2" t="s">
        <v>121</v>
      </c>
      <c r="AL378" s="2" t="s">
        <v>103</v>
      </c>
      <c r="AM378" s="2" t="s">
        <v>122</v>
      </c>
      <c r="AN378" s="2"/>
      <c r="AO378" s="22">
        <v>0</v>
      </c>
      <c r="AP378" s="22">
        <v>0</v>
      </c>
      <c r="AQ378" s="22">
        <v>0</v>
      </c>
      <c r="AR378" s="22">
        <v>0</v>
      </c>
      <c r="AS378" s="25">
        <v>16500</v>
      </c>
      <c r="AT378" s="25">
        <v>0</v>
      </c>
      <c r="AU378" s="25">
        <v>17793</v>
      </c>
      <c r="AV378" s="25">
        <v>0</v>
      </c>
      <c r="AW378" s="25">
        <v>16500</v>
      </c>
      <c r="AX378" s="25">
        <v>17793</v>
      </c>
      <c r="AY378" s="25">
        <v>1293</v>
      </c>
    </row>
    <row r="379" spans="2:51" hidden="1">
      <c r="B379" s="5" t="s">
        <v>18</v>
      </c>
      <c r="C379" s="2" t="s">
        <v>99</v>
      </c>
      <c r="D379" s="2"/>
      <c r="E379" s="2" t="s">
        <v>1455</v>
      </c>
      <c r="F379" s="2"/>
      <c r="G379" s="3">
        <v>46240</v>
      </c>
      <c r="H379" s="2" t="s">
        <v>2810</v>
      </c>
      <c r="I379" s="3">
        <v>46240</v>
      </c>
      <c r="J379" s="2" t="s">
        <v>2811</v>
      </c>
      <c r="K379" s="2"/>
      <c r="L379" s="2"/>
      <c r="M379" s="2" t="s">
        <v>90</v>
      </c>
      <c r="N379" s="3"/>
      <c r="O379" s="2" t="s">
        <v>2812</v>
      </c>
      <c r="P379" s="2"/>
      <c r="Q379" s="2" t="s">
        <v>24</v>
      </c>
      <c r="R379" s="2" t="s">
        <v>24</v>
      </c>
      <c r="S379" s="2"/>
      <c r="T379" s="3"/>
      <c r="U379" s="2"/>
      <c r="V379" s="2"/>
      <c r="W379" s="2" t="s">
        <v>491</v>
      </c>
      <c r="X379" s="2" t="s">
        <v>118</v>
      </c>
      <c r="Y379" s="2" t="s">
        <v>519</v>
      </c>
      <c r="Z379" s="2" t="s">
        <v>92</v>
      </c>
      <c r="AA379" s="2" t="s">
        <v>90</v>
      </c>
      <c r="AB379" s="2"/>
      <c r="AC379" s="2" t="s">
        <v>93</v>
      </c>
      <c r="AD379" s="2">
        <v>1</v>
      </c>
      <c r="AE379" s="2" t="s">
        <v>105</v>
      </c>
      <c r="AF379" s="2" t="s">
        <v>484</v>
      </c>
      <c r="AG379" s="2" t="s">
        <v>103</v>
      </c>
      <c r="AH379" s="2" t="s">
        <v>106</v>
      </c>
      <c r="AI379" s="2" t="s">
        <v>119</v>
      </c>
      <c r="AJ379" s="2" t="s">
        <v>120</v>
      </c>
      <c r="AK379" s="2" t="s">
        <v>121</v>
      </c>
      <c r="AL379" s="2" t="s">
        <v>103</v>
      </c>
      <c r="AM379" s="2" t="s">
        <v>122</v>
      </c>
      <c r="AN379" s="2"/>
      <c r="AO379" s="22">
        <v>0</v>
      </c>
      <c r="AP379" s="22">
        <v>0</v>
      </c>
      <c r="AQ379" s="22">
        <v>0</v>
      </c>
      <c r="AR379" s="22">
        <v>0</v>
      </c>
      <c r="AS379" s="25">
        <v>16500</v>
      </c>
      <c r="AT379" s="25">
        <v>0</v>
      </c>
      <c r="AU379" s="25">
        <v>17793</v>
      </c>
      <c r="AV379" s="25">
        <v>0</v>
      </c>
      <c r="AW379" s="25">
        <v>16500</v>
      </c>
      <c r="AX379" s="25">
        <v>17793</v>
      </c>
      <c r="AY379" s="25">
        <v>1293</v>
      </c>
    </row>
    <row r="380" spans="2:51" hidden="1">
      <c r="B380" s="5" t="s">
        <v>18</v>
      </c>
      <c r="C380" s="2" t="s">
        <v>99</v>
      </c>
      <c r="D380" s="2" t="s">
        <v>100</v>
      </c>
      <c r="E380" s="2"/>
      <c r="F380" s="2"/>
      <c r="G380" s="3">
        <v>46240</v>
      </c>
      <c r="H380" s="2" t="s">
        <v>2813</v>
      </c>
      <c r="I380" s="3">
        <v>46240</v>
      </c>
      <c r="J380" s="2" t="s">
        <v>2814</v>
      </c>
      <c r="K380" s="2"/>
      <c r="L380" s="2"/>
      <c r="M380" s="2" t="s">
        <v>90</v>
      </c>
      <c r="N380" s="3"/>
      <c r="O380" s="2"/>
      <c r="P380" s="2"/>
      <c r="Q380" s="2" t="s">
        <v>485</v>
      </c>
      <c r="R380" s="2" t="s">
        <v>485</v>
      </c>
      <c r="S380" s="2"/>
      <c r="T380" s="3"/>
      <c r="U380" s="2"/>
      <c r="V380" s="2"/>
      <c r="W380" s="2" t="s">
        <v>601</v>
      </c>
      <c r="X380" s="2" t="s">
        <v>101</v>
      </c>
      <c r="Y380" s="2" t="s">
        <v>494</v>
      </c>
      <c r="Z380" s="2" t="s">
        <v>92</v>
      </c>
      <c r="AA380" s="2" t="s">
        <v>90</v>
      </c>
      <c r="AB380" s="2"/>
      <c r="AC380" s="2" t="s">
        <v>93</v>
      </c>
      <c r="AD380" s="2">
        <v>1</v>
      </c>
      <c r="AE380" s="2" t="s">
        <v>102</v>
      </c>
      <c r="AF380" s="2" t="s">
        <v>102</v>
      </c>
      <c r="AG380" s="2" t="s">
        <v>103</v>
      </c>
      <c r="AH380" s="2" t="s">
        <v>104</v>
      </c>
      <c r="AI380" s="2"/>
      <c r="AJ380" s="2" t="s">
        <v>105</v>
      </c>
      <c r="AK380" s="2" t="s">
        <v>484</v>
      </c>
      <c r="AL380" s="2" t="s">
        <v>103</v>
      </c>
      <c r="AM380" s="2" t="s">
        <v>106</v>
      </c>
      <c r="AN380" s="2" t="s">
        <v>760</v>
      </c>
      <c r="AO380" s="22">
        <v>0</v>
      </c>
      <c r="AP380" s="22">
        <v>0</v>
      </c>
      <c r="AQ380" s="22">
        <v>0</v>
      </c>
      <c r="AR380" s="22">
        <v>0</v>
      </c>
      <c r="AS380" s="25">
        <v>8700</v>
      </c>
      <c r="AT380" s="25">
        <v>0</v>
      </c>
      <c r="AU380" s="25">
        <v>12032</v>
      </c>
      <c r="AV380" s="25">
        <v>0</v>
      </c>
      <c r="AW380" s="25">
        <v>8700</v>
      </c>
      <c r="AX380" s="25">
        <v>12032</v>
      </c>
      <c r="AY380" s="25">
        <v>3332</v>
      </c>
    </row>
    <row r="381" spans="2:51" hidden="1">
      <c r="B381" s="5" t="s">
        <v>18</v>
      </c>
      <c r="C381" s="2" t="s">
        <v>99</v>
      </c>
      <c r="D381" s="2" t="s">
        <v>100</v>
      </c>
      <c r="E381" s="2"/>
      <c r="F381" s="2"/>
      <c r="G381" s="3">
        <v>46240</v>
      </c>
      <c r="H381" s="2" t="s">
        <v>2815</v>
      </c>
      <c r="I381" s="3">
        <v>46240</v>
      </c>
      <c r="J381" s="2" t="s">
        <v>2816</v>
      </c>
      <c r="K381" s="2"/>
      <c r="L381" s="2"/>
      <c r="M381" s="2" t="s">
        <v>90</v>
      </c>
      <c r="N381" s="3"/>
      <c r="O381" s="2"/>
      <c r="P381" s="2"/>
      <c r="Q381" s="2" t="s">
        <v>26</v>
      </c>
      <c r="R381" s="2" t="s">
        <v>26</v>
      </c>
      <c r="S381" s="2"/>
      <c r="T381" s="3"/>
      <c r="U381" s="2"/>
      <c r="V381" s="2"/>
      <c r="W381" s="2" t="s">
        <v>601</v>
      </c>
      <c r="X381" s="2" t="s">
        <v>101</v>
      </c>
      <c r="Y381" s="2" t="s">
        <v>494</v>
      </c>
      <c r="Z381" s="2" t="s">
        <v>92</v>
      </c>
      <c r="AA381" s="2" t="s">
        <v>90</v>
      </c>
      <c r="AB381" s="2"/>
      <c r="AC381" s="2" t="s">
        <v>93</v>
      </c>
      <c r="AD381" s="2">
        <v>1</v>
      </c>
      <c r="AE381" s="2" t="s">
        <v>148</v>
      </c>
      <c r="AF381" s="2" t="s">
        <v>148</v>
      </c>
      <c r="AG381" s="2" t="s">
        <v>103</v>
      </c>
      <c r="AH381" s="2" t="s">
        <v>148</v>
      </c>
      <c r="AI381" s="2"/>
      <c r="AJ381" s="2" t="s">
        <v>692</v>
      </c>
      <c r="AK381" s="2" t="s">
        <v>693</v>
      </c>
      <c r="AL381" s="2" t="s">
        <v>103</v>
      </c>
      <c r="AM381" s="2" t="s">
        <v>2</v>
      </c>
      <c r="AN381" s="2" t="s">
        <v>2817</v>
      </c>
      <c r="AO381" s="22">
        <v>0</v>
      </c>
      <c r="AP381" s="22">
        <v>0</v>
      </c>
      <c r="AQ381" s="22">
        <v>0</v>
      </c>
      <c r="AR381" s="22">
        <v>0</v>
      </c>
      <c r="AS381" s="25">
        <v>7000</v>
      </c>
      <c r="AT381" s="25">
        <v>0</v>
      </c>
      <c r="AU381" s="25">
        <v>4878</v>
      </c>
      <c r="AV381" s="25">
        <v>0</v>
      </c>
      <c r="AW381" s="25">
        <v>7000</v>
      </c>
      <c r="AX381" s="25">
        <v>4878</v>
      </c>
      <c r="AY381" s="25">
        <v>-2122</v>
      </c>
    </row>
    <row r="382" spans="2:51" hidden="1">
      <c r="B382" s="5" t="s">
        <v>18</v>
      </c>
      <c r="C382" s="2" t="s">
        <v>107</v>
      </c>
      <c r="D382" s="2" t="s">
        <v>100</v>
      </c>
      <c r="E382" s="2"/>
      <c r="F382" s="2" t="s">
        <v>88</v>
      </c>
      <c r="G382" s="3">
        <v>46240</v>
      </c>
      <c r="H382" s="2" t="s">
        <v>2818</v>
      </c>
      <c r="I382" s="3">
        <v>46240</v>
      </c>
      <c r="J382" s="2" t="s">
        <v>2819</v>
      </c>
      <c r="K382" s="2"/>
      <c r="L382" s="2"/>
      <c r="M382" s="2" t="s">
        <v>90</v>
      </c>
      <c r="N382" s="3"/>
      <c r="O382" s="2"/>
      <c r="P382" s="2"/>
      <c r="Q382" s="2" t="s">
        <v>537</v>
      </c>
      <c r="R382" s="2" t="s">
        <v>537</v>
      </c>
      <c r="S382" s="2"/>
      <c r="T382" s="3"/>
      <c r="U382" s="2"/>
      <c r="V382" s="2"/>
      <c r="W382" s="2" t="s">
        <v>1007</v>
      </c>
      <c r="X382" s="2" t="s">
        <v>151</v>
      </c>
      <c r="Y382" s="2" t="s">
        <v>756</v>
      </c>
      <c r="Z382" s="2" t="s">
        <v>92</v>
      </c>
      <c r="AA382" s="2" t="s">
        <v>90</v>
      </c>
      <c r="AB382" s="2"/>
      <c r="AC382" s="2" t="s">
        <v>114</v>
      </c>
      <c r="AD382" s="2">
        <v>1</v>
      </c>
      <c r="AE382" s="2" t="s">
        <v>115</v>
      </c>
      <c r="AF382" s="2" t="s">
        <v>116</v>
      </c>
      <c r="AG382" s="2" t="s">
        <v>116</v>
      </c>
      <c r="AH382" s="2" t="s">
        <v>117</v>
      </c>
      <c r="AI382" s="2" t="s">
        <v>1192</v>
      </c>
      <c r="AJ382" s="2" t="s">
        <v>110</v>
      </c>
      <c r="AK382" s="2" t="s">
        <v>111</v>
      </c>
      <c r="AL382" s="2" t="s">
        <v>103</v>
      </c>
      <c r="AM382" s="2" t="s">
        <v>104</v>
      </c>
      <c r="AN382" s="2" t="s">
        <v>2820</v>
      </c>
      <c r="AO382" s="22">
        <v>0</v>
      </c>
      <c r="AP382" s="22">
        <v>0</v>
      </c>
      <c r="AQ382" s="22">
        <v>0</v>
      </c>
      <c r="AR382" s="22">
        <v>0</v>
      </c>
      <c r="AS382" s="25">
        <v>90000</v>
      </c>
      <c r="AT382" s="25">
        <v>0</v>
      </c>
      <c r="AU382" s="25">
        <v>94240</v>
      </c>
      <c r="AV382" s="25">
        <v>0</v>
      </c>
      <c r="AW382" s="25">
        <v>90000</v>
      </c>
      <c r="AX382" s="25">
        <v>94240</v>
      </c>
      <c r="AY382" s="25">
        <v>4240</v>
      </c>
    </row>
    <row r="383" spans="2:51" hidden="1">
      <c r="B383" s="5" t="s">
        <v>18</v>
      </c>
      <c r="C383" s="2" t="s">
        <v>107</v>
      </c>
      <c r="D383" s="2" t="s">
        <v>100</v>
      </c>
      <c r="E383" s="2"/>
      <c r="F383" s="2" t="s">
        <v>88</v>
      </c>
      <c r="G383" s="3">
        <v>46240</v>
      </c>
      <c r="H383" s="2" t="s">
        <v>2821</v>
      </c>
      <c r="I383" s="3">
        <v>46240</v>
      </c>
      <c r="J383" s="2" t="s">
        <v>2822</v>
      </c>
      <c r="K383" s="2"/>
      <c r="L383" s="2"/>
      <c r="M383" s="2" t="s">
        <v>90</v>
      </c>
      <c r="N383" s="3"/>
      <c r="O383" s="2"/>
      <c r="P383" s="2"/>
      <c r="Q383" s="2" t="s">
        <v>537</v>
      </c>
      <c r="R383" s="2" t="s">
        <v>537</v>
      </c>
      <c r="S383" s="2"/>
      <c r="T383" s="3"/>
      <c r="U383" s="2"/>
      <c r="V383" s="2"/>
      <c r="W383" s="2" t="s">
        <v>646</v>
      </c>
      <c r="X383" s="2" t="s">
        <v>151</v>
      </c>
      <c r="Y383" s="2" t="s">
        <v>647</v>
      </c>
      <c r="Z383" s="2" t="s">
        <v>92</v>
      </c>
      <c r="AA383" s="2" t="s">
        <v>90</v>
      </c>
      <c r="AB383" s="2"/>
      <c r="AC383" s="2" t="s">
        <v>114</v>
      </c>
      <c r="AD383" s="2">
        <v>1</v>
      </c>
      <c r="AE383" s="2" t="s">
        <v>115</v>
      </c>
      <c r="AF383" s="2" t="s">
        <v>116</v>
      </c>
      <c r="AG383" s="2" t="s">
        <v>116</v>
      </c>
      <c r="AH383" s="2" t="s">
        <v>117</v>
      </c>
      <c r="AI383" s="2" t="s">
        <v>1192</v>
      </c>
      <c r="AJ383" s="2" t="s">
        <v>110</v>
      </c>
      <c r="AK383" s="2" t="s">
        <v>111</v>
      </c>
      <c r="AL383" s="2" t="s">
        <v>103</v>
      </c>
      <c r="AM383" s="2" t="s">
        <v>104</v>
      </c>
      <c r="AN383" s="2" t="s">
        <v>2823</v>
      </c>
      <c r="AO383" s="22">
        <v>0</v>
      </c>
      <c r="AP383" s="22">
        <v>0</v>
      </c>
      <c r="AQ383" s="22">
        <v>0</v>
      </c>
      <c r="AR383" s="22">
        <v>0</v>
      </c>
      <c r="AS383" s="25">
        <v>100000</v>
      </c>
      <c r="AT383" s="25">
        <v>0</v>
      </c>
      <c r="AU383" s="25">
        <v>104519</v>
      </c>
      <c r="AV383" s="25">
        <v>0</v>
      </c>
      <c r="AW383" s="25">
        <v>100000</v>
      </c>
      <c r="AX383" s="25">
        <v>104519</v>
      </c>
      <c r="AY383" s="25">
        <v>4519</v>
      </c>
    </row>
    <row r="384" spans="2:51" hidden="1">
      <c r="B384" s="5" t="s">
        <v>18</v>
      </c>
      <c r="C384" s="2" t="s">
        <v>107</v>
      </c>
      <c r="D384" s="2" t="s">
        <v>100</v>
      </c>
      <c r="E384" s="2"/>
      <c r="F384" s="2" t="s">
        <v>88</v>
      </c>
      <c r="G384" s="3">
        <v>46240</v>
      </c>
      <c r="H384" s="2" t="s">
        <v>2824</v>
      </c>
      <c r="I384" s="3">
        <v>46240</v>
      </c>
      <c r="J384" s="2" t="s">
        <v>2825</v>
      </c>
      <c r="K384" s="2"/>
      <c r="L384" s="2"/>
      <c r="M384" s="2" t="s">
        <v>90</v>
      </c>
      <c r="N384" s="3"/>
      <c r="O384" s="2"/>
      <c r="P384" s="2"/>
      <c r="Q384" s="2" t="s">
        <v>537</v>
      </c>
      <c r="R384" s="2" t="s">
        <v>537</v>
      </c>
      <c r="S384" s="2"/>
      <c r="T384" s="3"/>
      <c r="U384" s="2"/>
      <c r="V384" s="2"/>
      <c r="W384" s="2" t="s">
        <v>608</v>
      </c>
      <c r="X384" s="2" t="s">
        <v>113</v>
      </c>
      <c r="Y384" s="2" t="s">
        <v>841</v>
      </c>
      <c r="Z384" s="2" t="s">
        <v>92</v>
      </c>
      <c r="AA384" s="2" t="s">
        <v>90</v>
      </c>
      <c r="AB384" s="2"/>
      <c r="AC384" s="2" t="s">
        <v>114</v>
      </c>
      <c r="AD384" s="2">
        <v>1</v>
      </c>
      <c r="AE384" s="2" t="s">
        <v>115</v>
      </c>
      <c r="AF384" s="2" t="s">
        <v>116</v>
      </c>
      <c r="AG384" s="2" t="s">
        <v>116</v>
      </c>
      <c r="AH384" s="2" t="s">
        <v>117</v>
      </c>
      <c r="AI384" s="2" t="s">
        <v>1192</v>
      </c>
      <c r="AJ384" s="2" t="s">
        <v>110</v>
      </c>
      <c r="AK384" s="2" t="s">
        <v>111</v>
      </c>
      <c r="AL384" s="2" t="s">
        <v>103</v>
      </c>
      <c r="AM384" s="2" t="s">
        <v>104</v>
      </c>
      <c r="AN384" s="2" t="s">
        <v>2826</v>
      </c>
      <c r="AO384" s="22">
        <v>0</v>
      </c>
      <c r="AP384" s="22">
        <v>0</v>
      </c>
      <c r="AQ384" s="22">
        <v>0</v>
      </c>
      <c r="AR384" s="22">
        <v>0</v>
      </c>
      <c r="AS384" s="25">
        <v>80000</v>
      </c>
      <c r="AT384" s="25">
        <v>0</v>
      </c>
      <c r="AU384" s="25">
        <v>83657</v>
      </c>
      <c r="AV384" s="25">
        <v>0</v>
      </c>
      <c r="AW384" s="25">
        <v>80000</v>
      </c>
      <c r="AX384" s="25">
        <v>83657</v>
      </c>
      <c r="AY384" s="25">
        <v>3657</v>
      </c>
    </row>
    <row r="385" spans="2:51" hidden="1">
      <c r="B385" s="5" t="s">
        <v>18</v>
      </c>
      <c r="C385" s="2" t="s">
        <v>107</v>
      </c>
      <c r="D385" s="2" t="s">
        <v>100</v>
      </c>
      <c r="E385" s="2"/>
      <c r="F385" s="2" t="s">
        <v>88</v>
      </c>
      <c r="G385" s="3">
        <v>46240</v>
      </c>
      <c r="H385" s="2" t="s">
        <v>2827</v>
      </c>
      <c r="I385" s="3">
        <v>46240</v>
      </c>
      <c r="J385" s="2" t="s">
        <v>2828</v>
      </c>
      <c r="K385" s="2"/>
      <c r="L385" s="2"/>
      <c r="M385" s="2" t="s">
        <v>90</v>
      </c>
      <c r="N385" s="3"/>
      <c r="O385" s="2"/>
      <c r="P385" s="2"/>
      <c r="Q385" s="2" t="s">
        <v>537</v>
      </c>
      <c r="R385" s="2" t="s">
        <v>537</v>
      </c>
      <c r="S385" s="2"/>
      <c r="T385" s="3"/>
      <c r="U385" s="2"/>
      <c r="V385" s="2"/>
      <c r="W385" s="2" t="s">
        <v>495</v>
      </c>
      <c r="X385" s="2" t="s">
        <v>113</v>
      </c>
      <c r="Y385" s="2" t="s">
        <v>360</v>
      </c>
      <c r="Z385" s="2" t="s">
        <v>92</v>
      </c>
      <c r="AA385" s="2" t="s">
        <v>90</v>
      </c>
      <c r="AB385" s="2"/>
      <c r="AC385" s="2" t="s">
        <v>114</v>
      </c>
      <c r="AD385" s="2">
        <v>1</v>
      </c>
      <c r="AE385" s="2" t="s">
        <v>115</v>
      </c>
      <c r="AF385" s="2" t="s">
        <v>116</v>
      </c>
      <c r="AG385" s="2" t="s">
        <v>116</v>
      </c>
      <c r="AH385" s="2" t="s">
        <v>117</v>
      </c>
      <c r="AI385" s="2" t="s">
        <v>1192</v>
      </c>
      <c r="AJ385" s="2" t="s">
        <v>110</v>
      </c>
      <c r="AK385" s="2" t="s">
        <v>111</v>
      </c>
      <c r="AL385" s="2" t="s">
        <v>103</v>
      </c>
      <c r="AM385" s="2" t="s">
        <v>104</v>
      </c>
      <c r="AN385" s="2" t="s">
        <v>2829</v>
      </c>
      <c r="AO385" s="22">
        <v>0</v>
      </c>
      <c r="AP385" s="22">
        <v>0</v>
      </c>
      <c r="AQ385" s="22">
        <v>0</v>
      </c>
      <c r="AR385" s="22">
        <v>0</v>
      </c>
      <c r="AS385" s="25">
        <v>160000</v>
      </c>
      <c r="AT385" s="25">
        <v>0</v>
      </c>
      <c r="AU385" s="25">
        <v>167428</v>
      </c>
      <c r="AV385" s="25">
        <v>0</v>
      </c>
      <c r="AW385" s="25">
        <v>160000</v>
      </c>
      <c r="AX385" s="25">
        <v>167428</v>
      </c>
      <c r="AY385" s="25">
        <v>7428</v>
      </c>
    </row>
    <row r="386" spans="2:51" hidden="1">
      <c r="B386" s="5" t="s">
        <v>18</v>
      </c>
      <c r="C386" s="2" t="s">
        <v>107</v>
      </c>
      <c r="D386" s="2" t="s">
        <v>100</v>
      </c>
      <c r="E386" s="2"/>
      <c r="F386" s="2" t="s">
        <v>88</v>
      </c>
      <c r="G386" s="3">
        <v>46240</v>
      </c>
      <c r="H386" s="2" t="s">
        <v>2830</v>
      </c>
      <c r="I386" s="3">
        <v>46240</v>
      </c>
      <c r="J386" s="2" t="s">
        <v>2831</v>
      </c>
      <c r="K386" s="2"/>
      <c r="L386" s="2"/>
      <c r="M386" s="2" t="s">
        <v>90</v>
      </c>
      <c r="N386" s="3"/>
      <c r="O386" s="2"/>
      <c r="P386" s="2"/>
      <c r="Q386" s="2" t="s">
        <v>537</v>
      </c>
      <c r="R386" s="2" t="s">
        <v>537</v>
      </c>
      <c r="S386" s="2"/>
      <c r="T386" s="3"/>
      <c r="U386" s="2"/>
      <c r="V386" s="2"/>
      <c r="W386" s="2" t="s">
        <v>755</v>
      </c>
      <c r="X386" s="2" t="s">
        <v>261</v>
      </c>
      <c r="Y386" s="2" t="s">
        <v>665</v>
      </c>
      <c r="Z386" s="2" t="s">
        <v>92</v>
      </c>
      <c r="AA386" s="2" t="s">
        <v>90</v>
      </c>
      <c r="AB386" s="2"/>
      <c r="AC386" s="2" t="s">
        <v>114</v>
      </c>
      <c r="AD386" s="2">
        <v>1</v>
      </c>
      <c r="AE386" s="2" t="s">
        <v>115</v>
      </c>
      <c r="AF386" s="2" t="s">
        <v>116</v>
      </c>
      <c r="AG386" s="2" t="s">
        <v>116</v>
      </c>
      <c r="AH386" s="2" t="s">
        <v>117</v>
      </c>
      <c r="AI386" s="2" t="s">
        <v>1192</v>
      </c>
      <c r="AJ386" s="2" t="s">
        <v>110</v>
      </c>
      <c r="AK386" s="2" t="s">
        <v>111</v>
      </c>
      <c r="AL386" s="2" t="s">
        <v>103</v>
      </c>
      <c r="AM386" s="2" t="s">
        <v>104</v>
      </c>
      <c r="AN386" s="2" t="s">
        <v>2832</v>
      </c>
      <c r="AO386" s="22">
        <v>0</v>
      </c>
      <c r="AP386" s="22">
        <v>0</v>
      </c>
      <c r="AQ386" s="22">
        <v>0</v>
      </c>
      <c r="AR386" s="22">
        <v>0</v>
      </c>
      <c r="AS386" s="25">
        <v>80000</v>
      </c>
      <c r="AT386" s="25">
        <v>0</v>
      </c>
      <c r="AU386" s="25">
        <v>83904</v>
      </c>
      <c r="AV386" s="25">
        <v>0</v>
      </c>
      <c r="AW386" s="25">
        <v>80000</v>
      </c>
      <c r="AX386" s="25">
        <v>83904</v>
      </c>
      <c r="AY386" s="25">
        <v>3904</v>
      </c>
    </row>
    <row r="387" spans="2:51" hidden="1">
      <c r="B387" s="5" t="s">
        <v>18</v>
      </c>
      <c r="C387" s="2" t="s">
        <v>107</v>
      </c>
      <c r="D387" s="2" t="s">
        <v>100</v>
      </c>
      <c r="E387" s="2"/>
      <c r="F387" s="2"/>
      <c r="G387" s="3">
        <v>46240</v>
      </c>
      <c r="H387" s="2" t="s">
        <v>2833</v>
      </c>
      <c r="I387" s="3">
        <v>46240</v>
      </c>
      <c r="J387" s="2" t="s">
        <v>2834</v>
      </c>
      <c r="K387" s="2"/>
      <c r="L387" s="2"/>
      <c r="M387" s="2" t="s">
        <v>90</v>
      </c>
      <c r="N387" s="3"/>
      <c r="O387" s="2"/>
      <c r="P387" s="2"/>
      <c r="Q387" s="2" t="s">
        <v>537</v>
      </c>
      <c r="R387" s="2" t="s">
        <v>537</v>
      </c>
      <c r="S387" s="2"/>
      <c r="T387" s="3"/>
      <c r="U387" s="2"/>
      <c r="V387" s="2"/>
      <c r="W387" s="2" t="s">
        <v>532</v>
      </c>
      <c r="X387" s="2" t="s">
        <v>151</v>
      </c>
      <c r="Y387" s="2" t="s">
        <v>262</v>
      </c>
      <c r="Z387" s="2" t="s">
        <v>92</v>
      </c>
      <c r="AA387" s="2" t="s">
        <v>90</v>
      </c>
      <c r="AB387" s="2"/>
      <c r="AC387" s="2" t="s">
        <v>114</v>
      </c>
      <c r="AD387" s="2">
        <v>1</v>
      </c>
      <c r="AE387" s="2" t="s">
        <v>115</v>
      </c>
      <c r="AF387" s="2" t="s">
        <v>116</v>
      </c>
      <c r="AG387" s="2" t="s">
        <v>116</v>
      </c>
      <c r="AH387" s="2" t="s">
        <v>117</v>
      </c>
      <c r="AI387" s="2" t="s">
        <v>1192</v>
      </c>
      <c r="AJ387" s="2" t="s">
        <v>110</v>
      </c>
      <c r="AK387" s="2" t="s">
        <v>111</v>
      </c>
      <c r="AL387" s="2" t="s">
        <v>103</v>
      </c>
      <c r="AM387" s="2" t="s">
        <v>104</v>
      </c>
      <c r="AN387" s="2" t="s">
        <v>2835</v>
      </c>
      <c r="AO387" s="22">
        <v>0</v>
      </c>
      <c r="AP387" s="22">
        <v>0</v>
      </c>
      <c r="AQ387" s="22">
        <v>0</v>
      </c>
      <c r="AR387" s="22">
        <v>0</v>
      </c>
      <c r="AS387" s="25">
        <v>140000</v>
      </c>
      <c r="AT387" s="25">
        <v>0</v>
      </c>
      <c r="AU387" s="25">
        <v>146148</v>
      </c>
      <c r="AV387" s="25">
        <v>0</v>
      </c>
      <c r="AW387" s="25">
        <v>140000</v>
      </c>
      <c r="AX387" s="25">
        <v>146148</v>
      </c>
      <c r="AY387" s="25">
        <v>6148</v>
      </c>
    </row>
    <row r="388" spans="2:51" hidden="1">
      <c r="B388" s="5" t="s">
        <v>18</v>
      </c>
      <c r="C388" s="2" t="s">
        <v>99</v>
      </c>
      <c r="D388" s="2" t="s">
        <v>100</v>
      </c>
      <c r="E388" s="2"/>
      <c r="F388" s="2"/>
      <c r="G388" s="3">
        <v>46240</v>
      </c>
      <c r="H388" s="2" t="s">
        <v>2836</v>
      </c>
      <c r="I388" s="3">
        <v>46240</v>
      </c>
      <c r="J388" s="2" t="s">
        <v>2837</v>
      </c>
      <c r="K388" s="2"/>
      <c r="L388" s="2"/>
      <c r="M388" s="2" t="s">
        <v>90</v>
      </c>
      <c r="N388" s="3"/>
      <c r="O388" s="2" t="s">
        <v>2838</v>
      </c>
      <c r="P388" s="2"/>
      <c r="Q388" s="2" t="s">
        <v>34</v>
      </c>
      <c r="R388" s="2" t="s">
        <v>34</v>
      </c>
      <c r="S388" s="2"/>
      <c r="T388" s="3"/>
      <c r="U388" s="2"/>
      <c r="V388" s="2"/>
      <c r="W388" s="2" t="s">
        <v>2839</v>
      </c>
      <c r="X388" s="2" t="s">
        <v>91</v>
      </c>
      <c r="Y388" s="2" t="s">
        <v>383</v>
      </c>
      <c r="Z388" s="2" t="s">
        <v>92</v>
      </c>
      <c r="AA388" s="2" t="s">
        <v>90</v>
      </c>
      <c r="AB388" s="2"/>
      <c r="AC388" s="2" t="s">
        <v>114</v>
      </c>
      <c r="AD388" s="2">
        <v>1</v>
      </c>
      <c r="AE388" s="2" t="s">
        <v>212</v>
      </c>
      <c r="AF388" s="2" t="s">
        <v>213</v>
      </c>
      <c r="AG388" s="2" t="s">
        <v>103</v>
      </c>
      <c r="AH388" s="2" t="s">
        <v>214</v>
      </c>
      <c r="AI388" s="2" t="s">
        <v>215</v>
      </c>
      <c r="AJ388" s="2" t="s">
        <v>179</v>
      </c>
      <c r="AK388" s="2" t="s">
        <v>8</v>
      </c>
      <c r="AL388" s="2" t="s">
        <v>8</v>
      </c>
      <c r="AM388" s="2" t="s">
        <v>712</v>
      </c>
      <c r="AN388" s="2"/>
      <c r="AO388" s="22">
        <v>0</v>
      </c>
      <c r="AP388" s="22">
        <v>0</v>
      </c>
      <c r="AQ388" s="22">
        <v>0</v>
      </c>
      <c r="AR388" s="22">
        <v>0</v>
      </c>
      <c r="AS388" s="25">
        <v>23000</v>
      </c>
      <c r="AT388" s="25">
        <v>0</v>
      </c>
      <c r="AU388" s="25">
        <v>31617</v>
      </c>
      <c r="AV388" s="25">
        <v>0</v>
      </c>
      <c r="AW388" s="25">
        <v>23000</v>
      </c>
      <c r="AX388" s="25">
        <v>31617</v>
      </c>
      <c r="AY388" s="25">
        <v>8617</v>
      </c>
    </row>
    <row r="389" spans="2:51" hidden="1">
      <c r="B389" s="5" t="s">
        <v>18</v>
      </c>
      <c r="C389" s="2" t="s">
        <v>99</v>
      </c>
      <c r="D389" s="2" t="s">
        <v>100</v>
      </c>
      <c r="E389" s="2"/>
      <c r="F389" s="2"/>
      <c r="G389" s="3">
        <v>46240</v>
      </c>
      <c r="H389" s="2" t="s">
        <v>2840</v>
      </c>
      <c r="I389" s="3">
        <v>46240</v>
      </c>
      <c r="J389" s="2" t="s">
        <v>2841</v>
      </c>
      <c r="K389" s="2"/>
      <c r="L389" s="2"/>
      <c r="M389" s="2" t="s">
        <v>90</v>
      </c>
      <c r="N389" s="3"/>
      <c r="O389" s="2"/>
      <c r="P389" s="2"/>
      <c r="Q389" s="2" t="s">
        <v>30</v>
      </c>
      <c r="R389" s="2" t="s">
        <v>30</v>
      </c>
      <c r="S389" s="2"/>
      <c r="T389" s="3"/>
      <c r="U389" s="2"/>
      <c r="V389" s="2"/>
      <c r="W389" s="2" t="s">
        <v>700</v>
      </c>
      <c r="X389" s="2" t="s">
        <v>91</v>
      </c>
      <c r="Y389" s="2" t="s">
        <v>383</v>
      </c>
      <c r="Z389" s="2" t="s">
        <v>92</v>
      </c>
      <c r="AA389" s="2" t="s">
        <v>90</v>
      </c>
      <c r="AB389" s="2"/>
      <c r="AC389" s="2" t="s">
        <v>114</v>
      </c>
      <c r="AD389" s="2">
        <v>1</v>
      </c>
      <c r="AE389" s="2" t="s">
        <v>676</v>
      </c>
      <c r="AF389" s="2" t="s">
        <v>677</v>
      </c>
      <c r="AG389" s="2" t="s">
        <v>103</v>
      </c>
      <c r="AH389" s="2" t="s">
        <v>397</v>
      </c>
      <c r="AI389" s="2" t="s">
        <v>678</v>
      </c>
      <c r="AJ389" s="2" t="s">
        <v>179</v>
      </c>
      <c r="AK389" s="2" t="s">
        <v>8</v>
      </c>
      <c r="AL389" s="2" t="s">
        <v>8</v>
      </c>
      <c r="AM389" s="2" t="s">
        <v>712</v>
      </c>
      <c r="AN389" s="2"/>
      <c r="AO389" s="22">
        <v>0</v>
      </c>
      <c r="AP389" s="22">
        <v>0</v>
      </c>
      <c r="AQ389" s="22">
        <v>0</v>
      </c>
      <c r="AR389" s="22">
        <v>0</v>
      </c>
      <c r="AS389" s="25">
        <v>23000</v>
      </c>
      <c r="AT389" s="25">
        <v>0</v>
      </c>
      <c r="AU389" s="25">
        <v>32799</v>
      </c>
      <c r="AV389" s="25">
        <v>0</v>
      </c>
      <c r="AW389" s="25">
        <v>23000</v>
      </c>
      <c r="AX389" s="25">
        <v>32799</v>
      </c>
      <c r="AY389" s="25">
        <v>9799</v>
      </c>
    </row>
    <row r="390" spans="2:51" hidden="1">
      <c r="B390" s="5" t="s">
        <v>18</v>
      </c>
      <c r="C390" s="2" t="s">
        <v>99</v>
      </c>
      <c r="D390" s="2" t="s">
        <v>100</v>
      </c>
      <c r="E390" s="2"/>
      <c r="F390" s="2"/>
      <c r="G390" s="3">
        <v>46240</v>
      </c>
      <c r="H390" s="2" t="s">
        <v>2842</v>
      </c>
      <c r="I390" s="3">
        <v>46240</v>
      </c>
      <c r="J390" s="2" t="s">
        <v>2843</v>
      </c>
      <c r="K390" s="2"/>
      <c r="L390" s="2"/>
      <c r="M390" s="2" t="s">
        <v>90</v>
      </c>
      <c r="N390" s="3"/>
      <c r="O390" s="2"/>
      <c r="P390" s="2"/>
      <c r="Q390" s="2" t="s">
        <v>30</v>
      </c>
      <c r="R390" s="2" t="s">
        <v>30</v>
      </c>
      <c r="S390" s="2"/>
      <c r="T390" s="3"/>
      <c r="U390" s="2"/>
      <c r="V390" s="2"/>
      <c r="W390" s="2" t="s">
        <v>601</v>
      </c>
      <c r="X390" s="2" t="s">
        <v>101</v>
      </c>
      <c r="Y390" s="2" t="s">
        <v>494</v>
      </c>
      <c r="Z390" s="2" t="s">
        <v>92</v>
      </c>
      <c r="AA390" s="2" t="s">
        <v>90</v>
      </c>
      <c r="AB390" s="2"/>
      <c r="AC390" s="2" t="s">
        <v>93</v>
      </c>
      <c r="AD390" s="2">
        <v>1</v>
      </c>
      <c r="AE390" s="2" t="s">
        <v>2844</v>
      </c>
      <c r="AF390" s="2" t="s">
        <v>2844</v>
      </c>
      <c r="AG390" s="2" t="s">
        <v>103</v>
      </c>
      <c r="AH390" s="2" t="s">
        <v>2845</v>
      </c>
      <c r="AI390" s="2"/>
      <c r="AJ390" s="2" t="s">
        <v>138</v>
      </c>
      <c r="AK390" s="2" t="s">
        <v>103</v>
      </c>
      <c r="AL390" s="2" t="s">
        <v>103</v>
      </c>
      <c r="AM390" s="2" t="s">
        <v>169</v>
      </c>
      <c r="AN390" s="2" t="s">
        <v>2846</v>
      </c>
      <c r="AO390" s="22">
        <v>0</v>
      </c>
      <c r="AP390" s="22">
        <v>0</v>
      </c>
      <c r="AQ390" s="22">
        <v>0</v>
      </c>
      <c r="AR390" s="22">
        <v>0</v>
      </c>
      <c r="AS390" s="25">
        <v>6500</v>
      </c>
      <c r="AT390" s="25">
        <v>0</v>
      </c>
      <c r="AU390" s="25">
        <v>9865</v>
      </c>
      <c r="AV390" s="25">
        <v>0</v>
      </c>
      <c r="AW390" s="25">
        <v>6500</v>
      </c>
      <c r="AX390" s="25">
        <v>9865</v>
      </c>
      <c r="AY390" s="25">
        <v>3365</v>
      </c>
    </row>
    <row r="391" spans="2:51" hidden="1">
      <c r="B391" s="5" t="s">
        <v>18</v>
      </c>
      <c r="C391" s="2" t="s">
        <v>99</v>
      </c>
      <c r="D391" s="2" t="s">
        <v>100</v>
      </c>
      <c r="E391" s="2"/>
      <c r="F391" s="2"/>
      <c r="G391" s="3">
        <v>46240</v>
      </c>
      <c r="H391" s="2" t="s">
        <v>2847</v>
      </c>
      <c r="I391" s="3">
        <v>46240</v>
      </c>
      <c r="J391" s="2" t="s">
        <v>2848</v>
      </c>
      <c r="K391" s="2"/>
      <c r="L391" s="2"/>
      <c r="M391" s="2" t="s">
        <v>90</v>
      </c>
      <c r="N391" s="3"/>
      <c r="O391" s="2"/>
      <c r="P391" s="2"/>
      <c r="Q391" s="2" t="s">
        <v>26</v>
      </c>
      <c r="R391" s="2" t="s">
        <v>26</v>
      </c>
      <c r="S391" s="2"/>
      <c r="T391" s="3"/>
      <c r="U391" s="2"/>
      <c r="V391" s="2"/>
      <c r="W391" s="2" t="s">
        <v>815</v>
      </c>
      <c r="X391" s="2" t="s">
        <v>91</v>
      </c>
      <c r="Y391" s="2" t="s">
        <v>519</v>
      </c>
      <c r="Z391" s="2" t="s">
        <v>92</v>
      </c>
      <c r="AA391" s="2" t="s">
        <v>90</v>
      </c>
      <c r="AB391" s="2"/>
      <c r="AC391" s="2" t="s">
        <v>93</v>
      </c>
      <c r="AD391" s="2">
        <v>1</v>
      </c>
      <c r="AE391" s="2" t="s">
        <v>692</v>
      </c>
      <c r="AF391" s="2" t="s">
        <v>693</v>
      </c>
      <c r="AG391" s="2" t="s">
        <v>103</v>
      </c>
      <c r="AH391" s="2" t="s">
        <v>2</v>
      </c>
      <c r="AI391" s="2" t="s">
        <v>699</v>
      </c>
      <c r="AJ391" s="2" t="s">
        <v>138</v>
      </c>
      <c r="AK391" s="2" t="s">
        <v>103</v>
      </c>
      <c r="AL391" s="2" t="s">
        <v>103</v>
      </c>
      <c r="AM391" s="2" t="s">
        <v>169</v>
      </c>
      <c r="AN391" s="2" t="s">
        <v>2849</v>
      </c>
      <c r="AO391" s="22">
        <v>0</v>
      </c>
      <c r="AP391" s="22">
        <v>0</v>
      </c>
      <c r="AQ391" s="22">
        <v>0</v>
      </c>
      <c r="AR391" s="22">
        <v>0</v>
      </c>
      <c r="AS391" s="25">
        <v>9250</v>
      </c>
      <c r="AT391" s="25">
        <v>0</v>
      </c>
      <c r="AU391" s="25">
        <v>6217</v>
      </c>
      <c r="AV391" s="25">
        <v>0</v>
      </c>
      <c r="AW391" s="25">
        <v>9250</v>
      </c>
      <c r="AX391" s="25">
        <v>6217</v>
      </c>
      <c r="AY391" s="25">
        <v>-3033</v>
      </c>
    </row>
    <row r="392" spans="2:51" hidden="1">
      <c r="B392" s="5" t="s">
        <v>18</v>
      </c>
      <c r="C392" s="2" t="s">
        <v>99</v>
      </c>
      <c r="D392" s="2" t="s">
        <v>100</v>
      </c>
      <c r="E392" s="2"/>
      <c r="F392" s="2"/>
      <c r="G392" s="3">
        <v>46240</v>
      </c>
      <c r="H392" s="2" t="s">
        <v>2850</v>
      </c>
      <c r="I392" s="3">
        <v>46240</v>
      </c>
      <c r="J392" s="2" t="s">
        <v>2851</v>
      </c>
      <c r="K392" s="2"/>
      <c r="L392" s="2"/>
      <c r="M392" s="2" t="s">
        <v>90</v>
      </c>
      <c r="N392" s="3"/>
      <c r="O392" s="2"/>
      <c r="P392" s="2"/>
      <c r="Q392" s="2" t="s">
        <v>26</v>
      </c>
      <c r="R392" s="2" t="s">
        <v>26</v>
      </c>
      <c r="S392" s="2"/>
      <c r="T392" s="3"/>
      <c r="U392" s="2"/>
      <c r="V392" s="2"/>
      <c r="W392" s="2" t="s">
        <v>601</v>
      </c>
      <c r="X392" s="2" t="s">
        <v>101</v>
      </c>
      <c r="Y392" s="2" t="s">
        <v>494</v>
      </c>
      <c r="Z392" s="2" t="s">
        <v>92</v>
      </c>
      <c r="AA392" s="2" t="s">
        <v>90</v>
      </c>
      <c r="AB392" s="2"/>
      <c r="AC392" s="2" t="s">
        <v>93</v>
      </c>
      <c r="AD392" s="2">
        <v>1</v>
      </c>
      <c r="AE392" s="2" t="s">
        <v>692</v>
      </c>
      <c r="AF392" s="2" t="s">
        <v>693</v>
      </c>
      <c r="AG392" s="2" t="s">
        <v>103</v>
      </c>
      <c r="AH392" s="2" t="s">
        <v>2</v>
      </c>
      <c r="AI392" s="2" t="s">
        <v>699</v>
      </c>
      <c r="AJ392" s="2" t="s">
        <v>731</v>
      </c>
      <c r="AK392" s="2" t="s">
        <v>732</v>
      </c>
      <c r="AL392" s="2" t="s">
        <v>103</v>
      </c>
      <c r="AM392" s="2" t="s">
        <v>169</v>
      </c>
      <c r="AN392" s="2" t="s">
        <v>2852</v>
      </c>
      <c r="AO392" s="22">
        <v>0</v>
      </c>
      <c r="AP392" s="22">
        <v>0</v>
      </c>
      <c r="AQ392" s="22">
        <v>0</v>
      </c>
      <c r="AR392" s="22">
        <v>0</v>
      </c>
      <c r="AS392" s="25">
        <v>4500</v>
      </c>
      <c r="AT392" s="25">
        <v>0</v>
      </c>
      <c r="AU392" s="25">
        <v>3208</v>
      </c>
      <c r="AV392" s="25">
        <v>0</v>
      </c>
      <c r="AW392" s="25">
        <v>4500</v>
      </c>
      <c r="AX392" s="25">
        <v>3208</v>
      </c>
      <c r="AY392" s="25">
        <v>-1292</v>
      </c>
    </row>
    <row r="393" spans="2:51" hidden="1">
      <c r="B393" s="5" t="s">
        <v>18</v>
      </c>
      <c r="C393" s="2" t="s">
        <v>99</v>
      </c>
      <c r="D393" s="2"/>
      <c r="E393" s="2"/>
      <c r="F393" s="2"/>
      <c r="G393" s="3">
        <v>46240</v>
      </c>
      <c r="H393" s="2" t="s">
        <v>2853</v>
      </c>
      <c r="I393" s="3">
        <v>46240</v>
      </c>
      <c r="J393" s="2" t="s">
        <v>2854</v>
      </c>
      <c r="K393" s="2"/>
      <c r="L393" s="2"/>
      <c r="M393" s="2" t="s">
        <v>90</v>
      </c>
      <c r="N393" s="3"/>
      <c r="O393" s="2" t="s">
        <v>2855</v>
      </c>
      <c r="P393" s="2"/>
      <c r="Q393" s="2" t="s">
        <v>32</v>
      </c>
      <c r="R393" s="2" t="s">
        <v>32</v>
      </c>
      <c r="S393" s="2"/>
      <c r="T393" s="3">
        <v>46240</v>
      </c>
      <c r="U393" s="2" t="s">
        <v>2856</v>
      </c>
      <c r="V393" s="2"/>
      <c r="W393" s="2" t="s">
        <v>2751</v>
      </c>
      <c r="X393" s="2" t="s">
        <v>91</v>
      </c>
      <c r="Y393" s="2" t="s">
        <v>2752</v>
      </c>
      <c r="Z393" s="2" t="s">
        <v>92</v>
      </c>
      <c r="AA393" s="2" t="s">
        <v>90</v>
      </c>
      <c r="AB393" s="2"/>
      <c r="AC393" s="2" t="s">
        <v>114</v>
      </c>
      <c r="AD393" s="2">
        <v>1</v>
      </c>
      <c r="AE393" s="2" t="s">
        <v>1273</v>
      </c>
      <c r="AF393" s="2" t="s">
        <v>1274</v>
      </c>
      <c r="AG393" s="2" t="s">
        <v>103</v>
      </c>
      <c r="AH393" s="2" t="s">
        <v>214</v>
      </c>
      <c r="AI393" s="2" t="s">
        <v>1275</v>
      </c>
      <c r="AJ393" s="2" t="s">
        <v>979</v>
      </c>
      <c r="AK393" s="2" t="s">
        <v>980</v>
      </c>
      <c r="AL393" s="2" t="s">
        <v>980</v>
      </c>
      <c r="AM393" s="2" t="s">
        <v>981</v>
      </c>
      <c r="AN393" s="2"/>
      <c r="AO393" s="22">
        <v>0</v>
      </c>
      <c r="AP393" s="22">
        <v>0</v>
      </c>
      <c r="AQ393" s="22">
        <v>0</v>
      </c>
      <c r="AR393" s="22">
        <v>0</v>
      </c>
      <c r="AS393" s="25">
        <v>65000</v>
      </c>
      <c r="AT393" s="25">
        <v>0</v>
      </c>
      <c r="AU393" s="25">
        <v>74319</v>
      </c>
      <c r="AV393" s="25">
        <v>0</v>
      </c>
      <c r="AW393" s="25">
        <v>65000</v>
      </c>
      <c r="AX393" s="25">
        <v>74319</v>
      </c>
      <c r="AY393" s="25">
        <v>9319</v>
      </c>
    </row>
    <row r="394" spans="2:51" hidden="1">
      <c r="B394" s="5" t="s">
        <v>18</v>
      </c>
      <c r="C394" s="2" t="s">
        <v>99</v>
      </c>
      <c r="D394" s="2" t="s">
        <v>100</v>
      </c>
      <c r="E394" s="2"/>
      <c r="F394" s="2"/>
      <c r="G394" s="3">
        <v>46240</v>
      </c>
      <c r="H394" s="2" t="s">
        <v>2857</v>
      </c>
      <c r="I394" s="3">
        <v>46240</v>
      </c>
      <c r="J394" s="2" t="s">
        <v>2858</v>
      </c>
      <c r="K394" s="2"/>
      <c r="L394" s="2"/>
      <c r="M394" s="2" t="s">
        <v>90</v>
      </c>
      <c r="N394" s="3"/>
      <c r="O394" s="2" t="s">
        <v>2859</v>
      </c>
      <c r="P394" s="2"/>
      <c r="Q394" s="2" t="s">
        <v>32</v>
      </c>
      <c r="R394" s="2" t="s">
        <v>32</v>
      </c>
      <c r="S394" s="2"/>
      <c r="T394" s="3">
        <v>46240</v>
      </c>
      <c r="U394" s="2" t="s">
        <v>2860</v>
      </c>
      <c r="V394" s="2"/>
      <c r="W394" s="2" t="s">
        <v>2861</v>
      </c>
      <c r="X394" s="2" t="s">
        <v>101</v>
      </c>
      <c r="Y394" s="2" t="s">
        <v>2862</v>
      </c>
      <c r="Z394" s="2" t="s">
        <v>92</v>
      </c>
      <c r="AA394" s="2" t="s">
        <v>90</v>
      </c>
      <c r="AB394" s="2"/>
      <c r="AC394" s="2" t="s">
        <v>114</v>
      </c>
      <c r="AD394" s="2">
        <v>1</v>
      </c>
      <c r="AE394" s="2" t="s">
        <v>1273</v>
      </c>
      <c r="AF394" s="2" t="s">
        <v>1274</v>
      </c>
      <c r="AG394" s="2" t="s">
        <v>103</v>
      </c>
      <c r="AH394" s="2" t="s">
        <v>214</v>
      </c>
      <c r="AI394" s="2" t="s">
        <v>1275</v>
      </c>
      <c r="AJ394" s="2" t="s">
        <v>128</v>
      </c>
      <c r="AK394" s="2" t="s">
        <v>129</v>
      </c>
      <c r="AL394" s="2" t="s">
        <v>129</v>
      </c>
      <c r="AM394" s="2" t="s">
        <v>130</v>
      </c>
      <c r="AN394" s="2"/>
      <c r="AO394" s="22">
        <v>0</v>
      </c>
      <c r="AP394" s="22">
        <v>0</v>
      </c>
      <c r="AQ394" s="22">
        <v>0</v>
      </c>
      <c r="AR394" s="22">
        <v>0</v>
      </c>
      <c r="AS394" s="25">
        <v>16000</v>
      </c>
      <c r="AT394" s="25">
        <v>0</v>
      </c>
      <c r="AU394" s="25">
        <v>19668</v>
      </c>
      <c r="AV394" s="25">
        <v>0</v>
      </c>
      <c r="AW394" s="25">
        <v>16000</v>
      </c>
      <c r="AX394" s="25">
        <v>19668</v>
      </c>
      <c r="AY394" s="25">
        <v>3668</v>
      </c>
    </row>
    <row r="395" spans="2:51" hidden="1">
      <c r="B395" s="5" t="s">
        <v>18</v>
      </c>
      <c r="C395" s="2" t="s">
        <v>99</v>
      </c>
      <c r="D395" s="2" t="s">
        <v>100</v>
      </c>
      <c r="E395" s="2"/>
      <c r="F395" s="2"/>
      <c r="G395" s="3">
        <v>46240</v>
      </c>
      <c r="H395" s="2" t="s">
        <v>2863</v>
      </c>
      <c r="I395" s="3">
        <v>46240</v>
      </c>
      <c r="J395" s="2" t="s">
        <v>2864</v>
      </c>
      <c r="K395" s="2"/>
      <c r="L395" s="2"/>
      <c r="M395" s="2" t="s">
        <v>90</v>
      </c>
      <c r="N395" s="3"/>
      <c r="O395" s="2" t="s">
        <v>2865</v>
      </c>
      <c r="P395" s="2"/>
      <c r="Q395" s="2" t="s">
        <v>26</v>
      </c>
      <c r="R395" s="2" t="s">
        <v>26</v>
      </c>
      <c r="S395" s="2"/>
      <c r="T395" s="3"/>
      <c r="U395" s="2"/>
      <c r="V395" s="2"/>
      <c r="W395" s="2" t="s">
        <v>579</v>
      </c>
      <c r="X395" s="2" t="s">
        <v>91</v>
      </c>
      <c r="Y395" s="2" t="s">
        <v>519</v>
      </c>
      <c r="Z395" s="2" t="s">
        <v>92</v>
      </c>
      <c r="AA395" s="2" t="s">
        <v>90</v>
      </c>
      <c r="AB395" s="2"/>
      <c r="AC395" s="2" t="s">
        <v>93</v>
      </c>
      <c r="AD395" s="2">
        <v>1</v>
      </c>
      <c r="AE395" s="2" t="s">
        <v>692</v>
      </c>
      <c r="AF395" s="2" t="s">
        <v>693</v>
      </c>
      <c r="AG395" s="2" t="s">
        <v>103</v>
      </c>
      <c r="AH395" s="2" t="s">
        <v>2</v>
      </c>
      <c r="AI395" s="2" t="s">
        <v>699</v>
      </c>
      <c r="AJ395" s="2" t="s">
        <v>731</v>
      </c>
      <c r="AK395" s="2" t="s">
        <v>732</v>
      </c>
      <c r="AL395" s="2" t="s">
        <v>103</v>
      </c>
      <c r="AM395" s="2" t="s">
        <v>169</v>
      </c>
      <c r="AN395" s="2"/>
      <c r="AO395" s="22">
        <v>0</v>
      </c>
      <c r="AP395" s="22">
        <v>0</v>
      </c>
      <c r="AQ395" s="22">
        <v>0</v>
      </c>
      <c r="AR395" s="22">
        <v>0</v>
      </c>
      <c r="AS395" s="25">
        <v>5000</v>
      </c>
      <c r="AT395" s="25">
        <v>0</v>
      </c>
      <c r="AU395" s="25">
        <v>5579</v>
      </c>
      <c r="AV395" s="25">
        <v>0</v>
      </c>
      <c r="AW395" s="25">
        <v>5000</v>
      </c>
      <c r="AX395" s="25">
        <v>5579</v>
      </c>
      <c r="AY395" s="25">
        <v>579</v>
      </c>
    </row>
    <row r="396" spans="2:51" hidden="1">
      <c r="B396" s="5" t="s">
        <v>18</v>
      </c>
      <c r="C396" s="2" t="s">
        <v>99</v>
      </c>
      <c r="D396" s="2" t="s">
        <v>100</v>
      </c>
      <c r="E396" s="2"/>
      <c r="F396" s="2"/>
      <c r="G396" s="3">
        <v>46240</v>
      </c>
      <c r="H396" s="2" t="s">
        <v>2866</v>
      </c>
      <c r="I396" s="3">
        <v>46240</v>
      </c>
      <c r="J396" s="2" t="s">
        <v>2867</v>
      </c>
      <c r="K396" s="2"/>
      <c r="L396" s="2"/>
      <c r="M396" s="2" t="s">
        <v>90</v>
      </c>
      <c r="N396" s="3"/>
      <c r="O396" s="2" t="s">
        <v>2868</v>
      </c>
      <c r="P396" s="2"/>
      <c r="Q396" s="2" t="s">
        <v>26</v>
      </c>
      <c r="R396" s="2" t="s">
        <v>26</v>
      </c>
      <c r="S396" s="2"/>
      <c r="T396" s="3"/>
      <c r="U396" s="2"/>
      <c r="V396" s="2"/>
      <c r="W396" s="2" t="s">
        <v>579</v>
      </c>
      <c r="X396" s="2" t="s">
        <v>91</v>
      </c>
      <c r="Y396" s="2" t="s">
        <v>519</v>
      </c>
      <c r="Z396" s="2" t="s">
        <v>92</v>
      </c>
      <c r="AA396" s="2" t="s">
        <v>90</v>
      </c>
      <c r="AB396" s="2"/>
      <c r="AC396" s="2" t="s">
        <v>93</v>
      </c>
      <c r="AD396" s="2">
        <v>1</v>
      </c>
      <c r="AE396" s="2" t="s">
        <v>692</v>
      </c>
      <c r="AF396" s="2" t="s">
        <v>693</v>
      </c>
      <c r="AG396" s="2" t="s">
        <v>103</v>
      </c>
      <c r="AH396" s="2" t="s">
        <v>2</v>
      </c>
      <c r="AI396" s="2" t="s">
        <v>699</v>
      </c>
      <c r="AJ396" s="2" t="s">
        <v>731</v>
      </c>
      <c r="AK396" s="2" t="s">
        <v>732</v>
      </c>
      <c r="AL396" s="2" t="s">
        <v>103</v>
      </c>
      <c r="AM396" s="2" t="s">
        <v>169</v>
      </c>
      <c r="AN396" s="2"/>
      <c r="AO396" s="22">
        <v>0</v>
      </c>
      <c r="AP396" s="22">
        <v>0</v>
      </c>
      <c r="AQ396" s="22">
        <v>0</v>
      </c>
      <c r="AR396" s="22">
        <v>0</v>
      </c>
      <c r="AS396" s="25">
        <v>5000</v>
      </c>
      <c r="AT396" s="25">
        <v>0</v>
      </c>
      <c r="AU396" s="25">
        <v>5579</v>
      </c>
      <c r="AV396" s="25">
        <v>0</v>
      </c>
      <c r="AW396" s="25">
        <v>5000</v>
      </c>
      <c r="AX396" s="25">
        <v>5579</v>
      </c>
      <c r="AY396" s="25">
        <v>579</v>
      </c>
    </row>
    <row r="397" spans="2:51" hidden="1">
      <c r="B397" s="5" t="s">
        <v>18</v>
      </c>
      <c r="C397" s="2" t="s">
        <v>99</v>
      </c>
      <c r="D397" s="2" t="s">
        <v>100</v>
      </c>
      <c r="E397" s="2"/>
      <c r="F397" s="2"/>
      <c r="G397" s="3">
        <v>46240</v>
      </c>
      <c r="H397" s="2" t="s">
        <v>2869</v>
      </c>
      <c r="I397" s="3">
        <v>46240</v>
      </c>
      <c r="J397" s="2" t="s">
        <v>2870</v>
      </c>
      <c r="K397" s="2"/>
      <c r="L397" s="2"/>
      <c r="M397" s="2" t="s">
        <v>90</v>
      </c>
      <c r="N397" s="3"/>
      <c r="O397" s="2" t="s">
        <v>2871</v>
      </c>
      <c r="P397" s="2"/>
      <c r="Q397" s="2" t="s">
        <v>26</v>
      </c>
      <c r="R397" s="2" t="s">
        <v>26</v>
      </c>
      <c r="S397" s="2"/>
      <c r="T397" s="3"/>
      <c r="U397" s="2"/>
      <c r="V397" s="2"/>
      <c r="W397" s="2" t="s">
        <v>579</v>
      </c>
      <c r="X397" s="2" t="s">
        <v>91</v>
      </c>
      <c r="Y397" s="2" t="s">
        <v>519</v>
      </c>
      <c r="Z397" s="2" t="s">
        <v>92</v>
      </c>
      <c r="AA397" s="2" t="s">
        <v>90</v>
      </c>
      <c r="AB397" s="2"/>
      <c r="AC397" s="2" t="s">
        <v>93</v>
      </c>
      <c r="AD397" s="2">
        <v>1</v>
      </c>
      <c r="AE397" s="2" t="s">
        <v>692</v>
      </c>
      <c r="AF397" s="2" t="s">
        <v>693</v>
      </c>
      <c r="AG397" s="2" t="s">
        <v>103</v>
      </c>
      <c r="AH397" s="2" t="s">
        <v>2</v>
      </c>
      <c r="AI397" s="2" t="s">
        <v>699</v>
      </c>
      <c r="AJ397" s="2" t="s">
        <v>731</v>
      </c>
      <c r="AK397" s="2" t="s">
        <v>732</v>
      </c>
      <c r="AL397" s="2" t="s">
        <v>103</v>
      </c>
      <c r="AM397" s="2" t="s">
        <v>169</v>
      </c>
      <c r="AN397" s="2"/>
      <c r="AO397" s="22">
        <v>0</v>
      </c>
      <c r="AP397" s="22">
        <v>0</v>
      </c>
      <c r="AQ397" s="22">
        <v>0</v>
      </c>
      <c r="AR397" s="22">
        <v>0</v>
      </c>
      <c r="AS397" s="25">
        <v>5000</v>
      </c>
      <c r="AT397" s="25">
        <v>0</v>
      </c>
      <c r="AU397" s="25">
        <v>5579</v>
      </c>
      <c r="AV397" s="25">
        <v>0</v>
      </c>
      <c r="AW397" s="25">
        <v>5000</v>
      </c>
      <c r="AX397" s="25">
        <v>5579</v>
      </c>
      <c r="AY397" s="25">
        <v>579</v>
      </c>
    </row>
    <row r="398" spans="2:51" hidden="1">
      <c r="B398" s="5" t="s">
        <v>20</v>
      </c>
      <c r="C398" s="2" t="s">
        <v>144</v>
      </c>
      <c r="D398" s="2"/>
      <c r="E398" s="2"/>
      <c r="F398" s="2"/>
      <c r="G398" s="3">
        <v>46240</v>
      </c>
      <c r="H398" s="2" t="s">
        <v>2872</v>
      </c>
      <c r="I398" s="3">
        <v>46240</v>
      </c>
      <c r="J398" s="2" t="s">
        <v>2873</v>
      </c>
      <c r="K398" s="2"/>
      <c r="L398" s="2"/>
      <c r="M398" s="2" t="s">
        <v>90</v>
      </c>
      <c r="N398" s="3"/>
      <c r="O398" s="2"/>
      <c r="P398" s="2"/>
      <c r="Q398" s="2" t="s">
        <v>934</v>
      </c>
      <c r="R398" s="2" t="s">
        <v>934</v>
      </c>
      <c r="S398" s="2" t="s">
        <v>934</v>
      </c>
      <c r="T398" s="3">
        <v>46240</v>
      </c>
      <c r="U398" s="2" t="s">
        <v>2874</v>
      </c>
      <c r="V398" s="2" t="s">
        <v>2875</v>
      </c>
      <c r="W398" s="2" t="s">
        <v>587</v>
      </c>
      <c r="X398" s="2" t="s">
        <v>113</v>
      </c>
      <c r="Y398" s="2" t="s">
        <v>221</v>
      </c>
      <c r="Z398" s="2" t="s">
        <v>92</v>
      </c>
      <c r="AA398" s="2" t="s">
        <v>90</v>
      </c>
      <c r="AB398" s="2"/>
      <c r="AC398" s="2" t="s">
        <v>114</v>
      </c>
      <c r="AD398" s="2">
        <v>1</v>
      </c>
      <c r="AE398" s="2" t="s">
        <v>329</v>
      </c>
      <c r="AF398" s="2" t="s">
        <v>329</v>
      </c>
      <c r="AG398" s="2" t="s">
        <v>103</v>
      </c>
      <c r="AH398" s="2"/>
      <c r="AI398" s="2"/>
      <c r="AJ398" s="2" t="s">
        <v>258</v>
      </c>
      <c r="AK398" s="2" t="s">
        <v>258</v>
      </c>
      <c r="AL398" s="2" t="s">
        <v>129</v>
      </c>
      <c r="AM398" s="2" t="s">
        <v>223</v>
      </c>
      <c r="AN398" s="2"/>
      <c r="AO398" s="22">
        <v>0</v>
      </c>
      <c r="AP398" s="22">
        <v>0</v>
      </c>
      <c r="AQ398" s="22">
        <v>0</v>
      </c>
      <c r="AR398" s="22">
        <v>0</v>
      </c>
      <c r="AS398" s="25">
        <v>9383</v>
      </c>
      <c r="AT398" s="25">
        <v>0</v>
      </c>
      <c r="AU398" s="25">
        <v>10019</v>
      </c>
      <c r="AV398" s="25">
        <v>0</v>
      </c>
      <c r="AW398" s="25">
        <v>9383</v>
      </c>
      <c r="AX398" s="25">
        <v>10019</v>
      </c>
      <c r="AY398" s="25">
        <v>636</v>
      </c>
    </row>
    <row r="399" spans="2:51" hidden="1">
      <c r="B399" s="5" t="s">
        <v>20</v>
      </c>
      <c r="C399" s="2" t="s">
        <v>144</v>
      </c>
      <c r="D399" s="2"/>
      <c r="E399" s="2"/>
      <c r="F399" s="2"/>
      <c r="G399" s="3">
        <v>46240</v>
      </c>
      <c r="H399" s="2" t="s">
        <v>2876</v>
      </c>
      <c r="I399" s="3">
        <v>46240</v>
      </c>
      <c r="J399" s="2" t="s">
        <v>2877</v>
      </c>
      <c r="K399" s="2"/>
      <c r="L399" s="2"/>
      <c r="M399" s="2" t="s">
        <v>90</v>
      </c>
      <c r="N399" s="3"/>
      <c r="O399" s="2"/>
      <c r="P399" s="2"/>
      <c r="Q399" s="2" t="s">
        <v>33</v>
      </c>
      <c r="R399" s="2" t="s">
        <v>33</v>
      </c>
      <c r="S399" s="2" t="s">
        <v>33</v>
      </c>
      <c r="T399" s="3">
        <v>46240</v>
      </c>
      <c r="U399" s="2" t="s">
        <v>2878</v>
      </c>
      <c r="V399" s="2" t="s">
        <v>2879</v>
      </c>
      <c r="W399" s="2" t="s">
        <v>2880</v>
      </c>
      <c r="X399" s="2" t="s">
        <v>113</v>
      </c>
      <c r="Y399" s="2" t="s">
        <v>814</v>
      </c>
      <c r="Z399" s="2" t="s">
        <v>92</v>
      </c>
      <c r="AA399" s="2" t="s">
        <v>90</v>
      </c>
      <c r="AB399" s="2"/>
      <c r="AC399" s="2" t="s">
        <v>114</v>
      </c>
      <c r="AD399" s="2">
        <v>1</v>
      </c>
      <c r="AE399" s="2" t="s">
        <v>122</v>
      </c>
      <c r="AF399" s="2" t="s">
        <v>122</v>
      </c>
      <c r="AG399" s="2" t="s">
        <v>103</v>
      </c>
      <c r="AH399" s="2" t="s">
        <v>122</v>
      </c>
      <c r="AI399" s="2"/>
      <c r="AJ399" s="2" t="s">
        <v>232</v>
      </c>
      <c r="AK399" s="2" t="s">
        <v>5</v>
      </c>
      <c r="AL399" s="2" t="s">
        <v>5</v>
      </c>
      <c r="AM399" s="2" t="s">
        <v>178</v>
      </c>
      <c r="AN399" s="2"/>
      <c r="AO399" s="22">
        <v>0</v>
      </c>
      <c r="AP399" s="22">
        <v>0</v>
      </c>
      <c r="AQ399" s="22">
        <v>0</v>
      </c>
      <c r="AR399" s="22">
        <v>0</v>
      </c>
      <c r="AS399" s="25">
        <v>35000</v>
      </c>
      <c r="AT399" s="25">
        <v>0</v>
      </c>
      <c r="AU399" s="25">
        <v>46731</v>
      </c>
      <c r="AV399" s="25">
        <v>0</v>
      </c>
      <c r="AW399" s="25">
        <v>35000</v>
      </c>
      <c r="AX399" s="25">
        <v>46731</v>
      </c>
      <c r="AY399" s="25">
        <v>11731</v>
      </c>
    </row>
    <row r="400" spans="2:51" hidden="1">
      <c r="B400" s="5" t="s">
        <v>20</v>
      </c>
      <c r="C400" s="2" t="s">
        <v>144</v>
      </c>
      <c r="D400" s="2" t="s">
        <v>100</v>
      </c>
      <c r="E400" s="2"/>
      <c r="F400" s="2"/>
      <c r="G400" s="3">
        <v>46240</v>
      </c>
      <c r="H400" s="2" t="s">
        <v>2881</v>
      </c>
      <c r="I400" s="3">
        <v>46240</v>
      </c>
      <c r="J400" s="2" t="s">
        <v>2882</v>
      </c>
      <c r="K400" s="2"/>
      <c r="L400" s="2"/>
      <c r="M400" s="2" t="s">
        <v>90</v>
      </c>
      <c r="N400" s="3"/>
      <c r="O400" s="2"/>
      <c r="P400" s="2"/>
      <c r="Q400" s="2" t="s">
        <v>28</v>
      </c>
      <c r="R400" s="2" t="s">
        <v>28</v>
      </c>
      <c r="S400" s="2" t="s">
        <v>28</v>
      </c>
      <c r="T400" s="3">
        <v>46240</v>
      </c>
      <c r="U400" s="2" t="s">
        <v>2883</v>
      </c>
      <c r="V400" s="2" t="s">
        <v>2884</v>
      </c>
      <c r="W400" s="2" t="s">
        <v>828</v>
      </c>
      <c r="X400" s="2" t="s">
        <v>113</v>
      </c>
      <c r="Y400" s="2" t="s">
        <v>829</v>
      </c>
      <c r="Z400" s="2" t="s">
        <v>92</v>
      </c>
      <c r="AA400" s="2" t="s">
        <v>90</v>
      </c>
      <c r="AB400" s="2"/>
      <c r="AC400" s="2" t="s">
        <v>114</v>
      </c>
      <c r="AD400" s="2">
        <v>1</v>
      </c>
      <c r="AE400" s="2" t="s">
        <v>403</v>
      </c>
      <c r="AF400" s="2" t="s">
        <v>403</v>
      </c>
      <c r="AG400" s="2" t="s">
        <v>103</v>
      </c>
      <c r="AH400" s="2" t="s">
        <v>7</v>
      </c>
      <c r="AI400" s="2"/>
      <c r="AJ400" s="2" t="s">
        <v>266</v>
      </c>
      <c r="AK400" s="2" t="s">
        <v>267</v>
      </c>
      <c r="AL400" s="2" t="s">
        <v>126</v>
      </c>
      <c r="AM400" s="2" t="s">
        <v>132</v>
      </c>
      <c r="AN400" s="2" t="s">
        <v>374</v>
      </c>
      <c r="AO400" s="22">
        <v>0</v>
      </c>
      <c r="AP400" s="22">
        <v>0</v>
      </c>
      <c r="AQ400" s="22">
        <v>0</v>
      </c>
      <c r="AR400" s="22">
        <v>0</v>
      </c>
      <c r="AS400" s="25">
        <v>1880</v>
      </c>
      <c r="AT400" s="25">
        <v>0</v>
      </c>
      <c r="AU400" s="25">
        <v>2119</v>
      </c>
      <c r="AV400" s="25">
        <v>0</v>
      </c>
      <c r="AW400" s="25">
        <v>1880</v>
      </c>
      <c r="AX400" s="25">
        <v>2119</v>
      </c>
      <c r="AY400" s="25">
        <v>239</v>
      </c>
    </row>
    <row r="401" spans="2:51" hidden="1">
      <c r="B401" s="5" t="s">
        <v>20</v>
      </c>
      <c r="C401" s="2" t="s">
        <v>144</v>
      </c>
      <c r="D401" s="2" t="s">
        <v>100</v>
      </c>
      <c r="E401" s="2"/>
      <c r="F401" s="2"/>
      <c r="G401" s="3">
        <v>46240</v>
      </c>
      <c r="H401" s="2" t="s">
        <v>2885</v>
      </c>
      <c r="I401" s="3">
        <v>46240</v>
      </c>
      <c r="J401" s="2" t="s">
        <v>2886</v>
      </c>
      <c r="K401" s="2"/>
      <c r="L401" s="2"/>
      <c r="M401" s="2" t="s">
        <v>90</v>
      </c>
      <c r="N401" s="3"/>
      <c r="O401" s="2"/>
      <c r="P401" s="2"/>
      <c r="Q401" s="2" t="s">
        <v>612</v>
      </c>
      <c r="R401" s="2" t="s">
        <v>612</v>
      </c>
      <c r="S401" s="2" t="s">
        <v>612</v>
      </c>
      <c r="T401" s="3">
        <v>46240</v>
      </c>
      <c r="U401" s="2" t="s">
        <v>2887</v>
      </c>
      <c r="V401" s="2" t="s">
        <v>2888</v>
      </c>
      <c r="W401" s="2" t="s">
        <v>2889</v>
      </c>
      <c r="X401" s="2" t="s">
        <v>91</v>
      </c>
      <c r="Y401" s="2" t="s">
        <v>959</v>
      </c>
      <c r="Z401" s="2" t="s">
        <v>92</v>
      </c>
      <c r="AA401" s="2" t="s">
        <v>90</v>
      </c>
      <c r="AB401" s="2"/>
      <c r="AC401" s="2" t="s">
        <v>93</v>
      </c>
      <c r="AD401" s="2">
        <v>1</v>
      </c>
      <c r="AE401" s="2" t="s">
        <v>762</v>
      </c>
      <c r="AF401" s="2" t="s">
        <v>763</v>
      </c>
      <c r="AG401" s="2" t="s">
        <v>8</v>
      </c>
      <c r="AH401" s="2" t="s">
        <v>764</v>
      </c>
      <c r="AI401" s="2" t="s">
        <v>765</v>
      </c>
      <c r="AJ401" s="2" t="s">
        <v>179</v>
      </c>
      <c r="AK401" s="2" t="s">
        <v>8</v>
      </c>
      <c r="AL401" s="2" t="s">
        <v>8</v>
      </c>
      <c r="AM401" s="2" t="s">
        <v>180</v>
      </c>
      <c r="AN401" s="2"/>
      <c r="AO401" s="22">
        <v>0</v>
      </c>
      <c r="AP401" s="22">
        <v>0</v>
      </c>
      <c r="AQ401" s="22">
        <v>0</v>
      </c>
      <c r="AR401" s="22">
        <v>0</v>
      </c>
      <c r="AS401" s="25">
        <v>9500</v>
      </c>
      <c r="AT401" s="25">
        <v>0</v>
      </c>
      <c r="AU401" s="25">
        <v>10538</v>
      </c>
      <c r="AV401" s="25">
        <v>0</v>
      </c>
      <c r="AW401" s="25">
        <v>9500</v>
      </c>
      <c r="AX401" s="25">
        <v>10538</v>
      </c>
      <c r="AY401" s="25">
        <v>1038</v>
      </c>
    </row>
    <row r="402" spans="2:51" hidden="1">
      <c r="B402" s="5" t="s">
        <v>20</v>
      </c>
      <c r="C402" s="2" t="s">
        <v>144</v>
      </c>
      <c r="D402" s="2" t="s">
        <v>100</v>
      </c>
      <c r="E402" s="2"/>
      <c r="F402" s="2"/>
      <c r="G402" s="3">
        <v>46240</v>
      </c>
      <c r="H402" s="2" t="s">
        <v>2890</v>
      </c>
      <c r="I402" s="3">
        <v>46240</v>
      </c>
      <c r="J402" s="2" t="s">
        <v>2891</v>
      </c>
      <c r="K402" s="2"/>
      <c r="L402" s="2"/>
      <c r="M402" s="2" t="s">
        <v>90</v>
      </c>
      <c r="N402" s="3"/>
      <c r="O402" s="2"/>
      <c r="P402" s="2"/>
      <c r="Q402" s="2" t="s">
        <v>29</v>
      </c>
      <c r="R402" s="2" t="s">
        <v>29</v>
      </c>
      <c r="S402" s="2" t="s">
        <v>29</v>
      </c>
      <c r="T402" s="3">
        <v>46240</v>
      </c>
      <c r="U402" s="2" t="s">
        <v>2892</v>
      </c>
      <c r="V402" s="2" t="s">
        <v>2893</v>
      </c>
      <c r="W402" s="2" t="s">
        <v>2894</v>
      </c>
      <c r="X402" s="2" t="s">
        <v>113</v>
      </c>
      <c r="Y402" s="2" t="s">
        <v>547</v>
      </c>
      <c r="Z402" s="2" t="s">
        <v>92</v>
      </c>
      <c r="AA402" s="2" t="s">
        <v>90</v>
      </c>
      <c r="AB402" s="2"/>
      <c r="AC402" s="2" t="s">
        <v>114</v>
      </c>
      <c r="AD402" s="2">
        <v>1</v>
      </c>
      <c r="AE402" s="2" t="s">
        <v>352</v>
      </c>
      <c r="AF402" s="2" t="s">
        <v>352</v>
      </c>
      <c r="AG402" s="2" t="s">
        <v>103</v>
      </c>
      <c r="AH402" s="2"/>
      <c r="AI402" s="2"/>
      <c r="AJ402" s="2" t="s">
        <v>123</v>
      </c>
      <c r="AK402" s="2" t="s">
        <v>13</v>
      </c>
      <c r="AL402" s="2" t="s">
        <v>13</v>
      </c>
      <c r="AM402" s="2" t="s">
        <v>124</v>
      </c>
      <c r="AN402" s="2"/>
      <c r="AO402" s="22">
        <v>0</v>
      </c>
      <c r="AP402" s="22">
        <v>0</v>
      </c>
      <c r="AQ402" s="22">
        <v>0</v>
      </c>
      <c r="AR402" s="22">
        <v>0</v>
      </c>
      <c r="AS402" s="25">
        <v>20500</v>
      </c>
      <c r="AT402" s="25">
        <v>0</v>
      </c>
      <c r="AU402" s="25">
        <v>26101</v>
      </c>
      <c r="AV402" s="25">
        <v>0</v>
      </c>
      <c r="AW402" s="25">
        <v>20500</v>
      </c>
      <c r="AX402" s="25">
        <v>26101</v>
      </c>
      <c r="AY402" s="25">
        <v>5601</v>
      </c>
    </row>
    <row r="403" spans="2:51" hidden="1">
      <c r="B403" s="5" t="s">
        <v>20</v>
      </c>
      <c r="C403" s="2" t="s">
        <v>144</v>
      </c>
      <c r="D403" s="2"/>
      <c r="E403" s="2"/>
      <c r="F403" s="2"/>
      <c r="G403" s="3">
        <v>46240</v>
      </c>
      <c r="H403" s="2" t="s">
        <v>2895</v>
      </c>
      <c r="I403" s="3">
        <v>46240</v>
      </c>
      <c r="J403" s="2" t="s">
        <v>2896</v>
      </c>
      <c r="K403" s="2"/>
      <c r="L403" s="2"/>
      <c r="M403" s="2" t="s">
        <v>90</v>
      </c>
      <c r="N403" s="3"/>
      <c r="O403" s="2"/>
      <c r="P403" s="2"/>
      <c r="Q403" s="2" t="s">
        <v>29</v>
      </c>
      <c r="R403" s="2" t="s">
        <v>29</v>
      </c>
      <c r="S403" s="2" t="s">
        <v>29</v>
      </c>
      <c r="T403" s="3">
        <v>46240</v>
      </c>
      <c r="U403" s="2" t="s">
        <v>2897</v>
      </c>
      <c r="V403" s="2" t="s">
        <v>2898</v>
      </c>
      <c r="W403" s="2" t="s">
        <v>1109</v>
      </c>
      <c r="X403" s="2" t="s">
        <v>113</v>
      </c>
      <c r="Y403" s="2" t="s">
        <v>356</v>
      </c>
      <c r="Z403" s="2" t="s">
        <v>92</v>
      </c>
      <c r="AA403" s="2" t="s">
        <v>90</v>
      </c>
      <c r="AB403" s="2"/>
      <c r="AC403" s="2" t="s">
        <v>114</v>
      </c>
      <c r="AD403" s="2">
        <v>1</v>
      </c>
      <c r="AE403" s="2" t="s">
        <v>352</v>
      </c>
      <c r="AF403" s="2" t="s">
        <v>352</v>
      </c>
      <c r="AG403" s="2" t="s">
        <v>103</v>
      </c>
      <c r="AH403" s="2"/>
      <c r="AI403" s="2"/>
      <c r="AJ403" s="2" t="s">
        <v>123</v>
      </c>
      <c r="AK403" s="2" t="s">
        <v>13</v>
      </c>
      <c r="AL403" s="2" t="s">
        <v>13</v>
      </c>
      <c r="AM403" s="2" t="s">
        <v>124</v>
      </c>
      <c r="AN403" s="2"/>
      <c r="AO403" s="22">
        <v>0</v>
      </c>
      <c r="AP403" s="22">
        <v>0</v>
      </c>
      <c r="AQ403" s="22">
        <v>0</v>
      </c>
      <c r="AR403" s="22">
        <v>0</v>
      </c>
      <c r="AS403" s="25">
        <v>30000</v>
      </c>
      <c r="AT403" s="25">
        <v>0</v>
      </c>
      <c r="AU403" s="25">
        <v>43860</v>
      </c>
      <c r="AV403" s="25">
        <v>0</v>
      </c>
      <c r="AW403" s="25">
        <v>30000</v>
      </c>
      <c r="AX403" s="25">
        <v>43860</v>
      </c>
      <c r="AY403" s="25">
        <v>13860</v>
      </c>
    </row>
    <row r="404" spans="2:51" hidden="1">
      <c r="B404" s="5" t="s">
        <v>20</v>
      </c>
      <c r="C404" s="2" t="s">
        <v>144</v>
      </c>
      <c r="D404" s="2" t="s">
        <v>100</v>
      </c>
      <c r="E404" s="2"/>
      <c r="F404" s="2"/>
      <c r="G404" s="3">
        <v>46240</v>
      </c>
      <c r="H404" s="2" t="s">
        <v>2899</v>
      </c>
      <c r="I404" s="3">
        <v>46240</v>
      </c>
      <c r="J404" s="2" t="s">
        <v>2900</v>
      </c>
      <c r="K404" s="2"/>
      <c r="L404" s="2"/>
      <c r="M404" s="2" t="s">
        <v>90</v>
      </c>
      <c r="N404" s="3"/>
      <c r="O404" s="2"/>
      <c r="P404" s="2"/>
      <c r="Q404" s="2" t="s">
        <v>28</v>
      </c>
      <c r="R404" s="2" t="s">
        <v>28</v>
      </c>
      <c r="S404" s="2" t="s">
        <v>28</v>
      </c>
      <c r="T404" s="3">
        <v>46240</v>
      </c>
      <c r="U404" s="2" t="s">
        <v>2901</v>
      </c>
      <c r="V404" s="2" t="s">
        <v>2902</v>
      </c>
      <c r="W404" s="2" t="s">
        <v>828</v>
      </c>
      <c r="X404" s="2" t="s">
        <v>113</v>
      </c>
      <c r="Y404" s="2" t="s">
        <v>829</v>
      </c>
      <c r="Z404" s="2" t="s">
        <v>92</v>
      </c>
      <c r="AA404" s="2" t="s">
        <v>90</v>
      </c>
      <c r="AB404" s="2"/>
      <c r="AC404" s="2" t="s">
        <v>114</v>
      </c>
      <c r="AD404" s="2">
        <v>1</v>
      </c>
      <c r="AE404" s="2" t="s">
        <v>403</v>
      </c>
      <c r="AF404" s="2" t="s">
        <v>403</v>
      </c>
      <c r="AG404" s="2" t="s">
        <v>103</v>
      </c>
      <c r="AH404" s="2" t="s">
        <v>7</v>
      </c>
      <c r="AI404" s="2"/>
      <c r="AJ404" s="2" t="s">
        <v>266</v>
      </c>
      <c r="AK404" s="2" t="s">
        <v>267</v>
      </c>
      <c r="AL404" s="2" t="s">
        <v>126</v>
      </c>
      <c r="AM404" s="2" t="s">
        <v>132</v>
      </c>
      <c r="AN404" s="2" t="s">
        <v>374</v>
      </c>
      <c r="AO404" s="22">
        <v>0</v>
      </c>
      <c r="AP404" s="22">
        <v>0</v>
      </c>
      <c r="AQ404" s="22">
        <v>0</v>
      </c>
      <c r="AR404" s="22">
        <v>0</v>
      </c>
      <c r="AS404" s="25">
        <v>1880</v>
      </c>
      <c r="AT404" s="25">
        <v>0</v>
      </c>
      <c r="AU404" s="25">
        <v>2119</v>
      </c>
      <c r="AV404" s="25">
        <v>0</v>
      </c>
      <c r="AW404" s="25">
        <v>1880</v>
      </c>
      <c r="AX404" s="25">
        <v>2119</v>
      </c>
      <c r="AY404" s="25">
        <v>239</v>
      </c>
    </row>
    <row r="405" spans="2:51" hidden="1">
      <c r="B405" s="5" t="s">
        <v>20</v>
      </c>
      <c r="C405" s="2" t="s">
        <v>144</v>
      </c>
      <c r="D405" s="2" t="s">
        <v>100</v>
      </c>
      <c r="E405" s="2"/>
      <c r="F405" s="2"/>
      <c r="G405" s="3">
        <v>46240</v>
      </c>
      <c r="H405" s="2" t="s">
        <v>2903</v>
      </c>
      <c r="I405" s="3">
        <v>46240</v>
      </c>
      <c r="J405" s="2" t="s">
        <v>2904</v>
      </c>
      <c r="K405" s="2"/>
      <c r="L405" s="2"/>
      <c r="M405" s="2" t="s">
        <v>90</v>
      </c>
      <c r="N405" s="3"/>
      <c r="O405" s="2"/>
      <c r="P405" s="2"/>
      <c r="Q405" s="2" t="s">
        <v>28</v>
      </c>
      <c r="R405" s="2" t="s">
        <v>28</v>
      </c>
      <c r="S405" s="2" t="s">
        <v>28</v>
      </c>
      <c r="T405" s="3">
        <v>46240</v>
      </c>
      <c r="U405" s="2" t="s">
        <v>2905</v>
      </c>
      <c r="V405" s="2" t="s">
        <v>2906</v>
      </c>
      <c r="W405" s="2" t="s">
        <v>828</v>
      </c>
      <c r="X405" s="2" t="s">
        <v>113</v>
      </c>
      <c r="Y405" s="2" t="s">
        <v>829</v>
      </c>
      <c r="Z405" s="2" t="s">
        <v>92</v>
      </c>
      <c r="AA405" s="2" t="s">
        <v>90</v>
      </c>
      <c r="AB405" s="2"/>
      <c r="AC405" s="2" t="s">
        <v>114</v>
      </c>
      <c r="AD405" s="2">
        <v>1</v>
      </c>
      <c r="AE405" s="2" t="s">
        <v>403</v>
      </c>
      <c r="AF405" s="2" t="s">
        <v>403</v>
      </c>
      <c r="AG405" s="2" t="s">
        <v>103</v>
      </c>
      <c r="AH405" s="2" t="s">
        <v>7</v>
      </c>
      <c r="AI405" s="2"/>
      <c r="AJ405" s="2" t="s">
        <v>266</v>
      </c>
      <c r="AK405" s="2" t="s">
        <v>267</v>
      </c>
      <c r="AL405" s="2" t="s">
        <v>126</v>
      </c>
      <c r="AM405" s="2" t="s">
        <v>132</v>
      </c>
      <c r="AN405" s="2" t="s">
        <v>374</v>
      </c>
      <c r="AO405" s="22">
        <v>0</v>
      </c>
      <c r="AP405" s="22">
        <v>0</v>
      </c>
      <c r="AQ405" s="22">
        <v>0</v>
      </c>
      <c r="AR405" s="22">
        <v>0</v>
      </c>
      <c r="AS405" s="25">
        <v>1880</v>
      </c>
      <c r="AT405" s="25">
        <v>0</v>
      </c>
      <c r="AU405" s="25">
        <v>2119</v>
      </c>
      <c r="AV405" s="25">
        <v>0</v>
      </c>
      <c r="AW405" s="25">
        <v>1880</v>
      </c>
      <c r="AX405" s="25">
        <v>2119</v>
      </c>
      <c r="AY405" s="25">
        <v>239</v>
      </c>
    </row>
    <row r="406" spans="2:51" hidden="1">
      <c r="B406" s="5" t="s">
        <v>20</v>
      </c>
      <c r="C406" s="2" t="s">
        <v>144</v>
      </c>
      <c r="D406" s="2" t="s">
        <v>100</v>
      </c>
      <c r="E406" s="2"/>
      <c r="F406" s="2"/>
      <c r="G406" s="3">
        <v>46240</v>
      </c>
      <c r="H406" s="2" t="s">
        <v>2907</v>
      </c>
      <c r="I406" s="3">
        <v>46240</v>
      </c>
      <c r="J406" s="2" t="s">
        <v>2908</v>
      </c>
      <c r="K406" s="2"/>
      <c r="L406" s="2"/>
      <c r="M406" s="2" t="s">
        <v>90</v>
      </c>
      <c r="N406" s="3"/>
      <c r="O406" s="2"/>
      <c r="P406" s="2"/>
      <c r="Q406" s="2" t="s">
        <v>28</v>
      </c>
      <c r="R406" s="2" t="s">
        <v>28</v>
      </c>
      <c r="S406" s="2" t="s">
        <v>28</v>
      </c>
      <c r="T406" s="3">
        <v>46240</v>
      </c>
      <c r="U406" s="2" t="s">
        <v>2909</v>
      </c>
      <c r="V406" s="2" t="s">
        <v>2910</v>
      </c>
      <c r="W406" s="2" t="s">
        <v>828</v>
      </c>
      <c r="X406" s="2" t="s">
        <v>113</v>
      </c>
      <c r="Y406" s="2" t="s">
        <v>829</v>
      </c>
      <c r="Z406" s="2" t="s">
        <v>92</v>
      </c>
      <c r="AA406" s="2" t="s">
        <v>90</v>
      </c>
      <c r="AB406" s="2"/>
      <c r="AC406" s="2" t="s">
        <v>114</v>
      </c>
      <c r="AD406" s="2">
        <v>1</v>
      </c>
      <c r="AE406" s="2" t="s">
        <v>403</v>
      </c>
      <c r="AF406" s="2" t="s">
        <v>403</v>
      </c>
      <c r="AG406" s="2" t="s">
        <v>103</v>
      </c>
      <c r="AH406" s="2" t="s">
        <v>7</v>
      </c>
      <c r="AI406" s="2"/>
      <c r="AJ406" s="2" t="s">
        <v>266</v>
      </c>
      <c r="AK406" s="2" t="s">
        <v>267</v>
      </c>
      <c r="AL406" s="2" t="s">
        <v>126</v>
      </c>
      <c r="AM406" s="2" t="s">
        <v>132</v>
      </c>
      <c r="AN406" s="2" t="s">
        <v>374</v>
      </c>
      <c r="AO406" s="22">
        <v>0</v>
      </c>
      <c r="AP406" s="22">
        <v>0</v>
      </c>
      <c r="AQ406" s="22">
        <v>0</v>
      </c>
      <c r="AR406" s="22">
        <v>0</v>
      </c>
      <c r="AS406" s="25">
        <v>1880</v>
      </c>
      <c r="AT406" s="25">
        <v>0</v>
      </c>
      <c r="AU406" s="25">
        <v>2119</v>
      </c>
      <c r="AV406" s="25">
        <v>0</v>
      </c>
      <c r="AW406" s="25">
        <v>1880</v>
      </c>
      <c r="AX406" s="25">
        <v>2119</v>
      </c>
      <c r="AY406" s="25">
        <v>239</v>
      </c>
    </row>
    <row r="407" spans="2:51" hidden="1">
      <c r="B407" s="5" t="s">
        <v>20</v>
      </c>
      <c r="C407" s="2" t="s">
        <v>144</v>
      </c>
      <c r="D407" s="2" t="s">
        <v>100</v>
      </c>
      <c r="E407" s="2"/>
      <c r="F407" s="2"/>
      <c r="G407" s="3">
        <v>46240</v>
      </c>
      <c r="H407" s="2" t="s">
        <v>2911</v>
      </c>
      <c r="I407" s="3">
        <v>46240</v>
      </c>
      <c r="J407" s="2" t="s">
        <v>2912</v>
      </c>
      <c r="K407" s="2"/>
      <c r="L407" s="2"/>
      <c r="M407" s="2" t="s">
        <v>90</v>
      </c>
      <c r="N407" s="3"/>
      <c r="O407" s="2"/>
      <c r="P407" s="2"/>
      <c r="Q407" s="2" t="s">
        <v>28</v>
      </c>
      <c r="R407" s="2" t="s">
        <v>28</v>
      </c>
      <c r="S407" s="2" t="s">
        <v>28</v>
      </c>
      <c r="T407" s="3">
        <v>46240</v>
      </c>
      <c r="U407" s="2" t="s">
        <v>2913</v>
      </c>
      <c r="V407" s="2" t="s">
        <v>2914</v>
      </c>
      <c r="W407" s="2" t="s">
        <v>1074</v>
      </c>
      <c r="X407" s="2" t="s">
        <v>113</v>
      </c>
      <c r="Y407" s="2" t="s">
        <v>943</v>
      </c>
      <c r="Z407" s="2" t="s">
        <v>92</v>
      </c>
      <c r="AA407" s="2" t="s">
        <v>90</v>
      </c>
      <c r="AB407" s="2"/>
      <c r="AC407" s="2" t="s">
        <v>114</v>
      </c>
      <c r="AD407" s="2">
        <v>1</v>
      </c>
      <c r="AE407" s="2" t="s">
        <v>462</v>
      </c>
      <c r="AF407" s="2" t="s">
        <v>462</v>
      </c>
      <c r="AG407" s="2" t="s">
        <v>103</v>
      </c>
      <c r="AH407" s="2" t="s">
        <v>7</v>
      </c>
      <c r="AI407" s="2"/>
      <c r="AJ407" s="2" t="s">
        <v>266</v>
      </c>
      <c r="AK407" s="2" t="s">
        <v>267</v>
      </c>
      <c r="AL407" s="2" t="s">
        <v>126</v>
      </c>
      <c r="AM407" s="2" t="s">
        <v>132</v>
      </c>
      <c r="AN407" s="2" t="s">
        <v>324</v>
      </c>
      <c r="AO407" s="22">
        <v>0</v>
      </c>
      <c r="AP407" s="22">
        <v>0</v>
      </c>
      <c r="AQ407" s="22">
        <v>0</v>
      </c>
      <c r="AR407" s="22">
        <v>0</v>
      </c>
      <c r="AS407" s="25">
        <v>9400</v>
      </c>
      <c r="AT407" s="25">
        <v>0</v>
      </c>
      <c r="AU407" s="25">
        <v>10598</v>
      </c>
      <c r="AV407" s="25">
        <v>0</v>
      </c>
      <c r="AW407" s="25">
        <v>9400</v>
      </c>
      <c r="AX407" s="25">
        <v>10598</v>
      </c>
      <c r="AY407" s="25">
        <v>1198</v>
      </c>
    </row>
    <row r="408" spans="2:51" hidden="1">
      <c r="B408" s="5" t="s">
        <v>21</v>
      </c>
      <c r="C408" s="2" t="s">
        <v>107</v>
      </c>
      <c r="D408" s="2" t="s">
        <v>100</v>
      </c>
      <c r="E408" s="2"/>
      <c r="F408" s="2"/>
      <c r="G408" s="3">
        <v>46240</v>
      </c>
      <c r="H408" s="2" t="s">
        <v>2915</v>
      </c>
      <c r="I408" s="3">
        <v>46240</v>
      </c>
      <c r="J408" s="2" t="s">
        <v>2916</v>
      </c>
      <c r="K408" s="2"/>
      <c r="L408" s="2"/>
      <c r="M408" s="2" t="s">
        <v>90</v>
      </c>
      <c r="N408" s="3"/>
      <c r="O408" s="2" t="s">
        <v>2917</v>
      </c>
      <c r="P408" s="2"/>
      <c r="Q408" s="2" t="s">
        <v>27</v>
      </c>
      <c r="R408" s="2" t="s">
        <v>538</v>
      </c>
      <c r="S408" s="2" t="s">
        <v>27</v>
      </c>
      <c r="T408" s="3"/>
      <c r="U408" s="2"/>
      <c r="V408" s="2"/>
      <c r="W408" s="2" t="s">
        <v>483</v>
      </c>
      <c r="X408" s="2" t="s">
        <v>133</v>
      </c>
      <c r="Y408" s="2" t="s">
        <v>297</v>
      </c>
      <c r="Z408" s="2" t="s">
        <v>92</v>
      </c>
      <c r="AA408" s="2" t="s">
        <v>90</v>
      </c>
      <c r="AB408" s="2"/>
      <c r="AC408" s="2" t="s">
        <v>114</v>
      </c>
      <c r="AD408" s="2">
        <v>1</v>
      </c>
      <c r="AE408" s="2" t="s">
        <v>539</v>
      </c>
      <c r="AF408" s="2" t="s">
        <v>540</v>
      </c>
      <c r="AG408" s="2" t="s">
        <v>13</v>
      </c>
      <c r="AH408" s="2" t="s">
        <v>154</v>
      </c>
      <c r="AI408" s="2" t="s">
        <v>541</v>
      </c>
      <c r="AJ408" s="2" t="s">
        <v>155</v>
      </c>
      <c r="AK408" s="2" t="s">
        <v>156</v>
      </c>
      <c r="AL408" s="2" t="s">
        <v>129</v>
      </c>
      <c r="AM408" s="2" t="s">
        <v>150</v>
      </c>
      <c r="AN408" s="2" t="s">
        <v>2918</v>
      </c>
      <c r="AO408" s="22">
        <v>0</v>
      </c>
      <c r="AP408" s="22">
        <v>0</v>
      </c>
      <c r="AQ408" s="22">
        <v>0</v>
      </c>
      <c r="AR408" s="22">
        <v>0</v>
      </c>
      <c r="AS408" s="25">
        <v>29920.799999999999</v>
      </c>
      <c r="AT408" s="25">
        <v>0</v>
      </c>
      <c r="AU408" s="25">
        <v>43458.87</v>
      </c>
      <c r="AV408" s="25">
        <v>0</v>
      </c>
      <c r="AW408" s="25">
        <v>29920.799999999999</v>
      </c>
      <c r="AX408" s="25">
        <v>43458.87</v>
      </c>
      <c r="AY408" s="25">
        <v>13538.07</v>
      </c>
    </row>
    <row r="409" spans="2:51" hidden="1">
      <c r="B409" s="5" t="s">
        <v>21</v>
      </c>
      <c r="C409" s="2" t="s">
        <v>152</v>
      </c>
      <c r="D409" s="2" t="s">
        <v>100</v>
      </c>
      <c r="E409" s="2"/>
      <c r="F409" s="2"/>
      <c r="G409" s="3">
        <v>46240</v>
      </c>
      <c r="H409" s="2" t="s">
        <v>2919</v>
      </c>
      <c r="I409" s="3">
        <v>46240</v>
      </c>
      <c r="J409" s="2" t="s">
        <v>2920</v>
      </c>
      <c r="K409" s="2"/>
      <c r="L409" s="2"/>
      <c r="M409" s="2" t="s">
        <v>90</v>
      </c>
      <c r="N409" s="3"/>
      <c r="O409" s="2" t="s">
        <v>2921</v>
      </c>
      <c r="P409" s="2"/>
      <c r="Q409" s="2" t="s">
        <v>27</v>
      </c>
      <c r="R409" s="2" t="s">
        <v>538</v>
      </c>
      <c r="S409" s="2" t="s">
        <v>27</v>
      </c>
      <c r="T409" s="3">
        <v>46240</v>
      </c>
      <c r="U409" s="2" t="s">
        <v>2922</v>
      </c>
      <c r="V409" s="2"/>
      <c r="W409" s="2" t="s">
        <v>298</v>
      </c>
      <c r="X409" s="2" t="s">
        <v>113</v>
      </c>
      <c r="Y409" s="2" t="s">
        <v>299</v>
      </c>
      <c r="Z409" s="2" t="s">
        <v>92</v>
      </c>
      <c r="AA409" s="2" t="s">
        <v>90</v>
      </c>
      <c r="AB409" s="2"/>
      <c r="AC409" s="2" t="s">
        <v>114</v>
      </c>
      <c r="AD409" s="2">
        <v>1</v>
      </c>
      <c r="AE409" s="2" t="s">
        <v>539</v>
      </c>
      <c r="AF409" s="2" t="s">
        <v>540</v>
      </c>
      <c r="AG409" s="2" t="s">
        <v>13</v>
      </c>
      <c r="AH409" s="2" t="s">
        <v>154</v>
      </c>
      <c r="AI409" s="2" t="s">
        <v>541</v>
      </c>
      <c r="AJ409" s="2" t="s">
        <v>155</v>
      </c>
      <c r="AK409" s="2" t="s">
        <v>156</v>
      </c>
      <c r="AL409" s="2" t="s">
        <v>129</v>
      </c>
      <c r="AM409" s="2" t="s">
        <v>150</v>
      </c>
      <c r="AN409" s="2" t="s">
        <v>2923</v>
      </c>
      <c r="AO409" s="22">
        <v>26460</v>
      </c>
      <c r="AP409" s="22">
        <v>0</v>
      </c>
      <c r="AQ409" s="22">
        <v>0</v>
      </c>
      <c r="AR409" s="22">
        <v>0</v>
      </c>
      <c r="AS409" s="25">
        <v>29000.16</v>
      </c>
      <c r="AT409" s="25">
        <v>0</v>
      </c>
      <c r="AU409" s="25">
        <v>42121.67</v>
      </c>
      <c r="AV409" s="25">
        <v>0</v>
      </c>
      <c r="AW409" s="25">
        <v>29000.16</v>
      </c>
      <c r="AX409" s="25">
        <v>42121.67</v>
      </c>
      <c r="AY409" s="25">
        <v>13121.51</v>
      </c>
    </row>
    <row r="410" spans="2:51" hidden="1">
      <c r="B410" s="5" t="s">
        <v>21</v>
      </c>
      <c r="C410" s="2" t="s">
        <v>107</v>
      </c>
      <c r="D410" s="2" t="s">
        <v>100</v>
      </c>
      <c r="E410" s="2"/>
      <c r="F410" s="2"/>
      <c r="G410" s="3">
        <v>46240</v>
      </c>
      <c r="H410" s="2" t="s">
        <v>2924</v>
      </c>
      <c r="I410" s="3">
        <v>46240</v>
      </c>
      <c r="J410" s="2" t="s">
        <v>2925</v>
      </c>
      <c r="K410" s="2"/>
      <c r="L410" s="2"/>
      <c r="M410" s="2" t="s">
        <v>90</v>
      </c>
      <c r="N410" s="3"/>
      <c r="O410" s="2" t="s">
        <v>2926</v>
      </c>
      <c r="P410" s="2"/>
      <c r="Q410" s="2" t="s">
        <v>486</v>
      </c>
      <c r="R410" s="2" t="s">
        <v>538</v>
      </c>
      <c r="S410" s="2" t="s">
        <v>486</v>
      </c>
      <c r="T410" s="3"/>
      <c r="U410" s="2"/>
      <c r="V410" s="2"/>
      <c r="W410" s="2" t="s">
        <v>550</v>
      </c>
      <c r="X410" s="2" t="s">
        <v>133</v>
      </c>
      <c r="Y410" s="2" t="s">
        <v>506</v>
      </c>
      <c r="Z410" s="2" t="s">
        <v>92</v>
      </c>
      <c r="AA410" s="2" t="s">
        <v>90</v>
      </c>
      <c r="AB410" s="2"/>
      <c r="AC410" s="2" t="s">
        <v>114</v>
      </c>
      <c r="AD410" s="2">
        <v>1</v>
      </c>
      <c r="AE410" s="2" t="s">
        <v>539</v>
      </c>
      <c r="AF410" s="2" t="s">
        <v>540</v>
      </c>
      <c r="AG410" s="2" t="s">
        <v>13</v>
      </c>
      <c r="AH410" s="2" t="s">
        <v>154</v>
      </c>
      <c r="AI410" s="2" t="s">
        <v>541</v>
      </c>
      <c r="AJ410" s="2" t="s">
        <v>194</v>
      </c>
      <c r="AK410" s="2" t="s">
        <v>487</v>
      </c>
      <c r="AL410" s="2" t="s">
        <v>103</v>
      </c>
      <c r="AM410" s="2" t="s">
        <v>104</v>
      </c>
      <c r="AN410" s="2" t="s">
        <v>2927</v>
      </c>
      <c r="AO410" s="22">
        <v>0</v>
      </c>
      <c r="AP410" s="22">
        <v>0</v>
      </c>
      <c r="AQ410" s="22">
        <v>0</v>
      </c>
      <c r="AR410" s="22">
        <v>0</v>
      </c>
      <c r="AS410" s="25">
        <v>37619.4</v>
      </c>
      <c r="AT410" s="25">
        <v>0</v>
      </c>
      <c r="AU410" s="25">
        <v>42680.82</v>
      </c>
      <c r="AV410" s="25">
        <v>0</v>
      </c>
      <c r="AW410" s="25">
        <v>37619.4</v>
      </c>
      <c r="AX410" s="25">
        <v>42680.82</v>
      </c>
      <c r="AY410" s="25">
        <v>5061.42</v>
      </c>
    </row>
    <row r="411" spans="2:51" hidden="1">
      <c r="B411" s="5" t="s">
        <v>21</v>
      </c>
      <c r="C411" s="2" t="s">
        <v>152</v>
      </c>
      <c r="D411" s="2" t="s">
        <v>100</v>
      </c>
      <c r="E411" s="2"/>
      <c r="F411" s="2"/>
      <c r="G411" s="3">
        <v>46240</v>
      </c>
      <c r="H411" s="2" t="s">
        <v>2928</v>
      </c>
      <c r="I411" s="3">
        <v>46240</v>
      </c>
      <c r="J411" s="2" t="s">
        <v>2929</v>
      </c>
      <c r="K411" s="2"/>
      <c r="L411" s="2"/>
      <c r="M411" s="2" t="s">
        <v>90</v>
      </c>
      <c r="N411" s="3"/>
      <c r="O411" s="2" t="s">
        <v>2930</v>
      </c>
      <c r="P411" s="2"/>
      <c r="Q411" s="2" t="s">
        <v>27</v>
      </c>
      <c r="R411" s="2" t="s">
        <v>538</v>
      </c>
      <c r="S411" s="2" t="s">
        <v>27</v>
      </c>
      <c r="T411" s="3">
        <v>46240</v>
      </c>
      <c r="U411" s="2" t="s">
        <v>2931</v>
      </c>
      <c r="V411" s="2"/>
      <c r="W411" s="2" t="s">
        <v>290</v>
      </c>
      <c r="X411" s="2" t="s">
        <v>133</v>
      </c>
      <c r="Y411" s="2" t="s">
        <v>291</v>
      </c>
      <c r="Z411" s="2" t="s">
        <v>92</v>
      </c>
      <c r="AA411" s="2" t="s">
        <v>90</v>
      </c>
      <c r="AB411" s="2"/>
      <c r="AC411" s="2" t="s">
        <v>114</v>
      </c>
      <c r="AD411" s="2">
        <v>1</v>
      </c>
      <c r="AE411" s="2" t="s">
        <v>539</v>
      </c>
      <c r="AF411" s="2" t="s">
        <v>540</v>
      </c>
      <c r="AG411" s="2" t="s">
        <v>13</v>
      </c>
      <c r="AH411" s="2" t="s">
        <v>154</v>
      </c>
      <c r="AI411" s="2" t="s">
        <v>541</v>
      </c>
      <c r="AJ411" s="2" t="s">
        <v>155</v>
      </c>
      <c r="AK411" s="2" t="s">
        <v>156</v>
      </c>
      <c r="AL411" s="2" t="s">
        <v>129</v>
      </c>
      <c r="AM411" s="2" t="s">
        <v>150</v>
      </c>
      <c r="AN411" s="2" t="s">
        <v>2932</v>
      </c>
      <c r="AO411" s="22">
        <v>26460</v>
      </c>
      <c r="AP411" s="22">
        <v>0</v>
      </c>
      <c r="AQ411" s="22">
        <v>0</v>
      </c>
      <c r="AR411" s="22">
        <v>0</v>
      </c>
      <c r="AS411" s="25">
        <v>29000.16</v>
      </c>
      <c r="AT411" s="25">
        <v>0</v>
      </c>
      <c r="AU411" s="25">
        <v>42121.67</v>
      </c>
      <c r="AV411" s="25">
        <v>0</v>
      </c>
      <c r="AW411" s="25">
        <v>29000.16</v>
      </c>
      <c r="AX411" s="25">
        <v>42121.67</v>
      </c>
      <c r="AY411" s="25">
        <v>13121.51</v>
      </c>
    </row>
    <row r="412" spans="2:51" hidden="1">
      <c r="B412" s="5" t="s">
        <v>21</v>
      </c>
      <c r="C412" s="2" t="s">
        <v>152</v>
      </c>
      <c r="D412" s="2" t="s">
        <v>100</v>
      </c>
      <c r="E412" s="2"/>
      <c r="F412" s="2"/>
      <c r="G412" s="3">
        <v>46240</v>
      </c>
      <c r="H412" s="2" t="s">
        <v>2933</v>
      </c>
      <c r="I412" s="3">
        <v>46240</v>
      </c>
      <c r="J412" s="2" t="s">
        <v>2934</v>
      </c>
      <c r="K412" s="2"/>
      <c r="L412" s="2"/>
      <c r="M412" s="2" t="s">
        <v>90</v>
      </c>
      <c r="N412" s="3"/>
      <c r="O412" s="2" t="s">
        <v>2935</v>
      </c>
      <c r="P412" s="2"/>
      <c r="Q412" s="2" t="s">
        <v>27</v>
      </c>
      <c r="R412" s="2" t="s">
        <v>538</v>
      </c>
      <c r="S412" s="2" t="s">
        <v>27</v>
      </c>
      <c r="T412" s="3">
        <v>46240</v>
      </c>
      <c r="U412" s="2" t="s">
        <v>2936</v>
      </c>
      <c r="V412" s="2"/>
      <c r="W412" s="2" t="s">
        <v>717</v>
      </c>
      <c r="X412" s="2" t="s">
        <v>133</v>
      </c>
      <c r="Y412" s="2" t="s">
        <v>277</v>
      </c>
      <c r="Z412" s="2" t="s">
        <v>92</v>
      </c>
      <c r="AA412" s="2" t="s">
        <v>278</v>
      </c>
      <c r="AB412" s="2" t="s">
        <v>279</v>
      </c>
      <c r="AC412" s="2" t="s">
        <v>114</v>
      </c>
      <c r="AD412" s="2">
        <v>1</v>
      </c>
      <c r="AE412" s="2" t="s">
        <v>539</v>
      </c>
      <c r="AF412" s="2" t="s">
        <v>540</v>
      </c>
      <c r="AG412" s="2" t="s">
        <v>13</v>
      </c>
      <c r="AH412" s="2" t="s">
        <v>154</v>
      </c>
      <c r="AI412" s="2" t="s">
        <v>541</v>
      </c>
      <c r="AJ412" s="2" t="s">
        <v>155</v>
      </c>
      <c r="AK412" s="2" t="s">
        <v>156</v>
      </c>
      <c r="AL412" s="2" t="s">
        <v>129</v>
      </c>
      <c r="AM412" s="2" t="s">
        <v>150</v>
      </c>
      <c r="AN412" s="2" t="s">
        <v>2937</v>
      </c>
      <c r="AO412" s="22">
        <v>27400</v>
      </c>
      <c r="AP412" s="22">
        <v>0</v>
      </c>
      <c r="AQ412" s="22">
        <v>0</v>
      </c>
      <c r="AR412" s="22">
        <v>0</v>
      </c>
      <c r="AS412" s="25">
        <v>30030.400000000001</v>
      </c>
      <c r="AT412" s="25">
        <v>0</v>
      </c>
      <c r="AU412" s="25">
        <v>43618.06</v>
      </c>
      <c r="AV412" s="25">
        <v>0</v>
      </c>
      <c r="AW412" s="25">
        <v>30030.400000000001</v>
      </c>
      <c r="AX412" s="25">
        <v>43618.06</v>
      </c>
      <c r="AY412" s="25">
        <v>13587.66</v>
      </c>
    </row>
    <row r="413" spans="2:51" hidden="1">
      <c r="B413" s="5" t="s">
        <v>21</v>
      </c>
      <c r="C413" s="2" t="s">
        <v>152</v>
      </c>
      <c r="D413" s="2" t="s">
        <v>100</v>
      </c>
      <c r="E413" s="2"/>
      <c r="F413" s="2"/>
      <c r="G413" s="3">
        <v>46240</v>
      </c>
      <c r="H413" s="2" t="s">
        <v>2938</v>
      </c>
      <c r="I413" s="3">
        <v>46240</v>
      </c>
      <c r="J413" s="2" t="s">
        <v>2939</v>
      </c>
      <c r="K413" s="2"/>
      <c r="L413" s="2"/>
      <c r="M413" s="2" t="s">
        <v>90</v>
      </c>
      <c r="N413" s="3"/>
      <c r="O413" s="2" t="s">
        <v>2940</v>
      </c>
      <c r="P413" s="2"/>
      <c r="Q413" s="2" t="s">
        <v>486</v>
      </c>
      <c r="R413" s="2" t="s">
        <v>538</v>
      </c>
      <c r="S413" s="2" t="s">
        <v>486</v>
      </c>
      <c r="T413" s="3">
        <v>46240</v>
      </c>
      <c r="U413" s="2" t="s">
        <v>2941</v>
      </c>
      <c r="V413" s="2"/>
      <c r="W413" s="2" t="s">
        <v>1027</v>
      </c>
      <c r="X413" s="2" t="s">
        <v>113</v>
      </c>
      <c r="Y413" s="2" t="s">
        <v>1110</v>
      </c>
      <c r="Z413" s="2" t="s">
        <v>92</v>
      </c>
      <c r="AA413" s="2" t="s">
        <v>90</v>
      </c>
      <c r="AB413" s="2"/>
      <c r="AC413" s="2" t="s">
        <v>114</v>
      </c>
      <c r="AD413" s="2">
        <v>1</v>
      </c>
      <c r="AE413" s="2" t="s">
        <v>539</v>
      </c>
      <c r="AF413" s="2" t="s">
        <v>540</v>
      </c>
      <c r="AG413" s="2" t="s">
        <v>13</v>
      </c>
      <c r="AH413" s="2" t="s">
        <v>154</v>
      </c>
      <c r="AI413" s="2" t="s">
        <v>541</v>
      </c>
      <c r="AJ413" s="2" t="s">
        <v>194</v>
      </c>
      <c r="AK413" s="2" t="s">
        <v>487</v>
      </c>
      <c r="AL413" s="2" t="s">
        <v>103</v>
      </c>
      <c r="AM413" s="2" t="s">
        <v>104</v>
      </c>
      <c r="AN413" s="2" t="s">
        <v>2942</v>
      </c>
      <c r="AO413" s="22">
        <v>28140</v>
      </c>
      <c r="AP413" s="22">
        <v>0</v>
      </c>
      <c r="AQ413" s="22">
        <v>0</v>
      </c>
      <c r="AR413" s="22">
        <v>0</v>
      </c>
      <c r="AS413" s="25">
        <v>38776.92</v>
      </c>
      <c r="AT413" s="25">
        <v>0</v>
      </c>
      <c r="AU413" s="25">
        <v>43994.080000000002</v>
      </c>
      <c r="AV413" s="25">
        <v>0</v>
      </c>
      <c r="AW413" s="25">
        <v>38776.92</v>
      </c>
      <c r="AX413" s="25">
        <v>43994.080000000002</v>
      </c>
      <c r="AY413" s="25">
        <v>5217.16</v>
      </c>
    </row>
    <row r="414" spans="2:51" hidden="1">
      <c r="B414" s="5" t="s">
        <v>21</v>
      </c>
      <c r="C414" s="2" t="s">
        <v>152</v>
      </c>
      <c r="D414" s="2" t="s">
        <v>100</v>
      </c>
      <c r="E414" s="2"/>
      <c r="F414" s="2"/>
      <c r="G414" s="3">
        <v>46240</v>
      </c>
      <c r="H414" s="2" t="s">
        <v>2943</v>
      </c>
      <c r="I414" s="3">
        <v>46240</v>
      </c>
      <c r="J414" s="2" t="s">
        <v>2944</v>
      </c>
      <c r="K414" s="2"/>
      <c r="L414" s="2"/>
      <c r="M414" s="2" t="s">
        <v>90</v>
      </c>
      <c r="N414" s="3"/>
      <c r="O414" s="2" t="s">
        <v>2945</v>
      </c>
      <c r="P414" s="2"/>
      <c r="Q414" s="2" t="s">
        <v>27</v>
      </c>
      <c r="R414" s="2" t="s">
        <v>538</v>
      </c>
      <c r="S414" s="2" t="s">
        <v>27</v>
      </c>
      <c r="T414" s="3">
        <v>46240</v>
      </c>
      <c r="U414" s="2" t="s">
        <v>2946</v>
      </c>
      <c r="V414" s="2"/>
      <c r="W414" s="2" t="s">
        <v>488</v>
      </c>
      <c r="X414" s="2" t="s">
        <v>133</v>
      </c>
      <c r="Y414" s="2" t="s">
        <v>474</v>
      </c>
      <c r="Z414" s="2" t="s">
        <v>92</v>
      </c>
      <c r="AA414" s="2" t="s">
        <v>90</v>
      </c>
      <c r="AB414" s="2"/>
      <c r="AC414" s="2" t="s">
        <v>114</v>
      </c>
      <c r="AD414" s="2">
        <v>1</v>
      </c>
      <c r="AE414" s="2" t="s">
        <v>539</v>
      </c>
      <c r="AF414" s="2" t="s">
        <v>540</v>
      </c>
      <c r="AG414" s="2" t="s">
        <v>13</v>
      </c>
      <c r="AH414" s="2" t="s">
        <v>154</v>
      </c>
      <c r="AI414" s="2" t="s">
        <v>541</v>
      </c>
      <c r="AJ414" s="2" t="s">
        <v>155</v>
      </c>
      <c r="AK414" s="2" t="s">
        <v>156</v>
      </c>
      <c r="AL414" s="2" t="s">
        <v>129</v>
      </c>
      <c r="AM414" s="2" t="s">
        <v>150</v>
      </c>
      <c r="AN414" s="2" t="s">
        <v>2947</v>
      </c>
      <c r="AO414" s="22">
        <v>27320</v>
      </c>
      <c r="AP414" s="22">
        <v>0</v>
      </c>
      <c r="AQ414" s="22">
        <v>0</v>
      </c>
      <c r="AR414" s="22">
        <v>0</v>
      </c>
      <c r="AS414" s="25">
        <v>29942.720000000001</v>
      </c>
      <c r="AT414" s="25">
        <v>0</v>
      </c>
      <c r="AU414" s="25">
        <v>43490.71</v>
      </c>
      <c r="AV414" s="25">
        <v>0</v>
      </c>
      <c r="AW414" s="25">
        <v>29942.720000000001</v>
      </c>
      <c r="AX414" s="25">
        <v>43490.71</v>
      </c>
      <c r="AY414" s="25">
        <v>13547.99</v>
      </c>
    </row>
    <row r="415" spans="2:51" hidden="1">
      <c r="B415" s="5" t="s">
        <v>21</v>
      </c>
      <c r="C415" s="2" t="s">
        <v>152</v>
      </c>
      <c r="D415" s="2" t="s">
        <v>100</v>
      </c>
      <c r="E415" s="2"/>
      <c r="F415" s="2"/>
      <c r="G415" s="3">
        <v>46240</v>
      </c>
      <c r="H415" s="2" t="s">
        <v>2948</v>
      </c>
      <c r="I415" s="3">
        <v>46240</v>
      </c>
      <c r="J415" s="2" t="s">
        <v>2949</v>
      </c>
      <c r="K415" s="2"/>
      <c r="L415" s="2"/>
      <c r="M415" s="2" t="s">
        <v>90</v>
      </c>
      <c r="N415" s="3"/>
      <c r="O415" s="2" t="s">
        <v>2950</v>
      </c>
      <c r="P415" s="2"/>
      <c r="Q415" s="2" t="s">
        <v>27</v>
      </c>
      <c r="R415" s="2" t="s">
        <v>538</v>
      </c>
      <c r="S415" s="2" t="s">
        <v>27</v>
      </c>
      <c r="T415" s="3">
        <v>46240</v>
      </c>
      <c r="U415" s="2" t="s">
        <v>2951</v>
      </c>
      <c r="V415" s="2"/>
      <c r="W415" s="2" t="s">
        <v>330</v>
      </c>
      <c r="X415" s="2" t="s">
        <v>133</v>
      </c>
      <c r="Y415" s="2" t="s">
        <v>331</v>
      </c>
      <c r="Z415" s="2" t="s">
        <v>92</v>
      </c>
      <c r="AA415" s="2" t="s">
        <v>90</v>
      </c>
      <c r="AB415" s="2"/>
      <c r="AC415" s="2" t="s">
        <v>114</v>
      </c>
      <c r="AD415" s="2">
        <v>1</v>
      </c>
      <c r="AE415" s="2" t="s">
        <v>539</v>
      </c>
      <c r="AF415" s="2" t="s">
        <v>540</v>
      </c>
      <c r="AG415" s="2" t="s">
        <v>13</v>
      </c>
      <c r="AH415" s="2" t="s">
        <v>154</v>
      </c>
      <c r="AI415" s="2" t="s">
        <v>541</v>
      </c>
      <c r="AJ415" s="2" t="s">
        <v>155</v>
      </c>
      <c r="AK415" s="2" t="s">
        <v>156</v>
      </c>
      <c r="AL415" s="2" t="s">
        <v>129</v>
      </c>
      <c r="AM415" s="2" t="s">
        <v>150</v>
      </c>
      <c r="AN415" s="2" t="s">
        <v>2952</v>
      </c>
      <c r="AO415" s="22">
        <v>27200</v>
      </c>
      <c r="AP415" s="22">
        <v>0</v>
      </c>
      <c r="AQ415" s="22">
        <v>0</v>
      </c>
      <c r="AR415" s="22">
        <v>0</v>
      </c>
      <c r="AS415" s="25">
        <v>29811.200000000001</v>
      </c>
      <c r="AT415" s="25">
        <v>0</v>
      </c>
      <c r="AU415" s="25">
        <v>43299.68</v>
      </c>
      <c r="AV415" s="25">
        <v>0</v>
      </c>
      <c r="AW415" s="25">
        <v>29811.200000000001</v>
      </c>
      <c r="AX415" s="25">
        <v>43299.68</v>
      </c>
      <c r="AY415" s="25">
        <v>13488.48</v>
      </c>
    </row>
    <row r="416" spans="2:51" hidden="1">
      <c r="B416" s="5" t="s">
        <v>21</v>
      </c>
      <c r="C416" s="2" t="s">
        <v>152</v>
      </c>
      <c r="D416" s="2" t="s">
        <v>100</v>
      </c>
      <c r="E416" s="2"/>
      <c r="F416" s="2"/>
      <c r="G416" s="3">
        <v>46240</v>
      </c>
      <c r="H416" s="2" t="s">
        <v>2953</v>
      </c>
      <c r="I416" s="3">
        <v>46240</v>
      </c>
      <c r="J416" s="2" t="s">
        <v>2954</v>
      </c>
      <c r="K416" s="2"/>
      <c r="L416" s="2"/>
      <c r="M416" s="2" t="s">
        <v>90</v>
      </c>
      <c r="N416" s="3"/>
      <c r="O416" s="2" t="s">
        <v>2955</v>
      </c>
      <c r="P416" s="2"/>
      <c r="Q416" s="2" t="s">
        <v>486</v>
      </c>
      <c r="R416" s="2" t="s">
        <v>538</v>
      </c>
      <c r="S416" s="2" t="s">
        <v>486</v>
      </c>
      <c r="T416" s="3">
        <v>46240</v>
      </c>
      <c r="U416" s="2" t="s">
        <v>2956</v>
      </c>
      <c r="V416" s="2"/>
      <c r="W416" s="2" t="s">
        <v>564</v>
      </c>
      <c r="X416" s="2" t="s">
        <v>133</v>
      </c>
      <c r="Y416" s="2" t="s">
        <v>536</v>
      </c>
      <c r="Z416" s="2" t="s">
        <v>92</v>
      </c>
      <c r="AA416" s="2" t="s">
        <v>90</v>
      </c>
      <c r="AB416" s="2"/>
      <c r="AC416" s="2" t="s">
        <v>114</v>
      </c>
      <c r="AD416" s="2">
        <v>1</v>
      </c>
      <c r="AE416" s="2" t="s">
        <v>539</v>
      </c>
      <c r="AF416" s="2" t="s">
        <v>540</v>
      </c>
      <c r="AG416" s="2" t="s">
        <v>13</v>
      </c>
      <c r="AH416" s="2" t="s">
        <v>154</v>
      </c>
      <c r="AI416" s="2" t="s">
        <v>541</v>
      </c>
      <c r="AJ416" s="2" t="s">
        <v>194</v>
      </c>
      <c r="AK416" s="2" t="s">
        <v>487</v>
      </c>
      <c r="AL416" s="2" t="s">
        <v>103</v>
      </c>
      <c r="AM416" s="2" t="s">
        <v>104</v>
      </c>
      <c r="AN416" s="2" t="s">
        <v>2957</v>
      </c>
      <c r="AO416" s="22">
        <v>27300</v>
      </c>
      <c r="AP416" s="22">
        <v>0</v>
      </c>
      <c r="AQ416" s="22">
        <v>0</v>
      </c>
      <c r="AR416" s="22">
        <v>0</v>
      </c>
      <c r="AS416" s="25">
        <v>37619.4</v>
      </c>
      <c r="AT416" s="25">
        <v>0</v>
      </c>
      <c r="AU416" s="25">
        <v>42680.82</v>
      </c>
      <c r="AV416" s="25">
        <v>0</v>
      </c>
      <c r="AW416" s="25">
        <v>37619.4</v>
      </c>
      <c r="AX416" s="25">
        <v>42680.82</v>
      </c>
      <c r="AY416" s="25">
        <v>5061.42</v>
      </c>
    </row>
    <row r="417" spans="2:51" hidden="1">
      <c r="B417" s="5" t="s">
        <v>21</v>
      </c>
      <c r="C417" s="2" t="s">
        <v>152</v>
      </c>
      <c r="D417" s="2" t="s">
        <v>100</v>
      </c>
      <c r="E417" s="2"/>
      <c r="F417" s="2"/>
      <c r="G417" s="3">
        <v>46240</v>
      </c>
      <c r="H417" s="2" t="s">
        <v>2958</v>
      </c>
      <c r="I417" s="3">
        <v>46240</v>
      </c>
      <c r="J417" s="2" t="s">
        <v>2959</v>
      </c>
      <c r="K417" s="2"/>
      <c r="L417" s="2"/>
      <c r="M417" s="2" t="s">
        <v>90</v>
      </c>
      <c r="N417" s="3"/>
      <c r="O417" s="2" t="s">
        <v>2960</v>
      </c>
      <c r="P417" s="2"/>
      <c r="Q417" s="2" t="s">
        <v>27</v>
      </c>
      <c r="R417" s="2" t="s">
        <v>538</v>
      </c>
      <c r="S417" s="2" t="s">
        <v>27</v>
      </c>
      <c r="T417" s="3">
        <v>46240</v>
      </c>
      <c r="U417" s="2" t="s">
        <v>2961</v>
      </c>
      <c r="V417" s="2"/>
      <c r="W417" s="2" t="s">
        <v>503</v>
      </c>
      <c r="X417" s="2" t="s">
        <v>133</v>
      </c>
      <c r="Y417" s="2" t="s">
        <v>504</v>
      </c>
      <c r="Z417" s="2" t="s">
        <v>92</v>
      </c>
      <c r="AA417" s="2" t="s">
        <v>90</v>
      </c>
      <c r="AB417" s="2"/>
      <c r="AC417" s="2" t="s">
        <v>114</v>
      </c>
      <c r="AD417" s="2">
        <v>1</v>
      </c>
      <c r="AE417" s="2" t="s">
        <v>539</v>
      </c>
      <c r="AF417" s="2" t="s">
        <v>540</v>
      </c>
      <c r="AG417" s="2" t="s">
        <v>13</v>
      </c>
      <c r="AH417" s="2" t="s">
        <v>154</v>
      </c>
      <c r="AI417" s="2" t="s">
        <v>541</v>
      </c>
      <c r="AJ417" s="2" t="s">
        <v>155</v>
      </c>
      <c r="AK417" s="2" t="s">
        <v>156</v>
      </c>
      <c r="AL417" s="2" t="s">
        <v>129</v>
      </c>
      <c r="AM417" s="2" t="s">
        <v>150</v>
      </c>
      <c r="AN417" s="2" t="s">
        <v>2962</v>
      </c>
      <c r="AO417" s="22">
        <v>27280</v>
      </c>
      <c r="AP417" s="22">
        <v>0</v>
      </c>
      <c r="AQ417" s="22">
        <v>0</v>
      </c>
      <c r="AR417" s="22">
        <v>0</v>
      </c>
      <c r="AS417" s="25">
        <v>29898.880000000001</v>
      </c>
      <c r="AT417" s="25">
        <v>0</v>
      </c>
      <c r="AU417" s="25">
        <v>43427.03</v>
      </c>
      <c r="AV417" s="25">
        <v>0</v>
      </c>
      <c r="AW417" s="25">
        <v>29898.880000000001</v>
      </c>
      <c r="AX417" s="25">
        <v>43427.03</v>
      </c>
      <c r="AY417" s="25">
        <v>13528.15</v>
      </c>
    </row>
    <row r="418" spans="2:51" hidden="1">
      <c r="B418" s="5" t="s">
        <v>21</v>
      </c>
      <c r="C418" s="2" t="s">
        <v>152</v>
      </c>
      <c r="D418" s="2" t="s">
        <v>100</v>
      </c>
      <c r="E418" s="2"/>
      <c r="F418" s="2"/>
      <c r="G418" s="3">
        <v>46240</v>
      </c>
      <c r="H418" s="2" t="s">
        <v>2963</v>
      </c>
      <c r="I418" s="3">
        <v>46240</v>
      </c>
      <c r="J418" s="2" t="s">
        <v>2964</v>
      </c>
      <c r="K418" s="2"/>
      <c r="L418" s="2"/>
      <c r="M418" s="2" t="s">
        <v>90</v>
      </c>
      <c r="N418" s="3"/>
      <c r="O418" s="2" t="s">
        <v>2965</v>
      </c>
      <c r="P418" s="2"/>
      <c r="Q418" s="2" t="s">
        <v>27</v>
      </c>
      <c r="R418" s="2" t="s">
        <v>538</v>
      </c>
      <c r="S418" s="2" t="s">
        <v>27</v>
      </c>
      <c r="T418" s="3">
        <v>46240</v>
      </c>
      <c r="U418" s="2" t="s">
        <v>2966</v>
      </c>
      <c r="V418" s="2"/>
      <c r="W418" s="2" t="s">
        <v>359</v>
      </c>
      <c r="X418" s="2" t="s">
        <v>133</v>
      </c>
      <c r="Y418" s="2" t="s">
        <v>357</v>
      </c>
      <c r="Z418" s="2" t="s">
        <v>92</v>
      </c>
      <c r="AA418" s="2" t="s">
        <v>90</v>
      </c>
      <c r="AB418" s="2"/>
      <c r="AC418" s="2" t="s">
        <v>114</v>
      </c>
      <c r="AD418" s="2">
        <v>1</v>
      </c>
      <c r="AE418" s="2" t="s">
        <v>539</v>
      </c>
      <c r="AF418" s="2" t="s">
        <v>540</v>
      </c>
      <c r="AG418" s="2" t="s">
        <v>13</v>
      </c>
      <c r="AH418" s="2" t="s">
        <v>154</v>
      </c>
      <c r="AI418" s="2" t="s">
        <v>541</v>
      </c>
      <c r="AJ418" s="2" t="s">
        <v>155</v>
      </c>
      <c r="AK418" s="2" t="s">
        <v>156</v>
      </c>
      <c r="AL418" s="2" t="s">
        <v>129</v>
      </c>
      <c r="AM418" s="2" t="s">
        <v>150</v>
      </c>
      <c r="AN418" s="2" t="s">
        <v>2967</v>
      </c>
      <c r="AO418" s="22">
        <v>27300</v>
      </c>
      <c r="AP418" s="22">
        <v>0</v>
      </c>
      <c r="AQ418" s="22">
        <v>0</v>
      </c>
      <c r="AR418" s="22">
        <v>0</v>
      </c>
      <c r="AS418" s="25">
        <v>29920.799999999999</v>
      </c>
      <c r="AT418" s="25">
        <v>0</v>
      </c>
      <c r="AU418" s="25">
        <v>43458.87</v>
      </c>
      <c r="AV418" s="25">
        <v>0</v>
      </c>
      <c r="AW418" s="25">
        <v>29920.799999999999</v>
      </c>
      <c r="AX418" s="25">
        <v>43458.87</v>
      </c>
      <c r="AY418" s="25">
        <v>13538.07</v>
      </c>
    </row>
    <row r="419" spans="2:51" hidden="1">
      <c r="B419" s="5" t="s">
        <v>21</v>
      </c>
      <c r="C419" s="2" t="s">
        <v>152</v>
      </c>
      <c r="D419" s="2" t="s">
        <v>100</v>
      </c>
      <c r="E419" s="2"/>
      <c r="F419" s="2"/>
      <c r="G419" s="3">
        <v>46240</v>
      </c>
      <c r="H419" s="2" t="s">
        <v>2968</v>
      </c>
      <c r="I419" s="3">
        <v>46240</v>
      </c>
      <c r="J419" s="2" t="s">
        <v>2969</v>
      </c>
      <c r="K419" s="2"/>
      <c r="L419" s="2"/>
      <c r="M419" s="2" t="s">
        <v>90</v>
      </c>
      <c r="N419" s="3"/>
      <c r="O419" s="2" t="s">
        <v>2970</v>
      </c>
      <c r="P419" s="2"/>
      <c r="Q419" s="2" t="s">
        <v>27</v>
      </c>
      <c r="R419" s="2" t="s">
        <v>538</v>
      </c>
      <c r="S419" s="2" t="s">
        <v>27</v>
      </c>
      <c r="T419" s="3">
        <v>46240</v>
      </c>
      <c r="U419" s="2" t="s">
        <v>2971</v>
      </c>
      <c r="V419" s="2"/>
      <c r="W419" s="2" t="s">
        <v>335</v>
      </c>
      <c r="X419" s="2" t="s">
        <v>133</v>
      </c>
      <c r="Y419" s="2" t="s">
        <v>336</v>
      </c>
      <c r="Z419" s="2" t="s">
        <v>92</v>
      </c>
      <c r="AA419" s="2" t="s">
        <v>603</v>
      </c>
      <c r="AB419" s="2" t="s">
        <v>604</v>
      </c>
      <c r="AC419" s="2" t="s">
        <v>114</v>
      </c>
      <c r="AD419" s="2">
        <v>1</v>
      </c>
      <c r="AE419" s="2" t="s">
        <v>539</v>
      </c>
      <c r="AF419" s="2" t="s">
        <v>540</v>
      </c>
      <c r="AG419" s="2" t="s">
        <v>13</v>
      </c>
      <c r="AH419" s="2" t="s">
        <v>154</v>
      </c>
      <c r="AI419" s="2" t="s">
        <v>541</v>
      </c>
      <c r="AJ419" s="2" t="s">
        <v>155</v>
      </c>
      <c r="AK419" s="2" t="s">
        <v>156</v>
      </c>
      <c r="AL419" s="2" t="s">
        <v>129</v>
      </c>
      <c r="AM419" s="2" t="s">
        <v>150</v>
      </c>
      <c r="AN419" s="2" t="s">
        <v>2972</v>
      </c>
      <c r="AO419" s="22">
        <v>27300</v>
      </c>
      <c r="AP419" s="22">
        <v>0</v>
      </c>
      <c r="AQ419" s="22">
        <v>0</v>
      </c>
      <c r="AR419" s="22">
        <v>0</v>
      </c>
      <c r="AS419" s="25">
        <v>29920.799999999999</v>
      </c>
      <c r="AT419" s="25">
        <v>0</v>
      </c>
      <c r="AU419" s="25">
        <v>43458.87</v>
      </c>
      <c r="AV419" s="25">
        <v>0</v>
      </c>
      <c r="AW419" s="25">
        <v>29920.799999999999</v>
      </c>
      <c r="AX419" s="25">
        <v>43458.87</v>
      </c>
      <c r="AY419" s="25">
        <v>13538.07</v>
      </c>
    </row>
    <row r="420" spans="2:51" hidden="1">
      <c r="B420" s="5" t="s">
        <v>21</v>
      </c>
      <c r="C420" s="2" t="s">
        <v>152</v>
      </c>
      <c r="D420" s="2" t="s">
        <v>100</v>
      </c>
      <c r="E420" s="2"/>
      <c r="F420" s="2"/>
      <c r="G420" s="3">
        <v>46240</v>
      </c>
      <c r="H420" s="2" t="s">
        <v>2973</v>
      </c>
      <c r="I420" s="3">
        <v>46240</v>
      </c>
      <c r="J420" s="2" t="s">
        <v>2974</v>
      </c>
      <c r="K420" s="2"/>
      <c r="L420" s="2"/>
      <c r="M420" s="2" t="s">
        <v>90</v>
      </c>
      <c r="N420" s="3"/>
      <c r="O420" s="2" t="s">
        <v>2975</v>
      </c>
      <c r="P420" s="2"/>
      <c r="Q420" s="2" t="s">
        <v>27</v>
      </c>
      <c r="R420" s="2" t="s">
        <v>538</v>
      </c>
      <c r="S420" s="2" t="s">
        <v>27</v>
      </c>
      <c r="T420" s="3">
        <v>46240</v>
      </c>
      <c r="U420" s="2" t="s">
        <v>2976</v>
      </c>
      <c r="V420" s="2"/>
      <c r="W420" s="2" t="s">
        <v>560</v>
      </c>
      <c r="X420" s="2" t="s">
        <v>133</v>
      </c>
      <c r="Y420" s="2" t="s">
        <v>277</v>
      </c>
      <c r="Z420" s="2" t="s">
        <v>92</v>
      </c>
      <c r="AA420" s="2" t="s">
        <v>278</v>
      </c>
      <c r="AB420" s="2" t="s">
        <v>279</v>
      </c>
      <c r="AC420" s="2" t="s">
        <v>114</v>
      </c>
      <c r="AD420" s="2">
        <v>1</v>
      </c>
      <c r="AE420" s="2" t="s">
        <v>539</v>
      </c>
      <c r="AF420" s="2" t="s">
        <v>540</v>
      </c>
      <c r="AG420" s="2" t="s">
        <v>13</v>
      </c>
      <c r="AH420" s="2" t="s">
        <v>154</v>
      </c>
      <c r="AI420" s="2" t="s">
        <v>541</v>
      </c>
      <c r="AJ420" s="2" t="s">
        <v>155</v>
      </c>
      <c r="AK420" s="2" t="s">
        <v>156</v>
      </c>
      <c r="AL420" s="2" t="s">
        <v>129</v>
      </c>
      <c r="AM420" s="2" t="s">
        <v>150</v>
      </c>
      <c r="AN420" s="2" t="s">
        <v>2977</v>
      </c>
      <c r="AO420" s="22">
        <v>27280</v>
      </c>
      <c r="AP420" s="22">
        <v>0</v>
      </c>
      <c r="AQ420" s="22">
        <v>0</v>
      </c>
      <c r="AR420" s="22">
        <v>0</v>
      </c>
      <c r="AS420" s="25">
        <v>29898.880000000001</v>
      </c>
      <c r="AT420" s="25">
        <v>0</v>
      </c>
      <c r="AU420" s="25">
        <v>43427.03</v>
      </c>
      <c r="AV420" s="25">
        <v>0</v>
      </c>
      <c r="AW420" s="25">
        <v>29898.880000000001</v>
      </c>
      <c r="AX420" s="25">
        <v>43427.03</v>
      </c>
      <c r="AY420" s="25">
        <v>13528.15</v>
      </c>
    </row>
    <row r="421" spans="2:51" hidden="1">
      <c r="B421" s="5" t="s">
        <v>21</v>
      </c>
      <c r="C421" s="2" t="s">
        <v>107</v>
      </c>
      <c r="D421" s="2" t="s">
        <v>100</v>
      </c>
      <c r="E421" s="2"/>
      <c r="F421" s="2"/>
      <c r="G421" s="3">
        <v>46240</v>
      </c>
      <c r="H421" s="2" t="s">
        <v>2978</v>
      </c>
      <c r="I421" s="3">
        <v>46240</v>
      </c>
      <c r="J421" s="2" t="s">
        <v>2979</v>
      </c>
      <c r="K421" s="2"/>
      <c r="L421" s="2"/>
      <c r="M421" s="2" t="s">
        <v>90</v>
      </c>
      <c r="N421" s="3"/>
      <c r="O421" s="2" t="s">
        <v>2980</v>
      </c>
      <c r="P421" s="2"/>
      <c r="Q421" s="2" t="s">
        <v>29</v>
      </c>
      <c r="R421" s="2" t="s">
        <v>29</v>
      </c>
      <c r="S421" s="2" t="s">
        <v>29</v>
      </c>
      <c r="T421" s="3"/>
      <c r="U421" s="2"/>
      <c r="V421" s="2"/>
      <c r="W421" s="2" t="s">
        <v>581</v>
      </c>
      <c r="X421" s="2" t="s">
        <v>133</v>
      </c>
      <c r="Y421" s="2" t="s">
        <v>197</v>
      </c>
      <c r="Z421" s="2" t="s">
        <v>92</v>
      </c>
      <c r="AA421" s="2" t="s">
        <v>197</v>
      </c>
      <c r="AB421" s="2" t="s">
        <v>198</v>
      </c>
      <c r="AC421" s="2" t="s">
        <v>114</v>
      </c>
      <c r="AD421" s="2">
        <v>1</v>
      </c>
      <c r="AE421" s="2" t="s">
        <v>138</v>
      </c>
      <c r="AF421" s="2" t="s">
        <v>103</v>
      </c>
      <c r="AG421" s="2" t="s">
        <v>103</v>
      </c>
      <c r="AH421" s="2" t="s">
        <v>139</v>
      </c>
      <c r="AI421" s="2" t="s">
        <v>385</v>
      </c>
      <c r="AJ421" s="2" t="s">
        <v>199</v>
      </c>
      <c r="AK421" s="2" t="s">
        <v>200</v>
      </c>
      <c r="AL421" s="2" t="s">
        <v>13</v>
      </c>
      <c r="AM421" s="2" t="s">
        <v>154</v>
      </c>
      <c r="AN421" s="2" t="s">
        <v>2981</v>
      </c>
      <c r="AO421" s="22">
        <v>0</v>
      </c>
      <c r="AP421" s="22">
        <v>0</v>
      </c>
      <c r="AQ421" s="22">
        <v>0</v>
      </c>
      <c r="AR421" s="22">
        <v>0</v>
      </c>
      <c r="AS421" s="25">
        <v>26000</v>
      </c>
      <c r="AT421" s="25">
        <v>0</v>
      </c>
      <c r="AU421" s="25">
        <v>37741</v>
      </c>
      <c r="AV421" s="25">
        <v>0</v>
      </c>
      <c r="AW421" s="25">
        <v>26000</v>
      </c>
      <c r="AX421" s="25">
        <v>37741</v>
      </c>
      <c r="AY421" s="25">
        <v>11741</v>
      </c>
    </row>
    <row r="422" spans="2:51" hidden="1">
      <c r="B422" s="5" t="s">
        <v>21</v>
      </c>
      <c r="C422" s="2" t="s">
        <v>107</v>
      </c>
      <c r="D422" s="2" t="s">
        <v>100</v>
      </c>
      <c r="E422" s="2"/>
      <c r="F422" s="2"/>
      <c r="G422" s="3">
        <v>46240</v>
      </c>
      <c r="H422" s="2" t="s">
        <v>2982</v>
      </c>
      <c r="I422" s="3">
        <v>46240</v>
      </c>
      <c r="J422" s="2" t="s">
        <v>2983</v>
      </c>
      <c r="K422" s="2"/>
      <c r="L422" s="2"/>
      <c r="M422" s="2" t="s">
        <v>90</v>
      </c>
      <c r="N422" s="3"/>
      <c r="O422" s="2" t="s">
        <v>2984</v>
      </c>
      <c r="P422" s="2"/>
      <c r="Q422" s="2" t="s">
        <v>538</v>
      </c>
      <c r="R422" s="2" t="s">
        <v>27</v>
      </c>
      <c r="S422" s="2" t="s">
        <v>538</v>
      </c>
      <c r="T422" s="3"/>
      <c r="U422" s="2"/>
      <c r="V422" s="2"/>
      <c r="W422" s="2" t="s">
        <v>767</v>
      </c>
      <c r="X422" s="2" t="s">
        <v>133</v>
      </c>
      <c r="Y422" s="2" t="s">
        <v>291</v>
      </c>
      <c r="Z422" s="2" t="s">
        <v>92</v>
      </c>
      <c r="AA422" s="2" t="s">
        <v>90</v>
      </c>
      <c r="AB422" s="2"/>
      <c r="AC422" s="2" t="s">
        <v>114</v>
      </c>
      <c r="AD422" s="2">
        <v>1</v>
      </c>
      <c r="AE422" s="2" t="s">
        <v>155</v>
      </c>
      <c r="AF422" s="2" t="s">
        <v>156</v>
      </c>
      <c r="AG422" s="2" t="s">
        <v>129</v>
      </c>
      <c r="AH422" s="2" t="s">
        <v>150</v>
      </c>
      <c r="AI422" s="2" t="s">
        <v>385</v>
      </c>
      <c r="AJ422" s="2" t="s">
        <v>539</v>
      </c>
      <c r="AK422" s="2" t="s">
        <v>540</v>
      </c>
      <c r="AL422" s="2" t="s">
        <v>13</v>
      </c>
      <c r="AM422" s="2" t="s">
        <v>154</v>
      </c>
      <c r="AN422" s="2" t="s">
        <v>2985</v>
      </c>
      <c r="AO422" s="22">
        <v>0</v>
      </c>
      <c r="AP422" s="22">
        <v>0</v>
      </c>
      <c r="AQ422" s="22">
        <v>0</v>
      </c>
      <c r="AR422" s="22">
        <v>0</v>
      </c>
      <c r="AS422" s="25">
        <v>22000</v>
      </c>
      <c r="AT422" s="25">
        <v>0</v>
      </c>
      <c r="AU422" s="25">
        <v>23898</v>
      </c>
      <c r="AV422" s="25">
        <v>0</v>
      </c>
      <c r="AW422" s="25">
        <v>22000</v>
      </c>
      <c r="AX422" s="25">
        <v>23898</v>
      </c>
      <c r="AY422" s="25">
        <v>1898</v>
      </c>
    </row>
    <row r="423" spans="2:51" hidden="1">
      <c r="B423" s="5" t="s">
        <v>21</v>
      </c>
      <c r="C423" s="2" t="s">
        <v>152</v>
      </c>
      <c r="D423" s="2" t="s">
        <v>100</v>
      </c>
      <c r="E423" s="2"/>
      <c r="F423" s="2"/>
      <c r="G423" s="3">
        <v>46240</v>
      </c>
      <c r="H423" s="2" t="s">
        <v>2986</v>
      </c>
      <c r="I423" s="3">
        <v>46240</v>
      </c>
      <c r="J423" s="2" t="s">
        <v>2987</v>
      </c>
      <c r="K423" s="2"/>
      <c r="L423" s="2"/>
      <c r="M423" s="2" t="s">
        <v>90</v>
      </c>
      <c r="N423" s="3"/>
      <c r="O423" s="2" t="s">
        <v>2988</v>
      </c>
      <c r="P423" s="2"/>
      <c r="Q423" s="2" t="s">
        <v>27</v>
      </c>
      <c r="R423" s="2" t="s">
        <v>538</v>
      </c>
      <c r="S423" s="2" t="s">
        <v>27</v>
      </c>
      <c r="T423" s="3">
        <v>46240</v>
      </c>
      <c r="U423" s="2" t="s">
        <v>2989</v>
      </c>
      <c r="V423" s="2"/>
      <c r="W423" s="2" t="s">
        <v>522</v>
      </c>
      <c r="X423" s="2" t="s">
        <v>113</v>
      </c>
      <c r="Y423" s="2" t="s">
        <v>294</v>
      </c>
      <c r="Z423" s="2" t="s">
        <v>92</v>
      </c>
      <c r="AA423" s="2" t="s">
        <v>90</v>
      </c>
      <c r="AB423" s="2"/>
      <c r="AC423" s="2" t="s">
        <v>114</v>
      </c>
      <c r="AD423" s="2">
        <v>1</v>
      </c>
      <c r="AE423" s="2" t="s">
        <v>539</v>
      </c>
      <c r="AF423" s="2" t="s">
        <v>540</v>
      </c>
      <c r="AG423" s="2" t="s">
        <v>13</v>
      </c>
      <c r="AH423" s="2" t="s">
        <v>154</v>
      </c>
      <c r="AI423" s="2" t="s">
        <v>541</v>
      </c>
      <c r="AJ423" s="2" t="s">
        <v>155</v>
      </c>
      <c r="AK423" s="2" t="s">
        <v>156</v>
      </c>
      <c r="AL423" s="2" t="s">
        <v>129</v>
      </c>
      <c r="AM423" s="2" t="s">
        <v>150</v>
      </c>
      <c r="AN423" s="2" t="s">
        <v>2990</v>
      </c>
      <c r="AO423" s="22">
        <v>26500</v>
      </c>
      <c r="AP423" s="22">
        <v>0</v>
      </c>
      <c r="AQ423" s="22">
        <v>0</v>
      </c>
      <c r="AR423" s="22">
        <v>0</v>
      </c>
      <c r="AS423" s="25">
        <v>29044</v>
      </c>
      <c r="AT423" s="25">
        <v>0</v>
      </c>
      <c r="AU423" s="25">
        <v>42185.35</v>
      </c>
      <c r="AV423" s="25">
        <v>0</v>
      </c>
      <c r="AW423" s="25">
        <v>29044</v>
      </c>
      <c r="AX423" s="25">
        <v>42185.35</v>
      </c>
      <c r="AY423" s="25">
        <v>13141.35</v>
      </c>
    </row>
    <row r="424" spans="2:51" hidden="1">
      <c r="B424" s="5" t="s">
        <v>21</v>
      </c>
      <c r="C424" s="2" t="s">
        <v>152</v>
      </c>
      <c r="D424" s="2" t="s">
        <v>100</v>
      </c>
      <c r="E424" s="2"/>
      <c r="F424" s="2"/>
      <c r="G424" s="3">
        <v>46240</v>
      </c>
      <c r="H424" s="2" t="s">
        <v>2991</v>
      </c>
      <c r="I424" s="3">
        <v>46240</v>
      </c>
      <c r="J424" s="2" t="s">
        <v>2992</v>
      </c>
      <c r="K424" s="2"/>
      <c r="L424" s="2"/>
      <c r="M424" s="2" t="s">
        <v>90</v>
      </c>
      <c r="N424" s="3"/>
      <c r="O424" s="2" t="s">
        <v>2993</v>
      </c>
      <c r="P424" s="2"/>
      <c r="Q424" s="2" t="s">
        <v>486</v>
      </c>
      <c r="R424" s="2" t="s">
        <v>538</v>
      </c>
      <c r="S424" s="2" t="s">
        <v>486</v>
      </c>
      <c r="T424" s="3">
        <v>46240</v>
      </c>
      <c r="U424" s="2" t="s">
        <v>2994</v>
      </c>
      <c r="V424" s="2"/>
      <c r="W424" s="2" t="s">
        <v>293</v>
      </c>
      <c r="X424" s="2" t="s">
        <v>133</v>
      </c>
      <c r="Y424" s="2" t="s">
        <v>651</v>
      </c>
      <c r="Z424" s="2" t="s">
        <v>92</v>
      </c>
      <c r="AA424" s="2" t="s">
        <v>90</v>
      </c>
      <c r="AB424" s="2"/>
      <c r="AC424" s="2" t="s">
        <v>114</v>
      </c>
      <c r="AD424" s="2">
        <v>1</v>
      </c>
      <c r="AE424" s="2" t="s">
        <v>539</v>
      </c>
      <c r="AF424" s="2" t="s">
        <v>540</v>
      </c>
      <c r="AG424" s="2" t="s">
        <v>13</v>
      </c>
      <c r="AH424" s="2" t="s">
        <v>154</v>
      </c>
      <c r="AI424" s="2" t="s">
        <v>541</v>
      </c>
      <c r="AJ424" s="2" t="s">
        <v>194</v>
      </c>
      <c r="AK424" s="2" t="s">
        <v>487</v>
      </c>
      <c r="AL424" s="2" t="s">
        <v>103</v>
      </c>
      <c r="AM424" s="2" t="s">
        <v>104</v>
      </c>
      <c r="AN424" s="2" t="s">
        <v>2995</v>
      </c>
      <c r="AO424" s="22">
        <v>27280</v>
      </c>
      <c r="AP424" s="22">
        <v>0</v>
      </c>
      <c r="AQ424" s="22">
        <v>0</v>
      </c>
      <c r="AR424" s="22">
        <v>0</v>
      </c>
      <c r="AS424" s="25">
        <v>37591.839999999997</v>
      </c>
      <c r="AT424" s="25">
        <v>0</v>
      </c>
      <c r="AU424" s="25">
        <v>42649.55</v>
      </c>
      <c r="AV424" s="25">
        <v>0</v>
      </c>
      <c r="AW424" s="25">
        <v>37591.839999999997</v>
      </c>
      <c r="AX424" s="25">
        <v>42649.55</v>
      </c>
      <c r="AY424" s="25">
        <v>5057.71</v>
      </c>
    </row>
    <row r="425" spans="2:51" hidden="1">
      <c r="B425" s="5" t="s">
        <v>21</v>
      </c>
      <c r="C425" s="2" t="s">
        <v>152</v>
      </c>
      <c r="D425" s="2" t="s">
        <v>100</v>
      </c>
      <c r="E425" s="2"/>
      <c r="F425" s="2"/>
      <c r="G425" s="3">
        <v>46240</v>
      </c>
      <c r="H425" s="2" t="s">
        <v>2996</v>
      </c>
      <c r="I425" s="3">
        <v>46240</v>
      </c>
      <c r="J425" s="2" t="s">
        <v>2997</v>
      </c>
      <c r="K425" s="2"/>
      <c r="L425" s="2"/>
      <c r="M425" s="2" t="s">
        <v>90</v>
      </c>
      <c r="N425" s="3"/>
      <c r="O425" s="2" t="s">
        <v>2998</v>
      </c>
      <c r="P425" s="2"/>
      <c r="Q425" s="2" t="s">
        <v>486</v>
      </c>
      <c r="R425" s="2" t="s">
        <v>538</v>
      </c>
      <c r="S425" s="2" t="s">
        <v>486</v>
      </c>
      <c r="T425" s="3"/>
      <c r="U425" s="2"/>
      <c r="V425" s="2"/>
      <c r="W425" s="2" t="s">
        <v>527</v>
      </c>
      <c r="X425" s="2" t="s">
        <v>133</v>
      </c>
      <c r="Y425" s="2" t="s">
        <v>334</v>
      </c>
      <c r="Z425" s="2" t="s">
        <v>92</v>
      </c>
      <c r="AA425" s="2" t="s">
        <v>90</v>
      </c>
      <c r="AB425" s="2"/>
      <c r="AC425" s="2" t="s">
        <v>114</v>
      </c>
      <c r="AD425" s="2">
        <v>1</v>
      </c>
      <c r="AE425" s="2" t="s">
        <v>539</v>
      </c>
      <c r="AF425" s="2" t="s">
        <v>540</v>
      </c>
      <c r="AG425" s="2" t="s">
        <v>13</v>
      </c>
      <c r="AH425" s="2" t="s">
        <v>154</v>
      </c>
      <c r="AI425" s="2" t="s">
        <v>541</v>
      </c>
      <c r="AJ425" s="2" t="s">
        <v>194</v>
      </c>
      <c r="AK425" s="2" t="s">
        <v>487</v>
      </c>
      <c r="AL425" s="2" t="s">
        <v>103</v>
      </c>
      <c r="AM425" s="2" t="s">
        <v>104</v>
      </c>
      <c r="AN425" s="2" t="s">
        <v>2999</v>
      </c>
      <c r="AO425" s="22">
        <v>26440</v>
      </c>
      <c r="AP425" s="22">
        <v>0</v>
      </c>
      <c r="AQ425" s="22">
        <v>0</v>
      </c>
      <c r="AR425" s="22">
        <v>0</v>
      </c>
      <c r="AS425" s="25">
        <v>36434.32</v>
      </c>
      <c r="AT425" s="25">
        <v>0</v>
      </c>
      <c r="AU425" s="25">
        <v>41336.300000000003</v>
      </c>
      <c r="AV425" s="25">
        <v>0</v>
      </c>
      <c r="AW425" s="25">
        <v>36434.32</v>
      </c>
      <c r="AX425" s="25">
        <v>41336.300000000003</v>
      </c>
      <c r="AY425" s="25">
        <v>4901.9799999999996</v>
      </c>
    </row>
    <row r="426" spans="2:51" hidden="1">
      <c r="B426" s="5" t="s">
        <v>21</v>
      </c>
      <c r="C426" s="2" t="s">
        <v>152</v>
      </c>
      <c r="D426" s="2" t="s">
        <v>100</v>
      </c>
      <c r="E426" s="2"/>
      <c r="F426" s="2"/>
      <c r="G426" s="3">
        <v>46240</v>
      </c>
      <c r="H426" s="2" t="s">
        <v>3000</v>
      </c>
      <c r="I426" s="3">
        <v>46240</v>
      </c>
      <c r="J426" s="2" t="s">
        <v>3001</v>
      </c>
      <c r="K426" s="2"/>
      <c r="L426" s="2"/>
      <c r="M426" s="2" t="s">
        <v>90</v>
      </c>
      <c r="N426" s="3"/>
      <c r="O426" s="2" t="s">
        <v>3002</v>
      </c>
      <c r="P426" s="2"/>
      <c r="Q426" s="2" t="s">
        <v>27</v>
      </c>
      <c r="R426" s="2" t="s">
        <v>538</v>
      </c>
      <c r="S426" s="2" t="s">
        <v>27</v>
      </c>
      <c r="T426" s="3">
        <v>46240</v>
      </c>
      <c r="U426" s="2" t="s">
        <v>3003</v>
      </c>
      <c r="V426" s="2"/>
      <c r="W426" s="2" t="s">
        <v>1118</v>
      </c>
      <c r="X426" s="2" t="s">
        <v>133</v>
      </c>
      <c r="Y426" s="2" t="s">
        <v>195</v>
      </c>
      <c r="Z426" s="2" t="s">
        <v>92</v>
      </c>
      <c r="AA426" s="2" t="s">
        <v>90</v>
      </c>
      <c r="AB426" s="2"/>
      <c r="AC426" s="2" t="s">
        <v>114</v>
      </c>
      <c r="AD426" s="2">
        <v>1</v>
      </c>
      <c r="AE426" s="2" t="s">
        <v>539</v>
      </c>
      <c r="AF426" s="2" t="s">
        <v>540</v>
      </c>
      <c r="AG426" s="2" t="s">
        <v>13</v>
      </c>
      <c r="AH426" s="2" t="s">
        <v>154</v>
      </c>
      <c r="AI426" s="2" t="s">
        <v>541</v>
      </c>
      <c r="AJ426" s="2" t="s">
        <v>155</v>
      </c>
      <c r="AK426" s="2" t="s">
        <v>156</v>
      </c>
      <c r="AL426" s="2" t="s">
        <v>129</v>
      </c>
      <c r="AM426" s="2" t="s">
        <v>150</v>
      </c>
      <c r="AN426" s="2" t="s">
        <v>3004</v>
      </c>
      <c r="AO426" s="22">
        <v>26460</v>
      </c>
      <c r="AP426" s="22">
        <v>0</v>
      </c>
      <c r="AQ426" s="22">
        <v>0</v>
      </c>
      <c r="AR426" s="22">
        <v>0</v>
      </c>
      <c r="AS426" s="25">
        <v>29000.16</v>
      </c>
      <c r="AT426" s="25">
        <v>0</v>
      </c>
      <c r="AU426" s="25">
        <v>42121.67</v>
      </c>
      <c r="AV426" s="25">
        <v>0</v>
      </c>
      <c r="AW426" s="25">
        <v>29000.16</v>
      </c>
      <c r="AX426" s="25">
        <v>42121.67</v>
      </c>
      <c r="AY426" s="25">
        <v>13121.51</v>
      </c>
    </row>
    <row r="427" spans="2:51" hidden="1">
      <c r="B427" s="5" t="s">
        <v>551</v>
      </c>
      <c r="C427" s="2" t="s">
        <v>552</v>
      </c>
      <c r="D427" s="2" t="s">
        <v>100</v>
      </c>
      <c r="E427" s="2" t="s">
        <v>1496</v>
      </c>
      <c r="F427" s="2" t="s">
        <v>88</v>
      </c>
      <c r="G427" s="3">
        <v>46240</v>
      </c>
      <c r="H427" s="2" t="s">
        <v>3005</v>
      </c>
      <c r="I427" s="3">
        <v>46240</v>
      </c>
      <c r="J427" s="2" t="s">
        <v>3006</v>
      </c>
      <c r="K427" s="2"/>
      <c r="L427" s="2"/>
      <c r="M427" s="2" t="s">
        <v>90</v>
      </c>
      <c r="N427" s="3"/>
      <c r="O427" s="2"/>
      <c r="P427" s="2"/>
      <c r="Q427" s="2" t="s">
        <v>834</v>
      </c>
      <c r="R427" s="2" t="s">
        <v>834</v>
      </c>
      <c r="S427" s="2"/>
      <c r="T427" s="3"/>
      <c r="U427" s="2"/>
      <c r="V427" s="2"/>
      <c r="W427" s="2" t="s">
        <v>915</v>
      </c>
      <c r="X427" s="2" t="s">
        <v>91</v>
      </c>
      <c r="Y427" s="2" t="s">
        <v>894</v>
      </c>
      <c r="Z427" s="2" t="s">
        <v>92</v>
      </c>
      <c r="AA427" s="2" t="s">
        <v>90</v>
      </c>
      <c r="AB427" s="2"/>
      <c r="AC427" s="2" t="s">
        <v>114</v>
      </c>
      <c r="AD427" s="2">
        <v>1</v>
      </c>
      <c r="AE427" s="2" t="s">
        <v>321</v>
      </c>
      <c r="AF427" s="2" t="s">
        <v>322</v>
      </c>
      <c r="AG427" s="2" t="s">
        <v>322</v>
      </c>
      <c r="AH427" s="2" t="s">
        <v>323</v>
      </c>
      <c r="AI427" s="2"/>
      <c r="AJ427" s="2" t="s">
        <v>138</v>
      </c>
      <c r="AK427" s="2" t="s">
        <v>103</v>
      </c>
      <c r="AL427" s="2" t="s">
        <v>103</v>
      </c>
      <c r="AM427" s="2" t="s">
        <v>139</v>
      </c>
      <c r="AN427" s="2" t="s">
        <v>590</v>
      </c>
      <c r="AO427" s="22">
        <v>0</v>
      </c>
      <c r="AP427" s="22">
        <v>0</v>
      </c>
      <c r="AQ427" s="22">
        <v>0</v>
      </c>
      <c r="AR427" s="22">
        <v>0</v>
      </c>
      <c r="AS427" s="25">
        <v>38500</v>
      </c>
      <c r="AT427" s="25">
        <v>0</v>
      </c>
      <c r="AU427" s="25">
        <v>40540.29</v>
      </c>
      <c r="AV427" s="25">
        <v>0</v>
      </c>
      <c r="AW427" s="25">
        <v>38500</v>
      </c>
      <c r="AX427" s="25">
        <v>40540.29</v>
      </c>
      <c r="AY427" s="25">
        <v>2040.29</v>
      </c>
    </row>
    <row r="428" spans="2:51" hidden="1">
      <c r="B428" s="5" t="s">
        <v>551</v>
      </c>
      <c r="C428" s="2" t="s">
        <v>552</v>
      </c>
      <c r="D428" s="2"/>
      <c r="E428" s="2" t="s">
        <v>1496</v>
      </c>
      <c r="F428" s="2" t="s">
        <v>88</v>
      </c>
      <c r="G428" s="3">
        <v>46240</v>
      </c>
      <c r="H428" s="2" t="s">
        <v>3007</v>
      </c>
      <c r="I428" s="3">
        <v>46240</v>
      </c>
      <c r="J428" s="2" t="s">
        <v>3008</v>
      </c>
      <c r="K428" s="2"/>
      <c r="L428" s="2"/>
      <c r="M428" s="2" t="s">
        <v>90</v>
      </c>
      <c r="N428" s="3"/>
      <c r="O428" s="2"/>
      <c r="P428" s="2"/>
      <c r="Q428" s="2" t="s">
        <v>834</v>
      </c>
      <c r="R428" s="2" t="s">
        <v>834</v>
      </c>
      <c r="S428" s="2"/>
      <c r="T428" s="3"/>
      <c r="U428" s="2"/>
      <c r="V428" s="2"/>
      <c r="W428" s="2" t="s">
        <v>956</v>
      </c>
      <c r="X428" s="2" t="s">
        <v>91</v>
      </c>
      <c r="Y428" s="2" t="s">
        <v>957</v>
      </c>
      <c r="Z428" s="2" t="s">
        <v>92</v>
      </c>
      <c r="AA428" s="2" t="s">
        <v>90</v>
      </c>
      <c r="AB428" s="2"/>
      <c r="AC428" s="2" t="s">
        <v>114</v>
      </c>
      <c r="AD428" s="2">
        <v>1</v>
      </c>
      <c r="AE428" s="2" t="s">
        <v>321</v>
      </c>
      <c r="AF428" s="2" t="s">
        <v>322</v>
      </c>
      <c r="AG428" s="2" t="s">
        <v>322</v>
      </c>
      <c r="AH428" s="2" t="s">
        <v>323</v>
      </c>
      <c r="AI428" s="2"/>
      <c r="AJ428" s="2" t="s">
        <v>115</v>
      </c>
      <c r="AK428" s="2" t="s">
        <v>116</v>
      </c>
      <c r="AL428" s="2" t="s">
        <v>116</v>
      </c>
      <c r="AM428" s="2" t="s">
        <v>117</v>
      </c>
      <c r="AN428" s="2" t="s">
        <v>969</v>
      </c>
      <c r="AO428" s="22">
        <v>0</v>
      </c>
      <c r="AP428" s="22">
        <v>0</v>
      </c>
      <c r="AQ428" s="22">
        <v>0</v>
      </c>
      <c r="AR428" s="22">
        <v>0</v>
      </c>
      <c r="AS428" s="25">
        <v>60000</v>
      </c>
      <c r="AT428" s="25">
        <v>0</v>
      </c>
      <c r="AU428" s="25">
        <v>62843.62</v>
      </c>
      <c r="AV428" s="25">
        <v>0</v>
      </c>
      <c r="AW428" s="25">
        <v>60000</v>
      </c>
      <c r="AX428" s="25">
        <v>62843.62</v>
      </c>
      <c r="AY428" s="25">
        <v>2843.62</v>
      </c>
    </row>
    <row r="429" spans="2:51" hidden="1">
      <c r="B429" s="5" t="s">
        <v>551</v>
      </c>
      <c r="C429" s="2" t="s">
        <v>552</v>
      </c>
      <c r="D429" s="2"/>
      <c r="E429" s="2" t="s">
        <v>1496</v>
      </c>
      <c r="F429" s="2" t="s">
        <v>88</v>
      </c>
      <c r="G429" s="3">
        <v>46240</v>
      </c>
      <c r="H429" s="2" t="s">
        <v>3009</v>
      </c>
      <c r="I429" s="3">
        <v>46240</v>
      </c>
      <c r="J429" s="2" t="s">
        <v>3010</v>
      </c>
      <c r="K429" s="2"/>
      <c r="L429" s="2"/>
      <c r="M429" s="2" t="s">
        <v>90</v>
      </c>
      <c r="N429" s="3"/>
      <c r="O429" s="2"/>
      <c r="P429" s="2"/>
      <c r="Q429" s="2" t="s">
        <v>834</v>
      </c>
      <c r="R429" s="2" t="s">
        <v>834</v>
      </c>
      <c r="S429" s="2"/>
      <c r="T429" s="3"/>
      <c r="U429" s="2"/>
      <c r="V429" s="2"/>
      <c r="W429" s="2" t="s">
        <v>962</v>
      </c>
      <c r="X429" s="2" t="s">
        <v>91</v>
      </c>
      <c r="Y429" s="2" t="s">
        <v>1380</v>
      </c>
      <c r="Z429" s="2" t="s">
        <v>92</v>
      </c>
      <c r="AA429" s="2" t="s">
        <v>90</v>
      </c>
      <c r="AB429" s="2"/>
      <c r="AC429" s="2" t="s">
        <v>114</v>
      </c>
      <c r="AD429" s="2">
        <v>1</v>
      </c>
      <c r="AE429" s="2" t="s">
        <v>321</v>
      </c>
      <c r="AF429" s="2" t="s">
        <v>322</v>
      </c>
      <c r="AG429" s="2" t="s">
        <v>322</v>
      </c>
      <c r="AH429" s="2" t="s">
        <v>323</v>
      </c>
      <c r="AI429" s="2"/>
      <c r="AJ429" s="2" t="s">
        <v>231</v>
      </c>
      <c r="AK429" s="2" t="s">
        <v>207</v>
      </c>
      <c r="AL429" s="2" t="s">
        <v>207</v>
      </c>
      <c r="AM429" s="2" t="s">
        <v>178</v>
      </c>
      <c r="AN429" s="2" t="s">
        <v>1173</v>
      </c>
      <c r="AO429" s="22">
        <v>0</v>
      </c>
      <c r="AP429" s="22">
        <v>0</v>
      </c>
      <c r="AQ429" s="22">
        <v>0</v>
      </c>
      <c r="AR429" s="22">
        <v>0</v>
      </c>
      <c r="AS429" s="25">
        <v>8500</v>
      </c>
      <c r="AT429" s="25">
        <v>0</v>
      </c>
      <c r="AU429" s="25">
        <v>8713.2999999999993</v>
      </c>
      <c r="AV429" s="25">
        <v>0</v>
      </c>
      <c r="AW429" s="25">
        <v>8500</v>
      </c>
      <c r="AX429" s="25">
        <v>8713.2999999999993</v>
      </c>
      <c r="AY429" s="25">
        <v>213.3</v>
      </c>
    </row>
    <row r="430" spans="2:51" hidden="1">
      <c r="B430" s="5" t="s">
        <v>551</v>
      </c>
      <c r="C430" s="2" t="s">
        <v>552</v>
      </c>
      <c r="D430" s="2"/>
      <c r="E430" s="2" t="s">
        <v>1496</v>
      </c>
      <c r="F430" s="2" t="s">
        <v>88</v>
      </c>
      <c r="G430" s="3">
        <v>46240</v>
      </c>
      <c r="H430" s="2" t="s">
        <v>3011</v>
      </c>
      <c r="I430" s="3">
        <v>46240</v>
      </c>
      <c r="J430" s="2" t="s">
        <v>3012</v>
      </c>
      <c r="K430" s="2"/>
      <c r="L430" s="2"/>
      <c r="M430" s="2" t="s">
        <v>90</v>
      </c>
      <c r="N430" s="3"/>
      <c r="O430" s="2"/>
      <c r="P430" s="2"/>
      <c r="Q430" s="2" t="s">
        <v>834</v>
      </c>
      <c r="R430" s="2" t="s">
        <v>834</v>
      </c>
      <c r="S430" s="2"/>
      <c r="T430" s="3"/>
      <c r="U430" s="2"/>
      <c r="V430" s="2"/>
      <c r="W430" s="2" t="s">
        <v>1138</v>
      </c>
      <c r="X430" s="2" t="s">
        <v>91</v>
      </c>
      <c r="Y430" s="2" t="s">
        <v>1228</v>
      </c>
      <c r="Z430" s="2" t="s">
        <v>92</v>
      </c>
      <c r="AA430" s="2" t="s">
        <v>90</v>
      </c>
      <c r="AB430" s="2"/>
      <c r="AC430" s="2" t="s">
        <v>114</v>
      </c>
      <c r="AD430" s="2">
        <v>1</v>
      </c>
      <c r="AE430" s="2" t="s">
        <v>321</v>
      </c>
      <c r="AF430" s="2" t="s">
        <v>322</v>
      </c>
      <c r="AG430" s="2" t="s">
        <v>322</v>
      </c>
      <c r="AH430" s="2" t="s">
        <v>323</v>
      </c>
      <c r="AI430" s="2"/>
      <c r="AJ430" s="2" t="s">
        <v>183</v>
      </c>
      <c r="AK430" s="2" t="s">
        <v>184</v>
      </c>
      <c r="AL430" s="2" t="s">
        <v>184</v>
      </c>
      <c r="AM430" s="2" t="s">
        <v>185</v>
      </c>
      <c r="AN430" s="2" t="s">
        <v>1251</v>
      </c>
      <c r="AO430" s="22">
        <v>0</v>
      </c>
      <c r="AP430" s="22">
        <v>0</v>
      </c>
      <c r="AQ430" s="22">
        <v>0</v>
      </c>
      <c r="AR430" s="22">
        <v>0</v>
      </c>
      <c r="AS430" s="25">
        <v>9000</v>
      </c>
      <c r="AT430" s="25">
        <v>0</v>
      </c>
      <c r="AU430" s="25">
        <v>9294.19</v>
      </c>
      <c r="AV430" s="25">
        <v>0</v>
      </c>
      <c r="AW430" s="25">
        <v>9000</v>
      </c>
      <c r="AX430" s="25">
        <v>9294.19</v>
      </c>
      <c r="AY430" s="25">
        <v>294.19</v>
      </c>
    </row>
    <row r="431" spans="2:51" hidden="1">
      <c r="B431" s="5" t="s">
        <v>551</v>
      </c>
      <c r="C431" s="2" t="s">
        <v>552</v>
      </c>
      <c r="D431" s="2"/>
      <c r="E431" s="2" t="s">
        <v>1496</v>
      </c>
      <c r="F431" s="2" t="s">
        <v>88</v>
      </c>
      <c r="G431" s="3">
        <v>46240</v>
      </c>
      <c r="H431" s="2" t="s">
        <v>3013</v>
      </c>
      <c r="I431" s="3">
        <v>46240</v>
      </c>
      <c r="J431" s="2" t="s">
        <v>3014</v>
      </c>
      <c r="K431" s="2"/>
      <c r="L431" s="2"/>
      <c r="M431" s="2" t="s">
        <v>90</v>
      </c>
      <c r="N431" s="3"/>
      <c r="O431" s="2"/>
      <c r="P431" s="2"/>
      <c r="Q431" s="2" t="s">
        <v>834</v>
      </c>
      <c r="R431" s="2" t="s">
        <v>834</v>
      </c>
      <c r="S431" s="2"/>
      <c r="T431" s="3"/>
      <c r="U431" s="2"/>
      <c r="V431" s="2"/>
      <c r="W431" s="2" t="s">
        <v>837</v>
      </c>
      <c r="X431" s="2" t="s">
        <v>91</v>
      </c>
      <c r="Y431" s="2" t="s">
        <v>838</v>
      </c>
      <c r="Z431" s="2" t="s">
        <v>92</v>
      </c>
      <c r="AA431" s="2" t="s">
        <v>90</v>
      </c>
      <c r="AB431" s="2"/>
      <c r="AC431" s="2" t="s">
        <v>93</v>
      </c>
      <c r="AD431" s="2">
        <v>1</v>
      </c>
      <c r="AE431" s="2" t="s">
        <v>321</v>
      </c>
      <c r="AF431" s="2" t="s">
        <v>322</v>
      </c>
      <c r="AG431" s="2" t="s">
        <v>322</v>
      </c>
      <c r="AH431" s="2" t="s">
        <v>323</v>
      </c>
      <c r="AI431" s="2"/>
      <c r="AJ431" s="2" t="s">
        <v>321</v>
      </c>
      <c r="AK431" s="2" t="s">
        <v>322</v>
      </c>
      <c r="AL431" s="2" t="s">
        <v>322</v>
      </c>
      <c r="AM431" s="2" t="s">
        <v>323</v>
      </c>
      <c r="AN431" s="2" t="s">
        <v>1064</v>
      </c>
      <c r="AO431" s="22">
        <v>0</v>
      </c>
      <c r="AP431" s="22">
        <v>0</v>
      </c>
      <c r="AQ431" s="22">
        <v>0</v>
      </c>
      <c r="AR431" s="22">
        <v>0</v>
      </c>
      <c r="AS431" s="25">
        <v>8500</v>
      </c>
      <c r="AT431" s="25">
        <v>0</v>
      </c>
      <c r="AU431" s="25">
        <v>8713.2999999999993</v>
      </c>
      <c r="AV431" s="25">
        <v>0</v>
      </c>
      <c r="AW431" s="25">
        <v>8500</v>
      </c>
      <c r="AX431" s="25">
        <v>8713.2999999999993</v>
      </c>
      <c r="AY431" s="25">
        <v>213.3</v>
      </c>
    </row>
    <row r="432" spans="2:51" hidden="1">
      <c r="B432" s="5" t="s">
        <v>551</v>
      </c>
      <c r="C432" s="2" t="s">
        <v>552</v>
      </c>
      <c r="D432" s="2"/>
      <c r="E432" s="2"/>
      <c r="F432" s="2" t="s">
        <v>88</v>
      </c>
      <c r="G432" s="3">
        <v>46240</v>
      </c>
      <c r="H432" s="2" t="s">
        <v>3015</v>
      </c>
      <c r="I432" s="3">
        <v>46240</v>
      </c>
      <c r="J432" s="2" t="s">
        <v>3016</v>
      </c>
      <c r="K432" s="2"/>
      <c r="L432" s="2"/>
      <c r="M432" s="2" t="s">
        <v>90</v>
      </c>
      <c r="N432" s="3"/>
      <c r="O432" s="2"/>
      <c r="P432" s="2"/>
      <c r="Q432" s="2" t="s">
        <v>553</v>
      </c>
      <c r="R432" s="2" t="s">
        <v>553</v>
      </c>
      <c r="S432" s="2"/>
      <c r="T432" s="3"/>
      <c r="U432" s="2"/>
      <c r="V432" s="2"/>
      <c r="W432" s="2" t="s">
        <v>837</v>
      </c>
      <c r="X432" s="2" t="s">
        <v>91</v>
      </c>
      <c r="Y432" s="2" t="s">
        <v>838</v>
      </c>
      <c r="Z432" s="2" t="s">
        <v>92</v>
      </c>
      <c r="AA432" s="2" t="s">
        <v>90</v>
      </c>
      <c r="AB432" s="2"/>
      <c r="AC432" s="2" t="s">
        <v>93</v>
      </c>
      <c r="AD432" s="2">
        <v>1</v>
      </c>
      <c r="AE432" s="2" t="s">
        <v>554</v>
      </c>
      <c r="AF432" s="2" t="s">
        <v>555</v>
      </c>
      <c r="AG432" s="2" t="s">
        <v>322</v>
      </c>
      <c r="AH432" s="2" t="s">
        <v>556</v>
      </c>
      <c r="AI432" s="2" t="s">
        <v>557</v>
      </c>
      <c r="AJ432" s="2" t="s">
        <v>321</v>
      </c>
      <c r="AK432" s="2" t="s">
        <v>322</v>
      </c>
      <c r="AL432" s="2" t="s">
        <v>322</v>
      </c>
      <c r="AM432" s="2" t="s">
        <v>323</v>
      </c>
      <c r="AN432" s="2" t="s">
        <v>880</v>
      </c>
      <c r="AO432" s="22">
        <v>0</v>
      </c>
      <c r="AP432" s="22">
        <v>0</v>
      </c>
      <c r="AQ432" s="22">
        <v>0</v>
      </c>
      <c r="AR432" s="22">
        <v>0</v>
      </c>
      <c r="AS432" s="25">
        <v>4500</v>
      </c>
      <c r="AT432" s="25">
        <v>0</v>
      </c>
      <c r="AU432" s="25">
        <v>4900</v>
      </c>
      <c r="AV432" s="25">
        <v>0</v>
      </c>
      <c r="AW432" s="25">
        <v>4500</v>
      </c>
      <c r="AX432" s="25">
        <v>4900</v>
      </c>
      <c r="AY432" s="25">
        <v>400</v>
      </c>
    </row>
    <row r="433" spans="2:51" hidden="1">
      <c r="B433" s="5" t="s">
        <v>551</v>
      </c>
      <c r="C433" s="2" t="s">
        <v>552</v>
      </c>
      <c r="D433" s="2"/>
      <c r="E433" s="2"/>
      <c r="F433" s="2" t="s">
        <v>88</v>
      </c>
      <c r="G433" s="3">
        <v>46240</v>
      </c>
      <c r="H433" s="2" t="s">
        <v>3017</v>
      </c>
      <c r="I433" s="3">
        <v>46240</v>
      </c>
      <c r="J433" s="2" t="s">
        <v>3018</v>
      </c>
      <c r="K433" s="2"/>
      <c r="L433" s="2"/>
      <c r="M433" s="2" t="s">
        <v>90</v>
      </c>
      <c r="N433" s="3"/>
      <c r="O433" s="2"/>
      <c r="P433" s="2"/>
      <c r="Q433" s="2" t="s">
        <v>553</v>
      </c>
      <c r="R433" s="2" t="s">
        <v>553</v>
      </c>
      <c r="S433" s="2"/>
      <c r="T433" s="3"/>
      <c r="U433" s="2"/>
      <c r="V433" s="2"/>
      <c r="W433" s="2" t="s">
        <v>837</v>
      </c>
      <c r="X433" s="2" t="s">
        <v>91</v>
      </c>
      <c r="Y433" s="2" t="s">
        <v>838</v>
      </c>
      <c r="Z433" s="2" t="s">
        <v>92</v>
      </c>
      <c r="AA433" s="2" t="s">
        <v>90</v>
      </c>
      <c r="AB433" s="2"/>
      <c r="AC433" s="2" t="s">
        <v>93</v>
      </c>
      <c r="AD433" s="2">
        <v>1</v>
      </c>
      <c r="AE433" s="2" t="s">
        <v>554</v>
      </c>
      <c r="AF433" s="2" t="s">
        <v>555</v>
      </c>
      <c r="AG433" s="2" t="s">
        <v>322</v>
      </c>
      <c r="AH433" s="2" t="s">
        <v>556</v>
      </c>
      <c r="AI433" s="2" t="s">
        <v>557</v>
      </c>
      <c r="AJ433" s="2" t="s">
        <v>321</v>
      </c>
      <c r="AK433" s="2" t="s">
        <v>322</v>
      </c>
      <c r="AL433" s="2" t="s">
        <v>322</v>
      </c>
      <c r="AM433" s="2" t="s">
        <v>323</v>
      </c>
      <c r="AN433" s="2" t="s">
        <v>880</v>
      </c>
      <c r="AO433" s="22">
        <v>0</v>
      </c>
      <c r="AP433" s="22">
        <v>0</v>
      </c>
      <c r="AQ433" s="22">
        <v>0</v>
      </c>
      <c r="AR433" s="22">
        <v>0</v>
      </c>
      <c r="AS433" s="25">
        <v>4500</v>
      </c>
      <c r="AT433" s="25">
        <v>0</v>
      </c>
      <c r="AU433" s="25">
        <v>4900</v>
      </c>
      <c r="AV433" s="25">
        <v>0</v>
      </c>
      <c r="AW433" s="25">
        <v>4500</v>
      </c>
      <c r="AX433" s="25">
        <v>4900</v>
      </c>
      <c r="AY433" s="25">
        <v>400</v>
      </c>
    </row>
    <row r="434" spans="2:51" hidden="1">
      <c r="B434" s="5" t="s">
        <v>551</v>
      </c>
      <c r="C434" s="2" t="s">
        <v>552</v>
      </c>
      <c r="D434" s="2"/>
      <c r="E434" s="2"/>
      <c r="F434" s="2" t="s">
        <v>88</v>
      </c>
      <c r="G434" s="3">
        <v>46240</v>
      </c>
      <c r="H434" s="2" t="s">
        <v>3019</v>
      </c>
      <c r="I434" s="3">
        <v>46240</v>
      </c>
      <c r="J434" s="2" t="s">
        <v>3020</v>
      </c>
      <c r="K434" s="2"/>
      <c r="L434" s="2"/>
      <c r="M434" s="2" t="s">
        <v>90</v>
      </c>
      <c r="N434" s="3"/>
      <c r="O434" s="2"/>
      <c r="P434" s="2"/>
      <c r="Q434" s="2" t="s">
        <v>553</v>
      </c>
      <c r="R434" s="2" t="s">
        <v>553</v>
      </c>
      <c r="S434" s="2"/>
      <c r="T434" s="3"/>
      <c r="U434" s="2"/>
      <c r="V434" s="2"/>
      <c r="W434" s="2" t="s">
        <v>694</v>
      </c>
      <c r="X434" s="2" t="s">
        <v>91</v>
      </c>
      <c r="Y434" s="2" t="s">
        <v>695</v>
      </c>
      <c r="Z434" s="2" t="s">
        <v>92</v>
      </c>
      <c r="AA434" s="2" t="s">
        <v>90</v>
      </c>
      <c r="AB434" s="2"/>
      <c r="AC434" s="2" t="s">
        <v>93</v>
      </c>
      <c r="AD434" s="2">
        <v>1</v>
      </c>
      <c r="AE434" s="2" t="s">
        <v>554</v>
      </c>
      <c r="AF434" s="2" t="s">
        <v>555</v>
      </c>
      <c r="AG434" s="2" t="s">
        <v>322</v>
      </c>
      <c r="AH434" s="2" t="s">
        <v>556</v>
      </c>
      <c r="AI434" s="2" t="s">
        <v>557</v>
      </c>
      <c r="AJ434" s="2" t="s">
        <v>321</v>
      </c>
      <c r="AK434" s="2" t="s">
        <v>322</v>
      </c>
      <c r="AL434" s="2" t="s">
        <v>322</v>
      </c>
      <c r="AM434" s="2" t="s">
        <v>323</v>
      </c>
      <c r="AN434" s="2" t="s">
        <v>1266</v>
      </c>
      <c r="AO434" s="22">
        <v>0</v>
      </c>
      <c r="AP434" s="22">
        <v>0</v>
      </c>
      <c r="AQ434" s="22">
        <v>0</v>
      </c>
      <c r="AR434" s="22">
        <v>0</v>
      </c>
      <c r="AS434" s="25">
        <v>8750</v>
      </c>
      <c r="AT434" s="25">
        <v>0</v>
      </c>
      <c r="AU434" s="25">
        <v>9150</v>
      </c>
      <c r="AV434" s="25">
        <v>0</v>
      </c>
      <c r="AW434" s="25">
        <v>8750</v>
      </c>
      <c r="AX434" s="25">
        <v>9150</v>
      </c>
      <c r="AY434" s="25">
        <v>400</v>
      </c>
    </row>
    <row r="435" spans="2:51" hidden="1">
      <c r="B435" s="5" t="s">
        <v>551</v>
      </c>
      <c r="C435" s="2" t="s">
        <v>552</v>
      </c>
      <c r="D435" s="2"/>
      <c r="E435" s="2"/>
      <c r="F435" s="2" t="s">
        <v>88</v>
      </c>
      <c r="G435" s="3">
        <v>46240</v>
      </c>
      <c r="H435" s="2" t="s">
        <v>3021</v>
      </c>
      <c r="I435" s="3">
        <v>46240</v>
      </c>
      <c r="J435" s="2" t="s">
        <v>3022</v>
      </c>
      <c r="K435" s="2"/>
      <c r="L435" s="2"/>
      <c r="M435" s="2" t="s">
        <v>90</v>
      </c>
      <c r="N435" s="3"/>
      <c r="O435" s="2"/>
      <c r="P435" s="2"/>
      <c r="Q435" s="2" t="s">
        <v>553</v>
      </c>
      <c r="R435" s="2" t="s">
        <v>553</v>
      </c>
      <c r="S435" s="2"/>
      <c r="T435" s="3"/>
      <c r="U435" s="2"/>
      <c r="V435" s="2"/>
      <c r="W435" s="2" t="s">
        <v>3023</v>
      </c>
      <c r="X435" s="2" t="s">
        <v>91</v>
      </c>
      <c r="Y435" s="2" t="s">
        <v>1279</v>
      </c>
      <c r="Z435" s="2" t="s">
        <v>92</v>
      </c>
      <c r="AA435" s="2" t="s">
        <v>90</v>
      </c>
      <c r="AB435" s="2"/>
      <c r="AC435" s="2" t="s">
        <v>114</v>
      </c>
      <c r="AD435" s="2">
        <v>1</v>
      </c>
      <c r="AE435" s="2" t="s">
        <v>179</v>
      </c>
      <c r="AF435" s="2" t="s">
        <v>8</v>
      </c>
      <c r="AG435" s="2" t="s">
        <v>8</v>
      </c>
      <c r="AH435" s="2" t="s">
        <v>180</v>
      </c>
      <c r="AI435" s="2" t="s">
        <v>843</v>
      </c>
      <c r="AJ435" s="2" t="s">
        <v>123</v>
      </c>
      <c r="AK435" s="2" t="s">
        <v>13</v>
      </c>
      <c r="AL435" s="2" t="s">
        <v>13</v>
      </c>
      <c r="AM435" s="2" t="s">
        <v>124</v>
      </c>
      <c r="AN435" s="2" t="s">
        <v>1061</v>
      </c>
      <c r="AO435" s="22">
        <v>0</v>
      </c>
      <c r="AP435" s="22">
        <v>0</v>
      </c>
      <c r="AQ435" s="22">
        <v>0</v>
      </c>
      <c r="AR435" s="22">
        <v>0</v>
      </c>
      <c r="AS435" s="25">
        <v>30000</v>
      </c>
      <c r="AT435" s="25">
        <v>0</v>
      </c>
      <c r="AU435" s="25">
        <v>30250</v>
      </c>
      <c r="AV435" s="25">
        <v>0</v>
      </c>
      <c r="AW435" s="25">
        <v>30000</v>
      </c>
      <c r="AX435" s="25">
        <v>30250</v>
      </c>
      <c r="AY435" s="25">
        <v>250</v>
      </c>
    </row>
    <row r="436" spans="2:51" hidden="1">
      <c r="B436" s="5" t="s">
        <v>19</v>
      </c>
      <c r="C436" s="2" t="s">
        <v>131</v>
      </c>
      <c r="D436" s="2"/>
      <c r="E436" s="2"/>
      <c r="F436" s="2" t="s">
        <v>126</v>
      </c>
      <c r="G436" s="3">
        <v>46240</v>
      </c>
      <c r="H436" s="2" t="s">
        <v>3024</v>
      </c>
      <c r="I436" s="3">
        <v>46240</v>
      </c>
      <c r="J436" s="2" t="s">
        <v>3025</v>
      </c>
      <c r="K436" s="2" t="s">
        <v>126</v>
      </c>
      <c r="L436" s="2"/>
      <c r="M436" s="2" t="s">
        <v>90</v>
      </c>
      <c r="N436" s="3">
        <v>46240</v>
      </c>
      <c r="O436" s="2"/>
      <c r="P436" s="2"/>
      <c r="Q436" s="2" t="s">
        <v>25</v>
      </c>
      <c r="R436" s="2" t="s">
        <v>25</v>
      </c>
      <c r="S436" s="2"/>
      <c r="T436" s="3"/>
      <c r="U436" s="2"/>
      <c r="V436" s="2"/>
      <c r="W436" s="2" t="s">
        <v>881</v>
      </c>
      <c r="X436" s="2" t="s">
        <v>113</v>
      </c>
      <c r="Y436" s="2" t="s">
        <v>170</v>
      </c>
      <c r="Z436" s="2" t="s">
        <v>92</v>
      </c>
      <c r="AA436" s="2" t="s">
        <v>90</v>
      </c>
      <c r="AB436" s="2"/>
      <c r="AC436" s="2" t="s">
        <v>114</v>
      </c>
      <c r="AD436" s="2"/>
      <c r="AE436" s="2" t="s">
        <v>171</v>
      </c>
      <c r="AF436" s="2" t="s">
        <v>125</v>
      </c>
      <c r="AG436" s="2" t="s">
        <v>126</v>
      </c>
      <c r="AH436" s="2" t="s">
        <v>127</v>
      </c>
      <c r="AI436" s="2"/>
      <c r="AJ436" s="2" t="s">
        <v>321</v>
      </c>
      <c r="AK436" s="2" t="s">
        <v>322</v>
      </c>
      <c r="AL436" s="2" t="s">
        <v>322</v>
      </c>
      <c r="AM436" s="2" t="s">
        <v>323</v>
      </c>
      <c r="AN436" s="2" t="s">
        <v>978</v>
      </c>
      <c r="AO436" s="22">
        <v>0</v>
      </c>
      <c r="AP436" s="22">
        <v>0</v>
      </c>
      <c r="AQ436" s="22">
        <v>1</v>
      </c>
      <c r="AR436" s="22"/>
      <c r="AS436" s="25">
        <v>25198</v>
      </c>
      <c r="AT436" s="25">
        <v>0</v>
      </c>
      <c r="AU436" s="25">
        <v>29410</v>
      </c>
      <c r="AV436" s="25">
        <v>0</v>
      </c>
      <c r="AW436" s="25">
        <v>25198</v>
      </c>
      <c r="AX436" s="25">
        <v>29410</v>
      </c>
      <c r="AY436" s="25">
        <v>4212</v>
      </c>
    </row>
    <row r="437" spans="2:51" hidden="1">
      <c r="B437" s="5" t="s">
        <v>19</v>
      </c>
      <c r="C437" s="2" t="s">
        <v>131</v>
      </c>
      <c r="D437" s="2"/>
      <c r="E437" s="2"/>
      <c r="F437" s="2" t="s">
        <v>126</v>
      </c>
      <c r="G437" s="3">
        <v>46240</v>
      </c>
      <c r="H437" s="2" t="s">
        <v>3026</v>
      </c>
      <c r="I437" s="3">
        <v>46240</v>
      </c>
      <c r="J437" s="2" t="s">
        <v>3027</v>
      </c>
      <c r="K437" s="2" t="s">
        <v>126</v>
      </c>
      <c r="L437" s="2"/>
      <c r="M437" s="2" t="s">
        <v>90</v>
      </c>
      <c r="N437" s="3">
        <v>46240</v>
      </c>
      <c r="O437" s="2"/>
      <c r="P437" s="2"/>
      <c r="Q437" s="2" t="s">
        <v>25</v>
      </c>
      <c r="R437" s="2" t="s">
        <v>25</v>
      </c>
      <c r="S437" s="2"/>
      <c r="T437" s="3"/>
      <c r="U437" s="2"/>
      <c r="V437" s="2"/>
      <c r="W437" s="2" t="s">
        <v>518</v>
      </c>
      <c r="X437" s="2" t="s">
        <v>113</v>
      </c>
      <c r="Y437" s="2" t="s">
        <v>170</v>
      </c>
      <c r="Z437" s="2" t="s">
        <v>92</v>
      </c>
      <c r="AA437" s="2" t="s">
        <v>90</v>
      </c>
      <c r="AB437" s="2"/>
      <c r="AC437" s="2" t="s">
        <v>114</v>
      </c>
      <c r="AD437" s="2"/>
      <c r="AE437" s="2" t="s">
        <v>171</v>
      </c>
      <c r="AF437" s="2" t="s">
        <v>125</v>
      </c>
      <c r="AG437" s="2" t="s">
        <v>126</v>
      </c>
      <c r="AH437" s="2" t="s">
        <v>127</v>
      </c>
      <c r="AI437" s="2"/>
      <c r="AJ437" s="2" t="s">
        <v>123</v>
      </c>
      <c r="AK437" s="2" t="s">
        <v>13</v>
      </c>
      <c r="AL437" s="2" t="s">
        <v>13</v>
      </c>
      <c r="AM437" s="2" t="s">
        <v>124</v>
      </c>
      <c r="AN437" s="2" t="s">
        <v>965</v>
      </c>
      <c r="AO437" s="22">
        <v>0</v>
      </c>
      <c r="AP437" s="22">
        <v>0</v>
      </c>
      <c r="AQ437" s="22">
        <v>1</v>
      </c>
      <c r="AR437" s="22"/>
      <c r="AS437" s="25">
        <v>20893</v>
      </c>
      <c r="AT437" s="25">
        <v>0</v>
      </c>
      <c r="AU437" s="25">
        <v>23291</v>
      </c>
      <c r="AV437" s="25">
        <v>0</v>
      </c>
      <c r="AW437" s="25">
        <v>20893</v>
      </c>
      <c r="AX437" s="25">
        <v>23291</v>
      </c>
      <c r="AY437" s="25">
        <v>2398</v>
      </c>
    </row>
    <row r="438" spans="2:51" hidden="1">
      <c r="B438" s="5" t="s">
        <v>19</v>
      </c>
      <c r="C438" s="2" t="s">
        <v>131</v>
      </c>
      <c r="D438" s="2"/>
      <c r="E438" s="2"/>
      <c r="F438" s="2" t="s">
        <v>126</v>
      </c>
      <c r="G438" s="3">
        <v>46240</v>
      </c>
      <c r="H438" s="2" t="s">
        <v>3028</v>
      </c>
      <c r="I438" s="3">
        <v>46240</v>
      </c>
      <c r="J438" s="2" t="s">
        <v>3029</v>
      </c>
      <c r="K438" s="2" t="s">
        <v>126</v>
      </c>
      <c r="L438" s="2"/>
      <c r="M438" s="2" t="s">
        <v>90</v>
      </c>
      <c r="N438" s="3">
        <v>46240</v>
      </c>
      <c r="O438" s="2"/>
      <c r="P438" s="2"/>
      <c r="Q438" s="2" t="s">
        <v>25</v>
      </c>
      <c r="R438" s="2" t="s">
        <v>25</v>
      </c>
      <c r="S438" s="2"/>
      <c r="T438" s="3"/>
      <c r="U438" s="2"/>
      <c r="V438" s="2"/>
      <c r="W438" s="2" t="s">
        <v>284</v>
      </c>
      <c r="X438" s="2" t="s">
        <v>133</v>
      </c>
      <c r="Y438" s="2" t="s">
        <v>475</v>
      </c>
      <c r="Z438" s="2" t="s">
        <v>92</v>
      </c>
      <c r="AA438" s="2" t="s">
        <v>90</v>
      </c>
      <c r="AB438" s="2"/>
      <c r="AC438" s="2" t="s">
        <v>114</v>
      </c>
      <c r="AD438" s="2"/>
      <c r="AE438" s="2" t="s">
        <v>171</v>
      </c>
      <c r="AF438" s="2" t="s">
        <v>125</v>
      </c>
      <c r="AG438" s="2" t="s">
        <v>126</v>
      </c>
      <c r="AH438" s="2" t="s">
        <v>127</v>
      </c>
      <c r="AI438" s="2"/>
      <c r="AJ438" s="2" t="s">
        <v>138</v>
      </c>
      <c r="AK438" s="2" t="s">
        <v>103</v>
      </c>
      <c r="AL438" s="2" t="s">
        <v>103</v>
      </c>
      <c r="AM438" s="2" t="s">
        <v>139</v>
      </c>
      <c r="AN438" s="2" t="s">
        <v>388</v>
      </c>
      <c r="AO438" s="22">
        <v>0</v>
      </c>
      <c r="AP438" s="22">
        <v>0</v>
      </c>
      <c r="AQ438" s="22">
        <v>1</v>
      </c>
      <c r="AR438" s="22"/>
      <c r="AS438" s="25">
        <v>10610</v>
      </c>
      <c r="AT438" s="25">
        <v>0</v>
      </c>
      <c r="AU438" s="25">
        <v>12659</v>
      </c>
      <c r="AV438" s="25">
        <v>0</v>
      </c>
      <c r="AW438" s="25">
        <v>10610</v>
      </c>
      <c r="AX438" s="25">
        <v>12659</v>
      </c>
      <c r="AY438" s="25">
        <v>2049</v>
      </c>
    </row>
    <row r="439" spans="2:51" hidden="1">
      <c r="B439" s="5" t="s">
        <v>19</v>
      </c>
      <c r="C439" s="2" t="s">
        <v>131</v>
      </c>
      <c r="D439" s="2"/>
      <c r="E439" s="2"/>
      <c r="F439" s="2" t="s">
        <v>126</v>
      </c>
      <c r="G439" s="3">
        <v>46240</v>
      </c>
      <c r="H439" s="2" t="s">
        <v>3030</v>
      </c>
      <c r="I439" s="3">
        <v>46240</v>
      </c>
      <c r="J439" s="2" t="s">
        <v>3031</v>
      </c>
      <c r="K439" s="2" t="s">
        <v>126</v>
      </c>
      <c r="L439" s="2"/>
      <c r="M439" s="2" t="s">
        <v>90</v>
      </c>
      <c r="N439" s="3">
        <v>46240</v>
      </c>
      <c r="O439" s="2"/>
      <c r="P439" s="2"/>
      <c r="Q439" s="2" t="s">
        <v>25</v>
      </c>
      <c r="R439" s="2" t="s">
        <v>25</v>
      </c>
      <c r="S439" s="2"/>
      <c r="T439" s="3"/>
      <c r="U439" s="2"/>
      <c r="V439" s="2"/>
      <c r="W439" s="2" t="s">
        <v>182</v>
      </c>
      <c r="X439" s="2" t="s">
        <v>113</v>
      </c>
      <c r="Y439" s="2" t="s">
        <v>170</v>
      </c>
      <c r="Z439" s="2" t="s">
        <v>92</v>
      </c>
      <c r="AA439" s="2" t="s">
        <v>90</v>
      </c>
      <c r="AB439" s="2"/>
      <c r="AC439" s="2" t="s">
        <v>114</v>
      </c>
      <c r="AD439" s="2"/>
      <c r="AE439" s="2" t="s">
        <v>171</v>
      </c>
      <c r="AF439" s="2" t="s">
        <v>125</v>
      </c>
      <c r="AG439" s="2" t="s">
        <v>126</v>
      </c>
      <c r="AH439" s="2" t="s">
        <v>127</v>
      </c>
      <c r="AI439" s="2"/>
      <c r="AJ439" s="2" t="s">
        <v>138</v>
      </c>
      <c r="AK439" s="2" t="s">
        <v>103</v>
      </c>
      <c r="AL439" s="2" t="s">
        <v>103</v>
      </c>
      <c r="AM439" s="2" t="s">
        <v>139</v>
      </c>
      <c r="AN439" s="2" t="s">
        <v>388</v>
      </c>
      <c r="AO439" s="22">
        <v>0</v>
      </c>
      <c r="AP439" s="22">
        <v>0</v>
      </c>
      <c r="AQ439" s="22">
        <v>1</v>
      </c>
      <c r="AR439" s="22"/>
      <c r="AS439" s="25">
        <v>10610</v>
      </c>
      <c r="AT439" s="25">
        <v>0</v>
      </c>
      <c r="AU439" s="25">
        <v>12659</v>
      </c>
      <c r="AV439" s="25">
        <v>0</v>
      </c>
      <c r="AW439" s="25">
        <v>10610</v>
      </c>
      <c r="AX439" s="25">
        <v>12659</v>
      </c>
      <c r="AY439" s="25">
        <v>2049</v>
      </c>
    </row>
    <row r="440" spans="2:51" hidden="1">
      <c r="B440" s="5" t="s">
        <v>19</v>
      </c>
      <c r="C440" s="2" t="s">
        <v>131</v>
      </c>
      <c r="D440" s="2"/>
      <c r="E440" s="2"/>
      <c r="F440" s="2" t="s">
        <v>126</v>
      </c>
      <c r="G440" s="3">
        <v>46240</v>
      </c>
      <c r="H440" s="2" t="s">
        <v>3032</v>
      </c>
      <c r="I440" s="3">
        <v>46240</v>
      </c>
      <c r="J440" s="2" t="s">
        <v>3033</v>
      </c>
      <c r="K440" s="2" t="s">
        <v>126</v>
      </c>
      <c r="L440" s="2"/>
      <c r="M440" s="2" t="s">
        <v>90</v>
      </c>
      <c r="N440" s="3">
        <v>46240</v>
      </c>
      <c r="O440" s="2"/>
      <c r="P440" s="2"/>
      <c r="Q440" s="2" t="s">
        <v>25</v>
      </c>
      <c r="R440" s="2" t="s">
        <v>25</v>
      </c>
      <c r="S440" s="2"/>
      <c r="T440" s="3"/>
      <c r="U440" s="2"/>
      <c r="V440" s="2"/>
      <c r="W440" s="2" t="s">
        <v>1329</v>
      </c>
      <c r="X440" s="2" t="s">
        <v>133</v>
      </c>
      <c r="Y440" s="2" t="s">
        <v>811</v>
      </c>
      <c r="Z440" s="2" t="s">
        <v>92</v>
      </c>
      <c r="AA440" s="2" t="s">
        <v>90</v>
      </c>
      <c r="AB440" s="2"/>
      <c r="AC440" s="2" t="s">
        <v>114</v>
      </c>
      <c r="AD440" s="2"/>
      <c r="AE440" s="2" t="s">
        <v>171</v>
      </c>
      <c r="AF440" s="2" t="s">
        <v>125</v>
      </c>
      <c r="AG440" s="2" t="s">
        <v>126</v>
      </c>
      <c r="AH440" s="2" t="s">
        <v>127</v>
      </c>
      <c r="AI440" s="2"/>
      <c r="AJ440" s="2" t="s">
        <v>245</v>
      </c>
      <c r="AK440" s="2" t="s">
        <v>246</v>
      </c>
      <c r="AL440" s="2" t="s">
        <v>246</v>
      </c>
      <c r="AM440" s="2" t="s">
        <v>247</v>
      </c>
      <c r="AN440" s="2" t="s">
        <v>783</v>
      </c>
      <c r="AO440" s="22">
        <v>0</v>
      </c>
      <c r="AP440" s="22">
        <v>0</v>
      </c>
      <c r="AQ440" s="22">
        <v>1</v>
      </c>
      <c r="AR440" s="22"/>
      <c r="AS440" s="25">
        <v>49238</v>
      </c>
      <c r="AT440" s="25">
        <v>0</v>
      </c>
      <c r="AU440" s="25">
        <v>56773</v>
      </c>
      <c r="AV440" s="25">
        <v>0</v>
      </c>
      <c r="AW440" s="25">
        <v>49238</v>
      </c>
      <c r="AX440" s="25">
        <v>56773</v>
      </c>
      <c r="AY440" s="25">
        <v>7535</v>
      </c>
    </row>
    <row r="441" spans="2:51" hidden="1">
      <c r="B441" s="5" t="s">
        <v>19</v>
      </c>
      <c r="C441" s="2" t="s">
        <v>131</v>
      </c>
      <c r="D441" s="2"/>
      <c r="E441" s="2"/>
      <c r="F441" s="2" t="s">
        <v>126</v>
      </c>
      <c r="G441" s="3">
        <v>46240</v>
      </c>
      <c r="H441" s="2" t="s">
        <v>3034</v>
      </c>
      <c r="I441" s="3">
        <v>46240</v>
      </c>
      <c r="J441" s="2" t="s">
        <v>3035</v>
      </c>
      <c r="K441" s="2" t="s">
        <v>126</v>
      </c>
      <c r="L441" s="2"/>
      <c r="M441" s="2" t="s">
        <v>90</v>
      </c>
      <c r="N441" s="3">
        <v>46240</v>
      </c>
      <c r="O441" s="2"/>
      <c r="P441" s="2"/>
      <c r="Q441" s="2" t="s">
        <v>25</v>
      </c>
      <c r="R441" s="2" t="s">
        <v>25</v>
      </c>
      <c r="S441" s="2"/>
      <c r="T441" s="3"/>
      <c r="U441" s="2"/>
      <c r="V441" s="2"/>
      <c r="W441" s="2" t="s">
        <v>427</v>
      </c>
      <c r="X441" s="2" t="s">
        <v>113</v>
      </c>
      <c r="Y441" s="2" t="s">
        <v>170</v>
      </c>
      <c r="Z441" s="2" t="s">
        <v>92</v>
      </c>
      <c r="AA441" s="2" t="s">
        <v>90</v>
      </c>
      <c r="AB441" s="2"/>
      <c r="AC441" s="2" t="s">
        <v>114</v>
      </c>
      <c r="AD441" s="2"/>
      <c r="AE441" s="2" t="s">
        <v>171</v>
      </c>
      <c r="AF441" s="2" t="s">
        <v>125</v>
      </c>
      <c r="AG441" s="2" t="s">
        <v>126</v>
      </c>
      <c r="AH441" s="2" t="s">
        <v>127</v>
      </c>
      <c r="AI441" s="2"/>
      <c r="AJ441" s="2" t="s">
        <v>97</v>
      </c>
      <c r="AK441" s="2" t="s">
        <v>14</v>
      </c>
      <c r="AL441" s="2" t="s">
        <v>14</v>
      </c>
      <c r="AM441" s="2" t="s">
        <v>98</v>
      </c>
      <c r="AN441" s="2" t="s">
        <v>489</v>
      </c>
      <c r="AO441" s="22">
        <v>0</v>
      </c>
      <c r="AP441" s="22">
        <v>0</v>
      </c>
      <c r="AQ441" s="22">
        <v>1</v>
      </c>
      <c r="AR441" s="22"/>
      <c r="AS441" s="25">
        <v>26382</v>
      </c>
      <c r="AT441" s="25">
        <v>0</v>
      </c>
      <c r="AU441" s="25">
        <v>28771</v>
      </c>
      <c r="AV441" s="25">
        <v>0</v>
      </c>
      <c r="AW441" s="25">
        <v>26382</v>
      </c>
      <c r="AX441" s="25">
        <v>28771</v>
      </c>
      <c r="AY441" s="25">
        <v>2389</v>
      </c>
    </row>
    <row r="442" spans="2:51" hidden="1">
      <c r="B442" s="5" t="s">
        <v>19</v>
      </c>
      <c r="C442" s="2" t="s">
        <v>131</v>
      </c>
      <c r="D442" s="2"/>
      <c r="E442" s="2"/>
      <c r="F442" s="2" t="s">
        <v>126</v>
      </c>
      <c r="G442" s="3">
        <v>46240</v>
      </c>
      <c r="H442" s="2" t="s">
        <v>3036</v>
      </c>
      <c r="I442" s="3">
        <v>46240</v>
      </c>
      <c r="J442" s="2" t="s">
        <v>3037</v>
      </c>
      <c r="K442" s="2" t="s">
        <v>126</v>
      </c>
      <c r="L442" s="2"/>
      <c r="M442" s="2" t="s">
        <v>90</v>
      </c>
      <c r="N442" s="3">
        <v>46240</v>
      </c>
      <c r="O442" s="2"/>
      <c r="P442" s="2"/>
      <c r="Q442" s="2" t="s">
        <v>25</v>
      </c>
      <c r="R442" s="2" t="s">
        <v>25</v>
      </c>
      <c r="S442" s="2"/>
      <c r="T442" s="3"/>
      <c r="U442" s="2"/>
      <c r="V442" s="2"/>
      <c r="W442" s="2" t="s">
        <v>615</v>
      </c>
      <c r="X442" s="2" t="s">
        <v>113</v>
      </c>
      <c r="Y442" s="2" t="s">
        <v>616</v>
      </c>
      <c r="Z442" s="2" t="s">
        <v>92</v>
      </c>
      <c r="AA442" s="2" t="s">
        <v>90</v>
      </c>
      <c r="AB442" s="2"/>
      <c r="AC442" s="2" t="s">
        <v>114</v>
      </c>
      <c r="AD442" s="2"/>
      <c r="AE442" s="2" t="s">
        <v>171</v>
      </c>
      <c r="AF442" s="2" t="s">
        <v>125</v>
      </c>
      <c r="AG442" s="2" t="s">
        <v>126</v>
      </c>
      <c r="AH442" s="2" t="s">
        <v>127</v>
      </c>
      <c r="AI442" s="2"/>
      <c r="AJ442" s="2" t="s">
        <v>231</v>
      </c>
      <c r="AK442" s="2" t="s">
        <v>207</v>
      </c>
      <c r="AL442" s="2" t="s">
        <v>207</v>
      </c>
      <c r="AM442" s="2" t="s">
        <v>178</v>
      </c>
      <c r="AN442" s="2" t="s">
        <v>580</v>
      </c>
      <c r="AO442" s="22">
        <v>0</v>
      </c>
      <c r="AP442" s="22">
        <v>0</v>
      </c>
      <c r="AQ442" s="22">
        <v>1</v>
      </c>
      <c r="AR442" s="22"/>
      <c r="AS442" s="25">
        <v>26956</v>
      </c>
      <c r="AT442" s="25">
        <v>0</v>
      </c>
      <c r="AU442" s="25">
        <v>30460</v>
      </c>
      <c r="AV442" s="25">
        <v>0</v>
      </c>
      <c r="AW442" s="25">
        <v>26956</v>
      </c>
      <c r="AX442" s="25">
        <v>30460</v>
      </c>
      <c r="AY442" s="25">
        <v>3504</v>
      </c>
    </row>
    <row r="443" spans="2:51" hidden="1">
      <c r="B443" s="5" t="s">
        <v>19</v>
      </c>
      <c r="C443" s="2" t="s">
        <v>131</v>
      </c>
      <c r="D443" s="2"/>
      <c r="E443" s="2"/>
      <c r="F443" s="2" t="s">
        <v>126</v>
      </c>
      <c r="G443" s="3">
        <v>46240</v>
      </c>
      <c r="H443" s="2" t="s">
        <v>3038</v>
      </c>
      <c r="I443" s="3">
        <v>46240</v>
      </c>
      <c r="J443" s="2" t="s">
        <v>3039</v>
      </c>
      <c r="K443" s="2" t="s">
        <v>126</v>
      </c>
      <c r="L443" s="2"/>
      <c r="M443" s="2" t="s">
        <v>90</v>
      </c>
      <c r="N443" s="3">
        <v>46240</v>
      </c>
      <c r="O443" s="2"/>
      <c r="P443" s="2"/>
      <c r="Q443" s="2" t="s">
        <v>25</v>
      </c>
      <c r="R443" s="2" t="s">
        <v>25</v>
      </c>
      <c r="S443" s="2"/>
      <c r="T443" s="3"/>
      <c r="U443" s="2"/>
      <c r="V443" s="2"/>
      <c r="W443" s="2" t="s">
        <v>479</v>
      </c>
      <c r="X443" s="2" t="s">
        <v>113</v>
      </c>
      <c r="Y443" s="2" t="s">
        <v>170</v>
      </c>
      <c r="Z443" s="2" t="s">
        <v>92</v>
      </c>
      <c r="AA443" s="2" t="s">
        <v>90</v>
      </c>
      <c r="AB443" s="2"/>
      <c r="AC443" s="2" t="s">
        <v>114</v>
      </c>
      <c r="AD443" s="2"/>
      <c r="AE443" s="2" t="s">
        <v>171</v>
      </c>
      <c r="AF443" s="2" t="s">
        <v>125</v>
      </c>
      <c r="AG443" s="2" t="s">
        <v>126</v>
      </c>
      <c r="AH443" s="2" t="s">
        <v>127</v>
      </c>
      <c r="AI443" s="2"/>
      <c r="AJ443" s="2" t="s">
        <v>365</v>
      </c>
      <c r="AK443" s="2" t="s">
        <v>204</v>
      </c>
      <c r="AL443" s="2" t="s">
        <v>204</v>
      </c>
      <c r="AM443" s="2" t="s">
        <v>205</v>
      </c>
      <c r="AN443" s="2" t="s">
        <v>366</v>
      </c>
      <c r="AO443" s="22">
        <v>0</v>
      </c>
      <c r="AP443" s="22">
        <v>0</v>
      </c>
      <c r="AQ443" s="22">
        <v>1</v>
      </c>
      <c r="AR443" s="22"/>
      <c r="AS443" s="25">
        <v>21794</v>
      </c>
      <c r="AT443" s="25">
        <v>0</v>
      </c>
      <c r="AU443" s="25">
        <v>23245</v>
      </c>
      <c r="AV443" s="25">
        <v>0</v>
      </c>
      <c r="AW443" s="25">
        <v>21794</v>
      </c>
      <c r="AX443" s="25">
        <v>23245</v>
      </c>
      <c r="AY443" s="25">
        <v>1451</v>
      </c>
    </row>
    <row r="444" spans="2:51" hidden="1">
      <c r="B444" s="5" t="s">
        <v>19</v>
      </c>
      <c r="C444" s="2" t="s">
        <v>131</v>
      </c>
      <c r="D444" s="2"/>
      <c r="E444" s="2"/>
      <c r="F444" s="2" t="s">
        <v>126</v>
      </c>
      <c r="G444" s="3">
        <v>46240</v>
      </c>
      <c r="H444" s="2" t="s">
        <v>3040</v>
      </c>
      <c r="I444" s="3">
        <v>46240</v>
      </c>
      <c r="J444" s="2" t="s">
        <v>3041</v>
      </c>
      <c r="K444" s="2" t="s">
        <v>126</v>
      </c>
      <c r="L444" s="2"/>
      <c r="M444" s="2" t="s">
        <v>90</v>
      </c>
      <c r="N444" s="3">
        <v>46240</v>
      </c>
      <c r="O444" s="2"/>
      <c r="P444" s="2"/>
      <c r="Q444" s="2" t="s">
        <v>25</v>
      </c>
      <c r="R444" s="2" t="s">
        <v>25</v>
      </c>
      <c r="S444" s="2"/>
      <c r="T444" s="3"/>
      <c r="U444" s="2"/>
      <c r="V444" s="2"/>
      <c r="W444" s="2" t="s">
        <v>950</v>
      </c>
      <c r="X444" s="2" t="s">
        <v>113</v>
      </c>
      <c r="Y444" s="2" t="s">
        <v>170</v>
      </c>
      <c r="Z444" s="2" t="s">
        <v>92</v>
      </c>
      <c r="AA444" s="2" t="s">
        <v>90</v>
      </c>
      <c r="AB444" s="2"/>
      <c r="AC444" s="2" t="s">
        <v>114</v>
      </c>
      <c r="AD444" s="2"/>
      <c r="AE444" s="2" t="s">
        <v>171</v>
      </c>
      <c r="AF444" s="2" t="s">
        <v>125</v>
      </c>
      <c r="AG444" s="2" t="s">
        <v>126</v>
      </c>
      <c r="AH444" s="2" t="s">
        <v>127</v>
      </c>
      <c r="AI444" s="2"/>
      <c r="AJ444" s="2" t="s">
        <v>138</v>
      </c>
      <c r="AK444" s="2" t="s">
        <v>103</v>
      </c>
      <c r="AL444" s="2" t="s">
        <v>103</v>
      </c>
      <c r="AM444" s="2" t="s">
        <v>139</v>
      </c>
      <c r="AN444" s="2" t="s">
        <v>406</v>
      </c>
      <c r="AO444" s="22">
        <v>0</v>
      </c>
      <c r="AP444" s="22">
        <v>0</v>
      </c>
      <c r="AQ444" s="22">
        <v>1</v>
      </c>
      <c r="AR444" s="22"/>
      <c r="AS444" s="25">
        <v>22530</v>
      </c>
      <c r="AT444" s="25">
        <v>0</v>
      </c>
      <c r="AU444" s="25">
        <v>22627</v>
      </c>
      <c r="AV444" s="25">
        <v>0</v>
      </c>
      <c r="AW444" s="25">
        <v>22530</v>
      </c>
      <c r="AX444" s="25">
        <v>22627</v>
      </c>
      <c r="AY444" s="25">
        <v>97</v>
      </c>
    </row>
    <row r="445" spans="2:51" hidden="1">
      <c r="B445" s="5" t="s">
        <v>19</v>
      </c>
      <c r="C445" s="2" t="s">
        <v>131</v>
      </c>
      <c r="D445" s="2"/>
      <c r="E445" s="2"/>
      <c r="F445" s="2" t="s">
        <v>126</v>
      </c>
      <c r="G445" s="3">
        <v>46240</v>
      </c>
      <c r="H445" s="2" t="s">
        <v>3042</v>
      </c>
      <c r="I445" s="3">
        <v>46240</v>
      </c>
      <c r="J445" s="2" t="s">
        <v>3043</v>
      </c>
      <c r="K445" s="2" t="s">
        <v>126</v>
      </c>
      <c r="L445" s="2"/>
      <c r="M445" s="2" t="s">
        <v>90</v>
      </c>
      <c r="N445" s="3">
        <v>46240</v>
      </c>
      <c r="O445" s="2"/>
      <c r="P445" s="2"/>
      <c r="Q445" s="2" t="s">
        <v>25</v>
      </c>
      <c r="R445" s="2" t="s">
        <v>25</v>
      </c>
      <c r="S445" s="2"/>
      <c r="T445" s="3"/>
      <c r="U445" s="2"/>
      <c r="V445" s="2"/>
      <c r="W445" s="2" t="s">
        <v>1145</v>
      </c>
      <c r="X445" s="2" t="s">
        <v>133</v>
      </c>
      <c r="Y445" s="2" t="s">
        <v>170</v>
      </c>
      <c r="Z445" s="2" t="s">
        <v>92</v>
      </c>
      <c r="AA445" s="2" t="s">
        <v>90</v>
      </c>
      <c r="AB445" s="2"/>
      <c r="AC445" s="2" t="s">
        <v>114</v>
      </c>
      <c r="AD445" s="2"/>
      <c r="AE445" s="2" t="s">
        <v>171</v>
      </c>
      <c r="AF445" s="2" t="s">
        <v>125</v>
      </c>
      <c r="AG445" s="2" t="s">
        <v>126</v>
      </c>
      <c r="AH445" s="2" t="s">
        <v>127</v>
      </c>
      <c r="AI445" s="2"/>
      <c r="AJ445" s="2" t="s">
        <v>138</v>
      </c>
      <c r="AK445" s="2" t="s">
        <v>103</v>
      </c>
      <c r="AL445" s="2" t="s">
        <v>103</v>
      </c>
      <c r="AM445" s="2" t="s">
        <v>139</v>
      </c>
      <c r="AN445" s="2" t="s">
        <v>375</v>
      </c>
      <c r="AO445" s="22">
        <v>0</v>
      </c>
      <c r="AP445" s="22">
        <v>0</v>
      </c>
      <c r="AQ445" s="22">
        <v>1</v>
      </c>
      <c r="AR445" s="22"/>
      <c r="AS445" s="25">
        <v>22530</v>
      </c>
      <c r="AT445" s="25">
        <v>0</v>
      </c>
      <c r="AU445" s="25">
        <v>22627</v>
      </c>
      <c r="AV445" s="25">
        <v>0</v>
      </c>
      <c r="AW445" s="25">
        <v>22530</v>
      </c>
      <c r="AX445" s="25">
        <v>22627</v>
      </c>
      <c r="AY445" s="25">
        <v>97</v>
      </c>
    </row>
    <row r="446" spans="2:51" hidden="1">
      <c r="B446" s="5" t="s">
        <v>19</v>
      </c>
      <c r="C446" s="2" t="s">
        <v>131</v>
      </c>
      <c r="D446" s="2"/>
      <c r="E446" s="2"/>
      <c r="F446" s="2" t="s">
        <v>126</v>
      </c>
      <c r="G446" s="3">
        <v>46240</v>
      </c>
      <c r="H446" s="2" t="s">
        <v>3044</v>
      </c>
      <c r="I446" s="3">
        <v>46240</v>
      </c>
      <c r="J446" s="2" t="s">
        <v>3045</v>
      </c>
      <c r="K446" s="2" t="s">
        <v>126</v>
      </c>
      <c r="L446" s="2"/>
      <c r="M446" s="2" t="s">
        <v>90</v>
      </c>
      <c r="N446" s="3">
        <v>46240</v>
      </c>
      <c r="O446" s="2"/>
      <c r="P446" s="2"/>
      <c r="Q446" s="2" t="s">
        <v>25</v>
      </c>
      <c r="R446" s="2" t="s">
        <v>25</v>
      </c>
      <c r="S446" s="2"/>
      <c r="T446" s="3"/>
      <c r="U446" s="2"/>
      <c r="V446" s="2"/>
      <c r="W446" s="2" t="s">
        <v>813</v>
      </c>
      <c r="X446" s="2" t="s">
        <v>113</v>
      </c>
      <c r="Y446" s="2" t="s">
        <v>170</v>
      </c>
      <c r="Z446" s="2" t="s">
        <v>92</v>
      </c>
      <c r="AA446" s="2" t="s">
        <v>90</v>
      </c>
      <c r="AB446" s="2"/>
      <c r="AC446" s="2" t="s">
        <v>114</v>
      </c>
      <c r="AD446" s="2"/>
      <c r="AE446" s="2" t="s">
        <v>171</v>
      </c>
      <c r="AF446" s="2" t="s">
        <v>125</v>
      </c>
      <c r="AG446" s="2" t="s">
        <v>126</v>
      </c>
      <c r="AH446" s="2" t="s">
        <v>127</v>
      </c>
      <c r="AI446" s="2"/>
      <c r="AJ446" s="2" t="s">
        <v>326</v>
      </c>
      <c r="AK446" s="2" t="s">
        <v>202</v>
      </c>
      <c r="AL446" s="2" t="s">
        <v>202</v>
      </c>
      <c r="AM446" s="2" t="s">
        <v>203</v>
      </c>
      <c r="AN446" s="2" t="s">
        <v>386</v>
      </c>
      <c r="AO446" s="22">
        <v>0</v>
      </c>
      <c r="AP446" s="22">
        <v>0</v>
      </c>
      <c r="AQ446" s="22">
        <v>1</v>
      </c>
      <c r="AR446" s="22"/>
      <c r="AS446" s="25">
        <v>6022</v>
      </c>
      <c r="AT446" s="25">
        <v>0</v>
      </c>
      <c r="AU446" s="25">
        <v>5163</v>
      </c>
      <c r="AV446" s="25">
        <v>0</v>
      </c>
      <c r="AW446" s="25">
        <v>6022</v>
      </c>
      <c r="AX446" s="25">
        <v>5163</v>
      </c>
      <c r="AY446" s="25">
        <v>-859</v>
      </c>
    </row>
    <row r="447" spans="2:51" hidden="1">
      <c r="B447" s="5" t="s">
        <v>19</v>
      </c>
      <c r="C447" s="2" t="s">
        <v>131</v>
      </c>
      <c r="D447" s="2"/>
      <c r="E447" s="2"/>
      <c r="F447" s="2" t="s">
        <v>126</v>
      </c>
      <c r="G447" s="3">
        <v>46240</v>
      </c>
      <c r="H447" s="2" t="s">
        <v>3046</v>
      </c>
      <c r="I447" s="3">
        <v>46240</v>
      </c>
      <c r="J447" s="2" t="s">
        <v>3047</v>
      </c>
      <c r="K447" s="2" t="s">
        <v>126</v>
      </c>
      <c r="L447" s="2"/>
      <c r="M447" s="2" t="s">
        <v>90</v>
      </c>
      <c r="N447" s="3">
        <v>46240</v>
      </c>
      <c r="O447" s="2"/>
      <c r="P447" s="2"/>
      <c r="Q447" s="2" t="s">
        <v>25</v>
      </c>
      <c r="R447" s="2" t="s">
        <v>25</v>
      </c>
      <c r="S447" s="2"/>
      <c r="T447" s="3"/>
      <c r="U447" s="2"/>
      <c r="V447" s="2"/>
      <c r="W447" s="2" t="s">
        <v>482</v>
      </c>
      <c r="X447" s="2" t="s">
        <v>113</v>
      </c>
      <c r="Y447" s="2" t="s">
        <v>170</v>
      </c>
      <c r="Z447" s="2" t="s">
        <v>92</v>
      </c>
      <c r="AA447" s="2" t="s">
        <v>90</v>
      </c>
      <c r="AB447" s="2"/>
      <c r="AC447" s="2" t="s">
        <v>114</v>
      </c>
      <c r="AD447" s="2"/>
      <c r="AE447" s="2" t="s">
        <v>171</v>
      </c>
      <c r="AF447" s="2" t="s">
        <v>125</v>
      </c>
      <c r="AG447" s="2" t="s">
        <v>126</v>
      </c>
      <c r="AH447" s="2" t="s">
        <v>127</v>
      </c>
      <c r="AI447" s="2"/>
      <c r="AJ447" s="2" t="s">
        <v>232</v>
      </c>
      <c r="AK447" s="2" t="s">
        <v>5</v>
      </c>
      <c r="AL447" s="2" t="s">
        <v>5</v>
      </c>
      <c r="AM447" s="2" t="s">
        <v>178</v>
      </c>
      <c r="AN447" s="2" t="s">
        <v>1105</v>
      </c>
      <c r="AO447" s="22">
        <v>0</v>
      </c>
      <c r="AP447" s="22">
        <v>0</v>
      </c>
      <c r="AQ447" s="22">
        <v>1</v>
      </c>
      <c r="AR447" s="22"/>
      <c r="AS447" s="25">
        <v>32220</v>
      </c>
      <c r="AT447" s="25">
        <v>0</v>
      </c>
      <c r="AU447" s="25">
        <v>34766</v>
      </c>
      <c r="AV447" s="25">
        <v>0</v>
      </c>
      <c r="AW447" s="25">
        <v>32220</v>
      </c>
      <c r="AX447" s="25">
        <v>34766</v>
      </c>
      <c r="AY447" s="25">
        <v>2546</v>
      </c>
    </row>
    <row r="448" spans="2:51" hidden="1">
      <c r="B448" s="5" t="s">
        <v>19</v>
      </c>
      <c r="C448" s="2" t="s">
        <v>131</v>
      </c>
      <c r="D448" s="2"/>
      <c r="E448" s="2"/>
      <c r="F448" s="2" t="s">
        <v>126</v>
      </c>
      <c r="G448" s="3">
        <v>46240</v>
      </c>
      <c r="H448" s="2" t="s">
        <v>3048</v>
      </c>
      <c r="I448" s="3">
        <v>46240</v>
      </c>
      <c r="J448" s="2" t="s">
        <v>3049</v>
      </c>
      <c r="K448" s="2" t="s">
        <v>126</v>
      </c>
      <c r="L448" s="2"/>
      <c r="M448" s="2" t="s">
        <v>90</v>
      </c>
      <c r="N448" s="3">
        <v>46240</v>
      </c>
      <c r="O448" s="2"/>
      <c r="P448" s="2"/>
      <c r="Q448" s="2" t="s">
        <v>25</v>
      </c>
      <c r="R448" s="2" t="s">
        <v>25</v>
      </c>
      <c r="S448" s="2"/>
      <c r="T448" s="3"/>
      <c r="U448" s="2"/>
      <c r="V448" s="2"/>
      <c r="W448" s="2" t="s">
        <v>1532</v>
      </c>
      <c r="X448" s="2" t="s">
        <v>113</v>
      </c>
      <c r="Y448" s="2" t="s">
        <v>170</v>
      </c>
      <c r="Z448" s="2" t="s">
        <v>92</v>
      </c>
      <c r="AA448" s="2" t="s">
        <v>90</v>
      </c>
      <c r="AB448" s="2"/>
      <c r="AC448" s="2" t="s">
        <v>114</v>
      </c>
      <c r="AD448" s="2"/>
      <c r="AE448" s="2" t="s">
        <v>171</v>
      </c>
      <c r="AF448" s="2" t="s">
        <v>125</v>
      </c>
      <c r="AG448" s="2" t="s">
        <v>126</v>
      </c>
      <c r="AH448" s="2" t="s">
        <v>127</v>
      </c>
      <c r="AI448" s="2"/>
      <c r="AJ448" s="2" t="s">
        <v>97</v>
      </c>
      <c r="AK448" s="2" t="s">
        <v>14</v>
      </c>
      <c r="AL448" s="2" t="s">
        <v>14</v>
      </c>
      <c r="AM448" s="2" t="s">
        <v>98</v>
      </c>
      <c r="AN448" s="2" t="s">
        <v>317</v>
      </c>
      <c r="AO448" s="22">
        <v>0</v>
      </c>
      <c r="AP448" s="22">
        <v>0</v>
      </c>
      <c r="AQ448" s="22">
        <v>1</v>
      </c>
      <c r="AR448" s="22"/>
      <c r="AS448" s="25">
        <v>27242</v>
      </c>
      <c r="AT448" s="25">
        <v>0</v>
      </c>
      <c r="AU448" s="25">
        <v>30496</v>
      </c>
      <c r="AV448" s="25">
        <v>0</v>
      </c>
      <c r="AW448" s="25">
        <v>27242</v>
      </c>
      <c r="AX448" s="25">
        <v>30496</v>
      </c>
      <c r="AY448" s="25">
        <v>3254</v>
      </c>
    </row>
    <row r="449" spans="2:51" hidden="1">
      <c r="B449" s="5" t="s">
        <v>19</v>
      </c>
      <c r="C449" s="2" t="s">
        <v>131</v>
      </c>
      <c r="D449" s="2"/>
      <c r="E449" s="2"/>
      <c r="F449" s="2" t="s">
        <v>126</v>
      </c>
      <c r="G449" s="3">
        <v>46240</v>
      </c>
      <c r="H449" s="2" t="s">
        <v>3050</v>
      </c>
      <c r="I449" s="3">
        <v>46240</v>
      </c>
      <c r="J449" s="2" t="s">
        <v>3051</v>
      </c>
      <c r="K449" s="2" t="s">
        <v>126</v>
      </c>
      <c r="L449" s="2"/>
      <c r="M449" s="2" t="s">
        <v>90</v>
      </c>
      <c r="N449" s="3">
        <v>46240</v>
      </c>
      <c r="O449" s="2"/>
      <c r="P449" s="2"/>
      <c r="Q449" s="2" t="s">
        <v>25</v>
      </c>
      <c r="R449" s="2" t="s">
        <v>25</v>
      </c>
      <c r="S449" s="2"/>
      <c r="T449" s="3"/>
      <c r="U449" s="2"/>
      <c r="V449" s="2"/>
      <c r="W449" s="2" t="s">
        <v>1248</v>
      </c>
      <c r="X449" s="2" t="s">
        <v>113</v>
      </c>
      <c r="Y449" s="2" t="s">
        <v>573</v>
      </c>
      <c r="Z449" s="2" t="s">
        <v>92</v>
      </c>
      <c r="AA449" s="2" t="s">
        <v>90</v>
      </c>
      <c r="AB449" s="2"/>
      <c r="AC449" s="2" t="s">
        <v>114</v>
      </c>
      <c r="AD449" s="2"/>
      <c r="AE449" s="2" t="s">
        <v>171</v>
      </c>
      <c r="AF449" s="2" t="s">
        <v>125</v>
      </c>
      <c r="AG449" s="2" t="s">
        <v>126</v>
      </c>
      <c r="AH449" s="2" t="s">
        <v>127</v>
      </c>
      <c r="AI449" s="2"/>
      <c r="AJ449" s="2" t="s">
        <v>164</v>
      </c>
      <c r="AK449" s="2" t="s">
        <v>165</v>
      </c>
      <c r="AL449" s="2" t="s">
        <v>165</v>
      </c>
      <c r="AM449" s="2" t="s">
        <v>166</v>
      </c>
      <c r="AN449" s="2" t="s">
        <v>501</v>
      </c>
      <c r="AO449" s="22">
        <v>0</v>
      </c>
      <c r="AP449" s="22">
        <v>0</v>
      </c>
      <c r="AQ449" s="22">
        <v>1</v>
      </c>
      <c r="AR449" s="22"/>
      <c r="AS449" s="25">
        <v>25808</v>
      </c>
      <c r="AT449" s="25">
        <v>0</v>
      </c>
      <c r="AU449" s="25">
        <v>28771</v>
      </c>
      <c r="AV449" s="25">
        <v>0</v>
      </c>
      <c r="AW449" s="25">
        <v>25808</v>
      </c>
      <c r="AX449" s="25">
        <v>28771</v>
      </c>
      <c r="AY449" s="25">
        <v>2963</v>
      </c>
    </row>
    <row r="450" spans="2:51" hidden="1">
      <c r="B450" s="5" t="s">
        <v>19</v>
      </c>
      <c r="C450" s="2" t="s">
        <v>131</v>
      </c>
      <c r="D450" s="2"/>
      <c r="E450" s="2"/>
      <c r="F450" s="2" t="s">
        <v>126</v>
      </c>
      <c r="G450" s="3">
        <v>46240</v>
      </c>
      <c r="H450" s="2" t="s">
        <v>3052</v>
      </c>
      <c r="I450" s="3">
        <v>46240</v>
      </c>
      <c r="J450" s="2" t="s">
        <v>3053</v>
      </c>
      <c r="K450" s="2" t="s">
        <v>126</v>
      </c>
      <c r="L450" s="2"/>
      <c r="M450" s="2" t="s">
        <v>90</v>
      </c>
      <c r="N450" s="3">
        <v>46240</v>
      </c>
      <c r="O450" s="2"/>
      <c r="P450" s="2"/>
      <c r="Q450" s="2" t="s">
        <v>25</v>
      </c>
      <c r="R450" s="2" t="s">
        <v>25</v>
      </c>
      <c r="S450" s="2"/>
      <c r="T450" s="3"/>
      <c r="U450" s="2"/>
      <c r="V450" s="2"/>
      <c r="W450" s="2" t="s">
        <v>1130</v>
      </c>
      <c r="X450" s="2" t="s">
        <v>133</v>
      </c>
      <c r="Y450" s="2" t="s">
        <v>170</v>
      </c>
      <c r="Z450" s="2" t="s">
        <v>92</v>
      </c>
      <c r="AA450" s="2" t="s">
        <v>90</v>
      </c>
      <c r="AB450" s="2"/>
      <c r="AC450" s="2" t="s">
        <v>114</v>
      </c>
      <c r="AD450" s="2"/>
      <c r="AE450" s="2" t="s">
        <v>171</v>
      </c>
      <c r="AF450" s="2" t="s">
        <v>125</v>
      </c>
      <c r="AG450" s="2" t="s">
        <v>126</v>
      </c>
      <c r="AH450" s="2" t="s">
        <v>127</v>
      </c>
      <c r="AI450" s="2"/>
      <c r="AJ450" s="2" t="s">
        <v>268</v>
      </c>
      <c r="AK450" s="2" t="s">
        <v>15</v>
      </c>
      <c r="AL450" s="2" t="s">
        <v>269</v>
      </c>
      <c r="AM450" s="2" t="s">
        <v>270</v>
      </c>
      <c r="AN450" s="2" t="s">
        <v>399</v>
      </c>
      <c r="AO450" s="22">
        <v>0</v>
      </c>
      <c r="AP450" s="22">
        <v>0</v>
      </c>
      <c r="AQ450" s="22">
        <v>1</v>
      </c>
      <c r="AR450" s="22"/>
      <c r="AS450" s="25">
        <v>20073</v>
      </c>
      <c r="AT450" s="25">
        <v>0</v>
      </c>
      <c r="AU450" s="25">
        <v>21003</v>
      </c>
      <c r="AV450" s="25">
        <v>0</v>
      </c>
      <c r="AW450" s="25">
        <v>20073</v>
      </c>
      <c r="AX450" s="25">
        <v>21003</v>
      </c>
      <c r="AY450" s="25">
        <v>930</v>
      </c>
    </row>
    <row r="451" spans="2:51" hidden="1">
      <c r="B451" s="5" t="s">
        <v>19</v>
      </c>
      <c r="C451" s="2" t="s">
        <v>131</v>
      </c>
      <c r="D451" s="2"/>
      <c r="E451" s="2"/>
      <c r="F451" s="2" t="s">
        <v>126</v>
      </c>
      <c r="G451" s="3">
        <v>46240</v>
      </c>
      <c r="H451" s="2" t="s">
        <v>3054</v>
      </c>
      <c r="I451" s="3">
        <v>46240</v>
      </c>
      <c r="J451" s="2" t="s">
        <v>3055</v>
      </c>
      <c r="K451" s="2" t="s">
        <v>126</v>
      </c>
      <c r="L451" s="2"/>
      <c r="M451" s="2" t="s">
        <v>90</v>
      </c>
      <c r="N451" s="3">
        <v>46240</v>
      </c>
      <c r="O451" s="2"/>
      <c r="P451" s="2"/>
      <c r="Q451" s="2" t="s">
        <v>25</v>
      </c>
      <c r="R451" s="2" t="s">
        <v>25</v>
      </c>
      <c r="S451" s="2"/>
      <c r="T451" s="3"/>
      <c r="U451" s="2"/>
      <c r="V451" s="2"/>
      <c r="W451" s="2" t="s">
        <v>728</v>
      </c>
      <c r="X451" s="2" t="s">
        <v>113</v>
      </c>
      <c r="Y451" s="2" t="s">
        <v>170</v>
      </c>
      <c r="Z451" s="2" t="s">
        <v>92</v>
      </c>
      <c r="AA451" s="2" t="s">
        <v>90</v>
      </c>
      <c r="AB451" s="2"/>
      <c r="AC451" s="2" t="s">
        <v>114</v>
      </c>
      <c r="AD451" s="2"/>
      <c r="AE451" s="2" t="s">
        <v>171</v>
      </c>
      <c r="AF451" s="2" t="s">
        <v>125</v>
      </c>
      <c r="AG451" s="2" t="s">
        <v>126</v>
      </c>
      <c r="AH451" s="2" t="s">
        <v>127</v>
      </c>
      <c r="AI451" s="2"/>
      <c r="AJ451" s="2" t="s">
        <v>209</v>
      </c>
      <c r="AK451" s="2" t="s">
        <v>201</v>
      </c>
      <c r="AL451" s="2" t="s">
        <v>201</v>
      </c>
      <c r="AM451" s="2" t="s">
        <v>210</v>
      </c>
      <c r="AN451" s="2" t="s">
        <v>578</v>
      </c>
      <c r="AO451" s="22">
        <v>0</v>
      </c>
      <c r="AP451" s="22">
        <v>0</v>
      </c>
      <c r="AQ451" s="22">
        <v>1</v>
      </c>
      <c r="AR451" s="22"/>
      <c r="AS451" s="25">
        <v>34811</v>
      </c>
      <c r="AT451" s="25">
        <v>0</v>
      </c>
      <c r="AU451" s="25">
        <v>40766</v>
      </c>
      <c r="AV451" s="25">
        <v>0</v>
      </c>
      <c r="AW451" s="25">
        <v>34811</v>
      </c>
      <c r="AX451" s="25">
        <v>40766</v>
      </c>
      <c r="AY451" s="25">
        <v>5955</v>
      </c>
    </row>
    <row r="452" spans="2:51" hidden="1">
      <c r="B452" s="5" t="s">
        <v>19</v>
      </c>
      <c r="C452" s="2" t="s">
        <v>112</v>
      </c>
      <c r="D452" s="2" t="s">
        <v>100</v>
      </c>
      <c r="E452" s="2"/>
      <c r="F452" s="2"/>
      <c r="G452" s="3">
        <v>46240</v>
      </c>
      <c r="H452" s="2" t="s">
        <v>3056</v>
      </c>
      <c r="I452" s="3">
        <v>46240</v>
      </c>
      <c r="J452" s="2" t="s">
        <v>3057</v>
      </c>
      <c r="K452" s="2"/>
      <c r="L452" s="2"/>
      <c r="M452" s="2" t="s">
        <v>90</v>
      </c>
      <c r="N452" s="3"/>
      <c r="O452" s="2"/>
      <c r="P452" s="2"/>
      <c r="Q452" s="2" t="s">
        <v>23</v>
      </c>
      <c r="R452" s="2" t="s">
        <v>23</v>
      </c>
      <c r="S452" s="2"/>
      <c r="T452" s="3">
        <v>46240</v>
      </c>
      <c r="U452" s="2" t="s">
        <v>3058</v>
      </c>
      <c r="V452" s="2"/>
      <c r="W452" s="2" t="s">
        <v>3059</v>
      </c>
      <c r="X452" s="2" t="s">
        <v>113</v>
      </c>
      <c r="Y452" s="2" t="s">
        <v>3060</v>
      </c>
      <c r="Z452" s="2" t="s">
        <v>92</v>
      </c>
      <c r="AA452" s="2" t="s">
        <v>90</v>
      </c>
      <c r="AB452" s="2"/>
      <c r="AC452" s="2" t="s">
        <v>114</v>
      </c>
      <c r="AD452" s="2">
        <v>1</v>
      </c>
      <c r="AE452" s="2" t="s">
        <v>282</v>
      </c>
      <c r="AF452" s="2" t="s">
        <v>3</v>
      </c>
      <c r="AG452" s="2" t="s">
        <v>3</v>
      </c>
      <c r="AH452" s="2" t="s">
        <v>283</v>
      </c>
      <c r="AI452" s="2"/>
      <c r="AJ452" s="2" t="s">
        <v>236</v>
      </c>
      <c r="AK452" s="2" t="s">
        <v>168</v>
      </c>
      <c r="AL452" s="2" t="s">
        <v>168</v>
      </c>
      <c r="AM452" s="2" t="s">
        <v>237</v>
      </c>
      <c r="AN452" s="2" t="s">
        <v>3061</v>
      </c>
      <c r="AO452" s="22">
        <v>0</v>
      </c>
      <c r="AP452" s="22">
        <v>0</v>
      </c>
      <c r="AQ452" s="22">
        <v>0</v>
      </c>
      <c r="AR452" s="22">
        <v>0</v>
      </c>
      <c r="AS452" s="25">
        <v>25000</v>
      </c>
      <c r="AT452" s="25">
        <v>0</v>
      </c>
      <c r="AU452" s="25">
        <v>35772</v>
      </c>
      <c r="AV452" s="25">
        <v>0</v>
      </c>
      <c r="AW452" s="25">
        <v>25000</v>
      </c>
      <c r="AX452" s="25">
        <v>35772</v>
      </c>
      <c r="AY452" s="25">
        <v>10772</v>
      </c>
    </row>
    <row r="453" spans="2:51" hidden="1">
      <c r="B453" s="5" t="s">
        <v>19</v>
      </c>
      <c r="C453" s="2" t="s">
        <v>112</v>
      </c>
      <c r="D453" s="2" t="s">
        <v>100</v>
      </c>
      <c r="E453" s="2"/>
      <c r="F453" s="2"/>
      <c r="G453" s="3">
        <v>46240</v>
      </c>
      <c r="H453" s="2" t="s">
        <v>3062</v>
      </c>
      <c r="I453" s="3">
        <v>46240</v>
      </c>
      <c r="J453" s="2" t="s">
        <v>3063</v>
      </c>
      <c r="K453" s="2"/>
      <c r="L453" s="2"/>
      <c r="M453" s="2" t="s">
        <v>90</v>
      </c>
      <c r="N453" s="3"/>
      <c r="O453" s="2"/>
      <c r="P453" s="2"/>
      <c r="Q453" s="2" t="s">
        <v>526</v>
      </c>
      <c r="R453" s="2" t="s">
        <v>526</v>
      </c>
      <c r="S453" s="2"/>
      <c r="T453" s="3">
        <v>46240</v>
      </c>
      <c r="U453" s="2" t="s">
        <v>3064</v>
      </c>
      <c r="V453" s="2"/>
      <c r="W453" s="2" t="s">
        <v>292</v>
      </c>
      <c r="X453" s="2" t="s">
        <v>113</v>
      </c>
      <c r="Y453" s="2" t="s">
        <v>656</v>
      </c>
      <c r="Z453" s="2" t="s">
        <v>92</v>
      </c>
      <c r="AA453" s="2" t="s">
        <v>90</v>
      </c>
      <c r="AB453" s="2"/>
      <c r="AC453" s="2" t="s">
        <v>114</v>
      </c>
      <c r="AD453" s="2">
        <v>1</v>
      </c>
      <c r="AE453" s="2" t="s">
        <v>390</v>
      </c>
      <c r="AF453" s="2" t="s">
        <v>362</v>
      </c>
      <c r="AG453" s="2" t="s">
        <v>362</v>
      </c>
      <c r="AH453" s="2" t="s">
        <v>391</v>
      </c>
      <c r="AI453" s="2"/>
      <c r="AJ453" s="2" t="s">
        <v>282</v>
      </c>
      <c r="AK453" s="2" t="s">
        <v>3</v>
      </c>
      <c r="AL453" s="2" t="s">
        <v>3</v>
      </c>
      <c r="AM453" s="2" t="s">
        <v>283</v>
      </c>
      <c r="AN453" s="2" t="s">
        <v>3065</v>
      </c>
      <c r="AO453" s="22">
        <v>0</v>
      </c>
      <c r="AP453" s="22">
        <v>0</v>
      </c>
      <c r="AQ453" s="22">
        <v>0</v>
      </c>
      <c r="AR453" s="22">
        <v>0</v>
      </c>
      <c r="AS453" s="25">
        <v>22000</v>
      </c>
      <c r="AT453" s="25">
        <v>0</v>
      </c>
      <c r="AU453" s="25">
        <v>23984.1</v>
      </c>
      <c r="AV453" s="25">
        <v>0</v>
      </c>
      <c r="AW453" s="25">
        <v>22000</v>
      </c>
      <c r="AX453" s="25">
        <v>23984.1</v>
      </c>
      <c r="AY453" s="25">
        <v>1984.1</v>
      </c>
    </row>
    <row r="454" spans="2:51" hidden="1">
      <c r="B454" s="5" t="s">
        <v>19</v>
      </c>
      <c r="C454" s="2" t="s">
        <v>112</v>
      </c>
      <c r="D454" s="2" t="s">
        <v>100</v>
      </c>
      <c r="E454" s="2"/>
      <c r="F454" s="2"/>
      <c r="G454" s="3">
        <v>46240</v>
      </c>
      <c r="H454" s="2" t="s">
        <v>3066</v>
      </c>
      <c r="I454" s="3">
        <v>46240</v>
      </c>
      <c r="J454" s="2" t="s">
        <v>3067</v>
      </c>
      <c r="K454" s="2"/>
      <c r="L454" s="2"/>
      <c r="M454" s="2" t="s">
        <v>90</v>
      </c>
      <c r="N454" s="3"/>
      <c r="O454" s="2"/>
      <c r="P454" s="2"/>
      <c r="Q454" s="2" t="s">
        <v>25</v>
      </c>
      <c r="R454" s="2" t="s">
        <v>25</v>
      </c>
      <c r="S454" s="2"/>
      <c r="T454" s="3">
        <v>46240</v>
      </c>
      <c r="U454" s="2" t="s">
        <v>3068</v>
      </c>
      <c r="V454" s="2"/>
      <c r="W454" s="2" t="s">
        <v>790</v>
      </c>
      <c r="X454" s="2" t="s">
        <v>113</v>
      </c>
      <c r="Y454" s="2" t="s">
        <v>196</v>
      </c>
      <c r="Z454" s="2" t="s">
        <v>92</v>
      </c>
      <c r="AA454" s="2" t="s">
        <v>90</v>
      </c>
      <c r="AB454" s="2"/>
      <c r="AC454" s="2" t="s">
        <v>114</v>
      </c>
      <c r="AD454" s="2">
        <v>1</v>
      </c>
      <c r="AE454" s="2" t="s">
        <v>125</v>
      </c>
      <c r="AF454" s="2" t="s">
        <v>125</v>
      </c>
      <c r="AG454" s="2" t="s">
        <v>126</v>
      </c>
      <c r="AH454" s="2" t="s">
        <v>127</v>
      </c>
      <c r="AI454" s="2"/>
      <c r="AJ454" s="2" t="s">
        <v>231</v>
      </c>
      <c r="AK454" s="2" t="s">
        <v>207</v>
      </c>
      <c r="AL454" s="2" t="s">
        <v>207</v>
      </c>
      <c r="AM454" s="2" t="s">
        <v>178</v>
      </c>
      <c r="AN454" s="2"/>
      <c r="AO454" s="22">
        <v>0</v>
      </c>
      <c r="AP454" s="22">
        <v>0</v>
      </c>
      <c r="AQ454" s="22">
        <v>0</v>
      </c>
      <c r="AR454" s="22">
        <v>0</v>
      </c>
      <c r="AS454" s="25">
        <v>30000</v>
      </c>
      <c r="AT454" s="25">
        <v>0</v>
      </c>
      <c r="AU454" s="25">
        <v>30460</v>
      </c>
      <c r="AV454" s="25">
        <v>0</v>
      </c>
      <c r="AW454" s="25">
        <v>30000</v>
      </c>
      <c r="AX454" s="25">
        <v>30460</v>
      </c>
      <c r="AY454" s="25">
        <v>460</v>
      </c>
    </row>
    <row r="455" spans="2:51" hidden="1">
      <c r="B455" s="5" t="s">
        <v>19</v>
      </c>
      <c r="C455" s="2" t="s">
        <v>112</v>
      </c>
      <c r="D455" s="2" t="s">
        <v>100</v>
      </c>
      <c r="E455" s="2"/>
      <c r="F455" s="2"/>
      <c r="G455" s="3">
        <v>46240</v>
      </c>
      <c r="H455" s="2" t="s">
        <v>3069</v>
      </c>
      <c r="I455" s="3">
        <v>46240</v>
      </c>
      <c r="J455" s="2" t="s">
        <v>3070</v>
      </c>
      <c r="K455" s="2"/>
      <c r="L455" s="2"/>
      <c r="M455" s="2" t="s">
        <v>90</v>
      </c>
      <c r="N455" s="3"/>
      <c r="O455" s="2"/>
      <c r="P455" s="2"/>
      <c r="Q455" s="2" t="s">
        <v>25</v>
      </c>
      <c r="R455" s="2" t="s">
        <v>25</v>
      </c>
      <c r="S455" s="2"/>
      <c r="T455" s="3">
        <v>46240</v>
      </c>
      <c r="U455" s="2" t="s">
        <v>3071</v>
      </c>
      <c r="V455" s="2"/>
      <c r="W455" s="2" t="s">
        <v>3072</v>
      </c>
      <c r="X455" s="2" t="s">
        <v>113</v>
      </c>
      <c r="Y455" s="2" t="s">
        <v>3073</v>
      </c>
      <c r="Z455" s="2" t="s">
        <v>92</v>
      </c>
      <c r="AA455" s="2" t="s">
        <v>90</v>
      </c>
      <c r="AB455" s="2"/>
      <c r="AC455" s="2" t="s">
        <v>114</v>
      </c>
      <c r="AD455" s="2">
        <v>1</v>
      </c>
      <c r="AE455" s="2" t="s">
        <v>125</v>
      </c>
      <c r="AF455" s="2" t="s">
        <v>125</v>
      </c>
      <c r="AG455" s="2" t="s">
        <v>126</v>
      </c>
      <c r="AH455" s="2" t="s">
        <v>127</v>
      </c>
      <c r="AI455" s="2"/>
      <c r="AJ455" s="2" t="s">
        <v>136</v>
      </c>
      <c r="AK455" s="2" t="s">
        <v>9</v>
      </c>
      <c r="AL455" s="2" t="s">
        <v>9</v>
      </c>
      <c r="AM455" s="2" t="s">
        <v>137</v>
      </c>
      <c r="AN455" s="2"/>
      <c r="AO455" s="22">
        <v>0</v>
      </c>
      <c r="AP455" s="22">
        <v>0</v>
      </c>
      <c r="AQ455" s="22">
        <v>0</v>
      </c>
      <c r="AR455" s="22">
        <v>0</v>
      </c>
      <c r="AS455" s="25">
        <v>28000</v>
      </c>
      <c r="AT455" s="25">
        <v>0</v>
      </c>
      <c r="AU455" s="25">
        <v>32223</v>
      </c>
      <c r="AV455" s="25">
        <v>0</v>
      </c>
      <c r="AW455" s="25">
        <v>28000</v>
      </c>
      <c r="AX455" s="25">
        <v>32223</v>
      </c>
      <c r="AY455" s="25">
        <v>4223</v>
      </c>
    </row>
    <row r="456" spans="2:51" hidden="1">
      <c r="B456" s="5" t="s">
        <v>19</v>
      </c>
      <c r="C456" s="2" t="s">
        <v>112</v>
      </c>
      <c r="D456" s="2" t="s">
        <v>100</v>
      </c>
      <c r="E456" s="2"/>
      <c r="F456" s="2"/>
      <c r="G456" s="3">
        <v>46240</v>
      </c>
      <c r="H456" s="2" t="s">
        <v>3074</v>
      </c>
      <c r="I456" s="3">
        <v>46240</v>
      </c>
      <c r="J456" s="2" t="s">
        <v>3075</v>
      </c>
      <c r="K456" s="2"/>
      <c r="L456" s="2"/>
      <c r="M456" s="2" t="s">
        <v>90</v>
      </c>
      <c r="N456" s="3"/>
      <c r="O456" s="2"/>
      <c r="P456" s="2"/>
      <c r="Q456" s="2" t="s">
        <v>883</v>
      </c>
      <c r="R456" s="2" t="s">
        <v>883</v>
      </c>
      <c r="S456" s="2"/>
      <c r="T456" s="3">
        <v>46240</v>
      </c>
      <c r="U456" s="2" t="s">
        <v>3076</v>
      </c>
      <c r="V456" s="2"/>
      <c r="W456" s="2" t="s">
        <v>3077</v>
      </c>
      <c r="X456" s="2" t="s">
        <v>113</v>
      </c>
      <c r="Y456" s="2" t="s">
        <v>3078</v>
      </c>
      <c r="Z456" s="2" t="s">
        <v>92</v>
      </c>
      <c r="AA456" s="2" t="s">
        <v>90</v>
      </c>
      <c r="AB456" s="2"/>
      <c r="AC456" s="2" t="s">
        <v>114</v>
      </c>
      <c r="AD456" s="2">
        <v>1</v>
      </c>
      <c r="AE456" s="2" t="s">
        <v>3079</v>
      </c>
      <c r="AF456" s="2" t="s">
        <v>3079</v>
      </c>
      <c r="AG456" s="2" t="s">
        <v>103</v>
      </c>
      <c r="AH456" s="2" t="s">
        <v>2</v>
      </c>
      <c r="AI456" s="2" t="s">
        <v>147</v>
      </c>
      <c r="AJ456" s="2" t="s">
        <v>254</v>
      </c>
      <c r="AK456" s="2" t="s">
        <v>126</v>
      </c>
      <c r="AL456" s="2" t="s">
        <v>126</v>
      </c>
      <c r="AM456" s="2" t="s">
        <v>314</v>
      </c>
      <c r="AN456" s="2" t="s">
        <v>3080</v>
      </c>
      <c r="AO456" s="22">
        <v>0</v>
      </c>
      <c r="AP456" s="22">
        <v>0</v>
      </c>
      <c r="AQ456" s="22">
        <v>0</v>
      </c>
      <c r="AR456" s="22">
        <v>0</v>
      </c>
      <c r="AS456" s="25">
        <v>12000</v>
      </c>
      <c r="AT456" s="25">
        <v>0</v>
      </c>
      <c r="AU456" s="25">
        <v>19930</v>
      </c>
      <c r="AV456" s="25">
        <v>0</v>
      </c>
      <c r="AW456" s="25">
        <v>12000</v>
      </c>
      <c r="AX456" s="25">
        <v>19930</v>
      </c>
      <c r="AY456" s="25">
        <v>7930</v>
      </c>
    </row>
    <row r="457" spans="2:51" hidden="1">
      <c r="B457" s="5" t="s">
        <v>19</v>
      </c>
      <c r="C457" s="2" t="s">
        <v>112</v>
      </c>
      <c r="D457" s="2" t="s">
        <v>100</v>
      </c>
      <c r="E457" s="2"/>
      <c r="F457" s="2"/>
      <c r="G457" s="3">
        <v>46240</v>
      </c>
      <c r="H457" s="2" t="s">
        <v>3081</v>
      </c>
      <c r="I457" s="3">
        <v>46240</v>
      </c>
      <c r="J457" s="2" t="s">
        <v>3082</v>
      </c>
      <c r="K457" s="2"/>
      <c r="L457" s="2"/>
      <c r="M457" s="2" t="s">
        <v>90</v>
      </c>
      <c r="N457" s="3"/>
      <c r="O457" s="2"/>
      <c r="P457" s="2"/>
      <c r="Q457" s="2" t="s">
        <v>1048</v>
      </c>
      <c r="R457" s="2" t="s">
        <v>1048</v>
      </c>
      <c r="S457" s="2"/>
      <c r="T457" s="3">
        <v>46240</v>
      </c>
      <c r="U457" s="2" t="s">
        <v>3083</v>
      </c>
      <c r="V457" s="2"/>
      <c r="W457" s="2" t="s">
        <v>3084</v>
      </c>
      <c r="X457" s="2" t="s">
        <v>113</v>
      </c>
      <c r="Y457" s="2" t="s">
        <v>3085</v>
      </c>
      <c r="Z457" s="2" t="s">
        <v>92</v>
      </c>
      <c r="AA457" s="2" t="s">
        <v>90</v>
      </c>
      <c r="AB457" s="2"/>
      <c r="AC457" s="2" t="s">
        <v>114</v>
      </c>
      <c r="AD457" s="2">
        <v>1</v>
      </c>
      <c r="AE457" s="2" t="s">
        <v>138</v>
      </c>
      <c r="AF457" s="2" t="s">
        <v>103</v>
      </c>
      <c r="AG457" s="2" t="s">
        <v>103</v>
      </c>
      <c r="AH457" s="2" t="s">
        <v>139</v>
      </c>
      <c r="AI457" s="2"/>
      <c r="AJ457" s="2" t="s">
        <v>282</v>
      </c>
      <c r="AK457" s="2" t="s">
        <v>3</v>
      </c>
      <c r="AL457" s="2" t="s">
        <v>3</v>
      </c>
      <c r="AM457" s="2" t="s">
        <v>283</v>
      </c>
      <c r="AN457" s="2"/>
      <c r="AO457" s="22">
        <v>0</v>
      </c>
      <c r="AP457" s="22">
        <v>0</v>
      </c>
      <c r="AQ457" s="22">
        <v>0</v>
      </c>
      <c r="AR457" s="22">
        <v>0</v>
      </c>
      <c r="AS457" s="25">
        <v>10000</v>
      </c>
      <c r="AT457" s="25">
        <v>0</v>
      </c>
      <c r="AU457" s="25">
        <v>11000</v>
      </c>
      <c r="AV457" s="25">
        <v>0</v>
      </c>
      <c r="AW457" s="25">
        <v>10000</v>
      </c>
      <c r="AX457" s="25">
        <v>11000</v>
      </c>
      <c r="AY457" s="25">
        <v>1000</v>
      </c>
    </row>
    <row r="458" spans="2:51" hidden="1">
      <c r="B458" s="5" t="s">
        <v>19</v>
      </c>
      <c r="C458" s="2" t="s">
        <v>112</v>
      </c>
      <c r="D458" s="2" t="s">
        <v>100</v>
      </c>
      <c r="E458" s="2"/>
      <c r="F458" s="2"/>
      <c r="G458" s="3">
        <v>46240</v>
      </c>
      <c r="H458" s="2" t="s">
        <v>3086</v>
      </c>
      <c r="I458" s="3">
        <v>46240</v>
      </c>
      <c r="J458" s="2" t="s">
        <v>3087</v>
      </c>
      <c r="K458" s="2"/>
      <c r="L458" s="2"/>
      <c r="M458" s="2" t="s">
        <v>90</v>
      </c>
      <c r="N458" s="3"/>
      <c r="O458" s="2"/>
      <c r="P458" s="2"/>
      <c r="Q458" s="2" t="s">
        <v>525</v>
      </c>
      <c r="R458" s="2" t="s">
        <v>525</v>
      </c>
      <c r="S458" s="2"/>
      <c r="T458" s="3">
        <v>46240</v>
      </c>
      <c r="U458" s="2" t="s">
        <v>3088</v>
      </c>
      <c r="V458" s="2"/>
      <c r="W458" s="2" t="s">
        <v>3089</v>
      </c>
      <c r="X458" s="2" t="s">
        <v>113</v>
      </c>
      <c r="Y458" s="2" t="s">
        <v>3090</v>
      </c>
      <c r="Z458" s="2" t="s">
        <v>92</v>
      </c>
      <c r="AA458" s="2" t="s">
        <v>90</v>
      </c>
      <c r="AB458" s="2"/>
      <c r="AC458" s="2" t="s">
        <v>114</v>
      </c>
      <c r="AD458" s="2">
        <v>1</v>
      </c>
      <c r="AE458" s="2" t="s">
        <v>282</v>
      </c>
      <c r="AF458" s="2" t="s">
        <v>3</v>
      </c>
      <c r="AG458" s="2" t="s">
        <v>3</v>
      </c>
      <c r="AH458" s="2" t="s">
        <v>283</v>
      </c>
      <c r="AI458" s="2"/>
      <c r="AJ458" s="2" t="s">
        <v>187</v>
      </c>
      <c r="AK458" s="2" t="s">
        <v>6</v>
      </c>
      <c r="AL458" s="2" t="s">
        <v>6</v>
      </c>
      <c r="AM458" s="2" t="s">
        <v>188</v>
      </c>
      <c r="AN458" s="2" t="s">
        <v>3091</v>
      </c>
      <c r="AO458" s="22">
        <v>0</v>
      </c>
      <c r="AP458" s="22">
        <v>0</v>
      </c>
      <c r="AQ458" s="22">
        <v>0</v>
      </c>
      <c r="AR458" s="22">
        <v>0</v>
      </c>
      <c r="AS458" s="25">
        <v>30000</v>
      </c>
      <c r="AT458" s="25">
        <v>0</v>
      </c>
      <c r="AU458" s="25">
        <v>32500</v>
      </c>
      <c r="AV458" s="25">
        <v>0</v>
      </c>
      <c r="AW458" s="25">
        <v>30000</v>
      </c>
      <c r="AX458" s="25">
        <v>32500</v>
      </c>
      <c r="AY458" s="25">
        <v>2500</v>
      </c>
    </row>
    <row r="459" spans="2:51" hidden="1">
      <c r="B459" s="5" t="s">
        <v>19</v>
      </c>
      <c r="C459" s="2" t="s">
        <v>112</v>
      </c>
      <c r="D459" s="2" t="s">
        <v>100</v>
      </c>
      <c r="E459" s="2"/>
      <c r="F459" s="2"/>
      <c r="G459" s="3">
        <v>46240</v>
      </c>
      <c r="H459" s="2" t="s">
        <v>3092</v>
      </c>
      <c r="I459" s="3">
        <v>46240</v>
      </c>
      <c r="J459" s="2" t="s">
        <v>3093</v>
      </c>
      <c r="K459" s="2"/>
      <c r="L459" s="2"/>
      <c r="M459" s="2" t="s">
        <v>90</v>
      </c>
      <c r="N459" s="3"/>
      <c r="O459" s="2"/>
      <c r="P459" s="2"/>
      <c r="Q459" s="2" t="s">
        <v>23</v>
      </c>
      <c r="R459" s="2" t="s">
        <v>23</v>
      </c>
      <c r="S459" s="2"/>
      <c r="T459" s="3">
        <v>46240</v>
      </c>
      <c r="U459" s="2" t="s">
        <v>3094</v>
      </c>
      <c r="V459" s="2"/>
      <c r="W459" s="2" t="s">
        <v>508</v>
      </c>
      <c r="X459" s="2" t="s">
        <v>113</v>
      </c>
      <c r="Y459" s="2" t="s">
        <v>509</v>
      </c>
      <c r="Z459" s="2" t="s">
        <v>92</v>
      </c>
      <c r="AA459" s="2" t="s">
        <v>90</v>
      </c>
      <c r="AB459" s="2"/>
      <c r="AC459" s="2" t="s">
        <v>114</v>
      </c>
      <c r="AD459" s="2">
        <v>1</v>
      </c>
      <c r="AE459" s="2" t="s">
        <v>282</v>
      </c>
      <c r="AF459" s="2" t="s">
        <v>3</v>
      </c>
      <c r="AG459" s="2" t="s">
        <v>3</v>
      </c>
      <c r="AH459" s="2" t="s">
        <v>283</v>
      </c>
      <c r="AI459" s="2"/>
      <c r="AJ459" s="2" t="s">
        <v>138</v>
      </c>
      <c r="AK459" s="2" t="s">
        <v>103</v>
      </c>
      <c r="AL459" s="2" t="s">
        <v>103</v>
      </c>
      <c r="AM459" s="2" t="s">
        <v>139</v>
      </c>
      <c r="AN459" s="2" t="s">
        <v>3095</v>
      </c>
      <c r="AO459" s="22">
        <v>0</v>
      </c>
      <c r="AP459" s="22">
        <v>0</v>
      </c>
      <c r="AQ459" s="22">
        <v>0</v>
      </c>
      <c r="AR459" s="22">
        <v>0</v>
      </c>
      <c r="AS459" s="25">
        <v>21000</v>
      </c>
      <c r="AT459" s="25">
        <v>0</v>
      </c>
      <c r="AU459" s="25">
        <v>23269</v>
      </c>
      <c r="AV459" s="25">
        <v>0</v>
      </c>
      <c r="AW459" s="25">
        <v>21000</v>
      </c>
      <c r="AX459" s="25">
        <v>23269</v>
      </c>
      <c r="AY459" s="25">
        <v>2269</v>
      </c>
    </row>
    <row r="460" spans="2:51" hidden="1">
      <c r="B460" s="5" t="s">
        <v>19</v>
      </c>
      <c r="C460" s="2" t="s">
        <v>112</v>
      </c>
      <c r="D460" s="2" t="s">
        <v>100</v>
      </c>
      <c r="E460" s="2"/>
      <c r="F460" s="2"/>
      <c r="G460" s="3">
        <v>46240</v>
      </c>
      <c r="H460" s="2" t="s">
        <v>3096</v>
      </c>
      <c r="I460" s="3">
        <v>46240</v>
      </c>
      <c r="J460" s="2" t="s">
        <v>3097</v>
      </c>
      <c r="K460" s="2"/>
      <c r="L460" s="2"/>
      <c r="M460" s="2" t="s">
        <v>90</v>
      </c>
      <c r="N460" s="3"/>
      <c r="O460" s="2"/>
      <c r="P460" s="2"/>
      <c r="Q460" s="2" t="s">
        <v>526</v>
      </c>
      <c r="R460" s="2" t="s">
        <v>526</v>
      </c>
      <c r="S460" s="2"/>
      <c r="T460" s="3">
        <v>46240</v>
      </c>
      <c r="U460" s="2" t="s">
        <v>3098</v>
      </c>
      <c r="V460" s="2"/>
      <c r="W460" s="2" t="s">
        <v>568</v>
      </c>
      <c r="X460" s="2" t="s">
        <v>113</v>
      </c>
      <c r="Y460" s="2" t="s">
        <v>569</v>
      </c>
      <c r="Z460" s="2" t="s">
        <v>92</v>
      </c>
      <c r="AA460" s="2" t="s">
        <v>90</v>
      </c>
      <c r="AB460" s="2"/>
      <c r="AC460" s="2" t="s">
        <v>114</v>
      </c>
      <c r="AD460" s="2">
        <v>1</v>
      </c>
      <c r="AE460" s="2" t="s">
        <v>390</v>
      </c>
      <c r="AF460" s="2" t="s">
        <v>362</v>
      </c>
      <c r="AG460" s="2" t="s">
        <v>362</v>
      </c>
      <c r="AH460" s="2" t="s">
        <v>391</v>
      </c>
      <c r="AI460" s="2"/>
      <c r="AJ460" s="2" t="s">
        <v>282</v>
      </c>
      <c r="AK460" s="2" t="s">
        <v>3</v>
      </c>
      <c r="AL460" s="2" t="s">
        <v>3</v>
      </c>
      <c r="AM460" s="2" t="s">
        <v>283</v>
      </c>
      <c r="AN460" s="2" t="s">
        <v>3099</v>
      </c>
      <c r="AO460" s="22">
        <v>0</v>
      </c>
      <c r="AP460" s="22">
        <v>0</v>
      </c>
      <c r="AQ460" s="22">
        <v>0</v>
      </c>
      <c r="AR460" s="22">
        <v>0</v>
      </c>
      <c r="AS460" s="25">
        <v>24000</v>
      </c>
      <c r="AT460" s="25">
        <v>0</v>
      </c>
      <c r="AU460" s="25">
        <v>25513.95</v>
      </c>
      <c r="AV460" s="25">
        <v>0</v>
      </c>
      <c r="AW460" s="25">
        <v>24000</v>
      </c>
      <c r="AX460" s="25">
        <v>25513.95</v>
      </c>
      <c r="AY460" s="25">
        <v>1513.95</v>
      </c>
    </row>
    <row r="461" spans="2:51" hidden="1">
      <c r="B461" s="5" t="s">
        <v>19</v>
      </c>
      <c r="C461" s="2" t="s">
        <v>112</v>
      </c>
      <c r="D461" s="2" t="s">
        <v>100</v>
      </c>
      <c r="E461" s="2"/>
      <c r="F461" s="2"/>
      <c r="G461" s="3">
        <v>46240</v>
      </c>
      <c r="H461" s="2" t="s">
        <v>3100</v>
      </c>
      <c r="I461" s="3">
        <v>46240</v>
      </c>
      <c r="J461" s="2" t="s">
        <v>3101</v>
      </c>
      <c r="K461" s="2"/>
      <c r="L461" s="2"/>
      <c r="M461" s="2" t="s">
        <v>90</v>
      </c>
      <c r="N461" s="3"/>
      <c r="O461" s="2"/>
      <c r="P461" s="2"/>
      <c r="Q461" s="2" t="s">
        <v>23</v>
      </c>
      <c r="R461" s="2" t="s">
        <v>23</v>
      </c>
      <c r="S461" s="2"/>
      <c r="T461" s="3">
        <v>46240</v>
      </c>
      <c r="U461" s="2" t="s">
        <v>3102</v>
      </c>
      <c r="V461" s="2"/>
      <c r="W461" s="2" t="s">
        <v>3103</v>
      </c>
      <c r="X461" s="2" t="s">
        <v>113</v>
      </c>
      <c r="Y461" s="2" t="s">
        <v>3104</v>
      </c>
      <c r="Z461" s="2" t="s">
        <v>92</v>
      </c>
      <c r="AA461" s="2" t="s">
        <v>90</v>
      </c>
      <c r="AB461" s="2"/>
      <c r="AC461" s="2" t="s">
        <v>114</v>
      </c>
      <c r="AD461" s="2">
        <v>1</v>
      </c>
      <c r="AE461" s="2" t="s">
        <v>282</v>
      </c>
      <c r="AF461" s="2" t="s">
        <v>3</v>
      </c>
      <c r="AG461" s="2" t="s">
        <v>3</v>
      </c>
      <c r="AH461" s="2" t="s">
        <v>283</v>
      </c>
      <c r="AI461" s="2"/>
      <c r="AJ461" s="2" t="s">
        <v>268</v>
      </c>
      <c r="AK461" s="2" t="s">
        <v>15</v>
      </c>
      <c r="AL461" s="2" t="s">
        <v>269</v>
      </c>
      <c r="AM461" s="2" t="s">
        <v>270</v>
      </c>
      <c r="AN461" s="2" t="s">
        <v>3105</v>
      </c>
      <c r="AO461" s="22">
        <v>0</v>
      </c>
      <c r="AP461" s="22">
        <v>0</v>
      </c>
      <c r="AQ461" s="22">
        <v>0</v>
      </c>
      <c r="AR461" s="22">
        <v>0</v>
      </c>
      <c r="AS461" s="25">
        <v>11000</v>
      </c>
      <c r="AT461" s="25">
        <v>0</v>
      </c>
      <c r="AU461" s="25">
        <v>13000</v>
      </c>
      <c r="AV461" s="25">
        <v>0</v>
      </c>
      <c r="AW461" s="25">
        <v>11000</v>
      </c>
      <c r="AX461" s="25">
        <v>13000</v>
      </c>
      <c r="AY461" s="25">
        <v>2000</v>
      </c>
    </row>
    <row r="462" spans="2:51" hidden="1">
      <c r="B462" s="5" t="s">
        <v>19</v>
      </c>
      <c r="C462" s="2" t="s">
        <v>112</v>
      </c>
      <c r="D462" s="2" t="s">
        <v>100</v>
      </c>
      <c r="E462" s="2"/>
      <c r="F462" s="2"/>
      <c r="G462" s="3">
        <v>46240</v>
      </c>
      <c r="H462" s="2" t="s">
        <v>3106</v>
      </c>
      <c r="I462" s="3">
        <v>46240</v>
      </c>
      <c r="J462" s="2" t="s">
        <v>3107</v>
      </c>
      <c r="K462" s="2"/>
      <c r="L462" s="2"/>
      <c r="M462" s="2" t="s">
        <v>90</v>
      </c>
      <c r="N462" s="3"/>
      <c r="O462" s="2"/>
      <c r="P462" s="2"/>
      <c r="Q462" s="2" t="s">
        <v>25</v>
      </c>
      <c r="R462" s="2" t="s">
        <v>25</v>
      </c>
      <c r="S462" s="2"/>
      <c r="T462" s="3">
        <v>46240</v>
      </c>
      <c r="U462" s="2" t="s">
        <v>3108</v>
      </c>
      <c r="V462" s="2"/>
      <c r="W462" s="2" t="s">
        <v>3109</v>
      </c>
      <c r="X462" s="2" t="s">
        <v>113</v>
      </c>
      <c r="Y462" s="2" t="s">
        <v>3110</v>
      </c>
      <c r="Z462" s="2" t="s">
        <v>92</v>
      </c>
      <c r="AA462" s="2" t="s">
        <v>90</v>
      </c>
      <c r="AB462" s="2"/>
      <c r="AC462" s="2" t="s">
        <v>114</v>
      </c>
      <c r="AD462" s="2">
        <v>1</v>
      </c>
      <c r="AE462" s="2" t="s">
        <v>125</v>
      </c>
      <c r="AF462" s="2" t="s">
        <v>125</v>
      </c>
      <c r="AG462" s="2" t="s">
        <v>126</v>
      </c>
      <c r="AH462" s="2" t="s">
        <v>127</v>
      </c>
      <c r="AI462" s="2"/>
      <c r="AJ462" s="2" t="s">
        <v>225</v>
      </c>
      <c r="AK462" s="2" t="s">
        <v>226</v>
      </c>
      <c r="AL462" s="2" t="s">
        <v>226</v>
      </c>
      <c r="AM462" s="2" t="s">
        <v>227</v>
      </c>
      <c r="AN462" s="2"/>
      <c r="AO462" s="22">
        <v>0</v>
      </c>
      <c r="AP462" s="22">
        <v>0</v>
      </c>
      <c r="AQ462" s="22">
        <v>0</v>
      </c>
      <c r="AR462" s="22">
        <v>0</v>
      </c>
      <c r="AS462" s="25">
        <v>54000</v>
      </c>
      <c r="AT462" s="25">
        <v>0</v>
      </c>
      <c r="AU462" s="25">
        <v>63373</v>
      </c>
      <c r="AV462" s="25">
        <v>0</v>
      </c>
      <c r="AW462" s="25">
        <v>54000</v>
      </c>
      <c r="AX462" s="25">
        <v>63373</v>
      </c>
      <c r="AY462" s="25">
        <v>9373</v>
      </c>
    </row>
    <row r="463" spans="2:51" hidden="1">
      <c r="B463" s="5" t="s">
        <v>19</v>
      </c>
      <c r="C463" s="2" t="s">
        <v>112</v>
      </c>
      <c r="D463" s="2" t="s">
        <v>100</v>
      </c>
      <c r="E463" s="2"/>
      <c r="F463" s="2"/>
      <c r="G463" s="3">
        <v>46240</v>
      </c>
      <c r="H463" s="2" t="s">
        <v>3111</v>
      </c>
      <c r="I463" s="3">
        <v>46240</v>
      </c>
      <c r="J463" s="2" t="s">
        <v>3112</v>
      </c>
      <c r="K463" s="2"/>
      <c r="L463" s="2"/>
      <c r="M463" s="2" t="s">
        <v>90</v>
      </c>
      <c r="N463" s="3"/>
      <c r="O463" s="2"/>
      <c r="P463" s="2"/>
      <c r="Q463" s="2" t="s">
        <v>525</v>
      </c>
      <c r="R463" s="2" t="s">
        <v>525</v>
      </c>
      <c r="S463" s="2"/>
      <c r="T463" s="3">
        <v>46240</v>
      </c>
      <c r="U463" s="2" t="s">
        <v>3113</v>
      </c>
      <c r="V463" s="2"/>
      <c r="W463" s="2" t="s">
        <v>3114</v>
      </c>
      <c r="X463" s="2" t="s">
        <v>113</v>
      </c>
      <c r="Y463" s="2" t="s">
        <v>3115</v>
      </c>
      <c r="Z463" s="2" t="s">
        <v>92</v>
      </c>
      <c r="AA463" s="2" t="s">
        <v>90</v>
      </c>
      <c r="AB463" s="2"/>
      <c r="AC463" s="2" t="s">
        <v>114</v>
      </c>
      <c r="AD463" s="2">
        <v>1</v>
      </c>
      <c r="AE463" s="2" t="s">
        <v>282</v>
      </c>
      <c r="AF463" s="2" t="s">
        <v>3</v>
      </c>
      <c r="AG463" s="2" t="s">
        <v>3</v>
      </c>
      <c r="AH463" s="2" t="s">
        <v>283</v>
      </c>
      <c r="AI463" s="2"/>
      <c r="AJ463" s="2" t="s">
        <v>343</v>
      </c>
      <c r="AK463" s="2" t="s">
        <v>286</v>
      </c>
      <c r="AL463" s="2" t="s">
        <v>286</v>
      </c>
      <c r="AM463" s="2" t="s">
        <v>303</v>
      </c>
      <c r="AN463" s="2" t="s">
        <v>3116</v>
      </c>
      <c r="AO463" s="22">
        <v>0</v>
      </c>
      <c r="AP463" s="22">
        <v>0</v>
      </c>
      <c r="AQ463" s="22">
        <v>0</v>
      </c>
      <c r="AR463" s="22">
        <v>0</v>
      </c>
      <c r="AS463" s="25">
        <v>9000</v>
      </c>
      <c r="AT463" s="25">
        <v>0</v>
      </c>
      <c r="AU463" s="25">
        <v>10000</v>
      </c>
      <c r="AV463" s="25">
        <v>0</v>
      </c>
      <c r="AW463" s="25">
        <v>9000</v>
      </c>
      <c r="AX463" s="25">
        <v>10000</v>
      </c>
      <c r="AY463" s="25">
        <v>1000</v>
      </c>
    </row>
    <row r="464" spans="2:51">
      <c r="B464" s="5" t="s">
        <v>649</v>
      </c>
      <c r="C464" s="2" t="s">
        <v>107</v>
      </c>
      <c r="D464" s="2" t="s">
        <v>100</v>
      </c>
      <c r="E464" s="2"/>
      <c r="F464" s="2"/>
      <c r="G464" s="3">
        <v>46240</v>
      </c>
      <c r="H464" s="2" t="s">
        <v>3117</v>
      </c>
      <c r="I464" s="3">
        <v>46240</v>
      </c>
      <c r="J464" s="2" t="s">
        <v>3118</v>
      </c>
      <c r="K464" s="2"/>
      <c r="L464" s="2"/>
      <c r="M464" s="2" t="s">
        <v>90</v>
      </c>
      <c r="N464" s="3"/>
      <c r="O464" s="2"/>
      <c r="P464" s="2"/>
      <c r="Q464" s="2" t="s">
        <v>3119</v>
      </c>
      <c r="R464" s="2" t="s">
        <v>3119</v>
      </c>
      <c r="S464" s="2"/>
      <c r="T464" s="3"/>
      <c r="U464" s="2"/>
      <c r="V464" s="2"/>
      <c r="W464" s="2" t="s">
        <v>1057</v>
      </c>
      <c r="X464" s="2" t="s">
        <v>91</v>
      </c>
      <c r="Y464" s="2" t="s">
        <v>1058</v>
      </c>
      <c r="Z464" s="2" t="s">
        <v>149</v>
      </c>
      <c r="AA464" s="2" t="s">
        <v>90</v>
      </c>
      <c r="AB464" s="2"/>
      <c r="AC464" s="2" t="s">
        <v>114</v>
      </c>
      <c r="AD464" s="2">
        <v>1</v>
      </c>
      <c r="AE464" s="2" t="s">
        <v>183</v>
      </c>
      <c r="AF464" s="2" t="s">
        <v>184</v>
      </c>
      <c r="AG464" s="2" t="s">
        <v>184</v>
      </c>
      <c r="AH464" s="2" t="s">
        <v>185</v>
      </c>
      <c r="AI464" s="2"/>
      <c r="AJ464" s="2" t="s">
        <v>327</v>
      </c>
      <c r="AK464" s="2" t="s">
        <v>12</v>
      </c>
      <c r="AL464" s="2" t="s">
        <v>12</v>
      </c>
      <c r="AM464" s="2" t="s">
        <v>328</v>
      </c>
      <c r="AN464" s="2"/>
      <c r="AO464" s="22">
        <v>0</v>
      </c>
      <c r="AP464" s="22">
        <v>533</v>
      </c>
      <c r="AQ464" s="22">
        <v>533</v>
      </c>
      <c r="AR464" s="22">
        <v>0</v>
      </c>
      <c r="AS464" s="25">
        <v>22184.7</v>
      </c>
      <c r="AT464" s="25">
        <v>40.520000000000003</v>
      </c>
      <c r="AU464" s="25">
        <v>22000</v>
      </c>
      <c r="AV464" s="25">
        <v>0</v>
      </c>
      <c r="AW464" s="25">
        <v>22144.18</v>
      </c>
      <c r="AX464" s="25">
        <v>22000</v>
      </c>
      <c r="AY464" s="25">
        <v>-144.18</v>
      </c>
    </row>
    <row r="465" spans="2:51" hidden="1">
      <c r="B465" s="5" t="s">
        <v>649</v>
      </c>
      <c r="C465" s="2" t="s">
        <v>99</v>
      </c>
      <c r="D465" s="2" t="s">
        <v>100</v>
      </c>
      <c r="E465" s="2"/>
      <c r="F465" s="2"/>
      <c r="G465" s="3">
        <v>46240</v>
      </c>
      <c r="H465" s="2" t="s">
        <v>3120</v>
      </c>
      <c r="I465" s="3">
        <v>46240</v>
      </c>
      <c r="J465" s="2" t="s">
        <v>3121</v>
      </c>
      <c r="K465" s="2"/>
      <c r="L465" s="2"/>
      <c r="M465" s="2" t="s">
        <v>90</v>
      </c>
      <c r="N465" s="3"/>
      <c r="O465" s="2"/>
      <c r="P465" s="2"/>
      <c r="Q465" s="2" t="s">
        <v>26</v>
      </c>
      <c r="R465" s="2" t="s">
        <v>26</v>
      </c>
      <c r="S465" s="2"/>
      <c r="T465" s="3"/>
      <c r="U465" s="2"/>
      <c r="V465" s="2"/>
      <c r="W465" s="2" t="s">
        <v>3122</v>
      </c>
      <c r="X465" s="2" t="s">
        <v>91</v>
      </c>
      <c r="Y465" s="2" t="s">
        <v>3123</v>
      </c>
      <c r="Z465" s="2" t="s">
        <v>92</v>
      </c>
      <c r="AA465" s="2" t="s">
        <v>90</v>
      </c>
      <c r="AB465" s="2"/>
      <c r="AC465" s="2" t="s">
        <v>114</v>
      </c>
      <c r="AD465" s="2">
        <v>1</v>
      </c>
      <c r="AE465" s="2" t="s">
        <v>688</v>
      </c>
      <c r="AF465" s="2" t="s">
        <v>689</v>
      </c>
      <c r="AG465" s="2" t="s">
        <v>11</v>
      </c>
      <c r="AH465" s="2" t="s">
        <v>690</v>
      </c>
      <c r="AI465" s="2" t="s">
        <v>691</v>
      </c>
      <c r="AJ465" s="2" t="s">
        <v>128</v>
      </c>
      <c r="AK465" s="2" t="s">
        <v>129</v>
      </c>
      <c r="AL465" s="2" t="s">
        <v>129</v>
      </c>
      <c r="AM465" s="2" t="s">
        <v>150</v>
      </c>
      <c r="AN465" s="2" t="s">
        <v>1252</v>
      </c>
      <c r="AO465" s="22">
        <v>0</v>
      </c>
      <c r="AP465" s="22">
        <v>0</v>
      </c>
      <c r="AQ465" s="22">
        <v>0</v>
      </c>
      <c r="AR465" s="22">
        <v>0</v>
      </c>
      <c r="AS465" s="25">
        <v>49000</v>
      </c>
      <c r="AT465" s="25">
        <v>0</v>
      </c>
      <c r="AU465" s="25">
        <v>49049</v>
      </c>
      <c r="AV465" s="25">
        <v>0</v>
      </c>
      <c r="AW465" s="25">
        <v>49000</v>
      </c>
      <c r="AX465" s="25">
        <v>49049</v>
      </c>
      <c r="AY465" s="25">
        <v>49</v>
      </c>
    </row>
    <row r="466" spans="2:51">
      <c r="B466" s="5" t="s">
        <v>17</v>
      </c>
      <c r="C466" s="2" t="s">
        <v>600</v>
      </c>
      <c r="D466" s="2" t="s">
        <v>100</v>
      </c>
      <c r="E466" s="2"/>
      <c r="F466" s="2"/>
      <c r="G466" s="3">
        <v>46240</v>
      </c>
      <c r="H466" s="2" t="s">
        <v>3124</v>
      </c>
      <c r="I466" s="3">
        <v>46240</v>
      </c>
      <c r="J466" s="2" t="s">
        <v>3125</v>
      </c>
      <c r="K466" s="2" t="s">
        <v>208</v>
      </c>
      <c r="L466" s="2"/>
      <c r="M466" s="2" t="s">
        <v>90</v>
      </c>
      <c r="N466" s="3"/>
      <c r="O466" s="2"/>
      <c r="P466" s="2"/>
      <c r="Q466" s="2" t="s">
        <v>719</v>
      </c>
      <c r="R466" s="2"/>
      <c r="S466" s="2"/>
      <c r="T466" s="3">
        <v>46240</v>
      </c>
      <c r="U466" s="2" t="s">
        <v>3126</v>
      </c>
      <c r="V466" s="2"/>
      <c r="W466" s="2" t="s">
        <v>1277</v>
      </c>
      <c r="X466" s="2" t="s">
        <v>91</v>
      </c>
      <c r="Y466" s="2" t="s">
        <v>822</v>
      </c>
      <c r="Z466" s="2" t="s">
        <v>149</v>
      </c>
      <c r="AA466" s="2" t="s">
        <v>90</v>
      </c>
      <c r="AB466" s="2"/>
      <c r="AC466" s="2" t="s">
        <v>114</v>
      </c>
      <c r="AD466" s="2">
        <v>1</v>
      </c>
      <c r="AE466" s="2" t="s">
        <v>422</v>
      </c>
      <c r="AF466" s="2" t="s">
        <v>423</v>
      </c>
      <c r="AG466" s="2" t="s">
        <v>423</v>
      </c>
      <c r="AH466" s="2" t="s">
        <v>424</v>
      </c>
      <c r="AI466" s="2"/>
      <c r="AJ466" s="2" t="s">
        <v>225</v>
      </c>
      <c r="AK466" s="2" t="s">
        <v>226</v>
      </c>
      <c r="AL466" s="2" t="s">
        <v>226</v>
      </c>
      <c r="AM466" s="2" t="s">
        <v>227</v>
      </c>
      <c r="AN466" s="2" t="s">
        <v>3127</v>
      </c>
      <c r="AO466" s="22">
        <v>0</v>
      </c>
      <c r="AP466" s="22">
        <v>634</v>
      </c>
      <c r="AQ466" s="22">
        <v>1395</v>
      </c>
      <c r="AR466" s="22">
        <v>761</v>
      </c>
      <c r="AS466" s="25">
        <v>52481.98</v>
      </c>
      <c r="AT466" s="25">
        <v>0</v>
      </c>
      <c r="AU466" s="25">
        <v>47643</v>
      </c>
      <c r="AV466" s="25">
        <v>0</v>
      </c>
      <c r="AW466" s="25">
        <v>52481.98</v>
      </c>
      <c r="AX466" s="25">
        <v>47643</v>
      </c>
      <c r="AY466" s="25">
        <v>-4838.9799999999996</v>
      </c>
    </row>
    <row r="467" spans="2:51">
      <c r="B467" s="5" t="s">
        <v>17</v>
      </c>
      <c r="C467" s="2" t="s">
        <v>600</v>
      </c>
      <c r="D467" s="2" t="s">
        <v>100</v>
      </c>
      <c r="E467" s="2"/>
      <c r="F467" s="2"/>
      <c r="G467" s="3">
        <v>46240</v>
      </c>
      <c r="H467" s="2" t="s">
        <v>3128</v>
      </c>
      <c r="I467" s="3">
        <v>46240</v>
      </c>
      <c r="J467" s="2" t="s">
        <v>3129</v>
      </c>
      <c r="K467" s="2" t="s">
        <v>208</v>
      </c>
      <c r="L467" s="2"/>
      <c r="M467" s="2" t="s">
        <v>90</v>
      </c>
      <c r="N467" s="3"/>
      <c r="O467" s="2"/>
      <c r="P467" s="2"/>
      <c r="Q467" s="2" t="s">
        <v>719</v>
      </c>
      <c r="R467" s="2"/>
      <c r="S467" s="2"/>
      <c r="T467" s="3">
        <v>46240</v>
      </c>
      <c r="U467" s="2" t="s">
        <v>3130</v>
      </c>
      <c r="V467" s="2"/>
      <c r="W467" s="2" t="s">
        <v>819</v>
      </c>
      <c r="X467" s="2" t="s">
        <v>91</v>
      </c>
      <c r="Y467" s="2" t="s">
        <v>820</v>
      </c>
      <c r="Z467" s="2" t="s">
        <v>149</v>
      </c>
      <c r="AA467" s="2" t="s">
        <v>90</v>
      </c>
      <c r="AB467" s="2"/>
      <c r="AC467" s="2" t="s">
        <v>114</v>
      </c>
      <c r="AD467" s="2">
        <v>1</v>
      </c>
      <c r="AE467" s="2" t="s">
        <v>422</v>
      </c>
      <c r="AF467" s="2" t="s">
        <v>423</v>
      </c>
      <c r="AG467" s="2" t="s">
        <v>423</v>
      </c>
      <c r="AH467" s="2" t="s">
        <v>424</v>
      </c>
      <c r="AI467" s="2"/>
      <c r="AJ467" s="2" t="s">
        <v>243</v>
      </c>
      <c r="AK467" s="2" t="s">
        <v>11</v>
      </c>
      <c r="AL467" s="2" t="s">
        <v>11</v>
      </c>
      <c r="AM467" s="2" t="s">
        <v>244</v>
      </c>
      <c r="AN467" s="2" t="s">
        <v>1056</v>
      </c>
      <c r="AO467" s="22">
        <v>0</v>
      </c>
      <c r="AP467" s="22">
        <v>473</v>
      </c>
      <c r="AQ467" s="22">
        <v>1177</v>
      </c>
      <c r="AR467" s="22">
        <v>704</v>
      </c>
      <c r="AS467" s="25">
        <v>50059.16</v>
      </c>
      <c r="AT467" s="25">
        <v>918.3</v>
      </c>
      <c r="AU467" s="25">
        <v>34699</v>
      </c>
      <c r="AV467" s="25">
        <v>0</v>
      </c>
      <c r="AW467" s="25">
        <v>49140.86</v>
      </c>
      <c r="AX467" s="25">
        <v>34699</v>
      </c>
      <c r="AY467" s="25">
        <v>-14441.86</v>
      </c>
    </row>
    <row r="468" spans="2:51">
      <c r="B468" s="5" t="s">
        <v>17</v>
      </c>
      <c r="C468" s="2" t="s">
        <v>600</v>
      </c>
      <c r="D468" s="2" t="s">
        <v>100</v>
      </c>
      <c r="E468" s="2"/>
      <c r="F468" s="2"/>
      <c r="G468" s="3">
        <v>46240</v>
      </c>
      <c r="H468" s="2" t="s">
        <v>3131</v>
      </c>
      <c r="I468" s="3">
        <v>46240</v>
      </c>
      <c r="J468" s="2" t="s">
        <v>3132</v>
      </c>
      <c r="K468" s="2" t="s">
        <v>208</v>
      </c>
      <c r="L468" s="2"/>
      <c r="M468" s="2" t="s">
        <v>90</v>
      </c>
      <c r="N468" s="3"/>
      <c r="O468" s="2"/>
      <c r="P468" s="2"/>
      <c r="Q468" s="2" t="s">
        <v>719</v>
      </c>
      <c r="R468" s="2"/>
      <c r="S468" s="2"/>
      <c r="T468" s="3">
        <v>46240</v>
      </c>
      <c r="U468" s="2" t="s">
        <v>3133</v>
      </c>
      <c r="V468" s="2"/>
      <c r="W468" s="2" t="s">
        <v>653</v>
      </c>
      <c r="X468" s="2" t="s">
        <v>91</v>
      </c>
      <c r="Y468" s="2" t="s">
        <v>654</v>
      </c>
      <c r="Z468" s="2" t="s">
        <v>149</v>
      </c>
      <c r="AA468" s="2" t="s">
        <v>90</v>
      </c>
      <c r="AB468" s="2"/>
      <c r="AC468" s="2" t="s">
        <v>114</v>
      </c>
      <c r="AD468" s="2">
        <v>1</v>
      </c>
      <c r="AE468" s="2" t="s">
        <v>422</v>
      </c>
      <c r="AF468" s="2" t="s">
        <v>423</v>
      </c>
      <c r="AG468" s="2" t="s">
        <v>423</v>
      </c>
      <c r="AH468" s="2" t="s">
        <v>424</v>
      </c>
      <c r="AI468" s="2"/>
      <c r="AJ468" s="2" t="s">
        <v>187</v>
      </c>
      <c r="AK468" s="2" t="s">
        <v>6</v>
      </c>
      <c r="AL468" s="2" t="s">
        <v>6</v>
      </c>
      <c r="AM468" s="2" t="s">
        <v>188</v>
      </c>
      <c r="AN468" s="2" t="s">
        <v>3134</v>
      </c>
      <c r="AO468" s="22">
        <v>0</v>
      </c>
      <c r="AP468" s="22">
        <v>1202</v>
      </c>
      <c r="AQ468" s="22">
        <v>1202</v>
      </c>
      <c r="AR468" s="22">
        <v>0</v>
      </c>
      <c r="AS468" s="25">
        <v>48057.17</v>
      </c>
      <c r="AT468" s="25">
        <v>0</v>
      </c>
      <c r="AU468" s="25">
        <v>69397</v>
      </c>
      <c r="AV468" s="25">
        <v>0</v>
      </c>
      <c r="AW468" s="25">
        <v>48057.17</v>
      </c>
      <c r="AX468" s="25">
        <v>69397</v>
      </c>
      <c r="AY468" s="25">
        <v>21339.83</v>
      </c>
    </row>
    <row r="469" spans="2:51">
      <c r="B469" s="5" t="s">
        <v>17</v>
      </c>
      <c r="C469" s="2" t="s">
        <v>600</v>
      </c>
      <c r="D469" s="2"/>
      <c r="E469" s="2"/>
      <c r="F469" s="2"/>
      <c r="G469" s="3">
        <v>46240</v>
      </c>
      <c r="H469" s="2" t="s">
        <v>3135</v>
      </c>
      <c r="I469" s="3">
        <v>46240</v>
      </c>
      <c r="J469" s="2" t="s">
        <v>3136</v>
      </c>
      <c r="K469" s="2" t="s">
        <v>208</v>
      </c>
      <c r="L469" s="2"/>
      <c r="M469" s="2" t="s">
        <v>90</v>
      </c>
      <c r="N469" s="3"/>
      <c r="O469" s="2"/>
      <c r="P469" s="2"/>
      <c r="Q469" s="2" t="s">
        <v>719</v>
      </c>
      <c r="R469" s="2"/>
      <c r="S469" s="2"/>
      <c r="T469" s="3">
        <v>46240</v>
      </c>
      <c r="U469" s="2" t="s">
        <v>3137</v>
      </c>
      <c r="V469" s="2"/>
      <c r="W469" s="2" t="s">
        <v>942</v>
      </c>
      <c r="X469" s="2" t="s">
        <v>91</v>
      </c>
      <c r="Y469" s="2" t="s">
        <v>822</v>
      </c>
      <c r="Z469" s="2" t="s">
        <v>149</v>
      </c>
      <c r="AA469" s="2" t="s">
        <v>90</v>
      </c>
      <c r="AB469" s="2"/>
      <c r="AC469" s="2" t="s">
        <v>114</v>
      </c>
      <c r="AD469" s="2">
        <v>1</v>
      </c>
      <c r="AE469" s="2" t="s">
        <v>422</v>
      </c>
      <c r="AF469" s="2" t="s">
        <v>423</v>
      </c>
      <c r="AG469" s="2" t="s">
        <v>423</v>
      </c>
      <c r="AH469" s="2" t="s">
        <v>424</v>
      </c>
      <c r="AI469" s="2"/>
      <c r="AJ469" s="2" t="s">
        <v>575</v>
      </c>
      <c r="AK469" s="2" t="s">
        <v>576</v>
      </c>
      <c r="AL469" s="2" t="s">
        <v>576</v>
      </c>
      <c r="AM469" s="2" t="s">
        <v>577</v>
      </c>
      <c r="AN469" s="2" t="s">
        <v>3138</v>
      </c>
      <c r="AO469" s="22">
        <v>0</v>
      </c>
      <c r="AP469" s="22">
        <v>1245</v>
      </c>
      <c r="AQ469" s="22">
        <v>1445</v>
      </c>
      <c r="AR469" s="22">
        <v>200</v>
      </c>
      <c r="AS469" s="25">
        <v>61832.84</v>
      </c>
      <c r="AT469" s="25">
        <v>0</v>
      </c>
      <c r="AU469" s="25">
        <v>73905</v>
      </c>
      <c r="AV469" s="25">
        <v>0</v>
      </c>
      <c r="AW469" s="25">
        <v>61832.84</v>
      </c>
      <c r="AX469" s="25">
        <v>73905</v>
      </c>
      <c r="AY469" s="25">
        <v>12072.16</v>
      </c>
    </row>
    <row r="470" spans="2:51">
      <c r="B470" s="5" t="s">
        <v>17</v>
      </c>
      <c r="C470" s="2" t="s">
        <v>600</v>
      </c>
      <c r="D470" s="2"/>
      <c r="E470" s="2"/>
      <c r="F470" s="2"/>
      <c r="G470" s="3">
        <v>46240</v>
      </c>
      <c r="H470" s="2" t="s">
        <v>3139</v>
      </c>
      <c r="I470" s="3">
        <v>46240</v>
      </c>
      <c r="J470" s="2" t="s">
        <v>3140</v>
      </c>
      <c r="K470" s="2" t="s">
        <v>208</v>
      </c>
      <c r="L470" s="2"/>
      <c r="M470" s="2" t="s">
        <v>90</v>
      </c>
      <c r="N470" s="3"/>
      <c r="O470" s="2"/>
      <c r="P470" s="2"/>
      <c r="Q470" s="2" t="s">
        <v>935</v>
      </c>
      <c r="R470" s="2"/>
      <c r="S470" s="2"/>
      <c r="T470" s="3"/>
      <c r="U470" s="2"/>
      <c r="V470" s="2"/>
      <c r="W470" s="2" t="s">
        <v>720</v>
      </c>
      <c r="X470" s="2" t="s">
        <v>91</v>
      </c>
      <c r="Y470" s="2" t="s">
        <v>566</v>
      </c>
      <c r="Z470" s="2" t="s">
        <v>149</v>
      </c>
      <c r="AA470" s="2" t="s">
        <v>90</v>
      </c>
      <c r="AB470" s="2"/>
      <c r="AC470" s="2" t="s">
        <v>114</v>
      </c>
      <c r="AD470" s="2">
        <v>1</v>
      </c>
      <c r="AE470" s="2" t="s">
        <v>128</v>
      </c>
      <c r="AF470" s="2" t="s">
        <v>129</v>
      </c>
      <c r="AG470" s="2" t="s">
        <v>129</v>
      </c>
      <c r="AH470" s="2" t="s">
        <v>130</v>
      </c>
      <c r="AI470" s="2" t="s">
        <v>150</v>
      </c>
      <c r="AJ470" s="2" t="s">
        <v>321</v>
      </c>
      <c r="AK470" s="2" t="s">
        <v>322</v>
      </c>
      <c r="AL470" s="2" t="s">
        <v>322</v>
      </c>
      <c r="AM470" s="2" t="s">
        <v>323</v>
      </c>
      <c r="AN470" s="2" t="s">
        <v>1183</v>
      </c>
      <c r="AO470" s="22">
        <v>0</v>
      </c>
      <c r="AP470" s="22">
        <v>480</v>
      </c>
      <c r="AQ470" s="22">
        <v>580</v>
      </c>
      <c r="AR470" s="22">
        <v>100</v>
      </c>
      <c r="AS470" s="25">
        <v>27332.17</v>
      </c>
      <c r="AT470" s="25">
        <v>497.29</v>
      </c>
      <c r="AU470" s="25">
        <v>19000</v>
      </c>
      <c r="AV470" s="25">
        <v>0</v>
      </c>
      <c r="AW470" s="25">
        <v>26834.880000000001</v>
      </c>
      <c r="AX470" s="25">
        <v>19000</v>
      </c>
      <c r="AY470" s="25">
        <v>-7834.88</v>
      </c>
    </row>
    <row r="471" spans="2:51">
      <c r="B471" s="5" t="s">
        <v>17</v>
      </c>
      <c r="C471" s="2" t="s">
        <v>107</v>
      </c>
      <c r="D471" s="2" t="s">
        <v>100</v>
      </c>
      <c r="E471" s="2"/>
      <c r="F471" s="2"/>
      <c r="G471" s="3">
        <v>46240</v>
      </c>
      <c r="H471" s="2" t="s">
        <v>3141</v>
      </c>
      <c r="I471" s="3">
        <v>46240</v>
      </c>
      <c r="J471" s="2" t="s">
        <v>3142</v>
      </c>
      <c r="K471" s="2" t="s">
        <v>208</v>
      </c>
      <c r="L471" s="2"/>
      <c r="M471" s="2" t="s">
        <v>90</v>
      </c>
      <c r="N471" s="3"/>
      <c r="O471" s="2"/>
      <c r="P471" s="2"/>
      <c r="Q471" s="2" t="s">
        <v>553</v>
      </c>
      <c r="R471" s="2"/>
      <c r="S471" s="2"/>
      <c r="T471" s="3"/>
      <c r="U471" s="2"/>
      <c r="V471" s="2"/>
      <c r="W471" s="2" t="s">
        <v>1101</v>
      </c>
      <c r="X471" s="2" t="s">
        <v>91</v>
      </c>
      <c r="Y471" s="2" t="s">
        <v>1102</v>
      </c>
      <c r="Z471" s="2" t="s">
        <v>149</v>
      </c>
      <c r="AA471" s="2" t="s">
        <v>90</v>
      </c>
      <c r="AB471" s="2"/>
      <c r="AC471" s="2" t="s">
        <v>114</v>
      </c>
      <c r="AD471" s="2">
        <v>1</v>
      </c>
      <c r="AE471" s="2" t="s">
        <v>321</v>
      </c>
      <c r="AF471" s="2" t="s">
        <v>322</v>
      </c>
      <c r="AG471" s="2" t="s">
        <v>322</v>
      </c>
      <c r="AH471" s="2" t="s">
        <v>323</v>
      </c>
      <c r="AI471" s="2" t="s">
        <v>556</v>
      </c>
      <c r="AJ471" s="2" t="s">
        <v>232</v>
      </c>
      <c r="AK471" s="2" t="s">
        <v>5</v>
      </c>
      <c r="AL471" s="2" t="s">
        <v>5</v>
      </c>
      <c r="AM471" s="2" t="s">
        <v>178</v>
      </c>
      <c r="AN471" s="2" t="s">
        <v>1123</v>
      </c>
      <c r="AO471" s="22">
        <v>0</v>
      </c>
      <c r="AP471" s="22">
        <v>520</v>
      </c>
      <c r="AQ471" s="22">
        <v>550</v>
      </c>
      <c r="AR471" s="22">
        <v>30</v>
      </c>
      <c r="AS471" s="25">
        <v>25023.79</v>
      </c>
      <c r="AT471" s="25">
        <v>232.23</v>
      </c>
      <c r="AU471" s="25">
        <v>28250</v>
      </c>
      <c r="AV471" s="25">
        <v>0</v>
      </c>
      <c r="AW471" s="25">
        <v>24791.56</v>
      </c>
      <c r="AX471" s="25">
        <v>28250</v>
      </c>
      <c r="AY471" s="25">
        <v>3458.44</v>
      </c>
    </row>
    <row r="472" spans="2:51">
      <c r="B472" s="5" t="s">
        <v>17</v>
      </c>
      <c r="C472" s="2" t="s">
        <v>524</v>
      </c>
      <c r="D472" s="2" t="s">
        <v>100</v>
      </c>
      <c r="E472" s="2" t="s">
        <v>1587</v>
      </c>
      <c r="F472" s="2" t="s">
        <v>88</v>
      </c>
      <c r="G472" s="3">
        <v>46240</v>
      </c>
      <c r="H472" s="2" t="s">
        <v>3143</v>
      </c>
      <c r="I472" s="3">
        <v>46240</v>
      </c>
      <c r="J472" s="2" t="s">
        <v>3144</v>
      </c>
      <c r="K472" s="2" t="s">
        <v>208</v>
      </c>
      <c r="L472" s="2"/>
      <c r="M472" s="2" t="s">
        <v>90</v>
      </c>
      <c r="N472" s="3"/>
      <c r="O472" s="2"/>
      <c r="P472" s="2"/>
      <c r="Q472" s="2" t="s">
        <v>22</v>
      </c>
      <c r="R472" s="2" t="s">
        <v>22</v>
      </c>
      <c r="S472" s="2"/>
      <c r="T472" s="3">
        <v>46240</v>
      </c>
      <c r="U472" s="2" t="s">
        <v>3145</v>
      </c>
      <c r="V472" s="2"/>
      <c r="W472" s="2" t="s">
        <v>658</v>
      </c>
      <c r="X472" s="2" t="s">
        <v>91</v>
      </c>
      <c r="Y472" s="2" t="s">
        <v>265</v>
      </c>
      <c r="Z472" s="2" t="s">
        <v>149</v>
      </c>
      <c r="AA472" s="2" t="s">
        <v>90</v>
      </c>
      <c r="AB472" s="2"/>
      <c r="AC472" s="2" t="s">
        <v>114</v>
      </c>
      <c r="AD472" s="2">
        <v>1</v>
      </c>
      <c r="AE472" s="2" t="s">
        <v>189</v>
      </c>
      <c r="AF472" s="2" t="s">
        <v>190</v>
      </c>
      <c r="AG472" s="2" t="s">
        <v>14</v>
      </c>
      <c r="AH472" s="2" t="s">
        <v>191</v>
      </c>
      <c r="AI472" s="2"/>
      <c r="AJ472" s="2" t="s">
        <v>123</v>
      </c>
      <c r="AK472" s="2" t="s">
        <v>13</v>
      </c>
      <c r="AL472" s="2" t="s">
        <v>13</v>
      </c>
      <c r="AM472" s="2" t="s">
        <v>124</v>
      </c>
      <c r="AN472" s="2" t="s">
        <v>3146</v>
      </c>
      <c r="AO472" s="22">
        <v>0</v>
      </c>
      <c r="AP472" s="22">
        <v>724</v>
      </c>
      <c r="AQ472" s="22">
        <v>724</v>
      </c>
      <c r="AR472" s="22">
        <v>0</v>
      </c>
      <c r="AS472" s="25">
        <v>27108.16</v>
      </c>
      <c r="AT472" s="25">
        <v>0</v>
      </c>
      <c r="AU472" s="25">
        <v>28754.18</v>
      </c>
      <c r="AV472" s="25">
        <v>0</v>
      </c>
      <c r="AW472" s="25">
        <v>27108.16</v>
      </c>
      <c r="AX472" s="25">
        <v>28754.18</v>
      </c>
      <c r="AY472" s="25">
        <v>1646.02</v>
      </c>
    </row>
    <row r="473" spans="2:51" hidden="1">
      <c r="B473" s="5" t="s">
        <v>17</v>
      </c>
      <c r="C473" s="2" t="s">
        <v>524</v>
      </c>
      <c r="D473" s="2" t="s">
        <v>100</v>
      </c>
      <c r="E473" s="2" t="s">
        <v>1587</v>
      </c>
      <c r="F473" s="2" t="s">
        <v>88</v>
      </c>
      <c r="G473" s="3">
        <v>46240</v>
      </c>
      <c r="H473" s="2" t="s">
        <v>3147</v>
      </c>
      <c r="I473" s="3">
        <v>46240</v>
      </c>
      <c r="J473" s="2" t="s">
        <v>3148</v>
      </c>
      <c r="K473" s="2" t="s">
        <v>208</v>
      </c>
      <c r="L473" s="2"/>
      <c r="M473" s="2" t="s">
        <v>90</v>
      </c>
      <c r="N473" s="3"/>
      <c r="O473" s="2"/>
      <c r="P473" s="2"/>
      <c r="Q473" s="2" t="s">
        <v>22</v>
      </c>
      <c r="R473" s="2" t="s">
        <v>22</v>
      </c>
      <c r="S473" s="2"/>
      <c r="T473" s="3">
        <v>46240</v>
      </c>
      <c r="U473" s="2" t="s">
        <v>3149</v>
      </c>
      <c r="V473" s="2"/>
      <c r="W473" s="2" t="s">
        <v>666</v>
      </c>
      <c r="X473" s="2" t="s">
        <v>113</v>
      </c>
      <c r="Y473" s="2" t="s">
        <v>652</v>
      </c>
      <c r="Z473" s="2" t="s">
        <v>92</v>
      </c>
      <c r="AA473" s="2" t="s">
        <v>90</v>
      </c>
      <c r="AB473" s="2"/>
      <c r="AC473" s="2" t="s">
        <v>114</v>
      </c>
      <c r="AD473" s="2">
        <v>1</v>
      </c>
      <c r="AE473" s="2" t="s">
        <v>189</v>
      </c>
      <c r="AF473" s="2" t="s">
        <v>190</v>
      </c>
      <c r="AG473" s="2" t="s">
        <v>14</v>
      </c>
      <c r="AH473" s="2" t="s">
        <v>191</v>
      </c>
      <c r="AI473" s="2"/>
      <c r="AJ473" s="2" t="s">
        <v>123</v>
      </c>
      <c r="AK473" s="2" t="s">
        <v>13</v>
      </c>
      <c r="AL473" s="2" t="s">
        <v>13</v>
      </c>
      <c r="AM473" s="2" t="s">
        <v>124</v>
      </c>
      <c r="AN473" s="2" t="s">
        <v>3150</v>
      </c>
      <c r="AO473" s="22">
        <v>0</v>
      </c>
      <c r="AP473" s="22">
        <v>0</v>
      </c>
      <c r="AQ473" s="22">
        <v>0</v>
      </c>
      <c r="AR473" s="22">
        <v>0</v>
      </c>
      <c r="AS473" s="25">
        <v>26000</v>
      </c>
      <c r="AT473" s="25">
        <v>0</v>
      </c>
      <c r="AU473" s="25">
        <v>29310.82</v>
      </c>
      <c r="AV473" s="25">
        <v>0</v>
      </c>
      <c r="AW473" s="25">
        <v>26000</v>
      </c>
      <c r="AX473" s="25">
        <v>29310.82</v>
      </c>
      <c r="AY473" s="25">
        <v>3310.82</v>
      </c>
    </row>
    <row r="474" spans="2:51">
      <c r="B474" s="5" t="s">
        <v>17</v>
      </c>
      <c r="C474" s="2" t="s">
        <v>524</v>
      </c>
      <c r="D474" s="2" t="s">
        <v>100</v>
      </c>
      <c r="E474" s="2" t="s">
        <v>1558</v>
      </c>
      <c r="F474" s="2" t="s">
        <v>88</v>
      </c>
      <c r="G474" s="3">
        <v>46240</v>
      </c>
      <c r="H474" s="2" t="s">
        <v>3151</v>
      </c>
      <c r="I474" s="3">
        <v>46240</v>
      </c>
      <c r="J474" s="2" t="s">
        <v>3152</v>
      </c>
      <c r="K474" s="2" t="s">
        <v>89</v>
      </c>
      <c r="L474" s="2"/>
      <c r="M474" s="2" t="s">
        <v>90</v>
      </c>
      <c r="N474" s="3"/>
      <c r="O474" s="2"/>
      <c r="P474" s="2"/>
      <c r="Q474" s="2" t="s">
        <v>22</v>
      </c>
      <c r="R474" s="2" t="s">
        <v>22</v>
      </c>
      <c r="S474" s="2"/>
      <c r="T474" s="3">
        <v>46240</v>
      </c>
      <c r="U474" s="2" t="s">
        <v>3153</v>
      </c>
      <c r="V474" s="2"/>
      <c r="W474" s="2" t="s">
        <v>332</v>
      </c>
      <c r="X474" s="2" t="s">
        <v>91</v>
      </c>
      <c r="Y474" s="2" t="s">
        <v>333</v>
      </c>
      <c r="Z474" s="2" t="s">
        <v>149</v>
      </c>
      <c r="AA474" s="2" t="s">
        <v>90</v>
      </c>
      <c r="AB474" s="2"/>
      <c r="AC474" s="2" t="s">
        <v>114</v>
      </c>
      <c r="AD474" s="2">
        <v>1</v>
      </c>
      <c r="AE474" s="2" t="s">
        <v>94</v>
      </c>
      <c r="AF474" s="2" t="s">
        <v>95</v>
      </c>
      <c r="AG474" s="2" t="s">
        <v>14</v>
      </c>
      <c r="AH474" s="2" t="s">
        <v>96</v>
      </c>
      <c r="AI474" s="2"/>
      <c r="AJ474" s="2" t="s">
        <v>232</v>
      </c>
      <c r="AK474" s="2" t="s">
        <v>5</v>
      </c>
      <c r="AL474" s="2" t="s">
        <v>5</v>
      </c>
      <c r="AM474" s="2" t="s">
        <v>178</v>
      </c>
      <c r="AN474" s="2" t="s">
        <v>1245</v>
      </c>
      <c r="AO474" s="22">
        <v>0</v>
      </c>
      <c r="AP474" s="22">
        <v>533</v>
      </c>
      <c r="AQ474" s="22">
        <v>533</v>
      </c>
      <c r="AR474" s="22">
        <v>0</v>
      </c>
      <c r="AS474" s="25">
        <v>19939.349999999999</v>
      </c>
      <c r="AT474" s="25">
        <v>0</v>
      </c>
      <c r="AU474" s="25">
        <v>13695.5</v>
      </c>
      <c r="AV474" s="25">
        <v>0</v>
      </c>
      <c r="AW474" s="25">
        <v>19939.349999999999</v>
      </c>
      <c r="AX474" s="25">
        <v>13695.5</v>
      </c>
      <c r="AY474" s="25">
        <v>-6243.85</v>
      </c>
    </row>
    <row r="475" spans="2:51">
      <c r="B475" s="5" t="s">
        <v>17</v>
      </c>
      <c r="C475" s="2" t="s">
        <v>524</v>
      </c>
      <c r="D475" s="2" t="s">
        <v>100</v>
      </c>
      <c r="E475" s="2" t="s">
        <v>1558</v>
      </c>
      <c r="F475" s="2" t="s">
        <v>88</v>
      </c>
      <c r="G475" s="3">
        <v>46240</v>
      </c>
      <c r="H475" s="2" t="s">
        <v>3154</v>
      </c>
      <c r="I475" s="3">
        <v>46240</v>
      </c>
      <c r="J475" s="2" t="s">
        <v>3155</v>
      </c>
      <c r="K475" s="2" t="s">
        <v>89</v>
      </c>
      <c r="L475" s="2"/>
      <c r="M475" s="2" t="s">
        <v>90</v>
      </c>
      <c r="N475" s="3"/>
      <c r="O475" s="2"/>
      <c r="P475" s="2"/>
      <c r="Q475" s="2" t="s">
        <v>22</v>
      </c>
      <c r="R475" s="2" t="s">
        <v>22</v>
      </c>
      <c r="S475" s="2"/>
      <c r="T475" s="3">
        <v>46240</v>
      </c>
      <c r="U475" s="2" t="s">
        <v>3156</v>
      </c>
      <c r="V475" s="2"/>
      <c r="W475" s="2" t="s">
        <v>865</v>
      </c>
      <c r="X475" s="2" t="s">
        <v>91</v>
      </c>
      <c r="Y475" s="2" t="s">
        <v>866</v>
      </c>
      <c r="Z475" s="2" t="s">
        <v>149</v>
      </c>
      <c r="AA475" s="2" t="s">
        <v>90</v>
      </c>
      <c r="AB475" s="2"/>
      <c r="AC475" s="2" t="s">
        <v>114</v>
      </c>
      <c r="AD475" s="2">
        <v>1</v>
      </c>
      <c r="AE475" s="2" t="s">
        <v>94</v>
      </c>
      <c r="AF475" s="2" t="s">
        <v>95</v>
      </c>
      <c r="AG475" s="2" t="s">
        <v>14</v>
      </c>
      <c r="AH475" s="2" t="s">
        <v>96</v>
      </c>
      <c r="AI475" s="2"/>
      <c r="AJ475" s="2" t="s">
        <v>209</v>
      </c>
      <c r="AK475" s="2" t="s">
        <v>201</v>
      </c>
      <c r="AL475" s="2" t="s">
        <v>201</v>
      </c>
      <c r="AM475" s="2" t="s">
        <v>210</v>
      </c>
      <c r="AN475" s="2" t="s">
        <v>3157</v>
      </c>
      <c r="AO475" s="22">
        <v>0</v>
      </c>
      <c r="AP475" s="22">
        <v>503</v>
      </c>
      <c r="AQ475" s="22">
        <v>503</v>
      </c>
      <c r="AR475" s="22">
        <v>0</v>
      </c>
      <c r="AS475" s="25">
        <v>20869.060000000001</v>
      </c>
      <c r="AT475" s="25">
        <v>0</v>
      </c>
      <c r="AU475" s="25">
        <v>24000</v>
      </c>
      <c r="AV475" s="25">
        <v>0</v>
      </c>
      <c r="AW475" s="25">
        <v>20869.060000000001</v>
      </c>
      <c r="AX475" s="25">
        <v>24000</v>
      </c>
      <c r="AY475" s="25">
        <v>3130.94</v>
      </c>
    </row>
    <row r="476" spans="2:51">
      <c r="B476" s="5" t="s">
        <v>17</v>
      </c>
      <c r="C476" s="2" t="s">
        <v>524</v>
      </c>
      <c r="D476" s="2" t="s">
        <v>100</v>
      </c>
      <c r="E476" s="2" t="s">
        <v>1558</v>
      </c>
      <c r="F476" s="2" t="s">
        <v>88</v>
      </c>
      <c r="G476" s="3">
        <v>46240</v>
      </c>
      <c r="H476" s="2" t="s">
        <v>3158</v>
      </c>
      <c r="I476" s="3">
        <v>46240</v>
      </c>
      <c r="J476" s="2" t="s">
        <v>3159</v>
      </c>
      <c r="K476" s="2" t="s">
        <v>89</v>
      </c>
      <c r="L476" s="2"/>
      <c r="M476" s="2" t="s">
        <v>90</v>
      </c>
      <c r="N476" s="3"/>
      <c r="O476" s="2"/>
      <c r="P476" s="2"/>
      <c r="Q476" s="2" t="s">
        <v>22</v>
      </c>
      <c r="R476" s="2" t="s">
        <v>22</v>
      </c>
      <c r="S476" s="2"/>
      <c r="T476" s="3">
        <v>46240</v>
      </c>
      <c r="U476" s="2" t="s">
        <v>3160</v>
      </c>
      <c r="V476" s="2"/>
      <c r="W476" s="2" t="s">
        <v>1121</v>
      </c>
      <c r="X476" s="2" t="s">
        <v>91</v>
      </c>
      <c r="Y476" s="2" t="s">
        <v>1102</v>
      </c>
      <c r="Z476" s="2" t="s">
        <v>149</v>
      </c>
      <c r="AA476" s="2" t="s">
        <v>90</v>
      </c>
      <c r="AB476" s="2"/>
      <c r="AC476" s="2" t="s">
        <v>114</v>
      </c>
      <c r="AD476" s="2">
        <v>1</v>
      </c>
      <c r="AE476" s="2" t="s">
        <v>94</v>
      </c>
      <c r="AF476" s="2" t="s">
        <v>95</v>
      </c>
      <c r="AG476" s="2" t="s">
        <v>14</v>
      </c>
      <c r="AH476" s="2" t="s">
        <v>96</v>
      </c>
      <c r="AI476" s="2"/>
      <c r="AJ476" s="2" t="s">
        <v>236</v>
      </c>
      <c r="AK476" s="2" t="s">
        <v>168</v>
      </c>
      <c r="AL476" s="2" t="s">
        <v>168</v>
      </c>
      <c r="AM476" s="2" t="s">
        <v>237</v>
      </c>
      <c r="AN476" s="2" t="s">
        <v>3161</v>
      </c>
      <c r="AO476" s="22">
        <v>0</v>
      </c>
      <c r="AP476" s="22">
        <v>396</v>
      </c>
      <c r="AQ476" s="22">
        <v>836</v>
      </c>
      <c r="AR476" s="22">
        <v>440</v>
      </c>
      <c r="AS476" s="25">
        <v>37264.5</v>
      </c>
      <c r="AT476" s="25">
        <v>272.23</v>
      </c>
      <c r="AU476" s="25">
        <v>25369.58</v>
      </c>
      <c r="AV476" s="25">
        <v>0</v>
      </c>
      <c r="AW476" s="25">
        <v>36992.269999999997</v>
      </c>
      <c r="AX476" s="25">
        <v>25369.58</v>
      </c>
      <c r="AY476" s="25">
        <v>-11622.69</v>
      </c>
    </row>
    <row r="477" spans="2:51" hidden="1">
      <c r="B477" s="5" t="s">
        <v>17</v>
      </c>
      <c r="C477" s="2" t="s">
        <v>524</v>
      </c>
      <c r="D477" s="2" t="s">
        <v>100</v>
      </c>
      <c r="E477" s="2" t="s">
        <v>1558</v>
      </c>
      <c r="F477" s="2" t="s">
        <v>88</v>
      </c>
      <c r="G477" s="3">
        <v>46240</v>
      </c>
      <c r="H477" s="2" t="s">
        <v>3162</v>
      </c>
      <c r="I477" s="3">
        <v>46240</v>
      </c>
      <c r="J477" s="2" t="s">
        <v>3163</v>
      </c>
      <c r="K477" s="2" t="s">
        <v>89</v>
      </c>
      <c r="L477" s="2"/>
      <c r="M477" s="2" t="s">
        <v>90</v>
      </c>
      <c r="N477" s="3"/>
      <c r="O477" s="2"/>
      <c r="P477" s="2"/>
      <c r="Q477" s="2" t="s">
        <v>22</v>
      </c>
      <c r="R477" s="2" t="s">
        <v>22</v>
      </c>
      <c r="S477" s="2"/>
      <c r="T477" s="3">
        <v>46240</v>
      </c>
      <c r="U477" s="2" t="s">
        <v>3164</v>
      </c>
      <c r="V477" s="2"/>
      <c r="W477" s="2" t="s">
        <v>955</v>
      </c>
      <c r="X477" s="2" t="s">
        <v>91</v>
      </c>
      <c r="Y477" s="2" t="s">
        <v>773</v>
      </c>
      <c r="Z477" s="2" t="s">
        <v>92</v>
      </c>
      <c r="AA477" s="2" t="s">
        <v>90</v>
      </c>
      <c r="AB477" s="2"/>
      <c r="AC477" s="2" t="s">
        <v>114</v>
      </c>
      <c r="AD477" s="2">
        <v>1</v>
      </c>
      <c r="AE477" s="2" t="s">
        <v>94</v>
      </c>
      <c r="AF477" s="2" t="s">
        <v>95</v>
      </c>
      <c r="AG477" s="2" t="s">
        <v>14</v>
      </c>
      <c r="AH477" s="2" t="s">
        <v>96</v>
      </c>
      <c r="AI477" s="2"/>
      <c r="AJ477" s="2" t="s">
        <v>123</v>
      </c>
      <c r="AK477" s="2" t="s">
        <v>13</v>
      </c>
      <c r="AL477" s="2" t="s">
        <v>13</v>
      </c>
      <c r="AM477" s="2" t="s">
        <v>124</v>
      </c>
      <c r="AN477" s="2" t="s">
        <v>3165</v>
      </c>
      <c r="AO477" s="22">
        <v>0</v>
      </c>
      <c r="AP477" s="22">
        <v>0</v>
      </c>
      <c r="AQ477" s="22">
        <v>0</v>
      </c>
      <c r="AR477" s="22">
        <v>0</v>
      </c>
      <c r="AS477" s="25">
        <v>23000</v>
      </c>
      <c r="AT477" s="25">
        <v>0</v>
      </c>
      <c r="AU477" s="25">
        <v>26653.54</v>
      </c>
      <c r="AV477" s="25">
        <v>0</v>
      </c>
      <c r="AW477" s="25">
        <v>23000</v>
      </c>
      <c r="AX477" s="25">
        <v>26653.54</v>
      </c>
      <c r="AY477" s="25">
        <v>3653.54</v>
      </c>
    </row>
    <row r="478" spans="2:51" hidden="1">
      <c r="B478" s="5" t="s">
        <v>17</v>
      </c>
      <c r="C478" s="2" t="s">
        <v>524</v>
      </c>
      <c r="D478" s="2" t="s">
        <v>100</v>
      </c>
      <c r="E478" s="2" t="s">
        <v>1558</v>
      </c>
      <c r="F478" s="2" t="s">
        <v>88</v>
      </c>
      <c r="G478" s="3">
        <v>46240</v>
      </c>
      <c r="H478" s="2" t="s">
        <v>3166</v>
      </c>
      <c r="I478" s="3">
        <v>46240</v>
      </c>
      <c r="J478" s="2" t="s">
        <v>3167</v>
      </c>
      <c r="K478" s="2" t="s">
        <v>89</v>
      </c>
      <c r="L478" s="2"/>
      <c r="M478" s="2" t="s">
        <v>90</v>
      </c>
      <c r="N478" s="3"/>
      <c r="O478" s="2"/>
      <c r="P478" s="2"/>
      <c r="Q478" s="2" t="s">
        <v>22</v>
      </c>
      <c r="R478" s="2" t="s">
        <v>22</v>
      </c>
      <c r="S478" s="2"/>
      <c r="T478" s="3">
        <v>46240</v>
      </c>
      <c r="U478" s="2" t="s">
        <v>3168</v>
      </c>
      <c r="V478" s="2"/>
      <c r="W478" s="2" t="s">
        <v>835</v>
      </c>
      <c r="X478" s="2" t="s">
        <v>91</v>
      </c>
      <c r="Y478" s="2" t="s">
        <v>836</v>
      </c>
      <c r="Z478" s="2" t="s">
        <v>92</v>
      </c>
      <c r="AA478" s="2" t="s">
        <v>90</v>
      </c>
      <c r="AB478" s="2"/>
      <c r="AC478" s="2" t="s">
        <v>114</v>
      </c>
      <c r="AD478" s="2">
        <v>1</v>
      </c>
      <c r="AE478" s="2" t="s">
        <v>94</v>
      </c>
      <c r="AF478" s="2" t="s">
        <v>95</v>
      </c>
      <c r="AG478" s="2" t="s">
        <v>14</v>
      </c>
      <c r="AH478" s="2" t="s">
        <v>96</v>
      </c>
      <c r="AI478" s="2"/>
      <c r="AJ478" s="2" t="s">
        <v>245</v>
      </c>
      <c r="AK478" s="2" t="s">
        <v>246</v>
      </c>
      <c r="AL478" s="2" t="s">
        <v>246</v>
      </c>
      <c r="AM478" s="2" t="s">
        <v>247</v>
      </c>
      <c r="AN478" s="2" t="s">
        <v>3169</v>
      </c>
      <c r="AO478" s="22">
        <v>0</v>
      </c>
      <c r="AP478" s="22">
        <v>0</v>
      </c>
      <c r="AQ478" s="22">
        <v>0</v>
      </c>
      <c r="AR478" s="22">
        <v>0</v>
      </c>
      <c r="AS478" s="25">
        <v>40000</v>
      </c>
      <c r="AT478" s="25">
        <v>0</v>
      </c>
      <c r="AU478" s="25">
        <v>46868.5</v>
      </c>
      <c r="AV478" s="25">
        <v>0</v>
      </c>
      <c r="AW478" s="25">
        <v>40000</v>
      </c>
      <c r="AX478" s="25">
        <v>46868.5</v>
      </c>
      <c r="AY478" s="25">
        <v>6868.5</v>
      </c>
    </row>
    <row r="479" spans="2:51" hidden="1">
      <c r="B479" s="5" t="s">
        <v>17</v>
      </c>
      <c r="C479" s="2" t="s">
        <v>524</v>
      </c>
      <c r="D479" s="2" t="s">
        <v>100</v>
      </c>
      <c r="E479" s="2" t="s">
        <v>1558</v>
      </c>
      <c r="F479" s="2" t="s">
        <v>88</v>
      </c>
      <c r="G479" s="3">
        <v>46240</v>
      </c>
      <c r="H479" s="2" t="s">
        <v>3170</v>
      </c>
      <c r="I479" s="3">
        <v>46240</v>
      </c>
      <c r="J479" s="2" t="s">
        <v>3171</v>
      </c>
      <c r="K479" s="2" t="s">
        <v>89</v>
      </c>
      <c r="L479" s="2"/>
      <c r="M479" s="2" t="s">
        <v>90</v>
      </c>
      <c r="N479" s="3"/>
      <c r="O479" s="2"/>
      <c r="P479" s="2"/>
      <c r="Q479" s="2" t="s">
        <v>22</v>
      </c>
      <c r="R479" s="2" t="s">
        <v>22</v>
      </c>
      <c r="S479" s="2"/>
      <c r="T479" s="3">
        <v>46240</v>
      </c>
      <c r="U479" s="2" t="s">
        <v>3172</v>
      </c>
      <c r="V479" s="2"/>
      <c r="W479" s="2" t="s">
        <v>1134</v>
      </c>
      <c r="X479" s="2" t="s">
        <v>91</v>
      </c>
      <c r="Y479" s="2" t="s">
        <v>1135</v>
      </c>
      <c r="Z479" s="2" t="s">
        <v>92</v>
      </c>
      <c r="AA479" s="2" t="s">
        <v>1135</v>
      </c>
      <c r="AB479" s="2" t="s">
        <v>1136</v>
      </c>
      <c r="AC479" s="2" t="s">
        <v>114</v>
      </c>
      <c r="AD479" s="2">
        <v>1</v>
      </c>
      <c r="AE479" s="2" t="s">
        <v>94</v>
      </c>
      <c r="AF479" s="2" t="s">
        <v>95</v>
      </c>
      <c r="AG479" s="2" t="s">
        <v>14</v>
      </c>
      <c r="AH479" s="2" t="s">
        <v>96</v>
      </c>
      <c r="AI479" s="2"/>
      <c r="AJ479" s="2" t="s">
        <v>136</v>
      </c>
      <c r="AK479" s="2" t="s">
        <v>9</v>
      </c>
      <c r="AL479" s="2" t="s">
        <v>9</v>
      </c>
      <c r="AM479" s="2" t="s">
        <v>137</v>
      </c>
      <c r="AN479" s="2" t="s">
        <v>3173</v>
      </c>
      <c r="AO479" s="22">
        <v>0</v>
      </c>
      <c r="AP479" s="22">
        <v>0</v>
      </c>
      <c r="AQ479" s="22">
        <v>0</v>
      </c>
      <c r="AR479" s="22">
        <v>0</v>
      </c>
      <c r="AS479" s="25">
        <v>44000</v>
      </c>
      <c r="AT479" s="25">
        <v>0</v>
      </c>
      <c r="AU479" s="25">
        <v>51137.64</v>
      </c>
      <c r="AV479" s="25">
        <v>0</v>
      </c>
      <c r="AW479" s="25">
        <v>44000</v>
      </c>
      <c r="AX479" s="25">
        <v>51137.64</v>
      </c>
      <c r="AY479" s="25">
        <v>7137.64</v>
      </c>
    </row>
    <row r="480" spans="2:51">
      <c r="B480" s="5" t="s">
        <v>17</v>
      </c>
      <c r="C480" s="2" t="s">
        <v>524</v>
      </c>
      <c r="D480" s="2" t="s">
        <v>100</v>
      </c>
      <c r="E480" s="2" t="s">
        <v>1558</v>
      </c>
      <c r="F480" s="2" t="s">
        <v>88</v>
      </c>
      <c r="G480" s="3">
        <v>46240</v>
      </c>
      <c r="H480" s="2" t="s">
        <v>3174</v>
      </c>
      <c r="I480" s="3">
        <v>46240</v>
      </c>
      <c r="J480" s="2" t="s">
        <v>3175</v>
      </c>
      <c r="K480" s="2" t="s">
        <v>89</v>
      </c>
      <c r="L480" s="2"/>
      <c r="M480" s="2" t="s">
        <v>90</v>
      </c>
      <c r="N480" s="3"/>
      <c r="O480" s="2"/>
      <c r="P480" s="2"/>
      <c r="Q480" s="2" t="s">
        <v>22</v>
      </c>
      <c r="R480" s="2" t="s">
        <v>22</v>
      </c>
      <c r="S480" s="2"/>
      <c r="T480" s="3">
        <v>46240</v>
      </c>
      <c r="U480" s="2" t="s">
        <v>3176</v>
      </c>
      <c r="V480" s="2"/>
      <c r="W480" s="2" t="s">
        <v>804</v>
      </c>
      <c r="X480" s="2" t="s">
        <v>91</v>
      </c>
      <c r="Y480" s="2" t="s">
        <v>805</v>
      </c>
      <c r="Z480" s="2" t="s">
        <v>149</v>
      </c>
      <c r="AA480" s="2" t="s">
        <v>90</v>
      </c>
      <c r="AB480" s="2"/>
      <c r="AC480" s="2" t="s">
        <v>114</v>
      </c>
      <c r="AD480" s="2">
        <v>1</v>
      </c>
      <c r="AE480" s="2" t="s">
        <v>94</v>
      </c>
      <c r="AF480" s="2" t="s">
        <v>95</v>
      </c>
      <c r="AG480" s="2" t="s">
        <v>14</v>
      </c>
      <c r="AH480" s="2" t="s">
        <v>96</v>
      </c>
      <c r="AI480" s="2"/>
      <c r="AJ480" s="2" t="s">
        <v>176</v>
      </c>
      <c r="AK480" s="2" t="s">
        <v>177</v>
      </c>
      <c r="AL480" s="2" t="s">
        <v>177</v>
      </c>
      <c r="AM480" s="2" t="s">
        <v>178</v>
      </c>
      <c r="AN480" s="2" t="s">
        <v>3177</v>
      </c>
      <c r="AO480" s="22">
        <v>0</v>
      </c>
      <c r="AP480" s="22">
        <v>1093</v>
      </c>
      <c r="AQ480" s="22">
        <v>1093</v>
      </c>
      <c r="AR480" s="22">
        <v>0</v>
      </c>
      <c r="AS480" s="25">
        <v>39627.17</v>
      </c>
      <c r="AT480" s="25">
        <v>60.96</v>
      </c>
      <c r="AU480" s="25">
        <v>32800.199999999997</v>
      </c>
      <c r="AV480" s="25">
        <v>0</v>
      </c>
      <c r="AW480" s="25">
        <v>39566.21</v>
      </c>
      <c r="AX480" s="25">
        <v>32800.199999999997</v>
      </c>
      <c r="AY480" s="25">
        <v>-6766.01</v>
      </c>
    </row>
    <row r="481" spans="2:51" hidden="1">
      <c r="B481" s="5" t="s">
        <v>17</v>
      </c>
      <c r="C481" s="2" t="s">
        <v>107</v>
      </c>
      <c r="D481" s="2"/>
      <c r="E481" s="2"/>
      <c r="F481" s="2"/>
      <c r="G481" s="3">
        <v>46240</v>
      </c>
      <c r="H481" s="2" t="s">
        <v>3178</v>
      </c>
      <c r="I481" s="3">
        <v>46240</v>
      </c>
      <c r="J481" s="2" t="s">
        <v>3179</v>
      </c>
      <c r="K481" s="2" t="s">
        <v>208</v>
      </c>
      <c r="L481" s="2"/>
      <c r="M481" s="2" t="s">
        <v>90</v>
      </c>
      <c r="N481" s="3"/>
      <c r="O481" s="2"/>
      <c r="P481" s="2"/>
      <c r="Q481" s="2" t="s">
        <v>719</v>
      </c>
      <c r="R481" s="2"/>
      <c r="S481" s="2"/>
      <c r="T481" s="3">
        <v>46240</v>
      </c>
      <c r="U481" s="2" t="s">
        <v>3180</v>
      </c>
      <c r="V481" s="2"/>
      <c r="W481" s="2" t="s">
        <v>1150</v>
      </c>
      <c r="X481" s="2" t="s">
        <v>91</v>
      </c>
      <c r="Y481" s="2" t="s">
        <v>1151</v>
      </c>
      <c r="Z481" s="2" t="s">
        <v>92</v>
      </c>
      <c r="AA481" s="2" t="s">
        <v>90</v>
      </c>
      <c r="AB481" s="2"/>
      <c r="AC481" s="2" t="s">
        <v>114</v>
      </c>
      <c r="AD481" s="2">
        <v>1</v>
      </c>
      <c r="AE481" s="2" t="s">
        <v>422</v>
      </c>
      <c r="AF481" s="2" t="s">
        <v>423</v>
      </c>
      <c r="AG481" s="2" t="s">
        <v>423</v>
      </c>
      <c r="AH481" s="2" t="s">
        <v>424</v>
      </c>
      <c r="AI481" s="2"/>
      <c r="AJ481" s="2" t="s">
        <v>228</v>
      </c>
      <c r="AK481" s="2" t="s">
        <v>229</v>
      </c>
      <c r="AL481" s="2" t="s">
        <v>229</v>
      </c>
      <c r="AM481" s="2" t="s">
        <v>230</v>
      </c>
      <c r="AN481" s="2" t="s">
        <v>3181</v>
      </c>
      <c r="AO481" s="22">
        <v>0</v>
      </c>
      <c r="AP481" s="22">
        <v>0</v>
      </c>
      <c r="AQ481" s="22">
        <v>0</v>
      </c>
      <c r="AR481" s="22">
        <v>0</v>
      </c>
      <c r="AS481" s="25">
        <v>60000</v>
      </c>
      <c r="AT481" s="25">
        <v>0</v>
      </c>
      <c r="AU481" s="25">
        <v>69405</v>
      </c>
      <c r="AV481" s="25">
        <v>0</v>
      </c>
      <c r="AW481" s="25">
        <v>60000</v>
      </c>
      <c r="AX481" s="25">
        <v>69405</v>
      </c>
      <c r="AY481" s="25">
        <v>9405</v>
      </c>
    </row>
    <row r="482" spans="2:51" hidden="1">
      <c r="B482" s="5" t="s">
        <v>17</v>
      </c>
      <c r="C482" s="2" t="s">
        <v>107</v>
      </c>
      <c r="D482" s="2"/>
      <c r="E482" s="2"/>
      <c r="F482" s="2"/>
      <c r="G482" s="3">
        <v>46240</v>
      </c>
      <c r="H482" s="2" t="s">
        <v>3182</v>
      </c>
      <c r="I482" s="3">
        <v>46240</v>
      </c>
      <c r="J482" s="2" t="s">
        <v>3183</v>
      </c>
      <c r="K482" s="2" t="s">
        <v>208</v>
      </c>
      <c r="L482" s="2"/>
      <c r="M482" s="2" t="s">
        <v>90</v>
      </c>
      <c r="N482" s="3"/>
      <c r="O482" s="2"/>
      <c r="P482" s="2"/>
      <c r="Q482" s="2" t="s">
        <v>719</v>
      </c>
      <c r="R482" s="2"/>
      <c r="S482" s="2"/>
      <c r="T482" s="3">
        <v>46240</v>
      </c>
      <c r="U482" s="2" t="s">
        <v>3184</v>
      </c>
      <c r="V482" s="2"/>
      <c r="W482" s="2" t="s">
        <v>1384</v>
      </c>
      <c r="X482" s="2" t="s">
        <v>91</v>
      </c>
      <c r="Y482" s="2" t="s">
        <v>1385</v>
      </c>
      <c r="Z482" s="2" t="s">
        <v>92</v>
      </c>
      <c r="AA482" s="2" t="s">
        <v>90</v>
      </c>
      <c r="AB482" s="2"/>
      <c r="AC482" s="2" t="s">
        <v>114</v>
      </c>
      <c r="AD482" s="2">
        <v>1</v>
      </c>
      <c r="AE482" s="2" t="s">
        <v>422</v>
      </c>
      <c r="AF482" s="2" t="s">
        <v>423</v>
      </c>
      <c r="AG482" s="2" t="s">
        <v>423</v>
      </c>
      <c r="AH482" s="2" t="s">
        <v>424</v>
      </c>
      <c r="AI482" s="2"/>
      <c r="AJ482" s="2" t="s">
        <v>138</v>
      </c>
      <c r="AK482" s="2" t="s">
        <v>103</v>
      </c>
      <c r="AL482" s="2" t="s">
        <v>103</v>
      </c>
      <c r="AM482" s="2" t="s">
        <v>139</v>
      </c>
      <c r="AN482" s="2" t="s">
        <v>1249</v>
      </c>
      <c r="AO482" s="22">
        <v>0</v>
      </c>
      <c r="AP482" s="22">
        <v>0</v>
      </c>
      <c r="AQ482" s="22">
        <v>0</v>
      </c>
      <c r="AR482" s="22">
        <v>0</v>
      </c>
      <c r="AS482" s="25">
        <v>49000</v>
      </c>
      <c r="AT482" s="25">
        <v>0</v>
      </c>
      <c r="AU482" s="25">
        <v>60314</v>
      </c>
      <c r="AV482" s="25">
        <v>0</v>
      </c>
      <c r="AW482" s="25">
        <v>49000</v>
      </c>
      <c r="AX482" s="25">
        <v>60314</v>
      </c>
      <c r="AY482" s="25">
        <v>11314</v>
      </c>
    </row>
    <row r="483" spans="2:51" hidden="1">
      <c r="B483" s="5" t="s">
        <v>17</v>
      </c>
      <c r="C483" s="2" t="s">
        <v>107</v>
      </c>
      <c r="D483" s="2" t="s">
        <v>100</v>
      </c>
      <c r="E483" s="2"/>
      <c r="F483" s="2"/>
      <c r="G483" s="3">
        <v>46240</v>
      </c>
      <c r="H483" s="2" t="s">
        <v>3185</v>
      </c>
      <c r="I483" s="3">
        <v>46240</v>
      </c>
      <c r="J483" s="2" t="s">
        <v>3186</v>
      </c>
      <c r="K483" s="2" t="s">
        <v>208</v>
      </c>
      <c r="L483" s="2"/>
      <c r="M483" s="2" t="s">
        <v>90</v>
      </c>
      <c r="N483" s="3"/>
      <c r="O483" s="2"/>
      <c r="P483" s="2"/>
      <c r="Q483" s="2" t="s">
        <v>719</v>
      </c>
      <c r="R483" s="2"/>
      <c r="S483" s="2"/>
      <c r="T483" s="3">
        <v>46240</v>
      </c>
      <c r="U483" s="2" t="s">
        <v>3187</v>
      </c>
      <c r="V483" s="2"/>
      <c r="W483" s="2" t="s">
        <v>3188</v>
      </c>
      <c r="X483" s="2" t="s">
        <v>91</v>
      </c>
      <c r="Y483" s="2" t="s">
        <v>1034</v>
      </c>
      <c r="Z483" s="2" t="s">
        <v>92</v>
      </c>
      <c r="AA483" s="2" t="s">
        <v>90</v>
      </c>
      <c r="AB483" s="2"/>
      <c r="AC483" s="2" t="s">
        <v>114</v>
      </c>
      <c r="AD483" s="2">
        <v>1</v>
      </c>
      <c r="AE483" s="2" t="s">
        <v>422</v>
      </c>
      <c r="AF483" s="2" t="s">
        <v>423</v>
      </c>
      <c r="AG483" s="2" t="s">
        <v>423</v>
      </c>
      <c r="AH483" s="2" t="s">
        <v>424</v>
      </c>
      <c r="AI483" s="2"/>
      <c r="AJ483" s="2" t="s">
        <v>187</v>
      </c>
      <c r="AK483" s="2" t="s">
        <v>6</v>
      </c>
      <c r="AL483" s="2" t="s">
        <v>6</v>
      </c>
      <c r="AM483" s="2" t="s">
        <v>188</v>
      </c>
      <c r="AN483" s="2" t="s">
        <v>3189</v>
      </c>
      <c r="AO483" s="22">
        <v>0</v>
      </c>
      <c r="AP483" s="22">
        <v>0</v>
      </c>
      <c r="AQ483" s="22">
        <v>0</v>
      </c>
      <c r="AR483" s="22">
        <v>0</v>
      </c>
      <c r="AS483" s="25">
        <v>53000</v>
      </c>
      <c r="AT483" s="25">
        <v>0</v>
      </c>
      <c r="AU483" s="25">
        <v>63397</v>
      </c>
      <c r="AV483" s="25">
        <v>0</v>
      </c>
      <c r="AW483" s="25">
        <v>53000</v>
      </c>
      <c r="AX483" s="25">
        <v>63397</v>
      </c>
      <c r="AY483" s="25">
        <v>10397</v>
      </c>
    </row>
    <row r="484" spans="2:51" hidden="1">
      <c r="B484" s="5" t="s">
        <v>17</v>
      </c>
      <c r="C484" s="2" t="s">
        <v>107</v>
      </c>
      <c r="D484" s="2"/>
      <c r="E484" s="2"/>
      <c r="F484" s="2"/>
      <c r="G484" s="3">
        <v>46240</v>
      </c>
      <c r="H484" s="2" t="s">
        <v>3190</v>
      </c>
      <c r="I484" s="3">
        <v>46240</v>
      </c>
      <c r="J484" s="2" t="s">
        <v>3191</v>
      </c>
      <c r="K484" s="2" t="s">
        <v>208</v>
      </c>
      <c r="L484" s="2"/>
      <c r="M484" s="2" t="s">
        <v>90</v>
      </c>
      <c r="N484" s="3"/>
      <c r="O484" s="2"/>
      <c r="P484" s="2"/>
      <c r="Q484" s="2" t="s">
        <v>719</v>
      </c>
      <c r="R484" s="2"/>
      <c r="S484" s="2"/>
      <c r="T484" s="3">
        <v>46240</v>
      </c>
      <c r="U484" s="2" t="s">
        <v>3192</v>
      </c>
      <c r="V484" s="2"/>
      <c r="W484" s="2" t="s">
        <v>1289</v>
      </c>
      <c r="X484" s="2" t="s">
        <v>91</v>
      </c>
      <c r="Y484" s="2" t="s">
        <v>936</v>
      </c>
      <c r="Z484" s="2" t="s">
        <v>92</v>
      </c>
      <c r="AA484" s="2" t="s">
        <v>1290</v>
      </c>
      <c r="AB484" s="2" t="s">
        <v>1291</v>
      </c>
      <c r="AC484" s="2" t="s">
        <v>114</v>
      </c>
      <c r="AD484" s="2">
        <v>1</v>
      </c>
      <c r="AE484" s="2" t="s">
        <v>422</v>
      </c>
      <c r="AF484" s="2" t="s">
        <v>423</v>
      </c>
      <c r="AG484" s="2" t="s">
        <v>423</v>
      </c>
      <c r="AH484" s="2" t="s">
        <v>424</v>
      </c>
      <c r="AI484" s="2"/>
      <c r="AJ484" s="2" t="s">
        <v>160</v>
      </c>
      <c r="AK484" s="2" t="s">
        <v>161</v>
      </c>
      <c r="AL484" s="2" t="s">
        <v>161</v>
      </c>
      <c r="AM484" s="2" t="s">
        <v>162</v>
      </c>
      <c r="AN484" s="2" t="s">
        <v>3193</v>
      </c>
      <c r="AO484" s="22">
        <v>0</v>
      </c>
      <c r="AP484" s="22">
        <v>0</v>
      </c>
      <c r="AQ484" s="22">
        <v>0</v>
      </c>
      <c r="AR484" s="22">
        <v>0</v>
      </c>
      <c r="AS484" s="25">
        <v>35000</v>
      </c>
      <c r="AT484" s="25">
        <v>0</v>
      </c>
      <c r="AU484" s="25">
        <v>46947</v>
      </c>
      <c r="AV484" s="25">
        <v>0</v>
      </c>
      <c r="AW484" s="25">
        <v>35000</v>
      </c>
      <c r="AX484" s="25">
        <v>46947</v>
      </c>
      <c r="AY484" s="25">
        <v>11947</v>
      </c>
    </row>
    <row r="485" spans="2:51" hidden="1">
      <c r="B485" s="5" t="s">
        <v>17</v>
      </c>
      <c r="C485" s="2" t="s">
        <v>524</v>
      </c>
      <c r="D485" s="2" t="s">
        <v>100</v>
      </c>
      <c r="E485" s="2" t="s">
        <v>1558</v>
      </c>
      <c r="F485" s="2" t="s">
        <v>88</v>
      </c>
      <c r="G485" s="3">
        <v>46240</v>
      </c>
      <c r="H485" s="2" t="s">
        <v>3194</v>
      </c>
      <c r="I485" s="3">
        <v>46240</v>
      </c>
      <c r="J485" s="2" t="s">
        <v>3195</v>
      </c>
      <c r="K485" s="2" t="s">
        <v>89</v>
      </c>
      <c r="L485" s="2"/>
      <c r="M485" s="2" t="s">
        <v>90</v>
      </c>
      <c r="N485" s="3"/>
      <c r="O485" s="2"/>
      <c r="P485" s="2"/>
      <c r="Q485" s="2" t="s">
        <v>22</v>
      </c>
      <c r="R485" s="2" t="s">
        <v>22</v>
      </c>
      <c r="S485" s="2"/>
      <c r="T485" s="3">
        <v>46240</v>
      </c>
      <c r="U485" s="2" t="s">
        <v>3196</v>
      </c>
      <c r="V485" s="2"/>
      <c r="W485" s="2" t="s">
        <v>1677</v>
      </c>
      <c r="X485" s="2" t="s">
        <v>91</v>
      </c>
      <c r="Y485" s="2" t="s">
        <v>856</v>
      </c>
      <c r="Z485" s="2" t="s">
        <v>92</v>
      </c>
      <c r="AA485" s="2" t="s">
        <v>90</v>
      </c>
      <c r="AB485" s="2"/>
      <c r="AC485" s="2" t="s">
        <v>114</v>
      </c>
      <c r="AD485" s="2">
        <v>1</v>
      </c>
      <c r="AE485" s="2" t="s">
        <v>94</v>
      </c>
      <c r="AF485" s="2" t="s">
        <v>95</v>
      </c>
      <c r="AG485" s="2" t="s">
        <v>14</v>
      </c>
      <c r="AH485" s="2" t="s">
        <v>96</v>
      </c>
      <c r="AI485" s="2"/>
      <c r="AJ485" s="2" t="s">
        <v>287</v>
      </c>
      <c r="AK485" s="2" t="s">
        <v>288</v>
      </c>
      <c r="AL485" s="2" t="s">
        <v>288</v>
      </c>
      <c r="AM485" s="2" t="s">
        <v>289</v>
      </c>
      <c r="AN485" s="2" t="s">
        <v>3197</v>
      </c>
      <c r="AO485" s="22">
        <v>0</v>
      </c>
      <c r="AP485" s="22">
        <v>0</v>
      </c>
      <c r="AQ485" s="22">
        <v>0</v>
      </c>
      <c r="AR485" s="22">
        <v>0</v>
      </c>
      <c r="AS485" s="25">
        <v>63000</v>
      </c>
      <c r="AT485" s="25">
        <v>0</v>
      </c>
      <c r="AU485" s="25">
        <v>73481.52</v>
      </c>
      <c r="AV485" s="25">
        <v>0</v>
      </c>
      <c r="AW485" s="25">
        <v>63000</v>
      </c>
      <c r="AX485" s="25">
        <v>73481.52</v>
      </c>
      <c r="AY485" s="25">
        <v>10481.52</v>
      </c>
    </row>
    <row r="486" spans="2:51" hidden="1">
      <c r="B486" s="5" t="s">
        <v>18</v>
      </c>
      <c r="C486" s="2" t="s">
        <v>99</v>
      </c>
      <c r="D486" s="2" t="s">
        <v>100</v>
      </c>
      <c r="E486" s="2"/>
      <c r="F486" s="2"/>
      <c r="G486" s="3">
        <v>46241</v>
      </c>
      <c r="H486" s="2" t="s">
        <v>3198</v>
      </c>
      <c r="I486" s="3">
        <v>46241</v>
      </c>
      <c r="J486" s="2" t="s">
        <v>3199</v>
      </c>
      <c r="K486" s="2"/>
      <c r="L486" s="2"/>
      <c r="M486" s="2" t="s">
        <v>90</v>
      </c>
      <c r="N486" s="3"/>
      <c r="O486" s="2" t="s">
        <v>3200</v>
      </c>
      <c r="P486" s="2"/>
      <c r="Q486" s="2" t="s">
        <v>26</v>
      </c>
      <c r="R486" s="2" t="s">
        <v>26</v>
      </c>
      <c r="S486" s="2"/>
      <c r="T486" s="3"/>
      <c r="U486" s="2"/>
      <c r="V486" s="2"/>
      <c r="W486" s="2" t="s">
        <v>815</v>
      </c>
      <c r="X486" s="2" t="s">
        <v>91</v>
      </c>
      <c r="Y486" s="2" t="s">
        <v>519</v>
      </c>
      <c r="Z486" s="2" t="s">
        <v>92</v>
      </c>
      <c r="AA486" s="2" t="s">
        <v>90</v>
      </c>
      <c r="AB486" s="2"/>
      <c r="AC486" s="2" t="s">
        <v>93</v>
      </c>
      <c r="AD486" s="2">
        <v>1</v>
      </c>
      <c r="AE486" s="2" t="s">
        <v>692</v>
      </c>
      <c r="AF486" s="2" t="s">
        <v>693</v>
      </c>
      <c r="AG486" s="2" t="s">
        <v>103</v>
      </c>
      <c r="AH486" s="2" t="s">
        <v>2</v>
      </c>
      <c r="AI486" s="2" t="s">
        <v>699</v>
      </c>
      <c r="AJ486" s="2" t="s">
        <v>731</v>
      </c>
      <c r="AK486" s="2" t="s">
        <v>732</v>
      </c>
      <c r="AL486" s="2" t="s">
        <v>103</v>
      </c>
      <c r="AM486" s="2" t="s">
        <v>169</v>
      </c>
      <c r="AN486" s="2"/>
      <c r="AO486" s="22">
        <v>0</v>
      </c>
      <c r="AP486" s="22">
        <v>0</v>
      </c>
      <c r="AQ486" s="22">
        <v>0</v>
      </c>
      <c r="AR486" s="22">
        <v>0</v>
      </c>
      <c r="AS486" s="25">
        <v>5000</v>
      </c>
      <c r="AT486" s="25">
        <v>0</v>
      </c>
      <c r="AU486" s="25">
        <v>5579</v>
      </c>
      <c r="AV486" s="25">
        <v>0</v>
      </c>
      <c r="AW486" s="25">
        <v>5000</v>
      </c>
      <c r="AX486" s="25">
        <v>5579</v>
      </c>
      <c r="AY486" s="25">
        <v>579</v>
      </c>
    </row>
    <row r="487" spans="2:51" hidden="1">
      <c r="B487" s="5" t="s">
        <v>18</v>
      </c>
      <c r="C487" s="2" t="s">
        <v>107</v>
      </c>
      <c r="D487" s="2" t="s">
        <v>100</v>
      </c>
      <c r="E487" s="2"/>
      <c r="F487" s="2" t="s">
        <v>88</v>
      </c>
      <c r="G487" s="3">
        <v>46241</v>
      </c>
      <c r="H487" s="2" t="s">
        <v>3201</v>
      </c>
      <c r="I487" s="3">
        <v>46241</v>
      </c>
      <c r="J487" s="2" t="s">
        <v>3202</v>
      </c>
      <c r="K487" s="2"/>
      <c r="L487" s="2"/>
      <c r="M487" s="2" t="s">
        <v>90</v>
      </c>
      <c r="N487" s="3"/>
      <c r="O487" s="2"/>
      <c r="P487" s="2"/>
      <c r="Q487" s="2" t="s">
        <v>537</v>
      </c>
      <c r="R487" s="2" t="s">
        <v>537</v>
      </c>
      <c r="S487" s="2"/>
      <c r="T487" s="3"/>
      <c r="U487" s="2"/>
      <c r="V487" s="2"/>
      <c r="W487" s="2" t="s">
        <v>685</v>
      </c>
      <c r="X487" s="2" t="s">
        <v>151</v>
      </c>
      <c r="Y487" s="2" t="s">
        <v>647</v>
      </c>
      <c r="Z487" s="2" t="s">
        <v>92</v>
      </c>
      <c r="AA487" s="2" t="s">
        <v>90</v>
      </c>
      <c r="AB487" s="2"/>
      <c r="AC487" s="2" t="s">
        <v>93</v>
      </c>
      <c r="AD487" s="2">
        <v>1</v>
      </c>
      <c r="AE487" s="2" t="s">
        <v>110</v>
      </c>
      <c r="AF487" s="2" t="s">
        <v>111</v>
      </c>
      <c r="AG487" s="2" t="s">
        <v>103</v>
      </c>
      <c r="AH487" s="2" t="s">
        <v>104</v>
      </c>
      <c r="AI487" s="2" t="s">
        <v>381</v>
      </c>
      <c r="AJ487" s="2" t="s">
        <v>108</v>
      </c>
      <c r="AK487" s="2" t="s">
        <v>109</v>
      </c>
      <c r="AL487" s="2" t="s">
        <v>103</v>
      </c>
      <c r="AM487" s="2" t="s">
        <v>106</v>
      </c>
      <c r="AN487" s="2" t="s">
        <v>3203</v>
      </c>
      <c r="AO487" s="22">
        <v>0</v>
      </c>
      <c r="AP487" s="22">
        <v>0</v>
      </c>
      <c r="AQ487" s="22">
        <v>0</v>
      </c>
      <c r="AR487" s="22">
        <v>0</v>
      </c>
      <c r="AS487" s="25">
        <v>4000</v>
      </c>
      <c r="AT487" s="25">
        <v>0</v>
      </c>
      <c r="AU487" s="25">
        <v>7659</v>
      </c>
      <c r="AV487" s="25">
        <v>0</v>
      </c>
      <c r="AW487" s="25">
        <v>4000</v>
      </c>
      <c r="AX487" s="25">
        <v>7659</v>
      </c>
      <c r="AY487" s="25">
        <v>3659</v>
      </c>
    </row>
    <row r="488" spans="2:51" hidden="1">
      <c r="B488" s="5" t="s">
        <v>18</v>
      </c>
      <c r="C488" s="2" t="s">
        <v>107</v>
      </c>
      <c r="D488" s="2" t="s">
        <v>100</v>
      </c>
      <c r="E488" s="2"/>
      <c r="F488" s="2" t="s">
        <v>88</v>
      </c>
      <c r="G488" s="3">
        <v>46241</v>
      </c>
      <c r="H488" s="2" t="s">
        <v>3204</v>
      </c>
      <c r="I488" s="3">
        <v>46241</v>
      </c>
      <c r="J488" s="2" t="s">
        <v>3205</v>
      </c>
      <c r="K488" s="2"/>
      <c r="L488" s="2"/>
      <c r="M488" s="2" t="s">
        <v>90</v>
      </c>
      <c r="N488" s="3"/>
      <c r="O488" s="2"/>
      <c r="P488" s="2"/>
      <c r="Q488" s="2" t="s">
        <v>537</v>
      </c>
      <c r="R488" s="2" t="s">
        <v>537</v>
      </c>
      <c r="S488" s="2"/>
      <c r="T488" s="3"/>
      <c r="U488" s="2"/>
      <c r="V488" s="2"/>
      <c r="W488" s="2" t="s">
        <v>646</v>
      </c>
      <c r="X488" s="2" t="s">
        <v>151</v>
      </c>
      <c r="Y488" s="2" t="s">
        <v>647</v>
      </c>
      <c r="Z488" s="2" t="s">
        <v>92</v>
      </c>
      <c r="AA488" s="2" t="s">
        <v>90</v>
      </c>
      <c r="AB488" s="2"/>
      <c r="AC488" s="2" t="s">
        <v>93</v>
      </c>
      <c r="AD488" s="2">
        <v>1</v>
      </c>
      <c r="AE488" s="2" t="s">
        <v>108</v>
      </c>
      <c r="AF488" s="2" t="s">
        <v>109</v>
      </c>
      <c r="AG488" s="2" t="s">
        <v>103</v>
      </c>
      <c r="AH488" s="2" t="s">
        <v>106</v>
      </c>
      <c r="AI488" s="2" t="s">
        <v>109</v>
      </c>
      <c r="AJ488" s="2" t="s">
        <v>110</v>
      </c>
      <c r="AK488" s="2" t="s">
        <v>111</v>
      </c>
      <c r="AL488" s="2" t="s">
        <v>103</v>
      </c>
      <c r="AM488" s="2" t="s">
        <v>104</v>
      </c>
      <c r="AN488" s="2" t="s">
        <v>3206</v>
      </c>
      <c r="AO488" s="22">
        <v>0</v>
      </c>
      <c r="AP488" s="22">
        <v>0</v>
      </c>
      <c r="AQ488" s="22">
        <v>0</v>
      </c>
      <c r="AR488" s="22">
        <v>0</v>
      </c>
      <c r="AS488" s="25">
        <v>24900</v>
      </c>
      <c r="AT488" s="25">
        <v>0</v>
      </c>
      <c r="AU488" s="25">
        <v>30098.959999999999</v>
      </c>
      <c r="AV488" s="25">
        <v>0</v>
      </c>
      <c r="AW488" s="25">
        <v>24900</v>
      </c>
      <c r="AX488" s="25">
        <v>30098.959999999999</v>
      </c>
      <c r="AY488" s="25">
        <v>5198.96</v>
      </c>
    </row>
    <row r="489" spans="2:51" hidden="1">
      <c r="B489" s="5" t="s">
        <v>18</v>
      </c>
      <c r="C489" s="2" t="s">
        <v>107</v>
      </c>
      <c r="D489" s="2" t="s">
        <v>100</v>
      </c>
      <c r="E489" s="2"/>
      <c r="F489" s="2" t="s">
        <v>88</v>
      </c>
      <c r="G489" s="3">
        <v>46241</v>
      </c>
      <c r="H489" s="2" t="s">
        <v>3207</v>
      </c>
      <c r="I489" s="3">
        <v>46241</v>
      </c>
      <c r="J489" s="2" t="s">
        <v>3208</v>
      </c>
      <c r="K489" s="2"/>
      <c r="L489" s="2"/>
      <c r="M489" s="2" t="s">
        <v>90</v>
      </c>
      <c r="N489" s="3"/>
      <c r="O489" s="2"/>
      <c r="P489" s="2"/>
      <c r="Q489" s="2" t="s">
        <v>537</v>
      </c>
      <c r="R489" s="2" t="s">
        <v>537</v>
      </c>
      <c r="S489" s="2"/>
      <c r="T489" s="3"/>
      <c r="U489" s="2"/>
      <c r="V489" s="2"/>
      <c r="W489" s="2" t="s">
        <v>468</v>
      </c>
      <c r="X489" s="2" t="s">
        <v>113</v>
      </c>
      <c r="Y489" s="2" t="s">
        <v>473</v>
      </c>
      <c r="Z489" s="2" t="s">
        <v>92</v>
      </c>
      <c r="AA489" s="2" t="s">
        <v>90</v>
      </c>
      <c r="AB489" s="2"/>
      <c r="AC489" s="2" t="s">
        <v>93</v>
      </c>
      <c r="AD489" s="2">
        <v>1</v>
      </c>
      <c r="AE489" s="2" t="s">
        <v>110</v>
      </c>
      <c r="AF489" s="2" t="s">
        <v>111</v>
      </c>
      <c r="AG489" s="2" t="s">
        <v>103</v>
      </c>
      <c r="AH489" s="2" t="s">
        <v>104</v>
      </c>
      <c r="AI489" s="2" t="s">
        <v>381</v>
      </c>
      <c r="AJ489" s="2" t="s">
        <v>108</v>
      </c>
      <c r="AK489" s="2" t="s">
        <v>109</v>
      </c>
      <c r="AL489" s="2" t="s">
        <v>103</v>
      </c>
      <c r="AM489" s="2" t="s">
        <v>106</v>
      </c>
      <c r="AN489" s="2" t="s">
        <v>3209</v>
      </c>
      <c r="AO489" s="22">
        <v>0</v>
      </c>
      <c r="AP489" s="22">
        <v>0</v>
      </c>
      <c r="AQ489" s="22">
        <v>0</v>
      </c>
      <c r="AR489" s="22">
        <v>0</v>
      </c>
      <c r="AS489" s="25">
        <v>5500</v>
      </c>
      <c r="AT489" s="25">
        <v>0</v>
      </c>
      <c r="AU489" s="25">
        <v>7659</v>
      </c>
      <c r="AV489" s="25">
        <v>0</v>
      </c>
      <c r="AW489" s="25">
        <v>5500</v>
      </c>
      <c r="AX489" s="25">
        <v>7659</v>
      </c>
      <c r="AY489" s="25">
        <v>2159</v>
      </c>
    </row>
    <row r="490" spans="2:51" hidden="1">
      <c r="B490" s="5" t="s">
        <v>18</v>
      </c>
      <c r="C490" s="2" t="s">
        <v>107</v>
      </c>
      <c r="D490" s="2" t="s">
        <v>100</v>
      </c>
      <c r="E490" s="2"/>
      <c r="F490" s="2"/>
      <c r="G490" s="3">
        <v>46241</v>
      </c>
      <c r="H490" s="2" t="s">
        <v>3210</v>
      </c>
      <c r="I490" s="3">
        <v>46241</v>
      </c>
      <c r="J490" s="2" t="s">
        <v>3211</v>
      </c>
      <c r="K490" s="2"/>
      <c r="L490" s="2"/>
      <c r="M490" s="2" t="s">
        <v>90</v>
      </c>
      <c r="N490" s="3"/>
      <c r="O490" s="2"/>
      <c r="P490" s="2"/>
      <c r="Q490" s="2" t="s">
        <v>537</v>
      </c>
      <c r="R490" s="2" t="s">
        <v>537</v>
      </c>
      <c r="S490" s="2"/>
      <c r="T490" s="3"/>
      <c r="U490" s="2"/>
      <c r="V490" s="2"/>
      <c r="W490" s="2" t="s">
        <v>532</v>
      </c>
      <c r="X490" s="2" t="s">
        <v>151</v>
      </c>
      <c r="Y490" s="2" t="s">
        <v>262</v>
      </c>
      <c r="Z490" s="2" t="s">
        <v>92</v>
      </c>
      <c r="AA490" s="2" t="s">
        <v>90</v>
      </c>
      <c r="AB490" s="2"/>
      <c r="AC490" s="2" t="s">
        <v>93</v>
      </c>
      <c r="AD490" s="2">
        <v>1</v>
      </c>
      <c r="AE490" s="2" t="s">
        <v>110</v>
      </c>
      <c r="AF490" s="2" t="s">
        <v>111</v>
      </c>
      <c r="AG490" s="2" t="s">
        <v>103</v>
      </c>
      <c r="AH490" s="2" t="s">
        <v>104</v>
      </c>
      <c r="AI490" s="2" t="s">
        <v>381</v>
      </c>
      <c r="AJ490" s="2" t="s">
        <v>108</v>
      </c>
      <c r="AK490" s="2" t="s">
        <v>109</v>
      </c>
      <c r="AL490" s="2" t="s">
        <v>103</v>
      </c>
      <c r="AM490" s="2" t="s">
        <v>106</v>
      </c>
      <c r="AN490" s="2" t="s">
        <v>3212</v>
      </c>
      <c r="AO490" s="22">
        <v>0</v>
      </c>
      <c r="AP490" s="22">
        <v>0</v>
      </c>
      <c r="AQ490" s="22">
        <v>0</v>
      </c>
      <c r="AR490" s="22">
        <v>0</v>
      </c>
      <c r="AS490" s="25">
        <v>5500</v>
      </c>
      <c r="AT490" s="25">
        <v>0</v>
      </c>
      <c r="AU490" s="25">
        <v>7659</v>
      </c>
      <c r="AV490" s="25">
        <v>0</v>
      </c>
      <c r="AW490" s="25">
        <v>5500</v>
      </c>
      <c r="AX490" s="25">
        <v>7659</v>
      </c>
      <c r="AY490" s="25">
        <v>2159</v>
      </c>
    </row>
    <row r="491" spans="2:51" hidden="1">
      <c r="B491" s="5" t="s">
        <v>18</v>
      </c>
      <c r="C491" s="2" t="s">
        <v>107</v>
      </c>
      <c r="D491" s="2" t="s">
        <v>100</v>
      </c>
      <c r="E491" s="2"/>
      <c r="F491" s="2"/>
      <c r="G491" s="3">
        <v>46241</v>
      </c>
      <c r="H491" s="2" t="s">
        <v>3213</v>
      </c>
      <c r="I491" s="3">
        <v>46241</v>
      </c>
      <c r="J491" s="2" t="s">
        <v>3214</v>
      </c>
      <c r="K491" s="2"/>
      <c r="L491" s="2"/>
      <c r="M491" s="2" t="s">
        <v>90</v>
      </c>
      <c r="N491" s="3"/>
      <c r="O491" s="2"/>
      <c r="P491" s="2"/>
      <c r="Q491" s="2" t="s">
        <v>537</v>
      </c>
      <c r="R491" s="2" t="s">
        <v>537</v>
      </c>
      <c r="S491" s="2"/>
      <c r="T491" s="3"/>
      <c r="U491" s="2"/>
      <c r="V491" s="2"/>
      <c r="W491" s="2" t="s">
        <v>3215</v>
      </c>
      <c r="X491" s="2" t="s">
        <v>261</v>
      </c>
      <c r="Y491" s="2" t="s">
        <v>262</v>
      </c>
      <c r="Z491" s="2" t="s">
        <v>92</v>
      </c>
      <c r="AA491" s="2" t="s">
        <v>90</v>
      </c>
      <c r="AB491" s="2"/>
      <c r="AC491" s="2" t="s">
        <v>93</v>
      </c>
      <c r="AD491" s="2">
        <v>1</v>
      </c>
      <c r="AE491" s="2" t="s">
        <v>108</v>
      </c>
      <c r="AF491" s="2" t="s">
        <v>109</v>
      </c>
      <c r="AG491" s="2" t="s">
        <v>103</v>
      </c>
      <c r="AH491" s="2" t="s">
        <v>106</v>
      </c>
      <c r="AI491" s="2" t="s">
        <v>109</v>
      </c>
      <c r="AJ491" s="2" t="s">
        <v>110</v>
      </c>
      <c r="AK491" s="2" t="s">
        <v>111</v>
      </c>
      <c r="AL491" s="2" t="s">
        <v>103</v>
      </c>
      <c r="AM491" s="2" t="s">
        <v>104</v>
      </c>
      <c r="AN491" s="2" t="s">
        <v>3216</v>
      </c>
      <c r="AO491" s="22">
        <v>0</v>
      </c>
      <c r="AP491" s="22">
        <v>0</v>
      </c>
      <c r="AQ491" s="22">
        <v>0</v>
      </c>
      <c r="AR491" s="22">
        <v>0</v>
      </c>
      <c r="AS491" s="25">
        <v>16600</v>
      </c>
      <c r="AT491" s="25">
        <v>0</v>
      </c>
      <c r="AU491" s="25">
        <v>20198.669999999998</v>
      </c>
      <c r="AV491" s="25">
        <v>0</v>
      </c>
      <c r="AW491" s="25">
        <v>16600</v>
      </c>
      <c r="AX491" s="25">
        <v>20198.669999999998</v>
      </c>
      <c r="AY491" s="25">
        <v>3598.67</v>
      </c>
    </row>
    <row r="492" spans="2:51" hidden="1">
      <c r="B492" s="5" t="s">
        <v>18</v>
      </c>
      <c r="C492" s="2" t="s">
        <v>99</v>
      </c>
      <c r="D492" s="2" t="s">
        <v>100</v>
      </c>
      <c r="E492" s="2"/>
      <c r="F492" s="2"/>
      <c r="G492" s="3">
        <v>46241</v>
      </c>
      <c r="H492" s="2" t="s">
        <v>3217</v>
      </c>
      <c r="I492" s="3">
        <v>46241</v>
      </c>
      <c r="J492" s="2" t="s">
        <v>3218</v>
      </c>
      <c r="K492" s="2"/>
      <c r="L492" s="2"/>
      <c r="M492" s="2" t="s">
        <v>90</v>
      </c>
      <c r="N492" s="3"/>
      <c r="O492" s="2"/>
      <c r="P492" s="2"/>
      <c r="Q492" s="2" t="s">
        <v>26</v>
      </c>
      <c r="R492" s="2" t="s">
        <v>26</v>
      </c>
      <c r="S492" s="2"/>
      <c r="T492" s="3"/>
      <c r="U492" s="2"/>
      <c r="V492" s="2"/>
      <c r="W492" s="2" t="s">
        <v>601</v>
      </c>
      <c r="X492" s="2" t="s">
        <v>101</v>
      </c>
      <c r="Y492" s="2" t="s">
        <v>494</v>
      </c>
      <c r="Z492" s="2" t="s">
        <v>92</v>
      </c>
      <c r="AA492" s="2" t="s">
        <v>90</v>
      </c>
      <c r="AB492" s="2"/>
      <c r="AC492" s="2" t="s">
        <v>93</v>
      </c>
      <c r="AD492" s="2">
        <v>1</v>
      </c>
      <c r="AE492" s="2" t="s">
        <v>692</v>
      </c>
      <c r="AF492" s="2" t="s">
        <v>693</v>
      </c>
      <c r="AG492" s="2" t="s">
        <v>103</v>
      </c>
      <c r="AH492" s="2" t="s">
        <v>2</v>
      </c>
      <c r="AI492" s="2" t="s">
        <v>699</v>
      </c>
      <c r="AJ492" s="2" t="s">
        <v>138</v>
      </c>
      <c r="AK492" s="2" t="s">
        <v>103</v>
      </c>
      <c r="AL492" s="2" t="s">
        <v>103</v>
      </c>
      <c r="AM492" s="2" t="s">
        <v>1193</v>
      </c>
      <c r="AN492" s="2" t="s">
        <v>3219</v>
      </c>
      <c r="AO492" s="22">
        <v>0</v>
      </c>
      <c r="AP492" s="22">
        <v>0</v>
      </c>
      <c r="AQ492" s="22">
        <v>0</v>
      </c>
      <c r="AR492" s="22">
        <v>0</v>
      </c>
      <c r="AS492" s="25">
        <v>7000</v>
      </c>
      <c r="AT492" s="25">
        <v>0</v>
      </c>
      <c r="AU492" s="25">
        <v>7263</v>
      </c>
      <c r="AV492" s="25">
        <v>0</v>
      </c>
      <c r="AW492" s="25">
        <v>7000</v>
      </c>
      <c r="AX492" s="25">
        <v>7263</v>
      </c>
      <c r="AY492" s="25">
        <v>263</v>
      </c>
    </row>
    <row r="493" spans="2:51" hidden="1">
      <c r="B493" s="5" t="s">
        <v>18</v>
      </c>
      <c r="C493" s="2" t="s">
        <v>99</v>
      </c>
      <c r="D493" s="2" t="s">
        <v>100</v>
      </c>
      <c r="E493" s="2"/>
      <c r="F493" s="2"/>
      <c r="G493" s="3">
        <v>46241</v>
      </c>
      <c r="H493" s="2" t="s">
        <v>3220</v>
      </c>
      <c r="I493" s="3">
        <v>46241</v>
      </c>
      <c r="J493" s="2" t="s">
        <v>3221</v>
      </c>
      <c r="K493" s="2"/>
      <c r="L493" s="2"/>
      <c r="M493" s="2" t="s">
        <v>90</v>
      </c>
      <c r="N493" s="3"/>
      <c r="O493" s="2" t="s">
        <v>3222</v>
      </c>
      <c r="P493" s="2"/>
      <c r="Q493" s="2" t="s">
        <v>26</v>
      </c>
      <c r="R493" s="2" t="s">
        <v>26</v>
      </c>
      <c r="S493" s="2"/>
      <c r="T493" s="3"/>
      <c r="U493" s="2"/>
      <c r="V493" s="2"/>
      <c r="W493" s="2" t="s">
        <v>579</v>
      </c>
      <c r="X493" s="2" t="s">
        <v>91</v>
      </c>
      <c r="Y493" s="2" t="s">
        <v>519</v>
      </c>
      <c r="Z493" s="2" t="s">
        <v>92</v>
      </c>
      <c r="AA493" s="2" t="s">
        <v>90</v>
      </c>
      <c r="AB493" s="2"/>
      <c r="AC493" s="2" t="s">
        <v>93</v>
      </c>
      <c r="AD493" s="2">
        <v>1</v>
      </c>
      <c r="AE493" s="2" t="s">
        <v>692</v>
      </c>
      <c r="AF493" s="2" t="s">
        <v>693</v>
      </c>
      <c r="AG493" s="2" t="s">
        <v>103</v>
      </c>
      <c r="AH493" s="2" t="s">
        <v>2</v>
      </c>
      <c r="AI493" s="2" t="s">
        <v>699</v>
      </c>
      <c r="AJ493" s="2" t="s">
        <v>731</v>
      </c>
      <c r="AK493" s="2" t="s">
        <v>732</v>
      </c>
      <c r="AL493" s="2" t="s">
        <v>103</v>
      </c>
      <c r="AM493" s="2" t="s">
        <v>169</v>
      </c>
      <c r="AN493" s="2"/>
      <c r="AO493" s="22">
        <v>0</v>
      </c>
      <c r="AP493" s="22">
        <v>0</v>
      </c>
      <c r="AQ493" s="22">
        <v>0</v>
      </c>
      <c r="AR493" s="22">
        <v>0</v>
      </c>
      <c r="AS493" s="25">
        <v>5000</v>
      </c>
      <c r="AT493" s="25">
        <v>0</v>
      </c>
      <c r="AU493" s="25">
        <v>5579</v>
      </c>
      <c r="AV493" s="25">
        <v>0</v>
      </c>
      <c r="AW493" s="25">
        <v>5000</v>
      </c>
      <c r="AX493" s="25">
        <v>5579</v>
      </c>
      <c r="AY493" s="25">
        <v>579</v>
      </c>
    </row>
    <row r="494" spans="2:51" hidden="1">
      <c r="B494" s="5" t="s">
        <v>20</v>
      </c>
      <c r="C494" s="2" t="s">
        <v>144</v>
      </c>
      <c r="D494" s="2"/>
      <c r="E494" s="2"/>
      <c r="F494" s="2"/>
      <c r="G494" s="3">
        <v>46241</v>
      </c>
      <c r="H494" s="2" t="s">
        <v>3223</v>
      </c>
      <c r="I494" s="3">
        <v>46241</v>
      </c>
      <c r="J494" s="2" t="s">
        <v>3224</v>
      </c>
      <c r="K494" s="2"/>
      <c r="L494" s="2"/>
      <c r="M494" s="2" t="s">
        <v>90</v>
      </c>
      <c r="N494" s="3"/>
      <c r="O494" s="2"/>
      <c r="P494" s="2"/>
      <c r="Q494" s="2" t="s">
        <v>25</v>
      </c>
      <c r="R494" s="2" t="s">
        <v>25</v>
      </c>
      <c r="S494" s="2" t="s">
        <v>25</v>
      </c>
      <c r="T494" s="3">
        <v>46241</v>
      </c>
      <c r="U494" s="2" t="s">
        <v>3225</v>
      </c>
      <c r="V494" s="2" t="s">
        <v>3226</v>
      </c>
      <c r="W494" s="2" t="s">
        <v>3227</v>
      </c>
      <c r="X494" s="2" t="s">
        <v>113</v>
      </c>
      <c r="Y494" s="2" t="s">
        <v>221</v>
      </c>
      <c r="Z494" s="2" t="s">
        <v>92</v>
      </c>
      <c r="AA494" s="2" t="s">
        <v>90</v>
      </c>
      <c r="AB494" s="2"/>
      <c r="AC494" s="2" t="s">
        <v>114</v>
      </c>
      <c r="AD494" s="2">
        <v>1</v>
      </c>
      <c r="AE494" s="2" t="s">
        <v>739</v>
      </c>
      <c r="AF494" s="2" t="s">
        <v>739</v>
      </c>
      <c r="AG494" s="2" t="s">
        <v>129</v>
      </c>
      <c r="AH494" s="2" t="s">
        <v>740</v>
      </c>
      <c r="AI494" s="2" t="s">
        <v>1072</v>
      </c>
      <c r="AJ494" s="2" t="s">
        <v>254</v>
      </c>
      <c r="AK494" s="2" t="s">
        <v>126</v>
      </c>
      <c r="AL494" s="2" t="s">
        <v>126</v>
      </c>
      <c r="AM494" s="2" t="s">
        <v>314</v>
      </c>
      <c r="AN494" s="2"/>
      <c r="AO494" s="22">
        <v>0</v>
      </c>
      <c r="AP494" s="22">
        <v>0</v>
      </c>
      <c r="AQ494" s="22">
        <v>0</v>
      </c>
      <c r="AR494" s="22">
        <v>0</v>
      </c>
      <c r="AS494" s="25">
        <v>121847</v>
      </c>
      <c r="AT494" s="25">
        <v>0</v>
      </c>
      <c r="AU494" s="25">
        <v>132000</v>
      </c>
      <c r="AV494" s="25">
        <v>0</v>
      </c>
      <c r="AW494" s="25">
        <v>121847</v>
      </c>
      <c r="AX494" s="25">
        <v>132000</v>
      </c>
      <c r="AY494" s="25">
        <v>10153</v>
      </c>
    </row>
    <row r="495" spans="2:51" hidden="1">
      <c r="B495" s="5" t="s">
        <v>20</v>
      </c>
      <c r="C495" s="2" t="s">
        <v>144</v>
      </c>
      <c r="D495" s="2" t="s">
        <v>100</v>
      </c>
      <c r="E495" s="2"/>
      <c r="F495" s="2"/>
      <c r="G495" s="3">
        <v>46241</v>
      </c>
      <c r="H495" s="2" t="s">
        <v>3228</v>
      </c>
      <c r="I495" s="3">
        <v>46241</v>
      </c>
      <c r="J495" s="2" t="s">
        <v>3229</v>
      </c>
      <c r="K495" s="2"/>
      <c r="L495" s="2"/>
      <c r="M495" s="2" t="s">
        <v>90</v>
      </c>
      <c r="N495" s="3"/>
      <c r="O495" s="2"/>
      <c r="P495" s="2"/>
      <c r="Q495" s="2" t="s">
        <v>612</v>
      </c>
      <c r="R495" s="2" t="s">
        <v>612</v>
      </c>
      <c r="S495" s="2" t="s">
        <v>612</v>
      </c>
      <c r="T495" s="3">
        <v>46241</v>
      </c>
      <c r="U495" s="2" t="s">
        <v>3230</v>
      </c>
      <c r="V495" s="2" t="s">
        <v>3231</v>
      </c>
      <c r="W495" s="2" t="s">
        <v>410</v>
      </c>
      <c r="X495" s="2" t="s">
        <v>260</v>
      </c>
      <c r="Y495" s="2" t="s">
        <v>411</v>
      </c>
      <c r="Z495" s="2" t="s">
        <v>92</v>
      </c>
      <c r="AA495" s="2" t="s">
        <v>90</v>
      </c>
      <c r="AB495" s="2"/>
      <c r="AC495" s="2" t="s">
        <v>114</v>
      </c>
      <c r="AD495" s="2">
        <v>1</v>
      </c>
      <c r="AE495" s="2" t="s">
        <v>609</v>
      </c>
      <c r="AF495" s="2" t="s">
        <v>609</v>
      </c>
      <c r="AG495" s="2" t="s">
        <v>103</v>
      </c>
      <c r="AH495" s="2"/>
      <c r="AI495" s="2"/>
      <c r="AJ495" s="2" t="s">
        <v>179</v>
      </c>
      <c r="AK495" s="2" t="s">
        <v>8</v>
      </c>
      <c r="AL495" s="2" t="s">
        <v>8</v>
      </c>
      <c r="AM495" s="2" t="s">
        <v>180</v>
      </c>
      <c r="AN495" s="2"/>
      <c r="AO495" s="22">
        <v>0</v>
      </c>
      <c r="AP495" s="22">
        <v>0</v>
      </c>
      <c r="AQ495" s="22">
        <v>0</v>
      </c>
      <c r="AR495" s="22">
        <v>0</v>
      </c>
      <c r="AS495" s="25">
        <v>10080</v>
      </c>
      <c r="AT495" s="25">
        <v>0</v>
      </c>
      <c r="AU495" s="25">
        <v>13182</v>
      </c>
      <c r="AV495" s="25">
        <v>0</v>
      </c>
      <c r="AW495" s="25">
        <v>10080</v>
      </c>
      <c r="AX495" s="25">
        <v>13182</v>
      </c>
      <c r="AY495" s="25">
        <v>3102</v>
      </c>
    </row>
    <row r="496" spans="2:51" hidden="1">
      <c r="B496" s="5" t="s">
        <v>20</v>
      </c>
      <c r="C496" s="2" t="s">
        <v>144</v>
      </c>
      <c r="D496" s="2" t="s">
        <v>100</v>
      </c>
      <c r="E496" s="2"/>
      <c r="F496" s="2"/>
      <c r="G496" s="3">
        <v>46241</v>
      </c>
      <c r="H496" s="2" t="s">
        <v>3232</v>
      </c>
      <c r="I496" s="3">
        <v>46241</v>
      </c>
      <c r="J496" s="2" t="s">
        <v>3233</v>
      </c>
      <c r="K496" s="2"/>
      <c r="L496" s="2"/>
      <c r="M496" s="2" t="s">
        <v>90</v>
      </c>
      <c r="N496" s="3"/>
      <c r="O496" s="2"/>
      <c r="P496" s="2"/>
      <c r="Q496" s="2" t="s">
        <v>27</v>
      </c>
      <c r="R496" s="2" t="s">
        <v>27</v>
      </c>
      <c r="S496" s="2" t="s">
        <v>27</v>
      </c>
      <c r="T496" s="3">
        <v>46241</v>
      </c>
      <c r="U496" s="2" t="s">
        <v>3234</v>
      </c>
      <c r="V496" s="2" t="s">
        <v>3235</v>
      </c>
      <c r="W496" s="2" t="s">
        <v>410</v>
      </c>
      <c r="X496" s="2" t="s">
        <v>260</v>
      </c>
      <c r="Y496" s="2" t="s">
        <v>411</v>
      </c>
      <c r="Z496" s="2" t="s">
        <v>92</v>
      </c>
      <c r="AA496" s="2" t="s">
        <v>90</v>
      </c>
      <c r="AB496" s="2"/>
      <c r="AC496" s="2" t="s">
        <v>114</v>
      </c>
      <c r="AD496" s="2">
        <v>1</v>
      </c>
      <c r="AE496" s="2" t="s">
        <v>352</v>
      </c>
      <c r="AF496" s="2" t="s">
        <v>352</v>
      </c>
      <c r="AG496" s="2" t="s">
        <v>103</v>
      </c>
      <c r="AH496" s="2"/>
      <c r="AI496" s="2"/>
      <c r="AJ496" s="2" t="s">
        <v>259</v>
      </c>
      <c r="AK496" s="2" t="s">
        <v>259</v>
      </c>
      <c r="AL496" s="2" t="s">
        <v>129</v>
      </c>
      <c r="AM496" s="2" t="s">
        <v>150</v>
      </c>
      <c r="AN496" s="2"/>
      <c r="AO496" s="22">
        <v>0</v>
      </c>
      <c r="AP496" s="22">
        <v>0</v>
      </c>
      <c r="AQ496" s="22">
        <v>0</v>
      </c>
      <c r="AR496" s="22">
        <v>0</v>
      </c>
      <c r="AS496" s="25">
        <v>5915</v>
      </c>
      <c r="AT496" s="25">
        <v>0</v>
      </c>
      <c r="AU496" s="25">
        <v>7533</v>
      </c>
      <c r="AV496" s="25">
        <v>0</v>
      </c>
      <c r="AW496" s="25">
        <v>5915</v>
      </c>
      <c r="AX496" s="25">
        <v>7533</v>
      </c>
      <c r="AY496" s="25">
        <v>1618</v>
      </c>
    </row>
    <row r="497" spans="2:51" hidden="1">
      <c r="B497" s="5" t="s">
        <v>20</v>
      </c>
      <c r="C497" s="2" t="s">
        <v>144</v>
      </c>
      <c r="D497" s="2" t="s">
        <v>100</v>
      </c>
      <c r="E497" s="2"/>
      <c r="F497" s="2"/>
      <c r="G497" s="3">
        <v>46241</v>
      </c>
      <c r="H497" s="2" t="s">
        <v>3236</v>
      </c>
      <c r="I497" s="3">
        <v>46241</v>
      </c>
      <c r="J497" s="2" t="s">
        <v>3237</v>
      </c>
      <c r="K497" s="2"/>
      <c r="L497" s="2"/>
      <c r="M497" s="2" t="s">
        <v>90</v>
      </c>
      <c r="N497" s="3"/>
      <c r="O497" s="2"/>
      <c r="P497" s="2"/>
      <c r="Q497" s="2" t="s">
        <v>37</v>
      </c>
      <c r="R497" s="2" t="s">
        <v>37</v>
      </c>
      <c r="S497" s="2" t="s">
        <v>37</v>
      </c>
      <c r="T497" s="3">
        <v>46241</v>
      </c>
      <c r="U497" s="2" t="s">
        <v>3238</v>
      </c>
      <c r="V497" s="2" t="s">
        <v>3239</v>
      </c>
      <c r="W497" s="2" t="s">
        <v>410</v>
      </c>
      <c r="X497" s="2" t="s">
        <v>260</v>
      </c>
      <c r="Y497" s="2" t="s">
        <v>411</v>
      </c>
      <c r="Z497" s="2" t="s">
        <v>92</v>
      </c>
      <c r="AA497" s="2" t="s">
        <v>90</v>
      </c>
      <c r="AB497" s="2"/>
      <c r="AC497" s="2" t="s">
        <v>93</v>
      </c>
      <c r="AD497" s="2">
        <v>1</v>
      </c>
      <c r="AE497" s="2" t="s">
        <v>384</v>
      </c>
      <c r="AF497" s="2" t="s">
        <v>384</v>
      </c>
      <c r="AG497" s="2" t="s">
        <v>103</v>
      </c>
      <c r="AH497" s="2" t="s">
        <v>384</v>
      </c>
      <c r="AI497" s="2"/>
      <c r="AJ497" s="2" t="s">
        <v>329</v>
      </c>
      <c r="AK497" s="2" t="s">
        <v>329</v>
      </c>
      <c r="AL497" s="2" t="s">
        <v>103</v>
      </c>
      <c r="AM497" s="2"/>
      <c r="AN497" s="2"/>
      <c r="AO497" s="22">
        <v>0</v>
      </c>
      <c r="AP497" s="22">
        <v>0</v>
      </c>
      <c r="AQ497" s="22">
        <v>0</v>
      </c>
      <c r="AR497" s="22">
        <v>0</v>
      </c>
      <c r="AS497" s="25">
        <v>4500</v>
      </c>
      <c r="AT497" s="25">
        <v>0</v>
      </c>
      <c r="AU497" s="25">
        <v>5500</v>
      </c>
      <c r="AV497" s="25">
        <v>0</v>
      </c>
      <c r="AW497" s="25">
        <v>4500</v>
      </c>
      <c r="AX497" s="25">
        <v>5500</v>
      </c>
      <c r="AY497" s="25">
        <v>1000</v>
      </c>
    </row>
    <row r="498" spans="2:51" hidden="1">
      <c r="B498" s="5" t="s">
        <v>20</v>
      </c>
      <c r="C498" s="2" t="s">
        <v>144</v>
      </c>
      <c r="D498" s="2" t="s">
        <v>100</v>
      </c>
      <c r="E498" s="2"/>
      <c r="F498" s="2"/>
      <c r="G498" s="3">
        <v>46241</v>
      </c>
      <c r="H498" s="2" t="s">
        <v>3240</v>
      </c>
      <c r="I498" s="3">
        <v>46241</v>
      </c>
      <c r="J498" s="2" t="s">
        <v>3241</v>
      </c>
      <c r="K498" s="2"/>
      <c r="L498" s="2"/>
      <c r="M498" s="2" t="s">
        <v>90</v>
      </c>
      <c r="N498" s="3"/>
      <c r="O498" s="2"/>
      <c r="P498" s="2"/>
      <c r="Q498" s="2" t="s">
        <v>614</v>
      </c>
      <c r="R498" s="2" t="s">
        <v>614</v>
      </c>
      <c r="S498" s="2" t="s">
        <v>614</v>
      </c>
      <c r="T498" s="3">
        <v>46241</v>
      </c>
      <c r="U498" s="2" t="s">
        <v>3242</v>
      </c>
      <c r="V498" s="2" t="s">
        <v>3243</v>
      </c>
      <c r="W498" s="2" t="s">
        <v>410</v>
      </c>
      <c r="X498" s="2" t="s">
        <v>260</v>
      </c>
      <c r="Y498" s="2" t="s">
        <v>411</v>
      </c>
      <c r="Z498" s="2" t="s">
        <v>92</v>
      </c>
      <c r="AA498" s="2" t="s">
        <v>90</v>
      </c>
      <c r="AB498" s="2"/>
      <c r="AC498" s="2" t="s">
        <v>93</v>
      </c>
      <c r="AD498" s="2">
        <v>1</v>
      </c>
      <c r="AE498" s="2" t="s">
        <v>352</v>
      </c>
      <c r="AF498" s="2" t="s">
        <v>352</v>
      </c>
      <c r="AG498" s="2" t="s">
        <v>103</v>
      </c>
      <c r="AH498" s="2"/>
      <c r="AI498" s="2"/>
      <c r="AJ498" s="2" t="s">
        <v>384</v>
      </c>
      <c r="AK498" s="2" t="s">
        <v>384</v>
      </c>
      <c r="AL498" s="2" t="s">
        <v>103</v>
      </c>
      <c r="AM498" s="2" t="s">
        <v>384</v>
      </c>
      <c r="AN498" s="2"/>
      <c r="AO498" s="22">
        <v>0</v>
      </c>
      <c r="AP498" s="22">
        <v>0</v>
      </c>
      <c r="AQ498" s="22">
        <v>0</v>
      </c>
      <c r="AR498" s="22">
        <v>0</v>
      </c>
      <c r="AS498" s="25">
        <v>5080</v>
      </c>
      <c r="AT498" s="25">
        <v>0</v>
      </c>
      <c r="AU498" s="25">
        <v>6779</v>
      </c>
      <c r="AV498" s="25">
        <v>0</v>
      </c>
      <c r="AW498" s="25">
        <v>5080</v>
      </c>
      <c r="AX498" s="25">
        <v>6779</v>
      </c>
      <c r="AY498" s="25">
        <v>1699</v>
      </c>
    </row>
    <row r="499" spans="2:51" hidden="1">
      <c r="B499" s="5" t="s">
        <v>20</v>
      </c>
      <c r="C499" s="2" t="s">
        <v>144</v>
      </c>
      <c r="D499" s="2" t="s">
        <v>100</v>
      </c>
      <c r="E499" s="2"/>
      <c r="F499" s="2"/>
      <c r="G499" s="3">
        <v>46241</v>
      </c>
      <c r="H499" s="2" t="s">
        <v>3244</v>
      </c>
      <c r="I499" s="3">
        <v>46241</v>
      </c>
      <c r="J499" s="2" t="s">
        <v>3245</v>
      </c>
      <c r="K499" s="2"/>
      <c r="L499" s="2"/>
      <c r="M499" s="2" t="s">
        <v>90</v>
      </c>
      <c r="N499" s="3"/>
      <c r="O499" s="2"/>
      <c r="P499" s="2"/>
      <c r="Q499" s="2" t="s">
        <v>28</v>
      </c>
      <c r="R499" s="2" t="s">
        <v>28</v>
      </c>
      <c r="S499" s="2" t="s">
        <v>28</v>
      </c>
      <c r="T499" s="3">
        <v>46241</v>
      </c>
      <c r="U499" s="2" t="s">
        <v>3246</v>
      </c>
      <c r="V499" s="2" t="s">
        <v>2914</v>
      </c>
      <c r="W499" s="2" t="s">
        <v>828</v>
      </c>
      <c r="X499" s="2" t="s">
        <v>113</v>
      </c>
      <c r="Y499" s="2" t="s">
        <v>829</v>
      </c>
      <c r="Z499" s="2" t="s">
        <v>92</v>
      </c>
      <c r="AA499" s="2" t="s">
        <v>90</v>
      </c>
      <c r="AB499" s="2"/>
      <c r="AC499" s="2" t="s">
        <v>114</v>
      </c>
      <c r="AD499" s="2">
        <v>1</v>
      </c>
      <c r="AE499" s="2" t="s">
        <v>462</v>
      </c>
      <c r="AF499" s="2" t="s">
        <v>462</v>
      </c>
      <c r="AG499" s="2" t="s">
        <v>103</v>
      </c>
      <c r="AH499" s="2" t="s">
        <v>7</v>
      </c>
      <c r="AI499" s="2"/>
      <c r="AJ499" s="2" t="s">
        <v>266</v>
      </c>
      <c r="AK499" s="2" t="s">
        <v>267</v>
      </c>
      <c r="AL499" s="2" t="s">
        <v>126</v>
      </c>
      <c r="AM499" s="2" t="s">
        <v>132</v>
      </c>
      <c r="AN499" s="2" t="s">
        <v>374</v>
      </c>
      <c r="AO499" s="22">
        <v>0</v>
      </c>
      <c r="AP499" s="22">
        <v>0</v>
      </c>
      <c r="AQ499" s="22">
        <v>0</v>
      </c>
      <c r="AR499" s="22">
        <v>0</v>
      </c>
      <c r="AS499" s="25">
        <v>9400</v>
      </c>
      <c r="AT499" s="25">
        <v>0</v>
      </c>
      <c r="AU499" s="25">
        <v>10598</v>
      </c>
      <c r="AV499" s="25">
        <v>0</v>
      </c>
      <c r="AW499" s="25">
        <v>9400</v>
      </c>
      <c r="AX499" s="25">
        <v>10598</v>
      </c>
      <c r="AY499" s="25">
        <v>1198</v>
      </c>
    </row>
    <row r="500" spans="2:51" hidden="1">
      <c r="B500" s="5" t="s">
        <v>20</v>
      </c>
      <c r="C500" s="2" t="s">
        <v>144</v>
      </c>
      <c r="D500" s="2"/>
      <c r="E500" s="2"/>
      <c r="F500" s="2"/>
      <c r="G500" s="3">
        <v>46241</v>
      </c>
      <c r="H500" s="2" t="s">
        <v>3247</v>
      </c>
      <c r="I500" s="3">
        <v>46241</v>
      </c>
      <c r="J500" s="2" t="s">
        <v>3248</v>
      </c>
      <c r="K500" s="2"/>
      <c r="L500" s="2"/>
      <c r="M500" s="2" t="s">
        <v>90</v>
      </c>
      <c r="N500" s="3"/>
      <c r="O500" s="2"/>
      <c r="P500" s="2"/>
      <c r="Q500" s="2" t="s">
        <v>883</v>
      </c>
      <c r="R500" s="2" t="s">
        <v>883</v>
      </c>
      <c r="S500" s="2" t="s">
        <v>883</v>
      </c>
      <c r="T500" s="3">
        <v>46241</v>
      </c>
      <c r="U500" s="2" t="s">
        <v>3249</v>
      </c>
      <c r="V500" s="2" t="s">
        <v>3250</v>
      </c>
      <c r="W500" s="2" t="s">
        <v>3251</v>
      </c>
      <c r="X500" s="2" t="s">
        <v>113</v>
      </c>
      <c r="Y500" s="2" t="s">
        <v>1395</v>
      </c>
      <c r="Z500" s="2" t="s">
        <v>92</v>
      </c>
      <c r="AA500" s="2" t="s">
        <v>90</v>
      </c>
      <c r="AB500" s="2"/>
      <c r="AC500" s="2" t="s">
        <v>114</v>
      </c>
      <c r="AD500" s="2">
        <v>1</v>
      </c>
      <c r="AE500" s="2" t="s">
        <v>115</v>
      </c>
      <c r="AF500" s="2" t="s">
        <v>116</v>
      </c>
      <c r="AG500" s="2" t="s">
        <v>116</v>
      </c>
      <c r="AH500" s="2" t="s">
        <v>117</v>
      </c>
      <c r="AI500" s="2"/>
      <c r="AJ500" s="2" t="s">
        <v>254</v>
      </c>
      <c r="AK500" s="2" t="s">
        <v>126</v>
      </c>
      <c r="AL500" s="2" t="s">
        <v>126</v>
      </c>
      <c r="AM500" s="2" t="s">
        <v>314</v>
      </c>
      <c r="AN500" s="2"/>
      <c r="AO500" s="22">
        <v>0</v>
      </c>
      <c r="AP500" s="22">
        <v>0</v>
      </c>
      <c r="AQ500" s="22">
        <v>0</v>
      </c>
      <c r="AR500" s="22">
        <v>0</v>
      </c>
      <c r="AS500" s="25">
        <v>65000</v>
      </c>
      <c r="AT500" s="25">
        <v>0</v>
      </c>
      <c r="AU500" s="25">
        <v>77398</v>
      </c>
      <c r="AV500" s="25">
        <v>0</v>
      </c>
      <c r="AW500" s="25">
        <v>65000</v>
      </c>
      <c r="AX500" s="25">
        <v>77398</v>
      </c>
      <c r="AY500" s="25">
        <v>12398</v>
      </c>
    </row>
    <row r="501" spans="2:51" hidden="1">
      <c r="B501" s="5" t="s">
        <v>20</v>
      </c>
      <c r="C501" s="2" t="s">
        <v>144</v>
      </c>
      <c r="D501" s="2"/>
      <c r="E501" s="2"/>
      <c r="F501" s="2"/>
      <c r="G501" s="3">
        <v>46241</v>
      </c>
      <c r="H501" s="2" t="s">
        <v>3252</v>
      </c>
      <c r="I501" s="3">
        <v>46241</v>
      </c>
      <c r="J501" s="2" t="s">
        <v>3253</v>
      </c>
      <c r="K501" s="2"/>
      <c r="L501" s="2"/>
      <c r="M501" s="2" t="s">
        <v>90</v>
      </c>
      <c r="N501" s="3"/>
      <c r="O501" s="2"/>
      <c r="P501" s="2"/>
      <c r="Q501" s="2" t="s">
        <v>883</v>
      </c>
      <c r="R501" s="2" t="s">
        <v>883</v>
      </c>
      <c r="S501" s="2" t="s">
        <v>883</v>
      </c>
      <c r="T501" s="3">
        <v>46241</v>
      </c>
      <c r="U501" s="2" t="s">
        <v>3254</v>
      </c>
      <c r="V501" s="2" t="s">
        <v>3250</v>
      </c>
      <c r="W501" s="2" t="s">
        <v>3251</v>
      </c>
      <c r="X501" s="2" t="s">
        <v>113</v>
      </c>
      <c r="Y501" s="2" t="s">
        <v>1395</v>
      </c>
      <c r="Z501" s="2" t="s">
        <v>92</v>
      </c>
      <c r="AA501" s="2" t="s">
        <v>90</v>
      </c>
      <c r="AB501" s="2"/>
      <c r="AC501" s="2" t="s">
        <v>114</v>
      </c>
      <c r="AD501" s="2">
        <v>1</v>
      </c>
      <c r="AE501" s="2" t="s">
        <v>254</v>
      </c>
      <c r="AF501" s="2" t="s">
        <v>126</v>
      </c>
      <c r="AG501" s="2" t="s">
        <v>126</v>
      </c>
      <c r="AH501" s="2" t="s">
        <v>314</v>
      </c>
      <c r="AI501" s="2"/>
      <c r="AJ501" s="2" t="s">
        <v>115</v>
      </c>
      <c r="AK501" s="2" t="s">
        <v>116</v>
      </c>
      <c r="AL501" s="2" t="s">
        <v>116</v>
      </c>
      <c r="AM501" s="2" t="s">
        <v>117</v>
      </c>
      <c r="AN501" s="2"/>
      <c r="AO501" s="22">
        <v>0</v>
      </c>
      <c r="AP501" s="22">
        <v>0</v>
      </c>
      <c r="AQ501" s="22">
        <v>0</v>
      </c>
      <c r="AR501" s="22">
        <v>0</v>
      </c>
      <c r="AS501" s="25">
        <v>65000</v>
      </c>
      <c r="AT501" s="25">
        <v>0</v>
      </c>
      <c r="AU501" s="25">
        <v>77398</v>
      </c>
      <c r="AV501" s="25">
        <v>0</v>
      </c>
      <c r="AW501" s="25">
        <v>65000</v>
      </c>
      <c r="AX501" s="25">
        <v>77398</v>
      </c>
      <c r="AY501" s="25">
        <v>12398</v>
      </c>
    </row>
    <row r="502" spans="2:51" hidden="1">
      <c r="B502" s="5" t="s">
        <v>20</v>
      </c>
      <c r="C502" s="2" t="s">
        <v>144</v>
      </c>
      <c r="D502" s="2" t="s">
        <v>100</v>
      </c>
      <c r="E502" s="2"/>
      <c r="F502" s="2"/>
      <c r="G502" s="3">
        <v>46241</v>
      </c>
      <c r="H502" s="2" t="s">
        <v>3255</v>
      </c>
      <c r="I502" s="3">
        <v>46241</v>
      </c>
      <c r="J502" s="2" t="s">
        <v>3256</v>
      </c>
      <c r="K502" s="2"/>
      <c r="L502" s="2"/>
      <c r="M502" s="2" t="s">
        <v>90</v>
      </c>
      <c r="N502" s="3"/>
      <c r="O502" s="2"/>
      <c r="P502" s="2"/>
      <c r="Q502" s="2" t="s">
        <v>29</v>
      </c>
      <c r="R502" s="2" t="s">
        <v>29</v>
      </c>
      <c r="S502" s="2" t="s">
        <v>29</v>
      </c>
      <c r="T502" s="3">
        <v>46241</v>
      </c>
      <c r="U502" s="2" t="s">
        <v>3257</v>
      </c>
      <c r="V502" s="2" t="s">
        <v>3258</v>
      </c>
      <c r="W502" s="2" t="s">
        <v>1276</v>
      </c>
      <c r="X502" s="2" t="s">
        <v>113</v>
      </c>
      <c r="Y502" s="2" t="s">
        <v>547</v>
      </c>
      <c r="Z502" s="2" t="s">
        <v>92</v>
      </c>
      <c r="AA502" s="2" t="s">
        <v>90</v>
      </c>
      <c r="AB502" s="2"/>
      <c r="AC502" s="2" t="s">
        <v>114</v>
      </c>
      <c r="AD502" s="2">
        <v>1</v>
      </c>
      <c r="AE502" s="2" t="s">
        <v>3259</v>
      </c>
      <c r="AF502" s="2" t="s">
        <v>3259</v>
      </c>
      <c r="AG502" s="2" t="s">
        <v>103</v>
      </c>
      <c r="AH502" s="2" t="s">
        <v>169</v>
      </c>
      <c r="AI502" s="2"/>
      <c r="AJ502" s="2" t="s">
        <v>123</v>
      </c>
      <c r="AK502" s="2" t="s">
        <v>13</v>
      </c>
      <c r="AL502" s="2" t="s">
        <v>13</v>
      </c>
      <c r="AM502" s="2" t="s">
        <v>124</v>
      </c>
      <c r="AN502" s="2"/>
      <c r="AO502" s="22">
        <v>0</v>
      </c>
      <c r="AP502" s="22">
        <v>0</v>
      </c>
      <c r="AQ502" s="22">
        <v>0</v>
      </c>
      <c r="AR502" s="22">
        <v>0</v>
      </c>
      <c r="AS502" s="25">
        <v>25700</v>
      </c>
      <c r="AT502" s="25">
        <v>0</v>
      </c>
      <c r="AU502" s="25">
        <v>35088</v>
      </c>
      <c r="AV502" s="25">
        <v>0</v>
      </c>
      <c r="AW502" s="25">
        <v>25700</v>
      </c>
      <c r="AX502" s="25">
        <v>35088</v>
      </c>
      <c r="AY502" s="25">
        <v>9388</v>
      </c>
    </row>
    <row r="503" spans="2:51" hidden="1">
      <c r="B503" s="5" t="s">
        <v>20</v>
      </c>
      <c r="C503" s="2" t="s">
        <v>144</v>
      </c>
      <c r="D503" s="2"/>
      <c r="E503" s="2"/>
      <c r="F503" s="2"/>
      <c r="G503" s="3">
        <v>46241</v>
      </c>
      <c r="H503" s="2" t="s">
        <v>3260</v>
      </c>
      <c r="I503" s="3">
        <v>46241</v>
      </c>
      <c r="J503" s="2" t="s">
        <v>3261</v>
      </c>
      <c r="K503" s="2"/>
      <c r="L503" s="2"/>
      <c r="M503" s="2" t="s">
        <v>90</v>
      </c>
      <c r="N503" s="3"/>
      <c r="O503" s="2"/>
      <c r="P503" s="2"/>
      <c r="Q503" s="2" t="s">
        <v>27</v>
      </c>
      <c r="R503" s="2" t="s">
        <v>27</v>
      </c>
      <c r="S503" s="2" t="s">
        <v>27</v>
      </c>
      <c r="T503" s="3">
        <v>46241</v>
      </c>
      <c r="U503" s="2" t="s">
        <v>3262</v>
      </c>
      <c r="V503" s="2" t="s">
        <v>3263</v>
      </c>
      <c r="W503" s="2" t="s">
        <v>996</v>
      </c>
      <c r="X503" s="2" t="s">
        <v>113</v>
      </c>
      <c r="Y503" s="2" t="s">
        <v>356</v>
      </c>
      <c r="Z503" s="2" t="s">
        <v>92</v>
      </c>
      <c r="AA503" s="2" t="s">
        <v>90</v>
      </c>
      <c r="AB503" s="2"/>
      <c r="AC503" s="2" t="s">
        <v>114</v>
      </c>
      <c r="AD503" s="2">
        <v>1</v>
      </c>
      <c r="AE503" s="2" t="s">
        <v>462</v>
      </c>
      <c r="AF503" s="2" t="s">
        <v>462</v>
      </c>
      <c r="AG503" s="2" t="s">
        <v>103</v>
      </c>
      <c r="AH503" s="2" t="s">
        <v>7</v>
      </c>
      <c r="AI503" s="2"/>
      <c r="AJ503" s="2" t="s">
        <v>259</v>
      </c>
      <c r="AK503" s="2" t="s">
        <v>259</v>
      </c>
      <c r="AL503" s="2" t="s">
        <v>129</v>
      </c>
      <c r="AM503" s="2" t="s">
        <v>150</v>
      </c>
      <c r="AN503" s="2"/>
      <c r="AO503" s="22">
        <v>0</v>
      </c>
      <c r="AP503" s="22">
        <v>0</v>
      </c>
      <c r="AQ503" s="22">
        <v>0</v>
      </c>
      <c r="AR503" s="22">
        <v>0</v>
      </c>
      <c r="AS503" s="25">
        <v>8190</v>
      </c>
      <c r="AT503" s="25">
        <v>0</v>
      </c>
      <c r="AU503" s="25">
        <v>10169</v>
      </c>
      <c r="AV503" s="25">
        <v>0</v>
      </c>
      <c r="AW503" s="25">
        <v>8190</v>
      </c>
      <c r="AX503" s="25">
        <v>10169</v>
      </c>
      <c r="AY503" s="25">
        <v>1979</v>
      </c>
    </row>
    <row r="504" spans="2:51" hidden="1">
      <c r="B504" s="5" t="s">
        <v>20</v>
      </c>
      <c r="C504" s="2" t="s">
        <v>144</v>
      </c>
      <c r="D504" s="2" t="s">
        <v>100</v>
      </c>
      <c r="E504" s="2"/>
      <c r="F504" s="2"/>
      <c r="G504" s="3">
        <v>46241</v>
      </c>
      <c r="H504" s="2" t="s">
        <v>3264</v>
      </c>
      <c r="I504" s="3">
        <v>46241</v>
      </c>
      <c r="J504" s="2" t="s">
        <v>3265</v>
      </c>
      <c r="K504" s="2"/>
      <c r="L504" s="2"/>
      <c r="M504" s="2" t="s">
        <v>90</v>
      </c>
      <c r="N504" s="3"/>
      <c r="O504" s="2"/>
      <c r="P504" s="2"/>
      <c r="Q504" s="2" t="s">
        <v>28</v>
      </c>
      <c r="R504" s="2" t="s">
        <v>28</v>
      </c>
      <c r="S504" s="2" t="s">
        <v>28</v>
      </c>
      <c r="T504" s="3">
        <v>46241</v>
      </c>
      <c r="U504" s="2" t="s">
        <v>3266</v>
      </c>
      <c r="V504" s="2" t="s">
        <v>2490</v>
      </c>
      <c r="W504" s="2" t="s">
        <v>1074</v>
      </c>
      <c r="X504" s="2" t="s">
        <v>113</v>
      </c>
      <c r="Y504" s="2" t="s">
        <v>943</v>
      </c>
      <c r="Z504" s="2" t="s">
        <v>92</v>
      </c>
      <c r="AA504" s="2" t="s">
        <v>90</v>
      </c>
      <c r="AB504" s="2"/>
      <c r="AC504" s="2" t="s">
        <v>114</v>
      </c>
      <c r="AD504" s="2">
        <v>1</v>
      </c>
      <c r="AE504" s="2" t="s">
        <v>403</v>
      </c>
      <c r="AF504" s="2" t="s">
        <v>403</v>
      </c>
      <c r="AG504" s="2" t="s">
        <v>103</v>
      </c>
      <c r="AH504" s="2" t="s">
        <v>7</v>
      </c>
      <c r="AI504" s="2"/>
      <c r="AJ504" s="2" t="s">
        <v>266</v>
      </c>
      <c r="AK504" s="2" t="s">
        <v>267</v>
      </c>
      <c r="AL504" s="2" t="s">
        <v>126</v>
      </c>
      <c r="AM504" s="2" t="s">
        <v>132</v>
      </c>
      <c r="AN504" s="2" t="s">
        <v>374</v>
      </c>
      <c r="AO504" s="22">
        <v>0</v>
      </c>
      <c r="AP504" s="22">
        <v>0</v>
      </c>
      <c r="AQ504" s="22">
        <v>0</v>
      </c>
      <c r="AR504" s="22">
        <v>0</v>
      </c>
      <c r="AS504" s="25">
        <v>9400</v>
      </c>
      <c r="AT504" s="25">
        <v>0</v>
      </c>
      <c r="AU504" s="25">
        <v>10598</v>
      </c>
      <c r="AV504" s="25">
        <v>0</v>
      </c>
      <c r="AW504" s="25">
        <v>9400</v>
      </c>
      <c r="AX504" s="25">
        <v>10598</v>
      </c>
      <c r="AY504" s="25">
        <v>1198</v>
      </c>
    </row>
    <row r="505" spans="2:51" hidden="1">
      <c r="B505" s="5" t="s">
        <v>20</v>
      </c>
      <c r="C505" s="2" t="s">
        <v>144</v>
      </c>
      <c r="D505" s="2" t="s">
        <v>100</v>
      </c>
      <c r="E505" s="2"/>
      <c r="F505" s="2"/>
      <c r="G505" s="3">
        <v>46240</v>
      </c>
      <c r="H505" s="2" t="s">
        <v>3267</v>
      </c>
      <c r="I505" s="3">
        <v>46241</v>
      </c>
      <c r="J505" s="2" t="s">
        <v>3268</v>
      </c>
      <c r="K505" s="2"/>
      <c r="L505" s="2"/>
      <c r="M505" s="2" t="s">
        <v>90</v>
      </c>
      <c r="N505" s="3"/>
      <c r="O505" s="2"/>
      <c r="P505" s="2"/>
      <c r="Q505" s="2" t="s">
        <v>28</v>
      </c>
      <c r="R505" s="2" t="s">
        <v>28</v>
      </c>
      <c r="S505" s="2" t="s">
        <v>28</v>
      </c>
      <c r="T505" s="3">
        <v>46241</v>
      </c>
      <c r="U505" s="2" t="s">
        <v>3269</v>
      </c>
      <c r="V505" s="2" t="s">
        <v>3270</v>
      </c>
      <c r="W505" s="2" t="s">
        <v>828</v>
      </c>
      <c r="X505" s="2" t="s">
        <v>113</v>
      </c>
      <c r="Y505" s="2" t="s">
        <v>829</v>
      </c>
      <c r="Z505" s="2" t="s">
        <v>92</v>
      </c>
      <c r="AA505" s="2" t="s">
        <v>90</v>
      </c>
      <c r="AB505" s="2"/>
      <c r="AC505" s="2" t="s">
        <v>114</v>
      </c>
      <c r="AD505" s="2">
        <v>1</v>
      </c>
      <c r="AE505" s="2" t="s">
        <v>403</v>
      </c>
      <c r="AF505" s="2" t="s">
        <v>403</v>
      </c>
      <c r="AG505" s="2" t="s">
        <v>103</v>
      </c>
      <c r="AH505" s="2" t="s">
        <v>7</v>
      </c>
      <c r="AI505" s="2"/>
      <c r="AJ505" s="2" t="s">
        <v>266</v>
      </c>
      <c r="AK505" s="2" t="s">
        <v>267</v>
      </c>
      <c r="AL505" s="2" t="s">
        <v>126</v>
      </c>
      <c r="AM505" s="2" t="s">
        <v>132</v>
      </c>
      <c r="AN505" s="2" t="s">
        <v>374</v>
      </c>
      <c r="AO505" s="22">
        <v>0</v>
      </c>
      <c r="AP505" s="22">
        <v>0</v>
      </c>
      <c r="AQ505" s="22">
        <v>0</v>
      </c>
      <c r="AR505" s="22">
        <v>0</v>
      </c>
      <c r="AS505" s="25">
        <v>1880</v>
      </c>
      <c r="AT505" s="25">
        <v>0</v>
      </c>
      <c r="AU505" s="25">
        <v>2119</v>
      </c>
      <c r="AV505" s="25">
        <v>0</v>
      </c>
      <c r="AW505" s="25">
        <v>1880</v>
      </c>
      <c r="AX505" s="25">
        <v>2119</v>
      </c>
      <c r="AY505" s="25">
        <v>239</v>
      </c>
    </row>
    <row r="506" spans="2:51" hidden="1">
      <c r="B506" s="5" t="s">
        <v>21</v>
      </c>
      <c r="C506" s="2" t="s">
        <v>107</v>
      </c>
      <c r="D506" s="2" t="s">
        <v>100</v>
      </c>
      <c r="E506" s="2"/>
      <c r="F506" s="2"/>
      <c r="G506" s="3">
        <v>46241</v>
      </c>
      <c r="H506" s="2" t="s">
        <v>3271</v>
      </c>
      <c r="I506" s="3">
        <v>46241</v>
      </c>
      <c r="J506" s="2" t="s">
        <v>3272</v>
      </c>
      <c r="K506" s="2"/>
      <c r="L506" s="2"/>
      <c r="M506" s="2" t="s">
        <v>90</v>
      </c>
      <c r="N506" s="3"/>
      <c r="O506" s="2"/>
      <c r="P506" s="2"/>
      <c r="Q506" s="2" t="s">
        <v>29</v>
      </c>
      <c r="R506" s="2" t="s">
        <v>29</v>
      </c>
      <c r="S506" s="2" t="s">
        <v>29</v>
      </c>
      <c r="T506" s="3"/>
      <c r="U506" s="2"/>
      <c r="V506" s="2"/>
      <c r="W506" s="2" t="s">
        <v>522</v>
      </c>
      <c r="X506" s="2" t="s">
        <v>113</v>
      </c>
      <c r="Y506" s="2" t="s">
        <v>294</v>
      </c>
      <c r="Z506" s="2" t="s">
        <v>92</v>
      </c>
      <c r="AA506" s="2" t="s">
        <v>90</v>
      </c>
      <c r="AB506" s="2"/>
      <c r="AC506" s="2" t="s">
        <v>114</v>
      </c>
      <c r="AD506" s="2">
        <v>1</v>
      </c>
      <c r="AE506" s="2" t="s">
        <v>138</v>
      </c>
      <c r="AF506" s="2" t="s">
        <v>103</v>
      </c>
      <c r="AG506" s="2" t="s">
        <v>103</v>
      </c>
      <c r="AH506" s="2" t="s">
        <v>139</v>
      </c>
      <c r="AI506" s="2" t="s">
        <v>385</v>
      </c>
      <c r="AJ506" s="2" t="s">
        <v>199</v>
      </c>
      <c r="AK506" s="2" t="s">
        <v>200</v>
      </c>
      <c r="AL506" s="2" t="s">
        <v>13</v>
      </c>
      <c r="AM506" s="2" t="s">
        <v>154</v>
      </c>
      <c r="AN506" s="2" t="s">
        <v>907</v>
      </c>
      <c r="AO506" s="22">
        <v>0</v>
      </c>
      <c r="AP506" s="22">
        <v>0</v>
      </c>
      <c r="AQ506" s="22">
        <v>0</v>
      </c>
      <c r="AR506" s="22">
        <v>0</v>
      </c>
      <c r="AS506" s="25">
        <v>22580</v>
      </c>
      <c r="AT506" s="25">
        <v>0</v>
      </c>
      <c r="AU506" s="25">
        <v>30433</v>
      </c>
      <c r="AV506" s="25">
        <v>0</v>
      </c>
      <c r="AW506" s="25">
        <v>22580</v>
      </c>
      <c r="AX506" s="25">
        <v>30433</v>
      </c>
      <c r="AY506" s="25">
        <v>7853</v>
      </c>
    </row>
    <row r="507" spans="2:51" hidden="1">
      <c r="B507" s="5" t="s">
        <v>21</v>
      </c>
      <c r="C507" s="2" t="s">
        <v>152</v>
      </c>
      <c r="D507" s="2" t="s">
        <v>100</v>
      </c>
      <c r="E507" s="2"/>
      <c r="F507" s="2"/>
      <c r="G507" s="3">
        <v>46241</v>
      </c>
      <c r="H507" s="2" t="s">
        <v>3273</v>
      </c>
      <c r="I507" s="3">
        <v>46241</v>
      </c>
      <c r="J507" s="2" t="s">
        <v>3274</v>
      </c>
      <c r="K507" s="2"/>
      <c r="L507" s="2"/>
      <c r="M507" s="2" t="s">
        <v>90</v>
      </c>
      <c r="N507" s="3"/>
      <c r="O507" s="2" t="s">
        <v>3275</v>
      </c>
      <c r="P507" s="2"/>
      <c r="Q507" s="2" t="s">
        <v>27</v>
      </c>
      <c r="R507" s="2" t="s">
        <v>538</v>
      </c>
      <c r="S507" s="2" t="s">
        <v>27</v>
      </c>
      <c r="T507" s="3">
        <v>46241</v>
      </c>
      <c r="U507" s="2" t="s">
        <v>3276</v>
      </c>
      <c r="V507" s="2"/>
      <c r="W507" s="2" t="s">
        <v>535</v>
      </c>
      <c r="X507" s="2" t="s">
        <v>133</v>
      </c>
      <c r="Y507" s="2" t="s">
        <v>358</v>
      </c>
      <c r="Z507" s="2" t="s">
        <v>92</v>
      </c>
      <c r="AA507" s="2" t="s">
        <v>90</v>
      </c>
      <c r="AB507" s="2"/>
      <c r="AC507" s="2" t="s">
        <v>114</v>
      </c>
      <c r="AD507" s="2">
        <v>1</v>
      </c>
      <c r="AE507" s="2" t="s">
        <v>539</v>
      </c>
      <c r="AF507" s="2" t="s">
        <v>540</v>
      </c>
      <c r="AG507" s="2" t="s">
        <v>13</v>
      </c>
      <c r="AH507" s="2" t="s">
        <v>154</v>
      </c>
      <c r="AI507" s="2" t="s">
        <v>541</v>
      </c>
      <c r="AJ507" s="2" t="s">
        <v>155</v>
      </c>
      <c r="AK507" s="2" t="s">
        <v>156</v>
      </c>
      <c r="AL507" s="2" t="s">
        <v>129</v>
      </c>
      <c r="AM507" s="2" t="s">
        <v>150</v>
      </c>
      <c r="AN507" s="2" t="s">
        <v>3277</v>
      </c>
      <c r="AO507" s="22">
        <v>27320</v>
      </c>
      <c r="AP507" s="22">
        <v>0</v>
      </c>
      <c r="AQ507" s="22">
        <v>0</v>
      </c>
      <c r="AR507" s="22">
        <v>0</v>
      </c>
      <c r="AS507" s="25">
        <v>29942.720000000001</v>
      </c>
      <c r="AT507" s="25">
        <v>0</v>
      </c>
      <c r="AU507" s="25">
        <v>43490.71</v>
      </c>
      <c r="AV507" s="25">
        <v>0</v>
      </c>
      <c r="AW507" s="25">
        <v>29942.720000000001</v>
      </c>
      <c r="AX507" s="25">
        <v>43490.71</v>
      </c>
      <c r="AY507" s="25">
        <v>13547.99</v>
      </c>
    </row>
    <row r="508" spans="2:51" hidden="1">
      <c r="B508" s="5" t="s">
        <v>21</v>
      </c>
      <c r="C508" s="2" t="s">
        <v>152</v>
      </c>
      <c r="D508" s="2" t="s">
        <v>100</v>
      </c>
      <c r="E508" s="2"/>
      <c r="F508" s="2"/>
      <c r="G508" s="3">
        <v>46241</v>
      </c>
      <c r="H508" s="2" t="s">
        <v>3278</v>
      </c>
      <c r="I508" s="3">
        <v>46241</v>
      </c>
      <c r="J508" s="2" t="s">
        <v>3279</v>
      </c>
      <c r="K508" s="2"/>
      <c r="L508" s="2"/>
      <c r="M508" s="2" t="s">
        <v>90</v>
      </c>
      <c r="N508" s="3"/>
      <c r="O508" s="2" t="s">
        <v>3280</v>
      </c>
      <c r="P508" s="2"/>
      <c r="Q508" s="2" t="s">
        <v>27</v>
      </c>
      <c r="R508" s="2" t="s">
        <v>538</v>
      </c>
      <c r="S508" s="2" t="s">
        <v>27</v>
      </c>
      <c r="T508" s="3">
        <v>46241</v>
      </c>
      <c r="U508" s="2" t="s">
        <v>3281</v>
      </c>
      <c r="V508" s="2"/>
      <c r="W508" s="2" t="s">
        <v>523</v>
      </c>
      <c r="X508" s="2" t="s">
        <v>133</v>
      </c>
      <c r="Y508" s="2" t="s">
        <v>294</v>
      </c>
      <c r="Z508" s="2" t="s">
        <v>92</v>
      </c>
      <c r="AA508" s="2" t="s">
        <v>295</v>
      </c>
      <c r="AB508" s="2" t="s">
        <v>296</v>
      </c>
      <c r="AC508" s="2" t="s">
        <v>114</v>
      </c>
      <c r="AD508" s="2">
        <v>1</v>
      </c>
      <c r="AE508" s="2" t="s">
        <v>539</v>
      </c>
      <c r="AF508" s="2" t="s">
        <v>540</v>
      </c>
      <c r="AG508" s="2" t="s">
        <v>13</v>
      </c>
      <c r="AH508" s="2" t="s">
        <v>154</v>
      </c>
      <c r="AI508" s="2" t="s">
        <v>541</v>
      </c>
      <c r="AJ508" s="2" t="s">
        <v>155</v>
      </c>
      <c r="AK508" s="2" t="s">
        <v>156</v>
      </c>
      <c r="AL508" s="2" t="s">
        <v>129</v>
      </c>
      <c r="AM508" s="2" t="s">
        <v>150</v>
      </c>
      <c r="AN508" s="2" t="s">
        <v>3282</v>
      </c>
      <c r="AO508" s="22">
        <v>27300</v>
      </c>
      <c r="AP508" s="22">
        <v>0</v>
      </c>
      <c r="AQ508" s="22">
        <v>0</v>
      </c>
      <c r="AR508" s="22">
        <v>0</v>
      </c>
      <c r="AS508" s="25">
        <v>29920.799999999999</v>
      </c>
      <c r="AT508" s="25">
        <v>0</v>
      </c>
      <c r="AU508" s="25">
        <v>43458.87</v>
      </c>
      <c r="AV508" s="25">
        <v>0</v>
      </c>
      <c r="AW508" s="25">
        <v>29920.799999999999</v>
      </c>
      <c r="AX508" s="25">
        <v>43458.87</v>
      </c>
      <c r="AY508" s="25">
        <v>13538.07</v>
      </c>
    </row>
    <row r="509" spans="2:51" hidden="1">
      <c r="B509" s="5" t="s">
        <v>21</v>
      </c>
      <c r="C509" s="2" t="s">
        <v>152</v>
      </c>
      <c r="D509" s="2" t="s">
        <v>100</v>
      </c>
      <c r="E509" s="2"/>
      <c r="F509" s="2"/>
      <c r="G509" s="3">
        <v>46241</v>
      </c>
      <c r="H509" s="2" t="s">
        <v>3283</v>
      </c>
      <c r="I509" s="3">
        <v>46241</v>
      </c>
      <c r="J509" s="2" t="s">
        <v>3284</v>
      </c>
      <c r="K509" s="2"/>
      <c r="L509" s="2"/>
      <c r="M509" s="2" t="s">
        <v>90</v>
      </c>
      <c r="N509" s="3"/>
      <c r="O509" s="2" t="s">
        <v>3285</v>
      </c>
      <c r="P509" s="2"/>
      <c r="Q509" s="2" t="s">
        <v>27</v>
      </c>
      <c r="R509" s="2" t="s">
        <v>538</v>
      </c>
      <c r="S509" s="2" t="s">
        <v>27</v>
      </c>
      <c r="T509" s="3">
        <v>46241</v>
      </c>
      <c r="U509" s="2" t="s">
        <v>3286</v>
      </c>
      <c r="V509" s="2"/>
      <c r="W509" s="2" t="s">
        <v>610</v>
      </c>
      <c r="X509" s="2" t="s">
        <v>133</v>
      </c>
      <c r="Y509" s="2" t="s">
        <v>195</v>
      </c>
      <c r="Z509" s="2" t="s">
        <v>92</v>
      </c>
      <c r="AA509" s="2" t="s">
        <v>90</v>
      </c>
      <c r="AB509" s="2"/>
      <c r="AC509" s="2" t="s">
        <v>114</v>
      </c>
      <c r="AD509" s="2">
        <v>1</v>
      </c>
      <c r="AE509" s="2" t="s">
        <v>539</v>
      </c>
      <c r="AF509" s="2" t="s">
        <v>540</v>
      </c>
      <c r="AG509" s="2" t="s">
        <v>13</v>
      </c>
      <c r="AH509" s="2" t="s">
        <v>154</v>
      </c>
      <c r="AI509" s="2" t="s">
        <v>541</v>
      </c>
      <c r="AJ509" s="2" t="s">
        <v>155</v>
      </c>
      <c r="AK509" s="2" t="s">
        <v>156</v>
      </c>
      <c r="AL509" s="2" t="s">
        <v>129</v>
      </c>
      <c r="AM509" s="2" t="s">
        <v>150</v>
      </c>
      <c r="AN509" s="2" t="s">
        <v>3287</v>
      </c>
      <c r="AO509" s="22">
        <v>18440</v>
      </c>
      <c r="AP509" s="22">
        <v>0</v>
      </c>
      <c r="AQ509" s="22">
        <v>0</v>
      </c>
      <c r="AR509" s="22">
        <v>0</v>
      </c>
      <c r="AS509" s="25">
        <v>28500</v>
      </c>
      <c r="AT509" s="25">
        <v>0</v>
      </c>
      <c r="AU509" s="25">
        <v>42981</v>
      </c>
      <c r="AV509" s="25">
        <v>0</v>
      </c>
      <c r="AW509" s="25">
        <v>28500</v>
      </c>
      <c r="AX509" s="25">
        <v>42981</v>
      </c>
      <c r="AY509" s="25">
        <v>14481</v>
      </c>
    </row>
    <row r="510" spans="2:51" hidden="1">
      <c r="B510" s="5" t="s">
        <v>21</v>
      </c>
      <c r="C510" s="2" t="s">
        <v>152</v>
      </c>
      <c r="D510" s="2" t="s">
        <v>100</v>
      </c>
      <c r="E510" s="2"/>
      <c r="F510" s="2"/>
      <c r="G510" s="3">
        <v>46241</v>
      </c>
      <c r="H510" s="2" t="s">
        <v>3288</v>
      </c>
      <c r="I510" s="3">
        <v>46241</v>
      </c>
      <c r="J510" s="2" t="s">
        <v>3289</v>
      </c>
      <c r="K510" s="2"/>
      <c r="L510" s="2"/>
      <c r="M510" s="2" t="s">
        <v>90</v>
      </c>
      <c r="N510" s="3"/>
      <c r="O510" s="2" t="s">
        <v>3290</v>
      </c>
      <c r="P510" s="2"/>
      <c r="Q510" s="2" t="s">
        <v>27</v>
      </c>
      <c r="R510" s="2" t="s">
        <v>538</v>
      </c>
      <c r="S510" s="2" t="s">
        <v>27</v>
      </c>
      <c r="T510" s="3">
        <v>46241</v>
      </c>
      <c r="U510" s="2" t="s">
        <v>3291</v>
      </c>
      <c r="V510" s="2"/>
      <c r="W510" s="2" t="s">
        <v>741</v>
      </c>
      <c r="X510" s="2" t="s">
        <v>133</v>
      </c>
      <c r="Y510" s="2" t="s">
        <v>347</v>
      </c>
      <c r="Z510" s="2" t="s">
        <v>92</v>
      </c>
      <c r="AA510" s="2" t="s">
        <v>348</v>
      </c>
      <c r="AB510" s="2" t="s">
        <v>349</v>
      </c>
      <c r="AC510" s="2" t="s">
        <v>114</v>
      </c>
      <c r="AD510" s="2">
        <v>1</v>
      </c>
      <c r="AE510" s="2" t="s">
        <v>539</v>
      </c>
      <c r="AF510" s="2" t="s">
        <v>540</v>
      </c>
      <c r="AG510" s="2" t="s">
        <v>13</v>
      </c>
      <c r="AH510" s="2" t="s">
        <v>154</v>
      </c>
      <c r="AI510" s="2" t="s">
        <v>541</v>
      </c>
      <c r="AJ510" s="2" t="s">
        <v>155</v>
      </c>
      <c r="AK510" s="2" t="s">
        <v>156</v>
      </c>
      <c r="AL510" s="2" t="s">
        <v>129</v>
      </c>
      <c r="AM510" s="2" t="s">
        <v>150</v>
      </c>
      <c r="AN510" s="2" t="s">
        <v>3292</v>
      </c>
      <c r="AO510" s="22">
        <v>27260</v>
      </c>
      <c r="AP510" s="22">
        <v>0</v>
      </c>
      <c r="AQ510" s="22">
        <v>0</v>
      </c>
      <c r="AR510" s="22">
        <v>0</v>
      </c>
      <c r="AS510" s="25">
        <v>29876.959999999999</v>
      </c>
      <c r="AT510" s="25">
        <v>0</v>
      </c>
      <c r="AU510" s="25">
        <v>43395.19</v>
      </c>
      <c r="AV510" s="25">
        <v>0</v>
      </c>
      <c r="AW510" s="25">
        <v>29876.959999999999</v>
      </c>
      <c r="AX510" s="25">
        <v>43395.19</v>
      </c>
      <c r="AY510" s="25">
        <v>13518.23</v>
      </c>
    </row>
    <row r="511" spans="2:51" hidden="1">
      <c r="B511" s="5" t="s">
        <v>21</v>
      </c>
      <c r="C511" s="2" t="s">
        <v>152</v>
      </c>
      <c r="D511" s="2" t="s">
        <v>100</v>
      </c>
      <c r="E511" s="2"/>
      <c r="F511" s="2"/>
      <c r="G511" s="3">
        <v>46241</v>
      </c>
      <c r="H511" s="2" t="s">
        <v>3293</v>
      </c>
      <c r="I511" s="3">
        <v>46241</v>
      </c>
      <c r="J511" s="2" t="s">
        <v>3294</v>
      </c>
      <c r="K511" s="2"/>
      <c r="L511" s="2"/>
      <c r="M511" s="2" t="s">
        <v>90</v>
      </c>
      <c r="N511" s="3"/>
      <c r="O511" s="2" t="s">
        <v>3295</v>
      </c>
      <c r="P511" s="2"/>
      <c r="Q511" s="2" t="s">
        <v>27</v>
      </c>
      <c r="R511" s="2" t="s">
        <v>538</v>
      </c>
      <c r="S511" s="2" t="s">
        <v>27</v>
      </c>
      <c r="T511" s="3">
        <v>46241</v>
      </c>
      <c r="U511" s="2" t="s">
        <v>3296</v>
      </c>
      <c r="V511" s="2"/>
      <c r="W511" s="2" t="s">
        <v>748</v>
      </c>
      <c r="X511" s="2" t="s">
        <v>133</v>
      </c>
      <c r="Y511" s="2" t="s">
        <v>342</v>
      </c>
      <c r="Z511" s="2" t="s">
        <v>92</v>
      </c>
      <c r="AA511" s="2" t="s">
        <v>90</v>
      </c>
      <c r="AB511" s="2"/>
      <c r="AC511" s="2" t="s">
        <v>114</v>
      </c>
      <c r="AD511" s="2">
        <v>1</v>
      </c>
      <c r="AE511" s="2" t="s">
        <v>539</v>
      </c>
      <c r="AF511" s="2" t="s">
        <v>540</v>
      </c>
      <c r="AG511" s="2" t="s">
        <v>13</v>
      </c>
      <c r="AH511" s="2" t="s">
        <v>154</v>
      </c>
      <c r="AI511" s="2" t="s">
        <v>541</v>
      </c>
      <c r="AJ511" s="2" t="s">
        <v>155</v>
      </c>
      <c r="AK511" s="2" t="s">
        <v>156</v>
      </c>
      <c r="AL511" s="2" t="s">
        <v>129</v>
      </c>
      <c r="AM511" s="2" t="s">
        <v>150</v>
      </c>
      <c r="AN511" s="2" t="s">
        <v>3297</v>
      </c>
      <c r="AO511" s="22">
        <v>27300</v>
      </c>
      <c r="AP511" s="22">
        <v>0</v>
      </c>
      <c r="AQ511" s="22">
        <v>0</v>
      </c>
      <c r="AR511" s="22">
        <v>0</v>
      </c>
      <c r="AS511" s="25">
        <v>29920.799999999999</v>
      </c>
      <c r="AT511" s="25">
        <v>0</v>
      </c>
      <c r="AU511" s="25">
        <v>43458.87</v>
      </c>
      <c r="AV511" s="25">
        <v>0</v>
      </c>
      <c r="AW511" s="25">
        <v>29920.799999999999</v>
      </c>
      <c r="AX511" s="25">
        <v>43458.87</v>
      </c>
      <c r="AY511" s="25">
        <v>13538.07</v>
      </c>
    </row>
    <row r="512" spans="2:51" hidden="1">
      <c r="B512" s="5" t="s">
        <v>21</v>
      </c>
      <c r="C512" s="2" t="s">
        <v>152</v>
      </c>
      <c r="D512" s="2" t="s">
        <v>100</v>
      </c>
      <c r="E512" s="2"/>
      <c r="F512" s="2"/>
      <c r="G512" s="3">
        <v>46241</v>
      </c>
      <c r="H512" s="2" t="s">
        <v>3298</v>
      </c>
      <c r="I512" s="3">
        <v>46241</v>
      </c>
      <c r="J512" s="2" t="s">
        <v>3299</v>
      </c>
      <c r="K512" s="2"/>
      <c r="L512" s="2"/>
      <c r="M512" s="2" t="s">
        <v>90</v>
      </c>
      <c r="N512" s="3"/>
      <c r="O512" s="2" t="s">
        <v>3300</v>
      </c>
      <c r="P512" s="2"/>
      <c r="Q512" s="2" t="s">
        <v>486</v>
      </c>
      <c r="R512" s="2" t="s">
        <v>538</v>
      </c>
      <c r="S512" s="2" t="s">
        <v>486</v>
      </c>
      <c r="T512" s="3">
        <v>46241</v>
      </c>
      <c r="U512" s="2" t="s">
        <v>3301</v>
      </c>
      <c r="V512" s="2"/>
      <c r="W512" s="2" t="s">
        <v>507</v>
      </c>
      <c r="X512" s="2" t="s">
        <v>133</v>
      </c>
      <c r="Y512" s="2" t="s">
        <v>357</v>
      </c>
      <c r="Z512" s="2" t="s">
        <v>92</v>
      </c>
      <c r="AA512" s="2" t="s">
        <v>90</v>
      </c>
      <c r="AB512" s="2"/>
      <c r="AC512" s="2" t="s">
        <v>114</v>
      </c>
      <c r="AD512" s="2">
        <v>1</v>
      </c>
      <c r="AE512" s="2" t="s">
        <v>539</v>
      </c>
      <c r="AF512" s="2" t="s">
        <v>540</v>
      </c>
      <c r="AG512" s="2" t="s">
        <v>13</v>
      </c>
      <c r="AH512" s="2" t="s">
        <v>154</v>
      </c>
      <c r="AI512" s="2" t="s">
        <v>541</v>
      </c>
      <c r="AJ512" s="2" t="s">
        <v>194</v>
      </c>
      <c r="AK512" s="2" t="s">
        <v>487</v>
      </c>
      <c r="AL512" s="2" t="s">
        <v>103</v>
      </c>
      <c r="AM512" s="2" t="s">
        <v>104</v>
      </c>
      <c r="AN512" s="2" t="s">
        <v>3302</v>
      </c>
      <c r="AO512" s="22">
        <v>27300</v>
      </c>
      <c r="AP512" s="22">
        <v>0</v>
      </c>
      <c r="AQ512" s="22">
        <v>0</v>
      </c>
      <c r="AR512" s="22">
        <v>0</v>
      </c>
      <c r="AS512" s="25">
        <v>37619.4</v>
      </c>
      <c r="AT512" s="25">
        <v>0</v>
      </c>
      <c r="AU512" s="25">
        <v>42680.82</v>
      </c>
      <c r="AV512" s="25">
        <v>0</v>
      </c>
      <c r="AW512" s="25">
        <v>37619.4</v>
      </c>
      <c r="AX512" s="25">
        <v>42680.82</v>
      </c>
      <c r="AY512" s="25">
        <v>5061.42</v>
      </c>
    </row>
    <row r="513" spans="2:51" hidden="1">
      <c r="B513" s="5" t="s">
        <v>21</v>
      </c>
      <c r="C513" s="2" t="s">
        <v>152</v>
      </c>
      <c r="D513" s="2" t="s">
        <v>100</v>
      </c>
      <c r="E513" s="2"/>
      <c r="F513" s="2"/>
      <c r="G513" s="3">
        <v>46241</v>
      </c>
      <c r="H513" s="2" t="s">
        <v>3303</v>
      </c>
      <c r="I513" s="3">
        <v>46241</v>
      </c>
      <c r="J513" s="2" t="s">
        <v>3304</v>
      </c>
      <c r="K513" s="2"/>
      <c r="L513" s="2"/>
      <c r="M513" s="2" t="s">
        <v>90</v>
      </c>
      <c r="N513" s="3"/>
      <c r="O513" s="2" t="s">
        <v>3305</v>
      </c>
      <c r="P513" s="2"/>
      <c r="Q513" s="2" t="s">
        <v>27</v>
      </c>
      <c r="R513" s="2" t="s">
        <v>538</v>
      </c>
      <c r="S513" s="2" t="s">
        <v>27</v>
      </c>
      <c r="T513" s="3">
        <v>46241</v>
      </c>
      <c r="U513" s="2" t="s">
        <v>3306</v>
      </c>
      <c r="V513" s="2"/>
      <c r="W513" s="2" t="s">
        <v>368</v>
      </c>
      <c r="X513" s="2" t="s">
        <v>133</v>
      </c>
      <c r="Y513" s="2" t="s">
        <v>833</v>
      </c>
      <c r="Z513" s="2" t="s">
        <v>92</v>
      </c>
      <c r="AA513" s="2" t="s">
        <v>90</v>
      </c>
      <c r="AB513" s="2"/>
      <c r="AC513" s="2" t="s">
        <v>114</v>
      </c>
      <c r="AD513" s="2">
        <v>1</v>
      </c>
      <c r="AE513" s="2" t="s">
        <v>539</v>
      </c>
      <c r="AF513" s="2" t="s">
        <v>540</v>
      </c>
      <c r="AG513" s="2" t="s">
        <v>13</v>
      </c>
      <c r="AH513" s="2" t="s">
        <v>154</v>
      </c>
      <c r="AI513" s="2" t="s">
        <v>541</v>
      </c>
      <c r="AJ513" s="2" t="s">
        <v>155</v>
      </c>
      <c r="AK513" s="2" t="s">
        <v>156</v>
      </c>
      <c r="AL513" s="2" t="s">
        <v>129</v>
      </c>
      <c r="AM513" s="2" t="s">
        <v>150</v>
      </c>
      <c r="AN513" s="2" t="s">
        <v>3307</v>
      </c>
      <c r="AO513" s="22">
        <v>28140</v>
      </c>
      <c r="AP513" s="22">
        <v>0</v>
      </c>
      <c r="AQ513" s="22">
        <v>0</v>
      </c>
      <c r="AR513" s="22">
        <v>0</v>
      </c>
      <c r="AS513" s="25">
        <v>34091.440000000002</v>
      </c>
      <c r="AT513" s="25">
        <v>0</v>
      </c>
      <c r="AU513" s="25">
        <v>50320.07</v>
      </c>
      <c r="AV513" s="25">
        <v>0</v>
      </c>
      <c r="AW513" s="25">
        <v>34091.440000000002</v>
      </c>
      <c r="AX513" s="25">
        <v>50320.07</v>
      </c>
      <c r="AY513" s="25">
        <v>16228.63</v>
      </c>
    </row>
    <row r="514" spans="2:51" hidden="1">
      <c r="B514" s="5" t="s">
        <v>21</v>
      </c>
      <c r="C514" s="2" t="s">
        <v>152</v>
      </c>
      <c r="D514" s="2" t="s">
        <v>100</v>
      </c>
      <c r="E514" s="2"/>
      <c r="F514" s="2"/>
      <c r="G514" s="3">
        <v>46241</v>
      </c>
      <c r="H514" s="2" t="s">
        <v>3308</v>
      </c>
      <c r="I514" s="3">
        <v>46241</v>
      </c>
      <c r="J514" s="2" t="s">
        <v>3309</v>
      </c>
      <c r="K514" s="2"/>
      <c r="L514" s="2"/>
      <c r="M514" s="2" t="s">
        <v>90</v>
      </c>
      <c r="N514" s="3"/>
      <c r="O514" s="2" t="s">
        <v>3310</v>
      </c>
      <c r="P514" s="2"/>
      <c r="Q514" s="2" t="s">
        <v>486</v>
      </c>
      <c r="R514" s="2" t="s">
        <v>538</v>
      </c>
      <c r="S514" s="2" t="s">
        <v>486</v>
      </c>
      <c r="T514" s="3">
        <v>46241</v>
      </c>
      <c r="U514" s="2" t="s">
        <v>3311</v>
      </c>
      <c r="V514" s="2"/>
      <c r="W514" s="2" t="s">
        <v>528</v>
      </c>
      <c r="X514" s="2" t="s">
        <v>133</v>
      </c>
      <c r="Y514" s="2" t="s">
        <v>513</v>
      </c>
      <c r="Z514" s="2" t="s">
        <v>92</v>
      </c>
      <c r="AA514" s="2" t="s">
        <v>90</v>
      </c>
      <c r="AB514" s="2"/>
      <c r="AC514" s="2" t="s">
        <v>114</v>
      </c>
      <c r="AD514" s="2">
        <v>1</v>
      </c>
      <c r="AE514" s="2" t="s">
        <v>539</v>
      </c>
      <c r="AF514" s="2" t="s">
        <v>540</v>
      </c>
      <c r="AG514" s="2" t="s">
        <v>13</v>
      </c>
      <c r="AH514" s="2" t="s">
        <v>154</v>
      </c>
      <c r="AI514" s="2" t="s">
        <v>541</v>
      </c>
      <c r="AJ514" s="2" t="s">
        <v>194</v>
      </c>
      <c r="AK514" s="2" t="s">
        <v>487</v>
      </c>
      <c r="AL514" s="2" t="s">
        <v>103</v>
      </c>
      <c r="AM514" s="2" t="s">
        <v>104</v>
      </c>
      <c r="AN514" s="2" t="s">
        <v>3312</v>
      </c>
      <c r="AO514" s="22">
        <v>26480</v>
      </c>
      <c r="AP514" s="22">
        <v>0</v>
      </c>
      <c r="AQ514" s="22">
        <v>0</v>
      </c>
      <c r="AR514" s="22">
        <v>0</v>
      </c>
      <c r="AS514" s="25">
        <v>36489.440000000002</v>
      </c>
      <c r="AT514" s="25">
        <v>0</v>
      </c>
      <c r="AU514" s="25">
        <v>41398.83</v>
      </c>
      <c r="AV514" s="25">
        <v>0</v>
      </c>
      <c r="AW514" s="25">
        <v>36489.440000000002</v>
      </c>
      <c r="AX514" s="25">
        <v>41398.83</v>
      </c>
      <c r="AY514" s="25">
        <v>4909.3900000000003</v>
      </c>
    </row>
    <row r="515" spans="2:51" hidden="1">
      <c r="B515" s="5" t="s">
        <v>21</v>
      </c>
      <c r="C515" s="2" t="s">
        <v>152</v>
      </c>
      <c r="D515" s="2" t="s">
        <v>100</v>
      </c>
      <c r="E515" s="2"/>
      <c r="F515" s="2"/>
      <c r="G515" s="3">
        <v>46241</v>
      </c>
      <c r="H515" s="2" t="s">
        <v>3313</v>
      </c>
      <c r="I515" s="3">
        <v>46241</v>
      </c>
      <c r="J515" s="2" t="s">
        <v>3314</v>
      </c>
      <c r="K515" s="2"/>
      <c r="L515" s="2"/>
      <c r="M515" s="2" t="s">
        <v>90</v>
      </c>
      <c r="N515" s="3"/>
      <c r="O515" s="2" t="s">
        <v>3315</v>
      </c>
      <c r="P515" s="2"/>
      <c r="Q515" s="2" t="s">
        <v>27</v>
      </c>
      <c r="R515" s="2" t="s">
        <v>538</v>
      </c>
      <c r="S515" s="2" t="s">
        <v>27</v>
      </c>
      <c r="T515" s="3">
        <v>46241</v>
      </c>
      <c r="U515" s="2" t="s">
        <v>3316</v>
      </c>
      <c r="V515" s="2"/>
      <c r="W515" s="2" t="s">
        <v>496</v>
      </c>
      <c r="X515" s="2" t="s">
        <v>133</v>
      </c>
      <c r="Y515" s="2" t="s">
        <v>153</v>
      </c>
      <c r="Z515" s="2" t="s">
        <v>92</v>
      </c>
      <c r="AA515" s="2" t="s">
        <v>90</v>
      </c>
      <c r="AB515" s="2"/>
      <c r="AC515" s="2" t="s">
        <v>114</v>
      </c>
      <c r="AD515" s="2">
        <v>1</v>
      </c>
      <c r="AE515" s="2" t="s">
        <v>539</v>
      </c>
      <c r="AF515" s="2" t="s">
        <v>540</v>
      </c>
      <c r="AG515" s="2" t="s">
        <v>13</v>
      </c>
      <c r="AH515" s="2" t="s">
        <v>154</v>
      </c>
      <c r="AI515" s="2" t="s">
        <v>541</v>
      </c>
      <c r="AJ515" s="2" t="s">
        <v>155</v>
      </c>
      <c r="AK515" s="2" t="s">
        <v>156</v>
      </c>
      <c r="AL515" s="2" t="s">
        <v>129</v>
      </c>
      <c r="AM515" s="2" t="s">
        <v>150</v>
      </c>
      <c r="AN515" s="2" t="s">
        <v>3317</v>
      </c>
      <c r="AO515" s="22">
        <v>27300</v>
      </c>
      <c r="AP515" s="22">
        <v>0</v>
      </c>
      <c r="AQ515" s="22">
        <v>0</v>
      </c>
      <c r="AR515" s="22">
        <v>0</v>
      </c>
      <c r="AS515" s="25">
        <v>29920.799999999999</v>
      </c>
      <c r="AT515" s="25">
        <v>0</v>
      </c>
      <c r="AU515" s="25">
        <v>43458.87</v>
      </c>
      <c r="AV515" s="25">
        <v>0</v>
      </c>
      <c r="AW515" s="25">
        <v>29920.799999999999</v>
      </c>
      <c r="AX515" s="25">
        <v>43458.87</v>
      </c>
      <c r="AY515" s="25">
        <v>13538.07</v>
      </c>
    </row>
    <row r="516" spans="2:51" hidden="1">
      <c r="B516" s="5" t="s">
        <v>21</v>
      </c>
      <c r="C516" s="2" t="s">
        <v>152</v>
      </c>
      <c r="D516" s="2" t="s">
        <v>100</v>
      </c>
      <c r="E516" s="2"/>
      <c r="F516" s="2"/>
      <c r="G516" s="3">
        <v>46241</v>
      </c>
      <c r="H516" s="2" t="s">
        <v>3318</v>
      </c>
      <c r="I516" s="3">
        <v>46241</v>
      </c>
      <c r="J516" s="2" t="s">
        <v>3319</v>
      </c>
      <c r="K516" s="2"/>
      <c r="L516" s="2"/>
      <c r="M516" s="2" t="s">
        <v>90</v>
      </c>
      <c r="N516" s="3"/>
      <c r="O516" s="2" t="s">
        <v>3320</v>
      </c>
      <c r="P516" s="2"/>
      <c r="Q516" s="2" t="s">
        <v>486</v>
      </c>
      <c r="R516" s="2" t="s">
        <v>538</v>
      </c>
      <c r="S516" s="2" t="s">
        <v>486</v>
      </c>
      <c r="T516" s="3">
        <v>46241</v>
      </c>
      <c r="U516" s="2" t="s">
        <v>3321</v>
      </c>
      <c r="V516" s="2"/>
      <c r="W516" s="2" t="s">
        <v>1104</v>
      </c>
      <c r="X516" s="2" t="s">
        <v>133</v>
      </c>
      <c r="Y516" s="2" t="s">
        <v>277</v>
      </c>
      <c r="Z516" s="2" t="s">
        <v>92</v>
      </c>
      <c r="AA516" s="2" t="s">
        <v>278</v>
      </c>
      <c r="AB516" s="2" t="s">
        <v>279</v>
      </c>
      <c r="AC516" s="2" t="s">
        <v>114</v>
      </c>
      <c r="AD516" s="2">
        <v>1</v>
      </c>
      <c r="AE516" s="2" t="s">
        <v>539</v>
      </c>
      <c r="AF516" s="2" t="s">
        <v>540</v>
      </c>
      <c r="AG516" s="2" t="s">
        <v>13</v>
      </c>
      <c r="AH516" s="2" t="s">
        <v>154</v>
      </c>
      <c r="AI516" s="2" t="s">
        <v>541</v>
      </c>
      <c r="AJ516" s="2" t="s">
        <v>194</v>
      </c>
      <c r="AK516" s="2" t="s">
        <v>487</v>
      </c>
      <c r="AL516" s="2" t="s">
        <v>103</v>
      </c>
      <c r="AM516" s="2" t="s">
        <v>104</v>
      </c>
      <c r="AN516" s="2" t="s">
        <v>3322</v>
      </c>
      <c r="AO516" s="22">
        <v>27340</v>
      </c>
      <c r="AP516" s="22">
        <v>0</v>
      </c>
      <c r="AQ516" s="22">
        <v>0</v>
      </c>
      <c r="AR516" s="22">
        <v>0</v>
      </c>
      <c r="AS516" s="25">
        <v>37674.519999999997</v>
      </c>
      <c r="AT516" s="25">
        <v>0</v>
      </c>
      <c r="AU516" s="25">
        <v>42743.360000000001</v>
      </c>
      <c r="AV516" s="25">
        <v>0</v>
      </c>
      <c r="AW516" s="25">
        <v>37674.519999999997</v>
      </c>
      <c r="AX516" s="25">
        <v>42743.360000000001</v>
      </c>
      <c r="AY516" s="25">
        <v>5068.84</v>
      </c>
    </row>
    <row r="517" spans="2:51" hidden="1">
      <c r="B517" s="5" t="s">
        <v>21</v>
      </c>
      <c r="C517" s="2" t="s">
        <v>152</v>
      </c>
      <c r="D517" s="2" t="s">
        <v>100</v>
      </c>
      <c r="E517" s="2"/>
      <c r="F517" s="2"/>
      <c r="G517" s="3">
        <v>46241</v>
      </c>
      <c r="H517" s="2" t="s">
        <v>3323</v>
      </c>
      <c r="I517" s="3">
        <v>46241</v>
      </c>
      <c r="J517" s="2" t="s">
        <v>3324</v>
      </c>
      <c r="K517" s="2"/>
      <c r="L517" s="2"/>
      <c r="M517" s="2" t="s">
        <v>90</v>
      </c>
      <c r="N517" s="3"/>
      <c r="O517" s="2" t="s">
        <v>3325</v>
      </c>
      <c r="P517" s="2"/>
      <c r="Q517" s="2" t="s">
        <v>27</v>
      </c>
      <c r="R517" s="2" t="s">
        <v>538</v>
      </c>
      <c r="S517" s="2" t="s">
        <v>27</v>
      </c>
      <c r="T517" s="3"/>
      <c r="U517" s="2"/>
      <c r="V517" s="2"/>
      <c r="W517" s="2" t="s">
        <v>304</v>
      </c>
      <c r="X517" s="2" t="s">
        <v>133</v>
      </c>
      <c r="Y517" s="2" t="s">
        <v>305</v>
      </c>
      <c r="Z517" s="2" t="s">
        <v>92</v>
      </c>
      <c r="AA517" s="2" t="s">
        <v>90</v>
      </c>
      <c r="AB517" s="2"/>
      <c r="AC517" s="2" t="s">
        <v>114</v>
      </c>
      <c r="AD517" s="2">
        <v>1</v>
      </c>
      <c r="AE517" s="2" t="s">
        <v>539</v>
      </c>
      <c r="AF517" s="2" t="s">
        <v>540</v>
      </c>
      <c r="AG517" s="2" t="s">
        <v>13</v>
      </c>
      <c r="AH517" s="2" t="s">
        <v>154</v>
      </c>
      <c r="AI517" s="2" t="s">
        <v>541</v>
      </c>
      <c r="AJ517" s="2" t="s">
        <v>155</v>
      </c>
      <c r="AK517" s="2" t="s">
        <v>156</v>
      </c>
      <c r="AL517" s="2" t="s">
        <v>129</v>
      </c>
      <c r="AM517" s="2" t="s">
        <v>150</v>
      </c>
      <c r="AN517" s="2" t="s">
        <v>3326</v>
      </c>
      <c r="AO517" s="22">
        <v>27340</v>
      </c>
      <c r="AP517" s="22">
        <v>0</v>
      </c>
      <c r="AQ517" s="22">
        <v>0</v>
      </c>
      <c r="AR517" s="22">
        <v>0</v>
      </c>
      <c r="AS517" s="25">
        <v>29964.639999999999</v>
      </c>
      <c r="AT517" s="25">
        <v>0</v>
      </c>
      <c r="AU517" s="25">
        <v>43522.55</v>
      </c>
      <c r="AV517" s="25">
        <v>0</v>
      </c>
      <c r="AW517" s="25">
        <v>29964.639999999999</v>
      </c>
      <c r="AX517" s="25">
        <v>43522.55</v>
      </c>
      <c r="AY517" s="25">
        <v>13557.91</v>
      </c>
    </row>
    <row r="518" spans="2:51" hidden="1">
      <c r="B518" s="5" t="s">
        <v>551</v>
      </c>
      <c r="C518" s="2" t="s">
        <v>552</v>
      </c>
      <c r="D518" s="2"/>
      <c r="E518" s="2" t="s">
        <v>1496</v>
      </c>
      <c r="F518" s="2" t="s">
        <v>88</v>
      </c>
      <c r="G518" s="3">
        <v>46241</v>
      </c>
      <c r="H518" s="2" t="s">
        <v>3327</v>
      </c>
      <c r="I518" s="3">
        <v>46241</v>
      </c>
      <c r="J518" s="2" t="s">
        <v>3328</v>
      </c>
      <c r="K518" s="2"/>
      <c r="L518" s="2"/>
      <c r="M518" s="2" t="s">
        <v>90</v>
      </c>
      <c r="N518" s="3"/>
      <c r="O518" s="2"/>
      <c r="P518" s="2"/>
      <c r="Q518" s="2" t="s">
        <v>834</v>
      </c>
      <c r="R518" s="2" t="s">
        <v>834</v>
      </c>
      <c r="S518" s="2"/>
      <c r="T518" s="3"/>
      <c r="U518" s="2"/>
      <c r="V518" s="2"/>
      <c r="W518" s="2" t="s">
        <v>893</v>
      </c>
      <c r="X518" s="2" t="s">
        <v>91</v>
      </c>
      <c r="Y518" s="2" t="s">
        <v>894</v>
      </c>
      <c r="Z518" s="2" t="s">
        <v>92</v>
      </c>
      <c r="AA518" s="2" t="s">
        <v>90</v>
      </c>
      <c r="AB518" s="2"/>
      <c r="AC518" s="2" t="s">
        <v>114</v>
      </c>
      <c r="AD518" s="2">
        <v>1</v>
      </c>
      <c r="AE518" s="2" t="s">
        <v>321</v>
      </c>
      <c r="AF518" s="2" t="s">
        <v>322</v>
      </c>
      <c r="AG518" s="2" t="s">
        <v>322</v>
      </c>
      <c r="AH518" s="2" t="s">
        <v>323</v>
      </c>
      <c r="AI518" s="2"/>
      <c r="AJ518" s="2" t="s">
        <v>138</v>
      </c>
      <c r="AK518" s="2" t="s">
        <v>103</v>
      </c>
      <c r="AL518" s="2" t="s">
        <v>103</v>
      </c>
      <c r="AM518" s="2" t="s">
        <v>139</v>
      </c>
      <c r="AN518" s="2" t="s">
        <v>1340</v>
      </c>
      <c r="AO518" s="22">
        <v>0</v>
      </c>
      <c r="AP518" s="22">
        <v>0</v>
      </c>
      <c r="AQ518" s="22">
        <v>0</v>
      </c>
      <c r="AR518" s="22">
        <v>0</v>
      </c>
      <c r="AS518" s="25">
        <v>38500</v>
      </c>
      <c r="AT518" s="25">
        <v>0</v>
      </c>
      <c r="AU518" s="25">
        <v>40540.29</v>
      </c>
      <c r="AV518" s="25">
        <v>0</v>
      </c>
      <c r="AW518" s="25">
        <v>38500</v>
      </c>
      <c r="AX518" s="25">
        <v>40540.29</v>
      </c>
      <c r="AY518" s="25">
        <v>2040.29</v>
      </c>
    </row>
    <row r="519" spans="2:51" hidden="1">
      <c r="B519" s="5" t="s">
        <v>551</v>
      </c>
      <c r="C519" s="2" t="s">
        <v>552</v>
      </c>
      <c r="D519" s="2"/>
      <c r="E519" s="2" t="s">
        <v>1496</v>
      </c>
      <c r="F519" s="2" t="s">
        <v>88</v>
      </c>
      <c r="G519" s="3">
        <v>46241</v>
      </c>
      <c r="H519" s="2" t="s">
        <v>3329</v>
      </c>
      <c r="I519" s="3">
        <v>46241</v>
      </c>
      <c r="J519" s="2" t="s">
        <v>3330</v>
      </c>
      <c r="K519" s="2"/>
      <c r="L519" s="2"/>
      <c r="M519" s="2" t="s">
        <v>90</v>
      </c>
      <c r="N519" s="3"/>
      <c r="O519" s="2"/>
      <c r="P519" s="2"/>
      <c r="Q519" s="2" t="s">
        <v>834</v>
      </c>
      <c r="R519" s="2" t="s">
        <v>834</v>
      </c>
      <c r="S519" s="2"/>
      <c r="T519" s="3"/>
      <c r="U519" s="2"/>
      <c r="V519" s="2"/>
      <c r="W519" s="2" t="s">
        <v>837</v>
      </c>
      <c r="X519" s="2" t="s">
        <v>91</v>
      </c>
      <c r="Y519" s="2" t="s">
        <v>838</v>
      </c>
      <c r="Z519" s="2" t="s">
        <v>92</v>
      </c>
      <c r="AA519" s="2" t="s">
        <v>90</v>
      </c>
      <c r="AB519" s="2"/>
      <c r="AC519" s="2" t="s">
        <v>114</v>
      </c>
      <c r="AD519" s="2">
        <v>1</v>
      </c>
      <c r="AE519" s="2" t="s">
        <v>321</v>
      </c>
      <c r="AF519" s="2" t="s">
        <v>322</v>
      </c>
      <c r="AG519" s="2" t="s">
        <v>322</v>
      </c>
      <c r="AH519" s="2" t="s">
        <v>323</v>
      </c>
      <c r="AI519" s="2"/>
      <c r="AJ519" s="2" t="s">
        <v>138</v>
      </c>
      <c r="AK519" s="2" t="s">
        <v>103</v>
      </c>
      <c r="AL519" s="2" t="s">
        <v>103</v>
      </c>
      <c r="AM519" s="2" t="s">
        <v>139</v>
      </c>
      <c r="AN519" s="2" t="s">
        <v>1047</v>
      </c>
      <c r="AO519" s="22">
        <v>0</v>
      </c>
      <c r="AP519" s="22">
        <v>0</v>
      </c>
      <c r="AQ519" s="22">
        <v>0</v>
      </c>
      <c r="AR519" s="22">
        <v>0</v>
      </c>
      <c r="AS519" s="25">
        <v>38500</v>
      </c>
      <c r="AT519" s="25">
        <v>0</v>
      </c>
      <c r="AU519" s="25">
        <v>40540.29</v>
      </c>
      <c r="AV519" s="25">
        <v>0</v>
      </c>
      <c r="AW519" s="25">
        <v>38500</v>
      </c>
      <c r="AX519" s="25">
        <v>40540.29</v>
      </c>
      <c r="AY519" s="25">
        <v>2040.29</v>
      </c>
    </row>
    <row r="520" spans="2:51" hidden="1">
      <c r="B520" s="5" t="s">
        <v>551</v>
      </c>
      <c r="C520" s="2" t="s">
        <v>552</v>
      </c>
      <c r="D520" s="2"/>
      <c r="E520" s="2" t="s">
        <v>1496</v>
      </c>
      <c r="F520" s="2" t="s">
        <v>88</v>
      </c>
      <c r="G520" s="3">
        <v>46241</v>
      </c>
      <c r="H520" s="2" t="s">
        <v>3331</v>
      </c>
      <c r="I520" s="3">
        <v>46241</v>
      </c>
      <c r="J520" s="2" t="s">
        <v>3332</v>
      </c>
      <c r="K520" s="2"/>
      <c r="L520" s="2"/>
      <c r="M520" s="2" t="s">
        <v>90</v>
      </c>
      <c r="N520" s="3"/>
      <c r="O520" s="2"/>
      <c r="P520" s="2"/>
      <c r="Q520" s="2" t="s">
        <v>834</v>
      </c>
      <c r="R520" s="2" t="s">
        <v>834</v>
      </c>
      <c r="S520" s="2"/>
      <c r="T520" s="3"/>
      <c r="U520" s="2"/>
      <c r="V520" s="2"/>
      <c r="W520" s="2" t="s">
        <v>745</v>
      </c>
      <c r="X520" s="2" t="s">
        <v>91</v>
      </c>
      <c r="Y520" s="2" t="s">
        <v>659</v>
      </c>
      <c r="Z520" s="2" t="s">
        <v>92</v>
      </c>
      <c r="AA520" s="2" t="s">
        <v>90</v>
      </c>
      <c r="AB520" s="2"/>
      <c r="AC520" s="2" t="s">
        <v>114</v>
      </c>
      <c r="AD520" s="2">
        <v>1</v>
      </c>
      <c r="AE520" s="2" t="s">
        <v>321</v>
      </c>
      <c r="AF520" s="2" t="s">
        <v>322</v>
      </c>
      <c r="AG520" s="2" t="s">
        <v>322</v>
      </c>
      <c r="AH520" s="2" t="s">
        <v>323</v>
      </c>
      <c r="AI520" s="2"/>
      <c r="AJ520" s="2" t="s">
        <v>138</v>
      </c>
      <c r="AK520" s="2" t="s">
        <v>103</v>
      </c>
      <c r="AL520" s="2" t="s">
        <v>103</v>
      </c>
      <c r="AM520" s="2" t="s">
        <v>139</v>
      </c>
      <c r="AN520" s="2" t="s">
        <v>903</v>
      </c>
      <c r="AO520" s="22">
        <v>0</v>
      </c>
      <c r="AP520" s="22">
        <v>0</v>
      </c>
      <c r="AQ520" s="22">
        <v>0</v>
      </c>
      <c r="AR520" s="22">
        <v>0</v>
      </c>
      <c r="AS520" s="25">
        <v>38500</v>
      </c>
      <c r="AT520" s="25">
        <v>0</v>
      </c>
      <c r="AU520" s="25">
        <v>40540.29</v>
      </c>
      <c r="AV520" s="25">
        <v>0</v>
      </c>
      <c r="AW520" s="25">
        <v>38500</v>
      </c>
      <c r="AX520" s="25">
        <v>40540.29</v>
      </c>
      <c r="AY520" s="25">
        <v>2040.29</v>
      </c>
    </row>
    <row r="521" spans="2:51" hidden="1">
      <c r="B521" s="5" t="s">
        <v>551</v>
      </c>
      <c r="C521" s="2" t="s">
        <v>552</v>
      </c>
      <c r="D521" s="2"/>
      <c r="E521" s="2" t="s">
        <v>1496</v>
      </c>
      <c r="F521" s="2" t="s">
        <v>88</v>
      </c>
      <c r="G521" s="3">
        <v>46241</v>
      </c>
      <c r="H521" s="2" t="s">
        <v>3333</v>
      </c>
      <c r="I521" s="3">
        <v>46241</v>
      </c>
      <c r="J521" s="2" t="s">
        <v>3334</v>
      </c>
      <c r="K521" s="2"/>
      <c r="L521" s="2"/>
      <c r="M521" s="2" t="s">
        <v>90</v>
      </c>
      <c r="N521" s="3"/>
      <c r="O521" s="2"/>
      <c r="P521" s="2"/>
      <c r="Q521" s="2" t="s">
        <v>834</v>
      </c>
      <c r="R521" s="2" t="s">
        <v>834</v>
      </c>
      <c r="S521" s="2"/>
      <c r="T521" s="3"/>
      <c r="U521" s="2"/>
      <c r="V521" s="2"/>
      <c r="W521" s="2" t="s">
        <v>902</v>
      </c>
      <c r="X521" s="2" t="s">
        <v>91</v>
      </c>
      <c r="Y521" s="2" t="s">
        <v>894</v>
      </c>
      <c r="Z521" s="2" t="s">
        <v>92</v>
      </c>
      <c r="AA521" s="2" t="s">
        <v>90</v>
      </c>
      <c r="AB521" s="2"/>
      <c r="AC521" s="2" t="s">
        <v>114</v>
      </c>
      <c r="AD521" s="2">
        <v>1</v>
      </c>
      <c r="AE521" s="2" t="s">
        <v>321</v>
      </c>
      <c r="AF521" s="2" t="s">
        <v>322</v>
      </c>
      <c r="AG521" s="2" t="s">
        <v>322</v>
      </c>
      <c r="AH521" s="2" t="s">
        <v>323</v>
      </c>
      <c r="AI521" s="2"/>
      <c r="AJ521" s="2" t="s">
        <v>138</v>
      </c>
      <c r="AK521" s="2" t="s">
        <v>103</v>
      </c>
      <c r="AL521" s="2" t="s">
        <v>103</v>
      </c>
      <c r="AM521" s="2" t="s">
        <v>139</v>
      </c>
      <c r="AN521" s="2" t="s">
        <v>3335</v>
      </c>
      <c r="AO521" s="22">
        <v>0</v>
      </c>
      <c r="AP521" s="22">
        <v>0</v>
      </c>
      <c r="AQ521" s="22">
        <v>0</v>
      </c>
      <c r="AR521" s="22">
        <v>0</v>
      </c>
      <c r="AS521" s="25">
        <v>48500</v>
      </c>
      <c r="AT521" s="25">
        <v>0</v>
      </c>
      <c r="AU521" s="25">
        <v>50429.56</v>
      </c>
      <c r="AV521" s="25">
        <v>0</v>
      </c>
      <c r="AW521" s="25">
        <v>48500</v>
      </c>
      <c r="AX521" s="25">
        <v>50429.56</v>
      </c>
      <c r="AY521" s="25">
        <v>1929.56</v>
      </c>
    </row>
    <row r="522" spans="2:51" hidden="1">
      <c r="B522" s="5" t="s">
        <v>551</v>
      </c>
      <c r="C522" s="2" t="s">
        <v>552</v>
      </c>
      <c r="D522" s="2"/>
      <c r="E522" s="2"/>
      <c r="F522" s="2" t="s">
        <v>88</v>
      </c>
      <c r="G522" s="3">
        <v>46240</v>
      </c>
      <c r="H522" s="2" t="s">
        <v>3336</v>
      </c>
      <c r="I522" s="3">
        <v>46241</v>
      </c>
      <c r="J522" s="2" t="s">
        <v>3337</v>
      </c>
      <c r="K522" s="2"/>
      <c r="L522" s="2"/>
      <c r="M522" s="2" t="s">
        <v>90</v>
      </c>
      <c r="N522" s="3"/>
      <c r="O522" s="2"/>
      <c r="P522" s="2"/>
      <c r="Q522" s="2" t="s">
        <v>553</v>
      </c>
      <c r="R522" s="2" t="s">
        <v>553</v>
      </c>
      <c r="S522" s="2"/>
      <c r="T522" s="3"/>
      <c r="U522" s="2"/>
      <c r="V522" s="2"/>
      <c r="W522" s="2" t="s">
        <v>862</v>
      </c>
      <c r="X522" s="2" t="s">
        <v>91</v>
      </c>
      <c r="Y522" s="2" t="s">
        <v>863</v>
      </c>
      <c r="Z522" s="2" t="s">
        <v>92</v>
      </c>
      <c r="AA522" s="2" t="s">
        <v>90</v>
      </c>
      <c r="AB522" s="2"/>
      <c r="AC522" s="2" t="s">
        <v>114</v>
      </c>
      <c r="AD522" s="2">
        <v>1</v>
      </c>
      <c r="AE522" s="2" t="s">
        <v>554</v>
      </c>
      <c r="AF522" s="2" t="s">
        <v>555</v>
      </c>
      <c r="AG522" s="2" t="s">
        <v>322</v>
      </c>
      <c r="AH522" s="2" t="s">
        <v>556</v>
      </c>
      <c r="AI522" s="2" t="s">
        <v>557</v>
      </c>
      <c r="AJ522" s="2" t="s">
        <v>231</v>
      </c>
      <c r="AK522" s="2" t="s">
        <v>207</v>
      </c>
      <c r="AL522" s="2" t="s">
        <v>207</v>
      </c>
      <c r="AM522" s="2" t="s">
        <v>178</v>
      </c>
      <c r="AN522" s="2" t="s">
        <v>1197</v>
      </c>
      <c r="AO522" s="22">
        <v>0</v>
      </c>
      <c r="AP522" s="22">
        <v>0</v>
      </c>
      <c r="AQ522" s="22">
        <v>0</v>
      </c>
      <c r="AR522" s="22">
        <v>0</v>
      </c>
      <c r="AS522" s="25">
        <v>9000</v>
      </c>
      <c r="AT522" s="25">
        <v>0</v>
      </c>
      <c r="AU522" s="25">
        <v>9150</v>
      </c>
      <c r="AV522" s="25">
        <v>0</v>
      </c>
      <c r="AW522" s="25">
        <v>9000</v>
      </c>
      <c r="AX522" s="25">
        <v>9150</v>
      </c>
      <c r="AY522" s="25">
        <v>150</v>
      </c>
    </row>
    <row r="523" spans="2:51" hidden="1">
      <c r="B523" s="5" t="s">
        <v>551</v>
      </c>
      <c r="C523" s="2" t="s">
        <v>552</v>
      </c>
      <c r="D523" s="2"/>
      <c r="E523" s="2"/>
      <c r="F523" s="2" t="s">
        <v>88</v>
      </c>
      <c r="G523" s="3">
        <v>46240</v>
      </c>
      <c r="H523" s="2" t="s">
        <v>3338</v>
      </c>
      <c r="I523" s="3">
        <v>46241</v>
      </c>
      <c r="J523" s="2" t="s">
        <v>3339</v>
      </c>
      <c r="K523" s="2"/>
      <c r="L523" s="2"/>
      <c r="M523" s="2" t="s">
        <v>90</v>
      </c>
      <c r="N523" s="3"/>
      <c r="O523" s="2"/>
      <c r="P523" s="2"/>
      <c r="Q523" s="2" t="s">
        <v>553</v>
      </c>
      <c r="R523" s="2" t="s">
        <v>553</v>
      </c>
      <c r="S523" s="2"/>
      <c r="T523" s="3"/>
      <c r="U523" s="2"/>
      <c r="V523" s="2"/>
      <c r="W523" s="2" t="s">
        <v>694</v>
      </c>
      <c r="X523" s="2" t="s">
        <v>91</v>
      </c>
      <c r="Y523" s="2" t="s">
        <v>695</v>
      </c>
      <c r="Z523" s="2" t="s">
        <v>92</v>
      </c>
      <c r="AA523" s="2" t="s">
        <v>90</v>
      </c>
      <c r="AB523" s="2"/>
      <c r="AC523" s="2" t="s">
        <v>114</v>
      </c>
      <c r="AD523" s="2">
        <v>1</v>
      </c>
      <c r="AE523" s="2" t="s">
        <v>554</v>
      </c>
      <c r="AF523" s="2" t="s">
        <v>555</v>
      </c>
      <c r="AG523" s="2" t="s">
        <v>322</v>
      </c>
      <c r="AH523" s="2" t="s">
        <v>556</v>
      </c>
      <c r="AI523" s="2" t="s">
        <v>557</v>
      </c>
      <c r="AJ523" s="2" t="s">
        <v>231</v>
      </c>
      <c r="AK523" s="2" t="s">
        <v>207</v>
      </c>
      <c r="AL523" s="2" t="s">
        <v>207</v>
      </c>
      <c r="AM523" s="2" t="s">
        <v>178</v>
      </c>
      <c r="AN523" s="2" t="s">
        <v>1100</v>
      </c>
      <c r="AO523" s="22">
        <v>0</v>
      </c>
      <c r="AP523" s="22">
        <v>0</v>
      </c>
      <c r="AQ523" s="22">
        <v>0</v>
      </c>
      <c r="AR523" s="22">
        <v>0</v>
      </c>
      <c r="AS523" s="25">
        <v>12500</v>
      </c>
      <c r="AT523" s="25">
        <v>0</v>
      </c>
      <c r="AU523" s="25">
        <v>12950</v>
      </c>
      <c r="AV523" s="25">
        <v>0</v>
      </c>
      <c r="AW523" s="25">
        <v>12500</v>
      </c>
      <c r="AX523" s="25">
        <v>12950</v>
      </c>
      <c r="AY523" s="25">
        <v>450</v>
      </c>
    </row>
    <row r="524" spans="2:51" hidden="1">
      <c r="B524" s="5" t="s">
        <v>551</v>
      </c>
      <c r="C524" s="2" t="s">
        <v>552</v>
      </c>
      <c r="D524" s="2"/>
      <c r="E524" s="2"/>
      <c r="F524" s="2" t="s">
        <v>88</v>
      </c>
      <c r="G524" s="3">
        <v>46240</v>
      </c>
      <c r="H524" s="2" t="s">
        <v>3340</v>
      </c>
      <c r="I524" s="3">
        <v>46241</v>
      </c>
      <c r="J524" s="2" t="s">
        <v>3341</v>
      </c>
      <c r="K524" s="2"/>
      <c r="L524" s="2"/>
      <c r="M524" s="2" t="s">
        <v>90</v>
      </c>
      <c r="N524" s="3"/>
      <c r="O524" s="2"/>
      <c r="P524" s="2"/>
      <c r="Q524" s="2" t="s">
        <v>553</v>
      </c>
      <c r="R524" s="2" t="s">
        <v>553</v>
      </c>
      <c r="S524" s="2"/>
      <c r="T524" s="3"/>
      <c r="U524" s="2"/>
      <c r="V524" s="2"/>
      <c r="W524" s="2" t="s">
        <v>694</v>
      </c>
      <c r="X524" s="2" t="s">
        <v>91</v>
      </c>
      <c r="Y524" s="2" t="s">
        <v>695</v>
      </c>
      <c r="Z524" s="2" t="s">
        <v>92</v>
      </c>
      <c r="AA524" s="2" t="s">
        <v>90</v>
      </c>
      <c r="AB524" s="2"/>
      <c r="AC524" s="2" t="s">
        <v>93</v>
      </c>
      <c r="AD524" s="2">
        <v>1</v>
      </c>
      <c r="AE524" s="2" t="s">
        <v>554</v>
      </c>
      <c r="AF524" s="2" t="s">
        <v>555</v>
      </c>
      <c r="AG524" s="2" t="s">
        <v>322</v>
      </c>
      <c r="AH524" s="2" t="s">
        <v>556</v>
      </c>
      <c r="AI524" s="2" t="s">
        <v>557</v>
      </c>
      <c r="AJ524" s="2" t="s">
        <v>321</v>
      </c>
      <c r="AK524" s="2" t="s">
        <v>322</v>
      </c>
      <c r="AL524" s="2" t="s">
        <v>322</v>
      </c>
      <c r="AM524" s="2" t="s">
        <v>323</v>
      </c>
      <c r="AN524" s="2" t="s">
        <v>949</v>
      </c>
      <c r="AO524" s="22">
        <v>0</v>
      </c>
      <c r="AP524" s="22">
        <v>0</v>
      </c>
      <c r="AQ524" s="22">
        <v>0</v>
      </c>
      <c r="AR524" s="22">
        <v>0</v>
      </c>
      <c r="AS524" s="25">
        <v>8000</v>
      </c>
      <c r="AT524" s="25">
        <v>0</v>
      </c>
      <c r="AU524" s="25">
        <v>8600</v>
      </c>
      <c r="AV524" s="25">
        <v>0</v>
      </c>
      <c r="AW524" s="25">
        <v>8000</v>
      </c>
      <c r="AX524" s="25">
        <v>8600</v>
      </c>
      <c r="AY524" s="25">
        <v>600</v>
      </c>
    </row>
    <row r="525" spans="2:51" hidden="1">
      <c r="B525" s="5" t="s">
        <v>19</v>
      </c>
      <c r="C525" s="2" t="s">
        <v>131</v>
      </c>
      <c r="D525" s="2"/>
      <c r="E525" s="2"/>
      <c r="F525" s="2" t="s">
        <v>126</v>
      </c>
      <c r="G525" s="3">
        <v>46241</v>
      </c>
      <c r="H525" s="2" t="s">
        <v>3342</v>
      </c>
      <c r="I525" s="3">
        <v>46241</v>
      </c>
      <c r="J525" s="2" t="s">
        <v>3343</v>
      </c>
      <c r="K525" s="2" t="s">
        <v>126</v>
      </c>
      <c r="L525" s="2"/>
      <c r="M525" s="2" t="s">
        <v>90</v>
      </c>
      <c r="N525" s="3">
        <v>46241</v>
      </c>
      <c r="O525" s="2"/>
      <c r="P525" s="2"/>
      <c r="Q525" s="2" t="s">
        <v>25</v>
      </c>
      <c r="R525" s="2" t="s">
        <v>25</v>
      </c>
      <c r="S525" s="2"/>
      <c r="T525" s="3"/>
      <c r="U525" s="2"/>
      <c r="V525" s="2"/>
      <c r="W525" s="2" t="s">
        <v>490</v>
      </c>
      <c r="X525" s="2" t="s">
        <v>113</v>
      </c>
      <c r="Y525" s="2" t="s">
        <v>170</v>
      </c>
      <c r="Z525" s="2" t="s">
        <v>92</v>
      </c>
      <c r="AA525" s="2" t="s">
        <v>90</v>
      </c>
      <c r="AB525" s="2"/>
      <c r="AC525" s="2" t="s">
        <v>114</v>
      </c>
      <c r="AD525" s="2"/>
      <c r="AE525" s="2" t="s">
        <v>171</v>
      </c>
      <c r="AF525" s="2" t="s">
        <v>125</v>
      </c>
      <c r="AG525" s="2" t="s">
        <v>126</v>
      </c>
      <c r="AH525" s="2" t="s">
        <v>127</v>
      </c>
      <c r="AI525" s="2"/>
      <c r="AJ525" s="2" t="s">
        <v>271</v>
      </c>
      <c r="AK525" s="2" t="s">
        <v>272</v>
      </c>
      <c r="AL525" s="2" t="s">
        <v>272</v>
      </c>
      <c r="AM525" s="2" t="s">
        <v>273</v>
      </c>
      <c r="AN525" s="2" t="s">
        <v>643</v>
      </c>
      <c r="AO525" s="22">
        <v>0</v>
      </c>
      <c r="AP525" s="22">
        <v>0</v>
      </c>
      <c r="AQ525" s="22">
        <v>1</v>
      </c>
      <c r="AR525" s="22"/>
      <c r="AS525" s="25">
        <v>38713</v>
      </c>
      <c r="AT525" s="25">
        <v>0</v>
      </c>
      <c r="AU525" s="25">
        <v>40277</v>
      </c>
      <c r="AV525" s="25">
        <v>0</v>
      </c>
      <c r="AW525" s="25">
        <v>38713</v>
      </c>
      <c r="AX525" s="25">
        <v>40277</v>
      </c>
      <c r="AY525" s="25">
        <v>1564</v>
      </c>
    </row>
    <row r="526" spans="2:51" hidden="1">
      <c r="B526" s="5" t="s">
        <v>19</v>
      </c>
      <c r="C526" s="2" t="s">
        <v>131</v>
      </c>
      <c r="D526" s="2"/>
      <c r="E526" s="2"/>
      <c r="F526" s="2" t="s">
        <v>126</v>
      </c>
      <c r="G526" s="3">
        <v>46241</v>
      </c>
      <c r="H526" s="2" t="s">
        <v>3344</v>
      </c>
      <c r="I526" s="3">
        <v>46241</v>
      </c>
      <c r="J526" s="2" t="s">
        <v>3345</v>
      </c>
      <c r="K526" s="2" t="s">
        <v>126</v>
      </c>
      <c r="L526" s="2"/>
      <c r="M526" s="2" t="s">
        <v>90</v>
      </c>
      <c r="N526" s="3">
        <v>46241</v>
      </c>
      <c r="O526" s="2"/>
      <c r="P526" s="2"/>
      <c r="Q526" s="2" t="s">
        <v>25</v>
      </c>
      <c r="R526" s="2" t="s">
        <v>25</v>
      </c>
      <c r="S526" s="2"/>
      <c r="T526" s="3"/>
      <c r="U526" s="2"/>
      <c r="V526" s="2"/>
      <c r="W526" s="2" t="s">
        <v>182</v>
      </c>
      <c r="X526" s="2" t="s">
        <v>113</v>
      </c>
      <c r="Y526" s="2" t="s">
        <v>170</v>
      </c>
      <c r="Z526" s="2" t="s">
        <v>92</v>
      </c>
      <c r="AA526" s="2" t="s">
        <v>90</v>
      </c>
      <c r="AB526" s="2"/>
      <c r="AC526" s="2" t="s">
        <v>114</v>
      </c>
      <c r="AD526" s="2"/>
      <c r="AE526" s="2" t="s">
        <v>171</v>
      </c>
      <c r="AF526" s="2" t="s">
        <v>125</v>
      </c>
      <c r="AG526" s="2" t="s">
        <v>126</v>
      </c>
      <c r="AH526" s="2" t="s">
        <v>127</v>
      </c>
      <c r="AI526" s="2"/>
      <c r="AJ526" s="2" t="s">
        <v>138</v>
      </c>
      <c r="AK526" s="2" t="s">
        <v>103</v>
      </c>
      <c r="AL526" s="2" t="s">
        <v>103</v>
      </c>
      <c r="AM526" s="2" t="s">
        <v>139</v>
      </c>
      <c r="AN526" s="2" t="s">
        <v>388</v>
      </c>
      <c r="AO526" s="22">
        <v>0</v>
      </c>
      <c r="AP526" s="22">
        <v>0</v>
      </c>
      <c r="AQ526" s="22">
        <v>1</v>
      </c>
      <c r="AR526" s="22"/>
      <c r="AS526" s="25">
        <v>10610</v>
      </c>
      <c r="AT526" s="25">
        <v>0</v>
      </c>
      <c r="AU526" s="25">
        <v>12659</v>
      </c>
      <c r="AV526" s="25">
        <v>0</v>
      </c>
      <c r="AW526" s="25">
        <v>10610</v>
      </c>
      <c r="AX526" s="25">
        <v>12659</v>
      </c>
      <c r="AY526" s="25">
        <v>2049</v>
      </c>
    </row>
    <row r="527" spans="2:51" hidden="1">
      <c r="B527" s="5" t="s">
        <v>19</v>
      </c>
      <c r="C527" s="2" t="s">
        <v>131</v>
      </c>
      <c r="D527" s="2"/>
      <c r="E527" s="2"/>
      <c r="F527" s="2" t="s">
        <v>126</v>
      </c>
      <c r="G527" s="3">
        <v>46241</v>
      </c>
      <c r="H527" s="2" t="s">
        <v>3346</v>
      </c>
      <c r="I527" s="3">
        <v>46241</v>
      </c>
      <c r="J527" s="2" t="s">
        <v>3347</v>
      </c>
      <c r="K527" s="2" t="s">
        <v>126</v>
      </c>
      <c r="L527" s="2"/>
      <c r="M527" s="2" t="s">
        <v>90</v>
      </c>
      <c r="N527" s="3">
        <v>46241</v>
      </c>
      <c r="O527" s="2"/>
      <c r="P527" s="2"/>
      <c r="Q527" s="2" t="s">
        <v>25</v>
      </c>
      <c r="R527" s="2" t="s">
        <v>25</v>
      </c>
      <c r="S527" s="2"/>
      <c r="T527" s="3"/>
      <c r="U527" s="2"/>
      <c r="V527" s="2"/>
      <c r="W527" s="2" t="s">
        <v>813</v>
      </c>
      <c r="X527" s="2" t="s">
        <v>113</v>
      </c>
      <c r="Y527" s="2" t="s">
        <v>170</v>
      </c>
      <c r="Z527" s="2" t="s">
        <v>92</v>
      </c>
      <c r="AA527" s="2" t="s">
        <v>90</v>
      </c>
      <c r="AB527" s="2"/>
      <c r="AC527" s="2" t="s">
        <v>114</v>
      </c>
      <c r="AD527" s="2"/>
      <c r="AE527" s="2" t="s">
        <v>171</v>
      </c>
      <c r="AF527" s="2" t="s">
        <v>125</v>
      </c>
      <c r="AG527" s="2" t="s">
        <v>126</v>
      </c>
      <c r="AH527" s="2" t="s">
        <v>127</v>
      </c>
      <c r="AI527" s="2"/>
      <c r="AJ527" s="2" t="s">
        <v>231</v>
      </c>
      <c r="AK527" s="2" t="s">
        <v>207</v>
      </c>
      <c r="AL527" s="2" t="s">
        <v>207</v>
      </c>
      <c r="AM527" s="2" t="s">
        <v>178</v>
      </c>
      <c r="AN527" s="2" t="s">
        <v>476</v>
      </c>
      <c r="AO527" s="22">
        <v>0</v>
      </c>
      <c r="AP527" s="22">
        <v>0</v>
      </c>
      <c r="AQ527" s="22">
        <v>1</v>
      </c>
      <c r="AR527" s="22"/>
      <c r="AS527" s="25">
        <v>28206</v>
      </c>
      <c r="AT527" s="25">
        <v>0</v>
      </c>
      <c r="AU527" s="25">
        <v>31854</v>
      </c>
      <c r="AV527" s="25">
        <v>0</v>
      </c>
      <c r="AW527" s="25">
        <v>28206</v>
      </c>
      <c r="AX527" s="25">
        <v>31854</v>
      </c>
      <c r="AY527" s="25">
        <v>3648</v>
      </c>
    </row>
    <row r="528" spans="2:51" hidden="1">
      <c r="B528" s="5" t="s">
        <v>19</v>
      </c>
      <c r="C528" s="2" t="s">
        <v>131</v>
      </c>
      <c r="D528" s="2"/>
      <c r="E528" s="2"/>
      <c r="F528" s="2" t="s">
        <v>126</v>
      </c>
      <c r="G528" s="3">
        <v>46241</v>
      </c>
      <c r="H528" s="2" t="s">
        <v>3348</v>
      </c>
      <c r="I528" s="3">
        <v>46241</v>
      </c>
      <c r="J528" s="2" t="s">
        <v>3349</v>
      </c>
      <c r="K528" s="2" t="s">
        <v>126</v>
      </c>
      <c r="L528" s="2"/>
      <c r="M528" s="2" t="s">
        <v>90</v>
      </c>
      <c r="N528" s="3">
        <v>46241</v>
      </c>
      <c r="O528" s="2"/>
      <c r="P528" s="2"/>
      <c r="Q528" s="2" t="s">
        <v>25</v>
      </c>
      <c r="R528" s="2" t="s">
        <v>25</v>
      </c>
      <c r="S528" s="2"/>
      <c r="T528" s="3"/>
      <c r="U528" s="2"/>
      <c r="V528" s="2"/>
      <c r="W528" s="2" t="s">
        <v>1120</v>
      </c>
      <c r="X528" s="2" t="s">
        <v>113</v>
      </c>
      <c r="Y528" s="2" t="s">
        <v>170</v>
      </c>
      <c r="Z528" s="2" t="s">
        <v>92</v>
      </c>
      <c r="AA528" s="2" t="s">
        <v>90</v>
      </c>
      <c r="AB528" s="2"/>
      <c r="AC528" s="2" t="s">
        <v>114</v>
      </c>
      <c r="AD528" s="2"/>
      <c r="AE528" s="2" t="s">
        <v>171</v>
      </c>
      <c r="AF528" s="2" t="s">
        <v>125</v>
      </c>
      <c r="AG528" s="2" t="s">
        <v>126</v>
      </c>
      <c r="AH528" s="2" t="s">
        <v>127</v>
      </c>
      <c r="AI528" s="2"/>
      <c r="AJ528" s="2" t="s">
        <v>236</v>
      </c>
      <c r="AK528" s="2" t="s">
        <v>168</v>
      </c>
      <c r="AL528" s="2" t="s">
        <v>168</v>
      </c>
      <c r="AM528" s="2" t="s">
        <v>237</v>
      </c>
      <c r="AN528" s="2" t="s">
        <v>818</v>
      </c>
      <c r="AO528" s="22">
        <v>0</v>
      </c>
      <c r="AP528" s="22">
        <v>0</v>
      </c>
      <c r="AQ528" s="22">
        <v>1</v>
      </c>
      <c r="AR528" s="22"/>
      <c r="AS528" s="25">
        <v>28942</v>
      </c>
      <c r="AT528" s="25">
        <v>0</v>
      </c>
      <c r="AU528" s="25">
        <v>33042</v>
      </c>
      <c r="AV528" s="25">
        <v>0</v>
      </c>
      <c r="AW528" s="25">
        <v>28942</v>
      </c>
      <c r="AX528" s="25">
        <v>33042</v>
      </c>
      <c r="AY528" s="25">
        <v>4100</v>
      </c>
    </row>
    <row r="529" spans="2:54" hidden="1">
      <c r="B529" s="5" t="s">
        <v>19</v>
      </c>
      <c r="C529" s="2" t="s">
        <v>131</v>
      </c>
      <c r="D529" s="2"/>
      <c r="E529" s="2"/>
      <c r="F529" s="2" t="s">
        <v>126</v>
      </c>
      <c r="G529" s="3">
        <v>46241</v>
      </c>
      <c r="H529" s="2" t="s">
        <v>3350</v>
      </c>
      <c r="I529" s="3">
        <v>46241</v>
      </c>
      <c r="J529" s="2" t="s">
        <v>3351</v>
      </c>
      <c r="K529" s="2" t="s">
        <v>126</v>
      </c>
      <c r="L529" s="2"/>
      <c r="M529" s="2" t="s">
        <v>90</v>
      </c>
      <c r="N529" s="3">
        <v>46241</v>
      </c>
      <c r="O529" s="2"/>
      <c r="P529" s="2"/>
      <c r="Q529" s="2" t="s">
        <v>25</v>
      </c>
      <c r="R529" s="2" t="s">
        <v>25</v>
      </c>
      <c r="S529" s="2"/>
      <c r="T529" s="3"/>
      <c r="U529" s="2"/>
      <c r="V529" s="2"/>
      <c r="W529" s="2" t="s">
        <v>404</v>
      </c>
      <c r="X529" s="2" t="s">
        <v>113</v>
      </c>
      <c r="Y529" s="2" t="s">
        <v>405</v>
      </c>
      <c r="Z529" s="2" t="s">
        <v>92</v>
      </c>
      <c r="AA529" s="2" t="s">
        <v>90</v>
      </c>
      <c r="AB529" s="2"/>
      <c r="AC529" s="2" t="s">
        <v>114</v>
      </c>
      <c r="AD529" s="2"/>
      <c r="AE529" s="2" t="s">
        <v>171</v>
      </c>
      <c r="AF529" s="2" t="s">
        <v>125</v>
      </c>
      <c r="AG529" s="2" t="s">
        <v>126</v>
      </c>
      <c r="AH529" s="2" t="s">
        <v>127</v>
      </c>
      <c r="AI529" s="2"/>
      <c r="AJ529" s="2" t="s">
        <v>179</v>
      </c>
      <c r="AK529" s="2" t="s">
        <v>8</v>
      </c>
      <c r="AL529" s="2" t="s">
        <v>8</v>
      </c>
      <c r="AM529" s="2" t="s">
        <v>180</v>
      </c>
      <c r="AN529" s="2" t="s">
        <v>498</v>
      </c>
      <c r="AO529" s="22">
        <v>0</v>
      </c>
      <c r="AP529" s="22">
        <v>0</v>
      </c>
      <c r="AQ529" s="22">
        <v>1</v>
      </c>
      <c r="AR529" s="22"/>
      <c r="AS529" s="25">
        <v>13621</v>
      </c>
      <c r="AT529" s="25">
        <v>0</v>
      </c>
      <c r="AU529" s="25">
        <v>14503</v>
      </c>
      <c r="AV529" s="25">
        <v>0</v>
      </c>
      <c r="AW529" s="25">
        <v>13621</v>
      </c>
      <c r="AX529" s="25">
        <v>14503</v>
      </c>
      <c r="AY529" s="25">
        <v>882</v>
      </c>
    </row>
    <row r="530" spans="2:54" hidden="1">
      <c r="B530" s="5" t="s">
        <v>19</v>
      </c>
      <c r="C530" s="2" t="s">
        <v>131</v>
      </c>
      <c r="D530" s="2"/>
      <c r="E530" s="2"/>
      <c r="F530" s="2" t="s">
        <v>126</v>
      </c>
      <c r="G530" s="3">
        <v>46241</v>
      </c>
      <c r="H530" s="2" t="s">
        <v>3352</v>
      </c>
      <c r="I530" s="3">
        <v>46241</v>
      </c>
      <c r="J530" s="2" t="s">
        <v>3353</v>
      </c>
      <c r="K530" s="2" t="s">
        <v>126</v>
      </c>
      <c r="L530" s="2"/>
      <c r="M530" s="2" t="s">
        <v>90</v>
      </c>
      <c r="N530" s="3">
        <v>46241</v>
      </c>
      <c r="O530" s="2"/>
      <c r="P530" s="2"/>
      <c r="Q530" s="2" t="s">
        <v>25</v>
      </c>
      <c r="R530" s="2" t="s">
        <v>25</v>
      </c>
      <c r="S530" s="2"/>
      <c r="T530" s="3"/>
      <c r="U530" s="2"/>
      <c r="V530" s="2"/>
      <c r="W530" s="2" t="s">
        <v>477</v>
      </c>
      <c r="X530" s="2" t="s">
        <v>113</v>
      </c>
      <c r="Y530" s="2" t="s">
        <v>170</v>
      </c>
      <c r="Z530" s="2" t="s">
        <v>92</v>
      </c>
      <c r="AA530" s="2" t="s">
        <v>90</v>
      </c>
      <c r="AB530" s="2"/>
      <c r="AC530" s="2" t="s">
        <v>114</v>
      </c>
      <c r="AD530" s="2"/>
      <c r="AE530" s="2" t="s">
        <v>171</v>
      </c>
      <c r="AF530" s="2" t="s">
        <v>125</v>
      </c>
      <c r="AG530" s="2" t="s">
        <v>126</v>
      </c>
      <c r="AH530" s="2" t="s">
        <v>127</v>
      </c>
      <c r="AI530" s="2"/>
      <c r="AJ530" s="2" t="s">
        <v>233</v>
      </c>
      <c r="AK530" s="2" t="s">
        <v>16</v>
      </c>
      <c r="AL530" s="2" t="s">
        <v>16</v>
      </c>
      <c r="AM530" s="2" t="s">
        <v>234</v>
      </c>
      <c r="AN530" s="2" t="s">
        <v>502</v>
      </c>
      <c r="AO530" s="22">
        <v>0</v>
      </c>
      <c r="AP530" s="22">
        <v>0</v>
      </c>
      <c r="AQ530" s="22">
        <v>1</v>
      </c>
      <c r="AR530" s="22"/>
      <c r="AS530" s="25">
        <v>26956</v>
      </c>
      <c r="AT530" s="25">
        <v>0</v>
      </c>
      <c r="AU530" s="25">
        <v>27045</v>
      </c>
      <c r="AV530" s="25">
        <v>0</v>
      </c>
      <c r="AW530" s="25">
        <v>26956</v>
      </c>
      <c r="AX530" s="25">
        <v>27045</v>
      </c>
      <c r="AY530" s="25">
        <v>89</v>
      </c>
      <c r="BB530" s="7"/>
    </row>
    <row r="531" spans="2:54" hidden="1">
      <c r="B531" s="5" t="s">
        <v>19</v>
      </c>
      <c r="C531" s="2" t="s">
        <v>131</v>
      </c>
      <c r="D531" s="2"/>
      <c r="E531" s="2"/>
      <c r="F531" s="2" t="s">
        <v>126</v>
      </c>
      <c r="G531" s="3">
        <v>46241</v>
      </c>
      <c r="H531" s="2" t="s">
        <v>3354</v>
      </c>
      <c r="I531" s="3">
        <v>46241</v>
      </c>
      <c r="J531" s="2" t="s">
        <v>3355</v>
      </c>
      <c r="K531" s="2" t="s">
        <v>126</v>
      </c>
      <c r="L531" s="2"/>
      <c r="M531" s="2" t="s">
        <v>90</v>
      </c>
      <c r="N531" s="3">
        <v>46241</v>
      </c>
      <c r="O531" s="2"/>
      <c r="P531" s="2"/>
      <c r="Q531" s="2" t="s">
        <v>25</v>
      </c>
      <c r="R531" s="2" t="s">
        <v>25</v>
      </c>
      <c r="S531" s="2"/>
      <c r="T531" s="3"/>
      <c r="U531" s="2"/>
      <c r="V531" s="2"/>
      <c r="W531" s="2" t="s">
        <v>1243</v>
      </c>
      <c r="X531" s="2" t="s">
        <v>113</v>
      </c>
      <c r="Y531" s="2" t="s">
        <v>170</v>
      </c>
      <c r="Z531" s="2" t="s">
        <v>92</v>
      </c>
      <c r="AA531" s="2" t="s">
        <v>90</v>
      </c>
      <c r="AB531" s="2"/>
      <c r="AC531" s="2" t="s">
        <v>114</v>
      </c>
      <c r="AD531" s="2"/>
      <c r="AE531" s="2" t="s">
        <v>171</v>
      </c>
      <c r="AF531" s="2" t="s">
        <v>125</v>
      </c>
      <c r="AG531" s="2" t="s">
        <v>126</v>
      </c>
      <c r="AH531" s="2" t="s">
        <v>127</v>
      </c>
      <c r="AI531" s="2"/>
      <c r="AJ531" s="2" t="s">
        <v>238</v>
      </c>
      <c r="AK531" s="2" t="s">
        <v>206</v>
      </c>
      <c r="AL531" s="2" t="s">
        <v>206</v>
      </c>
      <c r="AM531" s="2" t="s">
        <v>239</v>
      </c>
      <c r="AN531" s="2" t="s">
        <v>285</v>
      </c>
      <c r="AO531" s="22">
        <v>0</v>
      </c>
      <c r="AP531" s="22">
        <v>0</v>
      </c>
      <c r="AQ531" s="22">
        <v>1</v>
      </c>
      <c r="AR531" s="22"/>
      <c r="AS531" s="25">
        <v>71690</v>
      </c>
      <c r="AT531" s="25">
        <v>0</v>
      </c>
      <c r="AU531" s="25">
        <v>80584</v>
      </c>
      <c r="AV531" s="25">
        <v>0</v>
      </c>
      <c r="AW531" s="25">
        <v>71690</v>
      </c>
      <c r="AX531" s="25">
        <v>80584</v>
      </c>
      <c r="AY531" s="25">
        <v>8894</v>
      </c>
    </row>
    <row r="532" spans="2:54" hidden="1">
      <c r="B532" s="5" t="s">
        <v>19</v>
      </c>
      <c r="C532" s="2" t="s">
        <v>131</v>
      </c>
      <c r="D532" s="2"/>
      <c r="E532" s="2"/>
      <c r="F532" s="2" t="s">
        <v>126</v>
      </c>
      <c r="G532" s="3">
        <v>46241</v>
      </c>
      <c r="H532" s="2" t="s">
        <v>3356</v>
      </c>
      <c r="I532" s="3">
        <v>46241</v>
      </c>
      <c r="J532" s="2" t="s">
        <v>3357</v>
      </c>
      <c r="K532" s="2" t="s">
        <v>126</v>
      </c>
      <c r="L532" s="2"/>
      <c r="M532" s="2" t="s">
        <v>90</v>
      </c>
      <c r="N532" s="3">
        <v>46241</v>
      </c>
      <c r="O532" s="2"/>
      <c r="P532" s="2"/>
      <c r="Q532" s="2" t="s">
        <v>25</v>
      </c>
      <c r="R532" s="2" t="s">
        <v>25</v>
      </c>
      <c r="S532" s="2"/>
      <c r="T532" s="3"/>
      <c r="U532" s="2"/>
      <c r="V532" s="2"/>
      <c r="W532" s="2" t="s">
        <v>558</v>
      </c>
      <c r="X532" s="2" t="s">
        <v>113</v>
      </c>
      <c r="Y532" s="2" t="s">
        <v>170</v>
      </c>
      <c r="Z532" s="2" t="s">
        <v>92</v>
      </c>
      <c r="AA532" s="2" t="s">
        <v>90</v>
      </c>
      <c r="AB532" s="2"/>
      <c r="AC532" s="2" t="s">
        <v>114</v>
      </c>
      <c r="AD532" s="2"/>
      <c r="AE532" s="2" t="s">
        <v>171</v>
      </c>
      <c r="AF532" s="2" t="s">
        <v>125</v>
      </c>
      <c r="AG532" s="2" t="s">
        <v>126</v>
      </c>
      <c r="AH532" s="2" t="s">
        <v>127</v>
      </c>
      <c r="AI532" s="2"/>
      <c r="AJ532" s="2" t="s">
        <v>138</v>
      </c>
      <c r="AK532" s="2" t="s">
        <v>103</v>
      </c>
      <c r="AL532" s="2" t="s">
        <v>103</v>
      </c>
      <c r="AM532" s="2" t="s">
        <v>139</v>
      </c>
      <c r="AN532" s="2" t="s">
        <v>686</v>
      </c>
      <c r="AO532" s="22">
        <v>0</v>
      </c>
      <c r="AP532" s="22">
        <v>0</v>
      </c>
      <c r="AQ532" s="22">
        <v>1</v>
      </c>
      <c r="AR532" s="22"/>
      <c r="AS532" s="25">
        <v>21794</v>
      </c>
      <c r="AT532" s="25">
        <v>0</v>
      </c>
      <c r="AU532" s="25">
        <v>22627</v>
      </c>
      <c r="AV532" s="25">
        <v>0</v>
      </c>
      <c r="AW532" s="25">
        <v>21794</v>
      </c>
      <c r="AX532" s="25">
        <v>22627</v>
      </c>
      <c r="AY532" s="25">
        <v>833</v>
      </c>
    </row>
    <row r="533" spans="2:54" hidden="1">
      <c r="B533" s="5" t="s">
        <v>19</v>
      </c>
      <c r="C533" s="2" t="s">
        <v>131</v>
      </c>
      <c r="D533" s="2"/>
      <c r="E533" s="2"/>
      <c r="F533" s="2" t="s">
        <v>126</v>
      </c>
      <c r="G533" s="3">
        <v>46241</v>
      </c>
      <c r="H533" s="2" t="s">
        <v>3358</v>
      </c>
      <c r="I533" s="3">
        <v>46241</v>
      </c>
      <c r="J533" s="2" t="s">
        <v>3359</v>
      </c>
      <c r="K533" s="2" t="s">
        <v>126</v>
      </c>
      <c r="L533" s="2"/>
      <c r="M533" s="2" t="s">
        <v>90</v>
      </c>
      <c r="N533" s="3">
        <v>46241</v>
      </c>
      <c r="O533" s="2"/>
      <c r="P533" s="2"/>
      <c r="Q533" s="2" t="s">
        <v>25</v>
      </c>
      <c r="R533" s="2" t="s">
        <v>25</v>
      </c>
      <c r="S533" s="2"/>
      <c r="T533" s="3"/>
      <c r="U533" s="2"/>
      <c r="V533" s="2"/>
      <c r="W533" s="2" t="s">
        <v>607</v>
      </c>
      <c r="X533" s="2" t="s">
        <v>133</v>
      </c>
      <c r="Y533" s="2" t="s">
        <v>170</v>
      </c>
      <c r="Z533" s="2" t="s">
        <v>92</v>
      </c>
      <c r="AA533" s="2" t="s">
        <v>90</v>
      </c>
      <c r="AB533" s="2"/>
      <c r="AC533" s="2" t="s">
        <v>114</v>
      </c>
      <c r="AD533" s="2"/>
      <c r="AE533" s="2" t="s">
        <v>171</v>
      </c>
      <c r="AF533" s="2" t="s">
        <v>125</v>
      </c>
      <c r="AG533" s="2" t="s">
        <v>126</v>
      </c>
      <c r="AH533" s="2" t="s">
        <v>127</v>
      </c>
      <c r="AI533" s="2"/>
      <c r="AJ533" s="2" t="s">
        <v>243</v>
      </c>
      <c r="AK533" s="2" t="s">
        <v>11</v>
      </c>
      <c r="AL533" s="2" t="s">
        <v>11</v>
      </c>
      <c r="AM533" s="2" t="s">
        <v>244</v>
      </c>
      <c r="AN533" s="2" t="s">
        <v>752</v>
      </c>
      <c r="AO533" s="22">
        <v>0</v>
      </c>
      <c r="AP533" s="22">
        <v>0</v>
      </c>
      <c r="AQ533" s="22">
        <v>1</v>
      </c>
      <c r="AR533" s="22"/>
      <c r="AS533" s="25">
        <v>45985</v>
      </c>
      <c r="AT533" s="25">
        <v>0</v>
      </c>
      <c r="AU533" s="25">
        <v>56997</v>
      </c>
      <c r="AV533" s="25">
        <v>0</v>
      </c>
      <c r="AW533" s="25">
        <v>45985</v>
      </c>
      <c r="AX533" s="25">
        <v>56997</v>
      </c>
      <c r="AY533" s="25">
        <v>11012</v>
      </c>
    </row>
    <row r="534" spans="2:54" hidden="1">
      <c r="B534" s="5" t="s">
        <v>19</v>
      </c>
      <c r="C534" s="2" t="s">
        <v>131</v>
      </c>
      <c r="D534" s="2"/>
      <c r="E534" s="2"/>
      <c r="F534" s="2" t="s">
        <v>126</v>
      </c>
      <c r="G534" s="3">
        <v>46241</v>
      </c>
      <c r="H534" s="2" t="s">
        <v>3360</v>
      </c>
      <c r="I534" s="3">
        <v>46241</v>
      </c>
      <c r="J534" s="2" t="s">
        <v>3361</v>
      </c>
      <c r="K534" s="2" t="s">
        <v>126</v>
      </c>
      <c r="L534" s="2"/>
      <c r="M534" s="2" t="s">
        <v>90</v>
      </c>
      <c r="N534" s="3">
        <v>46241</v>
      </c>
      <c r="O534" s="2"/>
      <c r="P534" s="2"/>
      <c r="Q534" s="2" t="s">
        <v>25</v>
      </c>
      <c r="R534" s="2" t="s">
        <v>25</v>
      </c>
      <c r="S534" s="2"/>
      <c r="T534" s="3"/>
      <c r="U534" s="2"/>
      <c r="V534" s="2"/>
      <c r="W534" s="2" t="s">
        <v>516</v>
      </c>
      <c r="X534" s="2" t="s">
        <v>113</v>
      </c>
      <c r="Y534" s="2" t="s">
        <v>170</v>
      </c>
      <c r="Z534" s="2" t="s">
        <v>92</v>
      </c>
      <c r="AA534" s="2" t="s">
        <v>90</v>
      </c>
      <c r="AB534" s="2"/>
      <c r="AC534" s="2" t="s">
        <v>114</v>
      </c>
      <c r="AD534" s="2"/>
      <c r="AE534" s="2" t="s">
        <v>171</v>
      </c>
      <c r="AF534" s="2" t="s">
        <v>125</v>
      </c>
      <c r="AG534" s="2" t="s">
        <v>126</v>
      </c>
      <c r="AH534" s="2" t="s">
        <v>127</v>
      </c>
      <c r="AI534" s="2"/>
      <c r="AJ534" s="2" t="s">
        <v>138</v>
      </c>
      <c r="AK534" s="2" t="s">
        <v>103</v>
      </c>
      <c r="AL534" s="2" t="s">
        <v>103</v>
      </c>
      <c r="AM534" s="2" t="s">
        <v>139</v>
      </c>
      <c r="AN534" s="2" t="s">
        <v>1391</v>
      </c>
      <c r="AO534" s="22">
        <v>0</v>
      </c>
      <c r="AP534" s="22">
        <v>0</v>
      </c>
      <c r="AQ534" s="22">
        <v>1</v>
      </c>
      <c r="AR534" s="22"/>
      <c r="AS534" s="25">
        <v>23780</v>
      </c>
      <c r="AT534" s="25">
        <v>0</v>
      </c>
      <c r="AU534" s="25">
        <v>24021</v>
      </c>
      <c r="AV534" s="25">
        <v>0</v>
      </c>
      <c r="AW534" s="25">
        <v>23780</v>
      </c>
      <c r="AX534" s="25">
        <v>24021</v>
      </c>
      <c r="AY534" s="25">
        <v>241</v>
      </c>
    </row>
    <row r="535" spans="2:54" hidden="1">
      <c r="B535" s="5" t="s">
        <v>19</v>
      </c>
      <c r="C535" s="2" t="s">
        <v>131</v>
      </c>
      <c r="D535" s="2"/>
      <c r="E535" s="2"/>
      <c r="F535" s="2" t="s">
        <v>126</v>
      </c>
      <c r="G535" s="3">
        <v>46241</v>
      </c>
      <c r="H535" s="2" t="s">
        <v>3362</v>
      </c>
      <c r="I535" s="3">
        <v>46241</v>
      </c>
      <c r="J535" s="2" t="s">
        <v>3363</v>
      </c>
      <c r="K535" s="2" t="s">
        <v>126</v>
      </c>
      <c r="L535" s="2"/>
      <c r="M535" s="2" t="s">
        <v>90</v>
      </c>
      <c r="N535" s="3">
        <v>46241</v>
      </c>
      <c r="O535" s="2"/>
      <c r="P535" s="2"/>
      <c r="Q535" s="2" t="s">
        <v>25</v>
      </c>
      <c r="R535" s="2" t="s">
        <v>25</v>
      </c>
      <c r="S535" s="2"/>
      <c r="T535" s="3"/>
      <c r="U535" s="2"/>
      <c r="V535" s="2"/>
      <c r="W535" s="2" t="s">
        <v>1956</v>
      </c>
      <c r="X535" s="2" t="s">
        <v>133</v>
      </c>
      <c r="Y535" s="2" t="s">
        <v>170</v>
      </c>
      <c r="Z535" s="2" t="s">
        <v>92</v>
      </c>
      <c r="AA535" s="2" t="s">
        <v>90</v>
      </c>
      <c r="AB535" s="2"/>
      <c r="AC535" s="2" t="s">
        <v>114</v>
      </c>
      <c r="AD535" s="2"/>
      <c r="AE535" s="2" t="s">
        <v>171</v>
      </c>
      <c r="AF535" s="2" t="s">
        <v>125</v>
      </c>
      <c r="AG535" s="2" t="s">
        <v>126</v>
      </c>
      <c r="AH535" s="2" t="s">
        <v>127</v>
      </c>
      <c r="AI535" s="2"/>
      <c r="AJ535" s="2" t="s">
        <v>172</v>
      </c>
      <c r="AK535" s="2" t="s">
        <v>173</v>
      </c>
      <c r="AL535" s="2" t="s">
        <v>173</v>
      </c>
      <c r="AM535" s="2" t="s">
        <v>174</v>
      </c>
      <c r="AN535" s="2" t="s">
        <v>175</v>
      </c>
      <c r="AO535" s="22">
        <v>0</v>
      </c>
      <c r="AP535" s="22">
        <v>0</v>
      </c>
      <c r="AQ535" s="22">
        <v>1</v>
      </c>
      <c r="AR535" s="22"/>
      <c r="AS535" s="25">
        <v>25522</v>
      </c>
      <c r="AT535" s="25">
        <v>0</v>
      </c>
      <c r="AU535" s="25">
        <v>30093</v>
      </c>
      <c r="AV535" s="25">
        <v>0</v>
      </c>
      <c r="AW535" s="25">
        <v>25522</v>
      </c>
      <c r="AX535" s="25">
        <v>30093</v>
      </c>
      <c r="AY535" s="25">
        <v>4571</v>
      </c>
    </row>
    <row r="536" spans="2:54" hidden="1">
      <c r="B536" s="5" t="s">
        <v>19</v>
      </c>
      <c r="C536" s="2" t="s">
        <v>131</v>
      </c>
      <c r="D536" s="2"/>
      <c r="E536" s="2"/>
      <c r="F536" s="2" t="s">
        <v>126</v>
      </c>
      <c r="G536" s="3">
        <v>46241</v>
      </c>
      <c r="H536" s="2" t="s">
        <v>3364</v>
      </c>
      <c r="I536" s="3">
        <v>46241</v>
      </c>
      <c r="J536" s="2" t="s">
        <v>3365</v>
      </c>
      <c r="K536" s="2" t="s">
        <v>126</v>
      </c>
      <c r="L536" s="2"/>
      <c r="M536" s="2" t="s">
        <v>90</v>
      </c>
      <c r="N536" s="3">
        <v>46241</v>
      </c>
      <c r="O536" s="2"/>
      <c r="P536" s="2"/>
      <c r="Q536" s="2" t="s">
        <v>25</v>
      </c>
      <c r="R536" s="2" t="s">
        <v>25</v>
      </c>
      <c r="S536" s="2"/>
      <c r="T536" s="3"/>
      <c r="U536" s="2"/>
      <c r="V536" s="2"/>
      <c r="W536" s="2" t="s">
        <v>284</v>
      </c>
      <c r="X536" s="2" t="s">
        <v>133</v>
      </c>
      <c r="Y536" s="2" t="s">
        <v>475</v>
      </c>
      <c r="Z536" s="2" t="s">
        <v>92</v>
      </c>
      <c r="AA536" s="2" t="s">
        <v>90</v>
      </c>
      <c r="AB536" s="2"/>
      <c r="AC536" s="2" t="s">
        <v>114</v>
      </c>
      <c r="AD536" s="2"/>
      <c r="AE536" s="2" t="s">
        <v>171</v>
      </c>
      <c r="AF536" s="2" t="s">
        <v>125</v>
      </c>
      <c r="AG536" s="2" t="s">
        <v>126</v>
      </c>
      <c r="AH536" s="2" t="s">
        <v>127</v>
      </c>
      <c r="AI536" s="2"/>
      <c r="AJ536" s="2" t="s">
        <v>183</v>
      </c>
      <c r="AK536" s="2" t="s">
        <v>184</v>
      </c>
      <c r="AL536" s="2" t="s">
        <v>184</v>
      </c>
      <c r="AM536" s="2" t="s">
        <v>185</v>
      </c>
      <c r="AN536" s="2" t="s">
        <v>186</v>
      </c>
      <c r="AO536" s="22">
        <v>0</v>
      </c>
      <c r="AP536" s="22">
        <v>0</v>
      </c>
      <c r="AQ536" s="22">
        <v>1</v>
      </c>
      <c r="AR536" s="22"/>
      <c r="AS536" s="25">
        <v>20073</v>
      </c>
      <c r="AT536" s="25">
        <v>0</v>
      </c>
      <c r="AU536" s="25">
        <v>23621</v>
      </c>
      <c r="AV536" s="25">
        <v>0</v>
      </c>
      <c r="AW536" s="25">
        <v>20073</v>
      </c>
      <c r="AX536" s="25">
        <v>23621</v>
      </c>
      <c r="AY536" s="25">
        <v>3548</v>
      </c>
    </row>
    <row r="537" spans="2:54" hidden="1">
      <c r="B537" s="5" t="s">
        <v>19</v>
      </c>
      <c r="C537" s="2" t="s">
        <v>131</v>
      </c>
      <c r="D537" s="2"/>
      <c r="E537" s="2"/>
      <c r="F537" s="2" t="s">
        <v>126</v>
      </c>
      <c r="G537" s="3">
        <v>46241</v>
      </c>
      <c r="H537" s="2" t="s">
        <v>3366</v>
      </c>
      <c r="I537" s="3">
        <v>46241</v>
      </c>
      <c r="J537" s="2" t="s">
        <v>3367</v>
      </c>
      <c r="K537" s="2" t="s">
        <v>126</v>
      </c>
      <c r="L537" s="2"/>
      <c r="M537" s="2" t="s">
        <v>90</v>
      </c>
      <c r="N537" s="3">
        <v>46241</v>
      </c>
      <c r="O537" s="2"/>
      <c r="P537" s="2"/>
      <c r="Q537" s="2" t="s">
        <v>25</v>
      </c>
      <c r="R537" s="2" t="s">
        <v>25</v>
      </c>
      <c r="S537" s="2"/>
      <c r="T537" s="3"/>
      <c r="U537" s="2"/>
      <c r="V537" s="2"/>
      <c r="W537" s="2" t="s">
        <v>922</v>
      </c>
      <c r="X537" s="2" t="s">
        <v>113</v>
      </c>
      <c r="Y537" s="2" t="s">
        <v>923</v>
      </c>
      <c r="Z537" s="2" t="s">
        <v>92</v>
      </c>
      <c r="AA537" s="2" t="s">
        <v>90</v>
      </c>
      <c r="AB537" s="2"/>
      <c r="AC537" s="2" t="s">
        <v>114</v>
      </c>
      <c r="AD537" s="2"/>
      <c r="AE537" s="2" t="s">
        <v>171</v>
      </c>
      <c r="AF537" s="2" t="s">
        <v>125</v>
      </c>
      <c r="AG537" s="2" t="s">
        <v>126</v>
      </c>
      <c r="AH537" s="2" t="s">
        <v>127</v>
      </c>
      <c r="AI537" s="2"/>
      <c r="AJ537" s="2" t="s">
        <v>231</v>
      </c>
      <c r="AK537" s="2" t="s">
        <v>207</v>
      </c>
      <c r="AL537" s="2" t="s">
        <v>207</v>
      </c>
      <c r="AM537" s="2" t="s">
        <v>178</v>
      </c>
      <c r="AN537" s="2" t="s">
        <v>606</v>
      </c>
      <c r="AO537" s="22">
        <v>0</v>
      </c>
      <c r="AP537" s="22">
        <v>0</v>
      </c>
      <c r="AQ537" s="22">
        <v>1</v>
      </c>
      <c r="AR537" s="22"/>
      <c r="AS537" s="25">
        <v>26525</v>
      </c>
      <c r="AT537" s="25">
        <v>0</v>
      </c>
      <c r="AU537" s="25">
        <v>30460</v>
      </c>
      <c r="AV537" s="25">
        <v>0</v>
      </c>
      <c r="AW537" s="25">
        <v>26525</v>
      </c>
      <c r="AX537" s="25">
        <v>30460</v>
      </c>
      <c r="AY537" s="25">
        <v>3935</v>
      </c>
    </row>
    <row r="538" spans="2:54" hidden="1">
      <c r="B538" s="5" t="s">
        <v>19</v>
      </c>
      <c r="C538" s="2" t="s">
        <v>131</v>
      </c>
      <c r="D538" s="2"/>
      <c r="E538" s="2"/>
      <c r="F538" s="2" t="s">
        <v>126</v>
      </c>
      <c r="G538" s="3">
        <v>46241</v>
      </c>
      <c r="H538" s="2" t="s">
        <v>3368</v>
      </c>
      <c r="I538" s="3">
        <v>46241</v>
      </c>
      <c r="J538" s="2" t="s">
        <v>3369</v>
      </c>
      <c r="K538" s="2" t="s">
        <v>126</v>
      </c>
      <c r="L538" s="2"/>
      <c r="M538" s="2" t="s">
        <v>90</v>
      </c>
      <c r="N538" s="3">
        <v>46241</v>
      </c>
      <c r="O538" s="2"/>
      <c r="P538" s="2"/>
      <c r="Q538" s="2" t="s">
        <v>25</v>
      </c>
      <c r="R538" s="2" t="s">
        <v>25</v>
      </c>
      <c r="S538" s="2"/>
      <c r="T538" s="3"/>
      <c r="U538" s="2"/>
      <c r="V538" s="2"/>
      <c r="W538" s="2" t="s">
        <v>757</v>
      </c>
      <c r="X538" s="2" t="s">
        <v>133</v>
      </c>
      <c r="Y538" s="2" t="s">
        <v>170</v>
      </c>
      <c r="Z538" s="2" t="s">
        <v>92</v>
      </c>
      <c r="AA538" s="2" t="s">
        <v>90</v>
      </c>
      <c r="AB538" s="2"/>
      <c r="AC538" s="2" t="s">
        <v>114</v>
      </c>
      <c r="AD538" s="2"/>
      <c r="AE538" s="2" t="s">
        <v>171</v>
      </c>
      <c r="AF538" s="2" t="s">
        <v>125</v>
      </c>
      <c r="AG538" s="2" t="s">
        <v>126</v>
      </c>
      <c r="AH538" s="2" t="s">
        <v>127</v>
      </c>
      <c r="AI538" s="2"/>
      <c r="AJ538" s="2" t="s">
        <v>138</v>
      </c>
      <c r="AK538" s="2" t="s">
        <v>103</v>
      </c>
      <c r="AL538" s="2" t="s">
        <v>103</v>
      </c>
      <c r="AM538" s="2" t="s">
        <v>139</v>
      </c>
      <c r="AN538" s="2" t="s">
        <v>702</v>
      </c>
      <c r="AO538" s="22">
        <v>0</v>
      </c>
      <c r="AP538" s="22">
        <v>0</v>
      </c>
      <c r="AQ538" s="22">
        <v>1</v>
      </c>
      <c r="AR538" s="22"/>
      <c r="AS538" s="25">
        <v>22530</v>
      </c>
      <c r="AT538" s="25">
        <v>0</v>
      </c>
      <c r="AU538" s="25">
        <v>22627</v>
      </c>
      <c r="AV538" s="25">
        <v>0</v>
      </c>
      <c r="AW538" s="25">
        <v>22530</v>
      </c>
      <c r="AX538" s="25">
        <v>22627</v>
      </c>
      <c r="AY538" s="25">
        <v>97</v>
      </c>
    </row>
    <row r="539" spans="2:54" hidden="1">
      <c r="B539" s="5" t="s">
        <v>19</v>
      </c>
      <c r="C539" s="2" t="s">
        <v>131</v>
      </c>
      <c r="D539" s="2"/>
      <c r="E539" s="2"/>
      <c r="F539" s="2" t="s">
        <v>126</v>
      </c>
      <c r="G539" s="3">
        <v>46241</v>
      </c>
      <c r="H539" s="2" t="s">
        <v>3370</v>
      </c>
      <c r="I539" s="3">
        <v>46241</v>
      </c>
      <c r="J539" s="2" t="s">
        <v>3371</v>
      </c>
      <c r="K539" s="2" t="s">
        <v>126</v>
      </c>
      <c r="L539" s="2"/>
      <c r="M539" s="2" t="s">
        <v>90</v>
      </c>
      <c r="N539" s="3">
        <v>46241</v>
      </c>
      <c r="O539" s="2"/>
      <c r="P539" s="2"/>
      <c r="Q539" s="2" t="s">
        <v>25</v>
      </c>
      <c r="R539" s="2" t="s">
        <v>25</v>
      </c>
      <c r="S539" s="2"/>
      <c r="T539" s="3"/>
      <c r="U539" s="2"/>
      <c r="V539" s="2"/>
      <c r="W539" s="2" t="s">
        <v>1162</v>
      </c>
      <c r="X539" s="2" t="s">
        <v>133</v>
      </c>
      <c r="Y539" s="2" t="s">
        <v>170</v>
      </c>
      <c r="Z539" s="2" t="s">
        <v>92</v>
      </c>
      <c r="AA539" s="2" t="s">
        <v>90</v>
      </c>
      <c r="AB539" s="2"/>
      <c r="AC539" s="2" t="s">
        <v>114</v>
      </c>
      <c r="AD539" s="2"/>
      <c r="AE539" s="2" t="s">
        <v>171</v>
      </c>
      <c r="AF539" s="2" t="s">
        <v>125</v>
      </c>
      <c r="AG539" s="2" t="s">
        <v>126</v>
      </c>
      <c r="AH539" s="2" t="s">
        <v>127</v>
      </c>
      <c r="AI539" s="2"/>
      <c r="AJ539" s="2" t="s">
        <v>321</v>
      </c>
      <c r="AK539" s="2" t="s">
        <v>322</v>
      </c>
      <c r="AL539" s="2" t="s">
        <v>322</v>
      </c>
      <c r="AM539" s="2" t="s">
        <v>323</v>
      </c>
      <c r="AN539" s="2" t="s">
        <v>1002</v>
      </c>
      <c r="AO539" s="22">
        <v>0</v>
      </c>
      <c r="AP539" s="22">
        <v>0</v>
      </c>
      <c r="AQ539" s="22">
        <v>1</v>
      </c>
      <c r="AR539" s="22"/>
      <c r="AS539" s="25">
        <v>26448</v>
      </c>
      <c r="AT539" s="25">
        <v>0</v>
      </c>
      <c r="AU539" s="25">
        <v>30804</v>
      </c>
      <c r="AV539" s="25">
        <v>0</v>
      </c>
      <c r="AW539" s="25">
        <v>26448</v>
      </c>
      <c r="AX539" s="25">
        <v>30804</v>
      </c>
      <c r="AY539" s="25">
        <v>4356</v>
      </c>
    </row>
    <row r="540" spans="2:54" hidden="1">
      <c r="B540" s="5" t="s">
        <v>19</v>
      </c>
      <c r="C540" s="2" t="s">
        <v>112</v>
      </c>
      <c r="D540" s="2" t="s">
        <v>100</v>
      </c>
      <c r="E540" s="2"/>
      <c r="F540" s="2"/>
      <c r="G540" s="3">
        <v>46241</v>
      </c>
      <c r="H540" s="2" t="s">
        <v>3372</v>
      </c>
      <c r="I540" s="3">
        <v>46241</v>
      </c>
      <c r="J540" s="2" t="s">
        <v>3373</v>
      </c>
      <c r="K540" s="2"/>
      <c r="L540" s="2"/>
      <c r="M540" s="2" t="s">
        <v>90</v>
      </c>
      <c r="N540" s="3"/>
      <c r="O540" s="2"/>
      <c r="P540" s="2"/>
      <c r="Q540" s="2" t="s">
        <v>23</v>
      </c>
      <c r="R540" s="2" t="s">
        <v>23</v>
      </c>
      <c r="S540" s="2"/>
      <c r="T540" s="3">
        <v>46241</v>
      </c>
      <c r="U540" s="2" t="s">
        <v>3374</v>
      </c>
      <c r="V540" s="2"/>
      <c r="W540" s="2" t="s">
        <v>3375</v>
      </c>
      <c r="X540" s="2" t="s">
        <v>113</v>
      </c>
      <c r="Y540" s="2" t="s">
        <v>3376</v>
      </c>
      <c r="Z540" s="2" t="s">
        <v>92</v>
      </c>
      <c r="AA540" s="2" t="s">
        <v>90</v>
      </c>
      <c r="AB540" s="2"/>
      <c r="AC540" s="2" t="s">
        <v>114</v>
      </c>
      <c r="AD540" s="2">
        <v>1</v>
      </c>
      <c r="AE540" s="2" t="s">
        <v>216</v>
      </c>
      <c r="AF540" s="2" t="s">
        <v>216</v>
      </c>
      <c r="AG540" s="2" t="s">
        <v>103</v>
      </c>
      <c r="AH540" s="2"/>
      <c r="AI540" s="2"/>
      <c r="AJ540" s="2" t="s">
        <v>123</v>
      </c>
      <c r="AK540" s="2" t="s">
        <v>13</v>
      </c>
      <c r="AL540" s="2" t="s">
        <v>13</v>
      </c>
      <c r="AM540" s="2" t="s">
        <v>124</v>
      </c>
      <c r="AN540" s="2" t="s">
        <v>3377</v>
      </c>
      <c r="AO540" s="22">
        <v>0</v>
      </c>
      <c r="AP540" s="22">
        <v>0</v>
      </c>
      <c r="AQ540" s="22">
        <v>0</v>
      </c>
      <c r="AR540" s="22">
        <v>0</v>
      </c>
      <c r="AS540" s="25">
        <v>20000</v>
      </c>
      <c r="AT540" s="25">
        <v>0</v>
      </c>
      <c r="AU540" s="25">
        <v>27105</v>
      </c>
      <c r="AV540" s="25">
        <v>0</v>
      </c>
      <c r="AW540" s="25">
        <v>20000</v>
      </c>
      <c r="AX540" s="25">
        <v>27105</v>
      </c>
      <c r="AY540" s="25">
        <v>7105</v>
      </c>
    </row>
    <row r="541" spans="2:54" hidden="1">
      <c r="B541" s="5" t="s">
        <v>19</v>
      </c>
      <c r="C541" s="2" t="s">
        <v>112</v>
      </c>
      <c r="D541" s="2" t="s">
        <v>100</v>
      </c>
      <c r="E541" s="2"/>
      <c r="F541" s="2"/>
      <c r="G541" s="3">
        <v>46241</v>
      </c>
      <c r="H541" s="2" t="s">
        <v>3378</v>
      </c>
      <c r="I541" s="3">
        <v>46241</v>
      </c>
      <c r="J541" s="2" t="s">
        <v>3379</v>
      </c>
      <c r="K541" s="2"/>
      <c r="L541" s="2"/>
      <c r="M541" s="2" t="s">
        <v>90</v>
      </c>
      <c r="N541" s="3"/>
      <c r="O541" s="2"/>
      <c r="P541" s="2"/>
      <c r="Q541" s="2" t="s">
        <v>23</v>
      </c>
      <c r="R541" s="2" t="s">
        <v>23</v>
      </c>
      <c r="S541" s="2"/>
      <c r="T541" s="3">
        <v>46241</v>
      </c>
      <c r="U541" s="2" t="s">
        <v>3380</v>
      </c>
      <c r="V541" s="2"/>
      <c r="W541" s="2" t="s">
        <v>1215</v>
      </c>
      <c r="X541" s="2" t="s">
        <v>113</v>
      </c>
      <c r="Y541" s="2" t="s">
        <v>854</v>
      </c>
      <c r="Z541" s="2" t="s">
        <v>92</v>
      </c>
      <c r="AA541" s="2" t="s">
        <v>90</v>
      </c>
      <c r="AB541" s="2"/>
      <c r="AC541" s="2" t="s">
        <v>114</v>
      </c>
      <c r="AD541" s="2">
        <v>1</v>
      </c>
      <c r="AE541" s="2" t="s">
        <v>282</v>
      </c>
      <c r="AF541" s="2" t="s">
        <v>3</v>
      </c>
      <c r="AG541" s="2" t="s">
        <v>3</v>
      </c>
      <c r="AH541" s="2" t="s">
        <v>283</v>
      </c>
      <c r="AI541" s="2"/>
      <c r="AJ541" s="2" t="s">
        <v>179</v>
      </c>
      <c r="AK541" s="2" t="s">
        <v>8</v>
      </c>
      <c r="AL541" s="2" t="s">
        <v>8</v>
      </c>
      <c r="AM541" s="2" t="s">
        <v>180</v>
      </c>
      <c r="AN541" s="2" t="s">
        <v>3381</v>
      </c>
      <c r="AO541" s="22">
        <v>0</v>
      </c>
      <c r="AP541" s="22">
        <v>0</v>
      </c>
      <c r="AQ541" s="22">
        <v>0</v>
      </c>
      <c r="AR541" s="22">
        <v>0</v>
      </c>
      <c r="AS541" s="25">
        <v>16000</v>
      </c>
      <c r="AT541" s="25">
        <v>0</v>
      </c>
      <c r="AU541" s="25">
        <v>18594.3</v>
      </c>
      <c r="AV541" s="25">
        <v>0</v>
      </c>
      <c r="AW541" s="25">
        <v>16000</v>
      </c>
      <c r="AX541" s="25">
        <v>18594.3</v>
      </c>
      <c r="AY541" s="25">
        <v>2594.3000000000002</v>
      </c>
    </row>
    <row r="542" spans="2:54" hidden="1">
      <c r="B542" s="5" t="s">
        <v>19</v>
      </c>
      <c r="C542" s="2" t="s">
        <v>112</v>
      </c>
      <c r="D542" s="2" t="s">
        <v>100</v>
      </c>
      <c r="E542" s="2"/>
      <c r="F542" s="2"/>
      <c r="G542" s="3">
        <v>46241</v>
      </c>
      <c r="H542" s="2" t="s">
        <v>3382</v>
      </c>
      <c r="I542" s="3">
        <v>46241</v>
      </c>
      <c r="J542" s="2" t="s">
        <v>3383</v>
      </c>
      <c r="K542" s="2"/>
      <c r="L542" s="2"/>
      <c r="M542" s="2" t="s">
        <v>90</v>
      </c>
      <c r="N542" s="3"/>
      <c r="O542" s="2"/>
      <c r="P542" s="2"/>
      <c r="Q542" s="2" t="s">
        <v>883</v>
      </c>
      <c r="R542" s="2" t="s">
        <v>883</v>
      </c>
      <c r="S542" s="2"/>
      <c r="T542" s="3">
        <v>46241</v>
      </c>
      <c r="U542" s="2" t="s">
        <v>3384</v>
      </c>
      <c r="V542" s="2"/>
      <c r="W542" s="2" t="s">
        <v>790</v>
      </c>
      <c r="X542" s="2" t="s">
        <v>113</v>
      </c>
      <c r="Y542" s="2" t="s">
        <v>196</v>
      </c>
      <c r="Z542" s="2" t="s">
        <v>92</v>
      </c>
      <c r="AA542" s="2" t="s">
        <v>90</v>
      </c>
      <c r="AB542" s="2"/>
      <c r="AC542" s="2" t="s">
        <v>114</v>
      </c>
      <c r="AD542" s="2">
        <v>1</v>
      </c>
      <c r="AE542" s="2" t="s">
        <v>231</v>
      </c>
      <c r="AF542" s="2" t="s">
        <v>207</v>
      </c>
      <c r="AG542" s="2" t="s">
        <v>207</v>
      </c>
      <c r="AH542" s="2" t="s">
        <v>178</v>
      </c>
      <c r="AI542" s="2"/>
      <c r="AJ542" s="2" t="s">
        <v>1181</v>
      </c>
      <c r="AK542" s="2" t="s">
        <v>1181</v>
      </c>
      <c r="AL542" s="2" t="s">
        <v>126</v>
      </c>
      <c r="AM542" s="2" t="s">
        <v>1182</v>
      </c>
      <c r="AN542" s="2" t="s">
        <v>3385</v>
      </c>
      <c r="AO542" s="22">
        <v>0</v>
      </c>
      <c r="AP542" s="22">
        <v>0</v>
      </c>
      <c r="AQ542" s="22">
        <v>0</v>
      </c>
      <c r="AR542" s="22">
        <v>0</v>
      </c>
      <c r="AS542" s="25">
        <v>19000</v>
      </c>
      <c r="AT542" s="25">
        <v>0</v>
      </c>
      <c r="AU542" s="25">
        <v>19902</v>
      </c>
      <c r="AV542" s="25">
        <v>0</v>
      </c>
      <c r="AW542" s="25">
        <v>19000</v>
      </c>
      <c r="AX542" s="25">
        <v>19902</v>
      </c>
      <c r="AY542" s="25">
        <v>902</v>
      </c>
    </row>
    <row r="543" spans="2:54" hidden="1">
      <c r="B543" s="5" t="s">
        <v>19</v>
      </c>
      <c r="C543" s="2" t="s">
        <v>112</v>
      </c>
      <c r="D543" s="2" t="s">
        <v>100</v>
      </c>
      <c r="E543" s="2"/>
      <c r="F543" s="2"/>
      <c r="G543" s="3">
        <v>46241</v>
      </c>
      <c r="H543" s="2" t="s">
        <v>3386</v>
      </c>
      <c r="I543" s="3">
        <v>46241</v>
      </c>
      <c r="J543" s="2" t="s">
        <v>3387</v>
      </c>
      <c r="K543" s="2"/>
      <c r="L543" s="2"/>
      <c r="M543" s="2" t="s">
        <v>90</v>
      </c>
      <c r="N543" s="3"/>
      <c r="O543" s="2"/>
      <c r="P543" s="2"/>
      <c r="Q543" s="2" t="s">
        <v>526</v>
      </c>
      <c r="R543" s="2" t="s">
        <v>526</v>
      </c>
      <c r="S543" s="2"/>
      <c r="T543" s="3">
        <v>46241</v>
      </c>
      <c r="U543" s="2" t="s">
        <v>3388</v>
      </c>
      <c r="V543" s="2"/>
      <c r="W543" s="2" t="s">
        <v>280</v>
      </c>
      <c r="X543" s="2" t="s">
        <v>113</v>
      </c>
      <c r="Y543" s="2" t="s">
        <v>196</v>
      </c>
      <c r="Z543" s="2" t="s">
        <v>92</v>
      </c>
      <c r="AA543" s="2" t="s">
        <v>90</v>
      </c>
      <c r="AB543" s="2"/>
      <c r="AC543" s="2" t="s">
        <v>114</v>
      </c>
      <c r="AD543" s="2">
        <v>1</v>
      </c>
      <c r="AE543" s="2" t="s">
        <v>390</v>
      </c>
      <c r="AF543" s="2" t="s">
        <v>362</v>
      </c>
      <c r="AG543" s="2" t="s">
        <v>362</v>
      </c>
      <c r="AH543" s="2" t="s">
        <v>391</v>
      </c>
      <c r="AI543" s="2"/>
      <c r="AJ543" s="2" t="s">
        <v>282</v>
      </c>
      <c r="AK543" s="2" t="s">
        <v>3</v>
      </c>
      <c r="AL543" s="2" t="s">
        <v>3</v>
      </c>
      <c r="AM543" s="2" t="s">
        <v>283</v>
      </c>
      <c r="AN543" s="2" t="s">
        <v>3389</v>
      </c>
      <c r="AO543" s="22">
        <v>0</v>
      </c>
      <c r="AP543" s="22">
        <v>0</v>
      </c>
      <c r="AQ543" s="22">
        <v>0</v>
      </c>
      <c r="AR543" s="22">
        <v>0</v>
      </c>
      <c r="AS543" s="25">
        <v>25000</v>
      </c>
      <c r="AT543" s="25">
        <v>0</v>
      </c>
      <c r="AU543" s="25">
        <v>26056.799999999999</v>
      </c>
      <c r="AV543" s="25">
        <v>0</v>
      </c>
      <c r="AW543" s="25">
        <v>25000</v>
      </c>
      <c r="AX543" s="25">
        <v>26056.799999999999</v>
      </c>
      <c r="AY543" s="25">
        <v>1056.8</v>
      </c>
    </row>
    <row r="544" spans="2:54" hidden="1">
      <c r="B544" s="5" t="s">
        <v>19</v>
      </c>
      <c r="C544" s="2" t="s">
        <v>112</v>
      </c>
      <c r="D544" s="2" t="s">
        <v>100</v>
      </c>
      <c r="E544" s="2"/>
      <c r="F544" s="2"/>
      <c r="G544" s="3">
        <v>46241</v>
      </c>
      <c r="H544" s="2" t="s">
        <v>3390</v>
      </c>
      <c r="I544" s="3">
        <v>46241</v>
      </c>
      <c r="J544" s="2" t="s">
        <v>3391</v>
      </c>
      <c r="K544" s="2"/>
      <c r="L544" s="2"/>
      <c r="M544" s="2" t="s">
        <v>90</v>
      </c>
      <c r="N544" s="3"/>
      <c r="O544" s="2"/>
      <c r="P544" s="2"/>
      <c r="Q544" s="2" t="s">
        <v>23</v>
      </c>
      <c r="R544" s="2" t="s">
        <v>23</v>
      </c>
      <c r="S544" s="2"/>
      <c r="T544" s="3">
        <v>46241</v>
      </c>
      <c r="U544" s="2" t="s">
        <v>3392</v>
      </c>
      <c r="V544" s="2"/>
      <c r="W544" s="2" t="s">
        <v>3393</v>
      </c>
      <c r="X544" s="2" t="s">
        <v>113</v>
      </c>
      <c r="Y544" s="2" t="s">
        <v>1398</v>
      </c>
      <c r="Z544" s="2" t="s">
        <v>92</v>
      </c>
      <c r="AA544" s="2" t="s">
        <v>90</v>
      </c>
      <c r="AB544" s="2"/>
      <c r="AC544" s="2" t="s">
        <v>114</v>
      </c>
      <c r="AD544" s="2">
        <v>1</v>
      </c>
      <c r="AE544" s="2" t="s">
        <v>216</v>
      </c>
      <c r="AF544" s="2" t="s">
        <v>216</v>
      </c>
      <c r="AG544" s="2" t="s">
        <v>103</v>
      </c>
      <c r="AH544" s="2"/>
      <c r="AI544" s="2"/>
      <c r="AJ544" s="2" t="s">
        <v>179</v>
      </c>
      <c r="AK544" s="2" t="s">
        <v>8</v>
      </c>
      <c r="AL544" s="2" t="s">
        <v>8</v>
      </c>
      <c r="AM544" s="2" t="s">
        <v>180</v>
      </c>
      <c r="AN544" s="2" t="s">
        <v>3394</v>
      </c>
      <c r="AO544" s="22">
        <v>0</v>
      </c>
      <c r="AP544" s="22">
        <v>0</v>
      </c>
      <c r="AQ544" s="22">
        <v>0</v>
      </c>
      <c r="AR544" s="22">
        <v>0</v>
      </c>
      <c r="AS544" s="25">
        <v>21000</v>
      </c>
      <c r="AT544" s="25">
        <v>0</v>
      </c>
      <c r="AU544" s="25">
        <v>22396.7</v>
      </c>
      <c r="AV544" s="25">
        <v>0</v>
      </c>
      <c r="AW544" s="25">
        <v>21000</v>
      </c>
      <c r="AX544" s="25">
        <v>22396.7</v>
      </c>
      <c r="AY544" s="25">
        <v>1396.7</v>
      </c>
    </row>
    <row r="545" spans="2:51" hidden="1">
      <c r="B545" s="5" t="s">
        <v>19</v>
      </c>
      <c r="C545" s="2" t="s">
        <v>112</v>
      </c>
      <c r="D545" s="2" t="s">
        <v>100</v>
      </c>
      <c r="E545" s="2"/>
      <c r="F545" s="2"/>
      <c r="G545" s="3">
        <v>46241</v>
      </c>
      <c r="H545" s="2" t="s">
        <v>3395</v>
      </c>
      <c r="I545" s="3">
        <v>46241</v>
      </c>
      <c r="J545" s="2" t="s">
        <v>3396</v>
      </c>
      <c r="K545" s="2"/>
      <c r="L545" s="2"/>
      <c r="M545" s="2" t="s">
        <v>90</v>
      </c>
      <c r="N545" s="3"/>
      <c r="O545" s="2"/>
      <c r="P545" s="2"/>
      <c r="Q545" s="2" t="s">
        <v>23</v>
      </c>
      <c r="R545" s="2" t="s">
        <v>23</v>
      </c>
      <c r="S545" s="2"/>
      <c r="T545" s="3">
        <v>46241</v>
      </c>
      <c r="U545" s="2" t="s">
        <v>3397</v>
      </c>
      <c r="V545" s="2"/>
      <c r="W545" s="2" t="s">
        <v>3398</v>
      </c>
      <c r="X545" s="2" t="s">
        <v>113</v>
      </c>
      <c r="Y545" s="2" t="s">
        <v>3399</v>
      </c>
      <c r="Z545" s="2" t="s">
        <v>92</v>
      </c>
      <c r="AA545" s="2" t="s">
        <v>90</v>
      </c>
      <c r="AB545" s="2"/>
      <c r="AC545" s="2" t="s">
        <v>114</v>
      </c>
      <c r="AD545" s="2">
        <v>1</v>
      </c>
      <c r="AE545" s="2" t="s">
        <v>282</v>
      </c>
      <c r="AF545" s="2" t="s">
        <v>3</v>
      </c>
      <c r="AG545" s="2" t="s">
        <v>3</v>
      </c>
      <c r="AH545" s="2" t="s">
        <v>283</v>
      </c>
      <c r="AI545" s="2"/>
      <c r="AJ545" s="2" t="s">
        <v>164</v>
      </c>
      <c r="AK545" s="2" t="s">
        <v>165</v>
      </c>
      <c r="AL545" s="2" t="s">
        <v>165</v>
      </c>
      <c r="AM545" s="2" t="s">
        <v>166</v>
      </c>
      <c r="AN545" s="2" t="s">
        <v>3400</v>
      </c>
      <c r="AO545" s="22">
        <v>0</v>
      </c>
      <c r="AP545" s="22">
        <v>0</v>
      </c>
      <c r="AQ545" s="22">
        <v>0</v>
      </c>
      <c r="AR545" s="22">
        <v>0</v>
      </c>
      <c r="AS545" s="25">
        <v>23000</v>
      </c>
      <c r="AT545" s="25">
        <v>0</v>
      </c>
      <c r="AU545" s="25">
        <v>32690.6</v>
      </c>
      <c r="AV545" s="25">
        <v>0</v>
      </c>
      <c r="AW545" s="25">
        <v>23000</v>
      </c>
      <c r="AX545" s="25">
        <v>32690.6</v>
      </c>
      <c r="AY545" s="25">
        <v>9690.6</v>
      </c>
    </row>
    <row r="546" spans="2:51" hidden="1">
      <c r="B546" s="5" t="s">
        <v>19</v>
      </c>
      <c r="C546" s="2" t="s">
        <v>112</v>
      </c>
      <c r="D546" s="2" t="s">
        <v>100</v>
      </c>
      <c r="E546" s="2"/>
      <c r="F546" s="2"/>
      <c r="G546" s="3">
        <v>46241</v>
      </c>
      <c r="H546" s="2" t="s">
        <v>3401</v>
      </c>
      <c r="I546" s="3">
        <v>46241</v>
      </c>
      <c r="J546" s="2" t="s">
        <v>3402</v>
      </c>
      <c r="K546" s="2"/>
      <c r="L546" s="2"/>
      <c r="M546" s="2" t="s">
        <v>90</v>
      </c>
      <c r="N546" s="3"/>
      <c r="O546" s="2"/>
      <c r="P546" s="2"/>
      <c r="Q546" s="2" t="s">
        <v>23</v>
      </c>
      <c r="R546" s="2" t="s">
        <v>23</v>
      </c>
      <c r="S546" s="2"/>
      <c r="T546" s="3">
        <v>46241</v>
      </c>
      <c r="U546" s="2" t="s">
        <v>3403</v>
      </c>
      <c r="V546" s="2"/>
      <c r="W546" s="2" t="s">
        <v>508</v>
      </c>
      <c r="X546" s="2" t="s">
        <v>113</v>
      </c>
      <c r="Y546" s="2" t="s">
        <v>509</v>
      </c>
      <c r="Z546" s="2" t="s">
        <v>92</v>
      </c>
      <c r="AA546" s="2" t="s">
        <v>90</v>
      </c>
      <c r="AB546" s="2"/>
      <c r="AC546" s="2" t="s">
        <v>114</v>
      </c>
      <c r="AD546" s="2">
        <v>1</v>
      </c>
      <c r="AE546" s="2" t="s">
        <v>216</v>
      </c>
      <c r="AF546" s="2" t="s">
        <v>216</v>
      </c>
      <c r="AG546" s="2" t="s">
        <v>103</v>
      </c>
      <c r="AH546" s="2"/>
      <c r="AI546" s="2"/>
      <c r="AJ546" s="2" t="s">
        <v>183</v>
      </c>
      <c r="AK546" s="2" t="s">
        <v>184</v>
      </c>
      <c r="AL546" s="2" t="s">
        <v>184</v>
      </c>
      <c r="AM546" s="2" t="s">
        <v>185</v>
      </c>
      <c r="AN546" s="2" t="s">
        <v>3404</v>
      </c>
      <c r="AO546" s="22">
        <v>0</v>
      </c>
      <c r="AP546" s="22">
        <v>0</v>
      </c>
      <c r="AQ546" s="22">
        <v>0</v>
      </c>
      <c r="AR546" s="22">
        <v>0</v>
      </c>
      <c r="AS546" s="25">
        <v>24000</v>
      </c>
      <c r="AT546" s="25">
        <v>0</v>
      </c>
      <c r="AU546" s="25">
        <v>26357</v>
      </c>
      <c r="AV546" s="25">
        <v>0</v>
      </c>
      <c r="AW546" s="25">
        <v>24000</v>
      </c>
      <c r="AX546" s="25">
        <v>26357</v>
      </c>
      <c r="AY546" s="25">
        <v>2357</v>
      </c>
    </row>
    <row r="547" spans="2:51" hidden="1">
      <c r="B547" s="5" t="s">
        <v>19</v>
      </c>
      <c r="C547" s="2" t="s">
        <v>112</v>
      </c>
      <c r="D547" s="2" t="s">
        <v>100</v>
      </c>
      <c r="E547" s="2"/>
      <c r="F547" s="2"/>
      <c r="G547" s="3">
        <v>46241</v>
      </c>
      <c r="H547" s="2" t="s">
        <v>3405</v>
      </c>
      <c r="I547" s="3">
        <v>46241</v>
      </c>
      <c r="J547" s="2" t="s">
        <v>3406</v>
      </c>
      <c r="K547" s="2"/>
      <c r="L547" s="2"/>
      <c r="M547" s="2" t="s">
        <v>90</v>
      </c>
      <c r="N547" s="3"/>
      <c r="O547" s="2"/>
      <c r="P547" s="2"/>
      <c r="Q547" s="2" t="s">
        <v>1048</v>
      </c>
      <c r="R547" s="2" t="s">
        <v>1048</v>
      </c>
      <c r="S547" s="2"/>
      <c r="T547" s="3">
        <v>46241</v>
      </c>
      <c r="U547" s="2" t="s">
        <v>3407</v>
      </c>
      <c r="V547" s="2"/>
      <c r="W547" s="2" t="s">
        <v>3408</v>
      </c>
      <c r="X547" s="2" t="s">
        <v>113</v>
      </c>
      <c r="Y547" s="2" t="s">
        <v>3409</v>
      </c>
      <c r="Z547" s="2" t="s">
        <v>92</v>
      </c>
      <c r="AA547" s="2" t="s">
        <v>90</v>
      </c>
      <c r="AB547" s="2"/>
      <c r="AC547" s="2" t="s">
        <v>114</v>
      </c>
      <c r="AD547" s="2">
        <v>1</v>
      </c>
      <c r="AE547" s="2" t="s">
        <v>282</v>
      </c>
      <c r="AF547" s="2" t="s">
        <v>3</v>
      </c>
      <c r="AG547" s="2" t="s">
        <v>3</v>
      </c>
      <c r="AH547" s="2" t="s">
        <v>283</v>
      </c>
      <c r="AI547" s="2"/>
      <c r="AJ547" s="2" t="s">
        <v>326</v>
      </c>
      <c r="AK547" s="2" t="s">
        <v>202</v>
      </c>
      <c r="AL547" s="2" t="s">
        <v>202</v>
      </c>
      <c r="AM547" s="2" t="s">
        <v>203</v>
      </c>
      <c r="AN547" s="2" t="s">
        <v>3410</v>
      </c>
      <c r="AO547" s="22">
        <v>0</v>
      </c>
      <c r="AP547" s="22">
        <v>0</v>
      </c>
      <c r="AQ547" s="22">
        <v>0</v>
      </c>
      <c r="AR547" s="22">
        <v>0</v>
      </c>
      <c r="AS547" s="25">
        <v>13500</v>
      </c>
      <c r="AT547" s="25">
        <v>0</v>
      </c>
      <c r="AU547" s="25">
        <v>16000</v>
      </c>
      <c r="AV547" s="25">
        <v>0</v>
      </c>
      <c r="AW547" s="25">
        <v>13500</v>
      </c>
      <c r="AX547" s="25">
        <v>16000</v>
      </c>
      <c r="AY547" s="25">
        <v>2500</v>
      </c>
    </row>
    <row r="548" spans="2:51" hidden="1">
      <c r="B548" s="5" t="s">
        <v>19</v>
      </c>
      <c r="C548" s="2" t="s">
        <v>112</v>
      </c>
      <c r="D548" s="2" t="s">
        <v>100</v>
      </c>
      <c r="E548" s="2"/>
      <c r="F548" s="2"/>
      <c r="G548" s="3">
        <v>46241</v>
      </c>
      <c r="H548" s="2" t="s">
        <v>3411</v>
      </c>
      <c r="I548" s="3">
        <v>46241</v>
      </c>
      <c r="J548" s="2" t="s">
        <v>3412</v>
      </c>
      <c r="K548" s="2"/>
      <c r="L548" s="2"/>
      <c r="M548" s="2" t="s">
        <v>90</v>
      </c>
      <c r="N548" s="3"/>
      <c r="O548" s="2"/>
      <c r="P548" s="2"/>
      <c r="Q548" s="2" t="s">
        <v>883</v>
      </c>
      <c r="R548" s="2" t="s">
        <v>883</v>
      </c>
      <c r="S548" s="2"/>
      <c r="T548" s="3">
        <v>46241</v>
      </c>
      <c r="U548" s="2" t="s">
        <v>3413</v>
      </c>
      <c r="V548" s="2"/>
      <c r="W548" s="2" t="s">
        <v>3414</v>
      </c>
      <c r="X548" s="2" t="s">
        <v>113</v>
      </c>
      <c r="Y548" s="2" t="s">
        <v>3415</v>
      </c>
      <c r="Z548" s="2" t="s">
        <v>92</v>
      </c>
      <c r="AA548" s="2" t="s">
        <v>90</v>
      </c>
      <c r="AB548" s="2"/>
      <c r="AC548" s="2" t="s">
        <v>114</v>
      </c>
      <c r="AD548" s="2">
        <v>1</v>
      </c>
      <c r="AE548" s="2" t="s">
        <v>106</v>
      </c>
      <c r="AF548" s="2" t="s">
        <v>256</v>
      </c>
      <c r="AG548" s="2" t="s">
        <v>103</v>
      </c>
      <c r="AH548" s="2" t="s">
        <v>106</v>
      </c>
      <c r="AI548" s="2"/>
      <c r="AJ548" s="2" t="s">
        <v>1181</v>
      </c>
      <c r="AK548" s="2" t="s">
        <v>1181</v>
      </c>
      <c r="AL548" s="2" t="s">
        <v>126</v>
      </c>
      <c r="AM548" s="2" t="s">
        <v>1182</v>
      </c>
      <c r="AN548" s="2" t="s">
        <v>3416</v>
      </c>
      <c r="AO548" s="22">
        <v>0</v>
      </c>
      <c r="AP548" s="22">
        <v>0</v>
      </c>
      <c r="AQ548" s="22">
        <v>0</v>
      </c>
      <c r="AR548" s="22">
        <v>0</v>
      </c>
      <c r="AS548" s="25">
        <v>20000</v>
      </c>
      <c r="AT548" s="25">
        <v>0</v>
      </c>
      <c r="AU548" s="25">
        <v>22000</v>
      </c>
      <c r="AV548" s="25">
        <v>0</v>
      </c>
      <c r="AW548" s="25">
        <v>20000</v>
      </c>
      <c r="AX548" s="25">
        <v>22000</v>
      </c>
      <c r="AY548" s="25">
        <v>2000</v>
      </c>
    </row>
    <row r="549" spans="2:51" hidden="1">
      <c r="B549" s="5" t="s">
        <v>19</v>
      </c>
      <c r="C549" s="2" t="s">
        <v>112</v>
      </c>
      <c r="D549" s="2" t="s">
        <v>100</v>
      </c>
      <c r="E549" s="2"/>
      <c r="F549" s="2"/>
      <c r="G549" s="3">
        <v>46241</v>
      </c>
      <c r="H549" s="2" t="s">
        <v>3417</v>
      </c>
      <c r="I549" s="3">
        <v>46241</v>
      </c>
      <c r="J549" s="2" t="s">
        <v>3418</v>
      </c>
      <c r="K549" s="2"/>
      <c r="L549" s="2"/>
      <c r="M549" s="2" t="s">
        <v>90</v>
      </c>
      <c r="N549" s="3"/>
      <c r="O549" s="2"/>
      <c r="P549" s="2"/>
      <c r="Q549" s="2" t="s">
        <v>23</v>
      </c>
      <c r="R549" s="2" t="s">
        <v>23</v>
      </c>
      <c r="S549" s="2"/>
      <c r="T549" s="3">
        <v>46241</v>
      </c>
      <c r="U549" s="2" t="s">
        <v>3419</v>
      </c>
      <c r="V549" s="2"/>
      <c r="W549" s="2" t="s">
        <v>3420</v>
      </c>
      <c r="X549" s="2" t="s">
        <v>113</v>
      </c>
      <c r="Y549" s="2" t="s">
        <v>3421</v>
      </c>
      <c r="Z549" s="2" t="s">
        <v>92</v>
      </c>
      <c r="AA549" s="2" t="s">
        <v>90</v>
      </c>
      <c r="AB549" s="2"/>
      <c r="AC549" s="2" t="s">
        <v>114</v>
      </c>
      <c r="AD549" s="2">
        <v>1</v>
      </c>
      <c r="AE549" s="2" t="s">
        <v>216</v>
      </c>
      <c r="AF549" s="2" t="s">
        <v>216</v>
      </c>
      <c r="AG549" s="2" t="s">
        <v>103</v>
      </c>
      <c r="AH549" s="2"/>
      <c r="AI549" s="2"/>
      <c r="AJ549" s="2" t="s">
        <v>97</v>
      </c>
      <c r="AK549" s="2" t="s">
        <v>14</v>
      </c>
      <c r="AL549" s="2" t="s">
        <v>14</v>
      </c>
      <c r="AM549" s="2" t="s">
        <v>98</v>
      </c>
      <c r="AN549" s="2" t="s">
        <v>3422</v>
      </c>
      <c r="AO549" s="22">
        <v>0</v>
      </c>
      <c r="AP549" s="22">
        <v>0</v>
      </c>
      <c r="AQ549" s="22">
        <v>0</v>
      </c>
      <c r="AR549" s="22">
        <v>0</v>
      </c>
      <c r="AS549" s="25">
        <v>23500</v>
      </c>
      <c r="AT549" s="25">
        <v>0</v>
      </c>
      <c r="AU549" s="25">
        <v>30175</v>
      </c>
      <c r="AV549" s="25">
        <v>0</v>
      </c>
      <c r="AW549" s="25">
        <v>23500</v>
      </c>
      <c r="AX549" s="25">
        <v>30175</v>
      </c>
      <c r="AY549" s="25">
        <v>6675</v>
      </c>
    </row>
    <row r="550" spans="2:51" hidden="1">
      <c r="B550" s="5" t="s">
        <v>19</v>
      </c>
      <c r="C550" s="2" t="s">
        <v>112</v>
      </c>
      <c r="D550" s="2" t="s">
        <v>100</v>
      </c>
      <c r="E550" s="2"/>
      <c r="F550" s="2"/>
      <c r="G550" s="3">
        <v>46241</v>
      </c>
      <c r="H550" s="2" t="s">
        <v>3423</v>
      </c>
      <c r="I550" s="3">
        <v>46241</v>
      </c>
      <c r="J550" s="2" t="s">
        <v>3424</v>
      </c>
      <c r="K550" s="2"/>
      <c r="L550" s="2"/>
      <c r="M550" s="2" t="s">
        <v>90</v>
      </c>
      <c r="N550" s="3"/>
      <c r="O550" s="2"/>
      <c r="P550" s="2"/>
      <c r="Q550" s="2" t="s">
        <v>1048</v>
      </c>
      <c r="R550" s="2" t="s">
        <v>1048</v>
      </c>
      <c r="S550" s="2"/>
      <c r="T550" s="3">
        <v>46241</v>
      </c>
      <c r="U550" s="2" t="s">
        <v>3425</v>
      </c>
      <c r="V550" s="2"/>
      <c r="W550" s="2" t="s">
        <v>3426</v>
      </c>
      <c r="X550" s="2" t="s">
        <v>113</v>
      </c>
      <c r="Y550" s="2" t="s">
        <v>1229</v>
      </c>
      <c r="Z550" s="2" t="s">
        <v>92</v>
      </c>
      <c r="AA550" s="2" t="s">
        <v>90</v>
      </c>
      <c r="AB550" s="2"/>
      <c r="AC550" s="2" t="s">
        <v>114</v>
      </c>
      <c r="AD550" s="2">
        <v>1</v>
      </c>
      <c r="AE550" s="2" t="s">
        <v>138</v>
      </c>
      <c r="AF550" s="2" t="s">
        <v>103</v>
      </c>
      <c r="AG550" s="2" t="s">
        <v>103</v>
      </c>
      <c r="AH550" s="2" t="s">
        <v>139</v>
      </c>
      <c r="AI550" s="2"/>
      <c r="AJ550" s="2" t="s">
        <v>282</v>
      </c>
      <c r="AK550" s="2" t="s">
        <v>3</v>
      </c>
      <c r="AL550" s="2" t="s">
        <v>3</v>
      </c>
      <c r="AM550" s="2" t="s">
        <v>283</v>
      </c>
      <c r="AN550" s="2" t="s">
        <v>3427</v>
      </c>
      <c r="AO550" s="22">
        <v>0</v>
      </c>
      <c r="AP550" s="22">
        <v>0</v>
      </c>
      <c r="AQ550" s="22">
        <v>0</v>
      </c>
      <c r="AR550" s="22">
        <v>0</v>
      </c>
      <c r="AS550" s="25">
        <v>9000</v>
      </c>
      <c r="AT550" s="25">
        <v>0</v>
      </c>
      <c r="AU550" s="25">
        <v>10000</v>
      </c>
      <c r="AV550" s="25">
        <v>0</v>
      </c>
      <c r="AW550" s="25">
        <v>9000</v>
      </c>
      <c r="AX550" s="25">
        <v>10000</v>
      </c>
      <c r="AY550" s="25">
        <v>1000</v>
      </c>
    </row>
    <row r="551" spans="2:51" hidden="1">
      <c r="B551" s="5" t="s">
        <v>19</v>
      </c>
      <c r="C551" s="2" t="s">
        <v>112</v>
      </c>
      <c r="D551" s="2" t="s">
        <v>100</v>
      </c>
      <c r="E551" s="2"/>
      <c r="F551" s="2"/>
      <c r="G551" s="3">
        <v>46241</v>
      </c>
      <c r="H551" s="2" t="s">
        <v>3428</v>
      </c>
      <c r="I551" s="3">
        <v>46241</v>
      </c>
      <c r="J551" s="2" t="s">
        <v>3429</v>
      </c>
      <c r="K551" s="2"/>
      <c r="L551" s="2"/>
      <c r="M551" s="2" t="s">
        <v>90</v>
      </c>
      <c r="N551" s="3"/>
      <c r="O551" s="2"/>
      <c r="P551" s="2"/>
      <c r="Q551" s="2" t="s">
        <v>1048</v>
      </c>
      <c r="R551" s="2" t="s">
        <v>1048</v>
      </c>
      <c r="S551" s="2"/>
      <c r="T551" s="3">
        <v>46241</v>
      </c>
      <c r="U551" s="2" t="s">
        <v>3430</v>
      </c>
      <c r="V551" s="2"/>
      <c r="W551" s="2" t="s">
        <v>3431</v>
      </c>
      <c r="X551" s="2" t="s">
        <v>113</v>
      </c>
      <c r="Y551" s="2" t="s">
        <v>3432</v>
      </c>
      <c r="Z551" s="2" t="s">
        <v>92</v>
      </c>
      <c r="AA551" s="2" t="s">
        <v>90</v>
      </c>
      <c r="AB551" s="2"/>
      <c r="AC551" s="2" t="s">
        <v>114</v>
      </c>
      <c r="AD551" s="2">
        <v>1</v>
      </c>
      <c r="AE551" s="2" t="s">
        <v>138</v>
      </c>
      <c r="AF551" s="2" t="s">
        <v>103</v>
      </c>
      <c r="AG551" s="2" t="s">
        <v>103</v>
      </c>
      <c r="AH551" s="2" t="s">
        <v>139</v>
      </c>
      <c r="AI551" s="2"/>
      <c r="AJ551" s="2" t="s">
        <v>282</v>
      </c>
      <c r="AK551" s="2" t="s">
        <v>3</v>
      </c>
      <c r="AL551" s="2" t="s">
        <v>3</v>
      </c>
      <c r="AM551" s="2" t="s">
        <v>283</v>
      </c>
      <c r="AN551" s="2" t="s">
        <v>3433</v>
      </c>
      <c r="AO551" s="22">
        <v>0</v>
      </c>
      <c r="AP551" s="22">
        <v>0</v>
      </c>
      <c r="AQ551" s="22">
        <v>0</v>
      </c>
      <c r="AR551" s="22">
        <v>0</v>
      </c>
      <c r="AS551" s="25">
        <v>16000</v>
      </c>
      <c r="AT551" s="25">
        <v>0</v>
      </c>
      <c r="AU551" s="25">
        <v>18500</v>
      </c>
      <c r="AV551" s="25">
        <v>0</v>
      </c>
      <c r="AW551" s="25">
        <v>16000</v>
      </c>
      <c r="AX551" s="25">
        <v>18500</v>
      </c>
      <c r="AY551" s="25">
        <v>2500</v>
      </c>
    </row>
    <row r="552" spans="2:51" hidden="1">
      <c r="B552" s="5" t="s">
        <v>19</v>
      </c>
      <c r="C552" s="2" t="s">
        <v>112</v>
      </c>
      <c r="D552" s="2" t="s">
        <v>100</v>
      </c>
      <c r="E552" s="2"/>
      <c r="F552" s="2"/>
      <c r="G552" s="3">
        <v>46241</v>
      </c>
      <c r="H552" s="2" t="s">
        <v>3434</v>
      </c>
      <c r="I552" s="3">
        <v>46241</v>
      </c>
      <c r="J552" s="2" t="s">
        <v>3435</v>
      </c>
      <c r="K552" s="2"/>
      <c r="L552" s="2"/>
      <c r="M552" s="2" t="s">
        <v>90</v>
      </c>
      <c r="N552" s="3"/>
      <c r="O552" s="2"/>
      <c r="P552" s="2"/>
      <c r="Q552" s="2" t="s">
        <v>1048</v>
      </c>
      <c r="R552" s="2" t="s">
        <v>1048</v>
      </c>
      <c r="S552" s="2"/>
      <c r="T552" s="3">
        <v>46241</v>
      </c>
      <c r="U552" s="2" t="s">
        <v>3436</v>
      </c>
      <c r="V552" s="2"/>
      <c r="W552" s="2" t="s">
        <v>3437</v>
      </c>
      <c r="X552" s="2" t="s">
        <v>113</v>
      </c>
      <c r="Y552" s="2" t="s">
        <v>3438</v>
      </c>
      <c r="Z552" s="2" t="s">
        <v>92</v>
      </c>
      <c r="AA552" s="2" t="s">
        <v>90</v>
      </c>
      <c r="AB552" s="2"/>
      <c r="AC552" s="2" t="s">
        <v>114</v>
      </c>
      <c r="AD552" s="2">
        <v>1</v>
      </c>
      <c r="AE552" s="2" t="s">
        <v>138</v>
      </c>
      <c r="AF552" s="2" t="s">
        <v>103</v>
      </c>
      <c r="AG552" s="2" t="s">
        <v>103</v>
      </c>
      <c r="AH552" s="2" t="s">
        <v>139</v>
      </c>
      <c r="AI552" s="2"/>
      <c r="AJ552" s="2" t="s">
        <v>282</v>
      </c>
      <c r="AK552" s="2" t="s">
        <v>3</v>
      </c>
      <c r="AL552" s="2" t="s">
        <v>3</v>
      </c>
      <c r="AM552" s="2" t="s">
        <v>283</v>
      </c>
      <c r="AN552" s="2" t="s">
        <v>3439</v>
      </c>
      <c r="AO552" s="22">
        <v>0</v>
      </c>
      <c r="AP552" s="22">
        <v>0</v>
      </c>
      <c r="AQ552" s="22">
        <v>0</v>
      </c>
      <c r="AR552" s="22">
        <v>0</v>
      </c>
      <c r="AS552" s="25">
        <v>9000</v>
      </c>
      <c r="AT552" s="25">
        <v>0</v>
      </c>
      <c r="AU552" s="25">
        <v>10000</v>
      </c>
      <c r="AV552" s="25">
        <v>0</v>
      </c>
      <c r="AW552" s="25">
        <v>9000</v>
      </c>
      <c r="AX552" s="25">
        <v>10000</v>
      </c>
      <c r="AY552" s="25">
        <v>1000</v>
      </c>
    </row>
    <row r="553" spans="2:51" hidden="1">
      <c r="B553" s="5" t="s">
        <v>19</v>
      </c>
      <c r="C553" s="2" t="s">
        <v>112</v>
      </c>
      <c r="D553" s="2" t="s">
        <v>100</v>
      </c>
      <c r="E553" s="2"/>
      <c r="F553" s="2"/>
      <c r="G553" s="3">
        <v>46241</v>
      </c>
      <c r="H553" s="2" t="s">
        <v>3440</v>
      </c>
      <c r="I553" s="3">
        <v>46241</v>
      </c>
      <c r="J553" s="2" t="s">
        <v>3441</v>
      </c>
      <c r="K553" s="2"/>
      <c r="L553" s="2"/>
      <c r="M553" s="2" t="s">
        <v>90</v>
      </c>
      <c r="N553" s="3"/>
      <c r="O553" s="2"/>
      <c r="P553" s="2"/>
      <c r="Q553" s="2" t="s">
        <v>23</v>
      </c>
      <c r="R553" s="2" t="s">
        <v>23</v>
      </c>
      <c r="S553" s="2"/>
      <c r="T553" s="3">
        <v>46241</v>
      </c>
      <c r="U553" s="2" t="s">
        <v>3442</v>
      </c>
      <c r="V553" s="2"/>
      <c r="W553" s="2" t="s">
        <v>703</v>
      </c>
      <c r="X553" s="2" t="s">
        <v>113</v>
      </c>
      <c r="Y553" s="2" t="s">
        <v>704</v>
      </c>
      <c r="Z553" s="2" t="s">
        <v>92</v>
      </c>
      <c r="AA553" s="2" t="s">
        <v>90</v>
      </c>
      <c r="AB553" s="2"/>
      <c r="AC553" s="2" t="s">
        <v>114</v>
      </c>
      <c r="AD553" s="2">
        <v>1</v>
      </c>
      <c r="AE553" s="2" t="s">
        <v>282</v>
      </c>
      <c r="AF553" s="2" t="s">
        <v>3</v>
      </c>
      <c r="AG553" s="2" t="s">
        <v>3</v>
      </c>
      <c r="AH553" s="2" t="s">
        <v>283</v>
      </c>
      <c r="AI553" s="2"/>
      <c r="AJ553" s="2" t="s">
        <v>343</v>
      </c>
      <c r="AK553" s="2" t="s">
        <v>286</v>
      </c>
      <c r="AL553" s="2" t="s">
        <v>286</v>
      </c>
      <c r="AM553" s="2" t="s">
        <v>303</v>
      </c>
      <c r="AN553" s="2" t="s">
        <v>3443</v>
      </c>
      <c r="AO553" s="22">
        <v>0</v>
      </c>
      <c r="AP553" s="22">
        <v>0</v>
      </c>
      <c r="AQ553" s="22">
        <v>0</v>
      </c>
      <c r="AR553" s="22">
        <v>0</v>
      </c>
      <c r="AS553" s="25">
        <v>13000</v>
      </c>
      <c r="AT553" s="25">
        <v>0</v>
      </c>
      <c r="AU553" s="25">
        <v>14963</v>
      </c>
      <c r="AV553" s="25">
        <v>0</v>
      </c>
      <c r="AW553" s="25">
        <v>13000</v>
      </c>
      <c r="AX553" s="25">
        <v>14963</v>
      </c>
      <c r="AY553" s="25">
        <v>1963</v>
      </c>
    </row>
    <row r="554" spans="2:51" hidden="1">
      <c r="B554" s="5" t="s">
        <v>19</v>
      </c>
      <c r="C554" s="2" t="s">
        <v>112</v>
      </c>
      <c r="D554" s="2" t="s">
        <v>100</v>
      </c>
      <c r="E554" s="2"/>
      <c r="F554" s="2"/>
      <c r="G554" s="3">
        <v>46241</v>
      </c>
      <c r="H554" s="2" t="s">
        <v>3444</v>
      </c>
      <c r="I554" s="3">
        <v>46241</v>
      </c>
      <c r="J554" s="2" t="s">
        <v>3445</v>
      </c>
      <c r="K554" s="2"/>
      <c r="L554" s="2"/>
      <c r="M554" s="2" t="s">
        <v>90</v>
      </c>
      <c r="N554" s="3"/>
      <c r="O554" s="2"/>
      <c r="P554" s="2"/>
      <c r="Q554" s="2" t="s">
        <v>25</v>
      </c>
      <c r="R554" s="2" t="s">
        <v>25</v>
      </c>
      <c r="S554" s="2"/>
      <c r="T554" s="3">
        <v>46241</v>
      </c>
      <c r="U554" s="2" t="s">
        <v>3446</v>
      </c>
      <c r="V554" s="2"/>
      <c r="W554" s="2" t="s">
        <v>3447</v>
      </c>
      <c r="X554" s="2" t="s">
        <v>113</v>
      </c>
      <c r="Y554" s="2" t="s">
        <v>3448</v>
      </c>
      <c r="Z554" s="2" t="s">
        <v>92</v>
      </c>
      <c r="AA554" s="2" t="s">
        <v>90</v>
      </c>
      <c r="AB554" s="2"/>
      <c r="AC554" s="2" t="s">
        <v>114</v>
      </c>
      <c r="AD554" s="2">
        <v>1</v>
      </c>
      <c r="AE554" s="2" t="s">
        <v>125</v>
      </c>
      <c r="AF554" s="2" t="s">
        <v>125</v>
      </c>
      <c r="AG554" s="2" t="s">
        <v>126</v>
      </c>
      <c r="AH554" s="2" t="s">
        <v>127</v>
      </c>
      <c r="AI554" s="2"/>
      <c r="AJ554" s="2" t="s">
        <v>240</v>
      </c>
      <c r="AK554" s="2" t="s">
        <v>241</v>
      </c>
      <c r="AL554" s="2" t="s">
        <v>241</v>
      </c>
      <c r="AM554" s="2" t="s">
        <v>242</v>
      </c>
      <c r="AN554" s="2"/>
      <c r="AO554" s="22">
        <v>0</v>
      </c>
      <c r="AP554" s="22">
        <v>0</v>
      </c>
      <c r="AQ554" s="22">
        <v>0</v>
      </c>
      <c r="AR554" s="22">
        <v>0</v>
      </c>
      <c r="AS554" s="25">
        <v>55000</v>
      </c>
      <c r="AT554" s="25">
        <v>0</v>
      </c>
      <c r="AU554" s="25">
        <v>61507</v>
      </c>
      <c r="AV554" s="25">
        <v>0</v>
      </c>
      <c r="AW554" s="25">
        <v>55000</v>
      </c>
      <c r="AX554" s="25">
        <v>61507</v>
      </c>
      <c r="AY554" s="25">
        <v>6507</v>
      </c>
    </row>
    <row r="555" spans="2:51">
      <c r="B555" s="5" t="s">
        <v>19</v>
      </c>
      <c r="C555" s="2" t="s">
        <v>112</v>
      </c>
      <c r="D555" s="2" t="s">
        <v>100</v>
      </c>
      <c r="E555" s="2"/>
      <c r="F555" s="2"/>
      <c r="G555" s="3">
        <v>46241</v>
      </c>
      <c r="H555" s="2" t="s">
        <v>3449</v>
      </c>
      <c r="I555" s="3">
        <v>46241</v>
      </c>
      <c r="J555" s="2" t="s">
        <v>3450</v>
      </c>
      <c r="K555" s="2"/>
      <c r="L555" s="2"/>
      <c r="M555" s="2" t="s">
        <v>90</v>
      </c>
      <c r="N555" s="3"/>
      <c r="O555" s="2"/>
      <c r="P555" s="2"/>
      <c r="Q555" s="2" t="s">
        <v>25</v>
      </c>
      <c r="R555" s="2" t="s">
        <v>25</v>
      </c>
      <c r="S555" s="2"/>
      <c r="T555" s="3">
        <v>46241</v>
      </c>
      <c r="U555" s="2" t="s">
        <v>3451</v>
      </c>
      <c r="V555" s="2"/>
      <c r="W555" s="2" t="s">
        <v>1337</v>
      </c>
      <c r="X555" s="2" t="s">
        <v>91</v>
      </c>
      <c r="Y555" s="2" t="s">
        <v>1338</v>
      </c>
      <c r="Z555" s="2" t="s">
        <v>149</v>
      </c>
      <c r="AA555" s="2" t="s">
        <v>2728</v>
      </c>
      <c r="AB555" s="2" t="s">
        <v>2729</v>
      </c>
      <c r="AC555" s="2" t="s">
        <v>114</v>
      </c>
      <c r="AD555" s="2">
        <v>1</v>
      </c>
      <c r="AE555" s="2" t="s">
        <v>125</v>
      </c>
      <c r="AF555" s="2" t="s">
        <v>125</v>
      </c>
      <c r="AG555" s="2" t="s">
        <v>126</v>
      </c>
      <c r="AH555" s="2" t="s">
        <v>127</v>
      </c>
      <c r="AI555" s="2"/>
      <c r="AJ555" s="2" t="s">
        <v>251</v>
      </c>
      <c r="AK555" s="2" t="s">
        <v>252</v>
      </c>
      <c r="AL555" s="2" t="s">
        <v>252</v>
      </c>
      <c r="AM555" s="2" t="s">
        <v>253</v>
      </c>
      <c r="AN555" s="2"/>
      <c r="AO555" s="22">
        <v>0</v>
      </c>
      <c r="AP555" s="22">
        <v>1266</v>
      </c>
      <c r="AQ555" s="22">
        <v>2457</v>
      </c>
      <c r="AR555" s="22">
        <v>1191</v>
      </c>
      <c r="AS555" s="25">
        <v>97375.72</v>
      </c>
      <c r="AT555" s="25">
        <v>0</v>
      </c>
      <c r="AU555" s="25">
        <v>72741</v>
      </c>
      <c r="AV555" s="25">
        <v>0</v>
      </c>
      <c r="AW555" s="25">
        <v>97375.72</v>
      </c>
      <c r="AX555" s="25">
        <v>72741</v>
      </c>
      <c r="AY555" s="25">
        <v>-24634.720000000001</v>
      </c>
    </row>
    <row r="556" spans="2:51">
      <c r="B556" s="5" t="s">
        <v>17</v>
      </c>
      <c r="C556" s="2" t="s">
        <v>600</v>
      </c>
      <c r="D556" s="2"/>
      <c r="E556" s="2"/>
      <c r="F556" s="2"/>
      <c r="G556" s="3">
        <v>46241</v>
      </c>
      <c r="H556" s="2" t="s">
        <v>3452</v>
      </c>
      <c r="I556" s="3">
        <v>46241</v>
      </c>
      <c r="J556" s="2" t="s">
        <v>3453</v>
      </c>
      <c r="K556" s="2" t="s">
        <v>208</v>
      </c>
      <c r="L556" s="2"/>
      <c r="M556" s="2" t="s">
        <v>90</v>
      </c>
      <c r="N556" s="3"/>
      <c r="O556" s="2"/>
      <c r="P556" s="2"/>
      <c r="Q556" s="2" t="s">
        <v>719</v>
      </c>
      <c r="R556" s="2"/>
      <c r="S556" s="2"/>
      <c r="T556" s="3">
        <v>46241</v>
      </c>
      <c r="U556" s="2" t="s">
        <v>3454</v>
      </c>
      <c r="V556" s="2"/>
      <c r="W556" s="2" t="s">
        <v>1018</v>
      </c>
      <c r="X556" s="2" t="s">
        <v>91</v>
      </c>
      <c r="Y556" s="2" t="s">
        <v>840</v>
      </c>
      <c r="Z556" s="2" t="s">
        <v>149</v>
      </c>
      <c r="AA556" s="2" t="s">
        <v>90</v>
      </c>
      <c r="AB556" s="2"/>
      <c r="AC556" s="2" t="s">
        <v>114</v>
      </c>
      <c r="AD556" s="2">
        <v>1</v>
      </c>
      <c r="AE556" s="2" t="s">
        <v>422</v>
      </c>
      <c r="AF556" s="2" t="s">
        <v>423</v>
      </c>
      <c r="AG556" s="2" t="s">
        <v>423</v>
      </c>
      <c r="AH556" s="2" t="s">
        <v>424</v>
      </c>
      <c r="AI556" s="2"/>
      <c r="AJ556" s="2" t="s">
        <v>138</v>
      </c>
      <c r="AK556" s="2" t="s">
        <v>103</v>
      </c>
      <c r="AL556" s="2" t="s">
        <v>103</v>
      </c>
      <c r="AM556" s="2" t="s">
        <v>139</v>
      </c>
      <c r="AN556" s="2" t="s">
        <v>1177</v>
      </c>
      <c r="AO556" s="22">
        <v>0</v>
      </c>
      <c r="AP556" s="22">
        <v>847</v>
      </c>
      <c r="AQ556" s="22">
        <v>847</v>
      </c>
      <c r="AR556" s="22">
        <v>0</v>
      </c>
      <c r="AS556" s="25">
        <v>38047.760000000002</v>
      </c>
      <c r="AT556" s="25">
        <v>0</v>
      </c>
      <c r="AU556" s="25">
        <v>72064</v>
      </c>
      <c r="AV556" s="25">
        <v>0</v>
      </c>
      <c r="AW556" s="25">
        <v>38047.760000000002</v>
      </c>
      <c r="AX556" s="25">
        <v>72064</v>
      </c>
      <c r="AY556" s="25">
        <v>34016.239999999998</v>
      </c>
    </row>
    <row r="557" spans="2:51">
      <c r="B557" s="5" t="s">
        <v>17</v>
      </c>
      <c r="C557" s="2" t="s">
        <v>600</v>
      </c>
      <c r="D557" s="2" t="s">
        <v>100</v>
      </c>
      <c r="E557" s="2"/>
      <c r="F557" s="2"/>
      <c r="G557" s="3">
        <v>46241</v>
      </c>
      <c r="H557" s="2" t="s">
        <v>3455</v>
      </c>
      <c r="I557" s="3">
        <v>46241</v>
      </c>
      <c r="J557" s="2" t="s">
        <v>3456</v>
      </c>
      <c r="K557" s="2" t="s">
        <v>208</v>
      </c>
      <c r="L557" s="2"/>
      <c r="M557" s="2" t="s">
        <v>90</v>
      </c>
      <c r="N557" s="3"/>
      <c r="O557" s="2"/>
      <c r="P557" s="2"/>
      <c r="Q557" s="2" t="s">
        <v>719</v>
      </c>
      <c r="R557" s="2"/>
      <c r="S557" s="2"/>
      <c r="T557" s="3">
        <v>46241</v>
      </c>
      <c r="U557" s="2" t="s">
        <v>3457</v>
      </c>
      <c r="V557" s="2"/>
      <c r="W557" s="2" t="s">
        <v>839</v>
      </c>
      <c r="X557" s="2" t="s">
        <v>91</v>
      </c>
      <c r="Y557" s="2" t="s">
        <v>840</v>
      </c>
      <c r="Z557" s="2" t="s">
        <v>149</v>
      </c>
      <c r="AA557" s="2" t="s">
        <v>90</v>
      </c>
      <c r="AB557" s="2"/>
      <c r="AC557" s="2" t="s">
        <v>114</v>
      </c>
      <c r="AD557" s="2">
        <v>1</v>
      </c>
      <c r="AE557" s="2" t="s">
        <v>422</v>
      </c>
      <c r="AF557" s="2" t="s">
        <v>423</v>
      </c>
      <c r="AG557" s="2" t="s">
        <v>423</v>
      </c>
      <c r="AH557" s="2" t="s">
        <v>424</v>
      </c>
      <c r="AI557" s="2"/>
      <c r="AJ557" s="2" t="s">
        <v>231</v>
      </c>
      <c r="AK557" s="2" t="s">
        <v>207</v>
      </c>
      <c r="AL557" s="2" t="s">
        <v>207</v>
      </c>
      <c r="AM557" s="2" t="s">
        <v>178</v>
      </c>
      <c r="AN557" s="2" t="s">
        <v>3458</v>
      </c>
      <c r="AO557" s="22">
        <v>0</v>
      </c>
      <c r="AP557" s="22">
        <v>954</v>
      </c>
      <c r="AQ557" s="22">
        <v>1008</v>
      </c>
      <c r="AR557" s="22">
        <v>54</v>
      </c>
      <c r="AS557" s="25">
        <v>39588.11</v>
      </c>
      <c r="AT557" s="25">
        <v>0</v>
      </c>
      <c r="AU557" s="25">
        <v>58756</v>
      </c>
      <c r="AV557" s="25">
        <v>0</v>
      </c>
      <c r="AW557" s="25">
        <v>39588.11</v>
      </c>
      <c r="AX557" s="25">
        <v>58756</v>
      </c>
      <c r="AY557" s="25">
        <v>19167.89</v>
      </c>
    </row>
    <row r="558" spans="2:51">
      <c r="B558" s="5" t="s">
        <v>17</v>
      </c>
      <c r="C558" s="2" t="s">
        <v>600</v>
      </c>
      <c r="D558" s="2" t="s">
        <v>100</v>
      </c>
      <c r="E558" s="2"/>
      <c r="F558" s="2"/>
      <c r="G558" s="3">
        <v>46241</v>
      </c>
      <c r="H558" s="2" t="s">
        <v>3459</v>
      </c>
      <c r="I558" s="3">
        <v>46241</v>
      </c>
      <c r="J558" s="2" t="s">
        <v>3460</v>
      </c>
      <c r="K558" s="2" t="s">
        <v>208</v>
      </c>
      <c r="L558" s="2"/>
      <c r="M558" s="2" t="s">
        <v>90</v>
      </c>
      <c r="N558" s="3"/>
      <c r="O558" s="2"/>
      <c r="P558" s="2"/>
      <c r="Q558" s="2" t="s">
        <v>719</v>
      </c>
      <c r="R558" s="2"/>
      <c r="S558" s="2"/>
      <c r="T558" s="3">
        <v>46241</v>
      </c>
      <c r="U558" s="2" t="s">
        <v>3461</v>
      </c>
      <c r="V558" s="2"/>
      <c r="W558" s="2" t="s">
        <v>867</v>
      </c>
      <c r="X558" s="2" t="s">
        <v>91</v>
      </c>
      <c r="Y558" s="2" t="s">
        <v>868</v>
      </c>
      <c r="Z558" s="2" t="s">
        <v>149</v>
      </c>
      <c r="AA558" s="2" t="s">
        <v>90</v>
      </c>
      <c r="AB558" s="2"/>
      <c r="AC558" s="2" t="s">
        <v>114</v>
      </c>
      <c r="AD558" s="2">
        <v>1</v>
      </c>
      <c r="AE558" s="2" t="s">
        <v>422</v>
      </c>
      <c r="AF558" s="2" t="s">
        <v>423</v>
      </c>
      <c r="AG558" s="2" t="s">
        <v>423</v>
      </c>
      <c r="AH558" s="2" t="s">
        <v>424</v>
      </c>
      <c r="AI558" s="2"/>
      <c r="AJ558" s="2" t="s">
        <v>232</v>
      </c>
      <c r="AK558" s="2" t="s">
        <v>5</v>
      </c>
      <c r="AL558" s="2" t="s">
        <v>5</v>
      </c>
      <c r="AM558" s="2" t="s">
        <v>178</v>
      </c>
      <c r="AN558" s="2" t="s">
        <v>3462</v>
      </c>
      <c r="AO558" s="22">
        <v>0</v>
      </c>
      <c r="AP558" s="22">
        <v>798</v>
      </c>
      <c r="AQ558" s="22">
        <v>2415</v>
      </c>
      <c r="AR558" s="22">
        <v>1617</v>
      </c>
      <c r="AS558" s="25">
        <v>129634.19</v>
      </c>
      <c r="AT558" s="25">
        <v>17087.099999999999</v>
      </c>
      <c r="AU558" s="25">
        <v>54815</v>
      </c>
      <c r="AV558" s="25">
        <v>0</v>
      </c>
      <c r="AW558" s="25">
        <v>112547.09</v>
      </c>
      <c r="AX558" s="25">
        <v>54815</v>
      </c>
      <c r="AY558" s="25">
        <v>-57732.09</v>
      </c>
    </row>
    <row r="559" spans="2:51">
      <c r="B559" s="5" t="s">
        <v>17</v>
      </c>
      <c r="C559" s="2" t="s">
        <v>600</v>
      </c>
      <c r="D559" s="2" t="s">
        <v>100</v>
      </c>
      <c r="E559" s="2"/>
      <c r="F559" s="2"/>
      <c r="G559" s="3">
        <v>46241</v>
      </c>
      <c r="H559" s="2" t="s">
        <v>3463</v>
      </c>
      <c r="I559" s="3">
        <v>46241</v>
      </c>
      <c r="J559" s="2" t="s">
        <v>3464</v>
      </c>
      <c r="K559" s="2" t="s">
        <v>208</v>
      </c>
      <c r="L559" s="2"/>
      <c r="M559" s="2" t="s">
        <v>90</v>
      </c>
      <c r="N559" s="3"/>
      <c r="O559" s="2"/>
      <c r="P559" s="2"/>
      <c r="Q559" s="2" t="s">
        <v>719</v>
      </c>
      <c r="R559" s="2"/>
      <c r="S559" s="2"/>
      <c r="T559" s="3">
        <v>46241</v>
      </c>
      <c r="U559" s="2" t="s">
        <v>3465</v>
      </c>
      <c r="V559" s="2"/>
      <c r="W559" s="2" t="s">
        <v>1122</v>
      </c>
      <c r="X559" s="2" t="s">
        <v>91</v>
      </c>
      <c r="Y559" s="2" t="s">
        <v>1107</v>
      </c>
      <c r="Z559" s="2" t="s">
        <v>149</v>
      </c>
      <c r="AA559" s="2" t="s">
        <v>90</v>
      </c>
      <c r="AB559" s="2"/>
      <c r="AC559" s="2" t="s">
        <v>114</v>
      </c>
      <c r="AD559" s="2">
        <v>1</v>
      </c>
      <c r="AE559" s="2" t="s">
        <v>422</v>
      </c>
      <c r="AF559" s="2" t="s">
        <v>423</v>
      </c>
      <c r="AG559" s="2" t="s">
        <v>423</v>
      </c>
      <c r="AH559" s="2" t="s">
        <v>424</v>
      </c>
      <c r="AI559" s="2"/>
      <c r="AJ559" s="2" t="s">
        <v>232</v>
      </c>
      <c r="AK559" s="2" t="s">
        <v>5</v>
      </c>
      <c r="AL559" s="2" t="s">
        <v>5</v>
      </c>
      <c r="AM559" s="2" t="s">
        <v>178</v>
      </c>
      <c r="AN559" s="2"/>
      <c r="AO559" s="22">
        <v>0</v>
      </c>
      <c r="AP559" s="22">
        <v>520</v>
      </c>
      <c r="AQ559" s="22">
        <v>2170</v>
      </c>
      <c r="AR559" s="22">
        <v>1650</v>
      </c>
      <c r="AS559" s="25">
        <v>97803.09</v>
      </c>
      <c r="AT559" s="25">
        <v>9558.27</v>
      </c>
      <c r="AU559" s="25">
        <v>39364</v>
      </c>
      <c r="AV559" s="25">
        <v>0</v>
      </c>
      <c r="AW559" s="25">
        <v>88244.82</v>
      </c>
      <c r="AX559" s="25">
        <v>39364</v>
      </c>
      <c r="AY559" s="25">
        <v>-48880.82</v>
      </c>
    </row>
    <row r="560" spans="2:51" hidden="1">
      <c r="B560" s="5" t="s">
        <v>17</v>
      </c>
      <c r="C560" s="2" t="s">
        <v>107</v>
      </c>
      <c r="D560" s="2"/>
      <c r="E560" s="2"/>
      <c r="F560" s="2"/>
      <c r="G560" s="3">
        <v>46241</v>
      </c>
      <c r="H560" s="2" t="s">
        <v>3466</v>
      </c>
      <c r="I560" s="3">
        <v>46241</v>
      </c>
      <c r="J560" s="2" t="s">
        <v>3467</v>
      </c>
      <c r="K560" s="2" t="s">
        <v>208</v>
      </c>
      <c r="L560" s="2"/>
      <c r="M560" s="2" t="s">
        <v>90</v>
      </c>
      <c r="N560" s="3"/>
      <c r="O560" s="2"/>
      <c r="P560" s="2"/>
      <c r="Q560" s="2" t="s">
        <v>719</v>
      </c>
      <c r="R560" s="2"/>
      <c r="S560" s="2"/>
      <c r="T560" s="3">
        <v>46241</v>
      </c>
      <c r="U560" s="2" t="s">
        <v>3468</v>
      </c>
      <c r="V560" s="2"/>
      <c r="W560" s="2" t="s">
        <v>3469</v>
      </c>
      <c r="X560" s="2" t="s">
        <v>91</v>
      </c>
      <c r="Y560" s="2" t="s">
        <v>3470</v>
      </c>
      <c r="Z560" s="2" t="s">
        <v>92</v>
      </c>
      <c r="AA560" s="2" t="s">
        <v>90</v>
      </c>
      <c r="AB560" s="2"/>
      <c r="AC560" s="2" t="s">
        <v>114</v>
      </c>
      <c r="AD560" s="2">
        <v>1</v>
      </c>
      <c r="AE560" s="2" t="s">
        <v>422</v>
      </c>
      <c r="AF560" s="2" t="s">
        <v>423</v>
      </c>
      <c r="AG560" s="2" t="s">
        <v>423</v>
      </c>
      <c r="AH560" s="2" t="s">
        <v>424</v>
      </c>
      <c r="AI560" s="2"/>
      <c r="AJ560" s="2" t="s">
        <v>138</v>
      </c>
      <c r="AK560" s="2" t="s">
        <v>103</v>
      </c>
      <c r="AL560" s="2" t="s">
        <v>103</v>
      </c>
      <c r="AM560" s="2" t="s">
        <v>139</v>
      </c>
      <c r="AN560" s="2" t="s">
        <v>1030</v>
      </c>
      <c r="AO560" s="22">
        <v>0</v>
      </c>
      <c r="AP560" s="22">
        <v>0</v>
      </c>
      <c r="AQ560" s="22">
        <v>0</v>
      </c>
      <c r="AR560" s="22">
        <v>0</v>
      </c>
      <c r="AS560" s="25">
        <v>49000</v>
      </c>
      <c r="AT560" s="25">
        <v>0</v>
      </c>
      <c r="AU560" s="25">
        <v>59564</v>
      </c>
      <c r="AV560" s="25">
        <v>0</v>
      </c>
      <c r="AW560" s="25">
        <v>49000</v>
      </c>
      <c r="AX560" s="25">
        <v>59564</v>
      </c>
      <c r="AY560" s="25">
        <v>10564</v>
      </c>
    </row>
    <row r="561" spans="2:51" hidden="1">
      <c r="B561" s="5" t="s">
        <v>17</v>
      </c>
      <c r="C561" s="2" t="s">
        <v>107</v>
      </c>
      <c r="D561" s="2" t="s">
        <v>100</v>
      </c>
      <c r="E561" s="2"/>
      <c r="F561" s="2"/>
      <c r="G561" s="3">
        <v>46241</v>
      </c>
      <c r="H561" s="2" t="s">
        <v>3471</v>
      </c>
      <c r="I561" s="3">
        <v>46241</v>
      </c>
      <c r="J561" s="2" t="s">
        <v>3472</v>
      </c>
      <c r="K561" s="2" t="s">
        <v>208</v>
      </c>
      <c r="L561" s="2"/>
      <c r="M561" s="2" t="s">
        <v>90</v>
      </c>
      <c r="N561" s="3"/>
      <c r="O561" s="2"/>
      <c r="P561" s="2"/>
      <c r="Q561" s="2" t="s">
        <v>719</v>
      </c>
      <c r="R561" s="2"/>
      <c r="S561" s="2"/>
      <c r="T561" s="3">
        <v>46241</v>
      </c>
      <c r="U561" s="2" t="s">
        <v>3473</v>
      </c>
      <c r="V561" s="2"/>
      <c r="W561" s="2" t="s">
        <v>3474</v>
      </c>
      <c r="X561" s="2" t="s">
        <v>91</v>
      </c>
      <c r="Y561" s="2" t="s">
        <v>1034</v>
      </c>
      <c r="Z561" s="2" t="s">
        <v>92</v>
      </c>
      <c r="AA561" s="2" t="s">
        <v>90</v>
      </c>
      <c r="AB561" s="2"/>
      <c r="AC561" s="2" t="s">
        <v>114</v>
      </c>
      <c r="AD561" s="2">
        <v>1</v>
      </c>
      <c r="AE561" s="2" t="s">
        <v>422</v>
      </c>
      <c r="AF561" s="2" t="s">
        <v>423</v>
      </c>
      <c r="AG561" s="2" t="s">
        <v>423</v>
      </c>
      <c r="AH561" s="2" t="s">
        <v>424</v>
      </c>
      <c r="AI561" s="2"/>
      <c r="AJ561" s="2" t="s">
        <v>231</v>
      </c>
      <c r="AK561" s="2" t="s">
        <v>207</v>
      </c>
      <c r="AL561" s="2" t="s">
        <v>207</v>
      </c>
      <c r="AM561" s="2" t="s">
        <v>178</v>
      </c>
      <c r="AN561" s="2" t="s">
        <v>3475</v>
      </c>
      <c r="AO561" s="22">
        <v>0</v>
      </c>
      <c r="AP561" s="22">
        <v>0</v>
      </c>
      <c r="AQ561" s="22">
        <v>0</v>
      </c>
      <c r="AR561" s="22">
        <v>0</v>
      </c>
      <c r="AS561" s="25">
        <v>47000</v>
      </c>
      <c r="AT561" s="25">
        <v>0</v>
      </c>
      <c r="AU561" s="25">
        <v>55006</v>
      </c>
      <c r="AV561" s="25">
        <v>0</v>
      </c>
      <c r="AW561" s="25">
        <v>47000</v>
      </c>
      <c r="AX561" s="25">
        <v>55006</v>
      </c>
      <c r="AY561" s="25">
        <v>8006</v>
      </c>
    </row>
    <row r="562" spans="2:51" hidden="1">
      <c r="B562" s="5" t="s">
        <v>17</v>
      </c>
      <c r="C562" s="2" t="s">
        <v>107</v>
      </c>
      <c r="D562" s="2"/>
      <c r="E562" s="2"/>
      <c r="F562" s="2"/>
      <c r="G562" s="3">
        <v>46241</v>
      </c>
      <c r="H562" s="2" t="s">
        <v>3476</v>
      </c>
      <c r="I562" s="3">
        <v>46241</v>
      </c>
      <c r="J562" s="2" t="s">
        <v>3477</v>
      </c>
      <c r="K562" s="2" t="s">
        <v>208</v>
      </c>
      <c r="L562" s="2"/>
      <c r="M562" s="2" t="s">
        <v>90</v>
      </c>
      <c r="N562" s="3"/>
      <c r="O562" s="2"/>
      <c r="P562" s="2"/>
      <c r="Q562" s="2" t="s">
        <v>719</v>
      </c>
      <c r="R562" s="2"/>
      <c r="S562" s="2"/>
      <c r="T562" s="3">
        <v>46241</v>
      </c>
      <c r="U562" s="2" t="s">
        <v>3478</v>
      </c>
      <c r="V562" s="2"/>
      <c r="W562" s="2" t="s">
        <v>1070</v>
      </c>
      <c r="X562" s="2" t="s">
        <v>91</v>
      </c>
      <c r="Y562" s="2" t="s">
        <v>1071</v>
      </c>
      <c r="Z562" s="2" t="s">
        <v>92</v>
      </c>
      <c r="AA562" s="2" t="s">
        <v>90</v>
      </c>
      <c r="AB562" s="2"/>
      <c r="AC562" s="2" t="s">
        <v>114</v>
      </c>
      <c r="AD562" s="2">
        <v>1</v>
      </c>
      <c r="AE562" s="2" t="s">
        <v>422</v>
      </c>
      <c r="AF562" s="2" t="s">
        <v>423</v>
      </c>
      <c r="AG562" s="2" t="s">
        <v>423</v>
      </c>
      <c r="AH562" s="2" t="s">
        <v>424</v>
      </c>
      <c r="AI562" s="2"/>
      <c r="AJ562" s="2" t="s">
        <v>232</v>
      </c>
      <c r="AK562" s="2" t="s">
        <v>5</v>
      </c>
      <c r="AL562" s="2" t="s">
        <v>5</v>
      </c>
      <c r="AM562" s="2" t="s">
        <v>178</v>
      </c>
      <c r="AN562" s="2" t="s">
        <v>954</v>
      </c>
      <c r="AO562" s="22">
        <v>0</v>
      </c>
      <c r="AP562" s="22">
        <v>0</v>
      </c>
      <c r="AQ562" s="22">
        <v>0</v>
      </c>
      <c r="AR562" s="22">
        <v>0</v>
      </c>
      <c r="AS562" s="25">
        <v>35000</v>
      </c>
      <c r="AT562" s="25">
        <v>0</v>
      </c>
      <c r="AU562" s="25">
        <v>39364</v>
      </c>
      <c r="AV562" s="25">
        <v>0</v>
      </c>
      <c r="AW562" s="25">
        <v>35000</v>
      </c>
      <c r="AX562" s="25">
        <v>39364</v>
      </c>
      <c r="AY562" s="25">
        <v>4364</v>
      </c>
    </row>
    <row r="563" spans="2:51">
      <c r="B563" s="5" t="s">
        <v>17</v>
      </c>
      <c r="C563" s="2" t="s">
        <v>524</v>
      </c>
      <c r="D563" s="2" t="s">
        <v>100</v>
      </c>
      <c r="E563" s="2" t="s">
        <v>3479</v>
      </c>
      <c r="F563" s="2" t="s">
        <v>88</v>
      </c>
      <c r="G563" s="3">
        <v>46241</v>
      </c>
      <c r="H563" s="2" t="s">
        <v>3480</v>
      </c>
      <c r="I563" s="3">
        <v>46241</v>
      </c>
      <c r="J563" s="2" t="s">
        <v>3481</v>
      </c>
      <c r="K563" s="2" t="s">
        <v>1082</v>
      </c>
      <c r="L563" s="2"/>
      <c r="M563" s="2" t="s">
        <v>90</v>
      </c>
      <c r="N563" s="3"/>
      <c r="O563" s="2"/>
      <c r="P563" s="2"/>
      <c r="Q563" s="2" t="s">
        <v>22</v>
      </c>
      <c r="R563" s="2" t="s">
        <v>22</v>
      </c>
      <c r="S563" s="2"/>
      <c r="T563" s="3">
        <v>46241</v>
      </c>
      <c r="U563" s="2" t="s">
        <v>3482</v>
      </c>
      <c r="V563" s="2"/>
      <c r="W563" s="2" t="s">
        <v>865</v>
      </c>
      <c r="X563" s="2" t="s">
        <v>91</v>
      </c>
      <c r="Y563" s="2" t="s">
        <v>866</v>
      </c>
      <c r="Z563" s="2" t="s">
        <v>149</v>
      </c>
      <c r="AA563" s="2" t="s">
        <v>90</v>
      </c>
      <c r="AB563" s="2"/>
      <c r="AC563" s="2" t="s">
        <v>114</v>
      </c>
      <c r="AD563" s="2">
        <v>1</v>
      </c>
      <c r="AE563" s="2" t="s">
        <v>140</v>
      </c>
      <c r="AF563" s="2" t="s">
        <v>141</v>
      </c>
      <c r="AG563" s="2" t="s">
        <v>141</v>
      </c>
      <c r="AH563" s="2" t="s">
        <v>142</v>
      </c>
      <c r="AI563" s="2" t="s">
        <v>1392</v>
      </c>
      <c r="AJ563" s="2" t="s">
        <v>189</v>
      </c>
      <c r="AK563" s="2" t="s">
        <v>190</v>
      </c>
      <c r="AL563" s="2" t="s">
        <v>14</v>
      </c>
      <c r="AM563" s="2" t="s">
        <v>191</v>
      </c>
      <c r="AN563" s="2" t="s">
        <v>1084</v>
      </c>
      <c r="AO563" s="22">
        <v>0</v>
      </c>
      <c r="AP563" s="22">
        <v>361</v>
      </c>
      <c r="AQ563" s="22">
        <v>361</v>
      </c>
      <c r="AR563" s="22">
        <v>0</v>
      </c>
      <c r="AS563" s="25">
        <v>14977.6</v>
      </c>
      <c r="AT563" s="25">
        <v>0</v>
      </c>
      <c r="AU563" s="25">
        <v>11204.42</v>
      </c>
      <c r="AV563" s="25">
        <v>0</v>
      </c>
      <c r="AW563" s="25">
        <v>14977.6</v>
      </c>
      <c r="AX563" s="25">
        <v>11204.42</v>
      </c>
      <c r="AY563" s="25">
        <v>-3773.18</v>
      </c>
    </row>
    <row r="564" spans="2:51">
      <c r="B564" s="5" t="s">
        <v>17</v>
      </c>
      <c r="C564" s="2" t="s">
        <v>524</v>
      </c>
      <c r="D564" s="2" t="s">
        <v>100</v>
      </c>
      <c r="E564" s="2" t="s">
        <v>3479</v>
      </c>
      <c r="F564" s="2" t="s">
        <v>88</v>
      </c>
      <c r="G564" s="3">
        <v>46241</v>
      </c>
      <c r="H564" s="2" t="s">
        <v>3483</v>
      </c>
      <c r="I564" s="3">
        <v>46241</v>
      </c>
      <c r="J564" s="2" t="s">
        <v>3484</v>
      </c>
      <c r="K564" s="2" t="s">
        <v>1082</v>
      </c>
      <c r="L564" s="2"/>
      <c r="M564" s="2" t="s">
        <v>90</v>
      </c>
      <c r="N564" s="3"/>
      <c r="O564" s="2"/>
      <c r="P564" s="2"/>
      <c r="Q564" s="2" t="s">
        <v>22</v>
      </c>
      <c r="R564" s="2" t="s">
        <v>22</v>
      </c>
      <c r="S564" s="2"/>
      <c r="T564" s="3">
        <v>46241</v>
      </c>
      <c r="U564" s="2" t="s">
        <v>3485</v>
      </c>
      <c r="V564" s="2"/>
      <c r="W564" s="2" t="s">
        <v>905</v>
      </c>
      <c r="X564" s="2" t="s">
        <v>91</v>
      </c>
      <c r="Y564" s="2" t="s">
        <v>906</v>
      </c>
      <c r="Z564" s="2" t="s">
        <v>149</v>
      </c>
      <c r="AA564" s="2" t="s">
        <v>90</v>
      </c>
      <c r="AB564" s="2"/>
      <c r="AC564" s="2" t="s">
        <v>114</v>
      </c>
      <c r="AD564" s="2">
        <v>1</v>
      </c>
      <c r="AE564" s="2" t="s">
        <v>123</v>
      </c>
      <c r="AF564" s="2" t="s">
        <v>13</v>
      </c>
      <c r="AG564" s="2" t="s">
        <v>13</v>
      </c>
      <c r="AH564" s="2" t="s">
        <v>124</v>
      </c>
      <c r="AI564" s="2" t="s">
        <v>3486</v>
      </c>
      <c r="AJ564" s="2" t="s">
        <v>189</v>
      </c>
      <c r="AK564" s="2" t="s">
        <v>190</v>
      </c>
      <c r="AL564" s="2" t="s">
        <v>14</v>
      </c>
      <c r="AM564" s="2" t="s">
        <v>191</v>
      </c>
      <c r="AN564" s="2" t="s">
        <v>1084</v>
      </c>
      <c r="AO564" s="22">
        <v>0</v>
      </c>
      <c r="AP564" s="22">
        <v>349</v>
      </c>
      <c r="AQ564" s="22">
        <v>349</v>
      </c>
      <c r="AR564" s="22">
        <v>0</v>
      </c>
      <c r="AS564" s="25">
        <v>14061.7</v>
      </c>
      <c r="AT564" s="25">
        <v>220.54</v>
      </c>
      <c r="AU564" s="25">
        <v>13025.38</v>
      </c>
      <c r="AV564" s="25">
        <v>0</v>
      </c>
      <c r="AW564" s="25">
        <v>13841.16</v>
      </c>
      <c r="AX564" s="25">
        <v>13025.38</v>
      </c>
      <c r="AY564" s="25">
        <v>-815.78</v>
      </c>
    </row>
    <row r="565" spans="2:51" hidden="1">
      <c r="B565" s="5" t="s">
        <v>18</v>
      </c>
      <c r="C565" s="2" t="s">
        <v>107</v>
      </c>
      <c r="D565" s="2" t="s">
        <v>100</v>
      </c>
      <c r="E565" s="2"/>
      <c r="F565" s="2" t="s">
        <v>88</v>
      </c>
      <c r="G565" s="3">
        <v>46242</v>
      </c>
      <c r="H565" s="2" t="s">
        <v>3487</v>
      </c>
      <c r="I565" s="3">
        <v>46242</v>
      </c>
      <c r="J565" s="2" t="s">
        <v>3488</v>
      </c>
      <c r="K565" s="2"/>
      <c r="L565" s="2"/>
      <c r="M565" s="2" t="s">
        <v>90</v>
      </c>
      <c r="N565" s="3"/>
      <c r="O565" s="2"/>
      <c r="P565" s="2"/>
      <c r="Q565" s="2" t="s">
        <v>537</v>
      </c>
      <c r="R565" s="2" t="s">
        <v>537</v>
      </c>
      <c r="S565" s="2"/>
      <c r="T565" s="3"/>
      <c r="U565" s="2"/>
      <c r="V565" s="2"/>
      <c r="W565" s="2" t="s">
        <v>1007</v>
      </c>
      <c r="X565" s="2" t="s">
        <v>151</v>
      </c>
      <c r="Y565" s="2" t="s">
        <v>756</v>
      </c>
      <c r="Z565" s="2" t="s">
        <v>92</v>
      </c>
      <c r="AA565" s="2" t="s">
        <v>90</v>
      </c>
      <c r="AB565" s="2"/>
      <c r="AC565" s="2" t="s">
        <v>93</v>
      </c>
      <c r="AD565" s="2">
        <v>1</v>
      </c>
      <c r="AE565" s="2" t="s">
        <v>108</v>
      </c>
      <c r="AF565" s="2" t="s">
        <v>109</v>
      </c>
      <c r="AG565" s="2" t="s">
        <v>103</v>
      </c>
      <c r="AH565" s="2" t="s">
        <v>106</v>
      </c>
      <c r="AI565" s="2" t="s">
        <v>109</v>
      </c>
      <c r="AJ565" s="2" t="s">
        <v>110</v>
      </c>
      <c r="AK565" s="2" t="s">
        <v>111</v>
      </c>
      <c r="AL565" s="2" t="s">
        <v>103</v>
      </c>
      <c r="AM565" s="2" t="s">
        <v>104</v>
      </c>
      <c r="AN565" s="2" t="s">
        <v>3489</v>
      </c>
      <c r="AO565" s="22">
        <v>0</v>
      </c>
      <c r="AP565" s="22">
        <v>0</v>
      </c>
      <c r="AQ565" s="22">
        <v>0</v>
      </c>
      <c r="AR565" s="22">
        <v>0</v>
      </c>
      <c r="AS565" s="25">
        <v>16600</v>
      </c>
      <c r="AT565" s="25">
        <v>0</v>
      </c>
      <c r="AU565" s="25">
        <v>20492.91</v>
      </c>
      <c r="AV565" s="25">
        <v>0</v>
      </c>
      <c r="AW565" s="25">
        <v>16600</v>
      </c>
      <c r="AX565" s="25">
        <v>20492.91</v>
      </c>
      <c r="AY565" s="25">
        <v>3892.91</v>
      </c>
    </row>
    <row r="566" spans="2:51" hidden="1">
      <c r="B566" s="5" t="s">
        <v>18</v>
      </c>
      <c r="C566" s="2" t="s">
        <v>107</v>
      </c>
      <c r="D566" s="2" t="s">
        <v>100</v>
      </c>
      <c r="E566" s="2"/>
      <c r="F566" s="2" t="s">
        <v>88</v>
      </c>
      <c r="G566" s="3">
        <v>46242</v>
      </c>
      <c r="H566" s="2" t="s">
        <v>3490</v>
      </c>
      <c r="I566" s="3">
        <v>46242</v>
      </c>
      <c r="J566" s="2" t="s">
        <v>3491</v>
      </c>
      <c r="K566" s="2"/>
      <c r="L566" s="2"/>
      <c r="M566" s="2" t="s">
        <v>90</v>
      </c>
      <c r="N566" s="3"/>
      <c r="O566" s="2"/>
      <c r="P566" s="2"/>
      <c r="Q566" s="2" t="s">
        <v>537</v>
      </c>
      <c r="R566" s="2" t="s">
        <v>537</v>
      </c>
      <c r="S566" s="2"/>
      <c r="T566" s="3"/>
      <c r="U566" s="2"/>
      <c r="V566" s="2"/>
      <c r="W566" s="2" t="s">
        <v>468</v>
      </c>
      <c r="X566" s="2" t="s">
        <v>113</v>
      </c>
      <c r="Y566" s="2" t="s">
        <v>473</v>
      </c>
      <c r="Z566" s="2" t="s">
        <v>92</v>
      </c>
      <c r="AA566" s="2" t="s">
        <v>90</v>
      </c>
      <c r="AB566" s="2"/>
      <c r="AC566" s="2" t="s">
        <v>93</v>
      </c>
      <c r="AD566" s="2">
        <v>1</v>
      </c>
      <c r="AE566" s="2" t="s">
        <v>108</v>
      </c>
      <c r="AF566" s="2" t="s">
        <v>109</v>
      </c>
      <c r="AG566" s="2" t="s">
        <v>103</v>
      </c>
      <c r="AH566" s="2" t="s">
        <v>106</v>
      </c>
      <c r="AI566" s="2" t="s">
        <v>109</v>
      </c>
      <c r="AJ566" s="2" t="s">
        <v>110</v>
      </c>
      <c r="AK566" s="2" t="s">
        <v>111</v>
      </c>
      <c r="AL566" s="2" t="s">
        <v>103</v>
      </c>
      <c r="AM566" s="2" t="s">
        <v>104</v>
      </c>
      <c r="AN566" s="2" t="s">
        <v>3492</v>
      </c>
      <c r="AO566" s="22">
        <v>0</v>
      </c>
      <c r="AP566" s="22">
        <v>0</v>
      </c>
      <c r="AQ566" s="22">
        <v>0</v>
      </c>
      <c r="AR566" s="22">
        <v>0</v>
      </c>
      <c r="AS566" s="25">
        <v>33200</v>
      </c>
      <c r="AT566" s="25">
        <v>0</v>
      </c>
      <c r="AU566" s="25">
        <v>39860.79</v>
      </c>
      <c r="AV566" s="25">
        <v>0</v>
      </c>
      <c r="AW566" s="25">
        <v>33200</v>
      </c>
      <c r="AX566" s="25">
        <v>39860.79</v>
      </c>
      <c r="AY566" s="25">
        <v>6660.79</v>
      </c>
    </row>
    <row r="567" spans="2:51" hidden="1">
      <c r="B567" s="5" t="s">
        <v>18</v>
      </c>
      <c r="C567" s="2" t="s">
        <v>107</v>
      </c>
      <c r="D567" s="2" t="s">
        <v>100</v>
      </c>
      <c r="E567" s="2"/>
      <c r="F567" s="2" t="s">
        <v>88</v>
      </c>
      <c r="G567" s="3">
        <v>46242</v>
      </c>
      <c r="H567" s="2" t="s">
        <v>3493</v>
      </c>
      <c r="I567" s="3">
        <v>46242</v>
      </c>
      <c r="J567" s="2" t="s">
        <v>3494</v>
      </c>
      <c r="K567" s="2"/>
      <c r="L567" s="2"/>
      <c r="M567" s="2" t="s">
        <v>90</v>
      </c>
      <c r="N567" s="3"/>
      <c r="O567" s="2"/>
      <c r="P567" s="2"/>
      <c r="Q567" s="2" t="s">
        <v>537</v>
      </c>
      <c r="R567" s="2" t="s">
        <v>537</v>
      </c>
      <c r="S567" s="2"/>
      <c r="T567" s="3"/>
      <c r="U567" s="2"/>
      <c r="V567" s="2"/>
      <c r="W567" s="2" t="s">
        <v>608</v>
      </c>
      <c r="X567" s="2" t="s">
        <v>113</v>
      </c>
      <c r="Y567" s="2" t="s">
        <v>841</v>
      </c>
      <c r="Z567" s="2" t="s">
        <v>92</v>
      </c>
      <c r="AA567" s="2" t="s">
        <v>90</v>
      </c>
      <c r="AB567" s="2"/>
      <c r="AC567" s="2" t="s">
        <v>93</v>
      </c>
      <c r="AD567" s="2">
        <v>1</v>
      </c>
      <c r="AE567" s="2" t="s">
        <v>108</v>
      </c>
      <c r="AF567" s="2" t="s">
        <v>109</v>
      </c>
      <c r="AG567" s="2" t="s">
        <v>103</v>
      </c>
      <c r="AH567" s="2" t="s">
        <v>106</v>
      </c>
      <c r="AI567" s="2" t="s">
        <v>109</v>
      </c>
      <c r="AJ567" s="2" t="s">
        <v>110</v>
      </c>
      <c r="AK567" s="2" t="s">
        <v>111</v>
      </c>
      <c r="AL567" s="2" t="s">
        <v>103</v>
      </c>
      <c r="AM567" s="2" t="s">
        <v>104</v>
      </c>
      <c r="AN567" s="2" t="s">
        <v>3495</v>
      </c>
      <c r="AO567" s="22">
        <v>0</v>
      </c>
      <c r="AP567" s="22">
        <v>0</v>
      </c>
      <c r="AQ567" s="22">
        <v>0</v>
      </c>
      <c r="AR567" s="22">
        <v>0</v>
      </c>
      <c r="AS567" s="25">
        <v>16600</v>
      </c>
      <c r="AT567" s="25">
        <v>0</v>
      </c>
      <c r="AU567" s="25">
        <v>20302.52</v>
      </c>
      <c r="AV567" s="25">
        <v>0</v>
      </c>
      <c r="AW567" s="25">
        <v>16600</v>
      </c>
      <c r="AX567" s="25">
        <v>20302.52</v>
      </c>
      <c r="AY567" s="25">
        <v>3702.52</v>
      </c>
    </row>
    <row r="568" spans="2:51" hidden="1">
      <c r="B568" s="5" t="s">
        <v>18</v>
      </c>
      <c r="C568" s="2" t="s">
        <v>107</v>
      </c>
      <c r="D568" s="2" t="s">
        <v>100</v>
      </c>
      <c r="E568" s="2"/>
      <c r="F568" s="2" t="s">
        <v>88</v>
      </c>
      <c r="G568" s="3">
        <v>46242</v>
      </c>
      <c r="H568" s="2" t="s">
        <v>3496</v>
      </c>
      <c r="I568" s="3">
        <v>46242</v>
      </c>
      <c r="J568" s="2" t="s">
        <v>3497</v>
      </c>
      <c r="K568" s="2"/>
      <c r="L568" s="2"/>
      <c r="M568" s="2" t="s">
        <v>90</v>
      </c>
      <c r="N568" s="3"/>
      <c r="O568" s="2"/>
      <c r="P568" s="2"/>
      <c r="Q568" s="2" t="s">
        <v>537</v>
      </c>
      <c r="R568" s="2" t="s">
        <v>537</v>
      </c>
      <c r="S568" s="2"/>
      <c r="T568" s="3"/>
      <c r="U568" s="2"/>
      <c r="V568" s="2"/>
      <c r="W568" s="2" t="s">
        <v>734</v>
      </c>
      <c r="X568" s="2" t="s">
        <v>151</v>
      </c>
      <c r="Y568" s="2" t="s">
        <v>360</v>
      </c>
      <c r="Z568" s="2" t="s">
        <v>92</v>
      </c>
      <c r="AA568" s="2" t="s">
        <v>90</v>
      </c>
      <c r="AB568" s="2"/>
      <c r="AC568" s="2" t="s">
        <v>93</v>
      </c>
      <c r="AD568" s="2">
        <v>1</v>
      </c>
      <c r="AE568" s="2" t="s">
        <v>108</v>
      </c>
      <c r="AF568" s="2" t="s">
        <v>109</v>
      </c>
      <c r="AG568" s="2" t="s">
        <v>103</v>
      </c>
      <c r="AH568" s="2" t="s">
        <v>106</v>
      </c>
      <c r="AI568" s="2" t="s">
        <v>109</v>
      </c>
      <c r="AJ568" s="2" t="s">
        <v>110</v>
      </c>
      <c r="AK568" s="2" t="s">
        <v>111</v>
      </c>
      <c r="AL568" s="2" t="s">
        <v>103</v>
      </c>
      <c r="AM568" s="2" t="s">
        <v>104</v>
      </c>
      <c r="AN568" s="2" t="s">
        <v>3498</v>
      </c>
      <c r="AO568" s="22">
        <v>0</v>
      </c>
      <c r="AP568" s="22">
        <v>0</v>
      </c>
      <c r="AQ568" s="22">
        <v>0</v>
      </c>
      <c r="AR568" s="22">
        <v>0</v>
      </c>
      <c r="AS568" s="25">
        <v>24900</v>
      </c>
      <c r="AT568" s="25">
        <v>0</v>
      </c>
      <c r="AU568" s="25">
        <v>30237.43</v>
      </c>
      <c r="AV568" s="25">
        <v>0</v>
      </c>
      <c r="AW568" s="25">
        <v>24900</v>
      </c>
      <c r="AX568" s="25">
        <v>30237.43</v>
      </c>
      <c r="AY568" s="25">
        <v>5337.43</v>
      </c>
    </row>
    <row r="569" spans="2:51" hidden="1">
      <c r="B569" s="5" t="s">
        <v>18</v>
      </c>
      <c r="C569" s="2" t="s">
        <v>107</v>
      </c>
      <c r="D569" s="2" t="s">
        <v>100</v>
      </c>
      <c r="E569" s="2"/>
      <c r="F569" s="2" t="s">
        <v>88</v>
      </c>
      <c r="G569" s="3">
        <v>46242</v>
      </c>
      <c r="H569" s="2" t="s">
        <v>3499</v>
      </c>
      <c r="I569" s="3">
        <v>46242</v>
      </c>
      <c r="J569" s="2" t="s">
        <v>3500</v>
      </c>
      <c r="K569" s="2"/>
      <c r="L569" s="2"/>
      <c r="M569" s="2" t="s">
        <v>90</v>
      </c>
      <c r="N569" s="3"/>
      <c r="O569" s="2"/>
      <c r="P569" s="2"/>
      <c r="Q569" s="2" t="s">
        <v>537</v>
      </c>
      <c r="R569" s="2" t="s">
        <v>537</v>
      </c>
      <c r="S569" s="2"/>
      <c r="T569" s="3"/>
      <c r="U569" s="2"/>
      <c r="V569" s="2"/>
      <c r="W569" s="2" t="s">
        <v>755</v>
      </c>
      <c r="X569" s="2" t="s">
        <v>261</v>
      </c>
      <c r="Y569" s="2" t="s">
        <v>665</v>
      </c>
      <c r="Z569" s="2" t="s">
        <v>92</v>
      </c>
      <c r="AA569" s="2" t="s">
        <v>90</v>
      </c>
      <c r="AB569" s="2"/>
      <c r="AC569" s="2" t="s">
        <v>93</v>
      </c>
      <c r="AD569" s="2">
        <v>1</v>
      </c>
      <c r="AE569" s="2" t="s">
        <v>108</v>
      </c>
      <c r="AF569" s="2" t="s">
        <v>109</v>
      </c>
      <c r="AG569" s="2" t="s">
        <v>103</v>
      </c>
      <c r="AH569" s="2" t="s">
        <v>106</v>
      </c>
      <c r="AI569" s="2" t="s">
        <v>109</v>
      </c>
      <c r="AJ569" s="2" t="s">
        <v>110</v>
      </c>
      <c r="AK569" s="2" t="s">
        <v>111</v>
      </c>
      <c r="AL569" s="2" t="s">
        <v>103</v>
      </c>
      <c r="AM569" s="2" t="s">
        <v>104</v>
      </c>
      <c r="AN569" s="2" t="s">
        <v>3501</v>
      </c>
      <c r="AO569" s="22">
        <v>0</v>
      </c>
      <c r="AP569" s="22">
        <v>0</v>
      </c>
      <c r="AQ569" s="22">
        <v>0</v>
      </c>
      <c r="AR569" s="22">
        <v>0</v>
      </c>
      <c r="AS569" s="25">
        <v>16600</v>
      </c>
      <c r="AT569" s="25">
        <v>0</v>
      </c>
      <c r="AU569" s="25">
        <v>20267.900000000001</v>
      </c>
      <c r="AV569" s="25">
        <v>0</v>
      </c>
      <c r="AW569" s="25">
        <v>16600</v>
      </c>
      <c r="AX569" s="25">
        <v>20267.900000000001</v>
      </c>
      <c r="AY569" s="25">
        <v>3667.9</v>
      </c>
    </row>
    <row r="570" spans="2:51" hidden="1">
      <c r="B570" s="5" t="s">
        <v>18</v>
      </c>
      <c r="C570" s="2" t="s">
        <v>99</v>
      </c>
      <c r="D570" s="2" t="s">
        <v>100</v>
      </c>
      <c r="E570" s="2"/>
      <c r="F570" s="2"/>
      <c r="G570" s="3">
        <v>46242</v>
      </c>
      <c r="H570" s="2" t="s">
        <v>3502</v>
      </c>
      <c r="I570" s="3">
        <v>46242</v>
      </c>
      <c r="J570" s="2" t="s">
        <v>3503</v>
      </c>
      <c r="K570" s="2"/>
      <c r="L570" s="2"/>
      <c r="M570" s="2" t="s">
        <v>90</v>
      </c>
      <c r="N570" s="3"/>
      <c r="O570" s="2" t="s">
        <v>3504</v>
      </c>
      <c r="P570" s="2"/>
      <c r="Q570" s="2" t="s">
        <v>32</v>
      </c>
      <c r="R570" s="2" t="s">
        <v>32</v>
      </c>
      <c r="S570" s="2"/>
      <c r="T570" s="3">
        <v>46242</v>
      </c>
      <c r="U570" s="2" t="s">
        <v>3505</v>
      </c>
      <c r="V570" s="2"/>
      <c r="W570" s="2" t="s">
        <v>715</v>
      </c>
      <c r="X570" s="2" t="s">
        <v>91</v>
      </c>
      <c r="Y570" s="2" t="s">
        <v>383</v>
      </c>
      <c r="Z570" s="2" t="s">
        <v>92</v>
      </c>
      <c r="AA570" s="2" t="s">
        <v>90</v>
      </c>
      <c r="AB570" s="2"/>
      <c r="AC570" s="2" t="s">
        <v>114</v>
      </c>
      <c r="AD570" s="2">
        <v>1</v>
      </c>
      <c r="AE570" s="2" t="s">
        <v>1273</v>
      </c>
      <c r="AF570" s="2" t="s">
        <v>1274</v>
      </c>
      <c r="AG570" s="2" t="s">
        <v>103</v>
      </c>
      <c r="AH570" s="2" t="s">
        <v>214</v>
      </c>
      <c r="AI570" s="2" t="s">
        <v>1275</v>
      </c>
      <c r="AJ570" s="2" t="s">
        <v>179</v>
      </c>
      <c r="AK570" s="2" t="s">
        <v>8</v>
      </c>
      <c r="AL570" s="2" t="s">
        <v>8</v>
      </c>
      <c r="AM570" s="2" t="s">
        <v>180</v>
      </c>
      <c r="AN570" s="2"/>
      <c r="AO570" s="22">
        <v>0</v>
      </c>
      <c r="AP570" s="22">
        <v>0</v>
      </c>
      <c r="AQ570" s="22">
        <v>0</v>
      </c>
      <c r="AR570" s="22">
        <v>0</v>
      </c>
      <c r="AS570" s="25">
        <v>16500</v>
      </c>
      <c r="AT570" s="25">
        <v>0</v>
      </c>
      <c r="AU570" s="25">
        <v>21488</v>
      </c>
      <c r="AV570" s="25">
        <v>0</v>
      </c>
      <c r="AW570" s="25">
        <v>16500</v>
      </c>
      <c r="AX570" s="25">
        <v>21488</v>
      </c>
      <c r="AY570" s="25">
        <v>4988</v>
      </c>
    </row>
    <row r="571" spans="2:51" hidden="1">
      <c r="B571" s="5" t="s">
        <v>18</v>
      </c>
      <c r="C571" s="2" t="s">
        <v>99</v>
      </c>
      <c r="D571" s="2" t="s">
        <v>100</v>
      </c>
      <c r="E571" s="2"/>
      <c r="F571" s="2"/>
      <c r="G571" s="3">
        <v>46242</v>
      </c>
      <c r="H571" s="2" t="s">
        <v>3506</v>
      </c>
      <c r="I571" s="3">
        <v>46242</v>
      </c>
      <c r="J571" s="2" t="s">
        <v>3507</v>
      </c>
      <c r="K571" s="2"/>
      <c r="L571" s="2"/>
      <c r="M571" s="2" t="s">
        <v>90</v>
      </c>
      <c r="N571" s="3"/>
      <c r="O571" s="2"/>
      <c r="P571" s="2"/>
      <c r="Q571" s="2" t="s">
        <v>485</v>
      </c>
      <c r="R571" s="2" t="s">
        <v>485</v>
      </c>
      <c r="S571" s="2"/>
      <c r="T571" s="3"/>
      <c r="U571" s="2"/>
      <c r="V571" s="2"/>
      <c r="W571" s="2" t="s">
        <v>687</v>
      </c>
      <c r="X571" s="2" t="s">
        <v>91</v>
      </c>
      <c r="Y571" s="2" t="s">
        <v>519</v>
      </c>
      <c r="Z571" s="2" t="s">
        <v>92</v>
      </c>
      <c r="AA571" s="2" t="s">
        <v>90</v>
      </c>
      <c r="AB571" s="2"/>
      <c r="AC571" s="2" t="s">
        <v>93</v>
      </c>
      <c r="AD571" s="2">
        <v>1</v>
      </c>
      <c r="AE571" s="2" t="s">
        <v>102</v>
      </c>
      <c r="AF571" s="2" t="s">
        <v>102</v>
      </c>
      <c r="AG571" s="2" t="s">
        <v>103</v>
      </c>
      <c r="AH571" s="2" t="s">
        <v>104</v>
      </c>
      <c r="AI571" s="2"/>
      <c r="AJ571" s="2" t="s">
        <v>105</v>
      </c>
      <c r="AK571" s="2" t="s">
        <v>484</v>
      </c>
      <c r="AL571" s="2" t="s">
        <v>103</v>
      </c>
      <c r="AM571" s="2" t="s">
        <v>106</v>
      </c>
      <c r="AN571" s="2" t="s">
        <v>760</v>
      </c>
      <c r="AO571" s="22">
        <v>0</v>
      </c>
      <c r="AP571" s="22">
        <v>0</v>
      </c>
      <c r="AQ571" s="22">
        <v>0</v>
      </c>
      <c r="AR571" s="22">
        <v>0</v>
      </c>
      <c r="AS571" s="25">
        <v>14500</v>
      </c>
      <c r="AT571" s="25">
        <v>0</v>
      </c>
      <c r="AU571" s="25">
        <v>16584</v>
      </c>
      <c r="AV571" s="25">
        <v>0</v>
      </c>
      <c r="AW571" s="25">
        <v>14500</v>
      </c>
      <c r="AX571" s="25">
        <v>16584</v>
      </c>
      <c r="AY571" s="25">
        <v>2084</v>
      </c>
    </row>
    <row r="572" spans="2:51" hidden="1">
      <c r="B572" s="5" t="s">
        <v>18</v>
      </c>
      <c r="C572" s="2" t="s">
        <v>99</v>
      </c>
      <c r="D572" s="2"/>
      <c r="E572" s="2"/>
      <c r="F572" s="2"/>
      <c r="G572" s="3">
        <v>46242</v>
      </c>
      <c r="H572" s="2" t="s">
        <v>3508</v>
      </c>
      <c r="I572" s="3">
        <v>46242</v>
      </c>
      <c r="J572" s="2" t="s">
        <v>3509</v>
      </c>
      <c r="K572" s="2"/>
      <c r="L572" s="2"/>
      <c r="M572" s="2" t="s">
        <v>90</v>
      </c>
      <c r="N572" s="3"/>
      <c r="O572" s="2" t="s">
        <v>3510</v>
      </c>
      <c r="P572" s="2"/>
      <c r="Q572" s="2" t="s">
        <v>24</v>
      </c>
      <c r="R572" s="2" t="s">
        <v>24</v>
      </c>
      <c r="S572" s="2"/>
      <c r="T572" s="3"/>
      <c r="U572" s="2"/>
      <c r="V572" s="2"/>
      <c r="W572" s="2" t="s">
        <v>598</v>
      </c>
      <c r="X572" s="2" t="s">
        <v>91</v>
      </c>
      <c r="Y572" s="2" t="s">
        <v>519</v>
      </c>
      <c r="Z572" s="2" t="s">
        <v>92</v>
      </c>
      <c r="AA572" s="2" t="s">
        <v>90</v>
      </c>
      <c r="AB572" s="2"/>
      <c r="AC572" s="2" t="s">
        <v>114</v>
      </c>
      <c r="AD572" s="2">
        <v>1</v>
      </c>
      <c r="AE572" s="2" t="s">
        <v>105</v>
      </c>
      <c r="AF572" s="2" t="s">
        <v>484</v>
      </c>
      <c r="AG572" s="2" t="s">
        <v>103</v>
      </c>
      <c r="AH572" s="2" t="s">
        <v>106</v>
      </c>
      <c r="AI572" s="2" t="s">
        <v>119</v>
      </c>
      <c r="AJ572" s="2" t="s">
        <v>808</v>
      </c>
      <c r="AK572" s="2" t="s">
        <v>809</v>
      </c>
      <c r="AL572" s="2" t="s">
        <v>129</v>
      </c>
      <c r="AM572" s="2" t="s">
        <v>150</v>
      </c>
      <c r="AN572" s="2"/>
      <c r="AO572" s="22">
        <v>0</v>
      </c>
      <c r="AP572" s="22">
        <v>0</v>
      </c>
      <c r="AQ572" s="22">
        <v>0</v>
      </c>
      <c r="AR572" s="22">
        <v>0</v>
      </c>
      <c r="AS572" s="25">
        <v>38500</v>
      </c>
      <c r="AT572" s="25">
        <v>0</v>
      </c>
      <c r="AU572" s="25">
        <v>43888</v>
      </c>
      <c r="AV572" s="25">
        <v>0</v>
      </c>
      <c r="AW572" s="25">
        <v>38500</v>
      </c>
      <c r="AX572" s="25">
        <v>43888</v>
      </c>
      <c r="AY572" s="25">
        <v>5388</v>
      </c>
    </row>
    <row r="573" spans="2:51" hidden="1">
      <c r="B573" s="5" t="s">
        <v>20</v>
      </c>
      <c r="C573" s="2" t="s">
        <v>144</v>
      </c>
      <c r="D573" s="2"/>
      <c r="E573" s="2"/>
      <c r="F573" s="2"/>
      <c r="G573" s="3">
        <v>46242</v>
      </c>
      <c r="H573" s="2" t="s">
        <v>3511</v>
      </c>
      <c r="I573" s="3">
        <v>46242</v>
      </c>
      <c r="J573" s="2" t="s">
        <v>3512</v>
      </c>
      <c r="K573" s="2"/>
      <c r="L573" s="2"/>
      <c r="M573" s="2" t="s">
        <v>90</v>
      </c>
      <c r="N573" s="3"/>
      <c r="O573" s="2"/>
      <c r="P573" s="2"/>
      <c r="Q573" s="2" t="s">
        <v>33</v>
      </c>
      <c r="R573" s="2" t="s">
        <v>33</v>
      </c>
      <c r="S573" s="2" t="s">
        <v>33</v>
      </c>
      <c r="T573" s="3">
        <v>46242</v>
      </c>
      <c r="U573" s="2" t="s">
        <v>3513</v>
      </c>
      <c r="V573" s="2" t="s">
        <v>3514</v>
      </c>
      <c r="W573" s="2" t="s">
        <v>633</v>
      </c>
      <c r="X573" s="2" t="s">
        <v>113</v>
      </c>
      <c r="Y573" s="2" t="s">
        <v>221</v>
      </c>
      <c r="Z573" s="2" t="s">
        <v>92</v>
      </c>
      <c r="AA573" s="2" t="s">
        <v>90</v>
      </c>
      <c r="AB573" s="2"/>
      <c r="AC573" s="2" t="s">
        <v>93</v>
      </c>
      <c r="AD573" s="2">
        <v>1</v>
      </c>
      <c r="AE573" s="2" t="s">
        <v>583</v>
      </c>
      <c r="AF573" s="2" t="s">
        <v>583</v>
      </c>
      <c r="AG573" s="2" t="s">
        <v>129</v>
      </c>
      <c r="AH573" s="2" t="s">
        <v>150</v>
      </c>
      <c r="AI573" s="2" t="s">
        <v>584</v>
      </c>
      <c r="AJ573" s="2" t="s">
        <v>217</v>
      </c>
      <c r="AK573" s="2" t="s">
        <v>218</v>
      </c>
      <c r="AL573" s="2" t="s">
        <v>129</v>
      </c>
      <c r="AM573" s="2" t="s">
        <v>219</v>
      </c>
      <c r="AN573" s="2" t="s">
        <v>396</v>
      </c>
      <c r="AO573" s="22">
        <v>0</v>
      </c>
      <c r="AP573" s="22">
        <v>0</v>
      </c>
      <c r="AQ573" s="22">
        <v>0</v>
      </c>
      <c r="AR573" s="22">
        <v>0</v>
      </c>
      <c r="AS573" s="25">
        <v>7618</v>
      </c>
      <c r="AT573" s="25">
        <v>0</v>
      </c>
      <c r="AU573" s="25">
        <v>10697</v>
      </c>
      <c r="AV573" s="25">
        <v>0</v>
      </c>
      <c r="AW573" s="25">
        <v>7618</v>
      </c>
      <c r="AX573" s="25">
        <v>10697</v>
      </c>
      <c r="AY573" s="25">
        <v>3079</v>
      </c>
    </row>
    <row r="574" spans="2:51" hidden="1">
      <c r="B574" s="5" t="s">
        <v>21</v>
      </c>
      <c r="C574" s="2" t="s">
        <v>107</v>
      </c>
      <c r="D574" s="2" t="s">
        <v>100</v>
      </c>
      <c r="E574" s="2"/>
      <c r="F574" s="2"/>
      <c r="G574" s="3">
        <v>46242</v>
      </c>
      <c r="H574" s="2" t="s">
        <v>3515</v>
      </c>
      <c r="I574" s="3">
        <v>46242</v>
      </c>
      <c r="J574" s="2" t="s">
        <v>3516</v>
      </c>
      <c r="K574" s="2"/>
      <c r="L574" s="2"/>
      <c r="M574" s="2" t="s">
        <v>90</v>
      </c>
      <c r="N574" s="3"/>
      <c r="O574" s="2" t="s">
        <v>3517</v>
      </c>
      <c r="P574" s="2"/>
      <c r="Q574" s="2" t="s">
        <v>27</v>
      </c>
      <c r="R574" s="2" t="s">
        <v>538</v>
      </c>
      <c r="S574" s="2" t="s">
        <v>27</v>
      </c>
      <c r="T574" s="3"/>
      <c r="U574" s="2"/>
      <c r="V574" s="2"/>
      <c r="W574" s="2" t="s">
        <v>338</v>
      </c>
      <c r="X574" s="2" t="s">
        <v>133</v>
      </c>
      <c r="Y574" s="2" t="s">
        <v>339</v>
      </c>
      <c r="Z574" s="2" t="s">
        <v>92</v>
      </c>
      <c r="AA574" s="2" t="s">
        <v>339</v>
      </c>
      <c r="AB574" s="2" t="s">
        <v>340</v>
      </c>
      <c r="AC574" s="2" t="s">
        <v>114</v>
      </c>
      <c r="AD574" s="2">
        <v>1</v>
      </c>
      <c r="AE574" s="2" t="s">
        <v>539</v>
      </c>
      <c r="AF574" s="2" t="s">
        <v>540</v>
      </c>
      <c r="AG574" s="2" t="s">
        <v>13</v>
      </c>
      <c r="AH574" s="2" t="s">
        <v>154</v>
      </c>
      <c r="AI574" s="2" t="s">
        <v>541</v>
      </c>
      <c r="AJ574" s="2" t="s">
        <v>155</v>
      </c>
      <c r="AK574" s="2" t="s">
        <v>156</v>
      </c>
      <c r="AL574" s="2" t="s">
        <v>129</v>
      </c>
      <c r="AM574" s="2" t="s">
        <v>150</v>
      </c>
      <c r="AN574" s="2" t="s">
        <v>3518</v>
      </c>
      <c r="AO574" s="22">
        <v>0</v>
      </c>
      <c r="AP574" s="22">
        <v>0</v>
      </c>
      <c r="AQ574" s="22">
        <v>0</v>
      </c>
      <c r="AR574" s="22">
        <v>0</v>
      </c>
      <c r="AS574" s="25">
        <v>28500</v>
      </c>
      <c r="AT574" s="25">
        <v>0</v>
      </c>
      <c r="AU574" s="25">
        <v>42981</v>
      </c>
      <c r="AV574" s="25">
        <v>0</v>
      </c>
      <c r="AW574" s="25">
        <v>28500</v>
      </c>
      <c r="AX574" s="25">
        <v>42981</v>
      </c>
      <c r="AY574" s="25">
        <v>14481</v>
      </c>
    </row>
    <row r="575" spans="2:51" hidden="1">
      <c r="B575" s="5" t="s">
        <v>21</v>
      </c>
      <c r="C575" s="2" t="s">
        <v>107</v>
      </c>
      <c r="D575" s="2" t="s">
        <v>100</v>
      </c>
      <c r="E575" s="2"/>
      <c r="F575" s="2"/>
      <c r="G575" s="3">
        <v>46242</v>
      </c>
      <c r="H575" s="2" t="s">
        <v>3519</v>
      </c>
      <c r="I575" s="3">
        <v>46242</v>
      </c>
      <c r="J575" s="2" t="s">
        <v>3520</v>
      </c>
      <c r="K575" s="2"/>
      <c r="L575" s="2"/>
      <c r="M575" s="2" t="s">
        <v>90</v>
      </c>
      <c r="N575" s="3"/>
      <c r="O575" s="2"/>
      <c r="P575" s="2"/>
      <c r="Q575" s="2" t="s">
        <v>29</v>
      </c>
      <c r="R575" s="2" t="s">
        <v>29</v>
      </c>
      <c r="S575" s="2" t="s">
        <v>29</v>
      </c>
      <c r="T575" s="3"/>
      <c r="U575" s="2"/>
      <c r="V575" s="2"/>
      <c r="W575" s="2" t="s">
        <v>1027</v>
      </c>
      <c r="X575" s="2" t="s">
        <v>113</v>
      </c>
      <c r="Y575" s="2" t="s">
        <v>1110</v>
      </c>
      <c r="Z575" s="2" t="s">
        <v>92</v>
      </c>
      <c r="AA575" s="2" t="s">
        <v>90</v>
      </c>
      <c r="AB575" s="2"/>
      <c r="AC575" s="2" t="s">
        <v>114</v>
      </c>
      <c r="AD575" s="2">
        <v>1</v>
      </c>
      <c r="AE575" s="2" t="s">
        <v>138</v>
      </c>
      <c r="AF575" s="2" t="s">
        <v>103</v>
      </c>
      <c r="AG575" s="2" t="s">
        <v>103</v>
      </c>
      <c r="AH575" s="2" t="s">
        <v>139</v>
      </c>
      <c r="AI575" s="2"/>
      <c r="AJ575" s="2" t="s">
        <v>199</v>
      </c>
      <c r="AK575" s="2" t="s">
        <v>200</v>
      </c>
      <c r="AL575" s="2" t="s">
        <v>13</v>
      </c>
      <c r="AM575" s="2" t="s">
        <v>154</v>
      </c>
      <c r="AN575" s="2" t="s">
        <v>907</v>
      </c>
      <c r="AO575" s="22">
        <v>0</v>
      </c>
      <c r="AP575" s="22">
        <v>0</v>
      </c>
      <c r="AQ575" s="22">
        <v>0</v>
      </c>
      <c r="AR575" s="22">
        <v>0</v>
      </c>
      <c r="AS575" s="25">
        <v>22580</v>
      </c>
      <c r="AT575" s="25">
        <v>0</v>
      </c>
      <c r="AU575" s="25">
        <v>25000</v>
      </c>
      <c r="AV575" s="25">
        <v>0</v>
      </c>
      <c r="AW575" s="25">
        <v>22580</v>
      </c>
      <c r="AX575" s="25">
        <v>25000</v>
      </c>
      <c r="AY575" s="25">
        <v>2420</v>
      </c>
    </row>
    <row r="576" spans="2:51" hidden="1">
      <c r="B576" s="5" t="s">
        <v>21</v>
      </c>
      <c r="C576" s="2" t="s">
        <v>107</v>
      </c>
      <c r="D576" s="2" t="s">
        <v>100</v>
      </c>
      <c r="E576" s="2"/>
      <c r="F576" s="2"/>
      <c r="G576" s="3">
        <v>46242</v>
      </c>
      <c r="H576" s="2" t="s">
        <v>3521</v>
      </c>
      <c r="I576" s="3">
        <v>46242</v>
      </c>
      <c r="J576" s="2" t="s">
        <v>3522</v>
      </c>
      <c r="K576" s="2"/>
      <c r="L576" s="2"/>
      <c r="M576" s="2" t="s">
        <v>90</v>
      </c>
      <c r="N576" s="3"/>
      <c r="O576" s="2" t="s">
        <v>3523</v>
      </c>
      <c r="P576" s="2"/>
      <c r="Q576" s="2" t="s">
        <v>537</v>
      </c>
      <c r="R576" s="2" t="s">
        <v>537</v>
      </c>
      <c r="S576" s="2" t="s">
        <v>29</v>
      </c>
      <c r="T576" s="3"/>
      <c r="U576" s="2"/>
      <c r="V576" s="2"/>
      <c r="W576" s="2" t="s">
        <v>550</v>
      </c>
      <c r="X576" s="2" t="s">
        <v>133</v>
      </c>
      <c r="Y576" s="2" t="s">
        <v>506</v>
      </c>
      <c r="Z576" s="2" t="s">
        <v>92</v>
      </c>
      <c r="AA576" s="2" t="s">
        <v>90</v>
      </c>
      <c r="AB576" s="2"/>
      <c r="AC576" s="2" t="s">
        <v>114</v>
      </c>
      <c r="AD576" s="2">
        <v>1</v>
      </c>
      <c r="AE576" s="2" t="s">
        <v>543</v>
      </c>
      <c r="AF576" s="2" t="s">
        <v>544</v>
      </c>
      <c r="AG576" s="2" t="s">
        <v>103</v>
      </c>
      <c r="AH576" s="2" t="s">
        <v>104</v>
      </c>
      <c r="AI576" s="2" t="s">
        <v>545</v>
      </c>
      <c r="AJ576" s="2" t="s">
        <v>199</v>
      </c>
      <c r="AK576" s="2" t="s">
        <v>200</v>
      </c>
      <c r="AL576" s="2" t="s">
        <v>13</v>
      </c>
      <c r="AM576" s="2" t="s">
        <v>154</v>
      </c>
      <c r="AN576" s="2" t="s">
        <v>3524</v>
      </c>
      <c r="AO576" s="22">
        <v>0</v>
      </c>
      <c r="AP576" s="22">
        <v>0</v>
      </c>
      <c r="AQ576" s="22">
        <v>0</v>
      </c>
      <c r="AR576" s="22">
        <v>0</v>
      </c>
      <c r="AS576" s="25">
        <v>29000</v>
      </c>
      <c r="AT576" s="25">
        <v>0</v>
      </c>
      <c r="AU576" s="25">
        <v>41062</v>
      </c>
      <c r="AV576" s="25">
        <v>0</v>
      </c>
      <c r="AW576" s="25">
        <v>29000</v>
      </c>
      <c r="AX576" s="25">
        <v>41062</v>
      </c>
      <c r="AY576" s="25">
        <v>12062</v>
      </c>
    </row>
    <row r="577" spans="2:51" hidden="1">
      <c r="B577" s="5" t="s">
        <v>551</v>
      </c>
      <c r="C577" s="2" t="s">
        <v>552</v>
      </c>
      <c r="D577" s="2"/>
      <c r="E577" s="2"/>
      <c r="F577" s="2" t="s">
        <v>88</v>
      </c>
      <c r="G577" s="3">
        <v>46242</v>
      </c>
      <c r="H577" s="2" t="s">
        <v>3525</v>
      </c>
      <c r="I577" s="3">
        <v>46242</v>
      </c>
      <c r="J577" s="2" t="s">
        <v>3526</v>
      </c>
      <c r="K577" s="2"/>
      <c r="L577" s="2"/>
      <c r="M577" s="2" t="s">
        <v>90</v>
      </c>
      <c r="N577" s="3"/>
      <c r="O577" s="2"/>
      <c r="P577" s="2"/>
      <c r="Q577" s="2" t="s">
        <v>553</v>
      </c>
      <c r="R577" s="2" t="s">
        <v>553</v>
      </c>
      <c r="S577" s="2"/>
      <c r="T577" s="3"/>
      <c r="U577" s="2"/>
      <c r="V577" s="2"/>
      <c r="W577" s="2" t="s">
        <v>667</v>
      </c>
      <c r="X577" s="2" t="s">
        <v>91</v>
      </c>
      <c r="Y577" s="2" t="s">
        <v>668</v>
      </c>
      <c r="Z577" s="2" t="s">
        <v>92</v>
      </c>
      <c r="AA577" s="2" t="s">
        <v>90</v>
      </c>
      <c r="AB577" s="2"/>
      <c r="AC577" s="2" t="s">
        <v>114</v>
      </c>
      <c r="AD577" s="2">
        <v>1</v>
      </c>
      <c r="AE577" s="2" t="s">
        <v>554</v>
      </c>
      <c r="AF577" s="2" t="s">
        <v>555</v>
      </c>
      <c r="AG577" s="2" t="s">
        <v>322</v>
      </c>
      <c r="AH577" s="2" t="s">
        <v>556</v>
      </c>
      <c r="AI577" s="2" t="s">
        <v>557</v>
      </c>
      <c r="AJ577" s="2" t="s">
        <v>232</v>
      </c>
      <c r="AK577" s="2" t="s">
        <v>5</v>
      </c>
      <c r="AL577" s="2" t="s">
        <v>5</v>
      </c>
      <c r="AM577" s="2" t="s">
        <v>178</v>
      </c>
      <c r="AN577" s="2" t="s">
        <v>911</v>
      </c>
      <c r="AO577" s="22">
        <v>0</v>
      </c>
      <c r="AP577" s="22">
        <v>0</v>
      </c>
      <c r="AQ577" s="22">
        <v>0</v>
      </c>
      <c r="AR577" s="22">
        <v>0</v>
      </c>
      <c r="AS577" s="25">
        <v>27000</v>
      </c>
      <c r="AT577" s="25">
        <v>0</v>
      </c>
      <c r="AU577" s="25">
        <v>28100</v>
      </c>
      <c r="AV577" s="25">
        <v>0</v>
      </c>
      <c r="AW577" s="25">
        <v>27000</v>
      </c>
      <c r="AX577" s="25">
        <v>28100</v>
      </c>
      <c r="AY577" s="25">
        <v>1100</v>
      </c>
    </row>
    <row r="578" spans="2:51" hidden="1">
      <c r="B578" s="5" t="s">
        <v>551</v>
      </c>
      <c r="C578" s="2" t="s">
        <v>552</v>
      </c>
      <c r="D578" s="2"/>
      <c r="E578" s="2"/>
      <c r="F578" s="2" t="s">
        <v>88</v>
      </c>
      <c r="G578" s="3">
        <v>46242</v>
      </c>
      <c r="H578" s="2" t="s">
        <v>3527</v>
      </c>
      <c r="I578" s="3">
        <v>46242</v>
      </c>
      <c r="J578" s="2" t="s">
        <v>3528</v>
      </c>
      <c r="K578" s="2"/>
      <c r="L578" s="2"/>
      <c r="M578" s="2" t="s">
        <v>90</v>
      </c>
      <c r="N578" s="3"/>
      <c r="O578" s="2"/>
      <c r="P578" s="2"/>
      <c r="Q578" s="2" t="s">
        <v>553</v>
      </c>
      <c r="R578" s="2" t="s">
        <v>553</v>
      </c>
      <c r="S578" s="2"/>
      <c r="T578" s="3"/>
      <c r="U578" s="2"/>
      <c r="V578" s="2"/>
      <c r="W578" s="2" t="s">
        <v>1304</v>
      </c>
      <c r="X578" s="2" t="s">
        <v>91</v>
      </c>
      <c r="Y578" s="2" t="s">
        <v>1305</v>
      </c>
      <c r="Z578" s="2" t="s">
        <v>92</v>
      </c>
      <c r="AA578" s="2" t="s">
        <v>90</v>
      </c>
      <c r="AB578" s="2"/>
      <c r="AC578" s="2" t="s">
        <v>114</v>
      </c>
      <c r="AD578" s="2">
        <v>1</v>
      </c>
      <c r="AE578" s="2" t="s">
        <v>554</v>
      </c>
      <c r="AF578" s="2" t="s">
        <v>555</v>
      </c>
      <c r="AG578" s="2" t="s">
        <v>322</v>
      </c>
      <c r="AH578" s="2" t="s">
        <v>556</v>
      </c>
      <c r="AI578" s="2" t="s">
        <v>557</v>
      </c>
      <c r="AJ578" s="2" t="s">
        <v>115</v>
      </c>
      <c r="AK578" s="2" t="s">
        <v>116</v>
      </c>
      <c r="AL578" s="2" t="s">
        <v>116</v>
      </c>
      <c r="AM578" s="2" t="s">
        <v>117</v>
      </c>
      <c r="AN578" s="2" t="s">
        <v>969</v>
      </c>
      <c r="AO578" s="22">
        <v>0</v>
      </c>
      <c r="AP578" s="22">
        <v>0</v>
      </c>
      <c r="AQ578" s="22">
        <v>0</v>
      </c>
      <c r="AR578" s="22">
        <v>0</v>
      </c>
      <c r="AS578" s="25">
        <v>32000</v>
      </c>
      <c r="AT578" s="25">
        <v>0</v>
      </c>
      <c r="AU578" s="25">
        <v>33850</v>
      </c>
      <c r="AV578" s="25">
        <v>0</v>
      </c>
      <c r="AW578" s="25">
        <v>32000</v>
      </c>
      <c r="AX578" s="25">
        <v>33850</v>
      </c>
      <c r="AY578" s="25">
        <v>1850</v>
      </c>
    </row>
    <row r="579" spans="2:51" hidden="1">
      <c r="B579" s="5" t="s">
        <v>551</v>
      </c>
      <c r="C579" s="2" t="s">
        <v>552</v>
      </c>
      <c r="D579" s="2"/>
      <c r="E579" s="2"/>
      <c r="F579" s="2" t="s">
        <v>88</v>
      </c>
      <c r="G579" s="3">
        <v>46242</v>
      </c>
      <c r="H579" s="2" t="s">
        <v>3529</v>
      </c>
      <c r="I579" s="3">
        <v>46242</v>
      </c>
      <c r="J579" s="2" t="s">
        <v>3530</v>
      </c>
      <c r="K579" s="2"/>
      <c r="L579" s="2"/>
      <c r="M579" s="2" t="s">
        <v>90</v>
      </c>
      <c r="N579" s="3"/>
      <c r="O579" s="2"/>
      <c r="P579" s="2"/>
      <c r="Q579" s="2" t="s">
        <v>553</v>
      </c>
      <c r="R579" s="2" t="s">
        <v>553</v>
      </c>
      <c r="S579" s="2"/>
      <c r="T579" s="3"/>
      <c r="U579" s="2"/>
      <c r="V579" s="2"/>
      <c r="W579" s="2" t="s">
        <v>1095</v>
      </c>
      <c r="X579" s="2" t="s">
        <v>91</v>
      </c>
      <c r="Y579" s="2" t="s">
        <v>1096</v>
      </c>
      <c r="Z579" s="2" t="s">
        <v>92</v>
      </c>
      <c r="AA579" s="2" t="s">
        <v>90</v>
      </c>
      <c r="AB579" s="2"/>
      <c r="AC579" s="2" t="s">
        <v>114</v>
      </c>
      <c r="AD579" s="2">
        <v>1</v>
      </c>
      <c r="AE579" s="2" t="s">
        <v>179</v>
      </c>
      <c r="AF579" s="2" t="s">
        <v>8</v>
      </c>
      <c r="AG579" s="2" t="s">
        <v>8</v>
      </c>
      <c r="AH579" s="2" t="s">
        <v>180</v>
      </c>
      <c r="AI579" s="2" t="s">
        <v>843</v>
      </c>
      <c r="AJ579" s="2" t="s">
        <v>123</v>
      </c>
      <c r="AK579" s="2" t="s">
        <v>13</v>
      </c>
      <c r="AL579" s="2" t="s">
        <v>13</v>
      </c>
      <c r="AM579" s="2" t="s">
        <v>124</v>
      </c>
      <c r="AN579" s="2" t="s">
        <v>1066</v>
      </c>
      <c r="AO579" s="22">
        <v>0</v>
      </c>
      <c r="AP579" s="22">
        <v>0</v>
      </c>
      <c r="AQ579" s="22">
        <v>0</v>
      </c>
      <c r="AR579" s="22">
        <v>0</v>
      </c>
      <c r="AS579" s="25">
        <v>29000</v>
      </c>
      <c r="AT579" s="25">
        <v>0</v>
      </c>
      <c r="AU579" s="25">
        <v>30250</v>
      </c>
      <c r="AV579" s="25">
        <v>0</v>
      </c>
      <c r="AW579" s="25">
        <v>29000</v>
      </c>
      <c r="AX579" s="25">
        <v>30250</v>
      </c>
      <c r="AY579" s="25">
        <v>1250</v>
      </c>
    </row>
    <row r="580" spans="2:51" hidden="1">
      <c r="B580" s="5" t="s">
        <v>551</v>
      </c>
      <c r="C580" s="2" t="s">
        <v>552</v>
      </c>
      <c r="D580" s="2"/>
      <c r="E580" s="2"/>
      <c r="F580" s="2" t="s">
        <v>88</v>
      </c>
      <c r="G580" s="3">
        <v>46241</v>
      </c>
      <c r="H580" s="2" t="s">
        <v>3531</v>
      </c>
      <c r="I580" s="3">
        <v>46242</v>
      </c>
      <c r="J580" s="2" t="s">
        <v>3532</v>
      </c>
      <c r="K580" s="2"/>
      <c r="L580" s="2"/>
      <c r="M580" s="2" t="s">
        <v>90</v>
      </c>
      <c r="N580" s="3"/>
      <c r="O580" s="2"/>
      <c r="P580" s="2"/>
      <c r="Q580" s="2" t="s">
        <v>553</v>
      </c>
      <c r="R580" s="2" t="s">
        <v>553</v>
      </c>
      <c r="S580" s="2"/>
      <c r="T580" s="3"/>
      <c r="U580" s="2"/>
      <c r="V580" s="2"/>
      <c r="W580" s="2" t="s">
        <v>956</v>
      </c>
      <c r="X580" s="2" t="s">
        <v>91</v>
      </c>
      <c r="Y580" s="2" t="s">
        <v>957</v>
      </c>
      <c r="Z580" s="2" t="s">
        <v>92</v>
      </c>
      <c r="AA580" s="2" t="s">
        <v>90</v>
      </c>
      <c r="AB580" s="2"/>
      <c r="AC580" s="2" t="s">
        <v>93</v>
      </c>
      <c r="AD580" s="2">
        <v>1</v>
      </c>
      <c r="AE580" s="2" t="s">
        <v>554</v>
      </c>
      <c r="AF580" s="2" t="s">
        <v>555</v>
      </c>
      <c r="AG580" s="2" t="s">
        <v>322</v>
      </c>
      <c r="AH580" s="2" t="s">
        <v>556</v>
      </c>
      <c r="AI580" s="2" t="s">
        <v>557</v>
      </c>
      <c r="AJ580" s="2" t="s">
        <v>321</v>
      </c>
      <c r="AK580" s="2" t="s">
        <v>322</v>
      </c>
      <c r="AL580" s="2" t="s">
        <v>322</v>
      </c>
      <c r="AM580" s="2" t="s">
        <v>323</v>
      </c>
      <c r="AN580" s="2" t="s">
        <v>3533</v>
      </c>
      <c r="AO580" s="22">
        <v>0</v>
      </c>
      <c r="AP580" s="22">
        <v>0</v>
      </c>
      <c r="AQ580" s="22">
        <v>0</v>
      </c>
      <c r="AR580" s="22">
        <v>0</v>
      </c>
      <c r="AS580" s="25">
        <v>4500</v>
      </c>
      <c r="AT580" s="25">
        <v>0</v>
      </c>
      <c r="AU580" s="25">
        <v>4900</v>
      </c>
      <c r="AV580" s="25">
        <v>0</v>
      </c>
      <c r="AW580" s="25">
        <v>4500</v>
      </c>
      <c r="AX580" s="25">
        <v>4900</v>
      </c>
      <c r="AY580" s="25">
        <v>400</v>
      </c>
    </row>
    <row r="581" spans="2:51" hidden="1">
      <c r="B581" s="5" t="s">
        <v>551</v>
      </c>
      <c r="C581" s="2" t="s">
        <v>552</v>
      </c>
      <c r="D581" s="2"/>
      <c r="E581" s="2"/>
      <c r="F581" s="2" t="s">
        <v>88</v>
      </c>
      <c r="G581" s="3">
        <v>46242</v>
      </c>
      <c r="H581" s="2" t="s">
        <v>3534</v>
      </c>
      <c r="I581" s="3">
        <v>46242</v>
      </c>
      <c r="J581" s="2" t="s">
        <v>3535</v>
      </c>
      <c r="K581" s="2"/>
      <c r="L581" s="2"/>
      <c r="M581" s="2" t="s">
        <v>90</v>
      </c>
      <c r="N581" s="3"/>
      <c r="O581" s="2"/>
      <c r="P581" s="2"/>
      <c r="Q581" s="2" t="s">
        <v>553</v>
      </c>
      <c r="R581" s="2" t="s">
        <v>553</v>
      </c>
      <c r="S581" s="2"/>
      <c r="T581" s="3"/>
      <c r="U581" s="2"/>
      <c r="V581" s="2"/>
      <c r="W581" s="2" t="s">
        <v>3536</v>
      </c>
      <c r="X581" s="2" t="s">
        <v>91</v>
      </c>
      <c r="Y581" s="2" t="s">
        <v>1297</v>
      </c>
      <c r="Z581" s="2" t="s">
        <v>92</v>
      </c>
      <c r="AA581" s="2" t="s">
        <v>90</v>
      </c>
      <c r="AB581" s="2"/>
      <c r="AC581" s="2" t="s">
        <v>114</v>
      </c>
      <c r="AD581" s="2">
        <v>1</v>
      </c>
      <c r="AE581" s="2" t="s">
        <v>179</v>
      </c>
      <c r="AF581" s="2" t="s">
        <v>8</v>
      </c>
      <c r="AG581" s="2" t="s">
        <v>8</v>
      </c>
      <c r="AH581" s="2" t="s">
        <v>180</v>
      </c>
      <c r="AI581" s="2" t="s">
        <v>843</v>
      </c>
      <c r="AJ581" s="2" t="s">
        <v>123</v>
      </c>
      <c r="AK581" s="2" t="s">
        <v>13</v>
      </c>
      <c r="AL581" s="2" t="s">
        <v>13</v>
      </c>
      <c r="AM581" s="2" t="s">
        <v>124</v>
      </c>
      <c r="AN581" s="2" t="s">
        <v>1061</v>
      </c>
      <c r="AO581" s="22">
        <v>0</v>
      </c>
      <c r="AP581" s="22">
        <v>0</v>
      </c>
      <c r="AQ581" s="22">
        <v>0</v>
      </c>
      <c r="AR581" s="22">
        <v>0</v>
      </c>
      <c r="AS581" s="25">
        <v>30000</v>
      </c>
      <c r="AT581" s="25">
        <v>0</v>
      </c>
      <c r="AU581" s="25">
        <v>30250</v>
      </c>
      <c r="AV581" s="25">
        <v>0</v>
      </c>
      <c r="AW581" s="25">
        <v>30000</v>
      </c>
      <c r="AX581" s="25">
        <v>30250</v>
      </c>
      <c r="AY581" s="25">
        <v>250</v>
      </c>
    </row>
    <row r="582" spans="2:51" hidden="1">
      <c r="B582" s="5" t="s">
        <v>19</v>
      </c>
      <c r="C582" s="2" t="s">
        <v>112</v>
      </c>
      <c r="D582" s="2" t="s">
        <v>100</v>
      </c>
      <c r="E582" s="2"/>
      <c r="F582" s="2"/>
      <c r="G582" s="3">
        <v>46242</v>
      </c>
      <c r="H582" s="2" t="s">
        <v>3537</v>
      </c>
      <c r="I582" s="3">
        <v>46242</v>
      </c>
      <c r="J582" s="2" t="s">
        <v>3538</v>
      </c>
      <c r="K582" s="2"/>
      <c r="L582" s="2"/>
      <c r="M582" s="2" t="s">
        <v>90</v>
      </c>
      <c r="N582" s="3"/>
      <c r="O582" s="2"/>
      <c r="P582" s="2"/>
      <c r="Q582" s="2" t="s">
        <v>25</v>
      </c>
      <c r="R582" s="2" t="s">
        <v>25</v>
      </c>
      <c r="S582" s="2"/>
      <c r="T582" s="3">
        <v>46242</v>
      </c>
      <c r="U582" s="2" t="s">
        <v>3539</v>
      </c>
      <c r="V582" s="2"/>
      <c r="W582" s="2" t="s">
        <v>3540</v>
      </c>
      <c r="X582" s="2" t="s">
        <v>113</v>
      </c>
      <c r="Y582" s="2" t="s">
        <v>3541</v>
      </c>
      <c r="Z582" s="2" t="s">
        <v>92</v>
      </c>
      <c r="AA582" s="2" t="s">
        <v>90</v>
      </c>
      <c r="AB582" s="2"/>
      <c r="AC582" s="2" t="s">
        <v>114</v>
      </c>
      <c r="AD582" s="2">
        <v>1</v>
      </c>
      <c r="AE582" s="2" t="s">
        <v>125</v>
      </c>
      <c r="AF582" s="2" t="s">
        <v>125</v>
      </c>
      <c r="AG582" s="2" t="s">
        <v>126</v>
      </c>
      <c r="AH582" s="2" t="s">
        <v>127</v>
      </c>
      <c r="AI582" s="2"/>
      <c r="AJ582" s="2" t="s">
        <v>140</v>
      </c>
      <c r="AK582" s="2" t="s">
        <v>141</v>
      </c>
      <c r="AL582" s="2" t="s">
        <v>141</v>
      </c>
      <c r="AM582" s="2" t="s">
        <v>142</v>
      </c>
      <c r="AN582" s="2"/>
      <c r="AO582" s="22">
        <v>0</v>
      </c>
      <c r="AP582" s="22">
        <v>0</v>
      </c>
      <c r="AQ582" s="22">
        <v>0</v>
      </c>
      <c r="AR582" s="22">
        <v>0</v>
      </c>
      <c r="AS582" s="25">
        <v>33000</v>
      </c>
      <c r="AT582" s="25">
        <v>0</v>
      </c>
      <c r="AU582" s="25">
        <v>37720</v>
      </c>
      <c r="AV582" s="25">
        <v>0</v>
      </c>
      <c r="AW582" s="25">
        <v>33000</v>
      </c>
      <c r="AX582" s="25">
        <v>37720</v>
      </c>
      <c r="AY582" s="25">
        <v>4720</v>
      </c>
    </row>
    <row r="583" spans="2:51" hidden="1">
      <c r="B583" s="5" t="s">
        <v>19</v>
      </c>
      <c r="C583" s="2" t="s">
        <v>131</v>
      </c>
      <c r="D583" s="2"/>
      <c r="E583" s="2"/>
      <c r="F583" s="2" t="s">
        <v>126</v>
      </c>
      <c r="G583" s="3">
        <v>46242</v>
      </c>
      <c r="H583" s="2" t="s">
        <v>3542</v>
      </c>
      <c r="I583" s="3">
        <v>46242</v>
      </c>
      <c r="J583" s="2" t="s">
        <v>3543</v>
      </c>
      <c r="K583" s="2" t="s">
        <v>126</v>
      </c>
      <c r="L583" s="2"/>
      <c r="M583" s="2" t="s">
        <v>90</v>
      </c>
      <c r="N583" s="3">
        <v>46242</v>
      </c>
      <c r="O583" s="2"/>
      <c r="P583" s="2"/>
      <c r="Q583" s="2" t="s">
        <v>25</v>
      </c>
      <c r="R583" s="2" t="s">
        <v>25</v>
      </c>
      <c r="S583" s="2"/>
      <c r="T583" s="3"/>
      <c r="U583" s="2"/>
      <c r="V583" s="2"/>
      <c r="W583" s="2" t="s">
        <v>404</v>
      </c>
      <c r="X583" s="2" t="s">
        <v>113</v>
      </c>
      <c r="Y583" s="2" t="s">
        <v>405</v>
      </c>
      <c r="Z583" s="2" t="s">
        <v>92</v>
      </c>
      <c r="AA583" s="2" t="s">
        <v>90</v>
      </c>
      <c r="AB583" s="2"/>
      <c r="AC583" s="2" t="s">
        <v>114</v>
      </c>
      <c r="AD583" s="2"/>
      <c r="AE583" s="2" t="s">
        <v>171</v>
      </c>
      <c r="AF583" s="2" t="s">
        <v>125</v>
      </c>
      <c r="AG583" s="2" t="s">
        <v>126</v>
      </c>
      <c r="AH583" s="2" t="s">
        <v>127</v>
      </c>
      <c r="AI583" s="2"/>
      <c r="AJ583" s="2" t="s">
        <v>228</v>
      </c>
      <c r="AK583" s="2" t="s">
        <v>229</v>
      </c>
      <c r="AL583" s="2" t="s">
        <v>229</v>
      </c>
      <c r="AM583" s="2" t="s">
        <v>230</v>
      </c>
      <c r="AN583" s="2" t="s">
        <v>3544</v>
      </c>
      <c r="AO583" s="22">
        <v>0</v>
      </c>
      <c r="AP583" s="22">
        <v>0</v>
      </c>
      <c r="AQ583" s="22">
        <v>1</v>
      </c>
      <c r="AR583" s="22"/>
      <c r="AS583" s="25">
        <v>2400</v>
      </c>
      <c r="AT583" s="25">
        <v>0</v>
      </c>
      <c r="AU583" s="25">
        <v>3349</v>
      </c>
      <c r="AV583" s="25">
        <v>0</v>
      </c>
      <c r="AW583" s="25">
        <v>2400</v>
      </c>
      <c r="AX583" s="25">
        <v>3349</v>
      </c>
      <c r="AY583" s="25">
        <v>949</v>
      </c>
    </row>
    <row r="584" spans="2:51" hidden="1">
      <c r="B584" s="5" t="s">
        <v>19</v>
      </c>
      <c r="C584" s="2" t="s">
        <v>131</v>
      </c>
      <c r="D584" s="2"/>
      <c r="E584" s="2"/>
      <c r="F584" s="2" t="s">
        <v>126</v>
      </c>
      <c r="G584" s="3">
        <v>46242</v>
      </c>
      <c r="H584" s="2" t="s">
        <v>3545</v>
      </c>
      <c r="I584" s="3">
        <v>46242</v>
      </c>
      <c r="J584" s="2" t="s">
        <v>3546</v>
      </c>
      <c r="K584" s="2" t="s">
        <v>126</v>
      </c>
      <c r="L584" s="2"/>
      <c r="M584" s="2" t="s">
        <v>90</v>
      </c>
      <c r="N584" s="3">
        <v>46242</v>
      </c>
      <c r="O584" s="2"/>
      <c r="P584" s="2"/>
      <c r="Q584" s="2" t="s">
        <v>25</v>
      </c>
      <c r="R584" s="2" t="s">
        <v>25</v>
      </c>
      <c r="S584" s="2"/>
      <c r="T584" s="3"/>
      <c r="U584" s="2"/>
      <c r="V584" s="2"/>
      <c r="W584" s="2" t="s">
        <v>516</v>
      </c>
      <c r="X584" s="2" t="s">
        <v>113</v>
      </c>
      <c r="Y584" s="2" t="s">
        <v>170</v>
      </c>
      <c r="Z584" s="2" t="s">
        <v>92</v>
      </c>
      <c r="AA584" s="2" t="s">
        <v>90</v>
      </c>
      <c r="AB584" s="2"/>
      <c r="AC584" s="2" t="s">
        <v>93</v>
      </c>
      <c r="AD584" s="2"/>
      <c r="AE584" s="2" t="s">
        <v>171</v>
      </c>
      <c r="AF584" s="2" t="s">
        <v>125</v>
      </c>
      <c r="AG584" s="2" t="s">
        <v>126</v>
      </c>
      <c r="AH584" s="2" t="s">
        <v>127</v>
      </c>
      <c r="AI584" s="2"/>
      <c r="AJ584" s="2" t="s">
        <v>254</v>
      </c>
      <c r="AK584" s="2" t="s">
        <v>126</v>
      </c>
      <c r="AL584" s="2" t="s">
        <v>126</v>
      </c>
      <c r="AM584" s="2" t="s">
        <v>314</v>
      </c>
      <c r="AN584" s="2" t="s">
        <v>316</v>
      </c>
      <c r="AO584" s="22">
        <v>0</v>
      </c>
      <c r="AP584" s="22">
        <v>0</v>
      </c>
      <c r="AQ584" s="22">
        <v>1</v>
      </c>
      <c r="AR584" s="22"/>
      <c r="AS584" s="25">
        <v>5735</v>
      </c>
      <c r="AT584" s="25">
        <v>0</v>
      </c>
      <c r="AU584" s="25">
        <v>4917</v>
      </c>
      <c r="AV584" s="25">
        <v>0</v>
      </c>
      <c r="AW584" s="25">
        <v>5735</v>
      </c>
      <c r="AX584" s="25">
        <v>4917</v>
      </c>
      <c r="AY584" s="25">
        <v>-818</v>
      </c>
    </row>
    <row r="585" spans="2:51" hidden="1">
      <c r="B585" s="5" t="s">
        <v>19</v>
      </c>
      <c r="C585" s="2" t="s">
        <v>131</v>
      </c>
      <c r="D585" s="2"/>
      <c r="E585" s="2"/>
      <c r="F585" s="2" t="s">
        <v>126</v>
      </c>
      <c r="G585" s="3">
        <v>46242</v>
      </c>
      <c r="H585" s="2" t="s">
        <v>3547</v>
      </c>
      <c r="I585" s="3">
        <v>46242</v>
      </c>
      <c r="J585" s="2" t="s">
        <v>3548</v>
      </c>
      <c r="K585" s="2" t="s">
        <v>126</v>
      </c>
      <c r="L585" s="2"/>
      <c r="M585" s="2" t="s">
        <v>90</v>
      </c>
      <c r="N585" s="3">
        <v>46242</v>
      </c>
      <c r="O585" s="2"/>
      <c r="P585" s="2"/>
      <c r="Q585" s="2" t="s">
        <v>25</v>
      </c>
      <c r="R585" s="2" t="s">
        <v>25</v>
      </c>
      <c r="S585" s="2"/>
      <c r="T585" s="3"/>
      <c r="U585" s="2"/>
      <c r="V585" s="2"/>
      <c r="W585" s="2" t="s">
        <v>1156</v>
      </c>
      <c r="X585" s="2" t="s">
        <v>113</v>
      </c>
      <c r="Y585" s="2" t="s">
        <v>1157</v>
      </c>
      <c r="Z585" s="2" t="s">
        <v>92</v>
      </c>
      <c r="AA585" s="2" t="s">
        <v>90</v>
      </c>
      <c r="AB585" s="2"/>
      <c r="AC585" s="2" t="s">
        <v>114</v>
      </c>
      <c r="AD585" s="2"/>
      <c r="AE585" s="2" t="s">
        <v>171</v>
      </c>
      <c r="AF585" s="2" t="s">
        <v>125</v>
      </c>
      <c r="AG585" s="2" t="s">
        <v>126</v>
      </c>
      <c r="AH585" s="2" t="s">
        <v>127</v>
      </c>
      <c r="AI585" s="2"/>
      <c r="AJ585" s="2" t="s">
        <v>138</v>
      </c>
      <c r="AK585" s="2" t="s">
        <v>103</v>
      </c>
      <c r="AL585" s="2" t="s">
        <v>103</v>
      </c>
      <c r="AM585" s="2" t="s">
        <v>139</v>
      </c>
      <c r="AN585" s="2" t="s">
        <v>388</v>
      </c>
      <c r="AO585" s="22">
        <v>0</v>
      </c>
      <c r="AP585" s="22">
        <v>0</v>
      </c>
      <c r="AQ585" s="22">
        <v>1</v>
      </c>
      <c r="AR585" s="22"/>
      <c r="AS585" s="25">
        <v>10610</v>
      </c>
      <c r="AT585" s="25">
        <v>0</v>
      </c>
      <c r="AU585" s="25">
        <v>12659</v>
      </c>
      <c r="AV585" s="25">
        <v>0</v>
      </c>
      <c r="AW585" s="25">
        <v>10610</v>
      </c>
      <c r="AX585" s="25">
        <v>12659</v>
      </c>
      <c r="AY585" s="25">
        <v>2049</v>
      </c>
    </row>
    <row r="586" spans="2:51" hidden="1">
      <c r="B586" s="5" t="s">
        <v>19</v>
      </c>
      <c r="C586" s="2" t="s">
        <v>131</v>
      </c>
      <c r="D586" s="2"/>
      <c r="E586" s="2"/>
      <c r="F586" s="2" t="s">
        <v>126</v>
      </c>
      <c r="G586" s="3">
        <v>46242</v>
      </c>
      <c r="H586" s="2" t="s">
        <v>3549</v>
      </c>
      <c r="I586" s="3">
        <v>46242</v>
      </c>
      <c r="J586" s="2" t="s">
        <v>3550</v>
      </c>
      <c r="K586" s="2" t="s">
        <v>126</v>
      </c>
      <c r="L586" s="2"/>
      <c r="M586" s="2" t="s">
        <v>90</v>
      </c>
      <c r="N586" s="3">
        <v>46242</v>
      </c>
      <c r="O586" s="2"/>
      <c r="P586" s="2"/>
      <c r="Q586" s="2" t="s">
        <v>25</v>
      </c>
      <c r="R586" s="2" t="s">
        <v>25</v>
      </c>
      <c r="S586" s="2"/>
      <c r="T586" s="3"/>
      <c r="U586" s="2"/>
      <c r="V586" s="2"/>
      <c r="W586" s="2" t="s">
        <v>478</v>
      </c>
      <c r="X586" s="2" t="s">
        <v>113</v>
      </c>
      <c r="Y586" s="2" t="s">
        <v>276</v>
      </c>
      <c r="Z586" s="2" t="s">
        <v>92</v>
      </c>
      <c r="AA586" s="2" t="s">
        <v>90</v>
      </c>
      <c r="AB586" s="2"/>
      <c r="AC586" s="2" t="s">
        <v>114</v>
      </c>
      <c r="AD586" s="2"/>
      <c r="AE586" s="2" t="s">
        <v>171</v>
      </c>
      <c r="AF586" s="2" t="s">
        <v>125</v>
      </c>
      <c r="AG586" s="2" t="s">
        <v>126</v>
      </c>
      <c r="AH586" s="2" t="s">
        <v>127</v>
      </c>
      <c r="AI586" s="2"/>
      <c r="AJ586" s="2" t="s">
        <v>138</v>
      </c>
      <c r="AK586" s="2" t="s">
        <v>103</v>
      </c>
      <c r="AL586" s="2" t="s">
        <v>103</v>
      </c>
      <c r="AM586" s="2" t="s">
        <v>139</v>
      </c>
      <c r="AN586" s="2" t="s">
        <v>388</v>
      </c>
      <c r="AO586" s="22">
        <v>0</v>
      </c>
      <c r="AP586" s="22">
        <v>0</v>
      </c>
      <c r="AQ586" s="22">
        <v>1</v>
      </c>
      <c r="AR586" s="22"/>
      <c r="AS586" s="25">
        <v>10610</v>
      </c>
      <c r="AT586" s="25">
        <v>0</v>
      </c>
      <c r="AU586" s="25">
        <v>12659</v>
      </c>
      <c r="AV586" s="25">
        <v>0</v>
      </c>
      <c r="AW586" s="25">
        <v>10610</v>
      </c>
      <c r="AX586" s="25">
        <v>12659</v>
      </c>
      <c r="AY586" s="25">
        <v>2049</v>
      </c>
    </row>
    <row r="587" spans="2:51" hidden="1">
      <c r="B587" s="5" t="s">
        <v>19</v>
      </c>
      <c r="C587" s="2" t="s">
        <v>131</v>
      </c>
      <c r="D587" s="2"/>
      <c r="E587" s="2"/>
      <c r="F587" s="2" t="s">
        <v>126</v>
      </c>
      <c r="G587" s="3">
        <v>46242</v>
      </c>
      <c r="H587" s="2" t="s">
        <v>3551</v>
      </c>
      <c r="I587" s="3">
        <v>46242</v>
      </c>
      <c r="J587" s="2" t="s">
        <v>3552</v>
      </c>
      <c r="K587" s="2" t="s">
        <v>126</v>
      </c>
      <c r="L587" s="2"/>
      <c r="M587" s="2" t="s">
        <v>90</v>
      </c>
      <c r="N587" s="3">
        <v>46242</v>
      </c>
      <c r="O587" s="2"/>
      <c r="P587" s="2"/>
      <c r="Q587" s="2" t="s">
        <v>25</v>
      </c>
      <c r="R587" s="2" t="s">
        <v>25</v>
      </c>
      <c r="S587" s="2"/>
      <c r="T587" s="3"/>
      <c r="U587" s="2"/>
      <c r="V587" s="2"/>
      <c r="W587" s="2" t="s">
        <v>770</v>
      </c>
      <c r="X587" s="2" t="s">
        <v>113</v>
      </c>
      <c r="Y587" s="2" t="s">
        <v>771</v>
      </c>
      <c r="Z587" s="2" t="s">
        <v>92</v>
      </c>
      <c r="AA587" s="2" t="s">
        <v>90</v>
      </c>
      <c r="AB587" s="2"/>
      <c r="AC587" s="2" t="s">
        <v>114</v>
      </c>
      <c r="AD587" s="2"/>
      <c r="AE587" s="2" t="s">
        <v>171</v>
      </c>
      <c r="AF587" s="2" t="s">
        <v>125</v>
      </c>
      <c r="AG587" s="2" t="s">
        <v>126</v>
      </c>
      <c r="AH587" s="2" t="s">
        <v>127</v>
      </c>
      <c r="AI587" s="2"/>
      <c r="AJ587" s="2" t="s">
        <v>138</v>
      </c>
      <c r="AK587" s="2" t="s">
        <v>103</v>
      </c>
      <c r="AL587" s="2" t="s">
        <v>103</v>
      </c>
      <c r="AM587" s="2" t="s">
        <v>139</v>
      </c>
      <c r="AN587" s="2" t="s">
        <v>590</v>
      </c>
      <c r="AO587" s="22">
        <v>0</v>
      </c>
      <c r="AP587" s="22">
        <v>0</v>
      </c>
      <c r="AQ587" s="22">
        <v>1</v>
      </c>
      <c r="AR587" s="22"/>
      <c r="AS587" s="25">
        <v>10610</v>
      </c>
      <c r="AT587" s="25">
        <v>0</v>
      </c>
      <c r="AU587" s="25">
        <v>11506</v>
      </c>
      <c r="AV587" s="25">
        <v>0</v>
      </c>
      <c r="AW587" s="25">
        <v>10610</v>
      </c>
      <c r="AX587" s="25">
        <v>11506</v>
      </c>
      <c r="AY587" s="25">
        <v>896</v>
      </c>
    </row>
    <row r="588" spans="2:51" hidden="1">
      <c r="B588" s="5" t="s">
        <v>19</v>
      </c>
      <c r="C588" s="2" t="s">
        <v>131</v>
      </c>
      <c r="D588" s="2"/>
      <c r="E588" s="2"/>
      <c r="F588" s="2" t="s">
        <v>126</v>
      </c>
      <c r="G588" s="3">
        <v>46242</v>
      </c>
      <c r="H588" s="2" t="s">
        <v>3553</v>
      </c>
      <c r="I588" s="3">
        <v>46242</v>
      </c>
      <c r="J588" s="2" t="s">
        <v>3554</v>
      </c>
      <c r="K588" s="2" t="s">
        <v>126</v>
      </c>
      <c r="L588" s="2"/>
      <c r="M588" s="2" t="s">
        <v>90</v>
      </c>
      <c r="N588" s="3">
        <v>46242</v>
      </c>
      <c r="O588" s="2"/>
      <c r="P588" s="2"/>
      <c r="Q588" s="2" t="s">
        <v>25</v>
      </c>
      <c r="R588" s="2" t="s">
        <v>25</v>
      </c>
      <c r="S588" s="2"/>
      <c r="T588" s="3"/>
      <c r="U588" s="2"/>
      <c r="V588" s="2"/>
      <c r="W588" s="2" t="s">
        <v>1924</v>
      </c>
      <c r="X588" s="2" t="s">
        <v>133</v>
      </c>
      <c r="Y588" s="2" t="s">
        <v>811</v>
      </c>
      <c r="Z588" s="2" t="s">
        <v>92</v>
      </c>
      <c r="AA588" s="2" t="s">
        <v>90</v>
      </c>
      <c r="AB588" s="2"/>
      <c r="AC588" s="2" t="s">
        <v>114</v>
      </c>
      <c r="AD588" s="2"/>
      <c r="AE588" s="2" t="s">
        <v>171</v>
      </c>
      <c r="AF588" s="2" t="s">
        <v>125</v>
      </c>
      <c r="AG588" s="2" t="s">
        <v>126</v>
      </c>
      <c r="AH588" s="2" t="s">
        <v>127</v>
      </c>
      <c r="AI588" s="2"/>
      <c r="AJ588" s="2" t="s">
        <v>138</v>
      </c>
      <c r="AK588" s="2" t="s">
        <v>103</v>
      </c>
      <c r="AL588" s="2" t="s">
        <v>103</v>
      </c>
      <c r="AM588" s="2" t="s">
        <v>139</v>
      </c>
      <c r="AN588" s="2" t="s">
        <v>1005</v>
      </c>
      <c r="AO588" s="22">
        <v>0</v>
      </c>
      <c r="AP588" s="22">
        <v>0</v>
      </c>
      <c r="AQ588" s="22">
        <v>1</v>
      </c>
      <c r="AR588" s="22"/>
      <c r="AS588" s="25">
        <v>10610</v>
      </c>
      <c r="AT588" s="25">
        <v>0</v>
      </c>
      <c r="AU588" s="25">
        <v>11506</v>
      </c>
      <c r="AV588" s="25">
        <v>0</v>
      </c>
      <c r="AW588" s="25">
        <v>10610</v>
      </c>
      <c r="AX588" s="25">
        <v>11506</v>
      </c>
      <c r="AY588" s="25">
        <v>896</v>
      </c>
    </row>
    <row r="589" spans="2:51" hidden="1">
      <c r="B589" s="5" t="s">
        <v>19</v>
      </c>
      <c r="C589" s="2" t="s">
        <v>131</v>
      </c>
      <c r="D589" s="2"/>
      <c r="E589" s="2"/>
      <c r="F589" s="2" t="s">
        <v>126</v>
      </c>
      <c r="G589" s="3">
        <v>46242</v>
      </c>
      <c r="H589" s="2" t="s">
        <v>3555</v>
      </c>
      <c r="I589" s="3">
        <v>46242</v>
      </c>
      <c r="J589" s="2" t="s">
        <v>3556</v>
      </c>
      <c r="K589" s="2" t="s">
        <v>126</v>
      </c>
      <c r="L589" s="2"/>
      <c r="M589" s="2" t="s">
        <v>90</v>
      </c>
      <c r="N589" s="3">
        <v>46242</v>
      </c>
      <c r="O589" s="2"/>
      <c r="P589" s="2"/>
      <c r="Q589" s="2" t="s">
        <v>25</v>
      </c>
      <c r="R589" s="2" t="s">
        <v>25</v>
      </c>
      <c r="S589" s="2"/>
      <c r="T589" s="3"/>
      <c r="U589" s="2"/>
      <c r="V589" s="2"/>
      <c r="W589" s="2" t="s">
        <v>404</v>
      </c>
      <c r="X589" s="2" t="s">
        <v>113</v>
      </c>
      <c r="Y589" s="2" t="s">
        <v>405</v>
      </c>
      <c r="Z589" s="2" t="s">
        <v>92</v>
      </c>
      <c r="AA589" s="2" t="s">
        <v>90</v>
      </c>
      <c r="AB589" s="2"/>
      <c r="AC589" s="2" t="s">
        <v>114</v>
      </c>
      <c r="AD589" s="2"/>
      <c r="AE589" s="2" t="s">
        <v>171</v>
      </c>
      <c r="AF589" s="2" t="s">
        <v>125</v>
      </c>
      <c r="AG589" s="2" t="s">
        <v>126</v>
      </c>
      <c r="AH589" s="2" t="s">
        <v>127</v>
      </c>
      <c r="AI589" s="2"/>
      <c r="AJ589" s="2" t="s">
        <v>228</v>
      </c>
      <c r="AK589" s="2" t="s">
        <v>229</v>
      </c>
      <c r="AL589" s="2" t="s">
        <v>229</v>
      </c>
      <c r="AM589" s="2" t="s">
        <v>230</v>
      </c>
      <c r="AN589" s="2" t="s">
        <v>416</v>
      </c>
      <c r="AO589" s="22">
        <v>0</v>
      </c>
      <c r="AP589" s="22">
        <v>0</v>
      </c>
      <c r="AQ589" s="22">
        <v>1</v>
      </c>
      <c r="AR589" s="22"/>
      <c r="AS589" s="25">
        <v>24251</v>
      </c>
      <c r="AT589" s="25">
        <v>0</v>
      </c>
      <c r="AU589" s="25">
        <v>26725</v>
      </c>
      <c r="AV589" s="25">
        <v>0</v>
      </c>
      <c r="AW589" s="25">
        <v>24251</v>
      </c>
      <c r="AX589" s="25">
        <v>26725</v>
      </c>
      <c r="AY589" s="25">
        <v>2474</v>
      </c>
    </row>
    <row r="590" spans="2:51" hidden="1">
      <c r="B590" s="5" t="s">
        <v>19</v>
      </c>
      <c r="C590" s="2" t="s">
        <v>131</v>
      </c>
      <c r="D590" s="2"/>
      <c r="E590" s="2"/>
      <c r="F590" s="2" t="s">
        <v>126</v>
      </c>
      <c r="G590" s="3">
        <v>46242</v>
      </c>
      <c r="H590" s="2" t="s">
        <v>3557</v>
      </c>
      <c r="I590" s="3">
        <v>46242</v>
      </c>
      <c r="J590" s="2" t="s">
        <v>3558</v>
      </c>
      <c r="K590" s="2" t="s">
        <v>126</v>
      </c>
      <c r="L590" s="2"/>
      <c r="M590" s="2" t="s">
        <v>90</v>
      </c>
      <c r="N590" s="3">
        <v>46242</v>
      </c>
      <c r="O590" s="2"/>
      <c r="P590" s="2"/>
      <c r="Q590" s="2" t="s">
        <v>25</v>
      </c>
      <c r="R590" s="2" t="s">
        <v>25</v>
      </c>
      <c r="S590" s="2"/>
      <c r="T590" s="3"/>
      <c r="U590" s="2"/>
      <c r="V590" s="2"/>
      <c r="W590" s="2" t="s">
        <v>3559</v>
      </c>
      <c r="X590" s="2" t="s">
        <v>133</v>
      </c>
      <c r="Y590" s="2" t="s">
        <v>3560</v>
      </c>
      <c r="Z590" s="2" t="s">
        <v>92</v>
      </c>
      <c r="AA590" s="2" t="s">
        <v>90</v>
      </c>
      <c r="AB590" s="2"/>
      <c r="AC590" s="2" t="s">
        <v>114</v>
      </c>
      <c r="AD590" s="2"/>
      <c r="AE590" s="2" t="s">
        <v>171</v>
      </c>
      <c r="AF590" s="2" t="s">
        <v>125</v>
      </c>
      <c r="AG590" s="2" t="s">
        <v>126</v>
      </c>
      <c r="AH590" s="2" t="s">
        <v>127</v>
      </c>
      <c r="AI590" s="2"/>
      <c r="AJ590" s="2" t="s">
        <v>236</v>
      </c>
      <c r="AK590" s="2" t="s">
        <v>168</v>
      </c>
      <c r="AL590" s="2" t="s">
        <v>168</v>
      </c>
      <c r="AM590" s="2" t="s">
        <v>237</v>
      </c>
      <c r="AN590" s="2" t="s">
        <v>637</v>
      </c>
      <c r="AO590" s="22">
        <v>0</v>
      </c>
      <c r="AP590" s="22">
        <v>0</v>
      </c>
      <c r="AQ590" s="22">
        <v>1</v>
      </c>
      <c r="AR590" s="22"/>
      <c r="AS590" s="25">
        <v>27242</v>
      </c>
      <c r="AT590" s="25">
        <v>0</v>
      </c>
      <c r="AU590" s="25">
        <v>31648</v>
      </c>
      <c r="AV590" s="25">
        <v>0</v>
      </c>
      <c r="AW590" s="25">
        <v>27242</v>
      </c>
      <c r="AX590" s="25">
        <v>31648</v>
      </c>
      <c r="AY590" s="25">
        <v>4406</v>
      </c>
    </row>
    <row r="591" spans="2:51" hidden="1">
      <c r="B591" s="5" t="s">
        <v>19</v>
      </c>
      <c r="C591" s="2" t="s">
        <v>131</v>
      </c>
      <c r="D591" s="2"/>
      <c r="E591" s="2"/>
      <c r="F591" s="2" t="s">
        <v>126</v>
      </c>
      <c r="G591" s="3">
        <v>46242</v>
      </c>
      <c r="H591" s="2" t="s">
        <v>3561</v>
      </c>
      <c r="I591" s="3">
        <v>46242</v>
      </c>
      <c r="J591" s="2" t="s">
        <v>3562</v>
      </c>
      <c r="K591" s="2" t="s">
        <v>126</v>
      </c>
      <c r="L591" s="2"/>
      <c r="M591" s="2" t="s">
        <v>90</v>
      </c>
      <c r="N591" s="3">
        <v>46242</v>
      </c>
      <c r="O591" s="2"/>
      <c r="P591" s="2"/>
      <c r="Q591" s="2" t="s">
        <v>25</v>
      </c>
      <c r="R591" s="2" t="s">
        <v>25</v>
      </c>
      <c r="S591" s="2"/>
      <c r="T591" s="3"/>
      <c r="U591" s="2"/>
      <c r="V591" s="2"/>
      <c r="W591" s="2" t="s">
        <v>466</v>
      </c>
      <c r="X591" s="2" t="s">
        <v>113</v>
      </c>
      <c r="Y591" s="2" t="s">
        <v>573</v>
      </c>
      <c r="Z591" s="2" t="s">
        <v>92</v>
      </c>
      <c r="AA591" s="2" t="s">
        <v>90</v>
      </c>
      <c r="AB591" s="2"/>
      <c r="AC591" s="2" t="s">
        <v>114</v>
      </c>
      <c r="AD591" s="2"/>
      <c r="AE591" s="2" t="s">
        <v>171</v>
      </c>
      <c r="AF591" s="2" t="s">
        <v>125</v>
      </c>
      <c r="AG591" s="2" t="s">
        <v>126</v>
      </c>
      <c r="AH591" s="2" t="s">
        <v>127</v>
      </c>
      <c r="AI591" s="2"/>
      <c r="AJ591" s="2" t="s">
        <v>123</v>
      </c>
      <c r="AK591" s="2" t="s">
        <v>13</v>
      </c>
      <c r="AL591" s="2" t="s">
        <v>13</v>
      </c>
      <c r="AM591" s="2" t="s">
        <v>124</v>
      </c>
      <c r="AN591" s="2" t="s">
        <v>973</v>
      </c>
      <c r="AO591" s="22">
        <v>0</v>
      </c>
      <c r="AP591" s="22">
        <v>0</v>
      </c>
      <c r="AQ591" s="22">
        <v>1</v>
      </c>
      <c r="AR591" s="22"/>
      <c r="AS591" s="25">
        <v>21323</v>
      </c>
      <c r="AT591" s="25">
        <v>0</v>
      </c>
      <c r="AU591" s="25">
        <v>23291</v>
      </c>
      <c r="AV591" s="25">
        <v>0</v>
      </c>
      <c r="AW591" s="25">
        <v>21323</v>
      </c>
      <c r="AX591" s="25">
        <v>23291</v>
      </c>
      <c r="AY591" s="25">
        <v>1968</v>
      </c>
    </row>
    <row r="592" spans="2:51" hidden="1">
      <c r="B592" s="5" t="s">
        <v>19</v>
      </c>
      <c r="C592" s="2" t="s">
        <v>131</v>
      </c>
      <c r="D592" s="2"/>
      <c r="E592" s="2"/>
      <c r="F592" s="2" t="s">
        <v>126</v>
      </c>
      <c r="G592" s="3">
        <v>46242</v>
      </c>
      <c r="H592" s="2" t="s">
        <v>3563</v>
      </c>
      <c r="I592" s="3">
        <v>46242</v>
      </c>
      <c r="J592" s="2" t="s">
        <v>3564</v>
      </c>
      <c r="K592" s="2" t="s">
        <v>126</v>
      </c>
      <c r="L592" s="2"/>
      <c r="M592" s="2" t="s">
        <v>90</v>
      </c>
      <c r="N592" s="3">
        <v>46242</v>
      </c>
      <c r="O592" s="2"/>
      <c r="P592" s="2"/>
      <c r="Q592" s="2" t="s">
        <v>25</v>
      </c>
      <c r="R592" s="2" t="s">
        <v>25</v>
      </c>
      <c r="S592" s="2"/>
      <c r="T592" s="3"/>
      <c r="U592" s="2"/>
      <c r="V592" s="2"/>
      <c r="W592" s="2" t="s">
        <v>1090</v>
      </c>
      <c r="X592" s="2" t="s">
        <v>113</v>
      </c>
      <c r="Y592" s="2" t="s">
        <v>170</v>
      </c>
      <c r="Z592" s="2" t="s">
        <v>92</v>
      </c>
      <c r="AA592" s="2" t="s">
        <v>90</v>
      </c>
      <c r="AB592" s="2"/>
      <c r="AC592" s="2" t="s">
        <v>114</v>
      </c>
      <c r="AD592" s="2"/>
      <c r="AE592" s="2" t="s">
        <v>171</v>
      </c>
      <c r="AF592" s="2" t="s">
        <v>125</v>
      </c>
      <c r="AG592" s="2" t="s">
        <v>126</v>
      </c>
      <c r="AH592" s="2" t="s">
        <v>127</v>
      </c>
      <c r="AI592" s="2"/>
      <c r="AJ592" s="2" t="s">
        <v>232</v>
      </c>
      <c r="AK592" s="2" t="s">
        <v>5</v>
      </c>
      <c r="AL592" s="2" t="s">
        <v>5</v>
      </c>
      <c r="AM592" s="2" t="s">
        <v>178</v>
      </c>
      <c r="AN592" s="2" t="s">
        <v>3565</v>
      </c>
      <c r="AO592" s="22">
        <v>0</v>
      </c>
      <c r="AP592" s="22">
        <v>0</v>
      </c>
      <c r="AQ592" s="22">
        <v>1</v>
      </c>
      <c r="AR592" s="22"/>
      <c r="AS592" s="25">
        <v>32220</v>
      </c>
      <c r="AT592" s="25">
        <v>0</v>
      </c>
      <c r="AU592" s="25">
        <v>36216</v>
      </c>
      <c r="AV592" s="25">
        <v>0</v>
      </c>
      <c r="AW592" s="25">
        <v>32220</v>
      </c>
      <c r="AX592" s="25">
        <v>36216</v>
      </c>
      <c r="AY592" s="25">
        <v>3996</v>
      </c>
    </row>
    <row r="593" spans="2:51" hidden="1">
      <c r="B593" s="5" t="s">
        <v>19</v>
      </c>
      <c r="C593" s="2" t="s">
        <v>131</v>
      </c>
      <c r="D593" s="2"/>
      <c r="E593" s="2"/>
      <c r="F593" s="2" t="s">
        <v>126</v>
      </c>
      <c r="G593" s="3">
        <v>46242</v>
      </c>
      <c r="H593" s="2" t="s">
        <v>3566</v>
      </c>
      <c r="I593" s="3">
        <v>46242</v>
      </c>
      <c r="J593" s="2" t="s">
        <v>3567</v>
      </c>
      <c r="K593" s="2" t="s">
        <v>126</v>
      </c>
      <c r="L593" s="2"/>
      <c r="M593" s="2" t="s">
        <v>90</v>
      </c>
      <c r="N593" s="3">
        <v>46242</v>
      </c>
      <c r="O593" s="2"/>
      <c r="P593" s="2"/>
      <c r="Q593" s="2" t="s">
        <v>25</v>
      </c>
      <c r="R593" s="2" t="s">
        <v>25</v>
      </c>
      <c r="S593" s="2"/>
      <c r="T593" s="3"/>
      <c r="U593" s="2"/>
      <c r="V593" s="2"/>
      <c r="W593" s="2" t="s">
        <v>615</v>
      </c>
      <c r="X593" s="2" t="s">
        <v>113</v>
      </c>
      <c r="Y593" s="2" t="s">
        <v>616</v>
      </c>
      <c r="Z593" s="2" t="s">
        <v>92</v>
      </c>
      <c r="AA593" s="2" t="s">
        <v>90</v>
      </c>
      <c r="AB593" s="2"/>
      <c r="AC593" s="2" t="s">
        <v>114</v>
      </c>
      <c r="AD593" s="2"/>
      <c r="AE593" s="2" t="s">
        <v>171</v>
      </c>
      <c r="AF593" s="2" t="s">
        <v>125</v>
      </c>
      <c r="AG593" s="2" t="s">
        <v>126</v>
      </c>
      <c r="AH593" s="2" t="s">
        <v>127</v>
      </c>
      <c r="AI593" s="2"/>
      <c r="AJ593" s="2" t="s">
        <v>390</v>
      </c>
      <c r="AK593" s="2" t="s">
        <v>362</v>
      </c>
      <c r="AL593" s="2" t="s">
        <v>362</v>
      </c>
      <c r="AM593" s="2" t="s">
        <v>391</v>
      </c>
      <c r="AN593" s="2" t="s">
        <v>497</v>
      </c>
      <c r="AO593" s="22">
        <v>0</v>
      </c>
      <c r="AP593" s="22">
        <v>0</v>
      </c>
      <c r="AQ593" s="22">
        <v>1</v>
      </c>
      <c r="AR593" s="22"/>
      <c r="AS593" s="25">
        <v>31544</v>
      </c>
      <c r="AT593" s="25">
        <v>0</v>
      </c>
      <c r="AU593" s="25">
        <v>35960</v>
      </c>
      <c r="AV593" s="25">
        <v>0</v>
      </c>
      <c r="AW593" s="25">
        <v>31544</v>
      </c>
      <c r="AX593" s="25">
        <v>35960</v>
      </c>
      <c r="AY593" s="25">
        <v>4416</v>
      </c>
    </row>
    <row r="594" spans="2:51" hidden="1">
      <c r="B594" s="5" t="s">
        <v>19</v>
      </c>
      <c r="C594" s="2" t="s">
        <v>131</v>
      </c>
      <c r="D594" s="2"/>
      <c r="E594" s="2"/>
      <c r="F594" s="2" t="s">
        <v>126</v>
      </c>
      <c r="G594" s="3">
        <v>46242</v>
      </c>
      <c r="H594" s="2" t="s">
        <v>3568</v>
      </c>
      <c r="I594" s="3">
        <v>46242</v>
      </c>
      <c r="J594" s="2" t="s">
        <v>3569</v>
      </c>
      <c r="K594" s="2" t="s">
        <v>126</v>
      </c>
      <c r="L594" s="2"/>
      <c r="M594" s="2" t="s">
        <v>90</v>
      </c>
      <c r="N594" s="3">
        <v>46242</v>
      </c>
      <c r="O594" s="2"/>
      <c r="P594" s="2"/>
      <c r="Q594" s="2" t="s">
        <v>25</v>
      </c>
      <c r="R594" s="2" t="s">
        <v>25</v>
      </c>
      <c r="S594" s="2"/>
      <c r="T594" s="3"/>
      <c r="U594" s="2"/>
      <c r="V594" s="2"/>
      <c r="W594" s="2" t="s">
        <v>346</v>
      </c>
      <c r="X594" s="2" t="s">
        <v>113</v>
      </c>
      <c r="Y594" s="2" t="s">
        <v>170</v>
      </c>
      <c r="Z594" s="2" t="s">
        <v>92</v>
      </c>
      <c r="AA594" s="2" t="s">
        <v>90</v>
      </c>
      <c r="AB594" s="2"/>
      <c r="AC594" s="2" t="s">
        <v>114</v>
      </c>
      <c r="AD594" s="2"/>
      <c r="AE594" s="2" t="s">
        <v>171</v>
      </c>
      <c r="AF594" s="2" t="s">
        <v>125</v>
      </c>
      <c r="AG594" s="2" t="s">
        <v>126</v>
      </c>
      <c r="AH594" s="2" t="s">
        <v>127</v>
      </c>
      <c r="AI594" s="2"/>
      <c r="AJ594" s="2" t="s">
        <v>138</v>
      </c>
      <c r="AK594" s="2" t="s">
        <v>103</v>
      </c>
      <c r="AL594" s="2" t="s">
        <v>103</v>
      </c>
      <c r="AM594" s="2" t="s">
        <v>139</v>
      </c>
      <c r="AN594" s="2" t="s">
        <v>702</v>
      </c>
      <c r="AO594" s="22">
        <v>0</v>
      </c>
      <c r="AP594" s="22">
        <v>0</v>
      </c>
      <c r="AQ594" s="22">
        <v>1</v>
      </c>
      <c r="AR594" s="22"/>
      <c r="AS594" s="25">
        <v>22530</v>
      </c>
      <c r="AT594" s="25">
        <v>0</v>
      </c>
      <c r="AU594" s="25">
        <v>22627</v>
      </c>
      <c r="AV594" s="25">
        <v>0</v>
      </c>
      <c r="AW594" s="25">
        <v>22530</v>
      </c>
      <c r="AX594" s="25">
        <v>22627</v>
      </c>
      <c r="AY594" s="25">
        <v>97</v>
      </c>
    </row>
    <row r="595" spans="2:51" hidden="1">
      <c r="B595" s="5" t="s">
        <v>19</v>
      </c>
      <c r="C595" s="2" t="s">
        <v>131</v>
      </c>
      <c r="D595" s="2"/>
      <c r="E595" s="2"/>
      <c r="F595" s="2" t="s">
        <v>126</v>
      </c>
      <c r="G595" s="3">
        <v>46242</v>
      </c>
      <c r="H595" s="2" t="s">
        <v>3570</v>
      </c>
      <c r="I595" s="3">
        <v>46242</v>
      </c>
      <c r="J595" s="2" t="s">
        <v>3571</v>
      </c>
      <c r="K595" s="2" t="s">
        <v>126</v>
      </c>
      <c r="L595" s="2"/>
      <c r="M595" s="2" t="s">
        <v>90</v>
      </c>
      <c r="N595" s="3">
        <v>46242</v>
      </c>
      <c r="O595" s="2"/>
      <c r="P595" s="2"/>
      <c r="Q595" s="2" t="s">
        <v>25</v>
      </c>
      <c r="R595" s="2" t="s">
        <v>25</v>
      </c>
      <c r="S595" s="2"/>
      <c r="T595" s="3"/>
      <c r="U595" s="2"/>
      <c r="V595" s="2"/>
      <c r="W595" s="2" t="s">
        <v>709</v>
      </c>
      <c r="X595" s="2" t="s">
        <v>113</v>
      </c>
      <c r="Y595" s="2" t="s">
        <v>170</v>
      </c>
      <c r="Z595" s="2" t="s">
        <v>92</v>
      </c>
      <c r="AA595" s="2" t="s">
        <v>90</v>
      </c>
      <c r="AB595" s="2"/>
      <c r="AC595" s="2" t="s">
        <v>114</v>
      </c>
      <c r="AD595" s="2"/>
      <c r="AE595" s="2" t="s">
        <v>171</v>
      </c>
      <c r="AF595" s="2" t="s">
        <v>125</v>
      </c>
      <c r="AG595" s="2" t="s">
        <v>126</v>
      </c>
      <c r="AH595" s="2" t="s">
        <v>127</v>
      </c>
      <c r="AI595" s="2"/>
      <c r="AJ595" s="2" t="s">
        <v>138</v>
      </c>
      <c r="AK595" s="2" t="s">
        <v>103</v>
      </c>
      <c r="AL595" s="2" t="s">
        <v>103</v>
      </c>
      <c r="AM595" s="2" t="s">
        <v>139</v>
      </c>
      <c r="AN595" s="2" t="s">
        <v>701</v>
      </c>
      <c r="AO595" s="22">
        <v>0</v>
      </c>
      <c r="AP595" s="22">
        <v>0</v>
      </c>
      <c r="AQ595" s="22">
        <v>1</v>
      </c>
      <c r="AR595" s="22"/>
      <c r="AS595" s="25">
        <v>22530</v>
      </c>
      <c r="AT595" s="25">
        <v>0</v>
      </c>
      <c r="AU595" s="25">
        <v>22627</v>
      </c>
      <c r="AV595" s="25">
        <v>0</v>
      </c>
      <c r="AW595" s="25">
        <v>22530</v>
      </c>
      <c r="AX595" s="25">
        <v>22627</v>
      </c>
      <c r="AY595" s="25">
        <v>97</v>
      </c>
    </row>
    <row r="596" spans="2:51" hidden="1">
      <c r="B596" s="5" t="s">
        <v>19</v>
      </c>
      <c r="C596" s="2" t="s">
        <v>112</v>
      </c>
      <c r="D596" s="2" t="s">
        <v>100</v>
      </c>
      <c r="E596" s="2"/>
      <c r="F596" s="2"/>
      <c r="G596" s="3">
        <v>46242</v>
      </c>
      <c r="H596" s="2" t="s">
        <v>3572</v>
      </c>
      <c r="I596" s="3">
        <v>46242</v>
      </c>
      <c r="J596" s="2" t="s">
        <v>3573</v>
      </c>
      <c r="K596" s="2"/>
      <c r="L596" s="2"/>
      <c r="M596" s="2" t="s">
        <v>90</v>
      </c>
      <c r="N596" s="3"/>
      <c r="O596" s="2"/>
      <c r="P596" s="2"/>
      <c r="Q596" s="2" t="s">
        <v>25</v>
      </c>
      <c r="R596" s="2" t="s">
        <v>25</v>
      </c>
      <c r="S596" s="2"/>
      <c r="T596" s="3">
        <v>46242</v>
      </c>
      <c r="U596" s="2" t="s">
        <v>3574</v>
      </c>
      <c r="V596" s="2"/>
      <c r="W596" s="2" t="s">
        <v>3575</v>
      </c>
      <c r="X596" s="2" t="s">
        <v>113</v>
      </c>
      <c r="Y596" s="2" t="s">
        <v>3576</v>
      </c>
      <c r="Z596" s="2" t="s">
        <v>92</v>
      </c>
      <c r="AA596" s="2" t="s">
        <v>90</v>
      </c>
      <c r="AB596" s="2"/>
      <c r="AC596" s="2" t="s">
        <v>114</v>
      </c>
      <c r="AD596" s="2">
        <v>1</v>
      </c>
      <c r="AE596" s="2" t="s">
        <v>125</v>
      </c>
      <c r="AF596" s="2" t="s">
        <v>125</v>
      </c>
      <c r="AG596" s="2" t="s">
        <v>126</v>
      </c>
      <c r="AH596" s="2" t="s">
        <v>127</v>
      </c>
      <c r="AI596" s="2"/>
      <c r="AJ596" s="2" t="s">
        <v>140</v>
      </c>
      <c r="AK596" s="2" t="s">
        <v>141</v>
      </c>
      <c r="AL596" s="2" t="s">
        <v>141</v>
      </c>
      <c r="AM596" s="2" t="s">
        <v>142</v>
      </c>
      <c r="AN596" s="2"/>
      <c r="AO596" s="22">
        <v>0</v>
      </c>
      <c r="AP596" s="22">
        <v>0</v>
      </c>
      <c r="AQ596" s="22">
        <v>0</v>
      </c>
      <c r="AR596" s="22">
        <v>0</v>
      </c>
      <c r="AS596" s="25">
        <v>33000</v>
      </c>
      <c r="AT596" s="25">
        <v>0</v>
      </c>
      <c r="AU596" s="25">
        <v>37720</v>
      </c>
      <c r="AV596" s="25">
        <v>0</v>
      </c>
      <c r="AW596" s="25">
        <v>33000</v>
      </c>
      <c r="AX596" s="25">
        <v>37720</v>
      </c>
      <c r="AY596" s="25">
        <v>4720</v>
      </c>
    </row>
    <row r="597" spans="2:51" hidden="1">
      <c r="B597" s="5" t="s">
        <v>19</v>
      </c>
      <c r="C597" s="2" t="s">
        <v>112</v>
      </c>
      <c r="D597" s="2" t="s">
        <v>100</v>
      </c>
      <c r="E597" s="2"/>
      <c r="F597" s="2"/>
      <c r="G597" s="3">
        <v>46242</v>
      </c>
      <c r="H597" s="2" t="s">
        <v>3577</v>
      </c>
      <c r="I597" s="3">
        <v>46242</v>
      </c>
      <c r="J597" s="2" t="s">
        <v>3578</v>
      </c>
      <c r="K597" s="2"/>
      <c r="L597" s="2"/>
      <c r="M597" s="2" t="s">
        <v>90</v>
      </c>
      <c r="N597" s="3"/>
      <c r="O597" s="2"/>
      <c r="P597" s="2"/>
      <c r="Q597" s="2" t="s">
        <v>25</v>
      </c>
      <c r="R597" s="2" t="s">
        <v>25</v>
      </c>
      <c r="S597" s="2"/>
      <c r="T597" s="3">
        <v>46242</v>
      </c>
      <c r="U597" s="2" t="s">
        <v>3579</v>
      </c>
      <c r="V597" s="2"/>
      <c r="W597" s="2" t="s">
        <v>292</v>
      </c>
      <c r="X597" s="2" t="s">
        <v>113</v>
      </c>
      <c r="Y597" s="2" t="s">
        <v>656</v>
      </c>
      <c r="Z597" s="2" t="s">
        <v>92</v>
      </c>
      <c r="AA597" s="2" t="s">
        <v>90</v>
      </c>
      <c r="AB597" s="2"/>
      <c r="AC597" s="2" t="s">
        <v>114</v>
      </c>
      <c r="AD597" s="2">
        <v>1</v>
      </c>
      <c r="AE597" s="2" t="s">
        <v>125</v>
      </c>
      <c r="AF597" s="2" t="s">
        <v>125</v>
      </c>
      <c r="AG597" s="2" t="s">
        <v>126</v>
      </c>
      <c r="AH597" s="2" t="s">
        <v>127</v>
      </c>
      <c r="AI597" s="2"/>
      <c r="AJ597" s="2" t="s">
        <v>575</v>
      </c>
      <c r="AK597" s="2" t="s">
        <v>576</v>
      </c>
      <c r="AL597" s="2" t="s">
        <v>576</v>
      </c>
      <c r="AM597" s="2" t="s">
        <v>577</v>
      </c>
      <c r="AN597" s="2"/>
      <c r="AO597" s="22">
        <v>0</v>
      </c>
      <c r="AP597" s="22">
        <v>0</v>
      </c>
      <c r="AQ597" s="22">
        <v>0</v>
      </c>
      <c r="AR597" s="22">
        <v>0</v>
      </c>
      <c r="AS597" s="25">
        <v>26000</v>
      </c>
      <c r="AT597" s="25">
        <v>0</v>
      </c>
      <c r="AU597" s="25">
        <v>30465</v>
      </c>
      <c r="AV597" s="25">
        <v>0</v>
      </c>
      <c r="AW597" s="25">
        <v>26000</v>
      </c>
      <c r="AX597" s="25">
        <v>30465</v>
      </c>
      <c r="AY597" s="25">
        <v>4465</v>
      </c>
    </row>
    <row r="598" spans="2:51" hidden="1">
      <c r="B598" s="5" t="s">
        <v>19</v>
      </c>
      <c r="C598" s="2" t="s">
        <v>112</v>
      </c>
      <c r="D598" s="2" t="s">
        <v>100</v>
      </c>
      <c r="E598" s="2"/>
      <c r="F598" s="2"/>
      <c r="G598" s="3">
        <v>46242</v>
      </c>
      <c r="H598" s="2" t="s">
        <v>3580</v>
      </c>
      <c r="I598" s="3">
        <v>46242</v>
      </c>
      <c r="J598" s="2" t="s">
        <v>3581</v>
      </c>
      <c r="K598" s="2"/>
      <c r="L598" s="2"/>
      <c r="M598" s="2" t="s">
        <v>90</v>
      </c>
      <c r="N598" s="3"/>
      <c r="O598" s="2"/>
      <c r="P598" s="2"/>
      <c r="Q598" s="2" t="s">
        <v>23</v>
      </c>
      <c r="R598" s="2" t="s">
        <v>23</v>
      </c>
      <c r="S598" s="2"/>
      <c r="T598" s="3">
        <v>46242</v>
      </c>
      <c r="U598" s="2" t="s">
        <v>3582</v>
      </c>
      <c r="V598" s="2"/>
      <c r="W598" s="2" t="s">
        <v>621</v>
      </c>
      <c r="X598" s="2" t="s">
        <v>151</v>
      </c>
      <c r="Y598" s="2" t="s">
        <v>622</v>
      </c>
      <c r="Z598" s="2" t="s">
        <v>92</v>
      </c>
      <c r="AA598" s="2" t="s">
        <v>90</v>
      </c>
      <c r="AB598" s="2"/>
      <c r="AC598" s="2" t="s">
        <v>114</v>
      </c>
      <c r="AD598" s="2">
        <v>1</v>
      </c>
      <c r="AE598" s="2" t="s">
        <v>282</v>
      </c>
      <c r="AF598" s="2" t="s">
        <v>3</v>
      </c>
      <c r="AG598" s="2" t="s">
        <v>3</v>
      </c>
      <c r="AH598" s="2" t="s">
        <v>283</v>
      </c>
      <c r="AI598" s="2"/>
      <c r="AJ598" s="2" t="s">
        <v>115</v>
      </c>
      <c r="AK598" s="2" t="s">
        <v>116</v>
      </c>
      <c r="AL598" s="2" t="s">
        <v>116</v>
      </c>
      <c r="AM598" s="2" t="s">
        <v>117</v>
      </c>
      <c r="AN598" s="2" t="s">
        <v>3583</v>
      </c>
      <c r="AO598" s="22">
        <v>0</v>
      </c>
      <c r="AP598" s="22">
        <v>0</v>
      </c>
      <c r="AQ598" s="22">
        <v>0</v>
      </c>
      <c r="AR598" s="22">
        <v>0</v>
      </c>
      <c r="AS598" s="25">
        <v>22000</v>
      </c>
      <c r="AT598" s="25">
        <v>0</v>
      </c>
      <c r="AU598" s="25">
        <v>24389</v>
      </c>
      <c r="AV598" s="25">
        <v>0</v>
      </c>
      <c r="AW598" s="25">
        <v>22000</v>
      </c>
      <c r="AX598" s="25">
        <v>24389</v>
      </c>
      <c r="AY598" s="25">
        <v>2389</v>
      </c>
    </row>
    <row r="599" spans="2:51" hidden="1">
      <c r="B599" s="5" t="s">
        <v>19</v>
      </c>
      <c r="C599" s="2" t="s">
        <v>112</v>
      </c>
      <c r="D599" s="2" t="s">
        <v>100</v>
      </c>
      <c r="E599" s="2"/>
      <c r="F599" s="2"/>
      <c r="G599" s="3">
        <v>46242</v>
      </c>
      <c r="H599" s="2" t="s">
        <v>3584</v>
      </c>
      <c r="I599" s="3">
        <v>46242</v>
      </c>
      <c r="J599" s="2" t="s">
        <v>3585</v>
      </c>
      <c r="K599" s="2"/>
      <c r="L599" s="2"/>
      <c r="M599" s="2" t="s">
        <v>90</v>
      </c>
      <c r="N599" s="3"/>
      <c r="O599" s="2"/>
      <c r="P599" s="2"/>
      <c r="Q599" s="2" t="s">
        <v>525</v>
      </c>
      <c r="R599" s="2" t="s">
        <v>525</v>
      </c>
      <c r="S599" s="2"/>
      <c r="T599" s="3">
        <v>46242</v>
      </c>
      <c r="U599" s="2" t="s">
        <v>3586</v>
      </c>
      <c r="V599" s="2"/>
      <c r="W599" s="2" t="s">
        <v>3587</v>
      </c>
      <c r="X599" s="2" t="s">
        <v>113</v>
      </c>
      <c r="Y599" s="2" t="s">
        <v>3588</v>
      </c>
      <c r="Z599" s="2" t="s">
        <v>92</v>
      </c>
      <c r="AA599" s="2" t="s">
        <v>90</v>
      </c>
      <c r="AB599" s="2"/>
      <c r="AC599" s="2" t="s">
        <v>114</v>
      </c>
      <c r="AD599" s="2">
        <v>1</v>
      </c>
      <c r="AE599" s="2" t="s">
        <v>282</v>
      </c>
      <c r="AF599" s="2" t="s">
        <v>3</v>
      </c>
      <c r="AG599" s="2" t="s">
        <v>3</v>
      </c>
      <c r="AH599" s="2" t="s">
        <v>283</v>
      </c>
      <c r="AI599" s="2"/>
      <c r="AJ599" s="2" t="s">
        <v>136</v>
      </c>
      <c r="AK599" s="2" t="s">
        <v>9</v>
      </c>
      <c r="AL599" s="2" t="s">
        <v>9</v>
      </c>
      <c r="AM599" s="2" t="s">
        <v>137</v>
      </c>
      <c r="AN599" s="2" t="s">
        <v>3589</v>
      </c>
      <c r="AO599" s="22">
        <v>0</v>
      </c>
      <c r="AP599" s="22">
        <v>0</v>
      </c>
      <c r="AQ599" s="22">
        <v>0</v>
      </c>
      <c r="AR599" s="22">
        <v>0</v>
      </c>
      <c r="AS599" s="25">
        <v>27000</v>
      </c>
      <c r="AT599" s="25">
        <v>0</v>
      </c>
      <c r="AU599" s="25">
        <v>30000</v>
      </c>
      <c r="AV599" s="25">
        <v>0</v>
      </c>
      <c r="AW599" s="25">
        <v>27000</v>
      </c>
      <c r="AX599" s="25">
        <v>30000</v>
      </c>
      <c r="AY599" s="25">
        <v>3000</v>
      </c>
    </row>
    <row r="600" spans="2:51" hidden="1">
      <c r="B600" s="5" t="s">
        <v>19</v>
      </c>
      <c r="C600" s="2" t="s">
        <v>112</v>
      </c>
      <c r="D600" s="2" t="s">
        <v>100</v>
      </c>
      <c r="E600" s="2"/>
      <c r="F600" s="2"/>
      <c r="G600" s="3">
        <v>46242</v>
      </c>
      <c r="H600" s="2" t="s">
        <v>3590</v>
      </c>
      <c r="I600" s="3">
        <v>46242</v>
      </c>
      <c r="J600" s="2" t="s">
        <v>3591</v>
      </c>
      <c r="K600" s="2"/>
      <c r="L600" s="2"/>
      <c r="M600" s="2" t="s">
        <v>90</v>
      </c>
      <c r="N600" s="3"/>
      <c r="O600" s="2"/>
      <c r="P600" s="2"/>
      <c r="Q600" s="2" t="s">
        <v>25</v>
      </c>
      <c r="R600" s="2" t="s">
        <v>25</v>
      </c>
      <c r="S600" s="2"/>
      <c r="T600" s="3">
        <v>46242</v>
      </c>
      <c r="U600" s="2" t="s">
        <v>3592</v>
      </c>
      <c r="V600" s="2"/>
      <c r="W600" s="2" t="s">
        <v>790</v>
      </c>
      <c r="X600" s="2" t="s">
        <v>113</v>
      </c>
      <c r="Y600" s="2" t="s">
        <v>196</v>
      </c>
      <c r="Z600" s="2" t="s">
        <v>92</v>
      </c>
      <c r="AA600" s="2" t="s">
        <v>90</v>
      </c>
      <c r="AB600" s="2"/>
      <c r="AC600" s="2" t="s">
        <v>114</v>
      </c>
      <c r="AD600" s="2">
        <v>1</v>
      </c>
      <c r="AE600" s="2" t="s">
        <v>125</v>
      </c>
      <c r="AF600" s="2" t="s">
        <v>125</v>
      </c>
      <c r="AG600" s="2" t="s">
        <v>126</v>
      </c>
      <c r="AH600" s="2" t="s">
        <v>127</v>
      </c>
      <c r="AI600" s="2"/>
      <c r="AJ600" s="2" t="s">
        <v>176</v>
      </c>
      <c r="AK600" s="2" t="s">
        <v>177</v>
      </c>
      <c r="AL600" s="2" t="s">
        <v>177</v>
      </c>
      <c r="AM600" s="2" t="s">
        <v>178</v>
      </c>
      <c r="AN600" s="2"/>
      <c r="AO600" s="22">
        <v>0</v>
      </c>
      <c r="AP600" s="22">
        <v>0</v>
      </c>
      <c r="AQ600" s="22">
        <v>0</v>
      </c>
      <c r="AR600" s="22">
        <v>0</v>
      </c>
      <c r="AS600" s="25">
        <v>41000</v>
      </c>
      <c r="AT600" s="25">
        <v>0</v>
      </c>
      <c r="AU600" s="25">
        <v>42369</v>
      </c>
      <c r="AV600" s="25">
        <v>0</v>
      </c>
      <c r="AW600" s="25">
        <v>41000</v>
      </c>
      <c r="AX600" s="25">
        <v>42369</v>
      </c>
      <c r="AY600" s="25">
        <v>1369</v>
      </c>
    </row>
    <row r="601" spans="2:51" hidden="1">
      <c r="B601" s="5" t="s">
        <v>19</v>
      </c>
      <c r="C601" s="2" t="s">
        <v>112</v>
      </c>
      <c r="D601" s="2" t="s">
        <v>100</v>
      </c>
      <c r="E601" s="2"/>
      <c r="F601" s="2"/>
      <c r="G601" s="3">
        <v>46242</v>
      </c>
      <c r="H601" s="2" t="s">
        <v>3593</v>
      </c>
      <c r="I601" s="3">
        <v>46242</v>
      </c>
      <c r="J601" s="2" t="s">
        <v>3594</v>
      </c>
      <c r="K601" s="2"/>
      <c r="L601" s="2"/>
      <c r="M601" s="2" t="s">
        <v>90</v>
      </c>
      <c r="N601" s="3"/>
      <c r="O601" s="2"/>
      <c r="P601" s="2"/>
      <c r="Q601" s="2" t="s">
        <v>23</v>
      </c>
      <c r="R601" s="2" t="s">
        <v>23</v>
      </c>
      <c r="S601" s="2"/>
      <c r="T601" s="3">
        <v>46242</v>
      </c>
      <c r="U601" s="2" t="s">
        <v>3595</v>
      </c>
      <c r="V601" s="2"/>
      <c r="W601" s="2" t="s">
        <v>280</v>
      </c>
      <c r="X601" s="2" t="s">
        <v>113</v>
      </c>
      <c r="Y601" s="2" t="s">
        <v>196</v>
      </c>
      <c r="Z601" s="2" t="s">
        <v>92</v>
      </c>
      <c r="AA601" s="2" t="s">
        <v>90</v>
      </c>
      <c r="AB601" s="2"/>
      <c r="AC601" s="2" t="s">
        <v>114</v>
      </c>
      <c r="AD601" s="2">
        <v>1</v>
      </c>
      <c r="AE601" s="2" t="s">
        <v>282</v>
      </c>
      <c r="AF601" s="2" t="s">
        <v>3</v>
      </c>
      <c r="AG601" s="2" t="s">
        <v>3</v>
      </c>
      <c r="AH601" s="2" t="s">
        <v>283</v>
      </c>
      <c r="AI601" s="2"/>
      <c r="AJ601" s="2" t="s">
        <v>179</v>
      </c>
      <c r="AK601" s="2" t="s">
        <v>8</v>
      </c>
      <c r="AL601" s="2" t="s">
        <v>8</v>
      </c>
      <c r="AM601" s="2" t="s">
        <v>180</v>
      </c>
      <c r="AN601" s="2" t="s">
        <v>3596</v>
      </c>
      <c r="AO601" s="22">
        <v>0</v>
      </c>
      <c r="AP601" s="22">
        <v>0</v>
      </c>
      <c r="AQ601" s="22">
        <v>0</v>
      </c>
      <c r="AR601" s="22">
        <v>0</v>
      </c>
      <c r="AS601" s="25">
        <v>35000</v>
      </c>
      <c r="AT601" s="25">
        <v>0</v>
      </c>
      <c r="AU601" s="25">
        <v>36040</v>
      </c>
      <c r="AV601" s="25">
        <v>0</v>
      </c>
      <c r="AW601" s="25">
        <v>35000</v>
      </c>
      <c r="AX601" s="25">
        <v>36040</v>
      </c>
      <c r="AY601" s="25">
        <v>1040</v>
      </c>
    </row>
    <row r="602" spans="2:51" hidden="1">
      <c r="B602" s="5" t="s">
        <v>19</v>
      </c>
      <c r="C602" s="2" t="s">
        <v>112</v>
      </c>
      <c r="D602" s="2" t="s">
        <v>100</v>
      </c>
      <c r="E602" s="2"/>
      <c r="F602" s="2"/>
      <c r="G602" s="3">
        <v>46242</v>
      </c>
      <c r="H602" s="2" t="s">
        <v>3597</v>
      </c>
      <c r="I602" s="3">
        <v>46242</v>
      </c>
      <c r="J602" s="2" t="s">
        <v>3598</v>
      </c>
      <c r="K602" s="2"/>
      <c r="L602" s="2"/>
      <c r="M602" s="2" t="s">
        <v>90</v>
      </c>
      <c r="N602" s="3"/>
      <c r="O602" s="2"/>
      <c r="P602" s="2"/>
      <c r="Q602" s="2" t="s">
        <v>25</v>
      </c>
      <c r="R602" s="2" t="s">
        <v>25</v>
      </c>
      <c r="S602" s="2"/>
      <c r="T602" s="3">
        <v>46242</v>
      </c>
      <c r="U602" s="2" t="s">
        <v>3599</v>
      </c>
      <c r="V602" s="2"/>
      <c r="W602" s="2" t="s">
        <v>3600</v>
      </c>
      <c r="X602" s="2" t="s">
        <v>113</v>
      </c>
      <c r="Y602" s="2" t="s">
        <v>3601</v>
      </c>
      <c r="Z602" s="2" t="s">
        <v>92</v>
      </c>
      <c r="AA602" s="2" t="s">
        <v>90</v>
      </c>
      <c r="AB602" s="2"/>
      <c r="AC602" s="2" t="s">
        <v>114</v>
      </c>
      <c r="AD602" s="2">
        <v>1</v>
      </c>
      <c r="AE602" s="2" t="s">
        <v>125</v>
      </c>
      <c r="AF602" s="2" t="s">
        <v>125</v>
      </c>
      <c r="AG602" s="2" t="s">
        <v>126</v>
      </c>
      <c r="AH602" s="2" t="s">
        <v>127</v>
      </c>
      <c r="AI602" s="2"/>
      <c r="AJ602" s="2" t="s">
        <v>176</v>
      </c>
      <c r="AK602" s="2" t="s">
        <v>177</v>
      </c>
      <c r="AL602" s="2" t="s">
        <v>177</v>
      </c>
      <c r="AM602" s="2" t="s">
        <v>178</v>
      </c>
      <c r="AN602" s="2"/>
      <c r="AO602" s="22">
        <v>0</v>
      </c>
      <c r="AP602" s="22">
        <v>0</v>
      </c>
      <c r="AQ602" s="22">
        <v>0</v>
      </c>
      <c r="AR602" s="22">
        <v>0</v>
      </c>
      <c r="AS602" s="25">
        <v>38000</v>
      </c>
      <c r="AT602" s="25">
        <v>0</v>
      </c>
      <c r="AU602" s="25">
        <v>45149</v>
      </c>
      <c r="AV602" s="25">
        <v>0</v>
      </c>
      <c r="AW602" s="25">
        <v>38000</v>
      </c>
      <c r="AX602" s="25">
        <v>45149</v>
      </c>
      <c r="AY602" s="25">
        <v>7149</v>
      </c>
    </row>
    <row r="603" spans="2:51" hidden="1">
      <c r="B603" s="5" t="s">
        <v>19</v>
      </c>
      <c r="C603" s="2" t="s">
        <v>112</v>
      </c>
      <c r="D603" s="2" t="s">
        <v>100</v>
      </c>
      <c r="E603" s="2"/>
      <c r="F603" s="2"/>
      <c r="G603" s="3">
        <v>46242</v>
      </c>
      <c r="H603" s="2" t="s">
        <v>3602</v>
      </c>
      <c r="I603" s="3">
        <v>46242</v>
      </c>
      <c r="J603" s="2" t="s">
        <v>3603</v>
      </c>
      <c r="K603" s="2"/>
      <c r="L603" s="2"/>
      <c r="M603" s="2" t="s">
        <v>90</v>
      </c>
      <c r="N603" s="3"/>
      <c r="O603" s="2"/>
      <c r="P603" s="2"/>
      <c r="Q603" s="2" t="s">
        <v>25</v>
      </c>
      <c r="R603" s="2" t="s">
        <v>25</v>
      </c>
      <c r="S603" s="2"/>
      <c r="T603" s="3">
        <v>46242</v>
      </c>
      <c r="U603" s="2" t="s">
        <v>3604</v>
      </c>
      <c r="V603" s="2"/>
      <c r="W603" s="2" t="s">
        <v>3605</v>
      </c>
      <c r="X603" s="2" t="s">
        <v>113</v>
      </c>
      <c r="Y603" s="2" t="s">
        <v>3606</v>
      </c>
      <c r="Z603" s="2" t="s">
        <v>92</v>
      </c>
      <c r="AA603" s="2" t="s">
        <v>90</v>
      </c>
      <c r="AB603" s="2"/>
      <c r="AC603" s="2" t="s">
        <v>114</v>
      </c>
      <c r="AD603" s="2">
        <v>1</v>
      </c>
      <c r="AE603" s="2" t="s">
        <v>125</v>
      </c>
      <c r="AF603" s="2" t="s">
        <v>125</v>
      </c>
      <c r="AG603" s="2" t="s">
        <v>126</v>
      </c>
      <c r="AH603" s="2" t="s">
        <v>127</v>
      </c>
      <c r="AI603" s="2"/>
      <c r="AJ603" s="2" t="s">
        <v>259</v>
      </c>
      <c r="AK603" s="2" t="s">
        <v>259</v>
      </c>
      <c r="AL603" s="2" t="s">
        <v>129</v>
      </c>
      <c r="AM603" s="2" t="s">
        <v>150</v>
      </c>
      <c r="AN603" s="2"/>
      <c r="AO603" s="22">
        <v>0</v>
      </c>
      <c r="AP603" s="22">
        <v>0</v>
      </c>
      <c r="AQ603" s="22">
        <v>0</v>
      </c>
      <c r="AR603" s="22">
        <v>0</v>
      </c>
      <c r="AS603" s="25">
        <v>10000</v>
      </c>
      <c r="AT603" s="25">
        <v>0</v>
      </c>
      <c r="AU603" s="25">
        <v>10443</v>
      </c>
      <c r="AV603" s="25">
        <v>0</v>
      </c>
      <c r="AW603" s="25">
        <v>10000</v>
      </c>
      <c r="AX603" s="25">
        <v>10443</v>
      </c>
      <c r="AY603" s="25">
        <v>443</v>
      </c>
    </row>
    <row r="604" spans="2:51">
      <c r="B604" s="5" t="s">
        <v>19</v>
      </c>
      <c r="C604" s="2" t="s">
        <v>112</v>
      </c>
      <c r="D604" s="2" t="s">
        <v>100</v>
      </c>
      <c r="E604" s="2"/>
      <c r="F604" s="2"/>
      <c r="G604" s="3">
        <v>46242</v>
      </c>
      <c r="H604" s="2" t="s">
        <v>3607</v>
      </c>
      <c r="I604" s="3">
        <v>46242</v>
      </c>
      <c r="J604" s="2" t="s">
        <v>3608</v>
      </c>
      <c r="K604" s="2"/>
      <c r="L604" s="2"/>
      <c r="M604" s="2" t="s">
        <v>90</v>
      </c>
      <c r="N604" s="3"/>
      <c r="O604" s="2"/>
      <c r="P604" s="2"/>
      <c r="Q604" s="2" t="s">
        <v>25</v>
      </c>
      <c r="R604" s="2" t="s">
        <v>25</v>
      </c>
      <c r="S604" s="2"/>
      <c r="T604" s="3">
        <v>46242</v>
      </c>
      <c r="U604" s="2" t="s">
        <v>3609</v>
      </c>
      <c r="V604" s="2"/>
      <c r="W604" s="2" t="s">
        <v>708</v>
      </c>
      <c r="X604" s="2" t="s">
        <v>91</v>
      </c>
      <c r="Y604" s="2" t="s">
        <v>521</v>
      </c>
      <c r="Z604" s="2" t="s">
        <v>149</v>
      </c>
      <c r="AA604" s="2" t="s">
        <v>710</v>
      </c>
      <c r="AB604" s="2"/>
      <c r="AC604" s="2" t="s">
        <v>114</v>
      </c>
      <c r="AD604" s="2">
        <v>1</v>
      </c>
      <c r="AE604" s="2" t="s">
        <v>125</v>
      </c>
      <c r="AF604" s="2" t="s">
        <v>125</v>
      </c>
      <c r="AG604" s="2" t="s">
        <v>126</v>
      </c>
      <c r="AH604" s="2" t="s">
        <v>127</v>
      </c>
      <c r="AI604" s="2"/>
      <c r="AJ604" s="2" t="s">
        <v>248</v>
      </c>
      <c r="AK604" s="2" t="s">
        <v>249</v>
      </c>
      <c r="AL604" s="2" t="s">
        <v>249</v>
      </c>
      <c r="AM604" s="2" t="s">
        <v>250</v>
      </c>
      <c r="AN604" s="2"/>
      <c r="AO604" s="22">
        <v>0</v>
      </c>
      <c r="AP604" s="22">
        <v>1425</v>
      </c>
      <c r="AQ604" s="22">
        <v>2576</v>
      </c>
      <c r="AR604" s="22">
        <v>1151</v>
      </c>
      <c r="AS604" s="25">
        <v>105896.36</v>
      </c>
      <c r="AT604" s="25">
        <v>0</v>
      </c>
      <c r="AU604" s="25">
        <v>79119</v>
      </c>
      <c r="AV604" s="25">
        <v>0</v>
      </c>
      <c r="AW604" s="25">
        <v>105896.36</v>
      </c>
      <c r="AX604" s="25">
        <v>79119</v>
      </c>
      <c r="AY604" s="25">
        <v>-26777.360000000001</v>
      </c>
    </row>
    <row r="605" spans="2:51">
      <c r="B605" s="5" t="s">
        <v>649</v>
      </c>
      <c r="C605" s="2" t="s">
        <v>99</v>
      </c>
      <c r="D605" s="2" t="s">
        <v>100</v>
      </c>
      <c r="E605" s="2"/>
      <c r="F605" s="2"/>
      <c r="G605" s="3">
        <v>46242</v>
      </c>
      <c r="H605" s="2" t="s">
        <v>3610</v>
      </c>
      <c r="I605" s="3">
        <v>46242</v>
      </c>
      <c r="J605" s="2" t="s">
        <v>3611</v>
      </c>
      <c r="K605" s="2"/>
      <c r="L605" s="2"/>
      <c r="M605" s="2" t="s">
        <v>90</v>
      </c>
      <c r="N605" s="3"/>
      <c r="O605" s="2"/>
      <c r="P605" s="2"/>
      <c r="Q605" s="2" t="s">
        <v>26</v>
      </c>
      <c r="R605" s="2" t="s">
        <v>26</v>
      </c>
      <c r="S605" s="2"/>
      <c r="T605" s="3"/>
      <c r="U605" s="2"/>
      <c r="V605" s="2"/>
      <c r="W605" s="2" t="s">
        <v>759</v>
      </c>
      <c r="X605" s="2" t="s">
        <v>91</v>
      </c>
      <c r="Y605" s="2" t="s">
        <v>754</v>
      </c>
      <c r="Z605" s="2" t="s">
        <v>149</v>
      </c>
      <c r="AA605" s="2" t="s">
        <v>90</v>
      </c>
      <c r="AB605" s="2"/>
      <c r="AC605" s="2" t="s">
        <v>114</v>
      </c>
      <c r="AD605" s="2">
        <v>1</v>
      </c>
      <c r="AE605" s="2" t="s">
        <v>688</v>
      </c>
      <c r="AF605" s="2" t="s">
        <v>689</v>
      </c>
      <c r="AG605" s="2" t="s">
        <v>11</v>
      </c>
      <c r="AH605" s="2" t="s">
        <v>690</v>
      </c>
      <c r="AI605" s="2" t="s">
        <v>691</v>
      </c>
      <c r="AJ605" s="2" t="s">
        <v>128</v>
      </c>
      <c r="AK605" s="2" t="s">
        <v>129</v>
      </c>
      <c r="AL605" s="2" t="s">
        <v>129</v>
      </c>
      <c r="AM605" s="2" t="s">
        <v>150</v>
      </c>
      <c r="AN605" s="2" t="s">
        <v>1252</v>
      </c>
      <c r="AO605" s="22">
        <v>0</v>
      </c>
      <c r="AP605" s="22">
        <v>1074</v>
      </c>
      <c r="AQ605" s="22">
        <v>1074</v>
      </c>
      <c r="AR605" s="22">
        <v>0</v>
      </c>
      <c r="AS605" s="25">
        <v>41331.769999999997</v>
      </c>
      <c r="AT605" s="25">
        <v>0</v>
      </c>
      <c r="AU605" s="25">
        <v>49049</v>
      </c>
      <c r="AV605" s="25">
        <v>0</v>
      </c>
      <c r="AW605" s="25">
        <v>41331.769999999997</v>
      </c>
      <c r="AX605" s="25">
        <v>49049</v>
      </c>
      <c r="AY605" s="25">
        <v>7717.23</v>
      </c>
    </row>
    <row r="606" spans="2:51">
      <c r="B606" s="5" t="s">
        <v>17</v>
      </c>
      <c r="C606" s="2" t="s">
        <v>600</v>
      </c>
      <c r="D606" s="2" t="s">
        <v>100</v>
      </c>
      <c r="E606" s="2"/>
      <c r="F606" s="2"/>
      <c r="G606" s="3">
        <v>46242</v>
      </c>
      <c r="H606" s="2" t="s">
        <v>3612</v>
      </c>
      <c r="I606" s="3">
        <v>46242</v>
      </c>
      <c r="J606" s="2" t="s">
        <v>3613</v>
      </c>
      <c r="K606" s="2" t="s">
        <v>208</v>
      </c>
      <c r="L606" s="2"/>
      <c r="M606" s="2" t="s">
        <v>90</v>
      </c>
      <c r="N606" s="3"/>
      <c r="O606" s="2"/>
      <c r="P606" s="2"/>
      <c r="Q606" s="2" t="s">
        <v>719</v>
      </c>
      <c r="R606" s="2"/>
      <c r="S606" s="2"/>
      <c r="T606" s="3">
        <v>46242</v>
      </c>
      <c r="U606" s="2" t="s">
        <v>3614</v>
      </c>
      <c r="V606" s="2"/>
      <c r="W606" s="2" t="s">
        <v>567</v>
      </c>
      <c r="X606" s="2" t="s">
        <v>91</v>
      </c>
      <c r="Y606" s="2" t="s">
        <v>566</v>
      </c>
      <c r="Z606" s="2" t="s">
        <v>149</v>
      </c>
      <c r="AA606" s="2" t="s">
        <v>90</v>
      </c>
      <c r="AB606" s="2"/>
      <c r="AC606" s="2" t="s">
        <v>114</v>
      </c>
      <c r="AD606" s="2">
        <v>1</v>
      </c>
      <c r="AE606" s="2" t="s">
        <v>422</v>
      </c>
      <c r="AF606" s="2" t="s">
        <v>423</v>
      </c>
      <c r="AG606" s="2" t="s">
        <v>423</v>
      </c>
      <c r="AH606" s="2" t="s">
        <v>424</v>
      </c>
      <c r="AI606" s="2"/>
      <c r="AJ606" s="2" t="s">
        <v>232</v>
      </c>
      <c r="AK606" s="2" t="s">
        <v>5</v>
      </c>
      <c r="AL606" s="2" t="s">
        <v>5</v>
      </c>
      <c r="AM606" s="2" t="s">
        <v>178</v>
      </c>
      <c r="AN606" s="2" t="s">
        <v>1056</v>
      </c>
      <c r="AO606" s="22">
        <v>0</v>
      </c>
      <c r="AP606" s="22">
        <v>787</v>
      </c>
      <c r="AQ606" s="22">
        <v>1130</v>
      </c>
      <c r="AR606" s="22">
        <v>343</v>
      </c>
      <c r="AS606" s="25">
        <v>54902.400000000001</v>
      </c>
      <c r="AT606" s="25">
        <v>4415.99</v>
      </c>
      <c r="AU606" s="25">
        <v>46400</v>
      </c>
      <c r="AV606" s="25">
        <v>0</v>
      </c>
      <c r="AW606" s="25">
        <v>50486.41</v>
      </c>
      <c r="AX606" s="25">
        <v>46400</v>
      </c>
      <c r="AY606" s="25">
        <v>-4086.41</v>
      </c>
    </row>
    <row r="607" spans="2:51">
      <c r="B607" s="5" t="s">
        <v>17</v>
      </c>
      <c r="C607" s="2" t="s">
        <v>600</v>
      </c>
      <c r="D607" s="2" t="s">
        <v>100</v>
      </c>
      <c r="E607" s="2"/>
      <c r="F607" s="2"/>
      <c r="G607" s="3">
        <v>46242</v>
      </c>
      <c r="H607" s="2" t="s">
        <v>3615</v>
      </c>
      <c r="I607" s="3">
        <v>46242</v>
      </c>
      <c r="J607" s="2" t="s">
        <v>3616</v>
      </c>
      <c r="K607" s="2" t="s">
        <v>208</v>
      </c>
      <c r="L607" s="2"/>
      <c r="M607" s="2" t="s">
        <v>90</v>
      </c>
      <c r="N607" s="3"/>
      <c r="O607" s="2"/>
      <c r="P607" s="2"/>
      <c r="Q607" s="2" t="s">
        <v>719</v>
      </c>
      <c r="R607" s="2"/>
      <c r="S607" s="2"/>
      <c r="T607" s="3">
        <v>46242</v>
      </c>
      <c r="U607" s="2" t="s">
        <v>3617</v>
      </c>
      <c r="V607" s="2"/>
      <c r="W607" s="2" t="s">
        <v>821</v>
      </c>
      <c r="X607" s="2" t="s">
        <v>91</v>
      </c>
      <c r="Y607" s="2" t="s">
        <v>822</v>
      </c>
      <c r="Z607" s="2" t="s">
        <v>149</v>
      </c>
      <c r="AA607" s="2" t="s">
        <v>90</v>
      </c>
      <c r="AB607" s="2"/>
      <c r="AC607" s="2" t="s">
        <v>114</v>
      </c>
      <c r="AD607" s="2">
        <v>1</v>
      </c>
      <c r="AE607" s="2" t="s">
        <v>422</v>
      </c>
      <c r="AF607" s="2" t="s">
        <v>423</v>
      </c>
      <c r="AG607" s="2" t="s">
        <v>423</v>
      </c>
      <c r="AH607" s="2" t="s">
        <v>424</v>
      </c>
      <c r="AI607" s="2"/>
      <c r="AJ607" s="2" t="s">
        <v>136</v>
      </c>
      <c r="AK607" s="2" t="s">
        <v>9</v>
      </c>
      <c r="AL607" s="2" t="s">
        <v>9</v>
      </c>
      <c r="AM607" s="2" t="s">
        <v>137</v>
      </c>
      <c r="AN607" s="2" t="s">
        <v>3618</v>
      </c>
      <c r="AO607" s="22">
        <v>0</v>
      </c>
      <c r="AP607" s="22">
        <v>730</v>
      </c>
      <c r="AQ607" s="22">
        <v>2702</v>
      </c>
      <c r="AR607" s="22">
        <v>1972</v>
      </c>
      <c r="AS607" s="25">
        <v>116913.89</v>
      </c>
      <c r="AT607" s="25">
        <v>0</v>
      </c>
      <c r="AU607" s="25">
        <v>57833</v>
      </c>
      <c r="AV607" s="25">
        <v>0</v>
      </c>
      <c r="AW607" s="25">
        <v>116913.89</v>
      </c>
      <c r="AX607" s="25">
        <v>57833</v>
      </c>
      <c r="AY607" s="25">
        <v>-59080.89</v>
      </c>
    </row>
    <row r="608" spans="2:51">
      <c r="B608" s="5" t="s">
        <v>17</v>
      </c>
      <c r="C608" s="2" t="s">
        <v>107</v>
      </c>
      <c r="D608" s="2"/>
      <c r="E608" s="2"/>
      <c r="F608" s="2"/>
      <c r="G608" s="3">
        <v>46242</v>
      </c>
      <c r="H608" s="2" t="s">
        <v>3619</v>
      </c>
      <c r="I608" s="3">
        <v>46242</v>
      </c>
      <c r="J608" s="2" t="s">
        <v>3620</v>
      </c>
      <c r="K608" s="2" t="s">
        <v>208</v>
      </c>
      <c r="L608" s="2"/>
      <c r="M608" s="2" t="s">
        <v>90</v>
      </c>
      <c r="N608" s="3"/>
      <c r="O608" s="2"/>
      <c r="P608" s="2"/>
      <c r="Q608" s="2" t="s">
        <v>553</v>
      </c>
      <c r="R608" s="2"/>
      <c r="S608" s="2"/>
      <c r="T608" s="3"/>
      <c r="U608" s="2"/>
      <c r="V608" s="2"/>
      <c r="W608" s="2" t="s">
        <v>942</v>
      </c>
      <c r="X608" s="2" t="s">
        <v>91</v>
      </c>
      <c r="Y608" s="2" t="s">
        <v>822</v>
      </c>
      <c r="Z608" s="2" t="s">
        <v>149</v>
      </c>
      <c r="AA608" s="2" t="s">
        <v>90</v>
      </c>
      <c r="AB608" s="2"/>
      <c r="AC608" s="2" t="s">
        <v>114</v>
      </c>
      <c r="AD608" s="2">
        <v>1</v>
      </c>
      <c r="AE608" s="2" t="s">
        <v>321</v>
      </c>
      <c r="AF608" s="2" t="s">
        <v>322</v>
      </c>
      <c r="AG608" s="2" t="s">
        <v>322</v>
      </c>
      <c r="AH608" s="2" t="s">
        <v>323</v>
      </c>
      <c r="AI608" s="2" t="s">
        <v>556</v>
      </c>
      <c r="AJ608" s="2" t="s">
        <v>123</v>
      </c>
      <c r="AK608" s="2" t="s">
        <v>13</v>
      </c>
      <c r="AL608" s="2" t="s">
        <v>13</v>
      </c>
      <c r="AM608" s="2" t="s">
        <v>124</v>
      </c>
      <c r="AN608" s="2" t="s">
        <v>1061</v>
      </c>
      <c r="AO608" s="22">
        <v>0</v>
      </c>
      <c r="AP608" s="22">
        <v>490</v>
      </c>
      <c r="AQ608" s="22">
        <v>1120</v>
      </c>
      <c r="AR608" s="22">
        <v>630</v>
      </c>
      <c r="AS608" s="25">
        <v>47925.8</v>
      </c>
      <c r="AT608" s="25">
        <v>0</v>
      </c>
      <c r="AU608" s="25">
        <v>30250</v>
      </c>
      <c r="AV608" s="25">
        <v>0</v>
      </c>
      <c r="AW608" s="25">
        <v>47925.8</v>
      </c>
      <c r="AX608" s="25">
        <v>30250</v>
      </c>
      <c r="AY608" s="25">
        <v>-17675.8</v>
      </c>
    </row>
    <row r="609" spans="2:51" hidden="1">
      <c r="B609" s="5" t="s">
        <v>17</v>
      </c>
      <c r="C609" s="2" t="s">
        <v>514</v>
      </c>
      <c r="D609" s="2" t="s">
        <v>100</v>
      </c>
      <c r="E609" s="2" t="s">
        <v>1587</v>
      </c>
      <c r="F609" s="2" t="s">
        <v>88</v>
      </c>
      <c r="G609" s="3">
        <v>46242</v>
      </c>
      <c r="H609" s="2" t="s">
        <v>3621</v>
      </c>
      <c r="I609" s="3">
        <v>46242</v>
      </c>
      <c r="J609" s="2" t="s">
        <v>3622</v>
      </c>
      <c r="K609" s="2" t="s">
        <v>208</v>
      </c>
      <c r="L609" s="2"/>
      <c r="M609" s="2" t="s">
        <v>90</v>
      </c>
      <c r="N609" s="3"/>
      <c r="O609" s="2"/>
      <c r="P609" s="2"/>
      <c r="Q609" s="2" t="s">
        <v>22</v>
      </c>
      <c r="R609" s="2" t="s">
        <v>22</v>
      </c>
      <c r="S609" s="2"/>
      <c r="T609" s="3">
        <v>46243</v>
      </c>
      <c r="U609" s="2" t="s">
        <v>3623</v>
      </c>
      <c r="V609" s="2"/>
      <c r="W609" s="2" t="s">
        <v>3624</v>
      </c>
      <c r="X609" s="2" t="s">
        <v>91</v>
      </c>
      <c r="Y609" s="2" t="s">
        <v>3625</v>
      </c>
      <c r="Z609" s="2" t="s">
        <v>92</v>
      </c>
      <c r="AA609" s="2" t="s">
        <v>3626</v>
      </c>
      <c r="AB609" s="2" t="s">
        <v>3627</v>
      </c>
      <c r="AC609" s="2" t="s">
        <v>114</v>
      </c>
      <c r="AD609" s="2">
        <v>1</v>
      </c>
      <c r="AE609" s="2" t="s">
        <v>189</v>
      </c>
      <c r="AF609" s="2" t="s">
        <v>190</v>
      </c>
      <c r="AG609" s="2" t="s">
        <v>14</v>
      </c>
      <c r="AH609" s="2" t="s">
        <v>191</v>
      </c>
      <c r="AI609" s="2"/>
      <c r="AJ609" s="2" t="s">
        <v>134</v>
      </c>
      <c r="AK609" s="2" t="s">
        <v>10</v>
      </c>
      <c r="AL609" s="2" t="s">
        <v>10</v>
      </c>
      <c r="AM609" s="2" t="s">
        <v>135</v>
      </c>
      <c r="AN609" s="2" t="s">
        <v>3628</v>
      </c>
      <c r="AO609" s="22">
        <v>0</v>
      </c>
      <c r="AP609" s="22">
        <v>0</v>
      </c>
      <c r="AQ609" s="22">
        <v>0</v>
      </c>
      <c r="AR609" s="22">
        <v>0</v>
      </c>
      <c r="AS609" s="25">
        <v>61000</v>
      </c>
      <c r="AT609" s="25">
        <v>0</v>
      </c>
      <c r="AU609" s="25">
        <v>66109.95</v>
      </c>
      <c r="AV609" s="25">
        <v>0</v>
      </c>
      <c r="AW609" s="25">
        <v>61000</v>
      </c>
      <c r="AX609" s="25">
        <v>66109.95</v>
      </c>
      <c r="AY609" s="25">
        <v>5109.95</v>
      </c>
    </row>
    <row r="610" spans="2:51" hidden="1">
      <c r="B610" s="5" t="s">
        <v>17</v>
      </c>
      <c r="C610" s="2" t="s">
        <v>524</v>
      </c>
      <c r="D610" s="2"/>
      <c r="E610" s="2" t="s">
        <v>1558</v>
      </c>
      <c r="F610" s="2" t="s">
        <v>88</v>
      </c>
      <c r="G610" s="3">
        <v>46242</v>
      </c>
      <c r="H610" s="2" t="s">
        <v>3629</v>
      </c>
      <c r="I610" s="3">
        <v>46242</v>
      </c>
      <c r="J610" s="2" t="s">
        <v>3630</v>
      </c>
      <c r="K610" s="2" t="s">
        <v>89</v>
      </c>
      <c r="L610" s="2"/>
      <c r="M610" s="2" t="s">
        <v>90</v>
      </c>
      <c r="N610" s="3"/>
      <c r="O610" s="2"/>
      <c r="P610" s="2"/>
      <c r="Q610" s="2" t="s">
        <v>22</v>
      </c>
      <c r="R610" s="2" t="s">
        <v>22</v>
      </c>
      <c r="S610" s="2"/>
      <c r="T610" s="3">
        <v>46242</v>
      </c>
      <c r="U610" s="2" t="s">
        <v>3631</v>
      </c>
      <c r="V610" s="2"/>
      <c r="W610" s="2" t="s">
        <v>3632</v>
      </c>
      <c r="X610" s="2" t="s">
        <v>91</v>
      </c>
      <c r="Y610" s="2" t="s">
        <v>3633</v>
      </c>
      <c r="Z610" s="2" t="s">
        <v>92</v>
      </c>
      <c r="AA610" s="2" t="s">
        <v>3633</v>
      </c>
      <c r="AB610" s="2" t="s">
        <v>3634</v>
      </c>
      <c r="AC610" s="2" t="s">
        <v>114</v>
      </c>
      <c r="AD610" s="2">
        <v>1</v>
      </c>
      <c r="AE610" s="2" t="s">
        <v>94</v>
      </c>
      <c r="AF610" s="2" t="s">
        <v>95</v>
      </c>
      <c r="AG610" s="2" t="s">
        <v>14</v>
      </c>
      <c r="AH610" s="2" t="s">
        <v>96</v>
      </c>
      <c r="AI610" s="2"/>
      <c r="AJ610" s="2" t="s">
        <v>232</v>
      </c>
      <c r="AK610" s="2" t="s">
        <v>5</v>
      </c>
      <c r="AL610" s="2" t="s">
        <v>5</v>
      </c>
      <c r="AM610" s="2" t="s">
        <v>178</v>
      </c>
      <c r="AN610" s="2" t="s">
        <v>3635</v>
      </c>
      <c r="AO610" s="22">
        <v>0</v>
      </c>
      <c r="AP610" s="22">
        <v>0</v>
      </c>
      <c r="AQ610" s="22">
        <v>0</v>
      </c>
      <c r="AR610" s="22">
        <v>0</v>
      </c>
      <c r="AS610" s="25">
        <v>29000</v>
      </c>
      <c r="AT610" s="25">
        <v>0</v>
      </c>
      <c r="AU610" s="25">
        <v>33683.4</v>
      </c>
      <c r="AV610" s="25">
        <v>0</v>
      </c>
      <c r="AW610" s="25">
        <v>29000</v>
      </c>
      <c r="AX610" s="25">
        <v>33683.4</v>
      </c>
      <c r="AY610" s="25">
        <v>4683.3999999999996</v>
      </c>
    </row>
    <row r="611" spans="2:51">
      <c r="B611" s="5" t="s">
        <v>17</v>
      </c>
      <c r="C611" s="2" t="s">
        <v>524</v>
      </c>
      <c r="D611" s="2" t="s">
        <v>100</v>
      </c>
      <c r="E611" s="2" t="s">
        <v>3479</v>
      </c>
      <c r="F611" s="2" t="s">
        <v>88</v>
      </c>
      <c r="G611" s="3">
        <v>46242</v>
      </c>
      <c r="H611" s="2" t="s">
        <v>3636</v>
      </c>
      <c r="I611" s="3">
        <v>46242</v>
      </c>
      <c r="J611" s="2" t="s">
        <v>3637</v>
      </c>
      <c r="K611" s="2" t="s">
        <v>1082</v>
      </c>
      <c r="L611" s="2"/>
      <c r="M611" s="2" t="s">
        <v>90</v>
      </c>
      <c r="N611" s="3"/>
      <c r="O611" s="2"/>
      <c r="P611" s="2"/>
      <c r="Q611" s="2" t="s">
        <v>22</v>
      </c>
      <c r="R611" s="2" t="s">
        <v>22</v>
      </c>
      <c r="S611" s="2"/>
      <c r="T611" s="3">
        <v>46242</v>
      </c>
      <c r="U611" s="2" t="s">
        <v>3638</v>
      </c>
      <c r="V611" s="2"/>
      <c r="W611" s="2" t="s">
        <v>1131</v>
      </c>
      <c r="X611" s="2" t="s">
        <v>91</v>
      </c>
      <c r="Y611" s="2" t="s">
        <v>1132</v>
      </c>
      <c r="Z611" s="2" t="s">
        <v>149</v>
      </c>
      <c r="AA611" s="2" t="s">
        <v>90</v>
      </c>
      <c r="AB611" s="2"/>
      <c r="AC611" s="2" t="s">
        <v>114</v>
      </c>
      <c r="AD611" s="2">
        <v>1</v>
      </c>
      <c r="AE611" s="2" t="s">
        <v>251</v>
      </c>
      <c r="AF611" s="2" t="s">
        <v>252</v>
      </c>
      <c r="AG611" s="2" t="s">
        <v>252</v>
      </c>
      <c r="AH611" s="2" t="s">
        <v>253</v>
      </c>
      <c r="AI611" s="2" t="s">
        <v>3639</v>
      </c>
      <c r="AJ611" s="2" t="s">
        <v>189</v>
      </c>
      <c r="AK611" s="2" t="s">
        <v>190</v>
      </c>
      <c r="AL611" s="2" t="s">
        <v>14</v>
      </c>
      <c r="AM611" s="2" t="s">
        <v>191</v>
      </c>
      <c r="AN611" s="2" t="s">
        <v>1084</v>
      </c>
      <c r="AO611" s="22">
        <v>0</v>
      </c>
      <c r="AP611" s="22">
        <v>894</v>
      </c>
      <c r="AQ611" s="22">
        <v>894</v>
      </c>
      <c r="AR611" s="22">
        <v>0</v>
      </c>
      <c r="AS611" s="25">
        <v>34751.53</v>
      </c>
      <c r="AT611" s="25">
        <v>0</v>
      </c>
      <c r="AU611" s="25">
        <v>31887.200000000001</v>
      </c>
      <c r="AV611" s="25">
        <v>0</v>
      </c>
      <c r="AW611" s="25">
        <v>34751.53</v>
      </c>
      <c r="AX611" s="25">
        <v>31887.200000000001</v>
      </c>
      <c r="AY611" s="25">
        <v>-2864.33</v>
      </c>
    </row>
    <row r="612" spans="2:51">
      <c r="B612" s="5" t="s">
        <v>17</v>
      </c>
      <c r="C612" s="2" t="s">
        <v>524</v>
      </c>
      <c r="D612" s="2" t="s">
        <v>100</v>
      </c>
      <c r="E612" s="2" t="s">
        <v>3479</v>
      </c>
      <c r="F612" s="2" t="s">
        <v>88</v>
      </c>
      <c r="G612" s="3">
        <v>46242</v>
      </c>
      <c r="H612" s="2" t="s">
        <v>3640</v>
      </c>
      <c r="I612" s="3">
        <v>46242</v>
      </c>
      <c r="J612" s="2" t="s">
        <v>3641</v>
      </c>
      <c r="K612" s="2" t="s">
        <v>1082</v>
      </c>
      <c r="L612" s="2"/>
      <c r="M612" s="2" t="s">
        <v>90</v>
      </c>
      <c r="N612" s="3"/>
      <c r="O612" s="2"/>
      <c r="P612" s="2"/>
      <c r="Q612" s="2" t="s">
        <v>22</v>
      </c>
      <c r="R612" s="2" t="s">
        <v>22</v>
      </c>
      <c r="S612" s="2"/>
      <c r="T612" s="3">
        <v>46242</v>
      </c>
      <c r="U612" s="2" t="s">
        <v>3642</v>
      </c>
      <c r="V612" s="2"/>
      <c r="W612" s="2" t="s">
        <v>1101</v>
      </c>
      <c r="X612" s="2" t="s">
        <v>91</v>
      </c>
      <c r="Y612" s="2" t="s">
        <v>1102</v>
      </c>
      <c r="Z612" s="2" t="s">
        <v>149</v>
      </c>
      <c r="AA612" s="2" t="s">
        <v>90</v>
      </c>
      <c r="AB612" s="2"/>
      <c r="AC612" s="2" t="s">
        <v>114</v>
      </c>
      <c r="AD612" s="2">
        <v>1</v>
      </c>
      <c r="AE612" s="2" t="s">
        <v>232</v>
      </c>
      <c r="AF612" s="2" t="s">
        <v>5</v>
      </c>
      <c r="AG612" s="2" t="s">
        <v>5</v>
      </c>
      <c r="AH612" s="2" t="s">
        <v>178</v>
      </c>
      <c r="AI612" s="2" t="s">
        <v>1374</v>
      </c>
      <c r="AJ612" s="2" t="s">
        <v>189</v>
      </c>
      <c r="AK612" s="2" t="s">
        <v>190</v>
      </c>
      <c r="AL612" s="2" t="s">
        <v>14</v>
      </c>
      <c r="AM612" s="2" t="s">
        <v>191</v>
      </c>
      <c r="AN612" s="2" t="s">
        <v>1084</v>
      </c>
      <c r="AO612" s="22">
        <v>0</v>
      </c>
      <c r="AP612" s="22">
        <v>318</v>
      </c>
      <c r="AQ612" s="22">
        <v>318</v>
      </c>
      <c r="AR612" s="22">
        <v>0</v>
      </c>
      <c r="AS612" s="25">
        <v>14468.3</v>
      </c>
      <c r="AT612" s="25">
        <v>134.27000000000001</v>
      </c>
      <c r="AU612" s="25">
        <v>11018.3</v>
      </c>
      <c r="AV612" s="25">
        <v>0</v>
      </c>
      <c r="AW612" s="25">
        <v>14334.03</v>
      </c>
      <c r="AX612" s="25">
        <v>11018.3</v>
      </c>
      <c r="AY612" s="25">
        <v>-3315.73</v>
      </c>
    </row>
    <row r="613" spans="2:51" hidden="1">
      <c r="B613" s="5" t="s">
        <v>17</v>
      </c>
      <c r="C613" s="2" t="s">
        <v>524</v>
      </c>
      <c r="D613" s="2" t="s">
        <v>100</v>
      </c>
      <c r="E613" s="2" t="s">
        <v>1587</v>
      </c>
      <c r="F613" s="2" t="s">
        <v>88</v>
      </c>
      <c r="G613" s="3">
        <v>46242</v>
      </c>
      <c r="H613" s="2" t="s">
        <v>3643</v>
      </c>
      <c r="I613" s="3">
        <v>46242</v>
      </c>
      <c r="J613" s="2" t="s">
        <v>3644</v>
      </c>
      <c r="K613" s="2" t="s">
        <v>208</v>
      </c>
      <c r="L613" s="2"/>
      <c r="M613" s="2" t="s">
        <v>90</v>
      </c>
      <c r="N613" s="3"/>
      <c r="O613" s="2"/>
      <c r="P613" s="2"/>
      <c r="Q613" s="2" t="s">
        <v>22</v>
      </c>
      <c r="R613" s="2" t="s">
        <v>22</v>
      </c>
      <c r="S613" s="2"/>
      <c r="T613" s="3">
        <v>46242</v>
      </c>
      <c r="U613" s="2" t="s">
        <v>3645</v>
      </c>
      <c r="V613" s="2"/>
      <c r="W613" s="2" t="s">
        <v>1028</v>
      </c>
      <c r="X613" s="2" t="s">
        <v>91</v>
      </c>
      <c r="Y613" s="2" t="s">
        <v>1029</v>
      </c>
      <c r="Z613" s="2" t="s">
        <v>92</v>
      </c>
      <c r="AA613" s="2" t="s">
        <v>90</v>
      </c>
      <c r="AB613" s="2"/>
      <c r="AC613" s="2" t="s">
        <v>114</v>
      </c>
      <c r="AD613" s="2">
        <v>1</v>
      </c>
      <c r="AE613" s="2" t="s">
        <v>189</v>
      </c>
      <c r="AF613" s="2" t="s">
        <v>190</v>
      </c>
      <c r="AG613" s="2" t="s">
        <v>14</v>
      </c>
      <c r="AH613" s="2" t="s">
        <v>191</v>
      </c>
      <c r="AI613" s="2"/>
      <c r="AJ613" s="2" t="s">
        <v>136</v>
      </c>
      <c r="AK613" s="2" t="s">
        <v>9</v>
      </c>
      <c r="AL613" s="2" t="s">
        <v>9</v>
      </c>
      <c r="AM613" s="2" t="s">
        <v>137</v>
      </c>
      <c r="AN613" s="2" t="s">
        <v>3646</v>
      </c>
      <c r="AO613" s="22">
        <v>0</v>
      </c>
      <c r="AP613" s="22">
        <v>0</v>
      </c>
      <c r="AQ613" s="22">
        <v>0</v>
      </c>
      <c r="AR613" s="22">
        <v>0</v>
      </c>
      <c r="AS613" s="25">
        <v>38000</v>
      </c>
      <c r="AT613" s="25">
        <v>0</v>
      </c>
      <c r="AU613" s="25">
        <v>43984.5</v>
      </c>
      <c r="AV613" s="25">
        <v>0</v>
      </c>
      <c r="AW613" s="25">
        <v>38000</v>
      </c>
      <c r="AX613" s="25">
        <v>43984.5</v>
      </c>
      <c r="AY613" s="25">
        <v>5984.5</v>
      </c>
    </row>
    <row r="614" spans="2:51" hidden="1">
      <c r="B614" s="5" t="s">
        <v>17</v>
      </c>
      <c r="C614" s="2" t="s">
        <v>524</v>
      </c>
      <c r="D614" s="2" t="s">
        <v>100</v>
      </c>
      <c r="E614" s="2" t="s">
        <v>1587</v>
      </c>
      <c r="F614" s="2" t="s">
        <v>88</v>
      </c>
      <c r="G614" s="3">
        <v>46242</v>
      </c>
      <c r="H614" s="2" t="s">
        <v>3647</v>
      </c>
      <c r="I614" s="3">
        <v>46242</v>
      </c>
      <c r="J614" s="2" t="s">
        <v>3648</v>
      </c>
      <c r="K614" s="2" t="s">
        <v>208</v>
      </c>
      <c r="L614" s="2"/>
      <c r="M614" s="2" t="s">
        <v>90</v>
      </c>
      <c r="N614" s="3"/>
      <c r="O614" s="2"/>
      <c r="P614" s="2"/>
      <c r="Q614" s="2" t="s">
        <v>22</v>
      </c>
      <c r="R614" s="2" t="s">
        <v>22</v>
      </c>
      <c r="S614" s="2"/>
      <c r="T614" s="3">
        <v>46242</v>
      </c>
      <c r="U614" s="2" t="s">
        <v>3649</v>
      </c>
      <c r="V614" s="2"/>
      <c r="W614" s="2" t="s">
        <v>1677</v>
      </c>
      <c r="X614" s="2" t="s">
        <v>91</v>
      </c>
      <c r="Y614" s="2" t="s">
        <v>856</v>
      </c>
      <c r="Z614" s="2" t="s">
        <v>92</v>
      </c>
      <c r="AA614" s="2" t="s">
        <v>90</v>
      </c>
      <c r="AB614" s="2"/>
      <c r="AC614" s="2" t="s">
        <v>114</v>
      </c>
      <c r="AD614" s="2">
        <v>1</v>
      </c>
      <c r="AE614" s="2" t="s">
        <v>189</v>
      </c>
      <c r="AF614" s="2" t="s">
        <v>190</v>
      </c>
      <c r="AG614" s="2" t="s">
        <v>14</v>
      </c>
      <c r="AH614" s="2" t="s">
        <v>191</v>
      </c>
      <c r="AI614" s="2"/>
      <c r="AJ614" s="2" t="s">
        <v>240</v>
      </c>
      <c r="AK614" s="2" t="s">
        <v>241</v>
      </c>
      <c r="AL614" s="2" t="s">
        <v>241</v>
      </c>
      <c r="AM614" s="2" t="s">
        <v>242</v>
      </c>
      <c r="AN614" s="2" t="s">
        <v>3650</v>
      </c>
      <c r="AO614" s="22">
        <v>0</v>
      </c>
      <c r="AP614" s="22">
        <v>0</v>
      </c>
      <c r="AQ614" s="22">
        <v>0</v>
      </c>
      <c r="AR614" s="22">
        <v>0</v>
      </c>
      <c r="AS614" s="25">
        <v>58000</v>
      </c>
      <c r="AT614" s="25">
        <v>0</v>
      </c>
      <c r="AU614" s="25">
        <v>65155.56</v>
      </c>
      <c r="AV614" s="25">
        <v>0</v>
      </c>
      <c r="AW614" s="25">
        <v>58000</v>
      </c>
      <c r="AX614" s="25">
        <v>65155.56</v>
      </c>
      <c r="AY614" s="25">
        <v>7155.56</v>
      </c>
    </row>
    <row r="615" spans="2:51" hidden="1">
      <c r="B615" s="5" t="s">
        <v>17</v>
      </c>
      <c r="C615" s="2" t="s">
        <v>524</v>
      </c>
      <c r="D615" s="2" t="s">
        <v>100</v>
      </c>
      <c r="E615" s="2" t="s">
        <v>1587</v>
      </c>
      <c r="F615" s="2" t="s">
        <v>88</v>
      </c>
      <c r="G615" s="3">
        <v>46242</v>
      </c>
      <c r="H615" s="2" t="s">
        <v>3651</v>
      </c>
      <c r="I615" s="3">
        <v>46242</v>
      </c>
      <c r="J615" s="2" t="s">
        <v>3652</v>
      </c>
      <c r="K615" s="2" t="s">
        <v>208</v>
      </c>
      <c r="L615" s="2"/>
      <c r="M615" s="2" t="s">
        <v>90</v>
      </c>
      <c r="N615" s="3"/>
      <c r="O615" s="2"/>
      <c r="P615" s="2"/>
      <c r="Q615" s="2" t="s">
        <v>22</v>
      </c>
      <c r="R615" s="2" t="s">
        <v>22</v>
      </c>
      <c r="S615" s="2"/>
      <c r="T615" s="3">
        <v>46242</v>
      </c>
      <c r="U615" s="2" t="s">
        <v>3653</v>
      </c>
      <c r="V615" s="2"/>
      <c r="W615" s="2" t="s">
        <v>628</v>
      </c>
      <c r="X615" s="2" t="s">
        <v>91</v>
      </c>
      <c r="Y615" s="2" t="s">
        <v>629</v>
      </c>
      <c r="Z615" s="2" t="s">
        <v>92</v>
      </c>
      <c r="AA615" s="2" t="s">
        <v>90</v>
      </c>
      <c r="AB615" s="2"/>
      <c r="AC615" s="2" t="s">
        <v>114</v>
      </c>
      <c r="AD615" s="2">
        <v>1</v>
      </c>
      <c r="AE615" s="2" t="s">
        <v>189</v>
      </c>
      <c r="AF615" s="2" t="s">
        <v>190</v>
      </c>
      <c r="AG615" s="2" t="s">
        <v>14</v>
      </c>
      <c r="AH615" s="2" t="s">
        <v>191</v>
      </c>
      <c r="AI615" s="2"/>
      <c r="AJ615" s="2" t="s">
        <v>238</v>
      </c>
      <c r="AK615" s="2" t="s">
        <v>206</v>
      </c>
      <c r="AL615" s="2" t="s">
        <v>206</v>
      </c>
      <c r="AM615" s="2" t="s">
        <v>239</v>
      </c>
      <c r="AN615" s="2" t="s">
        <v>3654</v>
      </c>
      <c r="AO615" s="22">
        <v>0</v>
      </c>
      <c r="AP615" s="22">
        <v>0</v>
      </c>
      <c r="AQ615" s="22">
        <v>0</v>
      </c>
      <c r="AR615" s="22">
        <v>0</v>
      </c>
      <c r="AS615" s="25">
        <v>78000</v>
      </c>
      <c r="AT615" s="25">
        <v>0</v>
      </c>
      <c r="AU615" s="25">
        <v>86864.8</v>
      </c>
      <c r="AV615" s="25">
        <v>0</v>
      </c>
      <c r="AW615" s="25">
        <v>78000</v>
      </c>
      <c r="AX615" s="25">
        <v>86864.8</v>
      </c>
      <c r="AY615" s="25">
        <v>8864.7999999999993</v>
      </c>
    </row>
    <row r="616" spans="2:51" hidden="1">
      <c r="B616" s="5" t="s">
        <v>17</v>
      </c>
      <c r="C616" s="2" t="s">
        <v>524</v>
      </c>
      <c r="D616" s="2" t="s">
        <v>100</v>
      </c>
      <c r="E616" s="2" t="s">
        <v>1587</v>
      </c>
      <c r="F616" s="2" t="s">
        <v>88</v>
      </c>
      <c r="G616" s="3">
        <v>46242</v>
      </c>
      <c r="H616" s="2" t="s">
        <v>3655</v>
      </c>
      <c r="I616" s="3">
        <v>46242</v>
      </c>
      <c r="J616" s="2" t="s">
        <v>3656</v>
      </c>
      <c r="K616" s="2" t="s">
        <v>208</v>
      </c>
      <c r="L616" s="2"/>
      <c r="M616" s="2" t="s">
        <v>90</v>
      </c>
      <c r="N616" s="3"/>
      <c r="O616" s="2"/>
      <c r="P616" s="2"/>
      <c r="Q616" s="2" t="s">
        <v>22</v>
      </c>
      <c r="R616" s="2" t="s">
        <v>22</v>
      </c>
      <c r="S616" s="2"/>
      <c r="T616" s="3">
        <v>46242</v>
      </c>
      <c r="U616" s="2" t="s">
        <v>3657</v>
      </c>
      <c r="V616" s="2"/>
      <c r="W616" s="2" t="s">
        <v>1188</v>
      </c>
      <c r="X616" s="2" t="s">
        <v>113</v>
      </c>
      <c r="Y616" s="2" t="s">
        <v>730</v>
      </c>
      <c r="Z616" s="2" t="s">
        <v>92</v>
      </c>
      <c r="AA616" s="2" t="s">
        <v>90</v>
      </c>
      <c r="AB616" s="2"/>
      <c r="AC616" s="2" t="s">
        <v>114</v>
      </c>
      <c r="AD616" s="2">
        <v>1</v>
      </c>
      <c r="AE616" s="2" t="s">
        <v>189</v>
      </c>
      <c r="AF616" s="2" t="s">
        <v>190</v>
      </c>
      <c r="AG616" s="2" t="s">
        <v>14</v>
      </c>
      <c r="AH616" s="2" t="s">
        <v>191</v>
      </c>
      <c r="AI616" s="2"/>
      <c r="AJ616" s="2" t="s">
        <v>306</v>
      </c>
      <c r="AK616" s="2" t="s">
        <v>167</v>
      </c>
      <c r="AL616" s="2" t="s">
        <v>167</v>
      </c>
      <c r="AM616" s="2" t="s">
        <v>307</v>
      </c>
      <c r="AN616" s="2" t="s">
        <v>3658</v>
      </c>
      <c r="AO616" s="22">
        <v>0</v>
      </c>
      <c r="AP616" s="22">
        <v>0</v>
      </c>
      <c r="AQ616" s="22">
        <v>0</v>
      </c>
      <c r="AR616" s="22">
        <v>0</v>
      </c>
      <c r="AS616" s="25">
        <v>75000</v>
      </c>
      <c r="AT616" s="25">
        <v>0</v>
      </c>
      <c r="AU616" s="25">
        <v>84314.32</v>
      </c>
      <c r="AV616" s="25">
        <v>0</v>
      </c>
      <c r="AW616" s="25">
        <v>75000</v>
      </c>
      <c r="AX616" s="25">
        <v>84314.32</v>
      </c>
      <c r="AY616" s="25">
        <v>9314.32</v>
      </c>
    </row>
    <row r="617" spans="2:51" hidden="1">
      <c r="B617" s="5" t="s">
        <v>17</v>
      </c>
      <c r="C617" s="2" t="s">
        <v>524</v>
      </c>
      <c r="D617" s="2" t="s">
        <v>100</v>
      </c>
      <c r="E617" s="2" t="s">
        <v>1587</v>
      </c>
      <c r="F617" s="2" t="s">
        <v>88</v>
      </c>
      <c r="G617" s="3">
        <v>46242</v>
      </c>
      <c r="H617" s="2" t="s">
        <v>3659</v>
      </c>
      <c r="I617" s="3">
        <v>46242</v>
      </c>
      <c r="J617" s="2" t="s">
        <v>3660</v>
      </c>
      <c r="K617" s="2" t="s">
        <v>208</v>
      </c>
      <c r="L617" s="2"/>
      <c r="M617" s="2" t="s">
        <v>90</v>
      </c>
      <c r="N617" s="3"/>
      <c r="O617" s="2"/>
      <c r="P617" s="2"/>
      <c r="Q617" s="2" t="s">
        <v>22</v>
      </c>
      <c r="R617" s="2" t="s">
        <v>22</v>
      </c>
      <c r="S617" s="2"/>
      <c r="T617" s="3">
        <v>46242</v>
      </c>
      <c r="U617" s="2" t="s">
        <v>3661</v>
      </c>
      <c r="V617" s="2"/>
      <c r="W617" s="2" t="s">
        <v>807</v>
      </c>
      <c r="X617" s="2" t="s">
        <v>91</v>
      </c>
      <c r="Y617" s="2" t="s">
        <v>792</v>
      </c>
      <c r="Z617" s="2" t="s">
        <v>92</v>
      </c>
      <c r="AA617" s="2" t="s">
        <v>1016</v>
      </c>
      <c r="AB617" s="2" t="s">
        <v>1017</v>
      </c>
      <c r="AC617" s="2" t="s">
        <v>114</v>
      </c>
      <c r="AD617" s="2">
        <v>1</v>
      </c>
      <c r="AE617" s="2" t="s">
        <v>189</v>
      </c>
      <c r="AF617" s="2" t="s">
        <v>190</v>
      </c>
      <c r="AG617" s="2" t="s">
        <v>14</v>
      </c>
      <c r="AH617" s="2" t="s">
        <v>191</v>
      </c>
      <c r="AI617" s="2"/>
      <c r="AJ617" s="2" t="s">
        <v>306</v>
      </c>
      <c r="AK617" s="2" t="s">
        <v>167</v>
      </c>
      <c r="AL617" s="2" t="s">
        <v>167</v>
      </c>
      <c r="AM617" s="2" t="s">
        <v>307</v>
      </c>
      <c r="AN617" s="2" t="s">
        <v>3662</v>
      </c>
      <c r="AO617" s="22">
        <v>0</v>
      </c>
      <c r="AP617" s="22">
        <v>0</v>
      </c>
      <c r="AQ617" s="22">
        <v>0</v>
      </c>
      <c r="AR617" s="22">
        <v>0</v>
      </c>
      <c r="AS617" s="25">
        <v>87000</v>
      </c>
      <c r="AT617" s="25">
        <v>0</v>
      </c>
      <c r="AU617" s="25">
        <v>96278.399999999994</v>
      </c>
      <c r="AV617" s="25">
        <v>0</v>
      </c>
      <c r="AW617" s="25">
        <v>87000</v>
      </c>
      <c r="AX617" s="25">
        <v>96278.399999999994</v>
      </c>
      <c r="AY617" s="25">
        <v>9278.4</v>
      </c>
    </row>
    <row r="618" spans="2:51" hidden="1">
      <c r="B618" s="5" t="s">
        <v>17</v>
      </c>
      <c r="C618" s="2" t="s">
        <v>524</v>
      </c>
      <c r="D618" s="2" t="s">
        <v>100</v>
      </c>
      <c r="E618" s="2" t="s">
        <v>1558</v>
      </c>
      <c r="F618" s="2" t="s">
        <v>88</v>
      </c>
      <c r="G618" s="3">
        <v>46242</v>
      </c>
      <c r="H618" s="2" t="s">
        <v>3663</v>
      </c>
      <c r="I618" s="3">
        <v>46242</v>
      </c>
      <c r="J618" s="2" t="s">
        <v>3664</v>
      </c>
      <c r="K618" s="2" t="s">
        <v>89</v>
      </c>
      <c r="L618" s="2"/>
      <c r="M618" s="2" t="s">
        <v>90</v>
      </c>
      <c r="N618" s="3"/>
      <c r="O618" s="2"/>
      <c r="P618" s="2"/>
      <c r="Q618" s="2" t="s">
        <v>22</v>
      </c>
      <c r="R618" s="2" t="s">
        <v>22</v>
      </c>
      <c r="S618" s="2"/>
      <c r="T618" s="3">
        <v>46242</v>
      </c>
      <c r="U618" s="2" t="s">
        <v>3665</v>
      </c>
      <c r="V618" s="2"/>
      <c r="W618" s="2" t="s">
        <v>992</v>
      </c>
      <c r="X618" s="2" t="s">
        <v>91</v>
      </c>
      <c r="Y618" s="2" t="s">
        <v>993</v>
      </c>
      <c r="Z618" s="2" t="s">
        <v>92</v>
      </c>
      <c r="AA618" s="2" t="s">
        <v>90</v>
      </c>
      <c r="AB618" s="2"/>
      <c r="AC618" s="2" t="s">
        <v>114</v>
      </c>
      <c r="AD618" s="2">
        <v>1</v>
      </c>
      <c r="AE618" s="2" t="s">
        <v>94</v>
      </c>
      <c r="AF618" s="2" t="s">
        <v>95</v>
      </c>
      <c r="AG618" s="2" t="s">
        <v>14</v>
      </c>
      <c r="AH618" s="2" t="s">
        <v>96</v>
      </c>
      <c r="AI618" s="2"/>
      <c r="AJ618" s="2" t="s">
        <v>123</v>
      </c>
      <c r="AK618" s="2" t="s">
        <v>13</v>
      </c>
      <c r="AL618" s="2" t="s">
        <v>13</v>
      </c>
      <c r="AM618" s="2" t="s">
        <v>124</v>
      </c>
      <c r="AN618" s="2" t="s">
        <v>3666</v>
      </c>
      <c r="AO618" s="22">
        <v>0</v>
      </c>
      <c r="AP618" s="22">
        <v>0</v>
      </c>
      <c r="AQ618" s="22">
        <v>0</v>
      </c>
      <c r="AR618" s="22">
        <v>0</v>
      </c>
      <c r="AS618" s="25">
        <v>24000</v>
      </c>
      <c r="AT618" s="25">
        <v>0</v>
      </c>
      <c r="AU618" s="25">
        <v>28829.56</v>
      </c>
      <c r="AV618" s="25">
        <v>0</v>
      </c>
      <c r="AW618" s="25">
        <v>24000</v>
      </c>
      <c r="AX618" s="25">
        <v>28829.56</v>
      </c>
      <c r="AY618" s="25">
        <v>4829.5600000000004</v>
      </c>
    </row>
    <row r="619" spans="2:51" hidden="1">
      <c r="B619" s="5" t="s">
        <v>17</v>
      </c>
      <c r="C619" s="2" t="s">
        <v>524</v>
      </c>
      <c r="D619" s="2" t="s">
        <v>100</v>
      </c>
      <c r="E619" s="2" t="s">
        <v>1558</v>
      </c>
      <c r="F619" s="2" t="s">
        <v>88</v>
      </c>
      <c r="G619" s="3">
        <v>46242</v>
      </c>
      <c r="H619" s="2" t="s">
        <v>3667</v>
      </c>
      <c r="I619" s="3">
        <v>46242</v>
      </c>
      <c r="J619" s="2" t="s">
        <v>3668</v>
      </c>
      <c r="K619" s="2" t="s">
        <v>89</v>
      </c>
      <c r="L619" s="2"/>
      <c r="M619" s="2" t="s">
        <v>90</v>
      </c>
      <c r="N619" s="3"/>
      <c r="O619" s="2"/>
      <c r="P619" s="2"/>
      <c r="Q619" s="2" t="s">
        <v>22</v>
      </c>
      <c r="R619" s="2" t="s">
        <v>22</v>
      </c>
      <c r="S619" s="2"/>
      <c r="T619" s="3">
        <v>46242</v>
      </c>
      <c r="U619" s="2" t="s">
        <v>3669</v>
      </c>
      <c r="V619" s="2"/>
      <c r="W619" s="2" t="s">
        <v>859</v>
      </c>
      <c r="X619" s="2" t="s">
        <v>113</v>
      </c>
      <c r="Y619" s="2" t="s">
        <v>860</v>
      </c>
      <c r="Z619" s="2" t="s">
        <v>92</v>
      </c>
      <c r="AA619" s="2" t="s">
        <v>90</v>
      </c>
      <c r="AB619" s="2"/>
      <c r="AC619" s="2" t="s">
        <v>114</v>
      </c>
      <c r="AD619" s="2">
        <v>1</v>
      </c>
      <c r="AE619" s="2" t="s">
        <v>94</v>
      </c>
      <c r="AF619" s="2" t="s">
        <v>95</v>
      </c>
      <c r="AG619" s="2" t="s">
        <v>14</v>
      </c>
      <c r="AH619" s="2" t="s">
        <v>96</v>
      </c>
      <c r="AI619" s="2"/>
      <c r="AJ619" s="2" t="s">
        <v>801</v>
      </c>
      <c r="AK619" s="2" t="s">
        <v>802</v>
      </c>
      <c r="AL619" s="2" t="s">
        <v>802</v>
      </c>
      <c r="AM619" s="2" t="s">
        <v>803</v>
      </c>
      <c r="AN619" s="2" t="s">
        <v>3670</v>
      </c>
      <c r="AO619" s="22">
        <v>0</v>
      </c>
      <c r="AP619" s="22">
        <v>0</v>
      </c>
      <c r="AQ619" s="22">
        <v>0</v>
      </c>
      <c r="AR619" s="22">
        <v>0</v>
      </c>
      <c r="AS619" s="25">
        <v>32000</v>
      </c>
      <c r="AT619" s="25">
        <v>0</v>
      </c>
      <c r="AU619" s="25">
        <v>34165.08</v>
      </c>
      <c r="AV619" s="25">
        <v>0</v>
      </c>
      <c r="AW619" s="25">
        <v>32000</v>
      </c>
      <c r="AX619" s="25">
        <v>34165.08</v>
      </c>
      <c r="AY619" s="25">
        <v>2165.08</v>
      </c>
    </row>
    <row r="620" spans="2:51" hidden="1">
      <c r="B620" s="5" t="s">
        <v>17</v>
      </c>
      <c r="C620" s="2" t="s">
        <v>524</v>
      </c>
      <c r="D620" s="2" t="s">
        <v>100</v>
      </c>
      <c r="E620" s="2" t="s">
        <v>1558</v>
      </c>
      <c r="F620" s="2" t="s">
        <v>88</v>
      </c>
      <c r="G620" s="3">
        <v>46242</v>
      </c>
      <c r="H620" s="2" t="s">
        <v>3671</v>
      </c>
      <c r="I620" s="3">
        <v>46242</v>
      </c>
      <c r="J620" s="2" t="s">
        <v>3672</v>
      </c>
      <c r="K620" s="2" t="s">
        <v>89</v>
      </c>
      <c r="L620" s="2"/>
      <c r="M620" s="2" t="s">
        <v>90</v>
      </c>
      <c r="N620" s="3"/>
      <c r="O620" s="2"/>
      <c r="P620" s="2"/>
      <c r="Q620" s="2" t="s">
        <v>22</v>
      </c>
      <c r="R620" s="2" t="s">
        <v>22</v>
      </c>
      <c r="S620" s="2"/>
      <c r="T620" s="3">
        <v>46242</v>
      </c>
      <c r="U620" s="2" t="s">
        <v>3673</v>
      </c>
      <c r="V620" s="2"/>
      <c r="W620" s="2" t="s">
        <v>872</v>
      </c>
      <c r="X620" s="2" t="s">
        <v>91</v>
      </c>
      <c r="Y620" s="2" t="s">
        <v>873</v>
      </c>
      <c r="Z620" s="2" t="s">
        <v>92</v>
      </c>
      <c r="AA620" s="2" t="s">
        <v>90</v>
      </c>
      <c r="AB620" s="2"/>
      <c r="AC620" s="2" t="s">
        <v>114</v>
      </c>
      <c r="AD620" s="2">
        <v>1</v>
      </c>
      <c r="AE620" s="2" t="s">
        <v>94</v>
      </c>
      <c r="AF620" s="2" t="s">
        <v>95</v>
      </c>
      <c r="AG620" s="2" t="s">
        <v>14</v>
      </c>
      <c r="AH620" s="2" t="s">
        <v>96</v>
      </c>
      <c r="AI620" s="2"/>
      <c r="AJ620" s="2" t="s">
        <v>306</v>
      </c>
      <c r="AK620" s="2" t="s">
        <v>167</v>
      </c>
      <c r="AL620" s="2" t="s">
        <v>167</v>
      </c>
      <c r="AM620" s="2" t="s">
        <v>307</v>
      </c>
      <c r="AN620" s="2" t="s">
        <v>3674</v>
      </c>
      <c r="AO620" s="22">
        <v>0</v>
      </c>
      <c r="AP620" s="22">
        <v>0</v>
      </c>
      <c r="AQ620" s="22">
        <v>0</v>
      </c>
      <c r="AR620" s="22">
        <v>0</v>
      </c>
      <c r="AS620" s="25">
        <v>77000</v>
      </c>
      <c r="AT620" s="25">
        <v>0</v>
      </c>
      <c r="AU620" s="25">
        <v>87190</v>
      </c>
      <c r="AV620" s="25">
        <v>0</v>
      </c>
      <c r="AW620" s="25">
        <v>77000</v>
      </c>
      <c r="AX620" s="25">
        <v>87190</v>
      </c>
      <c r="AY620" s="25">
        <v>10190</v>
      </c>
    </row>
    <row r="621" spans="2:51" hidden="1">
      <c r="B621" s="5" t="s">
        <v>17</v>
      </c>
      <c r="C621" s="2" t="s">
        <v>524</v>
      </c>
      <c r="D621" s="2" t="s">
        <v>100</v>
      </c>
      <c r="E621" s="2" t="s">
        <v>1558</v>
      </c>
      <c r="F621" s="2" t="s">
        <v>88</v>
      </c>
      <c r="G621" s="3">
        <v>46242</v>
      </c>
      <c r="H621" s="2" t="s">
        <v>3675</v>
      </c>
      <c r="I621" s="3">
        <v>46242</v>
      </c>
      <c r="J621" s="2" t="s">
        <v>3676</v>
      </c>
      <c r="K621" s="2" t="s">
        <v>89</v>
      </c>
      <c r="L621" s="2"/>
      <c r="M621" s="2" t="s">
        <v>90</v>
      </c>
      <c r="N621" s="3"/>
      <c r="O621" s="2"/>
      <c r="P621" s="2"/>
      <c r="Q621" s="2" t="s">
        <v>22</v>
      </c>
      <c r="R621" s="2" t="s">
        <v>22</v>
      </c>
      <c r="S621" s="2"/>
      <c r="T621" s="3">
        <v>46242</v>
      </c>
      <c r="U621" s="2" t="s">
        <v>3677</v>
      </c>
      <c r="V621" s="2"/>
      <c r="W621" s="2" t="s">
        <v>1358</v>
      </c>
      <c r="X621" s="2" t="s">
        <v>91</v>
      </c>
      <c r="Y621" s="2" t="s">
        <v>1359</v>
      </c>
      <c r="Z621" s="2" t="s">
        <v>92</v>
      </c>
      <c r="AA621" s="2" t="s">
        <v>1359</v>
      </c>
      <c r="AB621" s="2" t="s">
        <v>1360</v>
      </c>
      <c r="AC621" s="2" t="s">
        <v>114</v>
      </c>
      <c r="AD621" s="2">
        <v>1</v>
      </c>
      <c r="AE621" s="2" t="s">
        <v>94</v>
      </c>
      <c r="AF621" s="2" t="s">
        <v>95</v>
      </c>
      <c r="AG621" s="2" t="s">
        <v>14</v>
      </c>
      <c r="AH621" s="2" t="s">
        <v>96</v>
      </c>
      <c r="AI621" s="2"/>
      <c r="AJ621" s="2" t="s">
        <v>736</v>
      </c>
      <c r="AK621" s="2" t="s">
        <v>737</v>
      </c>
      <c r="AL621" s="2" t="s">
        <v>737</v>
      </c>
      <c r="AM621" s="2" t="s">
        <v>738</v>
      </c>
      <c r="AN621" s="2" t="s">
        <v>3678</v>
      </c>
      <c r="AO621" s="22">
        <v>0</v>
      </c>
      <c r="AP621" s="22">
        <v>0</v>
      </c>
      <c r="AQ621" s="22">
        <v>0</v>
      </c>
      <c r="AR621" s="22">
        <v>0</v>
      </c>
      <c r="AS621" s="25">
        <v>42000</v>
      </c>
      <c r="AT621" s="25">
        <v>0</v>
      </c>
      <c r="AU621" s="25">
        <v>48846</v>
      </c>
      <c r="AV621" s="25">
        <v>0</v>
      </c>
      <c r="AW621" s="25">
        <v>42000</v>
      </c>
      <c r="AX621" s="25">
        <v>48846</v>
      </c>
      <c r="AY621" s="25">
        <v>6846</v>
      </c>
    </row>
    <row r="622" spans="2:51">
      <c r="B622" s="5" t="s">
        <v>17</v>
      </c>
      <c r="C622" s="2" t="s">
        <v>524</v>
      </c>
      <c r="D622" s="2" t="s">
        <v>100</v>
      </c>
      <c r="E622" s="2" t="s">
        <v>1587</v>
      </c>
      <c r="F622" s="2" t="s">
        <v>88</v>
      </c>
      <c r="G622" s="3">
        <v>46245</v>
      </c>
      <c r="H622" s="2" t="s">
        <v>3679</v>
      </c>
      <c r="I622" s="3">
        <v>46242</v>
      </c>
      <c r="J622" s="2" t="s">
        <v>3680</v>
      </c>
      <c r="K622" s="2" t="s">
        <v>208</v>
      </c>
      <c r="L622" s="2"/>
      <c r="M622" s="2" t="s">
        <v>90</v>
      </c>
      <c r="N622" s="3"/>
      <c r="O622" s="2"/>
      <c r="P622" s="2"/>
      <c r="Q622" s="2" t="s">
        <v>22</v>
      </c>
      <c r="R622" s="2" t="s">
        <v>22</v>
      </c>
      <c r="S622" s="2"/>
      <c r="T622" s="3">
        <v>46242</v>
      </c>
      <c r="U622" s="2" t="s">
        <v>3681</v>
      </c>
      <c r="V622" s="2"/>
      <c r="W622" s="2" t="s">
        <v>567</v>
      </c>
      <c r="X622" s="2" t="s">
        <v>91</v>
      </c>
      <c r="Y622" s="2" t="s">
        <v>566</v>
      </c>
      <c r="Z622" s="2" t="s">
        <v>149</v>
      </c>
      <c r="AA622" s="2" t="s">
        <v>90</v>
      </c>
      <c r="AB622" s="2"/>
      <c r="AC622" s="2" t="s">
        <v>114</v>
      </c>
      <c r="AD622" s="2">
        <v>1</v>
      </c>
      <c r="AE622" s="2" t="s">
        <v>189</v>
      </c>
      <c r="AF622" s="2" t="s">
        <v>190</v>
      </c>
      <c r="AG622" s="2" t="s">
        <v>14</v>
      </c>
      <c r="AH622" s="2" t="s">
        <v>191</v>
      </c>
      <c r="AI622" s="2"/>
      <c r="AJ622" s="2" t="s">
        <v>271</v>
      </c>
      <c r="AK622" s="2" t="s">
        <v>272</v>
      </c>
      <c r="AL622" s="2" t="s">
        <v>272</v>
      </c>
      <c r="AM622" s="2" t="s">
        <v>273</v>
      </c>
      <c r="AN622" s="2" t="s">
        <v>3682</v>
      </c>
      <c r="AO622" s="22">
        <v>0</v>
      </c>
      <c r="AP622" s="22">
        <v>1435</v>
      </c>
      <c r="AQ622" s="22">
        <v>1798</v>
      </c>
      <c r="AR622" s="22">
        <v>363</v>
      </c>
      <c r="AS622" s="25">
        <v>87357.98</v>
      </c>
      <c r="AT622" s="25">
        <v>7026.5</v>
      </c>
      <c r="AU622" s="25">
        <v>58930.05</v>
      </c>
      <c r="AV622" s="25">
        <v>0</v>
      </c>
      <c r="AW622" s="25">
        <v>80331.48</v>
      </c>
      <c r="AX622" s="25">
        <v>58930.05</v>
      </c>
      <c r="AY622" s="25">
        <v>-21401.43</v>
      </c>
    </row>
    <row r="623" spans="2:51" hidden="1">
      <c r="B623" s="5" t="s">
        <v>17</v>
      </c>
      <c r="C623" s="2" t="s">
        <v>107</v>
      </c>
      <c r="D623" s="2" t="s">
        <v>100</v>
      </c>
      <c r="E623" s="2"/>
      <c r="F623" s="2"/>
      <c r="G623" s="3">
        <v>46242</v>
      </c>
      <c r="H623" s="2" t="s">
        <v>3683</v>
      </c>
      <c r="I623" s="3">
        <v>46242</v>
      </c>
      <c r="J623" s="2" t="s">
        <v>3684</v>
      </c>
      <c r="K623" s="2" t="s">
        <v>208</v>
      </c>
      <c r="L623" s="2"/>
      <c r="M623" s="2" t="s">
        <v>90</v>
      </c>
      <c r="N623" s="3"/>
      <c r="O623" s="2"/>
      <c r="P623" s="2"/>
      <c r="Q623" s="2" t="s">
        <v>719</v>
      </c>
      <c r="R623" s="2"/>
      <c r="S623" s="2"/>
      <c r="T623" s="3">
        <v>46242</v>
      </c>
      <c r="U623" s="2" t="s">
        <v>3685</v>
      </c>
      <c r="V623" s="2"/>
      <c r="W623" s="2" t="s">
        <v>1038</v>
      </c>
      <c r="X623" s="2" t="s">
        <v>91</v>
      </c>
      <c r="Y623" s="2" t="s">
        <v>1034</v>
      </c>
      <c r="Z623" s="2" t="s">
        <v>92</v>
      </c>
      <c r="AA623" s="2" t="s">
        <v>90</v>
      </c>
      <c r="AB623" s="2"/>
      <c r="AC623" s="2" t="s">
        <v>114</v>
      </c>
      <c r="AD623" s="2">
        <v>1</v>
      </c>
      <c r="AE623" s="2" t="s">
        <v>422</v>
      </c>
      <c r="AF623" s="2" t="s">
        <v>423</v>
      </c>
      <c r="AG623" s="2" t="s">
        <v>423</v>
      </c>
      <c r="AH623" s="2" t="s">
        <v>424</v>
      </c>
      <c r="AI623" s="2"/>
      <c r="AJ623" s="2" t="s">
        <v>321</v>
      </c>
      <c r="AK623" s="2" t="s">
        <v>322</v>
      </c>
      <c r="AL623" s="2" t="s">
        <v>322</v>
      </c>
      <c r="AM623" s="2" t="s">
        <v>323</v>
      </c>
      <c r="AN623" s="2" t="s">
        <v>3686</v>
      </c>
      <c r="AO623" s="22">
        <v>0</v>
      </c>
      <c r="AP623" s="22">
        <v>0</v>
      </c>
      <c r="AQ623" s="22">
        <v>0</v>
      </c>
      <c r="AR623" s="22">
        <v>0</v>
      </c>
      <c r="AS623" s="25">
        <v>40000</v>
      </c>
      <c r="AT623" s="25">
        <v>0</v>
      </c>
      <c r="AU623" s="25">
        <v>51484</v>
      </c>
      <c r="AV623" s="25">
        <v>0</v>
      </c>
      <c r="AW623" s="25">
        <v>40000</v>
      </c>
      <c r="AX623" s="25">
        <v>51484</v>
      </c>
      <c r="AY623" s="25">
        <v>11484</v>
      </c>
    </row>
    <row r="624" spans="2:51" hidden="1">
      <c r="B624" s="5" t="s">
        <v>17</v>
      </c>
      <c r="C624" s="2" t="s">
        <v>524</v>
      </c>
      <c r="D624" s="2" t="s">
        <v>100</v>
      </c>
      <c r="E624" s="2" t="s">
        <v>1587</v>
      </c>
      <c r="F624" s="2" t="s">
        <v>88</v>
      </c>
      <c r="G624" s="3">
        <v>46242</v>
      </c>
      <c r="H624" s="2" t="s">
        <v>3687</v>
      </c>
      <c r="I624" s="3">
        <v>46242</v>
      </c>
      <c r="J624" s="2" t="s">
        <v>3688</v>
      </c>
      <c r="K624" s="2" t="s">
        <v>208</v>
      </c>
      <c r="L624" s="2"/>
      <c r="M624" s="2" t="s">
        <v>90</v>
      </c>
      <c r="N624" s="3"/>
      <c r="O624" s="2"/>
      <c r="P624" s="2"/>
      <c r="Q624" s="2" t="s">
        <v>22</v>
      </c>
      <c r="R624" s="2" t="s">
        <v>22</v>
      </c>
      <c r="S624" s="2"/>
      <c r="T624" s="3">
        <v>46242</v>
      </c>
      <c r="U624" s="2" t="s">
        <v>3689</v>
      </c>
      <c r="V624" s="2"/>
      <c r="W624" s="2" t="s">
        <v>1006</v>
      </c>
      <c r="X624" s="2" t="s">
        <v>113</v>
      </c>
      <c r="Y624" s="2" t="s">
        <v>730</v>
      </c>
      <c r="Z624" s="2" t="s">
        <v>92</v>
      </c>
      <c r="AA624" s="2" t="s">
        <v>90</v>
      </c>
      <c r="AB624" s="2"/>
      <c r="AC624" s="2" t="s">
        <v>114</v>
      </c>
      <c r="AD624" s="2">
        <v>1</v>
      </c>
      <c r="AE624" s="2" t="s">
        <v>189</v>
      </c>
      <c r="AF624" s="2" t="s">
        <v>190</v>
      </c>
      <c r="AG624" s="2" t="s">
        <v>14</v>
      </c>
      <c r="AH624" s="2" t="s">
        <v>191</v>
      </c>
      <c r="AI624" s="2"/>
      <c r="AJ624" s="2" t="s">
        <v>240</v>
      </c>
      <c r="AK624" s="2" t="s">
        <v>241</v>
      </c>
      <c r="AL624" s="2" t="s">
        <v>241</v>
      </c>
      <c r="AM624" s="2" t="s">
        <v>242</v>
      </c>
      <c r="AN624" s="2" t="s">
        <v>3690</v>
      </c>
      <c r="AO624" s="22">
        <v>0</v>
      </c>
      <c r="AP624" s="22">
        <v>0</v>
      </c>
      <c r="AQ624" s="22">
        <v>0</v>
      </c>
      <c r="AR624" s="22">
        <v>0</v>
      </c>
      <c r="AS624" s="25">
        <v>60000</v>
      </c>
      <c r="AT624" s="25">
        <v>0</v>
      </c>
      <c r="AU624" s="25">
        <v>68032.960000000006</v>
      </c>
      <c r="AV624" s="25">
        <v>0</v>
      </c>
      <c r="AW624" s="25">
        <v>60000</v>
      </c>
      <c r="AX624" s="25">
        <v>68032.960000000006</v>
      </c>
      <c r="AY624" s="25">
        <v>8032.96</v>
      </c>
    </row>
    <row r="625" spans="2:51" hidden="1">
      <c r="B625" s="5" t="s">
        <v>551</v>
      </c>
      <c r="C625" s="2" t="s">
        <v>552</v>
      </c>
      <c r="D625" s="2"/>
      <c r="E625" s="2" t="s">
        <v>1496</v>
      </c>
      <c r="F625" s="2" t="s">
        <v>88</v>
      </c>
      <c r="G625" s="3">
        <v>46243</v>
      </c>
      <c r="H625" s="2" t="s">
        <v>3691</v>
      </c>
      <c r="I625" s="3">
        <v>46243</v>
      </c>
      <c r="J625" s="2" t="s">
        <v>3692</v>
      </c>
      <c r="K625" s="2"/>
      <c r="L625" s="2"/>
      <c r="M625" s="2" t="s">
        <v>90</v>
      </c>
      <c r="N625" s="3"/>
      <c r="O625" s="2"/>
      <c r="P625" s="2"/>
      <c r="Q625" s="2" t="s">
        <v>834</v>
      </c>
      <c r="R625" s="2" t="s">
        <v>834</v>
      </c>
      <c r="S625" s="2"/>
      <c r="T625" s="3"/>
      <c r="U625" s="2"/>
      <c r="V625" s="2"/>
      <c r="W625" s="2" t="s">
        <v>1138</v>
      </c>
      <c r="X625" s="2" t="s">
        <v>91</v>
      </c>
      <c r="Y625" s="2" t="s">
        <v>1228</v>
      </c>
      <c r="Z625" s="2" t="s">
        <v>92</v>
      </c>
      <c r="AA625" s="2" t="s">
        <v>90</v>
      </c>
      <c r="AB625" s="2"/>
      <c r="AC625" s="2" t="s">
        <v>114</v>
      </c>
      <c r="AD625" s="2">
        <v>1</v>
      </c>
      <c r="AE625" s="2" t="s">
        <v>321</v>
      </c>
      <c r="AF625" s="2" t="s">
        <v>322</v>
      </c>
      <c r="AG625" s="2" t="s">
        <v>322</v>
      </c>
      <c r="AH625" s="2" t="s">
        <v>323</v>
      </c>
      <c r="AI625" s="2"/>
      <c r="AJ625" s="2" t="s">
        <v>138</v>
      </c>
      <c r="AK625" s="2" t="s">
        <v>103</v>
      </c>
      <c r="AL625" s="2" t="s">
        <v>103</v>
      </c>
      <c r="AM625" s="2" t="s">
        <v>139</v>
      </c>
      <c r="AN625" s="2" t="s">
        <v>3693</v>
      </c>
      <c r="AO625" s="22">
        <v>0</v>
      </c>
      <c r="AP625" s="22">
        <v>0</v>
      </c>
      <c r="AQ625" s="22">
        <v>0</v>
      </c>
      <c r="AR625" s="22">
        <v>0</v>
      </c>
      <c r="AS625" s="25">
        <v>38500</v>
      </c>
      <c r="AT625" s="25">
        <v>0</v>
      </c>
      <c r="AU625" s="25">
        <v>40540.29</v>
      </c>
      <c r="AV625" s="25">
        <v>0</v>
      </c>
      <c r="AW625" s="25">
        <v>38500</v>
      </c>
      <c r="AX625" s="25">
        <v>40540.29</v>
      </c>
      <c r="AY625" s="25">
        <v>2040.29</v>
      </c>
    </row>
    <row r="626" spans="2:51" hidden="1">
      <c r="B626" s="5" t="s">
        <v>551</v>
      </c>
      <c r="C626" s="2" t="s">
        <v>552</v>
      </c>
      <c r="D626" s="2"/>
      <c r="E626" s="2" t="s">
        <v>1496</v>
      </c>
      <c r="F626" s="2" t="s">
        <v>88</v>
      </c>
      <c r="G626" s="3">
        <v>46243</v>
      </c>
      <c r="H626" s="2" t="s">
        <v>3694</v>
      </c>
      <c r="I626" s="3">
        <v>46243</v>
      </c>
      <c r="J626" s="2" t="s">
        <v>3695</v>
      </c>
      <c r="K626" s="2"/>
      <c r="L626" s="2"/>
      <c r="M626" s="2" t="s">
        <v>90</v>
      </c>
      <c r="N626" s="3"/>
      <c r="O626" s="2"/>
      <c r="P626" s="2"/>
      <c r="Q626" s="2" t="s">
        <v>834</v>
      </c>
      <c r="R626" s="2" t="s">
        <v>834</v>
      </c>
      <c r="S626" s="2"/>
      <c r="T626" s="3"/>
      <c r="U626" s="2"/>
      <c r="V626" s="2"/>
      <c r="W626" s="2" t="s">
        <v>2244</v>
      </c>
      <c r="X626" s="2" t="s">
        <v>91</v>
      </c>
      <c r="Y626" s="2" t="s">
        <v>894</v>
      </c>
      <c r="Z626" s="2" t="s">
        <v>92</v>
      </c>
      <c r="AA626" s="2" t="s">
        <v>90</v>
      </c>
      <c r="AB626" s="2"/>
      <c r="AC626" s="2" t="s">
        <v>114</v>
      </c>
      <c r="AD626" s="2">
        <v>1</v>
      </c>
      <c r="AE626" s="2" t="s">
        <v>321</v>
      </c>
      <c r="AF626" s="2" t="s">
        <v>322</v>
      </c>
      <c r="AG626" s="2" t="s">
        <v>322</v>
      </c>
      <c r="AH626" s="2" t="s">
        <v>323</v>
      </c>
      <c r="AI626" s="2"/>
      <c r="AJ626" s="2" t="s">
        <v>138</v>
      </c>
      <c r="AK626" s="2" t="s">
        <v>103</v>
      </c>
      <c r="AL626" s="2" t="s">
        <v>103</v>
      </c>
      <c r="AM626" s="2" t="s">
        <v>139</v>
      </c>
      <c r="AN626" s="2" t="s">
        <v>3696</v>
      </c>
      <c r="AO626" s="22">
        <v>0</v>
      </c>
      <c r="AP626" s="22">
        <v>0</v>
      </c>
      <c r="AQ626" s="22">
        <v>0</v>
      </c>
      <c r="AR626" s="22">
        <v>0</v>
      </c>
      <c r="AS626" s="25">
        <v>48500</v>
      </c>
      <c r="AT626" s="25">
        <v>0</v>
      </c>
      <c r="AU626" s="25">
        <v>50429.56</v>
      </c>
      <c r="AV626" s="25">
        <v>0</v>
      </c>
      <c r="AW626" s="25">
        <v>48500</v>
      </c>
      <c r="AX626" s="25">
        <v>50429.56</v>
      </c>
      <c r="AY626" s="25">
        <v>1929.56</v>
      </c>
    </row>
    <row r="627" spans="2:51" hidden="1">
      <c r="B627" s="5" t="s">
        <v>551</v>
      </c>
      <c r="C627" s="2" t="s">
        <v>552</v>
      </c>
      <c r="D627" s="2"/>
      <c r="E627" s="2" t="s">
        <v>1496</v>
      </c>
      <c r="F627" s="2" t="s">
        <v>88</v>
      </c>
      <c r="G627" s="3">
        <v>46243</v>
      </c>
      <c r="H627" s="2" t="s">
        <v>3697</v>
      </c>
      <c r="I627" s="3">
        <v>46243</v>
      </c>
      <c r="J627" s="2" t="s">
        <v>3698</v>
      </c>
      <c r="K627" s="2"/>
      <c r="L627" s="2"/>
      <c r="M627" s="2" t="s">
        <v>90</v>
      </c>
      <c r="N627" s="3"/>
      <c r="O627" s="2"/>
      <c r="P627" s="2"/>
      <c r="Q627" s="2" t="s">
        <v>834</v>
      </c>
      <c r="R627" s="2" t="s">
        <v>834</v>
      </c>
      <c r="S627" s="2"/>
      <c r="T627" s="3"/>
      <c r="U627" s="2"/>
      <c r="V627" s="2"/>
      <c r="W627" s="2" t="s">
        <v>962</v>
      </c>
      <c r="X627" s="2" t="s">
        <v>91</v>
      </c>
      <c r="Y627" s="2" t="s">
        <v>1380</v>
      </c>
      <c r="Z627" s="2" t="s">
        <v>92</v>
      </c>
      <c r="AA627" s="2" t="s">
        <v>90</v>
      </c>
      <c r="AB627" s="2"/>
      <c r="AC627" s="2" t="s">
        <v>114</v>
      </c>
      <c r="AD627" s="2">
        <v>1</v>
      </c>
      <c r="AE627" s="2" t="s">
        <v>321</v>
      </c>
      <c r="AF627" s="2" t="s">
        <v>322</v>
      </c>
      <c r="AG627" s="2" t="s">
        <v>322</v>
      </c>
      <c r="AH627" s="2" t="s">
        <v>323</v>
      </c>
      <c r="AI627" s="2"/>
      <c r="AJ627" s="2" t="s">
        <v>138</v>
      </c>
      <c r="AK627" s="2" t="s">
        <v>103</v>
      </c>
      <c r="AL627" s="2" t="s">
        <v>103</v>
      </c>
      <c r="AM627" s="2" t="s">
        <v>139</v>
      </c>
      <c r="AN627" s="2" t="s">
        <v>3699</v>
      </c>
      <c r="AO627" s="22">
        <v>0</v>
      </c>
      <c r="AP627" s="22">
        <v>0</v>
      </c>
      <c r="AQ627" s="22">
        <v>0</v>
      </c>
      <c r="AR627" s="22">
        <v>0</v>
      </c>
      <c r="AS627" s="25">
        <v>48500</v>
      </c>
      <c r="AT627" s="25">
        <v>0</v>
      </c>
      <c r="AU627" s="25">
        <v>50429.56</v>
      </c>
      <c r="AV627" s="25">
        <v>0</v>
      </c>
      <c r="AW627" s="25">
        <v>48500</v>
      </c>
      <c r="AX627" s="25">
        <v>50429.56</v>
      </c>
      <c r="AY627" s="25">
        <v>1929.56</v>
      </c>
    </row>
    <row r="628" spans="2:51" hidden="1">
      <c r="B628" s="5" t="s">
        <v>551</v>
      </c>
      <c r="C628" s="2" t="s">
        <v>552</v>
      </c>
      <c r="D628" s="2"/>
      <c r="E628" s="2" t="s">
        <v>1496</v>
      </c>
      <c r="F628" s="2" t="s">
        <v>88</v>
      </c>
      <c r="G628" s="3">
        <v>46243</v>
      </c>
      <c r="H628" s="2" t="s">
        <v>3700</v>
      </c>
      <c r="I628" s="3">
        <v>46243</v>
      </c>
      <c r="J628" s="2" t="s">
        <v>3701</v>
      </c>
      <c r="K628" s="2"/>
      <c r="L628" s="2"/>
      <c r="M628" s="2" t="s">
        <v>90</v>
      </c>
      <c r="N628" s="3"/>
      <c r="O628" s="2"/>
      <c r="P628" s="2"/>
      <c r="Q628" s="2" t="s">
        <v>834</v>
      </c>
      <c r="R628" s="2" t="s">
        <v>834</v>
      </c>
      <c r="S628" s="2"/>
      <c r="T628" s="3"/>
      <c r="U628" s="2"/>
      <c r="V628" s="2"/>
      <c r="W628" s="2" t="s">
        <v>956</v>
      </c>
      <c r="X628" s="2" t="s">
        <v>91</v>
      </c>
      <c r="Y628" s="2" t="s">
        <v>957</v>
      </c>
      <c r="Z628" s="2" t="s">
        <v>92</v>
      </c>
      <c r="AA628" s="2" t="s">
        <v>90</v>
      </c>
      <c r="AB628" s="2"/>
      <c r="AC628" s="2" t="s">
        <v>114</v>
      </c>
      <c r="AD628" s="2">
        <v>1</v>
      </c>
      <c r="AE628" s="2" t="s">
        <v>321</v>
      </c>
      <c r="AF628" s="2" t="s">
        <v>322</v>
      </c>
      <c r="AG628" s="2" t="s">
        <v>322</v>
      </c>
      <c r="AH628" s="2" t="s">
        <v>323</v>
      </c>
      <c r="AI628" s="2"/>
      <c r="AJ628" s="2" t="s">
        <v>231</v>
      </c>
      <c r="AK628" s="2" t="s">
        <v>207</v>
      </c>
      <c r="AL628" s="2" t="s">
        <v>207</v>
      </c>
      <c r="AM628" s="2" t="s">
        <v>178</v>
      </c>
      <c r="AN628" s="2" t="s">
        <v>3702</v>
      </c>
      <c r="AO628" s="22">
        <v>0</v>
      </c>
      <c r="AP628" s="22">
        <v>0</v>
      </c>
      <c r="AQ628" s="22">
        <v>0</v>
      </c>
      <c r="AR628" s="22">
        <v>0</v>
      </c>
      <c r="AS628" s="25">
        <v>11000</v>
      </c>
      <c r="AT628" s="25">
        <v>0</v>
      </c>
      <c r="AU628" s="25">
        <v>9875.08</v>
      </c>
      <c r="AV628" s="25">
        <v>0</v>
      </c>
      <c r="AW628" s="25">
        <v>11000</v>
      </c>
      <c r="AX628" s="25">
        <v>9875.08</v>
      </c>
      <c r="AY628" s="25">
        <v>-1124.92</v>
      </c>
    </row>
    <row r="629" spans="2:51" hidden="1">
      <c r="B629" s="5" t="s">
        <v>551</v>
      </c>
      <c r="C629" s="2" t="s">
        <v>552</v>
      </c>
      <c r="D629" s="2"/>
      <c r="E629" s="2" t="s">
        <v>1496</v>
      </c>
      <c r="F629" s="2" t="s">
        <v>88</v>
      </c>
      <c r="G629" s="3">
        <v>46243</v>
      </c>
      <c r="H629" s="2" t="s">
        <v>3703</v>
      </c>
      <c r="I629" s="3">
        <v>46243</v>
      </c>
      <c r="J629" s="2" t="s">
        <v>3704</v>
      </c>
      <c r="K629" s="2"/>
      <c r="L629" s="2"/>
      <c r="M629" s="2" t="s">
        <v>90</v>
      </c>
      <c r="N629" s="3"/>
      <c r="O629" s="2"/>
      <c r="P629" s="2"/>
      <c r="Q629" s="2" t="s">
        <v>834</v>
      </c>
      <c r="R629" s="2" t="s">
        <v>834</v>
      </c>
      <c r="S629" s="2"/>
      <c r="T629" s="3"/>
      <c r="U629" s="2"/>
      <c r="V629" s="2"/>
      <c r="W629" s="2" t="s">
        <v>893</v>
      </c>
      <c r="X629" s="2" t="s">
        <v>91</v>
      </c>
      <c r="Y629" s="2" t="s">
        <v>894</v>
      </c>
      <c r="Z629" s="2" t="s">
        <v>92</v>
      </c>
      <c r="AA629" s="2" t="s">
        <v>90</v>
      </c>
      <c r="AB629" s="2"/>
      <c r="AC629" s="2" t="s">
        <v>93</v>
      </c>
      <c r="AD629" s="2">
        <v>1</v>
      </c>
      <c r="AE629" s="2" t="s">
        <v>321</v>
      </c>
      <c r="AF629" s="2" t="s">
        <v>322</v>
      </c>
      <c r="AG629" s="2" t="s">
        <v>322</v>
      </c>
      <c r="AH629" s="2" t="s">
        <v>323</v>
      </c>
      <c r="AI629" s="2"/>
      <c r="AJ629" s="2" t="s">
        <v>321</v>
      </c>
      <c r="AK629" s="2" t="s">
        <v>322</v>
      </c>
      <c r="AL629" s="2" t="s">
        <v>322</v>
      </c>
      <c r="AM629" s="2" t="s">
        <v>323</v>
      </c>
      <c r="AN629" s="2" t="s">
        <v>880</v>
      </c>
      <c r="AO629" s="22">
        <v>0</v>
      </c>
      <c r="AP629" s="22">
        <v>0</v>
      </c>
      <c r="AQ629" s="22">
        <v>0</v>
      </c>
      <c r="AR629" s="22">
        <v>0</v>
      </c>
      <c r="AS629" s="25">
        <v>4000</v>
      </c>
      <c r="AT629" s="25">
        <v>0</v>
      </c>
      <c r="AU629" s="25">
        <v>2323.5500000000002</v>
      </c>
      <c r="AV629" s="25">
        <v>0</v>
      </c>
      <c r="AW629" s="25">
        <v>4000</v>
      </c>
      <c r="AX629" s="25">
        <v>2323.5500000000002</v>
      </c>
      <c r="AY629" s="25">
        <v>-1676.45</v>
      </c>
    </row>
    <row r="630" spans="2:51" hidden="1">
      <c r="B630" s="5" t="s">
        <v>551</v>
      </c>
      <c r="C630" s="2" t="s">
        <v>552</v>
      </c>
      <c r="D630" s="2"/>
      <c r="E630" s="2" t="s">
        <v>1496</v>
      </c>
      <c r="F630" s="2" t="s">
        <v>88</v>
      </c>
      <c r="G630" s="3">
        <v>46243</v>
      </c>
      <c r="H630" s="2" t="s">
        <v>3705</v>
      </c>
      <c r="I630" s="3">
        <v>46243</v>
      </c>
      <c r="J630" s="2" t="s">
        <v>3706</v>
      </c>
      <c r="K630" s="2"/>
      <c r="L630" s="2"/>
      <c r="M630" s="2" t="s">
        <v>90</v>
      </c>
      <c r="N630" s="3"/>
      <c r="O630" s="2"/>
      <c r="P630" s="2"/>
      <c r="Q630" s="2" t="s">
        <v>834</v>
      </c>
      <c r="R630" s="2" t="s">
        <v>834</v>
      </c>
      <c r="S630" s="2"/>
      <c r="T630" s="3"/>
      <c r="U630" s="2"/>
      <c r="V630" s="2"/>
      <c r="W630" s="2" t="s">
        <v>915</v>
      </c>
      <c r="X630" s="2" t="s">
        <v>91</v>
      </c>
      <c r="Y630" s="2" t="s">
        <v>894</v>
      </c>
      <c r="Z630" s="2" t="s">
        <v>92</v>
      </c>
      <c r="AA630" s="2" t="s">
        <v>90</v>
      </c>
      <c r="AB630" s="2"/>
      <c r="AC630" s="2" t="s">
        <v>114</v>
      </c>
      <c r="AD630" s="2">
        <v>1</v>
      </c>
      <c r="AE630" s="2" t="s">
        <v>321</v>
      </c>
      <c r="AF630" s="2" t="s">
        <v>322</v>
      </c>
      <c r="AG630" s="2" t="s">
        <v>322</v>
      </c>
      <c r="AH630" s="2" t="s">
        <v>323</v>
      </c>
      <c r="AI630" s="2"/>
      <c r="AJ630" s="2" t="s">
        <v>183</v>
      </c>
      <c r="AK630" s="2" t="s">
        <v>184</v>
      </c>
      <c r="AL630" s="2" t="s">
        <v>184</v>
      </c>
      <c r="AM630" s="2" t="s">
        <v>185</v>
      </c>
      <c r="AN630" s="2" t="s">
        <v>1251</v>
      </c>
      <c r="AO630" s="22">
        <v>0</v>
      </c>
      <c r="AP630" s="22">
        <v>0</v>
      </c>
      <c r="AQ630" s="22">
        <v>0</v>
      </c>
      <c r="AR630" s="22">
        <v>0</v>
      </c>
      <c r="AS630" s="25">
        <v>9000</v>
      </c>
      <c r="AT630" s="25">
        <v>0</v>
      </c>
      <c r="AU630" s="25">
        <v>9294.19</v>
      </c>
      <c r="AV630" s="25">
        <v>0</v>
      </c>
      <c r="AW630" s="25">
        <v>9000</v>
      </c>
      <c r="AX630" s="25">
        <v>9294.19</v>
      </c>
      <c r="AY630" s="25">
        <v>294.19</v>
      </c>
    </row>
    <row r="631" spans="2:51">
      <c r="B631" s="5" t="s">
        <v>551</v>
      </c>
      <c r="C631" s="2" t="s">
        <v>552</v>
      </c>
      <c r="D631" s="2" t="s">
        <v>100</v>
      </c>
      <c r="E631" s="2" t="s">
        <v>1496</v>
      </c>
      <c r="F631" s="2" t="s">
        <v>88</v>
      </c>
      <c r="G631" s="3">
        <v>46243</v>
      </c>
      <c r="H631" s="2" t="s">
        <v>3707</v>
      </c>
      <c r="I631" s="3">
        <v>46243</v>
      </c>
      <c r="J631" s="2" t="s">
        <v>3708</v>
      </c>
      <c r="K631" s="2"/>
      <c r="L631" s="2"/>
      <c r="M631" s="2" t="s">
        <v>90</v>
      </c>
      <c r="N631" s="3"/>
      <c r="O631" s="2"/>
      <c r="P631" s="2"/>
      <c r="Q631" s="2" t="s">
        <v>834</v>
      </c>
      <c r="R631" s="2" t="s">
        <v>834</v>
      </c>
      <c r="S631" s="2"/>
      <c r="T631" s="3"/>
      <c r="U631" s="2"/>
      <c r="V631" s="2"/>
      <c r="W631" s="2" t="s">
        <v>826</v>
      </c>
      <c r="X631" s="2" t="s">
        <v>91</v>
      </c>
      <c r="Y631" s="2" t="s">
        <v>754</v>
      </c>
      <c r="Z631" s="2" t="s">
        <v>149</v>
      </c>
      <c r="AA631" s="2" t="s">
        <v>90</v>
      </c>
      <c r="AB631" s="2"/>
      <c r="AC631" s="2" t="s">
        <v>93</v>
      </c>
      <c r="AD631" s="2">
        <v>1</v>
      </c>
      <c r="AE631" s="2" t="s">
        <v>321</v>
      </c>
      <c r="AF631" s="2" t="s">
        <v>322</v>
      </c>
      <c r="AG631" s="2" t="s">
        <v>322</v>
      </c>
      <c r="AH631" s="2" t="s">
        <v>323</v>
      </c>
      <c r="AI631" s="2"/>
      <c r="AJ631" s="2" t="s">
        <v>321</v>
      </c>
      <c r="AK631" s="2" t="s">
        <v>322</v>
      </c>
      <c r="AL631" s="2" t="s">
        <v>322</v>
      </c>
      <c r="AM631" s="2" t="s">
        <v>323</v>
      </c>
      <c r="AN631" s="2" t="s">
        <v>3709</v>
      </c>
      <c r="AO631" s="22">
        <v>0</v>
      </c>
      <c r="AP631" s="22">
        <v>71</v>
      </c>
      <c r="AQ631" s="22">
        <v>71</v>
      </c>
      <c r="AR631" s="22">
        <v>0</v>
      </c>
      <c r="AS631" s="25">
        <v>3231.9</v>
      </c>
      <c r="AT631" s="25">
        <v>0</v>
      </c>
      <c r="AU631" s="25">
        <v>6970.64</v>
      </c>
      <c r="AV631" s="25">
        <v>0</v>
      </c>
      <c r="AW631" s="25">
        <v>3231.9</v>
      </c>
      <c r="AX631" s="25">
        <v>6970.64</v>
      </c>
      <c r="AY631" s="25">
        <v>3738.74</v>
      </c>
    </row>
    <row r="632" spans="2:51">
      <c r="B632" s="5" t="s">
        <v>551</v>
      </c>
      <c r="C632" s="2" t="s">
        <v>552</v>
      </c>
      <c r="D632" s="2"/>
      <c r="E632" s="2" t="s">
        <v>1496</v>
      </c>
      <c r="F632" s="2" t="s">
        <v>88</v>
      </c>
      <c r="G632" s="3">
        <v>46243</v>
      </c>
      <c r="H632" s="2" t="s">
        <v>3710</v>
      </c>
      <c r="I632" s="3">
        <v>46243</v>
      </c>
      <c r="J632" s="2" t="s">
        <v>3711</v>
      </c>
      <c r="K632" s="2"/>
      <c r="L632" s="2"/>
      <c r="M632" s="2" t="s">
        <v>90</v>
      </c>
      <c r="N632" s="3"/>
      <c r="O632" s="2"/>
      <c r="P632" s="2"/>
      <c r="Q632" s="2" t="s">
        <v>834</v>
      </c>
      <c r="R632" s="2" t="s">
        <v>834</v>
      </c>
      <c r="S632" s="2"/>
      <c r="T632" s="3"/>
      <c r="U632" s="2"/>
      <c r="V632" s="2"/>
      <c r="W632" s="2" t="s">
        <v>720</v>
      </c>
      <c r="X632" s="2" t="s">
        <v>91</v>
      </c>
      <c r="Y632" s="2" t="s">
        <v>566</v>
      </c>
      <c r="Z632" s="2" t="s">
        <v>149</v>
      </c>
      <c r="AA632" s="2" t="s">
        <v>90</v>
      </c>
      <c r="AB632" s="2"/>
      <c r="AC632" s="2" t="s">
        <v>114</v>
      </c>
      <c r="AD632" s="2">
        <v>1</v>
      </c>
      <c r="AE632" s="2" t="s">
        <v>321</v>
      </c>
      <c r="AF632" s="2" t="s">
        <v>322</v>
      </c>
      <c r="AG632" s="2" t="s">
        <v>322</v>
      </c>
      <c r="AH632" s="2" t="s">
        <v>323</v>
      </c>
      <c r="AI632" s="2"/>
      <c r="AJ632" s="2" t="s">
        <v>231</v>
      </c>
      <c r="AK632" s="2" t="s">
        <v>207</v>
      </c>
      <c r="AL632" s="2" t="s">
        <v>207</v>
      </c>
      <c r="AM632" s="2" t="s">
        <v>178</v>
      </c>
      <c r="AN632" s="2" t="s">
        <v>3712</v>
      </c>
      <c r="AO632" s="22">
        <v>0</v>
      </c>
      <c r="AP632" s="22">
        <v>130</v>
      </c>
      <c r="AQ632" s="22">
        <v>230</v>
      </c>
      <c r="AR632" s="22">
        <v>100</v>
      </c>
      <c r="AS632" s="25">
        <v>10838.62</v>
      </c>
      <c r="AT632" s="25">
        <v>197.2</v>
      </c>
      <c r="AU632" s="25">
        <v>8713.2999999999993</v>
      </c>
      <c r="AV632" s="25">
        <v>0</v>
      </c>
      <c r="AW632" s="25">
        <v>10641.42</v>
      </c>
      <c r="AX632" s="25">
        <v>8713.2999999999993</v>
      </c>
      <c r="AY632" s="25">
        <v>-1928.12</v>
      </c>
    </row>
    <row r="633" spans="2:51" hidden="1">
      <c r="B633" s="5" t="s">
        <v>551</v>
      </c>
      <c r="C633" s="2" t="s">
        <v>552</v>
      </c>
      <c r="D633" s="2"/>
      <c r="E633" s="2" t="s">
        <v>1496</v>
      </c>
      <c r="F633" s="2" t="s">
        <v>88</v>
      </c>
      <c r="G633" s="3">
        <v>46243</v>
      </c>
      <c r="H633" s="2" t="s">
        <v>3713</v>
      </c>
      <c r="I633" s="3">
        <v>46243</v>
      </c>
      <c r="J633" s="2" t="s">
        <v>3714</v>
      </c>
      <c r="K633" s="2"/>
      <c r="L633" s="2"/>
      <c r="M633" s="2" t="s">
        <v>90</v>
      </c>
      <c r="N633" s="3"/>
      <c r="O633" s="2"/>
      <c r="P633" s="2"/>
      <c r="Q633" s="2" t="s">
        <v>834</v>
      </c>
      <c r="R633" s="2" t="s">
        <v>834</v>
      </c>
      <c r="S633" s="2"/>
      <c r="T633" s="3"/>
      <c r="U633" s="2"/>
      <c r="V633" s="2"/>
      <c r="W633" s="2" t="s">
        <v>837</v>
      </c>
      <c r="X633" s="2" t="s">
        <v>91</v>
      </c>
      <c r="Y633" s="2" t="s">
        <v>838</v>
      </c>
      <c r="Z633" s="2" t="s">
        <v>92</v>
      </c>
      <c r="AA633" s="2" t="s">
        <v>90</v>
      </c>
      <c r="AB633" s="2"/>
      <c r="AC633" s="2" t="s">
        <v>93</v>
      </c>
      <c r="AD633" s="2">
        <v>1</v>
      </c>
      <c r="AE633" s="2" t="s">
        <v>321</v>
      </c>
      <c r="AF633" s="2" t="s">
        <v>322</v>
      </c>
      <c r="AG633" s="2" t="s">
        <v>322</v>
      </c>
      <c r="AH633" s="2" t="s">
        <v>323</v>
      </c>
      <c r="AI633" s="2"/>
      <c r="AJ633" s="2" t="s">
        <v>321</v>
      </c>
      <c r="AK633" s="2" t="s">
        <v>322</v>
      </c>
      <c r="AL633" s="2" t="s">
        <v>322</v>
      </c>
      <c r="AM633" s="2" t="s">
        <v>323</v>
      </c>
      <c r="AN633" s="2" t="s">
        <v>1064</v>
      </c>
      <c r="AO633" s="22">
        <v>0</v>
      </c>
      <c r="AP633" s="22">
        <v>0</v>
      </c>
      <c r="AQ633" s="22">
        <v>0</v>
      </c>
      <c r="AR633" s="22">
        <v>0</v>
      </c>
      <c r="AS633" s="25">
        <v>8500</v>
      </c>
      <c r="AT633" s="25">
        <v>0</v>
      </c>
      <c r="AU633" s="25">
        <v>8713.2999999999993</v>
      </c>
      <c r="AV633" s="25">
        <v>0</v>
      </c>
      <c r="AW633" s="25">
        <v>8500</v>
      </c>
      <c r="AX633" s="25">
        <v>8713.2999999999993</v>
      </c>
      <c r="AY633" s="25">
        <v>213.3</v>
      </c>
    </row>
    <row r="634" spans="2:51" hidden="1">
      <c r="B634" s="5" t="s">
        <v>551</v>
      </c>
      <c r="C634" s="2" t="s">
        <v>552</v>
      </c>
      <c r="D634" s="2"/>
      <c r="E634" s="2"/>
      <c r="F634" s="2" t="s">
        <v>88</v>
      </c>
      <c r="G634" s="3">
        <v>46243</v>
      </c>
      <c r="H634" s="2" t="s">
        <v>3715</v>
      </c>
      <c r="I634" s="3">
        <v>46243</v>
      </c>
      <c r="J634" s="2" t="s">
        <v>3716</v>
      </c>
      <c r="K634" s="2"/>
      <c r="L634" s="2"/>
      <c r="M634" s="2" t="s">
        <v>90</v>
      </c>
      <c r="N634" s="3"/>
      <c r="O634" s="2"/>
      <c r="P634" s="2"/>
      <c r="Q634" s="2" t="s">
        <v>553</v>
      </c>
      <c r="R634" s="2" t="s">
        <v>553</v>
      </c>
      <c r="S634" s="2"/>
      <c r="T634" s="3"/>
      <c r="U634" s="2"/>
      <c r="V634" s="2"/>
      <c r="W634" s="2" t="s">
        <v>694</v>
      </c>
      <c r="X634" s="2" t="s">
        <v>91</v>
      </c>
      <c r="Y634" s="2" t="s">
        <v>695</v>
      </c>
      <c r="Z634" s="2" t="s">
        <v>92</v>
      </c>
      <c r="AA634" s="2" t="s">
        <v>90</v>
      </c>
      <c r="AB634" s="2"/>
      <c r="AC634" s="2" t="s">
        <v>93</v>
      </c>
      <c r="AD634" s="2">
        <v>1</v>
      </c>
      <c r="AE634" s="2" t="s">
        <v>554</v>
      </c>
      <c r="AF634" s="2" t="s">
        <v>555</v>
      </c>
      <c r="AG634" s="2" t="s">
        <v>322</v>
      </c>
      <c r="AH634" s="2" t="s">
        <v>556</v>
      </c>
      <c r="AI634" s="2" t="s">
        <v>557</v>
      </c>
      <c r="AJ634" s="2" t="s">
        <v>321</v>
      </c>
      <c r="AK634" s="2" t="s">
        <v>322</v>
      </c>
      <c r="AL634" s="2" t="s">
        <v>322</v>
      </c>
      <c r="AM634" s="2" t="s">
        <v>323</v>
      </c>
      <c r="AN634" s="2" t="s">
        <v>1266</v>
      </c>
      <c r="AO634" s="22">
        <v>0</v>
      </c>
      <c r="AP634" s="22">
        <v>0</v>
      </c>
      <c r="AQ634" s="22">
        <v>0</v>
      </c>
      <c r="AR634" s="22">
        <v>0</v>
      </c>
      <c r="AS634" s="25">
        <v>8750</v>
      </c>
      <c r="AT634" s="25">
        <v>0</v>
      </c>
      <c r="AU634" s="25">
        <v>9150</v>
      </c>
      <c r="AV634" s="25">
        <v>0</v>
      </c>
      <c r="AW634" s="25">
        <v>8750</v>
      </c>
      <c r="AX634" s="25">
        <v>9150</v>
      </c>
      <c r="AY634" s="25">
        <v>400</v>
      </c>
    </row>
    <row r="635" spans="2:51" hidden="1">
      <c r="B635" s="5" t="s">
        <v>551</v>
      </c>
      <c r="C635" s="2" t="s">
        <v>552</v>
      </c>
      <c r="D635" s="2"/>
      <c r="E635" s="2" t="s">
        <v>1496</v>
      </c>
      <c r="F635" s="2" t="s">
        <v>88</v>
      </c>
      <c r="G635" s="3">
        <v>46243</v>
      </c>
      <c r="H635" s="2" t="s">
        <v>3717</v>
      </c>
      <c r="I635" s="3">
        <v>46243</v>
      </c>
      <c r="J635" s="2" t="s">
        <v>3718</v>
      </c>
      <c r="K635" s="2"/>
      <c r="L635" s="2"/>
      <c r="M635" s="2" t="s">
        <v>90</v>
      </c>
      <c r="N635" s="3"/>
      <c r="O635" s="2"/>
      <c r="P635" s="2"/>
      <c r="Q635" s="2" t="s">
        <v>834</v>
      </c>
      <c r="R635" s="2" t="s">
        <v>834</v>
      </c>
      <c r="S635" s="2"/>
      <c r="T635" s="3"/>
      <c r="U635" s="2"/>
      <c r="V635" s="2"/>
      <c r="W635" s="2" t="s">
        <v>862</v>
      </c>
      <c r="X635" s="2" t="s">
        <v>91</v>
      </c>
      <c r="Y635" s="2" t="s">
        <v>863</v>
      </c>
      <c r="Z635" s="2" t="s">
        <v>92</v>
      </c>
      <c r="AA635" s="2" t="s">
        <v>90</v>
      </c>
      <c r="AB635" s="2"/>
      <c r="AC635" s="2" t="s">
        <v>114</v>
      </c>
      <c r="AD635" s="2">
        <v>1</v>
      </c>
      <c r="AE635" s="2" t="s">
        <v>321</v>
      </c>
      <c r="AF635" s="2" t="s">
        <v>322</v>
      </c>
      <c r="AG635" s="2" t="s">
        <v>322</v>
      </c>
      <c r="AH635" s="2" t="s">
        <v>323</v>
      </c>
      <c r="AI635" s="2"/>
      <c r="AJ635" s="2" t="s">
        <v>268</v>
      </c>
      <c r="AK635" s="2" t="s">
        <v>15</v>
      </c>
      <c r="AL635" s="2" t="s">
        <v>269</v>
      </c>
      <c r="AM635" s="2" t="s">
        <v>270</v>
      </c>
      <c r="AN635" s="2" t="s">
        <v>892</v>
      </c>
      <c r="AO635" s="22">
        <v>0</v>
      </c>
      <c r="AP635" s="22">
        <v>0</v>
      </c>
      <c r="AQ635" s="22">
        <v>0</v>
      </c>
      <c r="AR635" s="22">
        <v>0</v>
      </c>
      <c r="AS635" s="25">
        <v>24000</v>
      </c>
      <c r="AT635" s="25">
        <v>0</v>
      </c>
      <c r="AU635" s="25">
        <v>25497.040000000001</v>
      </c>
      <c r="AV635" s="25">
        <v>0</v>
      </c>
      <c r="AW635" s="25">
        <v>24000</v>
      </c>
      <c r="AX635" s="25">
        <v>25497.040000000001</v>
      </c>
      <c r="AY635" s="25">
        <v>1497.04</v>
      </c>
    </row>
    <row r="636" spans="2:51">
      <c r="B636" s="5" t="s">
        <v>649</v>
      </c>
      <c r="C636" s="2" t="s">
        <v>107</v>
      </c>
      <c r="D636" s="2" t="s">
        <v>100</v>
      </c>
      <c r="E636" s="2"/>
      <c r="F636" s="2"/>
      <c r="G636" s="3">
        <v>46243</v>
      </c>
      <c r="H636" s="2" t="s">
        <v>3719</v>
      </c>
      <c r="I636" s="3">
        <v>46243</v>
      </c>
      <c r="J636" s="2" t="s">
        <v>3720</v>
      </c>
      <c r="K636" s="2"/>
      <c r="L636" s="2"/>
      <c r="M636" s="2" t="s">
        <v>90</v>
      </c>
      <c r="N636" s="3"/>
      <c r="O636" s="2"/>
      <c r="P636" s="2"/>
      <c r="Q636" s="2" t="s">
        <v>3119</v>
      </c>
      <c r="R636" s="2" t="s">
        <v>3119</v>
      </c>
      <c r="S636" s="2"/>
      <c r="T636" s="3"/>
      <c r="U636" s="2"/>
      <c r="V636" s="2"/>
      <c r="W636" s="2" t="s">
        <v>1057</v>
      </c>
      <c r="X636" s="2" t="s">
        <v>91</v>
      </c>
      <c r="Y636" s="2" t="s">
        <v>1058</v>
      </c>
      <c r="Z636" s="2" t="s">
        <v>149</v>
      </c>
      <c r="AA636" s="2" t="s">
        <v>90</v>
      </c>
      <c r="AB636" s="2"/>
      <c r="AC636" s="2" t="s">
        <v>114</v>
      </c>
      <c r="AD636" s="2">
        <v>1</v>
      </c>
      <c r="AE636" s="2" t="s">
        <v>327</v>
      </c>
      <c r="AF636" s="2" t="s">
        <v>12</v>
      </c>
      <c r="AG636" s="2" t="s">
        <v>12</v>
      </c>
      <c r="AH636" s="2" t="s">
        <v>328</v>
      </c>
      <c r="AI636" s="2"/>
      <c r="AJ636" s="2" t="s">
        <v>183</v>
      </c>
      <c r="AK636" s="2" t="s">
        <v>184</v>
      </c>
      <c r="AL636" s="2" t="s">
        <v>184</v>
      </c>
      <c r="AM636" s="2" t="s">
        <v>185</v>
      </c>
      <c r="AN636" s="2"/>
      <c r="AO636" s="22">
        <v>0</v>
      </c>
      <c r="AP636" s="22">
        <v>477</v>
      </c>
      <c r="AQ636" s="22">
        <v>723</v>
      </c>
      <c r="AR636" s="22">
        <v>246</v>
      </c>
      <c r="AS636" s="25">
        <v>30092.95</v>
      </c>
      <c r="AT636" s="25">
        <v>54.96</v>
      </c>
      <c r="AU636" s="25">
        <v>18000</v>
      </c>
      <c r="AV636" s="25">
        <v>0</v>
      </c>
      <c r="AW636" s="25">
        <v>30037.99</v>
      </c>
      <c r="AX636" s="25">
        <v>18000</v>
      </c>
      <c r="AY636" s="25">
        <v>-12037.99</v>
      </c>
    </row>
    <row r="637" spans="2:51">
      <c r="B637" s="5" t="s">
        <v>17</v>
      </c>
      <c r="C637" s="2" t="s">
        <v>514</v>
      </c>
      <c r="D637" s="2" t="s">
        <v>100</v>
      </c>
      <c r="E637" s="2" t="s">
        <v>1587</v>
      </c>
      <c r="F637" s="2" t="s">
        <v>88</v>
      </c>
      <c r="G637" s="3">
        <v>46243</v>
      </c>
      <c r="H637" s="2" t="s">
        <v>3721</v>
      </c>
      <c r="I637" s="3">
        <v>46243</v>
      </c>
      <c r="J637" s="2" t="s">
        <v>3722</v>
      </c>
      <c r="K637" s="2" t="s">
        <v>208</v>
      </c>
      <c r="L637" s="2"/>
      <c r="M637" s="2" t="s">
        <v>90</v>
      </c>
      <c r="N637" s="3"/>
      <c r="O637" s="2"/>
      <c r="P637" s="2"/>
      <c r="Q637" s="2" t="s">
        <v>22</v>
      </c>
      <c r="R637" s="2" t="s">
        <v>22</v>
      </c>
      <c r="S637" s="2"/>
      <c r="T637" s="3">
        <v>46243</v>
      </c>
      <c r="U637" s="2" t="s">
        <v>3723</v>
      </c>
      <c r="V637" s="2"/>
      <c r="W637" s="2" t="s">
        <v>1277</v>
      </c>
      <c r="X637" s="2" t="s">
        <v>91</v>
      </c>
      <c r="Y637" s="2" t="s">
        <v>822</v>
      </c>
      <c r="Z637" s="2" t="s">
        <v>149</v>
      </c>
      <c r="AA637" s="2" t="s">
        <v>90</v>
      </c>
      <c r="AB637" s="2"/>
      <c r="AC637" s="2" t="s">
        <v>114</v>
      </c>
      <c r="AD637" s="2">
        <v>1</v>
      </c>
      <c r="AE637" s="2" t="s">
        <v>189</v>
      </c>
      <c r="AF637" s="2" t="s">
        <v>190</v>
      </c>
      <c r="AG637" s="2" t="s">
        <v>14</v>
      </c>
      <c r="AH637" s="2" t="s">
        <v>191</v>
      </c>
      <c r="AI637" s="2"/>
      <c r="AJ637" s="2" t="s">
        <v>232</v>
      </c>
      <c r="AK637" s="2" t="s">
        <v>5</v>
      </c>
      <c r="AL637" s="2" t="s">
        <v>5</v>
      </c>
      <c r="AM637" s="2" t="s">
        <v>178</v>
      </c>
      <c r="AN637" s="2" t="s">
        <v>3724</v>
      </c>
      <c r="AO637" s="22">
        <v>0</v>
      </c>
      <c r="AP637" s="22">
        <v>346</v>
      </c>
      <c r="AQ637" s="22">
        <v>689</v>
      </c>
      <c r="AR637" s="22">
        <v>343</v>
      </c>
      <c r="AS637" s="25">
        <v>25921.21</v>
      </c>
      <c r="AT637" s="25">
        <v>0</v>
      </c>
      <c r="AU637" s="25">
        <v>21973.599999999999</v>
      </c>
      <c r="AV637" s="25">
        <v>0</v>
      </c>
      <c r="AW637" s="25">
        <v>25921.21</v>
      </c>
      <c r="AX637" s="25">
        <v>21973.599999999999</v>
      </c>
      <c r="AY637" s="25">
        <v>-3947.61</v>
      </c>
    </row>
    <row r="638" spans="2:51" hidden="1">
      <c r="B638" s="5" t="s">
        <v>17</v>
      </c>
      <c r="C638" s="2" t="s">
        <v>514</v>
      </c>
      <c r="D638" s="2" t="s">
        <v>100</v>
      </c>
      <c r="E638" s="2" t="s">
        <v>1587</v>
      </c>
      <c r="F638" s="2" t="s">
        <v>88</v>
      </c>
      <c r="G638" s="3">
        <v>46243</v>
      </c>
      <c r="H638" s="2" t="s">
        <v>3725</v>
      </c>
      <c r="I638" s="3">
        <v>46243</v>
      </c>
      <c r="J638" s="2" t="s">
        <v>3726</v>
      </c>
      <c r="K638" s="2" t="s">
        <v>208</v>
      </c>
      <c r="L638" s="2"/>
      <c r="M638" s="2" t="s">
        <v>90</v>
      </c>
      <c r="N638" s="3"/>
      <c r="O638" s="2"/>
      <c r="P638" s="2"/>
      <c r="Q638" s="2" t="s">
        <v>22</v>
      </c>
      <c r="R638" s="2" t="s">
        <v>22</v>
      </c>
      <c r="S638" s="2"/>
      <c r="T638" s="3">
        <v>46243</v>
      </c>
      <c r="U638" s="2" t="s">
        <v>3727</v>
      </c>
      <c r="V638" s="2"/>
      <c r="W638" s="2" t="s">
        <v>3728</v>
      </c>
      <c r="X638" s="2" t="s">
        <v>91</v>
      </c>
      <c r="Y638" s="2" t="s">
        <v>1250</v>
      </c>
      <c r="Z638" s="2" t="s">
        <v>92</v>
      </c>
      <c r="AA638" s="2" t="s">
        <v>3729</v>
      </c>
      <c r="AB638" s="2"/>
      <c r="AC638" s="2" t="s">
        <v>114</v>
      </c>
      <c r="AD638" s="2">
        <v>1</v>
      </c>
      <c r="AE638" s="2" t="s">
        <v>189</v>
      </c>
      <c r="AF638" s="2" t="s">
        <v>190</v>
      </c>
      <c r="AG638" s="2" t="s">
        <v>14</v>
      </c>
      <c r="AH638" s="2" t="s">
        <v>191</v>
      </c>
      <c r="AI638" s="2"/>
      <c r="AJ638" s="2" t="s">
        <v>232</v>
      </c>
      <c r="AK638" s="2" t="s">
        <v>5</v>
      </c>
      <c r="AL638" s="2" t="s">
        <v>5</v>
      </c>
      <c r="AM638" s="2" t="s">
        <v>178</v>
      </c>
      <c r="AN638" s="2" t="s">
        <v>1288</v>
      </c>
      <c r="AO638" s="22">
        <v>0</v>
      </c>
      <c r="AP638" s="22">
        <v>0</v>
      </c>
      <c r="AQ638" s="22">
        <v>0</v>
      </c>
      <c r="AR638" s="22">
        <v>0</v>
      </c>
      <c r="AS638" s="25">
        <v>17000</v>
      </c>
      <c r="AT638" s="25">
        <v>0</v>
      </c>
      <c r="AU638" s="25">
        <v>18425.88</v>
      </c>
      <c r="AV638" s="25">
        <v>0</v>
      </c>
      <c r="AW638" s="25">
        <v>17000</v>
      </c>
      <c r="AX638" s="25">
        <v>18425.88</v>
      </c>
      <c r="AY638" s="25">
        <v>1425.88</v>
      </c>
    </row>
    <row r="639" spans="2:51">
      <c r="B639" s="5" t="s">
        <v>17</v>
      </c>
      <c r="C639" s="2" t="s">
        <v>514</v>
      </c>
      <c r="D639" s="2" t="s">
        <v>100</v>
      </c>
      <c r="E639" s="2" t="s">
        <v>1587</v>
      </c>
      <c r="F639" s="2" t="s">
        <v>88</v>
      </c>
      <c r="G639" s="3">
        <v>46243</v>
      </c>
      <c r="H639" s="2" t="s">
        <v>3730</v>
      </c>
      <c r="I639" s="3">
        <v>46243</v>
      </c>
      <c r="J639" s="2" t="s">
        <v>3731</v>
      </c>
      <c r="K639" s="2" t="s">
        <v>208</v>
      </c>
      <c r="L639" s="2"/>
      <c r="M639" s="2" t="s">
        <v>90</v>
      </c>
      <c r="N639" s="3"/>
      <c r="O639" s="2"/>
      <c r="P639" s="2"/>
      <c r="Q639" s="2" t="s">
        <v>22</v>
      </c>
      <c r="R639" s="2" t="s">
        <v>22</v>
      </c>
      <c r="S639" s="2"/>
      <c r="T639" s="3">
        <v>46243</v>
      </c>
      <c r="U639" s="2" t="s">
        <v>3732</v>
      </c>
      <c r="V639" s="2"/>
      <c r="W639" s="2" t="s">
        <v>658</v>
      </c>
      <c r="X639" s="2" t="s">
        <v>91</v>
      </c>
      <c r="Y639" s="2" t="s">
        <v>265</v>
      </c>
      <c r="Z639" s="2" t="s">
        <v>149</v>
      </c>
      <c r="AA639" s="2" t="s">
        <v>90</v>
      </c>
      <c r="AB639" s="2"/>
      <c r="AC639" s="2" t="s">
        <v>114</v>
      </c>
      <c r="AD639" s="2">
        <v>1</v>
      </c>
      <c r="AE639" s="2" t="s">
        <v>189</v>
      </c>
      <c r="AF639" s="2" t="s">
        <v>190</v>
      </c>
      <c r="AG639" s="2" t="s">
        <v>14</v>
      </c>
      <c r="AH639" s="2" t="s">
        <v>191</v>
      </c>
      <c r="AI639" s="2"/>
      <c r="AJ639" s="2" t="s">
        <v>232</v>
      </c>
      <c r="AK639" s="2" t="s">
        <v>5</v>
      </c>
      <c r="AL639" s="2" t="s">
        <v>5</v>
      </c>
      <c r="AM639" s="2" t="s">
        <v>178</v>
      </c>
      <c r="AN639" s="2" t="s">
        <v>3733</v>
      </c>
      <c r="AO639" s="22">
        <v>0</v>
      </c>
      <c r="AP639" s="22">
        <v>679</v>
      </c>
      <c r="AQ639" s="22">
        <v>679</v>
      </c>
      <c r="AR639" s="22">
        <v>0</v>
      </c>
      <c r="AS639" s="25">
        <v>25423.26</v>
      </c>
      <c r="AT639" s="25">
        <v>0</v>
      </c>
      <c r="AU639" s="25">
        <v>18702.599999999999</v>
      </c>
      <c r="AV639" s="25">
        <v>0</v>
      </c>
      <c r="AW639" s="25">
        <v>25423.26</v>
      </c>
      <c r="AX639" s="25">
        <v>18702.599999999999</v>
      </c>
      <c r="AY639" s="25">
        <v>-6720.66</v>
      </c>
    </row>
    <row r="640" spans="2:51" hidden="1">
      <c r="B640" s="5" t="s">
        <v>17</v>
      </c>
      <c r="C640" s="2" t="s">
        <v>514</v>
      </c>
      <c r="D640" s="2" t="s">
        <v>100</v>
      </c>
      <c r="E640" s="2" t="s">
        <v>1587</v>
      </c>
      <c r="F640" s="2" t="s">
        <v>88</v>
      </c>
      <c r="G640" s="3">
        <v>46243</v>
      </c>
      <c r="H640" s="2" t="s">
        <v>3734</v>
      </c>
      <c r="I640" s="3">
        <v>46243</v>
      </c>
      <c r="J640" s="2" t="s">
        <v>3735</v>
      </c>
      <c r="K640" s="2" t="s">
        <v>208</v>
      </c>
      <c r="L640" s="2"/>
      <c r="M640" s="2" t="s">
        <v>90</v>
      </c>
      <c r="N640" s="3"/>
      <c r="O640" s="2"/>
      <c r="P640" s="2"/>
      <c r="Q640" s="2" t="s">
        <v>22</v>
      </c>
      <c r="R640" s="2" t="s">
        <v>22</v>
      </c>
      <c r="S640" s="2"/>
      <c r="T640" s="3">
        <v>46243</v>
      </c>
      <c r="U640" s="2" t="s">
        <v>3736</v>
      </c>
      <c r="V640" s="2"/>
      <c r="W640" s="2" t="s">
        <v>3737</v>
      </c>
      <c r="X640" s="2" t="s">
        <v>91</v>
      </c>
      <c r="Y640" s="2" t="s">
        <v>3738</v>
      </c>
      <c r="Z640" s="2" t="s">
        <v>92</v>
      </c>
      <c r="AA640" s="2" t="s">
        <v>90</v>
      </c>
      <c r="AB640" s="2"/>
      <c r="AC640" s="2" t="s">
        <v>114</v>
      </c>
      <c r="AD640" s="2">
        <v>1</v>
      </c>
      <c r="AE640" s="2" t="s">
        <v>189</v>
      </c>
      <c r="AF640" s="2" t="s">
        <v>190</v>
      </c>
      <c r="AG640" s="2" t="s">
        <v>14</v>
      </c>
      <c r="AH640" s="2" t="s">
        <v>191</v>
      </c>
      <c r="AI640" s="2"/>
      <c r="AJ640" s="2" t="s">
        <v>136</v>
      </c>
      <c r="AK640" s="2" t="s">
        <v>9</v>
      </c>
      <c r="AL640" s="2" t="s">
        <v>9</v>
      </c>
      <c r="AM640" s="2" t="s">
        <v>137</v>
      </c>
      <c r="AN640" s="2" t="s">
        <v>3739</v>
      </c>
      <c r="AO640" s="22">
        <v>0</v>
      </c>
      <c r="AP640" s="22">
        <v>0</v>
      </c>
      <c r="AQ640" s="22">
        <v>0</v>
      </c>
      <c r="AR640" s="22">
        <v>0</v>
      </c>
      <c r="AS640" s="25">
        <v>38000</v>
      </c>
      <c r="AT640" s="25">
        <v>0</v>
      </c>
      <c r="AU640" s="25">
        <v>42631.65</v>
      </c>
      <c r="AV640" s="25">
        <v>0</v>
      </c>
      <c r="AW640" s="25">
        <v>38000</v>
      </c>
      <c r="AX640" s="25">
        <v>42631.65</v>
      </c>
      <c r="AY640" s="25">
        <v>4631.6499999999996</v>
      </c>
    </row>
    <row r="641" spans="2:51" hidden="1">
      <c r="B641" s="5" t="s">
        <v>17</v>
      </c>
      <c r="C641" s="2" t="s">
        <v>514</v>
      </c>
      <c r="D641" s="2" t="s">
        <v>100</v>
      </c>
      <c r="E641" s="2" t="s">
        <v>1587</v>
      </c>
      <c r="F641" s="2" t="s">
        <v>88</v>
      </c>
      <c r="G641" s="3">
        <v>46243</v>
      </c>
      <c r="H641" s="2" t="s">
        <v>3740</v>
      </c>
      <c r="I641" s="3">
        <v>46243</v>
      </c>
      <c r="J641" s="2" t="s">
        <v>3741</v>
      </c>
      <c r="K641" s="2" t="s">
        <v>208</v>
      </c>
      <c r="L641" s="2"/>
      <c r="M641" s="2" t="s">
        <v>90</v>
      </c>
      <c r="N641" s="3"/>
      <c r="O641" s="2"/>
      <c r="P641" s="2"/>
      <c r="Q641" s="2" t="s">
        <v>22</v>
      </c>
      <c r="R641" s="2" t="s">
        <v>22</v>
      </c>
      <c r="S641" s="2"/>
      <c r="T641" s="3">
        <v>46243</v>
      </c>
      <c r="U641" s="2" t="s">
        <v>3742</v>
      </c>
      <c r="V641" s="2"/>
      <c r="W641" s="2" t="s">
        <v>644</v>
      </c>
      <c r="X641" s="2" t="s">
        <v>91</v>
      </c>
      <c r="Y641" s="2" t="s">
        <v>613</v>
      </c>
      <c r="Z641" s="2" t="s">
        <v>92</v>
      </c>
      <c r="AA641" s="2" t="s">
        <v>90</v>
      </c>
      <c r="AB641" s="2"/>
      <c r="AC641" s="2" t="s">
        <v>114</v>
      </c>
      <c r="AD641" s="2">
        <v>1</v>
      </c>
      <c r="AE641" s="2" t="s">
        <v>189</v>
      </c>
      <c r="AF641" s="2" t="s">
        <v>190</v>
      </c>
      <c r="AG641" s="2" t="s">
        <v>14</v>
      </c>
      <c r="AH641" s="2" t="s">
        <v>191</v>
      </c>
      <c r="AI641" s="2"/>
      <c r="AJ641" s="2" t="s">
        <v>136</v>
      </c>
      <c r="AK641" s="2" t="s">
        <v>9</v>
      </c>
      <c r="AL641" s="2" t="s">
        <v>9</v>
      </c>
      <c r="AM641" s="2" t="s">
        <v>137</v>
      </c>
      <c r="AN641" s="2" t="s">
        <v>3743</v>
      </c>
      <c r="AO641" s="22">
        <v>0</v>
      </c>
      <c r="AP641" s="22">
        <v>0</v>
      </c>
      <c r="AQ641" s="22">
        <v>0</v>
      </c>
      <c r="AR641" s="22">
        <v>0</v>
      </c>
      <c r="AS641" s="25">
        <v>39000</v>
      </c>
      <c r="AT641" s="25">
        <v>0</v>
      </c>
      <c r="AU641" s="25">
        <v>43798.7</v>
      </c>
      <c r="AV641" s="25">
        <v>0</v>
      </c>
      <c r="AW641" s="25">
        <v>39000</v>
      </c>
      <c r="AX641" s="25">
        <v>43798.7</v>
      </c>
      <c r="AY641" s="25">
        <v>4798.7</v>
      </c>
    </row>
    <row r="642" spans="2:51" hidden="1">
      <c r="B642" s="5" t="s">
        <v>17</v>
      </c>
      <c r="C642" s="2" t="s">
        <v>514</v>
      </c>
      <c r="D642" s="2" t="s">
        <v>100</v>
      </c>
      <c r="E642" s="2" t="s">
        <v>1587</v>
      </c>
      <c r="F642" s="2" t="s">
        <v>88</v>
      </c>
      <c r="G642" s="3">
        <v>46243</v>
      </c>
      <c r="H642" s="2" t="s">
        <v>3744</v>
      </c>
      <c r="I642" s="3">
        <v>46243</v>
      </c>
      <c r="J642" s="2" t="s">
        <v>3745</v>
      </c>
      <c r="K642" s="2" t="s">
        <v>208</v>
      </c>
      <c r="L642" s="2"/>
      <c r="M642" s="2" t="s">
        <v>90</v>
      </c>
      <c r="N642" s="3"/>
      <c r="O642" s="2"/>
      <c r="P642" s="2"/>
      <c r="Q642" s="2" t="s">
        <v>22</v>
      </c>
      <c r="R642" s="2" t="s">
        <v>22</v>
      </c>
      <c r="S642" s="2"/>
      <c r="T642" s="3">
        <v>46243</v>
      </c>
      <c r="U642" s="2" t="s">
        <v>3746</v>
      </c>
      <c r="V642" s="2"/>
      <c r="W642" s="2" t="s">
        <v>817</v>
      </c>
      <c r="X642" s="2" t="s">
        <v>91</v>
      </c>
      <c r="Y642" s="2" t="s">
        <v>1103</v>
      </c>
      <c r="Z642" s="2" t="s">
        <v>92</v>
      </c>
      <c r="AA642" s="2" t="s">
        <v>90</v>
      </c>
      <c r="AB642" s="2"/>
      <c r="AC642" s="2" t="s">
        <v>114</v>
      </c>
      <c r="AD642" s="2">
        <v>1</v>
      </c>
      <c r="AE642" s="2" t="s">
        <v>189</v>
      </c>
      <c r="AF642" s="2" t="s">
        <v>190</v>
      </c>
      <c r="AG642" s="2" t="s">
        <v>14</v>
      </c>
      <c r="AH642" s="2" t="s">
        <v>191</v>
      </c>
      <c r="AI642" s="2"/>
      <c r="AJ642" s="2" t="s">
        <v>287</v>
      </c>
      <c r="AK642" s="2" t="s">
        <v>288</v>
      </c>
      <c r="AL642" s="2" t="s">
        <v>288</v>
      </c>
      <c r="AM642" s="2" t="s">
        <v>289</v>
      </c>
      <c r="AN642" s="2" t="s">
        <v>3747</v>
      </c>
      <c r="AO642" s="22">
        <v>0</v>
      </c>
      <c r="AP642" s="22">
        <v>0</v>
      </c>
      <c r="AQ642" s="22">
        <v>0</v>
      </c>
      <c r="AR642" s="22">
        <v>0</v>
      </c>
      <c r="AS642" s="25">
        <v>65000</v>
      </c>
      <c r="AT642" s="25">
        <v>0</v>
      </c>
      <c r="AU642" s="25">
        <v>73552.5</v>
      </c>
      <c r="AV642" s="25">
        <v>0</v>
      </c>
      <c r="AW642" s="25">
        <v>65000</v>
      </c>
      <c r="AX642" s="25">
        <v>73552.5</v>
      </c>
      <c r="AY642" s="25">
        <v>8552.5</v>
      </c>
    </row>
    <row r="643" spans="2:51" hidden="1">
      <c r="B643" s="5" t="s">
        <v>17</v>
      </c>
      <c r="C643" s="2" t="s">
        <v>514</v>
      </c>
      <c r="D643" s="2" t="s">
        <v>100</v>
      </c>
      <c r="E643" s="2" t="s">
        <v>1587</v>
      </c>
      <c r="F643" s="2" t="s">
        <v>88</v>
      </c>
      <c r="G643" s="3">
        <v>46243</v>
      </c>
      <c r="H643" s="2" t="s">
        <v>3748</v>
      </c>
      <c r="I643" s="3">
        <v>46243</v>
      </c>
      <c r="J643" s="2" t="s">
        <v>3749</v>
      </c>
      <c r="K643" s="2" t="s">
        <v>208</v>
      </c>
      <c r="L643" s="2"/>
      <c r="M643" s="2" t="s">
        <v>90</v>
      </c>
      <c r="N643" s="3"/>
      <c r="O643" s="2"/>
      <c r="P643" s="2"/>
      <c r="Q643" s="2" t="s">
        <v>22</v>
      </c>
      <c r="R643" s="2" t="s">
        <v>22</v>
      </c>
      <c r="S643" s="2"/>
      <c r="T643" s="3">
        <v>46243</v>
      </c>
      <c r="U643" s="2" t="s">
        <v>3750</v>
      </c>
      <c r="V643" s="2"/>
      <c r="W643" s="2" t="s">
        <v>3751</v>
      </c>
      <c r="X643" s="2" t="s">
        <v>91</v>
      </c>
      <c r="Y643" s="2" t="s">
        <v>936</v>
      </c>
      <c r="Z643" s="2" t="s">
        <v>92</v>
      </c>
      <c r="AA643" s="2" t="s">
        <v>90</v>
      </c>
      <c r="AB643" s="2"/>
      <c r="AC643" s="2" t="s">
        <v>114</v>
      </c>
      <c r="AD643" s="2">
        <v>1</v>
      </c>
      <c r="AE643" s="2" t="s">
        <v>189</v>
      </c>
      <c r="AF643" s="2" t="s">
        <v>190</v>
      </c>
      <c r="AG643" s="2" t="s">
        <v>14</v>
      </c>
      <c r="AH643" s="2" t="s">
        <v>191</v>
      </c>
      <c r="AI643" s="2"/>
      <c r="AJ643" s="2" t="s">
        <v>140</v>
      </c>
      <c r="AK643" s="2" t="s">
        <v>141</v>
      </c>
      <c r="AL643" s="2" t="s">
        <v>141</v>
      </c>
      <c r="AM643" s="2" t="s">
        <v>142</v>
      </c>
      <c r="AN643" s="2" t="s">
        <v>3752</v>
      </c>
      <c r="AO643" s="22">
        <v>0</v>
      </c>
      <c r="AP643" s="22">
        <v>0</v>
      </c>
      <c r="AQ643" s="22">
        <v>0</v>
      </c>
      <c r="AR643" s="22">
        <v>0</v>
      </c>
      <c r="AS643" s="25">
        <v>34000</v>
      </c>
      <c r="AT643" s="25">
        <v>0</v>
      </c>
      <c r="AU643" s="25">
        <v>37515.24</v>
      </c>
      <c r="AV643" s="25">
        <v>0</v>
      </c>
      <c r="AW643" s="25">
        <v>34000</v>
      </c>
      <c r="AX643" s="25">
        <v>37515.24</v>
      </c>
      <c r="AY643" s="25">
        <v>3515.24</v>
      </c>
    </row>
    <row r="644" spans="2:51">
      <c r="B644" s="5" t="s">
        <v>17</v>
      </c>
      <c r="C644" s="2" t="s">
        <v>514</v>
      </c>
      <c r="D644" s="2" t="s">
        <v>100</v>
      </c>
      <c r="E644" s="2" t="s">
        <v>1587</v>
      </c>
      <c r="F644" s="2" t="s">
        <v>88</v>
      </c>
      <c r="G644" s="3">
        <v>46243</v>
      </c>
      <c r="H644" s="2" t="s">
        <v>3753</v>
      </c>
      <c r="I644" s="3">
        <v>46243</v>
      </c>
      <c r="J644" s="2" t="s">
        <v>3754</v>
      </c>
      <c r="K644" s="2" t="s">
        <v>208</v>
      </c>
      <c r="L644" s="2"/>
      <c r="M644" s="2" t="s">
        <v>90</v>
      </c>
      <c r="N644" s="3"/>
      <c r="O644" s="2"/>
      <c r="P644" s="2"/>
      <c r="Q644" s="2" t="s">
        <v>22</v>
      </c>
      <c r="R644" s="2" t="s">
        <v>22</v>
      </c>
      <c r="S644" s="2"/>
      <c r="T644" s="3">
        <v>46243</v>
      </c>
      <c r="U644" s="2" t="s">
        <v>3755</v>
      </c>
      <c r="V644" s="2"/>
      <c r="W644" s="2" t="s">
        <v>905</v>
      </c>
      <c r="X644" s="2" t="s">
        <v>91</v>
      </c>
      <c r="Y644" s="2" t="s">
        <v>906</v>
      </c>
      <c r="Z644" s="2" t="s">
        <v>149</v>
      </c>
      <c r="AA644" s="2" t="s">
        <v>90</v>
      </c>
      <c r="AB644" s="2"/>
      <c r="AC644" s="2" t="s">
        <v>114</v>
      </c>
      <c r="AD644" s="2">
        <v>1</v>
      </c>
      <c r="AE644" s="2" t="s">
        <v>189</v>
      </c>
      <c r="AF644" s="2" t="s">
        <v>190</v>
      </c>
      <c r="AG644" s="2" t="s">
        <v>14</v>
      </c>
      <c r="AH644" s="2" t="s">
        <v>191</v>
      </c>
      <c r="AI644" s="2"/>
      <c r="AJ644" s="2" t="s">
        <v>140</v>
      </c>
      <c r="AK644" s="2" t="s">
        <v>141</v>
      </c>
      <c r="AL644" s="2" t="s">
        <v>141</v>
      </c>
      <c r="AM644" s="2" t="s">
        <v>142</v>
      </c>
      <c r="AN644" s="2" t="s">
        <v>3756</v>
      </c>
      <c r="AO644" s="22">
        <v>0</v>
      </c>
      <c r="AP644" s="22">
        <v>413</v>
      </c>
      <c r="AQ644" s="22">
        <v>607</v>
      </c>
      <c r="AR644" s="22">
        <v>194</v>
      </c>
      <c r="AS644" s="25">
        <v>24456.880000000001</v>
      </c>
      <c r="AT644" s="25">
        <v>383.58</v>
      </c>
      <c r="AU644" s="25">
        <v>23131.439999999999</v>
      </c>
      <c r="AV644" s="25">
        <v>0</v>
      </c>
      <c r="AW644" s="25">
        <v>24073.3</v>
      </c>
      <c r="AX644" s="25">
        <v>23131.439999999999</v>
      </c>
      <c r="AY644" s="25">
        <v>-941.86</v>
      </c>
    </row>
    <row r="645" spans="2:51">
      <c r="B645" s="5" t="s">
        <v>17</v>
      </c>
      <c r="C645" s="2" t="s">
        <v>514</v>
      </c>
      <c r="D645" s="2" t="s">
        <v>100</v>
      </c>
      <c r="E645" s="2" t="s">
        <v>1587</v>
      </c>
      <c r="F645" s="2" t="s">
        <v>88</v>
      </c>
      <c r="G645" s="3">
        <v>46243</v>
      </c>
      <c r="H645" s="2" t="s">
        <v>3757</v>
      </c>
      <c r="I645" s="3">
        <v>46243</v>
      </c>
      <c r="J645" s="2" t="s">
        <v>3758</v>
      </c>
      <c r="K645" s="2" t="s">
        <v>208</v>
      </c>
      <c r="L645" s="2"/>
      <c r="M645" s="2" t="s">
        <v>90</v>
      </c>
      <c r="N645" s="3"/>
      <c r="O645" s="2"/>
      <c r="P645" s="2"/>
      <c r="Q645" s="2" t="s">
        <v>22</v>
      </c>
      <c r="R645" s="2" t="s">
        <v>22</v>
      </c>
      <c r="S645" s="2"/>
      <c r="T645" s="3">
        <v>46243</v>
      </c>
      <c r="U645" s="2" t="s">
        <v>3759</v>
      </c>
      <c r="V645" s="2"/>
      <c r="W645" s="2" t="s">
        <v>916</v>
      </c>
      <c r="X645" s="2" t="s">
        <v>91</v>
      </c>
      <c r="Y645" s="2" t="s">
        <v>753</v>
      </c>
      <c r="Z645" s="2" t="s">
        <v>149</v>
      </c>
      <c r="AA645" s="2" t="s">
        <v>90</v>
      </c>
      <c r="AB645" s="2"/>
      <c r="AC645" s="2" t="s">
        <v>114</v>
      </c>
      <c r="AD645" s="2">
        <v>1</v>
      </c>
      <c r="AE645" s="2" t="s">
        <v>189</v>
      </c>
      <c r="AF645" s="2" t="s">
        <v>190</v>
      </c>
      <c r="AG645" s="2" t="s">
        <v>14</v>
      </c>
      <c r="AH645" s="2" t="s">
        <v>191</v>
      </c>
      <c r="AI645" s="2"/>
      <c r="AJ645" s="2" t="s">
        <v>140</v>
      </c>
      <c r="AK645" s="2" t="s">
        <v>141</v>
      </c>
      <c r="AL645" s="2" t="s">
        <v>141</v>
      </c>
      <c r="AM645" s="2" t="s">
        <v>142</v>
      </c>
      <c r="AN645" s="2" t="s">
        <v>3760</v>
      </c>
      <c r="AO645" s="22">
        <v>0</v>
      </c>
      <c r="AP645" s="22">
        <v>344</v>
      </c>
      <c r="AQ645" s="22">
        <v>812</v>
      </c>
      <c r="AR645" s="22">
        <v>468</v>
      </c>
      <c r="AS645" s="25">
        <v>34169.370000000003</v>
      </c>
      <c r="AT645" s="25">
        <v>0</v>
      </c>
      <c r="AU645" s="25">
        <v>19905.36</v>
      </c>
      <c r="AV645" s="25">
        <v>0</v>
      </c>
      <c r="AW645" s="25">
        <v>34169.370000000003</v>
      </c>
      <c r="AX645" s="25">
        <v>19905.36</v>
      </c>
      <c r="AY645" s="25">
        <v>-14264.01</v>
      </c>
    </row>
    <row r="646" spans="2:51">
      <c r="B646" s="5" t="s">
        <v>17</v>
      </c>
      <c r="C646" s="2" t="s">
        <v>514</v>
      </c>
      <c r="D646" s="2" t="s">
        <v>100</v>
      </c>
      <c r="E646" s="2" t="s">
        <v>1587</v>
      </c>
      <c r="F646" s="2" t="s">
        <v>88</v>
      </c>
      <c r="G646" s="3">
        <v>46243</v>
      </c>
      <c r="H646" s="2" t="s">
        <v>3761</v>
      </c>
      <c r="I646" s="3">
        <v>46243</v>
      </c>
      <c r="J646" s="2" t="s">
        <v>3762</v>
      </c>
      <c r="K646" s="2" t="s">
        <v>208</v>
      </c>
      <c r="L646" s="2"/>
      <c r="M646" s="2" t="s">
        <v>90</v>
      </c>
      <c r="N646" s="3"/>
      <c r="O646" s="2"/>
      <c r="P646" s="2"/>
      <c r="Q646" s="2" t="s">
        <v>22</v>
      </c>
      <c r="R646" s="2" t="s">
        <v>22</v>
      </c>
      <c r="S646" s="2"/>
      <c r="T646" s="3">
        <v>46243</v>
      </c>
      <c r="U646" s="2" t="s">
        <v>3763</v>
      </c>
      <c r="V646" s="2"/>
      <c r="W646" s="2" t="s">
        <v>865</v>
      </c>
      <c r="X646" s="2" t="s">
        <v>91</v>
      </c>
      <c r="Y646" s="2" t="s">
        <v>866</v>
      </c>
      <c r="Z646" s="2" t="s">
        <v>149</v>
      </c>
      <c r="AA646" s="2" t="s">
        <v>90</v>
      </c>
      <c r="AB646" s="2"/>
      <c r="AC646" s="2" t="s">
        <v>114</v>
      </c>
      <c r="AD646" s="2">
        <v>1</v>
      </c>
      <c r="AE646" s="2" t="s">
        <v>189</v>
      </c>
      <c r="AF646" s="2" t="s">
        <v>190</v>
      </c>
      <c r="AG646" s="2" t="s">
        <v>14</v>
      </c>
      <c r="AH646" s="2" t="s">
        <v>191</v>
      </c>
      <c r="AI646" s="2"/>
      <c r="AJ646" s="2" t="s">
        <v>176</v>
      </c>
      <c r="AK646" s="2" t="s">
        <v>177</v>
      </c>
      <c r="AL646" s="2" t="s">
        <v>177</v>
      </c>
      <c r="AM646" s="2" t="s">
        <v>178</v>
      </c>
      <c r="AN646" s="2" t="s">
        <v>3764</v>
      </c>
      <c r="AO646" s="22">
        <v>0</v>
      </c>
      <c r="AP646" s="22">
        <v>584</v>
      </c>
      <c r="AQ646" s="22">
        <v>1130</v>
      </c>
      <c r="AR646" s="22">
        <v>546</v>
      </c>
      <c r="AS646" s="25">
        <v>46882.76</v>
      </c>
      <c r="AT646" s="25">
        <v>0</v>
      </c>
      <c r="AU646" s="25">
        <v>38188.199999999997</v>
      </c>
      <c r="AV646" s="25">
        <v>0</v>
      </c>
      <c r="AW646" s="25">
        <v>46882.76</v>
      </c>
      <c r="AX646" s="25">
        <v>38188.199999999997</v>
      </c>
      <c r="AY646" s="25">
        <v>-8694.56</v>
      </c>
    </row>
    <row r="647" spans="2:51">
      <c r="B647" s="5" t="s">
        <v>17</v>
      </c>
      <c r="C647" s="2" t="s">
        <v>514</v>
      </c>
      <c r="D647" s="2" t="s">
        <v>100</v>
      </c>
      <c r="E647" s="2" t="s">
        <v>1587</v>
      </c>
      <c r="F647" s="2" t="s">
        <v>88</v>
      </c>
      <c r="G647" s="3">
        <v>46243</v>
      </c>
      <c r="H647" s="2" t="s">
        <v>3765</v>
      </c>
      <c r="I647" s="3">
        <v>46243</v>
      </c>
      <c r="J647" s="2" t="s">
        <v>3766</v>
      </c>
      <c r="K647" s="2" t="s">
        <v>208</v>
      </c>
      <c r="L647" s="2"/>
      <c r="M647" s="2" t="s">
        <v>90</v>
      </c>
      <c r="N647" s="3"/>
      <c r="O647" s="2"/>
      <c r="P647" s="2"/>
      <c r="Q647" s="2" t="s">
        <v>22</v>
      </c>
      <c r="R647" s="2" t="s">
        <v>22</v>
      </c>
      <c r="S647" s="2"/>
      <c r="T647" s="3">
        <v>46243</v>
      </c>
      <c r="U647" s="2" t="s">
        <v>3767</v>
      </c>
      <c r="V647" s="2"/>
      <c r="W647" s="2" t="s">
        <v>1131</v>
      </c>
      <c r="X647" s="2" t="s">
        <v>91</v>
      </c>
      <c r="Y647" s="2" t="s">
        <v>1132</v>
      </c>
      <c r="Z647" s="2" t="s">
        <v>149</v>
      </c>
      <c r="AA647" s="2" t="s">
        <v>90</v>
      </c>
      <c r="AB647" s="2"/>
      <c r="AC647" s="2" t="s">
        <v>114</v>
      </c>
      <c r="AD647" s="2">
        <v>1</v>
      </c>
      <c r="AE647" s="2" t="s">
        <v>189</v>
      </c>
      <c r="AF647" s="2" t="s">
        <v>190</v>
      </c>
      <c r="AG647" s="2" t="s">
        <v>14</v>
      </c>
      <c r="AH647" s="2" t="s">
        <v>191</v>
      </c>
      <c r="AI647" s="2"/>
      <c r="AJ647" s="2" t="s">
        <v>176</v>
      </c>
      <c r="AK647" s="2" t="s">
        <v>177</v>
      </c>
      <c r="AL647" s="2" t="s">
        <v>177</v>
      </c>
      <c r="AM647" s="2" t="s">
        <v>178</v>
      </c>
      <c r="AN647" s="2" t="s">
        <v>3768</v>
      </c>
      <c r="AO647" s="22">
        <v>0</v>
      </c>
      <c r="AP647" s="22">
        <v>504</v>
      </c>
      <c r="AQ647" s="22">
        <v>1105</v>
      </c>
      <c r="AR647" s="22">
        <v>601</v>
      </c>
      <c r="AS647" s="25">
        <v>42953.51</v>
      </c>
      <c r="AT647" s="25">
        <v>0</v>
      </c>
      <c r="AU647" s="25">
        <v>30709.8</v>
      </c>
      <c r="AV647" s="25">
        <v>0</v>
      </c>
      <c r="AW647" s="25">
        <v>42953.51</v>
      </c>
      <c r="AX647" s="25">
        <v>30709.8</v>
      </c>
      <c r="AY647" s="25">
        <v>-12243.71</v>
      </c>
    </row>
    <row r="648" spans="2:51">
      <c r="B648" s="5" t="s">
        <v>17</v>
      </c>
      <c r="C648" s="2" t="s">
        <v>514</v>
      </c>
      <c r="D648" s="2" t="s">
        <v>100</v>
      </c>
      <c r="E648" s="2" t="s">
        <v>1587</v>
      </c>
      <c r="F648" s="2" t="s">
        <v>88</v>
      </c>
      <c r="G648" s="3">
        <v>46243</v>
      </c>
      <c r="H648" s="2" t="s">
        <v>3769</v>
      </c>
      <c r="I648" s="3">
        <v>46243</v>
      </c>
      <c r="J648" s="2" t="s">
        <v>3770</v>
      </c>
      <c r="K648" s="2" t="s">
        <v>208</v>
      </c>
      <c r="L648" s="2"/>
      <c r="M648" s="2" t="s">
        <v>90</v>
      </c>
      <c r="N648" s="3"/>
      <c r="O648" s="2"/>
      <c r="P648" s="2"/>
      <c r="Q648" s="2" t="s">
        <v>22</v>
      </c>
      <c r="R648" s="2" t="s">
        <v>22</v>
      </c>
      <c r="S648" s="2"/>
      <c r="T648" s="3">
        <v>46243</v>
      </c>
      <c r="U648" s="2" t="s">
        <v>3771</v>
      </c>
      <c r="V648" s="2"/>
      <c r="W648" s="2" t="s">
        <v>1122</v>
      </c>
      <c r="X648" s="2" t="s">
        <v>91</v>
      </c>
      <c r="Y648" s="2" t="s">
        <v>1107</v>
      </c>
      <c r="Z648" s="2" t="s">
        <v>149</v>
      </c>
      <c r="AA648" s="2" t="s">
        <v>90</v>
      </c>
      <c r="AB648" s="2"/>
      <c r="AC648" s="2" t="s">
        <v>114</v>
      </c>
      <c r="AD648" s="2">
        <v>1</v>
      </c>
      <c r="AE648" s="2" t="s">
        <v>189</v>
      </c>
      <c r="AF648" s="2" t="s">
        <v>190</v>
      </c>
      <c r="AG648" s="2" t="s">
        <v>14</v>
      </c>
      <c r="AH648" s="2" t="s">
        <v>191</v>
      </c>
      <c r="AI648" s="2"/>
      <c r="AJ648" s="2" t="s">
        <v>311</v>
      </c>
      <c r="AK648" s="2" t="s">
        <v>312</v>
      </c>
      <c r="AL648" s="2" t="s">
        <v>312</v>
      </c>
      <c r="AM648" s="2" t="s">
        <v>313</v>
      </c>
      <c r="AN648" s="2" t="s">
        <v>3772</v>
      </c>
      <c r="AO648" s="22">
        <v>0</v>
      </c>
      <c r="AP648" s="22">
        <v>570</v>
      </c>
      <c r="AQ648" s="22">
        <v>1000</v>
      </c>
      <c r="AR648" s="22">
        <v>430</v>
      </c>
      <c r="AS648" s="25">
        <v>45070.55</v>
      </c>
      <c r="AT648" s="25">
        <v>4404.7299999999996</v>
      </c>
      <c r="AU648" s="25">
        <v>39336.449999999997</v>
      </c>
      <c r="AV648" s="25">
        <v>0</v>
      </c>
      <c r="AW648" s="25">
        <v>40665.82</v>
      </c>
      <c r="AX648" s="25">
        <v>39336.449999999997</v>
      </c>
      <c r="AY648" s="25">
        <v>-1329.37</v>
      </c>
    </row>
    <row r="649" spans="2:51" hidden="1">
      <c r="B649" s="5" t="s">
        <v>17</v>
      </c>
      <c r="C649" s="2" t="s">
        <v>514</v>
      </c>
      <c r="D649" s="2" t="s">
        <v>100</v>
      </c>
      <c r="E649" s="2" t="s">
        <v>1587</v>
      </c>
      <c r="F649" s="2" t="s">
        <v>88</v>
      </c>
      <c r="G649" s="3">
        <v>46243</v>
      </c>
      <c r="H649" s="2" t="s">
        <v>3773</v>
      </c>
      <c r="I649" s="3">
        <v>46243</v>
      </c>
      <c r="J649" s="2" t="s">
        <v>3774</v>
      </c>
      <c r="K649" s="2" t="s">
        <v>208</v>
      </c>
      <c r="L649" s="2"/>
      <c r="M649" s="2" t="s">
        <v>90</v>
      </c>
      <c r="N649" s="3"/>
      <c r="O649" s="2"/>
      <c r="P649" s="2"/>
      <c r="Q649" s="2" t="s">
        <v>22</v>
      </c>
      <c r="R649" s="2" t="s">
        <v>22</v>
      </c>
      <c r="S649" s="2"/>
      <c r="T649" s="3">
        <v>46243</v>
      </c>
      <c r="U649" s="2" t="s">
        <v>3775</v>
      </c>
      <c r="V649" s="2"/>
      <c r="W649" s="2" t="s">
        <v>3776</v>
      </c>
      <c r="X649" s="2" t="s">
        <v>91</v>
      </c>
      <c r="Y649" s="2" t="s">
        <v>3777</v>
      </c>
      <c r="Z649" s="2" t="s">
        <v>92</v>
      </c>
      <c r="AA649" s="2" t="s">
        <v>90</v>
      </c>
      <c r="AB649" s="2"/>
      <c r="AC649" s="2" t="s">
        <v>114</v>
      </c>
      <c r="AD649" s="2">
        <v>1</v>
      </c>
      <c r="AE649" s="2" t="s">
        <v>189</v>
      </c>
      <c r="AF649" s="2" t="s">
        <v>190</v>
      </c>
      <c r="AG649" s="2" t="s">
        <v>14</v>
      </c>
      <c r="AH649" s="2" t="s">
        <v>191</v>
      </c>
      <c r="AI649" s="2"/>
      <c r="AJ649" s="2" t="s">
        <v>407</v>
      </c>
      <c r="AK649" s="2" t="s">
        <v>408</v>
      </c>
      <c r="AL649" s="2" t="s">
        <v>408</v>
      </c>
      <c r="AM649" s="2" t="s">
        <v>409</v>
      </c>
      <c r="AN649" s="2" t="s">
        <v>3778</v>
      </c>
      <c r="AO649" s="22">
        <v>0</v>
      </c>
      <c r="AP649" s="22">
        <v>0</v>
      </c>
      <c r="AQ649" s="22">
        <v>0</v>
      </c>
      <c r="AR649" s="22">
        <v>0</v>
      </c>
      <c r="AS649" s="25">
        <v>30000</v>
      </c>
      <c r="AT649" s="25">
        <v>0</v>
      </c>
      <c r="AU649" s="25">
        <v>32572.26</v>
      </c>
      <c r="AV649" s="25">
        <v>0</v>
      </c>
      <c r="AW649" s="25">
        <v>30000</v>
      </c>
      <c r="AX649" s="25">
        <v>32572.26</v>
      </c>
      <c r="AY649" s="25">
        <v>2572.2600000000002</v>
      </c>
    </row>
    <row r="650" spans="2:51">
      <c r="B650" s="5" t="s">
        <v>17</v>
      </c>
      <c r="C650" s="2" t="s">
        <v>514</v>
      </c>
      <c r="D650" s="2" t="s">
        <v>100</v>
      </c>
      <c r="E650" s="2" t="s">
        <v>1587</v>
      </c>
      <c r="F650" s="2" t="s">
        <v>88</v>
      </c>
      <c r="G650" s="3">
        <v>46243</v>
      </c>
      <c r="H650" s="2" t="s">
        <v>3779</v>
      </c>
      <c r="I650" s="3">
        <v>46243</v>
      </c>
      <c r="J650" s="2" t="s">
        <v>3780</v>
      </c>
      <c r="K650" s="2" t="s">
        <v>208</v>
      </c>
      <c r="L650" s="2"/>
      <c r="M650" s="2" t="s">
        <v>90</v>
      </c>
      <c r="N650" s="3"/>
      <c r="O650" s="2"/>
      <c r="P650" s="2"/>
      <c r="Q650" s="2" t="s">
        <v>22</v>
      </c>
      <c r="R650" s="2" t="s">
        <v>22</v>
      </c>
      <c r="S650" s="2"/>
      <c r="T650" s="3">
        <v>46243</v>
      </c>
      <c r="U650" s="2" t="s">
        <v>3781</v>
      </c>
      <c r="V650" s="2"/>
      <c r="W650" s="2" t="s">
        <v>1101</v>
      </c>
      <c r="X650" s="2" t="s">
        <v>91</v>
      </c>
      <c r="Y650" s="2" t="s">
        <v>1102</v>
      </c>
      <c r="Z650" s="2" t="s">
        <v>149</v>
      </c>
      <c r="AA650" s="2" t="s">
        <v>90</v>
      </c>
      <c r="AB650" s="2"/>
      <c r="AC650" s="2" t="s">
        <v>114</v>
      </c>
      <c r="AD650" s="2">
        <v>1</v>
      </c>
      <c r="AE650" s="2" t="s">
        <v>189</v>
      </c>
      <c r="AF650" s="2" t="s">
        <v>190</v>
      </c>
      <c r="AG650" s="2" t="s">
        <v>14</v>
      </c>
      <c r="AH650" s="2" t="s">
        <v>191</v>
      </c>
      <c r="AI650" s="2"/>
      <c r="AJ650" s="2" t="s">
        <v>164</v>
      </c>
      <c r="AK650" s="2" t="s">
        <v>165</v>
      </c>
      <c r="AL650" s="2" t="s">
        <v>165</v>
      </c>
      <c r="AM650" s="2" t="s">
        <v>166</v>
      </c>
      <c r="AN650" s="2" t="s">
        <v>3782</v>
      </c>
      <c r="AO650" s="22">
        <v>0</v>
      </c>
      <c r="AP650" s="22">
        <v>192</v>
      </c>
      <c r="AQ650" s="22">
        <v>388</v>
      </c>
      <c r="AR650" s="22">
        <v>196</v>
      </c>
      <c r="AS650" s="25">
        <v>17653.14</v>
      </c>
      <c r="AT650" s="25">
        <v>163.83000000000001</v>
      </c>
      <c r="AU650" s="25">
        <v>16864.82</v>
      </c>
      <c r="AV650" s="25">
        <v>0</v>
      </c>
      <c r="AW650" s="25">
        <v>17489.310000000001</v>
      </c>
      <c r="AX650" s="25">
        <v>16864.82</v>
      </c>
      <c r="AY650" s="25">
        <v>-624.49</v>
      </c>
    </row>
    <row r="651" spans="2:51" hidden="1">
      <c r="B651" s="5" t="s">
        <v>17</v>
      </c>
      <c r="C651" s="2" t="s">
        <v>514</v>
      </c>
      <c r="D651" s="2" t="s">
        <v>100</v>
      </c>
      <c r="E651" s="2" t="s">
        <v>1587</v>
      </c>
      <c r="F651" s="2" t="s">
        <v>88</v>
      </c>
      <c r="G651" s="3">
        <v>46243</v>
      </c>
      <c r="H651" s="2" t="s">
        <v>3783</v>
      </c>
      <c r="I651" s="3">
        <v>46243</v>
      </c>
      <c r="J651" s="2" t="s">
        <v>3784</v>
      </c>
      <c r="K651" s="2" t="s">
        <v>208</v>
      </c>
      <c r="L651" s="2"/>
      <c r="M651" s="2" t="s">
        <v>90</v>
      </c>
      <c r="N651" s="3"/>
      <c r="O651" s="2"/>
      <c r="P651" s="2"/>
      <c r="Q651" s="2" t="s">
        <v>22</v>
      </c>
      <c r="R651" s="2" t="s">
        <v>22</v>
      </c>
      <c r="S651" s="2"/>
      <c r="T651" s="3">
        <v>46243</v>
      </c>
      <c r="U651" s="2" t="s">
        <v>3785</v>
      </c>
      <c r="V651" s="2"/>
      <c r="W651" s="2" t="s">
        <v>1070</v>
      </c>
      <c r="X651" s="2" t="s">
        <v>91</v>
      </c>
      <c r="Y651" s="2" t="s">
        <v>1071</v>
      </c>
      <c r="Z651" s="2" t="s">
        <v>92</v>
      </c>
      <c r="AA651" s="2" t="s">
        <v>90</v>
      </c>
      <c r="AB651" s="2"/>
      <c r="AC651" s="2" t="s">
        <v>114</v>
      </c>
      <c r="AD651" s="2">
        <v>1</v>
      </c>
      <c r="AE651" s="2" t="s">
        <v>189</v>
      </c>
      <c r="AF651" s="2" t="s">
        <v>190</v>
      </c>
      <c r="AG651" s="2" t="s">
        <v>14</v>
      </c>
      <c r="AH651" s="2" t="s">
        <v>191</v>
      </c>
      <c r="AI651" s="2"/>
      <c r="AJ651" s="2" t="s">
        <v>422</v>
      </c>
      <c r="AK651" s="2" t="s">
        <v>423</v>
      </c>
      <c r="AL651" s="2" t="s">
        <v>423</v>
      </c>
      <c r="AM651" s="2" t="s">
        <v>424</v>
      </c>
      <c r="AN651" s="2" t="s">
        <v>3786</v>
      </c>
      <c r="AO651" s="22">
        <v>0</v>
      </c>
      <c r="AP651" s="22">
        <v>0</v>
      </c>
      <c r="AQ651" s="22">
        <v>0</v>
      </c>
      <c r="AR651" s="22">
        <v>0</v>
      </c>
      <c r="AS651" s="25">
        <v>18000</v>
      </c>
      <c r="AT651" s="25">
        <v>0</v>
      </c>
      <c r="AU651" s="25">
        <v>18756.22</v>
      </c>
      <c r="AV651" s="25">
        <v>0</v>
      </c>
      <c r="AW651" s="25">
        <v>18000</v>
      </c>
      <c r="AX651" s="25">
        <v>18756.22</v>
      </c>
      <c r="AY651" s="25">
        <v>756.22</v>
      </c>
    </row>
    <row r="652" spans="2:51">
      <c r="B652" s="5" t="s">
        <v>17</v>
      </c>
      <c r="C652" s="2" t="s">
        <v>524</v>
      </c>
      <c r="D652" s="2" t="s">
        <v>100</v>
      </c>
      <c r="E652" s="2" t="s">
        <v>1587</v>
      </c>
      <c r="F652" s="2" t="s">
        <v>88</v>
      </c>
      <c r="G652" s="3">
        <v>46245</v>
      </c>
      <c r="H652" s="2" t="s">
        <v>3787</v>
      </c>
      <c r="I652" s="3">
        <v>46243</v>
      </c>
      <c r="J652" s="2" t="s">
        <v>3788</v>
      </c>
      <c r="K652" s="2" t="s">
        <v>208</v>
      </c>
      <c r="L652" s="2"/>
      <c r="M652" s="2" t="s">
        <v>90</v>
      </c>
      <c r="N652" s="3"/>
      <c r="O652" s="2"/>
      <c r="P652" s="2"/>
      <c r="Q652" s="2" t="s">
        <v>22</v>
      </c>
      <c r="R652" s="2" t="s">
        <v>22</v>
      </c>
      <c r="S652" s="2"/>
      <c r="T652" s="3">
        <v>46243</v>
      </c>
      <c r="U652" s="2" t="s">
        <v>3789</v>
      </c>
      <c r="V652" s="2"/>
      <c r="W652" s="2" t="s">
        <v>211</v>
      </c>
      <c r="X652" s="2" t="s">
        <v>91</v>
      </c>
      <c r="Y652" s="2" t="s">
        <v>35</v>
      </c>
      <c r="Z652" s="2" t="s">
        <v>149</v>
      </c>
      <c r="AA652" s="2" t="s">
        <v>90</v>
      </c>
      <c r="AB652" s="2"/>
      <c r="AC652" s="2" t="s">
        <v>114</v>
      </c>
      <c r="AD652" s="2">
        <v>1</v>
      </c>
      <c r="AE652" s="2" t="s">
        <v>189</v>
      </c>
      <c r="AF652" s="2" t="s">
        <v>190</v>
      </c>
      <c r="AG652" s="2" t="s">
        <v>14</v>
      </c>
      <c r="AH652" s="2" t="s">
        <v>191</v>
      </c>
      <c r="AI652" s="2"/>
      <c r="AJ652" s="2" t="s">
        <v>365</v>
      </c>
      <c r="AK652" s="2" t="s">
        <v>204</v>
      </c>
      <c r="AL652" s="2" t="s">
        <v>204</v>
      </c>
      <c r="AM652" s="2" t="s">
        <v>205</v>
      </c>
      <c r="AN652" s="2" t="s">
        <v>3790</v>
      </c>
      <c r="AO652" s="22">
        <v>0</v>
      </c>
      <c r="AP652" s="22">
        <v>1000</v>
      </c>
      <c r="AQ652" s="22">
        <v>1000</v>
      </c>
      <c r="AR652" s="22">
        <v>0</v>
      </c>
      <c r="AS652" s="25">
        <v>36718.43</v>
      </c>
      <c r="AT652" s="25">
        <v>0</v>
      </c>
      <c r="AU652" s="25">
        <v>32402.799999999999</v>
      </c>
      <c r="AV652" s="25">
        <v>0</v>
      </c>
      <c r="AW652" s="25">
        <v>36718.43</v>
      </c>
      <c r="AX652" s="25">
        <v>32402.799999999999</v>
      </c>
      <c r="AY652" s="25">
        <v>-4315.63</v>
      </c>
    </row>
    <row r="653" spans="2:51">
      <c r="B653" s="5" t="s">
        <v>17</v>
      </c>
      <c r="C653" s="2" t="s">
        <v>514</v>
      </c>
      <c r="D653" s="2" t="s">
        <v>100</v>
      </c>
      <c r="E653" s="2" t="s">
        <v>1587</v>
      </c>
      <c r="F653" s="2" t="s">
        <v>88</v>
      </c>
      <c r="G653" s="3">
        <v>46243</v>
      </c>
      <c r="H653" s="2" t="s">
        <v>3791</v>
      </c>
      <c r="I653" s="3">
        <v>46243</v>
      </c>
      <c r="J653" s="2" t="s">
        <v>3792</v>
      </c>
      <c r="K653" s="2" t="s">
        <v>208</v>
      </c>
      <c r="L653" s="2"/>
      <c r="M653" s="2" t="s">
        <v>90</v>
      </c>
      <c r="N653" s="3"/>
      <c r="O653" s="2"/>
      <c r="P653" s="2"/>
      <c r="Q653" s="2" t="s">
        <v>22</v>
      </c>
      <c r="R653" s="2" t="s">
        <v>22</v>
      </c>
      <c r="S653" s="2"/>
      <c r="T653" s="3">
        <v>46243</v>
      </c>
      <c r="U653" s="2" t="s">
        <v>3793</v>
      </c>
      <c r="V653" s="2"/>
      <c r="W653" s="2" t="s">
        <v>869</v>
      </c>
      <c r="X653" s="2" t="s">
        <v>91</v>
      </c>
      <c r="Y653" s="2" t="s">
        <v>654</v>
      </c>
      <c r="Z653" s="2" t="s">
        <v>149</v>
      </c>
      <c r="AA653" s="2" t="s">
        <v>90</v>
      </c>
      <c r="AB653" s="2"/>
      <c r="AC653" s="2" t="s">
        <v>114</v>
      </c>
      <c r="AD653" s="2">
        <v>1</v>
      </c>
      <c r="AE653" s="2" t="s">
        <v>189</v>
      </c>
      <c r="AF653" s="2" t="s">
        <v>190</v>
      </c>
      <c r="AG653" s="2" t="s">
        <v>14</v>
      </c>
      <c r="AH653" s="2" t="s">
        <v>191</v>
      </c>
      <c r="AI653" s="2"/>
      <c r="AJ653" s="2" t="s">
        <v>236</v>
      </c>
      <c r="AK653" s="2" t="s">
        <v>168</v>
      </c>
      <c r="AL653" s="2" t="s">
        <v>168</v>
      </c>
      <c r="AM653" s="2" t="s">
        <v>237</v>
      </c>
      <c r="AN653" s="2" t="s">
        <v>3794</v>
      </c>
      <c r="AO653" s="22">
        <v>0</v>
      </c>
      <c r="AP653" s="22">
        <v>365</v>
      </c>
      <c r="AQ653" s="22">
        <v>555</v>
      </c>
      <c r="AR653" s="22">
        <v>190</v>
      </c>
      <c r="AS653" s="25">
        <v>22531.4</v>
      </c>
      <c r="AT653" s="25">
        <v>265.61</v>
      </c>
      <c r="AU653" s="25">
        <v>26210.1</v>
      </c>
      <c r="AV653" s="25">
        <v>0</v>
      </c>
      <c r="AW653" s="25">
        <v>22265.79</v>
      </c>
      <c r="AX653" s="25">
        <v>26210.1</v>
      </c>
      <c r="AY653" s="25">
        <v>3944.31</v>
      </c>
    </row>
    <row r="654" spans="2:51" hidden="1">
      <c r="B654" s="5" t="s">
        <v>17</v>
      </c>
      <c r="C654" s="2" t="s">
        <v>514</v>
      </c>
      <c r="D654" s="2" t="s">
        <v>100</v>
      </c>
      <c r="E654" s="2" t="s">
        <v>1587</v>
      </c>
      <c r="F654" s="2" t="s">
        <v>88</v>
      </c>
      <c r="G654" s="3">
        <v>46243</v>
      </c>
      <c r="H654" s="2" t="s">
        <v>3795</v>
      </c>
      <c r="I654" s="3">
        <v>46243</v>
      </c>
      <c r="J654" s="2" t="s">
        <v>3796</v>
      </c>
      <c r="K654" s="2" t="s">
        <v>208</v>
      </c>
      <c r="L654" s="2"/>
      <c r="M654" s="2" t="s">
        <v>90</v>
      </c>
      <c r="N654" s="3"/>
      <c r="O654" s="2"/>
      <c r="P654" s="2"/>
      <c r="Q654" s="2" t="s">
        <v>22</v>
      </c>
      <c r="R654" s="2" t="s">
        <v>22</v>
      </c>
      <c r="S654" s="2"/>
      <c r="T654" s="3">
        <v>46243</v>
      </c>
      <c r="U654" s="2" t="s">
        <v>3797</v>
      </c>
      <c r="V654" s="2"/>
      <c r="W654" s="2" t="s">
        <v>392</v>
      </c>
      <c r="X654" s="2" t="s">
        <v>91</v>
      </c>
      <c r="Y654" s="2" t="s">
        <v>333</v>
      </c>
      <c r="Z654" s="2" t="s">
        <v>92</v>
      </c>
      <c r="AA654" s="2" t="s">
        <v>90</v>
      </c>
      <c r="AB654" s="2"/>
      <c r="AC654" s="2" t="s">
        <v>114</v>
      </c>
      <c r="AD654" s="2">
        <v>1</v>
      </c>
      <c r="AE654" s="2" t="s">
        <v>189</v>
      </c>
      <c r="AF654" s="2" t="s">
        <v>190</v>
      </c>
      <c r="AG654" s="2" t="s">
        <v>14</v>
      </c>
      <c r="AH654" s="2" t="s">
        <v>191</v>
      </c>
      <c r="AI654" s="2"/>
      <c r="AJ654" s="2" t="s">
        <v>236</v>
      </c>
      <c r="AK654" s="2" t="s">
        <v>168</v>
      </c>
      <c r="AL654" s="2" t="s">
        <v>168</v>
      </c>
      <c r="AM654" s="2" t="s">
        <v>237</v>
      </c>
      <c r="AN654" s="2" t="s">
        <v>3798</v>
      </c>
      <c r="AO654" s="22">
        <v>0</v>
      </c>
      <c r="AP654" s="22">
        <v>0</v>
      </c>
      <c r="AQ654" s="22">
        <v>0</v>
      </c>
      <c r="AR654" s="22">
        <v>0</v>
      </c>
      <c r="AS654" s="25">
        <v>22000</v>
      </c>
      <c r="AT654" s="25">
        <v>0</v>
      </c>
      <c r="AU654" s="25">
        <v>24670.52</v>
      </c>
      <c r="AV654" s="25">
        <v>0</v>
      </c>
      <c r="AW654" s="25">
        <v>22000</v>
      </c>
      <c r="AX654" s="25">
        <v>24670.52</v>
      </c>
      <c r="AY654" s="25">
        <v>2670.52</v>
      </c>
    </row>
    <row r="655" spans="2:51" hidden="1">
      <c r="B655" s="5" t="s">
        <v>17</v>
      </c>
      <c r="C655" s="2" t="s">
        <v>514</v>
      </c>
      <c r="D655" s="2" t="s">
        <v>100</v>
      </c>
      <c r="E655" s="2" t="s">
        <v>1587</v>
      </c>
      <c r="F655" s="2" t="s">
        <v>88</v>
      </c>
      <c r="G655" s="3">
        <v>46243</v>
      </c>
      <c r="H655" s="2" t="s">
        <v>3799</v>
      </c>
      <c r="I655" s="3">
        <v>46243</v>
      </c>
      <c r="J655" s="2" t="s">
        <v>3800</v>
      </c>
      <c r="K655" s="2" t="s">
        <v>208</v>
      </c>
      <c r="L655" s="2"/>
      <c r="M655" s="2" t="s">
        <v>90</v>
      </c>
      <c r="N655" s="3"/>
      <c r="O655" s="2"/>
      <c r="P655" s="2"/>
      <c r="Q655" s="2" t="s">
        <v>22</v>
      </c>
      <c r="R655" s="2" t="s">
        <v>22</v>
      </c>
      <c r="S655" s="2"/>
      <c r="T655" s="3">
        <v>46243</v>
      </c>
      <c r="U655" s="2" t="s">
        <v>3801</v>
      </c>
      <c r="V655" s="2"/>
      <c r="W655" s="2" t="s">
        <v>634</v>
      </c>
      <c r="X655" s="2" t="s">
        <v>91</v>
      </c>
      <c r="Y655" s="2" t="s">
        <v>635</v>
      </c>
      <c r="Z655" s="2" t="s">
        <v>92</v>
      </c>
      <c r="AA655" s="2" t="s">
        <v>90</v>
      </c>
      <c r="AB655" s="2"/>
      <c r="AC655" s="2" t="s">
        <v>114</v>
      </c>
      <c r="AD655" s="2">
        <v>1</v>
      </c>
      <c r="AE655" s="2" t="s">
        <v>189</v>
      </c>
      <c r="AF655" s="2" t="s">
        <v>190</v>
      </c>
      <c r="AG655" s="2" t="s">
        <v>14</v>
      </c>
      <c r="AH655" s="2" t="s">
        <v>191</v>
      </c>
      <c r="AI655" s="2"/>
      <c r="AJ655" s="2" t="s">
        <v>245</v>
      </c>
      <c r="AK655" s="2" t="s">
        <v>246</v>
      </c>
      <c r="AL655" s="2" t="s">
        <v>246</v>
      </c>
      <c r="AM655" s="2" t="s">
        <v>247</v>
      </c>
      <c r="AN655" s="2" t="s">
        <v>3802</v>
      </c>
      <c r="AO655" s="22">
        <v>0</v>
      </c>
      <c r="AP655" s="22">
        <v>0</v>
      </c>
      <c r="AQ655" s="22">
        <v>0</v>
      </c>
      <c r="AR655" s="22">
        <v>0</v>
      </c>
      <c r="AS655" s="25">
        <v>43000</v>
      </c>
      <c r="AT655" s="25">
        <v>0</v>
      </c>
      <c r="AU655" s="25">
        <v>46458.2</v>
      </c>
      <c r="AV655" s="25">
        <v>0</v>
      </c>
      <c r="AW655" s="25">
        <v>43000</v>
      </c>
      <c r="AX655" s="25">
        <v>46458.2</v>
      </c>
      <c r="AY655" s="25">
        <v>3458.2</v>
      </c>
    </row>
    <row r="656" spans="2:51">
      <c r="B656" s="5" t="s">
        <v>17</v>
      </c>
      <c r="C656" s="2" t="s">
        <v>514</v>
      </c>
      <c r="D656" s="2" t="s">
        <v>100</v>
      </c>
      <c r="E656" s="2" t="s">
        <v>1587</v>
      </c>
      <c r="F656" s="2" t="s">
        <v>88</v>
      </c>
      <c r="G656" s="3">
        <v>46243</v>
      </c>
      <c r="H656" s="2" t="s">
        <v>3803</v>
      </c>
      <c r="I656" s="3">
        <v>46243</v>
      </c>
      <c r="J656" s="2" t="s">
        <v>3804</v>
      </c>
      <c r="K656" s="2" t="s">
        <v>208</v>
      </c>
      <c r="L656" s="2"/>
      <c r="M656" s="2" t="s">
        <v>90</v>
      </c>
      <c r="N656" s="3"/>
      <c r="O656" s="2"/>
      <c r="P656" s="2"/>
      <c r="Q656" s="2" t="s">
        <v>22</v>
      </c>
      <c r="R656" s="2" t="s">
        <v>22</v>
      </c>
      <c r="S656" s="2"/>
      <c r="T656" s="3">
        <v>46243</v>
      </c>
      <c r="U656" s="2" t="s">
        <v>3805</v>
      </c>
      <c r="V656" s="2"/>
      <c r="W656" s="2" t="s">
        <v>819</v>
      </c>
      <c r="X656" s="2" t="s">
        <v>91</v>
      </c>
      <c r="Y656" s="2" t="s">
        <v>820</v>
      </c>
      <c r="Z656" s="2" t="s">
        <v>149</v>
      </c>
      <c r="AA656" s="2" t="s">
        <v>90</v>
      </c>
      <c r="AB656" s="2"/>
      <c r="AC656" s="2" t="s">
        <v>114</v>
      </c>
      <c r="AD656" s="2">
        <v>1</v>
      </c>
      <c r="AE656" s="2" t="s">
        <v>189</v>
      </c>
      <c r="AF656" s="2" t="s">
        <v>190</v>
      </c>
      <c r="AG656" s="2" t="s">
        <v>14</v>
      </c>
      <c r="AH656" s="2" t="s">
        <v>191</v>
      </c>
      <c r="AI656" s="2"/>
      <c r="AJ656" s="2" t="s">
        <v>415</v>
      </c>
      <c r="AK656" s="2" t="s">
        <v>412</v>
      </c>
      <c r="AL656" s="2" t="s">
        <v>412</v>
      </c>
      <c r="AM656" s="2" t="s">
        <v>413</v>
      </c>
      <c r="AN656" s="2" t="s">
        <v>3806</v>
      </c>
      <c r="AO656" s="22">
        <v>0</v>
      </c>
      <c r="AP656" s="22">
        <v>988</v>
      </c>
      <c r="AQ656" s="22">
        <v>2332</v>
      </c>
      <c r="AR656" s="22">
        <v>1344</v>
      </c>
      <c r="AS656" s="25">
        <v>99182.63</v>
      </c>
      <c r="AT656" s="25">
        <v>1819.44</v>
      </c>
      <c r="AU656" s="25">
        <v>55790.64</v>
      </c>
      <c r="AV656" s="25">
        <v>0</v>
      </c>
      <c r="AW656" s="25">
        <v>97363.19</v>
      </c>
      <c r="AX656" s="25">
        <v>55790.64</v>
      </c>
      <c r="AY656" s="25">
        <v>-41572.550000000003</v>
      </c>
    </row>
    <row r="657" spans="2:51">
      <c r="B657" s="5" t="s">
        <v>17</v>
      </c>
      <c r="C657" s="2" t="s">
        <v>514</v>
      </c>
      <c r="D657" s="2" t="s">
        <v>100</v>
      </c>
      <c r="E657" s="2" t="s">
        <v>1587</v>
      </c>
      <c r="F657" s="2" t="s">
        <v>88</v>
      </c>
      <c r="G657" s="3">
        <v>46243</v>
      </c>
      <c r="H657" s="2" t="s">
        <v>3807</v>
      </c>
      <c r="I657" s="3">
        <v>46243</v>
      </c>
      <c r="J657" s="2" t="s">
        <v>3808</v>
      </c>
      <c r="K657" s="2" t="s">
        <v>208</v>
      </c>
      <c r="L657" s="2"/>
      <c r="M657" s="2" t="s">
        <v>90</v>
      </c>
      <c r="N657" s="3"/>
      <c r="O657" s="2"/>
      <c r="P657" s="2"/>
      <c r="Q657" s="2" t="s">
        <v>22</v>
      </c>
      <c r="R657" s="2" t="s">
        <v>22</v>
      </c>
      <c r="S657" s="2"/>
      <c r="T657" s="3">
        <v>46243</v>
      </c>
      <c r="U657" s="2" t="s">
        <v>3809</v>
      </c>
      <c r="V657" s="2"/>
      <c r="W657" s="2" t="s">
        <v>1121</v>
      </c>
      <c r="X657" s="2" t="s">
        <v>91</v>
      </c>
      <c r="Y657" s="2" t="s">
        <v>1102</v>
      </c>
      <c r="Z657" s="2" t="s">
        <v>149</v>
      </c>
      <c r="AA657" s="2" t="s">
        <v>90</v>
      </c>
      <c r="AB657" s="2"/>
      <c r="AC657" s="2" t="s">
        <v>114</v>
      </c>
      <c r="AD657" s="2">
        <v>1</v>
      </c>
      <c r="AE657" s="2" t="s">
        <v>189</v>
      </c>
      <c r="AF657" s="2" t="s">
        <v>190</v>
      </c>
      <c r="AG657" s="2" t="s">
        <v>14</v>
      </c>
      <c r="AH657" s="2" t="s">
        <v>191</v>
      </c>
      <c r="AI657" s="2"/>
      <c r="AJ657" s="2" t="s">
        <v>801</v>
      </c>
      <c r="AK657" s="2" t="s">
        <v>802</v>
      </c>
      <c r="AL657" s="2" t="s">
        <v>802</v>
      </c>
      <c r="AM657" s="2" t="s">
        <v>803</v>
      </c>
      <c r="AN657" s="2" t="s">
        <v>3810</v>
      </c>
      <c r="AO657" s="22">
        <v>0</v>
      </c>
      <c r="AP657" s="22">
        <v>552</v>
      </c>
      <c r="AQ657" s="22">
        <v>1116</v>
      </c>
      <c r="AR657" s="22">
        <v>564</v>
      </c>
      <c r="AS657" s="25">
        <v>49745.43</v>
      </c>
      <c r="AT657" s="25">
        <v>363.41</v>
      </c>
      <c r="AU657" s="25">
        <v>32943.24</v>
      </c>
      <c r="AV657" s="25">
        <v>0</v>
      </c>
      <c r="AW657" s="25">
        <v>49382.02</v>
      </c>
      <c r="AX657" s="25">
        <v>32943.24</v>
      </c>
      <c r="AY657" s="25">
        <v>-16438.78</v>
      </c>
    </row>
    <row r="658" spans="2:51">
      <c r="B658" s="5" t="s">
        <v>17</v>
      </c>
      <c r="C658" s="2" t="s">
        <v>514</v>
      </c>
      <c r="D658" s="2" t="s">
        <v>100</v>
      </c>
      <c r="E658" s="2" t="s">
        <v>1587</v>
      </c>
      <c r="F658" s="2" t="s">
        <v>88</v>
      </c>
      <c r="G658" s="3">
        <v>46243</v>
      </c>
      <c r="H658" s="2" t="s">
        <v>3811</v>
      </c>
      <c r="I658" s="3">
        <v>46243</v>
      </c>
      <c r="J658" s="2" t="s">
        <v>3812</v>
      </c>
      <c r="K658" s="2" t="s">
        <v>208</v>
      </c>
      <c r="L658" s="2"/>
      <c r="M658" s="2" t="s">
        <v>90</v>
      </c>
      <c r="N658" s="3"/>
      <c r="O658" s="2"/>
      <c r="P658" s="2"/>
      <c r="Q658" s="2" t="s">
        <v>22</v>
      </c>
      <c r="R658" s="2" t="s">
        <v>22</v>
      </c>
      <c r="S658" s="2"/>
      <c r="T658" s="3">
        <v>46243</v>
      </c>
      <c r="U658" s="2" t="s">
        <v>3813</v>
      </c>
      <c r="V658" s="2"/>
      <c r="W658" s="2" t="s">
        <v>425</v>
      </c>
      <c r="X658" s="2" t="s">
        <v>91</v>
      </c>
      <c r="Y658" s="2" t="s">
        <v>471</v>
      </c>
      <c r="Z658" s="2" t="s">
        <v>149</v>
      </c>
      <c r="AA658" s="2" t="s">
        <v>90</v>
      </c>
      <c r="AB658" s="2"/>
      <c r="AC658" s="2" t="s">
        <v>114</v>
      </c>
      <c r="AD658" s="2">
        <v>1</v>
      </c>
      <c r="AE658" s="2" t="s">
        <v>189</v>
      </c>
      <c r="AF658" s="2" t="s">
        <v>190</v>
      </c>
      <c r="AG658" s="2" t="s">
        <v>14</v>
      </c>
      <c r="AH658" s="2" t="s">
        <v>191</v>
      </c>
      <c r="AI658" s="2"/>
      <c r="AJ658" s="2" t="s">
        <v>209</v>
      </c>
      <c r="AK658" s="2" t="s">
        <v>201</v>
      </c>
      <c r="AL658" s="2" t="s">
        <v>201</v>
      </c>
      <c r="AM658" s="2" t="s">
        <v>210</v>
      </c>
      <c r="AN658" s="2" t="s">
        <v>3814</v>
      </c>
      <c r="AO658" s="22">
        <v>0</v>
      </c>
      <c r="AP658" s="22">
        <v>409</v>
      </c>
      <c r="AQ658" s="22">
        <v>799</v>
      </c>
      <c r="AR658" s="22">
        <v>390</v>
      </c>
      <c r="AS658" s="25">
        <v>32144.03</v>
      </c>
      <c r="AT658" s="25">
        <v>0</v>
      </c>
      <c r="AU658" s="25">
        <v>24610.92</v>
      </c>
      <c r="AV658" s="25">
        <v>0</v>
      </c>
      <c r="AW658" s="25">
        <v>32144.03</v>
      </c>
      <c r="AX658" s="25">
        <v>24610.92</v>
      </c>
      <c r="AY658" s="25">
        <v>-7533.11</v>
      </c>
    </row>
    <row r="659" spans="2:51" hidden="1">
      <c r="B659" s="5" t="s">
        <v>17</v>
      </c>
      <c r="C659" s="2" t="s">
        <v>514</v>
      </c>
      <c r="D659" s="2" t="s">
        <v>100</v>
      </c>
      <c r="E659" s="2" t="s">
        <v>1587</v>
      </c>
      <c r="F659" s="2" t="s">
        <v>88</v>
      </c>
      <c r="G659" s="3">
        <v>46243</v>
      </c>
      <c r="H659" s="2" t="s">
        <v>3815</v>
      </c>
      <c r="I659" s="3">
        <v>46243</v>
      </c>
      <c r="J659" s="2" t="s">
        <v>3816</v>
      </c>
      <c r="K659" s="2" t="s">
        <v>208</v>
      </c>
      <c r="L659" s="2"/>
      <c r="M659" s="2" t="s">
        <v>90</v>
      </c>
      <c r="N659" s="3"/>
      <c r="O659" s="2"/>
      <c r="P659" s="2"/>
      <c r="Q659" s="2" t="s">
        <v>22</v>
      </c>
      <c r="R659" s="2" t="s">
        <v>22</v>
      </c>
      <c r="S659" s="2"/>
      <c r="T659" s="3">
        <v>46243</v>
      </c>
      <c r="U659" s="2" t="s">
        <v>3817</v>
      </c>
      <c r="V659" s="2"/>
      <c r="W659" s="2" t="s">
        <v>925</v>
      </c>
      <c r="X659" s="2" t="s">
        <v>91</v>
      </c>
      <c r="Y659" s="2" t="s">
        <v>773</v>
      </c>
      <c r="Z659" s="2" t="s">
        <v>92</v>
      </c>
      <c r="AA659" s="2" t="s">
        <v>90</v>
      </c>
      <c r="AB659" s="2"/>
      <c r="AC659" s="2" t="s">
        <v>114</v>
      </c>
      <c r="AD659" s="2">
        <v>1</v>
      </c>
      <c r="AE659" s="2" t="s">
        <v>189</v>
      </c>
      <c r="AF659" s="2" t="s">
        <v>190</v>
      </c>
      <c r="AG659" s="2" t="s">
        <v>14</v>
      </c>
      <c r="AH659" s="2" t="s">
        <v>191</v>
      </c>
      <c r="AI659" s="2"/>
      <c r="AJ659" s="2" t="s">
        <v>123</v>
      </c>
      <c r="AK659" s="2" t="s">
        <v>13</v>
      </c>
      <c r="AL659" s="2" t="s">
        <v>13</v>
      </c>
      <c r="AM659" s="2" t="s">
        <v>124</v>
      </c>
      <c r="AN659" s="2" t="s">
        <v>3818</v>
      </c>
      <c r="AO659" s="22">
        <v>0</v>
      </c>
      <c r="AP659" s="22">
        <v>0</v>
      </c>
      <c r="AQ659" s="22">
        <v>0</v>
      </c>
      <c r="AR659" s="22">
        <v>0</v>
      </c>
      <c r="AS659" s="25">
        <v>22000</v>
      </c>
      <c r="AT659" s="25">
        <v>0</v>
      </c>
      <c r="AU659" s="25">
        <v>25962.16</v>
      </c>
      <c r="AV659" s="25">
        <v>0</v>
      </c>
      <c r="AW659" s="25">
        <v>22000</v>
      </c>
      <c r="AX659" s="25">
        <v>25962.16</v>
      </c>
      <c r="AY659" s="25">
        <v>3962.16</v>
      </c>
    </row>
    <row r="660" spans="2:51">
      <c r="B660" s="5" t="s">
        <v>17</v>
      </c>
      <c r="C660" s="2" t="s">
        <v>514</v>
      </c>
      <c r="D660" s="2" t="s">
        <v>100</v>
      </c>
      <c r="E660" s="2" t="s">
        <v>1587</v>
      </c>
      <c r="F660" s="2" t="s">
        <v>88</v>
      </c>
      <c r="G660" s="3">
        <v>46243</v>
      </c>
      <c r="H660" s="2" t="s">
        <v>3819</v>
      </c>
      <c r="I660" s="3">
        <v>46243</v>
      </c>
      <c r="J660" s="2" t="s">
        <v>3820</v>
      </c>
      <c r="K660" s="2" t="s">
        <v>208</v>
      </c>
      <c r="L660" s="2"/>
      <c r="M660" s="2" t="s">
        <v>90</v>
      </c>
      <c r="N660" s="3"/>
      <c r="O660" s="2"/>
      <c r="P660" s="2"/>
      <c r="Q660" s="2" t="s">
        <v>22</v>
      </c>
      <c r="R660" s="2" t="s">
        <v>22</v>
      </c>
      <c r="S660" s="2"/>
      <c r="T660" s="3">
        <v>46243</v>
      </c>
      <c r="U660" s="2" t="s">
        <v>3821</v>
      </c>
      <c r="V660" s="2"/>
      <c r="W660" s="2" t="s">
        <v>463</v>
      </c>
      <c r="X660" s="2" t="s">
        <v>91</v>
      </c>
      <c r="Y660" s="2" t="s">
        <v>235</v>
      </c>
      <c r="Z660" s="2" t="s">
        <v>149</v>
      </c>
      <c r="AA660" s="2" t="s">
        <v>90</v>
      </c>
      <c r="AB660" s="2"/>
      <c r="AC660" s="2" t="s">
        <v>114</v>
      </c>
      <c r="AD660" s="2">
        <v>1</v>
      </c>
      <c r="AE660" s="2" t="s">
        <v>189</v>
      </c>
      <c r="AF660" s="2" t="s">
        <v>190</v>
      </c>
      <c r="AG660" s="2" t="s">
        <v>14</v>
      </c>
      <c r="AH660" s="2" t="s">
        <v>191</v>
      </c>
      <c r="AI660" s="2"/>
      <c r="AJ660" s="2" t="s">
        <v>123</v>
      </c>
      <c r="AK660" s="2" t="s">
        <v>13</v>
      </c>
      <c r="AL660" s="2" t="s">
        <v>13</v>
      </c>
      <c r="AM660" s="2" t="s">
        <v>124</v>
      </c>
      <c r="AN660" s="2" t="s">
        <v>3822</v>
      </c>
      <c r="AO660" s="22">
        <v>0</v>
      </c>
      <c r="AP660" s="22">
        <v>702</v>
      </c>
      <c r="AQ660" s="22">
        <v>702</v>
      </c>
      <c r="AR660" s="22">
        <v>0</v>
      </c>
      <c r="AS660" s="25">
        <v>25290.65</v>
      </c>
      <c r="AT660" s="25">
        <v>0</v>
      </c>
      <c r="AU660" s="25">
        <v>21956.9</v>
      </c>
      <c r="AV660" s="25">
        <v>0</v>
      </c>
      <c r="AW660" s="25">
        <v>25290.65</v>
      </c>
      <c r="AX660" s="25">
        <v>21956.9</v>
      </c>
      <c r="AY660" s="25">
        <v>-3333.75</v>
      </c>
    </row>
    <row r="661" spans="2:51" hidden="1">
      <c r="B661" s="5" t="s">
        <v>17</v>
      </c>
      <c r="C661" s="2" t="s">
        <v>514</v>
      </c>
      <c r="D661" s="2" t="s">
        <v>100</v>
      </c>
      <c r="E661" s="2" t="s">
        <v>1587</v>
      </c>
      <c r="F661" s="2" t="s">
        <v>88</v>
      </c>
      <c r="G661" s="3">
        <v>46243</v>
      </c>
      <c r="H661" s="2" t="s">
        <v>3823</v>
      </c>
      <c r="I661" s="3">
        <v>46243</v>
      </c>
      <c r="J661" s="2" t="s">
        <v>3824</v>
      </c>
      <c r="K661" s="2" t="s">
        <v>208</v>
      </c>
      <c r="L661" s="2"/>
      <c r="M661" s="2" t="s">
        <v>90</v>
      </c>
      <c r="N661" s="3"/>
      <c r="O661" s="2"/>
      <c r="P661" s="2"/>
      <c r="Q661" s="2" t="s">
        <v>22</v>
      </c>
      <c r="R661" s="2" t="s">
        <v>22</v>
      </c>
      <c r="S661" s="2"/>
      <c r="T661" s="3">
        <v>46243</v>
      </c>
      <c r="U661" s="2" t="s">
        <v>3825</v>
      </c>
      <c r="V661" s="2"/>
      <c r="W661" s="2" t="s">
        <v>806</v>
      </c>
      <c r="X661" s="2" t="s">
        <v>91</v>
      </c>
      <c r="Y661" s="2" t="s">
        <v>773</v>
      </c>
      <c r="Z661" s="2" t="s">
        <v>92</v>
      </c>
      <c r="AA661" s="2" t="s">
        <v>90</v>
      </c>
      <c r="AB661" s="2"/>
      <c r="AC661" s="2" t="s">
        <v>114</v>
      </c>
      <c r="AD661" s="2">
        <v>1</v>
      </c>
      <c r="AE661" s="2" t="s">
        <v>189</v>
      </c>
      <c r="AF661" s="2" t="s">
        <v>190</v>
      </c>
      <c r="AG661" s="2" t="s">
        <v>14</v>
      </c>
      <c r="AH661" s="2" t="s">
        <v>191</v>
      </c>
      <c r="AI661" s="2"/>
      <c r="AJ661" s="2" t="s">
        <v>123</v>
      </c>
      <c r="AK661" s="2" t="s">
        <v>13</v>
      </c>
      <c r="AL661" s="2" t="s">
        <v>13</v>
      </c>
      <c r="AM661" s="2" t="s">
        <v>124</v>
      </c>
      <c r="AN661" s="2" t="s">
        <v>707</v>
      </c>
      <c r="AO661" s="22">
        <v>0</v>
      </c>
      <c r="AP661" s="22">
        <v>0</v>
      </c>
      <c r="AQ661" s="22">
        <v>0</v>
      </c>
      <c r="AR661" s="22">
        <v>0</v>
      </c>
      <c r="AS661" s="25">
        <v>19000</v>
      </c>
      <c r="AT661" s="25">
        <v>0</v>
      </c>
      <c r="AU661" s="25">
        <v>21152.32</v>
      </c>
      <c r="AV661" s="25">
        <v>0</v>
      </c>
      <c r="AW661" s="25">
        <v>19000</v>
      </c>
      <c r="AX661" s="25">
        <v>21152.32</v>
      </c>
      <c r="AY661" s="25">
        <v>2152.3200000000002</v>
      </c>
    </row>
    <row r="662" spans="2:51">
      <c r="B662" s="5" t="s">
        <v>17</v>
      </c>
      <c r="C662" s="2" t="s">
        <v>514</v>
      </c>
      <c r="D662" s="2" t="s">
        <v>100</v>
      </c>
      <c r="E662" s="2" t="s">
        <v>1587</v>
      </c>
      <c r="F662" s="2" t="s">
        <v>88</v>
      </c>
      <c r="G662" s="3">
        <v>46243</v>
      </c>
      <c r="H662" s="2" t="s">
        <v>3826</v>
      </c>
      <c r="I662" s="3">
        <v>46243</v>
      </c>
      <c r="J662" s="2" t="s">
        <v>3827</v>
      </c>
      <c r="K662" s="2" t="s">
        <v>208</v>
      </c>
      <c r="L662" s="2"/>
      <c r="M662" s="2" t="s">
        <v>90</v>
      </c>
      <c r="N662" s="3"/>
      <c r="O662" s="2"/>
      <c r="P662" s="2"/>
      <c r="Q662" s="2" t="s">
        <v>22</v>
      </c>
      <c r="R662" s="2" t="s">
        <v>22</v>
      </c>
      <c r="S662" s="2"/>
      <c r="T662" s="3">
        <v>46243</v>
      </c>
      <c r="U662" s="2" t="s">
        <v>3828</v>
      </c>
      <c r="V662" s="2"/>
      <c r="W662" s="2" t="s">
        <v>264</v>
      </c>
      <c r="X662" s="2" t="s">
        <v>91</v>
      </c>
      <c r="Y662" s="2" t="s">
        <v>265</v>
      </c>
      <c r="Z662" s="2" t="s">
        <v>149</v>
      </c>
      <c r="AA662" s="2" t="s">
        <v>90</v>
      </c>
      <c r="AB662" s="2"/>
      <c r="AC662" s="2" t="s">
        <v>114</v>
      </c>
      <c r="AD662" s="2">
        <v>1</v>
      </c>
      <c r="AE662" s="2" t="s">
        <v>189</v>
      </c>
      <c r="AF662" s="2" t="s">
        <v>190</v>
      </c>
      <c r="AG662" s="2" t="s">
        <v>14</v>
      </c>
      <c r="AH662" s="2" t="s">
        <v>191</v>
      </c>
      <c r="AI662" s="2"/>
      <c r="AJ662" s="2" t="s">
        <v>123</v>
      </c>
      <c r="AK662" s="2" t="s">
        <v>13</v>
      </c>
      <c r="AL662" s="2" t="s">
        <v>13</v>
      </c>
      <c r="AM662" s="2" t="s">
        <v>124</v>
      </c>
      <c r="AN662" s="2" t="s">
        <v>3829</v>
      </c>
      <c r="AO662" s="22">
        <v>0</v>
      </c>
      <c r="AP662" s="22">
        <v>646</v>
      </c>
      <c r="AQ662" s="22">
        <v>646</v>
      </c>
      <c r="AR662" s="22">
        <v>0</v>
      </c>
      <c r="AS662" s="25">
        <v>24329.23</v>
      </c>
      <c r="AT662" s="25">
        <v>965.67</v>
      </c>
      <c r="AU662" s="25">
        <v>23278.92</v>
      </c>
      <c r="AV662" s="25">
        <v>0</v>
      </c>
      <c r="AW662" s="25">
        <v>23363.56</v>
      </c>
      <c r="AX662" s="25">
        <v>23278.92</v>
      </c>
      <c r="AY662" s="25">
        <v>-84.64</v>
      </c>
    </row>
    <row r="663" spans="2:51" hidden="1">
      <c r="B663" s="5" t="s">
        <v>17</v>
      </c>
      <c r="C663" s="2" t="s">
        <v>514</v>
      </c>
      <c r="D663" s="2" t="s">
        <v>100</v>
      </c>
      <c r="E663" s="2" t="s">
        <v>1587</v>
      </c>
      <c r="F663" s="2" t="s">
        <v>88</v>
      </c>
      <c r="G663" s="3">
        <v>46243</v>
      </c>
      <c r="H663" s="2" t="s">
        <v>3830</v>
      </c>
      <c r="I663" s="3">
        <v>46243</v>
      </c>
      <c r="J663" s="2" t="s">
        <v>3831</v>
      </c>
      <c r="K663" s="2" t="s">
        <v>208</v>
      </c>
      <c r="L663" s="2"/>
      <c r="M663" s="2" t="s">
        <v>90</v>
      </c>
      <c r="N663" s="3"/>
      <c r="O663" s="2"/>
      <c r="P663" s="2"/>
      <c r="Q663" s="2" t="s">
        <v>22</v>
      </c>
      <c r="R663" s="2" t="s">
        <v>22</v>
      </c>
      <c r="S663" s="2"/>
      <c r="T663" s="3">
        <v>46243</v>
      </c>
      <c r="U663" s="2" t="s">
        <v>3832</v>
      </c>
      <c r="V663" s="2"/>
      <c r="W663" s="2" t="s">
        <v>874</v>
      </c>
      <c r="X663" s="2" t="s">
        <v>91</v>
      </c>
      <c r="Y663" s="2" t="s">
        <v>875</v>
      </c>
      <c r="Z663" s="2" t="s">
        <v>92</v>
      </c>
      <c r="AA663" s="2" t="s">
        <v>90</v>
      </c>
      <c r="AB663" s="2"/>
      <c r="AC663" s="2" t="s">
        <v>114</v>
      </c>
      <c r="AD663" s="2">
        <v>1</v>
      </c>
      <c r="AE663" s="2" t="s">
        <v>189</v>
      </c>
      <c r="AF663" s="2" t="s">
        <v>190</v>
      </c>
      <c r="AG663" s="2" t="s">
        <v>14</v>
      </c>
      <c r="AH663" s="2" t="s">
        <v>191</v>
      </c>
      <c r="AI663" s="2"/>
      <c r="AJ663" s="2" t="s">
        <v>123</v>
      </c>
      <c r="AK663" s="2" t="s">
        <v>13</v>
      </c>
      <c r="AL663" s="2" t="s">
        <v>13</v>
      </c>
      <c r="AM663" s="2" t="s">
        <v>124</v>
      </c>
      <c r="AN663" s="2" t="s">
        <v>3833</v>
      </c>
      <c r="AO663" s="22">
        <v>0</v>
      </c>
      <c r="AP663" s="22">
        <v>0</v>
      </c>
      <c r="AQ663" s="22">
        <v>0</v>
      </c>
      <c r="AR663" s="22">
        <v>0</v>
      </c>
      <c r="AS663" s="25">
        <v>21500</v>
      </c>
      <c r="AT663" s="25">
        <v>0</v>
      </c>
      <c r="AU663" s="25">
        <v>23765.98</v>
      </c>
      <c r="AV663" s="25">
        <v>0</v>
      </c>
      <c r="AW663" s="25">
        <v>21500</v>
      </c>
      <c r="AX663" s="25">
        <v>23765.98</v>
      </c>
      <c r="AY663" s="25">
        <v>2265.98</v>
      </c>
    </row>
    <row r="664" spans="2:51">
      <c r="B664" s="5" t="s">
        <v>17</v>
      </c>
      <c r="C664" s="2" t="s">
        <v>514</v>
      </c>
      <c r="D664" s="2" t="s">
        <v>100</v>
      </c>
      <c r="E664" s="2" t="s">
        <v>1587</v>
      </c>
      <c r="F664" s="2" t="s">
        <v>88</v>
      </c>
      <c r="G664" s="3">
        <v>46243</v>
      </c>
      <c r="H664" s="2" t="s">
        <v>3834</v>
      </c>
      <c r="I664" s="3">
        <v>46243</v>
      </c>
      <c r="J664" s="2" t="s">
        <v>3835</v>
      </c>
      <c r="K664" s="2" t="s">
        <v>208</v>
      </c>
      <c r="L664" s="2"/>
      <c r="M664" s="2" t="s">
        <v>90</v>
      </c>
      <c r="N664" s="3"/>
      <c r="O664" s="2"/>
      <c r="P664" s="2"/>
      <c r="Q664" s="2" t="s">
        <v>22</v>
      </c>
      <c r="R664" s="2" t="s">
        <v>22</v>
      </c>
      <c r="S664" s="2"/>
      <c r="T664" s="3">
        <v>46243</v>
      </c>
      <c r="U664" s="2" t="s">
        <v>3836</v>
      </c>
      <c r="V664" s="2"/>
      <c r="W664" s="2" t="s">
        <v>332</v>
      </c>
      <c r="X664" s="2" t="s">
        <v>91</v>
      </c>
      <c r="Y664" s="2" t="s">
        <v>333</v>
      </c>
      <c r="Z664" s="2" t="s">
        <v>149</v>
      </c>
      <c r="AA664" s="2" t="s">
        <v>90</v>
      </c>
      <c r="AB664" s="2"/>
      <c r="AC664" s="2" t="s">
        <v>114</v>
      </c>
      <c r="AD664" s="2">
        <v>1</v>
      </c>
      <c r="AE664" s="2" t="s">
        <v>189</v>
      </c>
      <c r="AF664" s="2" t="s">
        <v>190</v>
      </c>
      <c r="AG664" s="2" t="s">
        <v>14</v>
      </c>
      <c r="AH664" s="2" t="s">
        <v>191</v>
      </c>
      <c r="AI664" s="2"/>
      <c r="AJ664" s="2" t="s">
        <v>123</v>
      </c>
      <c r="AK664" s="2" t="s">
        <v>13</v>
      </c>
      <c r="AL664" s="2" t="s">
        <v>13</v>
      </c>
      <c r="AM664" s="2" t="s">
        <v>124</v>
      </c>
      <c r="AN664" s="2" t="s">
        <v>3837</v>
      </c>
      <c r="AO664" s="22">
        <v>0</v>
      </c>
      <c r="AP664" s="22">
        <v>689</v>
      </c>
      <c r="AQ664" s="22">
        <v>689</v>
      </c>
      <c r="AR664" s="22">
        <v>0</v>
      </c>
      <c r="AS664" s="25">
        <v>25775.24</v>
      </c>
      <c r="AT664" s="25">
        <v>0</v>
      </c>
      <c r="AU664" s="25">
        <v>24401.02</v>
      </c>
      <c r="AV664" s="25">
        <v>0</v>
      </c>
      <c r="AW664" s="25">
        <v>25775.24</v>
      </c>
      <c r="AX664" s="25">
        <v>24401.02</v>
      </c>
      <c r="AY664" s="25">
        <v>-1374.22</v>
      </c>
    </row>
    <row r="665" spans="2:51" hidden="1">
      <c r="B665" s="5" t="s">
        <v>17</v>
      </c>
      <c r="C665" s="2" t="s">
        <v>514</v>
      </c>
      <c r="D665" s="2" t="s">
        <v>100</v>
      </c>
      <c r="E665" s="2" t="s">
        <v>1587</v>
      </c>
      <c r="F665" s="2" t="s">
        <v>88</v>
      </c>
      <c r="G665" s="3">
        <v>46243</v>
      </c>
      <c r="H665" s="2" t="s">
        <v>3838</v>
      </c>
      <c r="I665" s="3">
        <v>46243</v>
      </c>
      <c r="J665" s="2" t="s">
        <v>3839</v>
      </c>
      <c r="K665" s="2" t="s">
        <v>208</v>
      </c>
      <c r="L665" s="2"/>
      <c r="M665" s="2" t="s">
        <v>90</v>
      </c>
      <c r="N665" s="3"/>
      <c r="O665" s="2"/>
      <c r="P665" s="2"/>
      <c r="Q665" s="2" t="s">
        <v>22</v>
      </c>
      <c r="R665" s="2" t="s">
        <v>22</v>
      </c>
      <c r="S665" s="2"/>
      <c r="T665" s="3">
        <v>46243</v>
      </c>
      <c r="U665" s="2" t="s">
        <v>3840</v>
      </c>
      <c r="V665" s="2"/>
      <c r="W665" s="2" t="s">
        <v>663</v>
      </c>
      <c r="X665" s="2" t="s">
        <v>113</v>
      </c>
      <c r="Y665" s="2" t="s">
        <v>652</v>
      </c>
      <c r="Z665" s="2" t="s">
        <v>92</v>
      </c>
      <c r="AA665" s="2" t="s">
        <v>90</v>
      </c>
      <c r="AB665" s="2"/>
      <c r="AC665" s="2" t="s">
        <v>114</v>
      </c>
      <c r="AD665" s="2">
        <v>1</v>
      </c>
      <c r="AE665" s="2" t="s">
        <v>189</v>
      </c>
      <c r="AF665" s="2" t="s">
        <v>190</v>
      </c>
      <c r="AG665" s="2" t="s">
        <v>14</v>
      </c>
      <c r="AH665" s="2" t="s">
        <v>191</v>
      </c>
      <c r="AI665" s="2"/>
      <c r="AJ665" s="2" t="s">
        <v>123</v>
      </c>
      <c r="AK665" s="2" t="s">
        <v>13</v>
      </c>
      <c r="AL665" s="2" t="s">
        <v>13</v>
      </c>
      <c r="AM665" s="2" t="s">
        <v>124</v>
      </c>
      <c r="AN665" s="2" t="s">
        <v>3841</v>
      </c>
      <c r="AO665" s="22">
        <v>0</v>
      </c>
      <c r="AP665" s="22">
        <v>0</v>
      </c>
      <c r="AQ665" s="22">
        <v>0</v>
      </c>
      <c r="AR665" s="22">
        <v>0</v>
      </c>
      <c r="AS665" s="25">
        <v>22000</v>
      </c>
      <c r="AT665" s="25">
        <v>0</v>
      </c>
      <c r="AU665" s="25">
        <v>24183.46</v>
      </c>
      <c r="AV665" s="25">
        <v>0</v>
      </c>
      <c r="AW665" s="25">
        <v>22000</v>
      </c>
      <c r="AX665" s="25">
        <v>24183.46</v>
      </c>
      <c r="AY665" s="25">
        <v>2183.46</v>
      </c>
    </row>
    <row r="666" spans="2:51" hidden="1">
      <c r="B666" s="5" t="s">
        <v>17</v>
      </c>
      <c r="C666" s="2" t="s">
        <v>514</v>
      </c>
      <c r="D666" s="2" t="s">
        <v>100</v>
      </c>
      <c r="E666" s="2" t="s">
        <v>1587</v>
      </c>
      <c r="F666" s="2" t="s">
        <v>88</v>
      </c>
      <c r="G666" s="3">
        <v>46243</v>
      </c>
      <c r="H666" s="2" t="s">
        <v>3842</v>
      </c>
      <c r="I666" s="3">
        <v>46243</v>
      </c>
      <c r="J666" s="2" t="s">
        <v>3843</v>
      </c>
      <c r="K666" s="2" t="s">
        <v>208</v>
      </c>
      <c r="L666" s="2"/>
      <c r="M666" s="2" t="s">
        <v>90</v>
      </c>
      <c r="N666" s="3"/>
      <c r="O666" s="2"/>
      <c r="P666" s="2"/>
      <c r="Q666" s="2" t="s">
        <v>22</v>
      </c>
      <c r="R666" s="2" t="s">
        <v>22</v>
      </c>
      <c r="S666" s="2"/>
      <c r="T666" s="3">
        <v>46243</v>
      </c>
      <c r="U666" s="2" t="s">
        <v>3844</v>
      </c>
      <c r="V666" s="2"/>
      <c r="W666" s="2" t="s">
        <v>774</v>
      </c>
      <c r="X666" s="2" t="s">
        <v>91</v>
      </c>
      <c r="Y666" s="2" t="s">
        <v>775</v>
      </c>
      <c r="Z666" s="2" t="s">
        <v>92</v>
      </c>
      <c r="AA666" s="2" t="s">
        <v>90</v>
      </c>
      <c r="AB666" s="2"/>
      <c r="AC666" s="2" t="s">
        <v>114</v>
      </c>
      <c r="AD666" s="2">
        <v>1</v>
      </c>
      <c r="AE666" s="2" t="s">
        <v>189</v>
      </c>
      <c r="AF666" s="2" t="s">
        <v>190</v>
      </c>
      <c r="AG666" s="2" t="s">
        <v>14</v>
      </c>
      <c r="AH666" s="2" t="s">
        <v>191</v>
      </c>
      <c r="AI666" s="2"/>
      <c r="AJ666" s="2" t="s">
        <v>123</v>
      </c>
      <c r="AK666" s="2" t="s">
        <v>13</v>
      </c>
      <c r="AL666" s="2" t="s">
        <v>13</v>
      </c>
      <c r="AM666" s="2" t="s">
        <v>124</v>
      </c>
      <c r="AN666" s="2" t="s">
        <v>3845</v>
      </c>
      <c r="AO666" s="22">
        <v>0</v>
      </c>
      <c r="AP666" s="22">
        <v>0</v>
      </c>
      <c r="AQ666" s="22">
        <v>0</v>
      </c>
      <c r="AR666" s="22">
        <v>0</v>
      </c>
      <c r="AS666" s="25">
        <v>20000</v>
      </c>
      <c r="AT666" s="25">
        <v>0</v>
      </c>
      <c r="AU666" s="25">
        <v>22791.86</v>
      </c>
      <c r="AV666" s="25">
        <v>0</v>
      </c>
      <c r="AW666" s="25">
        <v>20000</v>
      </c>
      <c r="AX666" s="25">
        <v>22791.86</v>
      </c>
      <c r="AY666" s="25">
        <v>2791.86</v>
      </c>
    </row>
    <row r="667" spans="2:51">
      <c r="B667" s="5" t="s">
        <v>17</v>
      </c>
      <c r="C667" s="2" t="s">
        <v>514</v>
      </c>
      <c r="D667" s="2" t="s">
        <v>100</v>
      </c>
      <c r="E667" s="2" t="s">
        <v>1587</v>
      </c>
      <c r="F667" s="2" t="s">
        <v>88</v>
      </c>
      <c r="G667" s="3">
        <v>46243</v>
      </c>
      <c r="H667" s="2" t="s">
        <v>3846</v>
      </c>
      <c r="I667" s="3">
        <v>46243</v>
      </c>
      <c r="J667" s="2" t="s">
        <v>3847</v>
      </c>
      <c r="K667" s="2" t="s">
        <v>208</v>
      </c>
      <c r="L667" s="2"/>
      <c r="M667" s="2" t="s">
        <v>90</v>
      </c>
      <c r="N667" s="3"/>
      <c r="O667" s="2"/>
      <c r="P667" s="2"/>
      <c r="Q667" s="2" t="s">
        <v>22</v>
      </c>
      <c r="R667" s="2" t="s">
        <v>22</v>
      </c>
      <c r="S667" s="2"/>
      <c r="T667" s="3">
        <v>46243</v>
      </c>
      <c r="U667" s="2" t="s">
        <v>3848</v>
      </c>
      <c r="V667" s="2"/>
      <c r="W667" s="2" t="s">
        <v>211</v>
      </c>
      <c r="X667" s="2" t="s">
        <v>91</v>
      </c>
      <c r="Y667" s="2" t="s">
        <v>35</v>
      </c>
      <c r="Z667" s="2" t="s">
        <v>149</v>
      </c>
      <c r="AA667" s="2" t="s">
        <v>90</v>
      </c>
      <c r="AB667" s="2"/>
      <c r="AC667" s="2" t="s">
        <v>114</v>
      </c>
      <c r="AD667" s="2">
        <v>1</v>
      </c>
      <c r="AE667" s="2" t="s">
        <v>189</v>
      </c>
      <c r="AF667" s="2" t="s">
        <v>190</v>
      </c>
      <c r="AG667" s="2" t="s">
        <v>14</v>
      </c>
      <c r="AH667" s="2" t="s">
        <v>191</v>
      </c>
      <c r="AI667" s="2"/>
      <c r="AJ667" s="2" t="s">
        <v>796</v>
      </c>
      <c r="AK667" s="2" t="s">
        <v>797</v>
      </c>
      <c r="AL667" s="2" t="s">
        <v>797</v>
      </c>
      <c r="AM667" s="2" t="s">
        <v>798</v>
      </c>
      <c r="AN667" s="2" t="s">
        <v>3849</v>
      </c>
      <c r="AO667" s="22">
        <v>0</v>
      </c>
      <c r="AP667" s="22">
        <v>640</v>
      </c>
      <c r="AQ667" s="22">
        <v>640</v>
      </c>
      <c r="AR667" s="22">
        <v>0</v>
      </c>
      <c r="AS667" s="25">
        <v>23499.79</v>
      </c>
      <c r="AT667" s="25">
        <v>0</v>
      </c>
      <c r="AU667" s="25">
        <v>18850.68</v>
      </c>
      <c r="AV667" s="25">
        <v>0</v>
      </c>
      <c r="AW667" s="25">
        <v>23499.79</v>
      </c>
      <c r="AX667" s="25">
        <v>18850.68</v>
      </c>
      <c r="AY667" s="25">
        <v>-4649.1099999999997</v>
      </c>
    </row>
    <row r="668" spans="2:51">
      <c r="B668" s="5" t="s">
        <v>17</v>
      </c>
      <c r="C668" s="2" t="s">
        <v>514</v>
      </c>
      <c r="D668" s="2" t="s">
        <v>100</v>
      </c>
      <c r="E668" s="2" t="s">
        <v>1587</v>
      </c>
      <c r="F668" s="2" t="s">
        <v>88</v>
      </c>
      <c r="G668" s="3">
        <v>46243</v>
      </c>
      <c r="H668" s="2" t="s">
        <v>3850</v>
      </c>
      <c r="I668" s="3">
        <v>46243</v>
      </c>
      <c r="J668" s="2" t="s">
        <v>3851</v>
      </c>
      <c r="K668" s="2" t="s">
        <v>208</v>
      </c>
      <c r="L668" s="2"/>
      <c r="M668" s="2" t="s">
        <v>90</v>
      </c>
      <c r="N668" s="3"/>
      <c r="O668" s="2"/>
      <c r="P668" s="2"/>
      <c r="Q668" s="2" t="s">
        <v>22</v>
      </c>
      <c r="R668" s="2" t="s">
        <v>22</v>
      </c>
      <c r="S668" s="2"/>
      <c r="T668" s="3">
        <v>46243</v>
      </c>
      <c r="U668" s="2" t="s">
        <v>3852</v>
      </c>
      <c r="V668" s="2"/>
      <c r="W668" s="2" t="s">
        <v>804</v>
      </c>
      <c r="X668" s="2" t="s">
        <v>91</v>
      </c>
      <c r="Y668" s="2" t="s">
        <v>805</v>
      </c>
      <c r="Z668" s="2" t="s">
        <v>149</v>
      </c>
      <c r="AA668" s="2" t="s">
        <v>90</v>
      </c>
      <c r="AB668" s="2"/>
      <c r="AC668" s="2" t="s">
        <v>114</v>
      </c>
      <c r="AD668" s="2">
        <v>1</v>
      </c>
      <c r="AE668" s="2" t="s">
        <v>189</v>
      </c>
      <c r="AF668" s="2" t="s">
        <v>190</v>
      </c>
      <c r="AG668" s="2" t="s">
        <v>14</v>
      </c>
      <c r="AH668" s="2" t="s">
        <v>191</v>
      </c>
      <c r="AI668" s="2"/>
      <c r="AJ668" s="2" t="s">
        <v>232</v>
      </c>
      <c r="AK668" s="2" t="s">
        <v>5</v>
      </c>
      <c r="AL668" s="2" t="s">
        <v>5</v>
      </c>
      <c r="AM668" s="2" t="s">
        <v>178</v>
      </c>
      <c r="AN668" s="2" t="s">
        <v>3853</v>
      </c>
      <c r="AO668" s="22">
        <v>0</v>
      </c>
      <c r="AP668" s="22">
        <v>658</v>
      </c>
      <c r="AQ668" s="22">
        <v>658</v>
      </c>
      <c r="AR668" s="22">
        <v>0</v>
      </c>
      <c r="AS668" s="25">
        <v>23856.06</v>
      </c>
      <c r="AT668" s="25">
        <v>36.700000000000003</v>
      </c>
      <c r="AU668" s="25">
        <v>18779.16</v>
      </c>
      <c r="AV668" s="25">
        <v>0</v>
      </c>
      <c r="AW668" s="25">
        <v>23819.360000000001</v>
      </c>
      <c r="AX668" s="25">
        <v>18779.16</v>
      </c>
      <c r="AY668" s="25">
        <v>-5040.2</v>
      </c>
    </row>
    <row r="669" spans="2:51">
      <c r="B669" s="5" t="s">
        <v>17</v>
      </c>
      <c r="C669" s="2" t="s">
        <v>524</v>
      </c>
      <c r="D669" s="2" t="s">
        <v>100</v>
      </c>
      <c r="E669" s="2" t="s">
        <v>1587</v>
      </c>
      <c r="F669" s="2" t="s">
        <v>88</v>
      </c>
      <c r="G669" s="3">
        <v>46245</v>
      </c>
      <c r="H669" s="2" t="s">
        <v>3854</v>
      </c>
      <c r="I669" s="3">
        <v>46243</v>
      </c>
      <c r="J669" s="2" t="s">
        <v>3855</v>
      </c>
      <c r="K669" s="2" t="s">
        <v>208</v>
      </c>
      <c r="L669" s="2"/>
      <c r="M669" s="2" t="s">
        <v>90</v>
      </c>
      <c r="N669" s="3"/>
      <c r="O669" s="2"/>
      <c r="P669" s="2"/>
      <c r="Q669" s="2" t="s">
        <v>22</v>
      </c>
      <c r="R669" s="2" t="s">
        <v>22</v>
      </c>
      <c r="S669" s="2"/>
      <c r="T669" s="3">
        <v>46243</v>
      </c>
      <c r="U669" s="2" t="s">
        <v>3856</v>
      </c>
      <c r="V669" s="2"/>
      <c r="W669" s="2" t="s">
        <v>804</v>
      </c>
      <c r="X669" s="2" t="s">
        <v>91</v>
      </c>
      <c r="Y669" s="2" t="s">
        <v>805</v>
      </c>
      <c r="Z669" s="2" t="s">
        <v>149</v>
      </c>
      <c r="AA669" s="2" t="s">
        <v>90</v>
      </c>
      <c r="AB669" s="2"/>
      <c r="AC669" s="2" t="s">
        <v>114</v>
      </c>
      <c r="AD669" s="2">
        <v>1</v>
      </c>
      <c r="AE669" s="2" t="s">
        <v>189</v>
      </c>
      <c r="AF669" s="2" t="s">
        <v>190</v>
      </c>
      <c r="AG669" s="2" t="s">
        <v>14</v>
      </c>
      <c r="AH669" s="2" t="s">
        <v>191</v>
      </c>
      <c r="AI669" s="2"/>
      <c r="AJ669" s="2" t="s">
        <v>172</v>
      </c>
      <c r="AK669" s="2" t="s">
        <v>173</v>
      </c>
      <c r="AL669" s="2" t="s">
        <v>173</v>
      </c>
      <c r="AM669" s="2" t="s">
        <v>174</v>
      </c>
      <c r="AN669" s="2" t="s">
        <v>3857</v>
      </c>
      <c r="AO669" s="22">
        <v>0</v>
      </c>
      <c r="AP669" s="22">
        <v>942</v>
      </c>
      <c r="AQ669" s="22">
        <v>942</v>
      </c>
      <c r="AR669" s="22">
        <v>0</v>
      </c>
      <c r="AS669" s="25">
        <v>34152.61</v>
      </c>
      <c r="AT669" s="25">
        <v>52.54</v>
      </c>
      <c r="AU669" s="25">
        <v>33440.75</v>
      </c>
      <c r="AV669" s="25">
        <v>0</v>
      </c>
      <c r="AW669" s="25">
        <v>34100.07</v>
      </c>
      <c r="AX669" s="25">
        <v>33440.75</v>
      </c>
      <c r="AY669" s="25">
        <v>-659.32</v>
      </c>
    </row>
    <row r="670" spans="2:51">
      <c r="B670" s="5" t="s">
        <v>17</v>
      </c>
      <c r="C670" s="2" t="s">
        <v>524</v>
      </c>
      <c r="D670" s="2" t="s">
        <v>100</v>
      </c>
      <c r="E670" s="2" t="s">
        <v>1587</v>
      </c>
      <c r="F670" s="2" t="s">
        <v>88</v>
      </c>
      <c r="G670" s="3">
        <v>46245</v>
      </c>
      <c r="H670" s="2" t="s">
        <v>3858</v>
      </c>
      <c r="I670" s="3">
        <v>46243</v>
      </c>
      <c r="J670" s="2" t="s">
        <v>3859</v>
      </c>
      <c r="K670" s="2" t="s">
        <v>208</v>
      </c>
      <c r="L670" s="2"/>
      <c r="M670" s="2" t="s">
        <v>90</v>
      </c>
      <c r="N670" s="3"/>
      <c r="O670" s="2"/>
      <c r="P670" s="2"/>
      <c r="Q670" s="2" t="s">
        <v>22</v>
      </c>
      <c r="R670" s="2" t="s">
        <v>22</v>
      </c>
      <c r="S670" s="2"/>
      <c r="T670" s="3">
        <v>46243</v>
      </c>
      <c r="U670" s="2" t="s">
        <v>3860</v>
      </c>
      <c r="V670" s="2"/>
      <c r="W670" s="2" t="s">
        <v>867</v>
      </c>
      <c r="X670" s="2" t="s">
        <v>91</v>
      </c>
      <c r="Y670" s="2" t="s">
        <v>868</v>
      </c>
      <c r="Z670" s="2" t="s">
        <v>149</v>
      </c>
      <c r="AA670" s="2" t="s">
        <v>90</v>
      </c>
      <c r="AB670" s="2"/>
      <c r="AC670" s="2" t="s">
        <v>114</v>
      </c>
      <c r="AD670" s="2">
        <v>1</v>
      </c>
      <c r="AE670" s="2" t="s">
        <v>189</v>
      </c>
      <c r="AF670" s="2" t="s">
        <v>190</v>
      </c>
      <c r="AG670" s="2" t="s">
        <v>14</v>
      </c>
      <c r="AH670" s="2" t="s">
        <v>191</v>
      </c>
      <c r="AI670" s="2"/>
      <c r="AJ670" s="2" t="s">
        <v>245</v>
      </c>
      <c r="AK670" s="2" t="s">
        <v>246</v>
      </c>
      <c r="AL670" s="2" t="s">
        <v>246</v>
      </c>
      <c r="AM670" s="2" t="s">
        <v>247</v>
      </c>
      <c r="AN670" s="2" t="s">
        <v>3861</v>
      </c>
      <c r="AO670" s="22">
        <v>0</v>
      </c>
      <c r="AP670" s="22">
        <v>680</v>
      </c>
      <c r="AQ670" s="22">
        <v>1184</v>
      </c>
      <c r="AR670" s="22">
        <v>504</v>
      </c>
      <c r="AS670" s="25">
        <v>63555.65</v>
      </c>
      <c r="AT670" s="25">
        <v>8377.2800000000007</v>
      </c>
      <c r="AU670" s="25">
        <v>44243.92</v>
      </c>
      <c r="AV670" s="25">
        <v>0</v>
      </c>
      <c r="AW670" s="25">
        <v>55178.37</v>
      </c>
      <c r="AX670" s="25">
        <v>44243.92</v>
      </c>
      <c r="AY670" s="25">
        <v>-10934.45</v>
      </c>
    </row>
    <row r="671" spans="2:51">
      <c r="B671" s="5" t="s">
        <v>17</v>
      </c>
      <c r="C671" s="2" t="s">
        <v>524</v>
      </c>
      <c r="D671" s="2" t="s">
        <v>100</v>
      </c>
      <c r="E671" s="2" t="s">
        <v>1587</v>
      </c>
      <c r="F671" s="2" t="s">
        <v>88</v>
      </c>
      <c r="G671" s="3">
        <v>46245</v>
      </c>
      <c r="H671" s="2" t="s">
        <v>3862</v>
      </c>
      <c r="I671" s="3">
        <v>46243</v>
      </c>
      <c r="J671" s="2" t="s">
        <v>3863</v>
      </c>
      <c r="K671" s="2" t="s">
        <v>208</v>
      </c>
      <c r="L671" s="2"/>
      <c r="M671" s="2" t="s">
        <v>90</v>
      </c>
      <c r="N671" s="3"/>
      <c r="O671" s="2"/>
      <c r="P671" s="2"/>
      <c r="Q671" s="2" t="s">
        <v>22</v>
      </c>
      <c r="R671" s="2" t="s">
        <v>22</v>
      </c>
      <c r="S671" s="2"/>
      <c r="T671" s="3">
        <v>46243</v>
      </c>
      <c r="U671" s="2" t="s">
        <v>3864</v>
      </c>
      <c r="V671" s="2"/>
      <c r="W671" s="2" t="s">
        <v>463</v>
      </c>
      <c r="X671" s="2" t="s">
        <v>91</v>
      </c>
      <c r="Y671" s="2" t="s">
        <v>235</v>
      </c>
      <c r="Z671" s="2" t="s">
        <v>149</v>
      </c>
      <c r="AA671" s="2" t="s">
        <v>90</v>
      </c>
      <c r="AB671" s="2"/>
      <c r="AC671" s="2" t="s">
        <v>114</v>
      </c>
      <c r="AD671" s="2">
        <v>1</v>
      </c>
      <c r="AE671" s="2" t="s">
        <v>189</v>
      </c>
      <c r="AF671" s="2" t="s">
        <v>190</v>
      </c>
      <c r="AG671" s="2" t="s">
        <v>14</v>
      </c>
      <c r="AH671" s="2" t="s">
        <v>191</v>
      </c>
      <c r="AI671" s="2"/>
      <c r="AJ671" s="2" t="s">
        <v>308</v>
      </c>
      <c r="AK671" s="2" t="s">
        <v>309</v>
      </c>
      <c r="AL671" s="2" t="s">
        <v>309</v>
      </c>
      <c r="AM671" s="2" t="s">
        <v>310</v>
      </c>
      <c r="AN671" s="2" t="s">
        <v>3865</v>
      </c>
      <c r="AO671" s="22">
        <v>0</v>
      </c>
      <c r="AP671" s="22">
        <v>1321</v>
      </c>
      <c r="AQ671" s="22">
        <v>1321</v>
      </c>
      <c r="AR671" s="22">
        <v>0</v>
      </c>
      <c r="AS671" s="25">
        <v>47591.1</v>
      </c>
      <c r="AT671" s="25">
        <v>0</v>
      </c>
      <c r="AU671" s="25">
        <v>47925.9</v>
      </c>
      <c r="AV671" s="25">
        <v>0</v>
      </c>
      <c r="AW671" s="25">
        <v>47591.1</v>
      </c>
      <c r="AX671" s="25">
        <v>47925.9</v>
      </c>
      <c r="AY671" s="25">
        <v>334.8</v>
      </c>
    </row>
    <row r="672" spans="2:51">
      <c r="B672" s="5" t="s">
        <v>17</v>
      </c>
      <c r="C672" s="2" t="s">
        <v>524</v>
      </c>
      <c r="D672" s="2" t="s">
        <v>100</v>
      </c>
      <c r="E672" s="2" t="s">
        <v>1587</v>
      </c>
      <c r="F672" s="2" t="s">
        <v>88</v>
      </c>
      <c r="G672" s="3">
        <v>46245</v>
      </c>
      <c r="H672" s="2" t="s">
        <v>3866</v>
      </c>
      <c r="I672" s="3">
        <v>46243</v>
      </c>
      <c r="J672" s="2" t="s">
        <v>3867</v>
      </c>
      <c r="K672" s="2" t="s">
        <v>208</v>
      </c>
      <c r="L672" s="2"/>
      <c r="M672" s="2" t="s">
        <v>90</v>
      </c>
      <c r="N672" s="3"/>
      <c r="O672" s="2"/>
      <c r="P672" s="2"/>
      <c r="Q672" s="2" t="s">
        <v>22</v>
      </c>
      <c r="R672" s="2" t="s">
        <v>22</v>
      </c>
      <c r="S672" s="2"/>
      <c r="T672" s="3">
        <v>46243</v>
      </c>
      <c r="U672" s="2" t="s">
        <v>3868</v>
      </c>
      <c r="V672" s="2"/>
      <c r="W672" s="2" t="s">
        <v>1309</v>
      </c>
      <c r="X672" s="2" t="s">
        <v>91</v>
      </c>
      <c r="Y672" s="2" t="s">
        <v>1102</v>
      </c>
      <c r="Z672" s="2" t="s">
        <v>149</v>
      </c>
      <c r="AA672" s="2" t="s">
        <v>90</v>
      </c>
      <c r="AB672" s="2"/>
      <c r="AC672" s="2" t="s">
        <v>114</v>
      </c>
      <c r="AD672" s="2">
        <v>1</v>
      </c>
      <c r="AE672" s="2" t="s">
        <v>189</v>
      </c>
      <c r="AF672" s="2" t="s">
        <v>190</v>
      </c>
      <c r="AG672" s="2" t="s">
        <v>14</v>
      </c>
      <c r="AH672" s="2" t="s">
        <v>191</v>
      </c>
      <c r="AI672" s="2"/>
      <c r="AJ672" s="2" t="s">
        <v>365</v>
      </c>
      <c r="AK672" s="2" t="s">
        <v>204</v>
      </c>
      <c r="AL672" s="2" t="s">
        <v>204</v>
      </c>
      <c r="AM672" s="2" t="s">
        <v>205</v>
      </c>
      <c r="AN672" s="2" t="s">
        <v>3869</v>
      </c>
      <c r="AO672" s="22">
        <v>0</v>
      </c>
      <c r="AP672" s="22">
        <v>527</v>
      </c>
      <c r="AQ672" s="22">
        <v>1083</v>
      </c>
      <c r="AR672" s="22">
        <v>556</v>
      </c>
      <c r="AS672" s="25">
        <v>44861.22</v>
      </c>
      <c r="AT672" s="25">
        <v>1438.63</v>
      </c>
      <c r="AU672" s="25">
        <v>36618.800000000003</v>
      </c>
      <c r="AV672" s="25">
        <v>0</v>
      </c>
      <c r="AW672" s="25">
        <v>43422.59</v>
      </c>
      <c r="AX672" s="25">
        <v>36618.800000000003</v>
      </c>
      <c r="AY672" s="25">
        <v>-6803.79</v>
      </c>
    </row>
    <row r="673" spans="2:51">
      <c r="B673" s="5" t="s">
        <v>17</v>
      </c>
      <c r="C673" s="2" t="s">
        <v>524</v>
      </c>
      <c r="D673" s="2" t="s">
        <v>100</v>
      </c>
      <c r="E673" s="2" t="s">
        <v>1587</v>
      </c>
      <c r="F673" s="2" t="s">
        <v>88</v>
      </c>
      <c r="G673" s="3">
        <v>46245</v>
      </c>
      <c r="H673" s="2" t="s">
        <v>3870</v>
      </c>
      <c r="I673" s="3">
        <v>46243</v>
      </c>
      <c r="J673" s="2" t="s">
        <v>3871</v>
      </c>
      <c r="K673" s="2" t="s">
        <v>208</v>
      </c>
      <c r="L673" s="2"/>
      <c r="M673" s="2" t="s">
        <v>90</v>
      </c>
      <c r="N673" s="3"/>
      <c r="O673" s="2"/>
      <c r="P673" s="2"/>
      <c r="Q673" s="2" t="s">
        <v>22</v>
      </c>
      <c r="R673" s="2" t="s">
        <v>22</v>
      </c>
      <c r="S673" s="2"/>
      <c r="T673" s="3">
        <v>46243</v>
      </c>
      <c r="U673" s="2" t="s">
        <v>3872</v>
      </c>
      <c r="V673" s="2"/>
      <c r="W673" s="2" t="s">
        <v>264</v>
      </c>
      <c r="X673" s="2" t="s">
        <v>91</v>
      </c>
      <c r="Y673" s="2" t="s">
        <v>265</v>
      </c>
      <c r="Z673" s="2" t="s">
        <v>149</v>
      </c>
      <c r="AA673" s="2" t="s">
        <v>90</v>
      </c>
      <c r="AB673" s="2"/>
      <c r="AC673" s="2" t="s">
        <v>114</v>
      </c>
      <c r="AD673" s="2">
        <v>1</v>
      </c>
      <c r="AE673" s="2" t="s">
        <v>189</v>
      </c>
      <c r="AF673" s="2" t="s">
        <v>190</v>
      </c>
      <c r="AG673" s="2" t="s">
        <v>14</v>
      </c>
      <c r="AH673" s="2" t="s">
        <v>191</v>
      </c>
      <c r="AI673" s="2"/>
      <c r="AJ673" s="2" t="s">
        <v>233</v>
      </c>
      <c r="AK673" s="2" t="s">
        <v>16</v>
      </c>
      <c r="AL673" s="2" t="s">
        <v>16</v>
      </c>
      <c r="AM673" s="2" t="s">
        <v>234</v>
      </c>
      <c r="AN673" s="2" t="s">
        <v>3873</v>
      </c>
      <c r="AO673" s="22">
        <v>0</v>
      </c>
      <c r="AP673" s="22">
        <v>683</v>
      </c>
      <c r="AQ673" s="22">
        <v>683</v>
      </c>
      <c r="AR673" s="22">
        <v>0</v>
      </c>
      <c r="AS673" s="25">
        <v>25722.7</v>
      </c>
      <c r="AT673" s="25">
        <v>1020.98</v>
      </c>
      <c r="AU673" s="25">
        <v>18416.400000000001</v>
      </c>
      <c r="AV673" s="25">
        <v>0</v>
      </c>
      <c r="AW673" s="25">
        <v>24701.72</v>
      </c>
      <c r="AX673" s="25">
        <v>18416.400000000001</v>
      </c>
      <c r="AY673" s="25">
        <v>-6285.32</v>
      </c>
    </row>
    <row r="674" spans="2:51" hidden="1">
      <c r="B674" s="5" t="s">
        <v>17</v>
      </c>
      <c r="C674" s="2" t="s">
        <v>524</v>
      </c>
      <c r="D674" s="2" t="s">
        <v>100</v>
      </c>
      <c r="E674" s="2" t="s">
        <v>1587</v>
      </c>
      <c r="F674" s="2" t="s">
        <v>88</v>
      </c>
      <c r="G674" s="3">
        <v>46245</v>
      </c>
      <c r="H674" s="2" t="s">
        <v>3874</v>
      </c>
      <c r="I674" s="3">
        <v>46243</v>
      </c>
      <c r="J674" s="2" t="s">
        <v>3875</v>
      </c>
      <c r="K674" s="2" t="s">
        <v>208</v>
      </c>
      <c r="L674" s="2"/>
      <c r="M674" s="2" t="s">
        <v>90</v>
      </c>
      <c r="N674" s="3"/>
      <c r="O674" s="2"/>
      <c r="P674" s="2"/>
      <c r="Q674" s="2" t="s">
        <v>22</v>
      </c>
      <c r="R674" s="2" t="s">
        <v>22</v>
      </c>
      <c r="S674" s="2"/>
      <c r="T674" s="3">
        <v>46243</v>
      </c>
      <c r="U674" s="2" t="s">
        <v>3876</v>
      </c>
      <c r="V674" s="2"/>
      <c r="W674" s="2" t="s">
        <v>3877</v>
      </c>
      <c r="X674" s="2" t="s">
        <v>91</v>
      </c>
      <c r="Y674" s="2" t="s">
        <v>3878</v>
      </c>
      <c r="Z674" s="2" t="s">
        <v>92</v>
      </c>
      <c r="AA674" s="2" t="s">
        <v>90</v>
      </c>
      <c r="AB674" s="2"/>
      <c r="AC674" s="2" t="s">
        <v>114</v>
      </c>
      <c r="AD674" s="2">
        <v>1</v>
      </c>
      <c r="AE674" s="2" t="s">
        <v>189</v>
      </c>
      <c r="AF674" s="2" t="s">
        <v>190</v>
      </c>
      <c r="AG674" s="2" t="s">
        <v>14</v>
      </c>
      <c r="AH674" s="2" t="s">
        <v>191</v>
      </c>
      <c r="AI674" s="2"/>
      <c r="AJ674" s="2" t="s">
        <v>232</v>
      </c>
      <c r="AK674" s="2" t="s">
        <v>5</v>
      </c>
      <c r="AL674" s="2" t="s">
        <v>5</v>
      </c>
      <c r="AM674" s="2" t="s">
        <v>178</v>
      </c>
      <c r="AN674" s="2" t="s">
        <v>3879</v>
      </c>
      <c r="AO674" s="22">
        <v>0</v>
      </c>
      <c r="AP674" s="22">
        <v>0</v>
      </c>
      <c r="AQ674" s="22">
        <v>0</v>
      </c>
      <c r="AR674" s="22">
        <v>0</v>
      </c>
      <c r="AS674" s="25">
        <v>21000</v>
      </c>
      <c r="AT674" s="25">
        <v>0</v>
      </c>
      <c r="AU674" s="25">
        <v>19409.04</v>
      </c>
      <c r="AV674" s="25">
        <v>0</v>
      </c>
      <c r="AW674" s="25">
        <v>21000</v>
      </c>
      <c r="AX674" s="25">
        <v>19409.04</v>
      </c>
      <c r="AY674" s="25">
        <v>-1590.96</v>
      </c>
    </row>
    <row r="675" spans="2:51">
      <c r="B675" s="5" t="s">
        <v>17</v>
      </c>
      <c r="C675" s="2" t="s">
        <v>524</v>
      </c>
      <c r="D675" s="2" t="s">
        <v>100</v>
      </c>
      <c r="E675" s="2" t="s">
        <v>1587</v>
      </c>
      <c r="F675" s="2" t="s">
        <v>88</v>
      </c>
      <c r="G675" s="3">
        <v>46245</v>
      </c>
      <c r="H675" s="2" t="s">
        <v>3880</v>
      </c>
      <c r="I675" s="3">
        <v>46243</v>
      </c>
      <c r="J675" s="2" t="s">
        <v>3881</v>
      </c>
      <c r="K675" s="2" t="s">
        <v>208</v>
      </c>
      <c r="L675" s="2"/>
      <c r="M675" s="2" t="s">
        <v>90</v>
      </c>
      <c r="N675" s="3"/>
      <c r="O675" s="2"/>
      <c r="P675" s="2"/>
      <c r="Q675" s="2" t="s">
        <v>22</v>
      </c>
      <c r="R675" s="2" t="s">
        <v>22</v>
      </c>
      <c r="S675" s="2"/>
      <c r="T675" s="3">
        <v>46243</v>
      </c>
      <c r="U675" s="2" t="s">
        <v>3882</v>
      </c>
      <c r="V675" s="2"/>
      <c r="W675" s="2" t="s">
        <v>916</v>
      </c>
      <c r="X675" s="2" t="s">
        <v>91</v>
      </c>
      <c r="Y675" s="2" t="s">
        <v>753</v>
      </c>
      <c r="Z675" s="2" t="s">
        <v>149</v>
      </c>
      <c r="AA675" s="2" t="s">
        <v>90</v>
      </c>
      <c r="AB675" s="2"/>
      <c r="AC675" s="2" t="s">
        <v>114</v>
      </c>
      <c r="AD675" s="2">
        <v>1</v>
      </c>
      <c r="AE675" s="2" t="s">
        <v>189</v>
      </c>
      <c r="AF675" s="2" t="s">
        <v>190</v>
      </c>
      <c r="AG675" s="2" t="s">
        <v>14</v>
      </c>
      <c r="AH675" s="2" t="s">
        <v>191</v>
      </c>
      <c r="AI675" s="2"/>
      <c r="AJ675" s="2" t="s">
        <v>232</v>
      </c>
      <c r="AK675" s="2" t="s">
        <v>5</v>
      </c>
      <c r="AL675" s="2" t="s">
        <v>5</v>
      </c>
      <c r="AM675" s="2" t="s">
        <v>178</v>
      </c>
      <c r="AN675" s="2" t="s">
        <v>3883</v>
      </c>
      <c r="AO675" s="22">
        <v>0</v>
      </c>
      <c r="AP675" s="22">
        <v>324</v>
      </c>
      <c r="AQ675" s="22">
        <v>921</v>
      </c>
      <c r="AR675" s="22">
        <v>597</v>
      </c>
      <c r="AS675" s="25">
        <v>38756.14</v>
      </c>
      <c r="AT675" s="25">
        <v>0</v>
      </c>
      <c r="AU675" s="25">
        <v>20640.36</v>
      </c>
      <c r="AV675" s="25">
        <v>0</v>
      </c>
      <c r="AW675" s="25">
        <v>38756.14</v>
      </c>
      <c r="AX675" s="25">
        <v>20640.36</v>
      </c>
      <c r="AY675" s="25">
        <v>-18115.78</v>
      </c>
    </row>
    <row r="676" spans="2:51" hidden="1">
      <c r="B676" s="5" t="s">
        <v>17</v>
      </c>
      <c r="C676" s="2" t="s">
        <v>524</v>
      </c>
      <c r="D676" s="2" t="s">
        <v>100</v>
      </c>
      <c r="E676" s="2" t="s">
        <v>1587</v>
      </c>
      <c r="F676" s="2"/>
      <c r="G676" s="3">
        <v>46243</v>
      </c>
      <c r="H676" s="2" t="s">
        <v>3884</v>
      </c>
      <c r="I676" s="3">
        <v>46243</v>
      </c>
      <c r="J676" s="2" t="s">
        <v>3885</v>
      </c>
      <c r="K676" s="2" t="s">
        <v>208</v>
      </c>
      <c r="L676" s="2"/>
      <c r="M676" s="2" t="s">
        <v>90</v>
      </c>
      <c r="N676" s="3"/>
      <c r="O676" s="2"/>
      <c r="P676" s="2"/>
      <c r="Q676" s="2" t="s">
        <v>22</v>
      </c>
      <c r="R676" s="2" t="s">
        <v>22</v>
      </c>
      <c r="S676" s="2"/>
      <c r="T676" s="3"/>
      <c r="U676" s="2"/>
      <c r="V676" s="2"/>
      <c r="W676" s="2" t="s">
        <v>3886</v>
      </c>
      <c r="X676" s="2" t="s">
        <v>113</v>
      </c>
      <c r="Y676" s="2" t="s">
        <v>946</v>
      </c>
      <c r="Z676" s="2" t="s">
        <v>92</v>
      </c>
      <c r="AA676" s="2" t="s">
        <v>90</v>
      </c>
      <c r="AB676" s="2"/>
      <c r="AC676" s="2" t="s">
        <v>114</v>
      </c>
      <c r="AD676" s="2">
        <v>1</v>
      </c>
      <c r="AE676" s="2" t="s">
        <v>189</v>
      </c>
      <c r="AF676" s="2" t="s">
        <v>190</v>
      </c>
      <c r="AG676" s="2" t="s">
        <v>14</v>
      </c>
      <c r="AH676" s="2" t="s">
        <v>191</v>
      </c>
      <c r="AI676" s="2"/>
      <c r="AJ676" s="2" t="s">
        <v>136</v>
      </c>
      <c r="AK676" s="2" t="s">
        <v>9</v>
      </c>
      <c r="AL676" s="2" t="s">
        <v>9</v>
      </c>
      <c r="AM676" s="2" t="s">
        <v>137</v>
      </c>
      <c r="AN676" s="2" t="s">
        <v>3887</v>
      </c>
      <c r="AO676" s="22">
        <v>0</v>
      </c>
      <c r="AP676" s="22">
        <v>0</v>
      </c>
      <c r="AQ676" s="22">
        <v>0</v>
      </c>
      <c r="AR676" s="22">
        <v>0</v>
      </c>
      <c r="AS676" s="25">
        <v>41000</v>
      </c>
      <c r="AT676" s="25">
        <v>0</v>
      </c>
      <c r="AU676" s="25">
        <v>49868.25</v>
      </c>
      <c r="AV676" s="25">
        <v>0</v>
      </c>
      <c r="AW676" s="25">
        <v>41000</v>
      </c>
      <c r="AX676" s="25">
        <v>49868.25</v>
      </c>
      <c r="AY676" s="25">
        <v>8868.25</v>
      </c>
    </row>
    <row r="677" spans="2:51" hidden="1">
      <c r="B677" s="5" t="s">
        <v>18</v>
      </c>
      <c r="C677" s="2" t="s">
        <v>99</v>
      </c>
      <c r="D677" s="2" t="s">
        <v>100</v>
      </c>
      <c r="E677" s="2"/>
      <c r="F677" s="2"/>
      <c r="G677" s="3">
        <v>46244</v>
      </c>
      <c r="H677" s="2" t="s">
        <v>3888</v>
      </c>
      <c r="I677" s="3">
        <v>46244</v>
      </c>
      <c r="J677" s="2" t="s">
        <v>3889</v>
      </c>
      <c r="K677" s="2"/>
      <c r="L677" s="2"/>
      <c r="M677" s="2" t="s">
        <v>90</v>
      </c>
      <c r="N677" s="3"/>
      <c r="O677" s="2"/>
      <c r="P677" s="2"/>
      <c r="Q677" s="2" t="s">
        <v>537</v>
      </c>
      <c r="R677" s="2" t="s">
        <v>537</v>
      </c>
      <c r="S677" s="2"/>
      <c r="T677" s="3"/>
      <c r="U677" s="2"/>
      <c r="V677" s="2"/>
      <c r="W677" s="2" t="s">
        <v>570</v>
      </c>
      <c r="X677" s="2" t="s">
        <v>91</v>
      </c>
      <c r="Y677" s="2" t="s">
        <v>319</v>
      </c>
      <c r="Z677" s="2" t="s">
        <v>92</v>
      </c>
      <c r="AA677" s="2" t="s">
        <v>90</v>
      </c>
      <c r="AB677" s="2"/>
      <c r="AC677" s="2" t="s">
        <v>114</v>
      </c>
      <c r="AD677" s="2">
        <v>1</v>
      </c>
      <c r="AE677" s="2" t="s">
        <v>110</v>
      </c>
      <c r="AF677" s="2" t="s">
        <v>111</v>
      </c>
      <c r="AG677" s="2" t="s">
        <v>103</v>
      </c>
      <c r="AH677" s="2" t="s">
        <v>104</v>
      </c>
      <c r="AI677" s="2" t="s">
        <v>381</v>
      </c>
      <c r="AJ677" s="2" t="s">
        <v>128</v>
      </c>
      <c r="AK677" s="2" t="s">
        <v>129</v>
      </c>
      <c r="AL677" s="2" t="s">
        <v>129</v>
      </c>
      <c r="AM677" s="2" t="s">
        <v>150</v>
      </c>
      <c r="AN677" s="2"/>
      <c r="AO677" s="22">
        <v>0</v>
      </c>
      <c r="AP677" s="22">
        <v>0</v>
      </c>
      <c r="AQ677" s="22">
        <v>0</v>
      </c>
      <c r="AR677" s="22">
        <v>0</v>
      </c>
      <c r="AS677" s="25">
        <v>19000</v>
      </c>
      <c r="AT677" s="25">
        <v>0</v>
      </c>
      <c r="AU677" s="25">
        <v>20156</v>
      </c>
      <c r="AV677" s="25">
        <v>0</v>
      </c>
      <c r="AW677" s="25">
        <v>19000</v>
      </c>
      <c r="AX677" s="25">
        <v>20156</v>
      </c>
      <c r="AY677" s="25">
        <v>1156</v>
      </c>
    </row>
    <row r="678" spans="2:51" hidden="1">
      <c r="B678" s="5" t="s">
        <v>18</v>
      </c>
      <c r="C678" s="2" t="s">
        <v>107</v>
      </c>
      <c r="D678" s="2" t="s">
        <v>100</v>
      </c>
      <c r="E678" s="2"/>
      <c r="F678" s="2" t="s">
        <v>88</v>
      </c>
      <c r="G678" s="3">
        <v>46244</v>
      </c>
      <c r="H678" s="2" t="s">
        <v>3890</v>
      </c>
      <c r="I678" s="3">
        <v>46244</v>
      </c>
      <c r="J678" s="2" t="s">
        <v>3891</v>
      </c>
      <c r="K678" s="2"/>
      <c r="L678" s="2"/>
      <c r="M678" s="2" t="s">
        <v>90</v>
      </c>
      <c r="N678" s="3"/>
      <c r="O678" s="2"/>
      <c r="P678" s="2"/>
      <c r="Q678" s="2" t="s">
        <v>537</v>
      </c>
      <c r="R678" s="2" t="s">
        <v>537</v>
      </c>
      <c r="S678" s="2"/>
      <c r="T678" s="3"/>
      <c r="U678" s="2"/>
      <c r="V678" s="2"/>
      <c r="W678" s="2" t="s">
        <v>495</v>
      </c>
      <c r="X678" s="2" t="s">
        <v>113</v>
      </c>
      <c r="Y678" s="2" t="s">
        <v>360</v>
      </c>
      <c r="Z678" s="2" t="s">
        <v>92</v>
      </c>
      <c r="AA678" s="2" t="s">
        <v>90</v>
      </c>
      <c r="AB678" s="2"/>
      <c r="AC678" s="2" t="s">
        <v>93</v>
      </c>
      <c r="AD678" s="2">
        <v>1</v>
      </c>
      <c r="AE678" s="2" t="s">
        <v>110</v>
      </c>
      <c r="AF678" s="2" t="s">
        <v>111</v>
      </c>
      <c r="AG678" s="2" t="s">
        <v>103</v>
      </c>
      <c r="AH678" s="2" t="s">
        <v>104</v>
      </c>
      <c r="AI678" s="2" t="s">
        <v>381</v>
      </c>
      <c r="AJ678" s="2" t="s">
        <v>108</v>
      </c>
      <c r="AK678" s="2" t="s">
        <v>109</v>
      </c>
      <c r="AL678" s="2" t="s">
        <v>103</v>
      </c>
      <c r="AM678" s="2" t="s">
        <v>106</v>
      </c>
      <c r="AN678" s="2" t="s">
        <v>3892</v>
      </c>
      <c r="AO678" s="22">
        <v>0</v>
      </c>
      <c r="AP678" s="22">
        <v>0</v>
      </c>
      <c r="AQ678" s="22">
        <v>0</v>
      </c>
      <c r="AR678" s="22">
        <v>0</v>
      </c>
      <c r="AS678" s="25">
        <v>5500</v>
      </c>
      <c r="AT678" s="25">
        <v>0</v>
      </c>
      <c r="AU678" s="25">
        <v>7659</v>
      </c>
      <c r="AV678" s="25">
        <v>0</v>
      </c>
      <c r="AW678" s="25">
        <v>5500</v>
      </c>
      <c r="AX678" s="25">
        <v>7659</v>
      </c>
      <c r="AY678" s="25">
        <v>2159</v>
      </c>
    </row>
    <row r="679" spans="2:51" hidden="1">
      <c r="B679" s="5" t="s">
        <v>18</v>
      </c>
      <c r="C679" s="2" t="s">
        <v>99</v>
      </c>
      <c r="D679" s="2"/>
      <c r="E679" s="2"/>
      <c r="F679" s="2"/>
      <c r="G679" s="3">
        <v>46244</v>
      </c>
      <c r="H679" s="2" t="s">
        <v>3893</v>
      </c>
      <c r="I679" s="3">
        <v>46244</v>
      </c>
      <c r="J679" s="2" t="s">
        <v>3894</v>
      </c>
      <c r="K679" s="2"/>
      <c r="L679" s="2"/>
      <c r="M679" s="2" t="s">
        <v>90</v>
      </c>
      <c r="N679" s="3"/>
      <c r="O679" s="2" t="s">
        <v>3895</v>
      </c>
      <c r="P679" s="2"/>
      <c r="Q679" s="2" t="s">
        <v>24</v>
      </c>
      <c r="R679" s="2" t="s">
        <v>24</v>
      </c>
      <c r="S679" s="2"/>
      <c r="T679" s="3"/>
      <c r="U679" s="2"/>
      <c r="V679" s="2"/>
      <c r="W679" s="2" t="s">
        <v>491</v>
      </c>
      <c r="X679" s="2" t="s">
        <v>118</v>
      </c>
      <c r="Y679" s="2" t="s">
        <v>519</v>
      </c>
      <c r="Z679" s="2" t="s">
        <v>92</v>
      </c>
      <c r="AA679" s="2" t="s">
        <v>90</v>
      </c>
      <c r="AB679" s="2"/>
      <c r="AC679" s="2" t="s">
        <v>114</v>
      </c>
      <c r="AD679" s="2">
        <v>1</v>
      </c>
      <c r="AE679" s="2" t="s">
        <v>105</v>
      </c>
      <c r="AF679" s="2" t="s">
        <v>484</v>
      </c>
      <c r="AG679" s="2" t="s">
        <v>103</v>
      </c>
      <c r="AH679" s="2" t="s">
        <v>106</v>
      </c>
      <c r="AI679" s="2" t="s">
        <v>119</v>
      </c>
      <c r="AJ679" s="2" t="s">
        <v>808</v>
      </c>
      <c r="AK679" s="2" t="s">
        <v>809</v>
      </c>
      <c r="AL679" s="2" t="s">
        <v>129</v>
      </c>
      <c r="AM679" s="2" t="s">
        <v>150</v>
      </c>
      <c r="AN679" s="2"/>
      <c r="AO679" s="22">
        <v>0</v>
      </c>
      <c r="AP679" s="22">
        <v>0</v>
      </c>
      <c r="AQ679" s="22">
        <v>0</v>
      </c>
      <c r="AR679" s="22">
        <v>0</v>
      </c>
      <c r="AS679" s="25">
        <v>38500</v>
      </c>
      <c r="AT679" s="25">
        <v>0</v>
      </c>
      <c r="AU679" s="25">
        <v>43888</v>
      </c>
      <c r="AV679" s="25">
        <v>0</v>
      </c>
      <c r="AW679" s="25">
        <v>38500</v>
      </c>
      <c r="AX679" s="25">
        <v>43888</v>
      </c>
      <c r="AY679" s="25">
        <v>5388</v>
      </c>
    </row>
    <row r="680" spans="2:51" hidden="1">
      <c r="B680" s="5" t="s">
        <v>18</v>
      </c>
      <c r="C680" s="2" t="s">
        <v>99</v>
      </c>
      <c r="D680" s="2"/>
      <c r="E680" s="2" t="s">
        <v>2436</v>
      </c>
      <c r="F680" s="2"/>
      <c r="G680" s="3">
        <v>46244</v>
      </c>
      <c r="H680" s="2" t="s">
        <v>3896</v>
      </c>
      <c r="I680" s="3">
        <v>46244</v>
      </c>
      <c r="J680" s="2" t="s">
        <v>3897</v>
      </c>
      <c r="K680" s="2"/>
      <c r="L680" s="2"/>
      <c r="M680" s="2" t="s">
        <v>90</v>
      </c>
      <c r="N680" s="3"/>
      <c r="O680" s="2" t="s">
        <v>3898</v>
      </c>
      <c r="P680" s="2"/>
      <c r="Q680" s="2" t="s">
        <v>24</v>
      </c>
      <c r="R680" s="2" t="s">
        <v>24</v>
      </c>
      <c r="S680" s="2"/>
      <c r="T680" s="3"/>
      <c r="U680" s="2"/>
      <c r="V680" s="2"/>
      <c r="W680" s="2" t="s">
        <v>687</v>
      </c>
      <c r="X680" s="2" t="s">
        <v>91</v>
      </c>
      <c r="Y680" s="2" t="s">
        <v>519</v>
      </c>
      <c r="Z680" s="2" t="s">
        <v>92</v>
      </c>
      <c r="AA680" s="2" t="s">
        <v>90</v>
      </c>
      <c r="AB680" s="2"/>
      <c r="AC680" s="2" t="s">
        <v>93</v>
      </c>
      <c r="AD680" s="2">
        <v>1</v>
      </c>
      <c r="AE680" s="2" t="s">
        <v>105</v>
      </c>
      <c r="AF680" s="2" t="s">
        <v>484</v>
      </c>
      <c r="AG680" s="2" t="s">
        <v>103</v>
      </c>
      <c r="AH680" s="2" t="s">
        <v>106</v>
      </c>
      <c r="AI680" s="2" t="s">
        <v>119</v>
      </c>
      <c r="AJ680" s="2" t="s">
        <v>120</v>
      </c>
      <c r="AK680" s="2" t="s">
        <v>121</v>
      </c>
      <c r="AL680" s="2" t="s">
        <v>103</v>
      </c>
      <c r="AM680" s="2" t="s">
        <v>122</v>
      </c>
      <c r="AN680" s="2"/>
      <c r="AO680" s="22">
        <v>0</v>
      </c>
      <c r="AP680" s="22">
        <v>0</v>
      </c>
      <c r="AQ680" s="22">
        <v>0</v>
      </c>
      <c r="AR680" s="22">
        <v>0</v>
      </c>
      <c r="AS680" s="25">
        <v>16500</v>
      </c>
      <c r="AT680" s="25">
        <v>0</v>
      </c>
      <c r="AU680" s="25">
        <v>17793</v>
      </c>
      <c r="AV680" s="25">
        <v>0</v>
      </c>
      <c r="AW680" s="25">
        <v>16500</v>
      </c>
      <c r="AX680" s="25">
        <v>17793</v>
      </c>
      <c r="AY680" s="25">
        <v>1293</v>
      </c>
    </row>
    <row r="681" spans="2:51" hidden="1">
      <c r="B681" s="5" t="s">
        <v>18</v>
      </c>
      <c r="C681" s="2" t="s">
        <v>99</v>
      </c>
      <c r="D681" s="2"/>
      <c r="E681" s="2" t="s">
        <v>2806</v>
      </c>
      <c r="F681" s="2"/>
      <c r="G681" s="3">
        <v>46244</v>
      </c>
      <c r="H681" s="2" t="s">
        <v>3899</v>
      </c>
      <c r="I681" s="3">
        <v>46244</v>
      </c>
      <c r="J681" s="2" t="s">
        <v>3900</v>
      </c>
      <c r="K681" s="2"/>
      <c r="L681" s="2"/>
      <c r="M681" s="2" t="s">
        <v>90</v>
      </c>
      <c r="N681" s="3"/>
      <c r="O681" s="2" t="s">
        <v>3901</v>
      </c>
      <c r="P681" s="2"/>
      <c r="Q681" s="2" t="s">
        <v>24</v>
      </c>
      <c r="R681" s="2" t="s">
        <v>24</v>
      </c>
      <c r="S681" s="2"/>
      <c r="T681" s="3"/>
      <c r="U681" s="2"/>
      <c r="V681" s="2"/>
      <c r="W681" s="2" t="s">
        <v>598</v>
      </c>
      <c r="X681" s="2" t="s">
        <v>91</v>
      </c>
      <c r="Y681" s="2" t="s">
        <v>519</v>
      </c>
      <c r="Z681" s="2" t="s">
        <v>92</v>
      </c>
      <c r="AA681" s="2" t="s">
        <v>90</v>
      </c>
      <c r="AB681" s="2"/>
      <c r="AC681" s="2" t="s">
        <v>93</v>
      </c>
      <c r="AD681" s="2">
        <v>1</v>
      </c>
      <c r="AE681" s="2" t="s">
        <v>105</v>
      </c>
      <c r="AF681" s="2" t="s">
        <v>484</v>
      </c>
      <c r="AG681" s="2" t="s">
        <v>103</v>
      </c>
      <c r="AH681" s="2" t="s">
        <v>106</v>
      </c>
      <c r="AI681" s="2" t="s">
        <v>119</v>
      </c>
      <c r="AJ681" s="2" t="s">
        <v>120</v>
      </c>
      <c r="AK681" s="2" t="s">
        <v>121</v>
      </c>
      <c r="AL681" s="2" t="s">
        <v>103</v>
      </c>
      <c r="AM681" s="2" t="s">
        <v>122</v>
      </c>
      <c r="AN681" s="2"/>
      <c r="AO681" s="22">
        <v>0</v>
      </c>
      <c r="AP681" s="22">
        <v>0</v>
      </c>
      <c r="AQ681" s="22">
        <v>0</v>
      </c>
      <c r="AR681" s="22">
        <v>0</v>
      </c>
      <c r="AS681" s="25">
        <v>15500</v>
      </c>
      <c r="AT681" s="25">
        <v>0</v>
      </c>
      <c r="AU681" s="25">
        <v>16879</v>
      </c>
      <c r="AV681" s="25">
        <v>0</v>
      </c>
      <c r="AW681" s="25">
        <v>15500</v>
      </c>
      <c r="AX681" s="25">
        <v>16879</v>
      </c>
      <c r="AY681" s="25">
        <v>1379</v>
      </c>
    </row>
    <row r="682" spans="2:51" hidden="1">
      <c r="B682" s="5" t="s">
        <v>18</v>
      </c>
      <c r="C682" s="2" t="s">
        <v>99</v>
      </c>
      <c r="D682" s="2"/>
      <c r="E682" s="2" t="s">
        <v>2436</v>
      </c>
      <c r="F682" s="2"/>
      <c r="G682" s="3">
        <v>46244</v>
      </c>
      <c r="H682" s="2" t="s">
        <v>3902</v>
      </c>
      <c r="I682" s="3">
        <v>46244</v>
      </c>
      <c r="J682" s="2" t="s">
        <v>3903</v>
      </c>
      <c r="K682" s="2"/>
      <c r="L682" s="2"/>
      <c r="M682" s="2" t="s">
        <v>90</v>
      </c>
      <c r="N682" s="3"/>
      <c r="O682" s="2" t="s">
        <v>3904</v>
      </c>
      <c r="P682" s="2"/>
      <c r="Q682" s="2" t="s">
        <v>24</v>
      </c>
      <c r="R682" s="2" t="s">
        <v>24</v>
      </c>
      <c r="S682" s="2"/>
      <c r="T682" s="3"/>
      <c r="U682" s="2"/>
      <c r="V682" s="2"/>
      <c r="W682" s="2" t="s">
        <v>687</v>
      </c>
      <c r="X682" s="2" t="s">
        <v>91</v>
      </c>
      <c r="Y682" s="2" t="s">
        <v>519</v>
      </c>
      <c r="Z682" s="2" t="s">
        <v>92</v>
      </c>
      <c r="AA682" s="2" t="s">
        <v>90</v>
      </c>
      <c r="AB682" s="2"/>
      <c r="AC682" s="2" t="s">
        <v>93</v>
      </c>
      <c r="AD682" s="2">
        <v>1</v>
      </c>
      <c r="AE682" s="2" t="s">
        <v>105</v>
      </c>
      <c r="AF682" s="2" t="s">
        <v>484</v>
      </c>
      <c r="AG682" s="2" t="s">
        <v>103</v>
      </c>
      <c r="AH682" s="2" t="s">
        <v>106</v>
      </c>
      <c r="AI682" s="2" t="s">
        <v>119</v>
      </c>
      <c r="AJ682" s="2" t="s">
        <v>120</v>
      </c>
      <c r="AK682" s="2" t="s">
        <v>121</v>
      </c>
      <c r="AL682" s="2" t="s">
        <v>103</v>
      </c>
      <c r="AM682" s="2" t="s">
        <v>122</v>
      </c>
      <c r="AN682" s="2"/>
      <c r="AO682" s="22">
        <v>0</v>
      </c>
      <c r="AP682" s="22">
        <v>0</v>
      </c>
      <c r="AQ682" s="22">
        <v>0</v>
      </c>
      <c r="AR682" s="22">
        <v>0</v>
      </c>
      <c r="AS682" s="25">
        <v>15500</v>
      </c>
      <c r="AT682" s="25">
        <v>0</v>
      </c>
      <c r="AU682" s="25">
        <v>16879</v>
      </c>
      <c r="AV682" s="25">
        <v>0</v>
      </c>
      <c r="AW682" s="25">
        <v>15500</v>
      </c>
      <c r="AX682" s="25">
        <v>16879</v>
      </c>
      <c r="AY682" s="25">
        <v>1379</v>
      </c>
    </row>
    <row r="683" spans="2:51" hidden="1">
      <c r="B683" s="5" t="s">
        <v>18</v>
      </c>
      <c r="C683" s="2" t="s">
        <v>99</v>
      </c>
      <c r="D683" s="2"/>
      <c r="E683" s="2"/>
      <c r="F683" s="2"/>
      <c r="G683" s="3">
        <v>46244</v>
      </c>
      <c r="H683" s="2" t="s">
        <v>3905</v>
      </c>
      <c r="I683" s="3">
        <v>46244</v>
      </c>
      <c r="J683" s="2" t="s">
        <v>3906</v>
      </c>
      <c r="K683" s="2"/>
      <c r="L683" s="2"/>
      <c r="M683" s="2" t="s">
        <v>90</v>
      </c>
      <c r="N683" s="3"/>
      <c r="O683" s="2" t="s">
        <v>3907</v>
      </c>
      <c r="P683" s="2"/>
      <c r="Q683" s="2" t="s">
        <v>34</v>
      </c>
      <c r="R683" s="2" t="s">
        <v>34</v>
      </c>
      <c r="S683" s="2"/>
      <c r="T683" s="3"/>
      <c r="U683" s="2"/>
      <c r="V683" s="2"/>
      <c r="W683" s="2" t="s">
        <v>727</v>
      </c>
      <c r="X683" s="2" t="s">
        <v>91</v>
      </c>
      <c r="Y683" s="2" t="s">
        <v>383</v>
      </c>
      <c r="Z683" s="2" t="s">
        <v>92</v>
      </c>
      <c r="AA683" s="2" t="s">
        <v>90</v>
      </c>
      <c r="AB683" s="2"/>
      <c r="AC683" s="2" t="s">
        <v>114</v>
      </c>
      <c r="AD683" s="2">
        <v>1</v>
      </c>
      <c r="AE683" s="2" t="s">
        <v>212</v>
      </c>
      <c r="AF683" s="2" t="s">
        <v>213</v>
      </c>
      <c r="AG683" s="2" t="s">
        <v>103</v>
      </c>
      <c r="AH683" s="2" t="s">
        <v>214</v>
      </c>
      <c r="AI683" s="2" t="s">
        <v>215</v>
      </c>
      <c r="AJ683" s="2" t="s">
        <v>179</v>
      </c>
      <c r="AK683" s="2" t="s">
        <v>8</v>
      </c>
      <c r="AL683" s="2" t="s">
        <v>8</v>
      </c>
      <c r="AM683" s="2" t="s">
        <v>712</v>
      </c>
      <c r="AN683" s="2"/>
      <c r="AO683" s="22">
        <v>0</v>
      </c>
      <c r="AP683" s="22">
        <v>0</v>
      </c>
      <c r="AQ683" s="22">
        <v>0</v>
      </c>
      <c r="AR683" s="22">
        <v>0</v>
      </c>
      <c r="AS683" s="25">
        <v>23000</v>
      </c>
      <c r="AT683" s="25">
        <v>0</v>
      </c>
      <c r="AU683" s="25">
        <v>31617</v>
      </c>
      <c r="AV683" s="25">
        <v>0</v>
      </c>
      <c r="AW683" s="25">
        <v>23000</v>
      </c>
      <c r="AX683" s="25">
        <v>31617</v>
      </c>
      <c r="AY683" s="25">
        <v>8617</v>
      </c>
    </row>
    <row r="684" spans="2:51" hidden="1">
      <c r="B684" s="5" t="s">
        <v>18</v>
      </c>
      <c r="C684" s="2" t="s">
        <v>99</v>
      </c>
      <c r="D684" s="2" t="s">
        <v>100</v>
      </c>
      <c r="E684" s="2"/>
      <c r="F684" s="2"/>
      <c r="G684" s="3">
        <v>46244</v>
      </c>
      <c r="H684" s="2" t="s">
        <v>3908</v>
      </c>
      <c r="I684" s="3">
        <v>46244</v>
      </c>
      <c r="J684" s="2" t="s">
        <v>3909</v>
      </c>
      <c r="K684" s="2"/>
      <c r="L684" s="2"/>
      <c r="M684" s="2" t="s">
        <v>90</v>
      </c>
      <c r="N684" s="3"/>
      <c r="O684" s="2" t="s">
        <v>3910</v>
      </c>
      <c r="P684" s="2"/>
      <c r="Q684" s="2" t="s">
        <v>32</v>
      </c>
      <c r="R684" s="2" t="s">
        <v>32</v>
      </c>
      <c r="S684" s="2"/>
      <c r="T684" s="3">
        <v>46244</v>
      </c>
      <c r="U684" s="2" t="s">
        <v>3911</v>
      </c>
      <c r="V684" s="2"/>
      <c r="W684" s="2" t="s">
        <v>1386</v>
      </c>
      <c r="X684" s="2" t="s">
        <v>91</v>
      </c>
      <c r="Y684" s="2" t="s">
        <v>1387</v>
      </c>
      <c r="Z684" s="2" t="s">
        <v>92</v>
      </c>
      <c r="AA684" s="2" t="s">
        <v>90</v>
      </c>
      <c r="AB684" s="2"/>
      <c r="AC684" s="2" t="s">
        <v>114</v>
      </c>
      <c r="AD684" s="2">
        <v>1</v>
      </c>
      <c r="AE684" s="2" t="s">
        <v>1273</v>
      </c>
      <c r="AF684" s="2" t="s">
        <v>1274</v>
      </c>
      <c r="AG684" s="2" t="s">
        <v>103</v>
      </c>
      <c r="AH684" s="2" t="s">
        <v>214</v>
      </c>
      <c r="AI684" s="2" t="s">
        <v>1275</v>
      </c>
      <c r="AJ684" s="2" t="s">
        <v>979</v>
      </c>
      <c r="AK684" s="2" t="s">
        <v>980</v>
      </c>
      <c r="AL684" s="2" t="s">
        <v>980</v>
      </c>
      <c r="AM684" s="2" t="s">
        <v>981</v>
      </c>
      <c r="AN684" s="2"/>
      <c r="AO684" s="22">
        <v>0</v>
      </c>
      <c r="AP684" s="22">
        <v>0</v>
      </c>
      <c r="AQ684" s="22">
        <v>0</v>
      </c>
      <c r="AR684" s="22">
        <v>0</v>
      </c>
      <c r="AS684" s="25">
        <v>65000</v>
      </c>
      <c r="AT684" s="25">
        <v>0</v>
      </c>
      <c r="AU684" s="25">
        <v>74319</v>
      </c>
      <c r="AV684" s="25">
        <v>0</v>
      </c>
      <c r="AW684" s="25">
        <v>65000</v>
      </c>
      <c r="AX684" s="25">
        <v>74319</v>
      </c>
      <c r="AY684" s="25">
        <v>9319</v>
      </c>
    </row>
    <row r="685" spans="2:51" hidden="1">
      <c r="B685" s="5" t="s">
        <v>18</v>
      </c>
      <c r="C685" s="2" t="s">
        <v>99</v>
      </c>
      <c r="D685" s="2"/>
      <c r="E685" s="2"/>
      <c r="F685" s="2"/>
      <c r="G685" s="3">
        <v>46244</v>
      </c>
      <c r="H685" s="2" t="s">
        <v>3912</v>
      </c>
      <c r="I685" s="3">
        <v>46244</v>
      </c>
      <c r="J685" s="2" t="s">
        <v>3913</v>
      </c>
      <c r="K685" s="2"/>
      <c r="L685" s="2"/>
      <c r="M685" s="2" t="s">
        <v>90</v>
      </c>
      <c r="N685" s="3"/>
      <c r="O685" s="2" t="s">
        <v>3914</v>
      </c>
      <c r="P685" s="2"/>
      <c r="Q685" s="2" t="s">
        <v>32</v>
      </c>
      <c r="R685" s="2" t="s">
        <v>32</v>
      </c>
      <c r="S685" s="2"/>
      <c r="T685" s="3">
        <v>46244</v>
      </c>
      <c r="U685" s="2" t="s">
        <v>3915</v>
      </c>
      <c r="V685" s="2"/>
      <c r="W685" s="2" t="s">
        <v>3916</v>
      </c>
      <c r="X685" s="2" t="s">
        <v>91</v>
      </c>
      <c r="Y685" s="2" t="s">
        <v>884</v>
      </c>
      <c r="Z685" s="2" t="s">
        <v>92</v>
      </c>
      <c r="AA685" s="2" t="s">
        <v>90</v>
      </c>
      <c r="AB685" s="2"/>
      <c r="AC685" s="2" t="s">
        <v>114</v>
      </c>
      <c r="AD685" s="2">
        <v>1</v>
      </c>
      <c r="AE685" s="2" t="s">
        <v>1273</v>
      </c>
      <c r="AF685" s="2" t="s">
        <v>1274</v>
      </c>
      <c r="AG685" s="2" t="s">
        <v>103</v>
      </c>
      <c r="AH685" s="2" t="s">
        <v>214</v>
      </c>
      <c r="AI685" s="2" t="s">
        <v>1275</v>
      </c>
      <c r="AJ685" s="2" t="s">
        <v>232</v>
      </c>
      <c r="AK685" s="2" t="s">
        <v>5</v>
      </c>
      <c r="AL685" s="2" t="s">
        <v>5</v>
      </c>
      <c r="AM685" s="2" t="s">
        <v>178</v>
      </c>
      <c r="AN685" s="2"/>
      <c r="AO685" s="22">
        <v>0</v>
      </c>
      <c r="AP685" s="22">
        <v>0</v>
      </c>
      <c r="AQ685" s="22">
        <v>0</v>
      </c>
      <c r="AR685" s="22">
        <v>0</v>
      </c>
      <c r="AS685" s="25">
        <v>41000</v>
      </c>
      <c r="AT685" s="25">
        <v>0</v>
      </c>
      <c r="AU685" s="25">
        <v>49976</v>
      </c>
      <c r="AV685" s="25">
        <v>0</v>
      </c>
      <c r="AW685" s="25">
        <v>41000</v>
      </c>
      <c r="AX685" s="25">
        <v>49976</v>
      </c>
      <c r="AY685" s="25">
        <v>8976</v>
      </c>
    </row>
    <row r="686" spans="2:51" hidden="1">
      <c r="B686" s="5" t="s">
        <v>18</v>
      </c>
      <c r="C686" s="2" t="s">
        <v>99</v>
      </c>
      <c r="D686" s="2" t="s">
        <v>100</v>
      </c>
      <c r="E686" s="2"/>
      <c r="F686" s="2"/>
      <c r="G686" s="3">
        <v>46244</v>
      </c>
      <c r="H686" s="2" t="s">
        <v>3917</v>
      </c>
      <c r="I686" s="3">
        <v>46244</v>
      </c>
      <c r="J686" s="2" t="s">
        <v>3918</v>
      </c>
      <c r="K686" s="2"/>
      <c r="L686" s="2"/>
      <c r="M686" s="2" t="s">
        <v>90</v>
      </c>
      <c r="N686" s="3"/>
      <c r="O686" s="2" t="s">
        <v>3919</v>
      </c>
      <c r="P686" s="2"/>
      <c r="Q686" s="2" t="s">
        <v>26</v>
      </c>
      <c r="R686" s="2" t="s">
        <v>26</v>
      </c>
      <c r="S686" s="2"/>
      <c r="T686" s="3"/>
      <c r="U686" s="2"/>
      <c r="V686" s="2"/>
      <c r="W686" s="2" t="s">
        <v>579</v>
      </c>
      <c r="X686" s="2" t="s">
        <v>91</v>
      </c>
      <c r="Y686" s="2" t="s">
        <v>519</v>
      </c>
      <c r="Z686" s="2" t="s">
        <v>92</v>
      </c>
      <c r="AA686" s="2" t="s">
        <v>90</v>
      </c>
      <c r="AB686" s="2"/>
      <c r="AC686" s="2" t="s">
        <v>93</v>
      </c>
      <c r="AD686" s="2">
        <v>1</v>
      </c>
      <c r="AE686" s="2" t="s">
        <v>692</v>
      </c>
      <c r="AF686" s="2" t="s">
        <v>693</v>
      </c>
      <c r="AG686" s="2" t="s">
        <v>103</v>
      </c>
      <c r="AH686" s="2" t="s">
        <v>2</v>
      </c>
      <c r="AI686" s="2" t="s">
        <v>699</v>
      </c>
      <c r="AJ686" s="2" t="s">
        <v>731</v>
      </c>
      <c r="AK686" s="2" t="s">
        <v>732</v>
      </c>
      <c r="AL686" s="2" t="s">
        <v>103</v>
      </c>
      <c r="AM686" s="2" t="s">
        <v>169</v>
      </c>
      <c r="AN686" s="2"/>
      <c r="AO686" s="22">
        <v>0</v>
      </c>
      <c r="AP686" s="22">
        <v>0</v>
      </c>
      <c r="AQ686" s="22">
        <v>0</v>
      </c>
      <c r="AR686" s="22">
        <v>0</v>
      </c>
      <c r="AS686" s="25">
        <v>5000</v>
      </c>
      <c r="AT686" s="25">
        <v>0</v>
      </c>
      <c r="AU686" s="25">
        <v>5579</v>
      </c>
      <c r="AV686" s="25">
        <v>0</v>
      </c>
      <c r="AW686" s="25">
        <v>5000</v>
      </c>
      <c r="AX686" s="25">
        <v>5579</v>
      </c>
      <c r="AY686" s="25">
        <v>579</v>
      </c>
    </row>
    <row r="687" spans="2:51" hidden="1">
      <c r="B687" s="5" t="s">
        <v>18</v>
      </c>
      <c r="C687" s="2" t="s">
        <v>99</v>
      </c>
      <c r="D687" s="2" t="s">
        <v>100</v>
      </c>
      <c r="E687" s="2"/>
      <c r="F687" s="2"/>
      <c r="G687" s="3">
        <v>46244</v>
      </c>
      <c r="H687" s="2" t="s">
        <v>3920</v>
      </c>
      <c r="I687" s="3">
        <v>46244</v>
      </c>
      <c r="J687" s="2" t="s">
        <v>3921</v>
      </c>
      <c r="K687" s="2"/>
      <c r="L687" s="2"/>
      <c r="M687" s="2" t="s">
        <v>90</v>
      </c>
      <c r="N687" s="3"/>
      <c r="O687" s="2" t="s">
        <v>3922</v>
      </c>
      <c r="P687" s="2"/>
      <c r="Q687" s="2" t="s">
        <v>26</v>
      </c>
      <c r="R687" s="2" t="s">
        <v>26</v>
      </c>
      <c r="S687" s="2"/>
      <c r="T687" s="3"/>
      <c r="U687" s="2"/>
      <c r="V687" s="2"/>
      <c r="W687" s="2" t="s">
        <v>815</v>
      </c>
      <c r="X687" s="2" t="s">
        <v>91</v>
      </c>
      <c r="Y687" s="2" t="s">
        <v>519</v>
      </c>
      <c r="Z687" s="2" t="s">
        <v>92</v>
      </c>
      <c r="AA687" s="2" t="s">
        <v>90</v>
      </c>
      <c r="AB687" s="2"/>
      <c r="AC687" s="2" t="s">
        <v>93</v>
      </c>
      <c r="AD687" s="2">
        <v>1</v>
      </c>
      <c r="AE687" s="2" t="s">
        <v>692</v>
      </c>
      <c r="AF687" s="2" t="s">
        <v>693</v>
      </c>
      <c r="AG687" s="2" t="s">
        <v>103</v>
      </c>
      <c r="AH687" s="2" t="s">
        <v>2</v>
      </c>
      <c r="AI687" s="2" t="s">
        <v>699</v>
      </c>
      <c r="AJ687" s="2" t="s">
        <v>731</v>
      </c>
      <c r="AK687" s="2" t="s">
        <v>732</v>
      </c>
      <c r="AL687" s="2" t="s">
        <v>103</v>
      </c>
      <c r="AM687" s="2" t="s">
        <v>169</v>
      </c>
      <c r="AN687" s="2"/>
      <c r="AO687" s="22">
        <v>0</v>
      </c>
      <c r="AP687" s="22">
        <v>0</v>
      </c>
      <c r="AQ687" s="22">
        <v>0</v>
      </c>
      <c r="AR687" s="22">
        <v>0</v>
      </c>
      <c r="AS687" s="25">
        <v>5000</v>
      </c>
      <c r="AT687" s="25">
        <v>0</v>
      </c>
      <c r="AU687" s="25">
        <v>5579</v>
      </c>
      <c r="AV687" s="25">
        <v>0</v>
      </c>
      <c r="AW687" s="25">
        <v>5000</v>
      </c>
      <c r="AX687" s="25">
        <v>5579</v>
      </c>
      <c r="AY687" s="25">
        <v>579</v>
      </c>
    </row>
    <row r="688" spans="2:51" hidden="1">
      <c r="B688" s="5" t="s">
        <v>18</v>
      </c>
      <c r="C688" s="2" t="s">
        <v>99</v>
      </c>
      <c r="D688" s="2" t="s">
        <v>100</v>
      </c>
      <c r="E688" s="2"/>
      <c r="F688" s="2"/>
      <c r="G688" s="3">
        <v>46244</v>
      </c>
      <c r="H688" s="2" t="s">
        <v>3923</v>
      </c>
      <c r="I688" s="3">
        <v>46244</v>
      </c>
      <c r="J688" s="2" t="s">
        <v>3924</v>
      </c>
      <c r="K688" s="2"/>
      <c r="L688" s="2"/>
      <c r="M688" s="2" t="s">
        <v>90</v>
      </c>
      <c r="N688" s="3"/>
      <c r="O688" s="2" t="s">
        <v>3925</v>
      </c>
      <c r="P688" s="2"/>
      <c r="Q688" s="2" t="s">
        <v>26</v>
      </c>
      <c r="R688" s="2" t="s">
        <v>26</v>
      </c>
      <c r="S688" s="2"/>
      <c r="T688" s="3"/>
      <c r="U688" s="2"/>
      <c r="V688" s="2"/>
      <c r="W688" s="2" t="s">
        <v>815</v>
      </c>
      <c r="X688" s="2" t="s">
        <v>91</v>
      </c>
      <c r="Y688" s="2" t="s">
        <v>519</v>
      </c>
      <c r="Z688" s="2" t="s">
        <v>92</v>
      </c>
      <c r="AA688" s="2" t="s">
        <v>90</v>
      </c>
      <c r="AB688" s="2"/>
      <c r="AC688" s="2" t="s">
        <v>93</v>
      </c>
      <c r="AD688" s="2">
        <v>1</v>
      </c>
      <c r="AE688" s="2" t="s">
        <v>692</v>
      </c>
      <c r="AF688" s="2" t="s">
        <v>693</v>
      </c>
      <c r="AG688" s="2" t="s">
        <v>103</v>
      </c>
      <c r="AH688" s="2" t="s">
        <v>2</v>
      </c>
      <c r="AI688" s="2" t="s">
        <v>699</v>
      </c>
      <c r="AJ688" s="2" t="s">
        <v>731</v>
      </c>
      <c r="AK688" s="2" t="s">
        <v>732</v>
      </c>
      <c r="AL688" s="2" t="s">
        <v>103</v>
      </c>
      <c r="AM688" s="2" t="s">
        <v>169</v>
      </c>
      <c r="AN688" s="2"/>
      <c r="AO688" s="22">
        <v>0</v>
      </c>
      <c r="AP688" s="22">
        <v>0</v>
      </c>
      <c r="AQ688" s="22">
        <v>0</v>
      </c>
      <c r="AR688" s="22">
        <v>0</v>
      </c>
      <c r="AS688" s="25">
        <v>5000</v>
      </c>
      <c r="AT688" s="25">
        <v>0</v>
      </c>
      <c r="AU688" s="25">
        <v>0</v>
      </c>
      <c r="AV688" s="25">
        <v>0</v>
      </c>
      <c r="AW688" s="25">
        <v>5000</v>
      </c>
      <c r="AX688" s="25">
        <v>0</v>
      </c>
      <c r="AY688" s="25">
        <v>-5000</v>
      </c>
    </row>
    <row r="689" spans="2:51" hidden="1">
      <c r="B689" s="5" t="s">
        <v>20</v>
      </c>
      <c r="C689" s="2" t="s">
        <v>144</v>
      </c>
      <c r="D689" s="2"/>
      <c r="E689" s="2"/>
      <c r="F689" s="2"/>
      <c r="G689" s="3">
        <v>46244</v>
      </c>
      <c r="H689" s="2" t="s">
        <v>3926</v>
      </c>
      <c r="I689" s="3">
        <v>46244</v>
      </c>
      <c r="J689" s="2" t="s">
        <v>3927</v>
      </c>
      <c r="K689" s="2"/>
      <c r="L689" s="2"/>
      <c r="M689" s="2" t="s">
        <v>90</v>
      </c>
      <c r="N689" s="3"/>
      <c r="O689" s="2"/>
      <c r="P689" s="2"/>
      <c r="Q689" s="2" t="s">
        <v>36</v>
      </c>
      <c r="R689" s="2" t="s">
        <v>36</v>
      </c>
      <c r="S689" s="2" t="s">
        <v>36</v>
      </c>
      <c r="T689" s="3">
        <v>46244</v>
      </c>
      <c r="U689" s="2" t="s">
        <v>3928</v>
      </c>
      <c r="V689" s="2" t="s">
        <v>3929</v>
      </c>
      <c r="W689" s="2" t="s">
        <v>793</v>
      </c>
      <c r="X689" s="2" t="s">
        <v>113</v>
      </c>
      <c r="Y689" s="2" t="s">
        <v>505</v>
      </c>
      <c r="Z689" s="2" t="s">
        <v>92</v>
      </c>
      <c r="AA689" s="2" t="s">
        <v>90</v>
      </c>
      <c r="AB689" s="2"/>
      <c r="AC689" s="2" t="s">
        <v>114</v>
      </c>
      <c r="AD689" s="2">
        <v>1</v>
      </c>
      <c r="AE689" s="2" t="s">
        <v>127</v>
      </c>
      <c r="AF689" s="2" t="s">
        <v>127</v>
      </c>
      <c r="AG689" s="2" t="s">
        <v>126</v>
      </c>
      <c r="AH689" s="2" t="s">
        <v>127</v>
      </c>
      <c r="AI689" s="2"/>
      <c r="AJ689" s="2" t="s">
        <v>217</v>
      </c>
      <c r="AK689" s="2" t="s">
        <v>218</v>
      </c>
      <c r="AL689" s="2" t="s">
        <v>129</v>
      </c>
      <c r="AM689" s="2" t="s">
        <v>219</v>
      </c>
      <c r="AN689" s="2" t="s">
        <v>419</v>
      </c>
      <c r="AO689" s="22">
        <v>0</v>
      </c>
      <c r="AP689" s="22">
        <v>0</v>
      </c>
      <c r="AQ689" s="22">
        <v>0</v>
      </c>
      <c r="AR689" s="22">
        <v>0</v>
      </c>
      <c r="AS689" s="25">
        <v>12216</v>
      </c>
      <c r="AT689" s="25">
        <v>0</v>
      </c>
      <c r="AU689" s="25">
        <v>13256</v>
      </c>
      <c r="AV689" s="25">
        <v>0</v>
      </c>
      <c r="AW689" s="25">
        <v>12216</v>
      </c>
      <c r="AX689" s="25">
        <v>13256</v>
      </c>
      <c r="AY689" s="25">
        <v>1040</v>
      </c>
    </row>
    <row r="690" spans="2:51" hidden="1">
      <c r="B690" s="5" t="s">
        <v>20</v>
      </c>
      <c r="C690" s="2" t="s">
        <v>144</v>
      </c>
      <c r="D690" s="2" t="s">
        <v>100</v>
      </c>
      <c r="E690" s="2"/>
      <c r="F690" s="2"/>
      <c r="G690" s="3">
        <v>46244</v>
      </c>
      <c r="H690" s="2" t="s">
        <v>3930</v>
      </c>
      <c r="I690" s="3">
        <v>46244</v>
      </c>
      <c r="J690" s="2" t="s">
        <v>3931</v>
      </c>
      <c r="K690" s="2"/>
      <c r="L690" s="2"/>
      <c r="M690" s="2" t="s">
        <v>90</v>
      </c>
      <c r="N690" s="3"/>
      <c r="O690" s="2"/>
      <c r="P690" s="2"/>
      <c r="Q690" s="2" t="s">
        <v>485</v>
      </c>
      <c r="R690" s="2" t="s">
        <v>485</v>
      </c>
      <c r="S690" s="2" t="s">
        <v>485</v>
      </c>
      <c r="T690" s="3">
        <v>46244</v>
      </c>
      <c r="U690" s="2" t="s">
        <v>3932</v>
      </c>
      <c r="V690" s="2" t="s">
        <v>3933</v>
      </c>
      <c r="W690" s="2" t="s">
        <v>410</v>
      </c>
      <c r="X690" s="2" t="s">
        <v>260</v>
      </c>
      <c r="Y690" s="2" t="s">
        <v>411</v>
      </c>
      <c r="Z690" s="2" t="s">
        <v>92</v>
      </c>
      <c r="AA690" s="2" t="s">
        <v>90</v>
      </c>
      <c r="AB690" s="2"/>
      <c r="AC690" s="2" t="s">
        <v>93</v>
      </c>
      <c r="AD690" s="2">
        <v>1</v>
      </c>
      <c r="AE690" s="2" t="s">
        <v>395</v>
      </c>
      <c r="AF690" s="2" t="s">
        <v>395</v>
      </c>
      <c r="AG690" s="2" t="s">
        <v>103</v>
      </c>
      <c r="AH690" s="2" t="s">
        <v>7</v>
      </c>
      <c r="AI690" s="2"/>
      <c r="AJ690" s="2" t="s">
        <v>106</v>
      </c>
      <c r="AK690" s="2" t="s">
        <v>256</v>
      </c>
      <c r="AL690" s="2" t="s">
        <v>103</v>
      </c>
      <c r="AM690" s="2" t="s">
        <v>106</v>
      </c>
      <c r="AN690" s="2"/>
      <c r="AO690" s="22">
        <v>0</v>
      </c>
      <c r="AP690" s="22">
        <v>0</v>
      </c>
      <c r="AQ690" s="22">
        <v>0</v>
      </c>
      <c r="AR690" s="22">
        <v>0</v>
      </c>
      <c r="AS690" s="25">
        <v>11845</v>
      </c>
      <c r="AT690" s="25">
        <v>0</v>
      </c>
      <c r="AU690" s="25">
        <v>16590</v>
      </c>
      <c r="AV690" s="25">
        <v>0</v>
      </c>
      <c r="AW690" s="25">
        <v>11845</v>
      </c>
      <c r="AX690" s="25">
        <v>16590</v>
      </c>
      <c r="AY690" s="25">
        <v>4745</v>
      </c>
    </row>
    <row r="691" spans="2:51" hidden="1">
      <c r="B691" s="5" t="s">
        <v>20</v>
      </c>
      <c r="C691" s="2" t="s">
        <v>144</v>
      </c>
      <c r="D691" s="2" t="s">
        <v>100</v>
      </c>
      <c r="E691" s="2"/>
      <c r="F691" s="2"/>
      <c r="G691" s="3">
        <v>46244</v>
      </c>
      <c r="H691" s="2" t="s">
        <v>3934</v>
      </c>
      <c r="I691" s="3">
        <v>46244</v>
      </c>
      <c r="J691" s="2" t="s">
        <v>3935</v>
      </c>
      <c r="K691" s="2"/>
      <c r="L691" s="2"/>
      <c r="M691" s="2" t="s">
        <v>90</v>
      </c>
      <c r="N691" s="3"/>
      <c r="O691" s="2"/>
      <c r="P691" s="2"/>
      <c r="Q691" s="2" t="s">
        <v>614</v>
      </c>
      <c r="R691" s="2" t="s">
        <v>614</v>
      </c>
      <c r="S691" s="2" t="s">
        <v>614</v>
      </c>
      <c r="T691" s="3">
        <v>46244</v>
      </c>
      <c r="U691" s="2" t="s">
        <v>3936</v>
      </c>
      <c r="V691" s="2" t="s">
        <v>3937</v>
      </c>
      <c r="W691" s="2" t="s">
        <v>410</v>
      </c>
      <c r="X691" s="2" t="s">
        <v>260</v>
      </c>
      <c r="Y691" s="2" t="s">
        <v>411</v>
      </c>
      <c r="Z691" s="2" t="s">
        <v>92</v>
      </c>
      <c r="AA691" s="2" t="s">
        <v>90</v>
      </c>
      <c r="AB691" s="2"/>
      <c r="AC691" s="2" t="s">
        <v>93</v>
      </c>
      <c r="AD691" s="2">
        <v>1</v>
      </c>
      <c r="AE691" s="2" t="s">
        <v>352</v>
      </c>
      <c r="AF691" s="2" t="s">
        <v>352</v>
      </c>
      <c r="AG691" s="2" t="s">
        <v>103</v>
      </c>
      <c r="AH691" s="2"/>
      <c r="AI691" s="2"/>
      <c r="AJ691" s="2" t="s">
        <v>384</v>
      </c>
      <c r="AK691" s="2" t="s">
        <v>384</v>
      </c>
      <c r="AL691" s="2" t="s">
        <v>103</v>
      </c>
      <c r="AM691" s="2" t="s">
        <v>384</v>
      </c>
      <c r="AN691" s="2"/>
      <c r="AO691" s="22">
        <v>0</v>
      </c>
      <c r="AP691" s="22">
        <v>0</v>
      </c>
      <c r="AQ691" s="22">
        <v>0</v>
      </c>
      <c r="AR691" s="22">
        <v>0</v>
      </c>
      <c r="AS691" s="25">
        <v>5080</v>
      </c>
      <c r="AT691" s="25">
        <v>0</v>
      </c>
      <c r="AU691" s="25">
        <v>6779</v>
      </c>
      <c r="AV691" s="25">
        <v>0</v>
      </c>
      <c r="AW691" s="25">
        <v>5080</v>
      </c>
      <c r="AX691" s="25">
        <v>6779</v>
      </c>
      <c r="AY691" s="25">
        <v>1699</v>
      </c>
    </row>
    <row r="692" spans="2:51" hidden="1">
      <c r="B692" s="5" t="s">
        <v>20</v>
      </c>
      <c r="C692" s="2" t="s">
        <v>144</v>
      </c>
      <c r="D692" s="2"/>
      <c r="E692" s="2"/>
      <c r="F692" s="2"/>
      <c r="G692" s="3">
        <v>46244</v>
      </c>
      <c r="H692" s="2" t="s">
        <v>3938</v>
      </c>
      <c r="I692" s="3">
        <v>46244</v>
      </c>
      <c r="J692" s="2" t="s">
        <v>3939</v>
      </c>
      <c r="K692" s="2"/>
      <c r="L692" s="2"/>
      <c r="M692" s="2" t="s">
        <v>90</v>
      </c>
      <c r="N692" s="3"/>
      <c r="O692" s="2"/>
      <c r="P692" s="2"/>
      <c r="Q692" s="2" t="s">
        <v>31</v>
      </c>
      <c r="R692" s="2" t="s">
        <v>31</v>
      </c>
      <c r="S692" s="2" t="s">
        <v>31</v>
      </c>
      <c r="T692" s="3">
        <v>46244</v>
      </c>
      <c r="U692" s="2" t="s">
        <v>3940</v>
      </c>
      <c r="V692" s="2" t="s">
        <v>3941</v>
      </c>
      <c r="W692" s="2" t="s">
        <v>948</v>
      </c>
      <c r="X692" s="2" t="s">
        <v>113</v>
      </c>
      <c r="Y692" s="2" t="s">
        <v>221</v>
      </c>
      <c r="Z692" s="2" t="s">
        <v>92</v>
      </c>
      <c r="AA692" s="2" t="s">
        <v>90</v>
      </c>
      <c r="AB692" s="2"/>
      <c r="AC692" s="2" t="s">
        <v>114</v>
      </c>
      <c r="AD692" s="2">
        <v>1</v>
      </c>
      <c r="AE692" s="2" t="s">
        <v>258</v>
      </c>
      <c r="AF692" s="2" t="s">
        <v>258</v>
      </c>
      <c r="AG692" s="2" t="s">
        <v>129</v>
      </c>
      <c r="AH692" s="2" t="s">
        <v>223</v>
      </c>
      <c r="AI692" s="2"/>
      <c r="AJ692" s="2" t="s">
        <v>224</v>
      </c>
      <c r="AK692" s="2" t="s">
        <v>224</v>
      </c>
      <c r="AL692" s="2" t="s">
        <v>103</v>
      </c>
      <c r="AM692" s="2"/>
      <c r="AN692" s="2"/>
      <c r="AO692" s="22">
        <v>0</v>
      </c>
      <c r="AP692" s="22">
        <v>0</v>
      </c>
      <c r="AQ692" s="22">
        <v>0</v>
      </c>
      <c r="AR692" s="22">
        <v>0</v>
      </c>
      <c r="AS692" s="25">
        <v>11698</v>
      </c>
      <c r="AT692" s="25">
        <v>0</v>
      </c>
      <c r="AU692" s="25">
        <v>17486</v>
      </c>
      <c r="AV692" s="25">
        <v>0</v>
      </c>
      <c r="AW692" s="25">
        <v>11698</v>
      </c>
      <c r="AX692" s="25">
        <v>17486</v>
      </c>
      <c r="AY692" s="25">
        <v>5788</v>
      </c>
    </row>
    <row r="693" spans="2:51" hidden="1">
      <c r="B693" s="5" t="s">
        <v>20</v>
      </c>
      <c r="C693" s="2" t="s">
        <v>144</v>
      </c>
      <c r="D693" s="2"/>
      <c r="E693" s="2"/>
      <c r="F693" s="2"/>
      <c r="G693" s="3">
        <v>46244</v>
      </c>
      <c r="H693" s="2" t="s">
        <v>3942</v>
      </c>
      <c r="I693" s="3">
        <v>46244</v>
      </c>
      <c r="J693" s="2" t="s">
        <v>3943</v>
      </c>
      <c r="K693" s="2"/>
      <c r="L693" s="2"/>
      <c r="M693" s="2" t="s">
        <v>90</v>
      </c>
      <c r="N693" s="3"/>
      <c r="O693" s="2"/>
      <c r="P693" s="2"/>
      <c r="Q693" s="2" t="s">
        <v>537</v>
      </c>
      <c r="R693" s="2" t="s">
        <v>537</v>
      </c>
      <c r="S693" s="2" t="s">
        <v>537</v>
      </c>
      <c r="T693" s="3">
        <v>46244</v>
      </c>
      <c r="U693" s="2" t="s">
        <v>3944</v>
      </c>
      <c r="V693" s="2" t="s">
        <v>3945</v>
      </c>
      <c r="W693" s="2" t="s">
        <v>1370</v>
      </c>
      <c r="X693" s="2" t="s">
        <v>113</v>
      </c>
      <c r="Y693" s="2" t="s">
        <v>546</v>
      </c>
      <c r="Z693" s="2" t="s">
        <v>92</v>
      </c>
      <c r="AA693" s="2" t="s">
        <v>90</v>
      </c>
      <c r="AB693" s="2"/>
      <c r="AC693" s="2" t="s">
        <v>93</v>
      </c>
      <c r="AD693" s="2">
        <v>1</v>
      </c>
      <c r="AE693" s="2" t="s">
        <v>145</v>
      </c>
      <c r="AF693" s="2" t="s">
        <v>146</v>
      </c>
      <c r="AG693" s="2" t="s">
        <v>103</v>
      </c>
      <c r="AH693" s="2" t="s">
        <v>2</v>
      </c>
      <c r="AI693" s="2" t="s">
        <v>147</v>
      </c>
      <c r="AJ693" s="2" t="s">
        <v>320</v>
      </c>
      <c r="AK693" s="2" t="s">
        <v>320</v>
      </c>
      <c r="AL693" s="2" t="s">
        <v>103</v>
      </c>
      <c r="AM693" s="2" t="s">
        <v>281</v>
      </c>
      <c r="AN693" s="2"/>
      <c r="AO693" s="22">
        <v>0</v>
      </c>
      <c r="AP693" s="22">
        <v>0</v>
      </c>
      <c r="AQ693" s="22">
        <v>0</v>
      </c>
      <c r="AR693" s="22">
        <v>0</v>
      </c>
      <c r="AS693" s="25">
        <v>9442</v>
      </c>
      <c r="AT693" s="25">
        <v>0</v>
      </c>
      <c r="AU693" s="25">
        <v>12874</v>
      </c>
      <c r="AV693" s="25">
        <v>0</v>
      </c>
      <c r="AW693" s="25">
        <v>9442</v>
      </c>
      <c r="AX693" s="25">
        <v>12874</v>
      </c>
      <c r="AY693" s="25">
        <v>3432</v>
      </c>
    </row>
    <row r="694" spans="2:51" hidden="1">
      <c r="B694" s="5" t="s">
        <v>20</v>
      </c>
      <c r="C694" s="2" t="s">
        <v>144</v>
      </c>
      <c r="D694" s="2"/>
      <c r="E694" s="2"/>
      <c r="F694" s="2"/>
      <c r="G694" s="3">
        <v>46244</v>
      </c>
      <c r="H694" s="2" t="s">
        <v>3946</v>
      </c>
      <c r="I694" s="3">
        <v>46244</v>
      </c>
      <c r="J694" s="2" t="s">
        <v>3947</v>
      </c>
      <c r="K694" s="2"/>
      <c r="L694" s="2"/>
      <c r="M694" s="2" t="s">
        <v>90</v>
      </c>
      <c r="N694" s="3"/>
      <c r="O694" s="2"/>
      <c r="P694" s="2"/>
      <c r="Q694" s="2" t="s">
        <v>27</v>
      </c>
      <c r="R694" s="2" t="s">
        <v>27</v>
      </c>
      <c r="S694" s="2" t="s">
        <v>27</v>
      </c>
      <c r="T694" s="3">
        <v>46244</v>
      </c>
      <c r="U694" s="2" t="s">
        <v>3948</v>
      </c>
      <c r="V694" s="2" t="s">
        <v>3949</v>
      </c>
      <c r="W694" s="2" t="s">
        <v>932</v>
      </c>
      <c r="X694" s="2" t="s">
        <v>113</v>
      </c>
      <c r="Y694" s="2" t="s">
        <v>221</v>
      </c>
      <c r="Z694" s="2" t="s">
        <v>92</v>
      </c>
      <c r="AA694" s="2" t="s">
        <v>90</v>
      </c>
      <c r="AB694" s="2"/>
      <c r="AC694" s="2" t="s">
        <v>114</v>
      </c>
      <c r="AD694" s="2">
        <v>1</v>
      </c>
      <c r="AE694" s="2" t="s">
        <v>258</v>
      </c>
      <c r="AF694" s="2" t="s">
        <v>258</v>
      </c>
      <c r="AG694" s="2" t="s">
        <v>129</v>
      </c>
      <c r="AH694" s="2" t="s">
        <v>223</v>
      </c>
      <c r="AI694" s="2"/>
      <c r="AJ694" s="2" t="s">
        <v>718</v>
      </c>
      <c r="AK694" s="2" t="s">
        <v>718</v>
      </c>
      <c r="AL694" s="2" t="s">
        <v>103</v>
      </c>
      <c r="AM694" s="2"/>
      <c r="AN694" s="2" t="s">
        <v>744</v>
      </c>
      <c r="AO694" s="22">
        <v>0</v>
      </c>
      <c r="AP694" s="22">
        <v>0</v>
      </c>
      <c r="AQ694" s="22">
        <v>0</v>
      </c>
      <c r="AR694" s="22">
        <v>0</v>
      </c>
      <c r="AS694" s="25">
        <v>8812</v>
      </c>
      <c r="AT694" s="25">
        <v>0</v>
      </c>
      <c r="AU694" s="25">
        <v>10395</v>
      </c>
      <c r="AV694" s="25">
        <v>0</v>
      </c>
      <c r="AW694" s="25">
        <v>8812</v>
      </c>
      <c r="AX694" s="25">
        <v>10395</v>
      </c>
      <c r="AY694" s="25">
        <v>1583</v>
      </c>
    </row>
    <row r="695" spans="2:51" hidden="1">
      <c r="B695" s="5" t="s">
        <v>20</v>
      </c>
      <c r="C695" s="2" t="s">
        <v>144</v>
      </c>
      <c r="D695" s="2" t="s">
        <v>100</v>
      </c>
      <c r="E695" s="2"/>
      <c r="F695" s="2"/>
      <c r="G695" s="3">
        <v>46244</v>
      </c>
      <c r="H695" s="2" t="s">
        <v>3950</v>
      </c>
      <c r="I695" s="3">
        <v>46244</v>
      </c>
      <c r="J695" s="2" t="s">
        <v>3951</v>
      </c>
      <c r="K695" s="2"/>
      <c r="L695" s="2"/>
      <c r="M695" s="2" t="s">
        <v>90</v>
      </c>
      <c r="N695" s="3"/>
      <c r="O695" s="2"/>
      <c r="P695" s="2"/>
      <c r="Q695" s="2" t="s">
        <v>28</v>
      </c>
      <c r="R695" s="2" t="s">
        <v>28</v>
      </c>
      <c r="S695" s="2" t="s">
        <v>28</v>
      </c>
      <c r="T695" s="3">
        <v>46244</v>
      </c>
      <c r="U695" s="2" t="s">
        <v>3952</v>
      </c>
      <c r="V695" s="2" t="s">
        <v>2914</v>
      </c>
      <c r="W695" s="2" t="s">
        <v>1074</v>
      </c>
      <c r="X695" s="2" t="s">
        <v>113</v>
      </c>
      <c r="Y695" s="2" t="s">
        <v>943</v>
      </c>
      <c r="Z695" s="2" t="s">
        <v>92</v>
      </c>
      <c r="AA695" s="2" t="s">
        <v>90</v>
      </c>
      <c r="AB695" s="2"/>
      <c r="AC695" s="2" t="s">
        <v>114</v>
      </c>
      <c r="AD695" s="2">
        <v>1</v>
      </c>
      <c r="AE695" s="2" t="s">
        <v>462</v>
      </c>
      <c r="AF695" s="2" t="s">
        <v>462</v>
      </c>
      <c r="AG695" s="2" t="s">
        <v>103</v>
      </c>
      <c r="AH695" s="2" t="s">
        <v>7</v>
      </c>
      <c r="AI695" s="2"/>
      <c r="AJ695" s="2" t="s">
        <v>266</v>
      </c>
      <c r="AK695" s="2" t="s">
        <v>267</v>
      </c>
      <c r="AL695" s="2" t="s">
        <v>126</v>
      </c>
      <c r="AM695" s="2" t="s">
        <v>132</v>
      </c>
      <c r="AN695" s="2" t="s">
        <v>374</v>
      </c>
      <c r="AO695" s="22">
        <v>0</v>
      </c>
      <c r="AP695" s="22">
        <v>0</v>
      </c>
      <c r="AQ695" s="22">
        <v>0</v>
      </c>
      <c r="AR695" s="22">
        <v>0</v>
      </c>
      <c r="AS695" s="25">
        <v>9400</v>
      </c>
      <c r="AT695" s="25">
        <v>0</v>
      </c>
      <c r="AU695" s="25">
        <v>10598</v>
      </c>
      <c r="AV695" s="25">
        <v>0</v>
      </c>
      <c r="AW695" s="25">
        <v>9400</v>
      </c>
      <c r="AX695" s="25">
        <v>10598</v>
      </c>
      <c r="AY695" s="25">
        <v>1198</v>
      </c>
    </row>
    <row r="696" spans="2:51" hidden="1">
      <c r="B696" s="5" t="s">
        <v>20</v>
      </c>
      <c r="C696" s="2" t="s">
        <v>144</v>
      </c>
      <c r="D696" s="2" t="s">
        <v>100</v>
      </c>
      <c r="E696" s="2"/>
      <c r="F696" s="2"/>
      <c r="G696" s="3">
        <v>46244</v>
      </c>
      <c r="H696" s="2" t="s">
        <v>3953</v>
      </c>
      <c r="I696" s="3">
        <v>46244</v>
      </c>
      <c r="J696" s="2" t="s">
        <v>3954</v>
      </c>
      <c r="K696" s="2"/>
      <c r="L696" s="2"/>
      <c r="M696" s="2" t="s">
        <v>90</v>
      </c>
      <c r="N696" s="3"/>
      <c r="O696" s="2"/>
      <c r="P696" s="2"/>
      <c r="Q696" s="2" t="s">
        <v>492</v>
      </c>
      <c r="R696" s="2" t="s">
        <v>492</v>
      </c>
      <c r="S696" s="2" t="s">
        <v>492</v>
      </c>
      <c r="T696" s="3">
        <v>46244</v>
      </c>
      <c r="U696" s="2" t="s">
        <v>3955</v>
      </c>
      <c r="V696" s="2" t="s">
        <v>3956</v>
      </c>
      <c r="W696" s="2" t="s">
        <v>3957</v>
      </c>
      <c r="X696" s="2" t="s">
        <v>113</v>
      </c>
      <c r="Y696" s="2" t="s">
        <v>163</v>
      </c>
      <c r="Z696" s="2" t="s">
        <v>92</v>
      </c>
      <c r="AA696" s="2" t="s">
        <v>90</v>
      </c>
      <c r="AB696" s="2"/>
      <c r="AC696" s="2" t="s">
        <v>114</v>
      </c>
      <c r="AD696" s="2">
        <v>1</v>
      </c>
      <c r="AE696" s="2" t="s">
        <v>352</v>
      </c>
      <c r="AF696" s="2" t="s">
        <v>352</v>
      </c>
      <c r="AG696" s="2" t="s">
        <v>103</v>
      </c>
      <c r="AH696" s="2"/>
      <c r="AI696" s="2"/>
      <c r="AJ696" s="2" t="s">
        <v>158</v>
      </c>
      <c r="AK696" s="2" t="s">
        <v>158</v>
      </c>
      <c r="AL696" s="2" t="s">
        <v>158</v>
      </c>
      <c r="AM696" s="2" t="s">
        <v>159</v>
      </c>
      <c r="AN696" s="2"/>
      <c r="AO696" s="22">
        <v>0</v>
      </c>
      <c r="AP696" s="22">
        <v>0</v>
      </c>
      <c r="AQ696" s="22">
        <v>0</v>
      </c>
      <c r="AR696" s="22">
        <v>0</v>
      </c>
      <c r="AS696" s="25">
        <v>31552</v>
      </c>
      <c r="AT696" s="25">
        <v>0</v>
      </c>
      <c r="AU696" s="25">
        <v>44127</v>
      </c>
      <c r="AV696" s="25">
        <v>0</v>
      </c>
      <c r="AW696" s="25">
        <v>31552</v>
      </c>
      <c r="AX696" s="25">
        <v>44127</v>
      </c>
      <c r="AY696" s="25">
        <v>12575</v>
      </c>
    </row>
    <row r="697" spans="2:51" hidden="1">
      <c r="B697" s="5" t="s">
        <v>20</v>
      </c>
      <c r="C697" s="2" t="s">
        <v>144</v>
      </c>
      <c r="D697" s="2" t="s">
        <v>100</v>
      </c>
      <c r="E697" s="2"/>
      <c r="F697" s="2"/>
      <c r="G697" s="3">
        <v>46244</v>
      </c>
      <c r="H697" s="2" t="s">
        <v>3958</v>
      </c>
      <c r="I697" s="3">
        <v>46244</v>
      </c>
      <c r="J697" s="2" t="s">
        <v>3959</v>
      </c>
      <c r="K697" s="2"/>
      <c r="L697" s="2"/>
      <c r="M697" s="2" t="s">
        <v>90</v>
      </c>
      <c r="N697" s="3"/>
      <c r="O697" s="2"/>
      <c r="P697" s="2"/>
      <c r="Q697" s="2" t="s">
        <v>492</v>
      </c>
      <c r="R697" s="2" t="s">
        <v>492</v>
      </c>
      <c r="S697" s="2" t="s">
        <v>492</v>
      </c>
      <c r="T697" s="3">
        <v>46244</v>
      </c>
      <c r="U697" s="2" t="s">
        <v>3960</v>
      </c>
      <c r="V697" s="2" t="s">
        <v>1166</v>
      </c>
      <c r="W697" s="2" t="s">
        <v>3961</v>
      </c>
      <c r="X697" s="2" t="s">
        <v>91</v>
      </c>
      <c r="Y697" s="2" t="s">
        <v>3962</v>
      </c>
      <c r="Z697" s="2" t="s">
        <v>92</v>
      </c>
      <c r="AA697" s="2" t="s">
        <v>90</v>
      </c>
      <c r="AB697" s="2"/>
      <c r="AC697" s="2" t="s">
        <v>114</v>
      </c>
      <c r="AD697" s="2">
        <v>1</v>
      </c>
      <c r="AE697" s="2" t="s">
        <v>352</v>
      </c>
      <c r="AF697" s="2" t="s">
        <v>352</v>
      </c>
      <c r="AG697" s="2" t="s">
        <v>103</v>
      </c>
      <c r="AH697" s="2"/>
      <c r="AI697" s="2"/>
      <c r="AJ697" s="2" t="s">
        <v>158</v>
      </c>
      <c r="AK697" s="2" t="s">
        <v>158</v>
      </c>
      <c r="AL697" s="2" t="s">
        <v>158</v>
      </c>
      <c r="AM697" s="2" t="s">
        <v>159</v>
      </c>
      <c r="AN697" s="2"/>
      <c r="AO697" s="22">
        <v>0</v>
      </c>
      <c r="AP697" s="22">
        <v>0</v>
      </c>
      <c r="AQ697" s="22">
        <v>0</v>
      </c>
      <c r="AR697" s="22">
        <v>0</v>
      </c>
      <c r="AS697" s="25">
        <v>31552</v>
      </c>
      <c r="AT697" s="25">
        <v>0</v>
      </c>
      <c r="AU697" s="25">
        <v>44127</v>
      </c>
      <c r="AV697" s="25">
        <v>0</v>
      </c>
      <c r="AW697" s="25">
        <v>31552</v>
      </c>
      <c r="AX697" s="25">
        <v>44127</v>
      </c>
      <c r="AY697" s="25">
        <v>12575</v>
      </c>
    </row>
    <row r="698" spans="2:51" hidden="1">
      <c r="B698" s="5" t="s">
        <v>20</v>
      </c>
      <c r="C698" s="2" t="s">
        <v>144</v>
      </c>
      <c r="D698" s="2"/>
      <c r="E698" s="2"/>
      <c r="F698" s="2"/>
      <c r="G698" s="3">
        <v>46244</v>
      </c>
      <c r="H698" s="2" t="s">
        <v>3963</v>
      </c>
      <c r="I698" s="3">
        <v>46244</v>
      </c>
      <c r="J698" s="2" t="s">
        <v>3964</v>
      </c>
      <c r="K698" s="2"/>
      <c r="L698" s="2"/>
      <c r="M698" s="2" t="s">
        <v>90</v>
      </c>
      <c r="N698" s="3"/>
      <c r="O698" s="2"/>
      <c r="P698" s="2"/>
      <c r="Q698" s="2" t="s">
        <v>27</v>
      </c>
      <c r="R698" s="2" t="s">
        <v>27</v>
      </c>
      <c r="S698" s="2" t="s">
        <v>27</v>
      </c>
      <c r="T698" s="3">
        <v>46244</v>
      </c>
      <c r="U698" s="2" t="s">
        <v>3965</v>
      </c>
      <c r="V698" s="2" t="s">
        <v>3966</v>
      </c>
      <c r="W698" s="2" t="s">
        <v>996</v>
      </c>
      <c r="X698" s="2" t="s">
        <v>113</v>
      </c>
      <c r="Y698" s="2" t="s">
        <v>356</v>
      </c>
      <c r="Z698" s="2" t="s">
        <v>92</v>
      </c>
      <c r="AA698" s="2" t="s">
        <v>90</v>
      </c>
      <c r="AB698" s="2"/>
      <c r="AC698" s="2" t="s">
        <v>114</v>
      </c>
      <c r="AD698" s="2">
        <v>1</v>
      </c>
      <c r="AE698" s="2" t="s">
        <v>3259</v>
      </c>
      <c r="AF698" s="2" t="s">
        <v>3259</v>
      </c>
      <c r="AG698" s="2" t="s">
        <v>103</v>
      </c>
      <c r="AH698" s="2" t="s">
        <v>169</v>
      </c>
      <c r="AI698" s="2"/>
      <c r="AJ698" s="2" t="s">
        <v>259</v>
      </c>
      <c r="AK698" s="2" t="s">
        <v>259</v>
      </c>
      <c r="AL698" s="2" t="s">
        <v>129</v>
      </c>
      <c r="AM698" s="2" t="s">
        <v>150</v>
      </c>
      <c r="AN698" s="2"/>
      <c r="AO698" s="22">
        <v>0</v>
      </c>
      <c r="AP698" s="22">
        <v>0</v>
      </c>
      <c r="AQ698" s="22">
        <v>0</v>
      </c>
      <c r="AR698" s="22">
        <v>0</v>
      </c>
      <c r="AS698" s="25">
        <v>8190</v>
      </c>
      <c r="AT698" s="25">
        <v>0</v>
      </c>
      <c r="AU698" s="25">
        <v>10169</v>
      </c>
      <c r="AV698" s="25">
        <v>0</v>
      </c>
      <c r="AW698" s="25">
        <v>8190</v>
      </c>
      <c r="AX698" s="25">
        <v>10169</v>
      </c>
      <c r="AY698" s="25">
        <v>1979</v>
      </c>
    </row>
    <row r="699" spans="2:51" hidden="1">
      <c r="B699" s="5" t="s">
        <v>20</v>
      </c>
      <c r="C699" s="2" t="s">
        <v>144</v>
      </c>
      <c r="D699" s="2"/>
      <c r="E699" s="2"/>
      <c r="F699" s="2"/>
      <c r="G699" s="3">
        <v>46244</v>
      </c>
      <c r="H699" s="2" t="s">
        <v>3967</v>
      </c>
      <c r="I699" s="3">
        <v>46244</v>
      </c>
      <c r="J699" s="2" t="s">
        <v>3968</v>
      </c>
      <c r="K699" s="2"/>
      <c r="L699" s="2"/>
      <c r="M699" s="2" t="s">
        <v>90</v>
      </c>
      <c r="N699" s="3"/>
      <c r="O699" s="2"/>
      <c r="P699" s="2"/>
      <c r="Q699" s="2" t="s">
        <v>27</v>
      </c>
      <c r="R699" s="2" t="s">
        <v>27</v>
      </c>
      <c r="S699" s="2" t="s">
        <v>27</v>
      </c>
      <c r="T699" s="3">
        <v>46244</v>
      </c>
      <c r="U699" s="2" t="s">
        <v>3969</v>
      </c>
      <c r="V699" s="2" t="s">
        <v>3970</v>
      </c>
      <c r="W699" s="2" t="s">
        <v>996</v>
      </c>
      <c r="X699" s="2" t="s">
        <v>113</v>
      </c>
      <c r="Y699" s="2" t="s">
        <v>356</v>
      </c>
      <c r="Z699" s="2" t="s">
        <v>92</v>
      </c>
      <c r="AA699" s="2" t="s">
        <v>90</v>
      </c>
      <c r="AB699" s="2"/>
      <c r="AC699" s="2" t="s">
        <v>114</v>
      </c>
      <c r="AD699" s="2">
        <v>1</v>
      </c>
      <c r="AE699" s="2" t="s">
        <v>462</v>
      </c>
      <c r="AF699" s="2" t="s">
        <v>462</v>
      </c>
      <c r="AG699" s="2" t="s">
        <v>103</v>
      </c>
      <c r="AH699" s="2" t="s">
        <v>7</v>
      </c>
      <c r="AI699" s="2"/>
      <c r="AJ699" s="2" t="s">
        <v>259</v>
      </c>
      <c r="AK699" s="2" t="s">
        <v>259</v>
      </c>
      <c r="AL699" s="2" t="s">
        <v>129</v>
      </c>
      <c r="AM699" s="2" t="s">
        <v>150</v>
      </c>
      <c r="AN699" s="2"/>
      <c r="AO699" s="22">
        <v>0</v>
      </c>
      <c r="AP699" s="22">
        <v>0</v>
      </c>
      <c r="AQ699" s="22">
        <v>0</v>
      </c>
      <c r="AR699" s="22">
        <v>0</v>
      </c>
      <c r="AS699" s="25">
        <v>8190</v>
      </c>
      <c r="AT699" s="25">
        <v>0</v>
      </c>
      <c r="AU699" s="25">
        <v>10169</v>
      </c>
      <c r="AV699" s="25">
        <v>0</v>
      </c>
      <c r="AW699" s="25">
        <v>8190</v>
      </c>
      <c r="AX699" s="25">
        <v>10169</v>
      </c>
      <c r="AY699" s="25">
        <v>1979</v>
      </c>
    </row>
    <row r="700" spans="2:51" hidden="1">
      <c r="B700" s="5" t="s">
        <v>20</v>
      </c>
      <c r="C700" s="2" t="s">
        <v>144</v>
      </c>
      <c r="D700" s="2" t="s">
        <v>100</v>
      </c>
      <c r="E700" s="2"/>
      <c r="F700" s="2"/>
      <c r="G700" s="3">
        <v>46241</v>
      </c>
      <c r="H700" s="2" t="s">
        <v>3971</v>
      </c>
      <c r="I700" s="3">
        <v>46244</v>
      </c>
      <c r="J700" s="2" t="s">
        <v>3972</v>
      </c>
      <c r="K700" s="2"/>
      <c r="L700" s="2"/>
      <c r="M700" s="2" t="s">
        <v>90</v>
      </c>
      <c r="N700" s="3"/>
      <c r="O700" s="2"/>
      <c r="P700" s="2"/>
      <c r="Q700" s="2" t="s">
        <v>28</v>
      </c>
      <c r="R700" s="2" t="s">
        <v>28</v>
      </c>
      <c r="S700" s="2" t="s">
        <v>28</v>
      </c>
      <c r="T700" s="3">
        <v>46241</v>
      </c>
      <c r="U700" s="2" t="s">
        <v>3973</v>
      </c>
      <c r="V700" s="2" t="s">
        <v>2490</v>
      </c>
      <c r="W700" s="2" t="s">
        <v>1281</v>
      </c>
      <c r="X700" s="2" t="s">
        <v>113</v>
      </c>
      <c r="Y700" s="2" t="s">
        <v>547</v>
      </c>
      <c r="Z700" s="2" t="s">
        <v>92</v>
      </c>
      <c r="AA700" s="2" t="s">
        <v>90</v>
      </c>
      <c r="AB700" s="2"/>
      <c r="AC700" s="2" t="s">
        <v>114</v>
      </c>
      <c r="AD700" s="2">
        <v>1</v>
      </c>
      <c r="AE700" s="2" t="s">
        <v>403</v>
      </c>
      <c r="AF700" s="2" t="s">
        <v>403</v>
      </c>
      <c r="AG700" s="2" t="s">
        <v>103</v>
      </c>
      <c r="AH700" s="2" t="s">
        <v>7</v>
      </c>
      <c r="AI700" s="2"/>
      <c r="AJ700" s="2" t="s">
        <v>266</v>
      </c>
      <c r="AK700" s="2" t="s">
        <v>267</v>
      </c>
      <c r="AL700" s="2" t="s">
        <v>126</v>
      </c>
      <c r="AM700" s="2" t="s">
        <v>132</v>
      </c>
      <c r="AN700" s="2" t="s">
        <v>374</v>
      </c>
      <c r="AO700" s="22">
        <v>0</v>
      </c>
      <c r="AP700" s="22">
        <v>0</v>
      </c>
      <c r="AQ700" s="22">
        <v>0</v>
      </c>
      <c r="AR700" s="22">
        <v>0</v>
      </c>
      <c r="AS700" s="25">
        <v>9400</v>
      </c>
      <c r="AT700" s="25">
        <v>0</v>
      </c>
      <c r="AU700" s="25">
        <v>10598</v>
      </c>
      <c r="AV700" s="25">
        <v>0</v>
      </c>
      <c r="AW700" s="25">
        <v>9400</v>
      </c>
      <c r="AX700" s="25">
        <v>10598</v>
      </c>
      <c r="AY700" s="25">
        <v>1198</v>
      </c>
    </row>
    <row r="701" spans="2:51" hidden="1">
      <c r="B701" s="5" t="s">
        <v>20</v>
      </c>
      <c r="C701" s="2" t="s">
        <v>144</v>
      </c>
      <c r="D701" s="2" t="s">
        <v>100</v>
      </c>
      <c r="E701" s="2"/>
      <c r="F701" s="2"/>
      <c r="G701" s="3">
        <v>46244</v>
      </c>
      <c r="H701" s="2" t="s">
        <v>3974</v>
      </c>
      <c r="I701" s="3">
        <v>46244</v>
      </c>
      <c r="J701" s="2" t="s">
        <v>3975</v>
      </c>
      <c r="K701" s="2"/>
      <c r="L701" s="2"/>
      <c r="M701" s="2" t="s">
        <v>90</v>
      </c>
      <c r="N701" s="3"/>
      <c r="O701" s="2"/>
      <c r="P701" s="2"/>
      <c r="Q701" s="2" t="s">
        <v>26</v>
      </c>
      <c r="R701" s="2" t="s">
        <v>26</v>
      </c>
      <c r="S701" s="2" t="s">
        <v>26</v>
      </c>
      <c r="T701" s="3">
        <v>46244</v>
      </c>
      <c r="U701" s="2" t="s">
        <v>3976</v>
      </c>
      <c r="V701" s="2" t="s">
        <v>3977</v>
      </c>
      <c r="W701" s="2" t="s">
        <v>953</v>
      </c>
      <c r="X701" s="2" t="s">
        <v>91</v>
      </c>
      <c r="Y701" s="2" t="s">
        <v>673</v>
      </c>
      <c r="Z701" s="2" t="s">
        <v>92</v>
      </c>
      <c r="AA701" s="2" t="s">
        <v>90</v>
      </c>
      <c r="AB701" s="2"/>
      <c r="AC701" s="2" t="s">
        <v>93</v>
      </c>
      <c r="AD701" s="2">
        <v>1</v>
      </c>
      <c r="AE701" s="2" t="s">
        <v>611</v>
      </c>
      <c r="AF701" s="2" t="s">
        <v>611</v>
      </c>
      <c r="AG701" s="2" t="s">
        <v>103</v>
      </c>
      <c r="AH701" s="2" t="s">
        <v>2</v>
      </c>
      <c r="AI701" s="2" t="s">
        <v>729</v>
      </c>
      <c r="AJ701" s="2" t="s">
        <v>2</v>
      </c>
      <c r="AK701" s="2" t="s">
        <v>2</v>
      </c>
      <c r="AL701" s="2" t="s">
        <v>103</v>
      </c>
      <c r="AM701" s="2" t="s">
        <v>2</v>
      </c>
      <c r="AN701" s="2"/>
      <c r="AO701" s="22">
        <v>0</v>
      </c>
      <c r="AP701" s="22">
        <v>0</v>
      </c>
      <c r="AQ701" s="22">
        <v>0</v>
      </c>
      <c r="AR701" s="22">
        <v>0</v>
      </c>
      <c r="AS701" s="25">
        <v>10000</v>
      </c>
      <c r="AT701" s="25">
        <v>0</v>
      </c>
      <c r="AU701" s="25">
        <v>11118</v>
      </c>
      <c r="AV701" s="25">
        <v>0</v>
      </c>
      <c r="AW701" s="25">
        <v>10000</v>
      </c>
      <c r="AX701" s="25">
        <v>11118</v>
      </c>
      <c r="AY701" s="25">
        <v>1118</v>
      </c>
    </row>
    <row r="702" spans="2:51" hidden="1">
      <c r="B702" s="5" t="s">
        <v>21</v>
      </c>
      <c r="C702" s="2" t="s">
        <v>107</v>
      </c>
      <c r="D702" s="2" t="s">
        <v>100</v>
      </c>
      <c r="E702" s="2"/>
      <c r="F702" s="2"/>
      <c r="G702" s="3">
        <v>46244</v>
      </c>
      <c r="H702" s="2" t="s">
        <v>3978</v>
      </c>
      <c r="I702" s="3">
        <v>46244</v>
      </c>
      <c r="J702" s="2" t="s">
        <v>3979</v>
      </c>
      <c r="K702" s="2"/>
      <c r="L702" s="2"/>
      <c r="M702" s="2" t="s">
        <v>90</v>
      </c>
      <c r="N702" s="3"/>
      <c r="O702" s="2" t="s">
        <v>3980</v>
      </c>
      <c r="P702" s="2"/>
      <c r="Q702" s="2" t="s">
        <v>27</v>
      </c>
      <c r="R702" s="2" t="s">
        <v>538</v>
      </c>
      <c r="S702" s="2" t="s">
        <v>27</v>
      </c>
      <c r="T702" s="3"/>
      <c r="U702" s="2"/>
      <c r="V702" s="2"/>
      <c r="W702" s="2" t="s">
        <v>1010</v>
      </c>
      <c r="X702" s="2" t="s">
        <v>133</v>
      </c>
      <c r="Y702" s="2" t="s">
        <v>336</v>
      </c>
      <c r="Z702" s="2" t="s">
        <v>92</v>
      </c>
      <c r="AA702" s="2" t="s">
        <v>603</v>
      </c>
      <c r="AB702" s="2" t="s">
        <v>604</v>
      </c>
      <c r="AC702" s="2" t="s">
        <v>114</v>
      </c>
      <c r="AD702" s="2">
        <v>1</v>
      </c>
      <c r="AE702" s="2" t="s">
        <v>539</v>
      </c>
      <c r="AF702" s="2" t="s">
        <v>540</v>
      </c>
      <c r="AG702" s="2" t="s">
        <v>13</v>
      </c>
      <c r="AH702" s="2" t="s">
        <v>154</v>
      </c>
      <c r="AI702" s="2" t="s">
        <v>541</v>
      </c>
      <c r="AJ702" s="2" t="s">
        <v>155</v>
      </c>
      <c r="AK702" s="2" t="s">
        <v>156</v>
      </c>
      <c r="AL702" s="2" t="s">
        <v>129</v>
      </c>
      <c r="AM702" s="2" t="s">
        <v>150</v>
      </c>
      <c r="AN702" s="2" t="s">
        <v>3981</v>
      </c>
      <c r="AO702" s="22">
        <v>0</v>
      </c>
      <c r="AP702" s="22">
        <v>0</v>
      </c>
      <c r="AQ702" s="22">
        <v>0</v>
      </c>
      <c r="AR702" s="22">
        <v>0</v>
      </c>
      <c r="AS702" s="25">
        <v>28500</v>
      </c>
      <c r="AT702" s="25">
        <v>0</v>
      </c>
      <c r="AU702" s="25">
        <v>42981</v>
      </c>
      <c r="AV702" s="25">
        <v>0</v>
      </c>
      <c r="AW702" s="25">
        <v>28500</v>
      </c>
      <c r="AX702" s="25">
        <v>42981</v>
      </c>
      <c r="AY702" s="25">
        <v>14481</v>
      </c>
    </row>
    <row r="703" spans="2:51" hidden="1">
      <c r="B703" s="5" t="s">
        <v>21</v>
      </c>
      <c r="C703" s="2" t="s">
        <v>107</v>
      </c>
      <c r="D703" s="2" t="s">
        <v>100</v>
      </c>
      <c r="E703" s="2"/>
      <c r="F703" s="2"/>
      <c r="G703" s="3">
        <v>46244</v>
      </c>
      <c r="H703" s="2" t="s">
        <v>3982</v>
      </c>
      <c r="I703" s="3">
        <v>46244</v>
      </c>
      <c r="J703" s="2" t="s">
        <v>3983</v>
      </c>
      <c r="K703" s="2"/>
      <c r="L703" s="2"/>
      <c r="M703" s="2" t="s">
        <v>90</v>
      </c>
      <c r="N703" s="3"/>
      <c r="O703" s="2" t="s">
        <v>3984</v>
      </c>
      <c r="P703" s="2"/>
      <c r="Q703" s="2" t="s">
        <v>27</v>
      </c>
      <c r="R703" s="2" t="s">
        <v>538</v>
      </c>
      <c r="S703" s="2" t="s">
        <v>27</v>
      </c>
      <c r="T703" s="3"/>
      <c r="U703" s="2"/>
      <c r="V703" s="2"/>
      <c r="W703" s="2" t="s">
        <v>293</v>
      </c>
      <c r="X703" s="2" t="s">
        <v>133</v>
      </c>
      <c r="Y703" s="2" t="s">
        <v>651</v>
      </c>
      <c r="Z703" s="2" t="s">
        <v>92</v>
      </c>
      <c r="AA703" s="2" t="s">
        <v>90</v>
      </c>
      <c r="AB703" s="2"/>
      <c r="AC703" s="2" t="s">
        <v>114</v>
      </c>
      <c r="AD703" s="2">
        <v>1</v>
      </c>
      <c r="AE703" s="2" t="s">
        <v>539</v>
      </c>
      <c r="AF703" s="2" t="s">
        <v>540</v>
      </c>
      <c r="AG703" s="2" t="s">
        <v>13</v>
      </c>
      <c r="AH703" s="2" t="s">
        <v>154</v>
      </c>
      <c r="AI703" s="2" t="s">
        <v>541</v>
      </c>
      <c r="AJ703" s="2" t="s">
        <v>155</v>
      </c>
      <c r="AK703" s="2" t="s">
        <v>156</v>
      </c>
      <c r="AL703" s="2" t="s">
        <v>129</v>
      </c>
      <c r="AM703" s="2" t="s">
        <v>150</v>
      </c>
      <c r="AN703" s="2" t="s">
        <v>3985</v>
      </c>
      <c r="AO703" s="22">
        <v>0</v>
      </c>
      <c r="AP703" s="22">
        <v>0</v>
      </c>
      <c r="AQ703" s="22">
        <v>0</v>
      </c>
      <c r="AR703" s="22">
        <v>0</v>
      </c>
      <c r="AS703" s="25">
        <v>29876.959999999999</v>
      </c>
      <c r="AT703" s="25">
        <v>0</v>
      </c>
      <c r="AU703" s="25">
        <v>43395.19</v>
      </c>
      <c r="AV703" s="25">
        <v>0</v>
      </c>
      <c r="AW703" s="25">
        <v>29876.959999999999</v>
      </c>
      <c r="AX703" s="25">
        <v>43395.19</v>
      </c>
      <c r="AY703" s="25">
        <v>13518.23</v>
      </c>
    </row>
    <row r="704" spans="2:51" hidden="1">
      <c r="B704" s="5" t="s">
        <v>21</v>
      </c>
      <c r="C704" s="2" t="s">
        <v>107</v>
      </c>
      <c r="D704" s="2" t="s">
        <v>100</v>
      </c>
      <c r="E704" s="2"/>
      <c r="F704" s="2"/>
      <c r="G704" s="3">
        <v>46244</v>
      </c>
      <c r="H704" s="2" t="s">
        <v>3986</v>
      </c>
      <c r="I704" s="3">
        <v>46244</v>
      </c>
      <c r="J704" s="2" t="s">
        <v>3987</v>
      </c>
      <c r="K704" s="2"/>
      <c r="L704" s="2"/>
      <c r="M704" s="2" t="s">
        <v>90</v>
      </c>
      <c r="N704" s="3"/>
      <c r="O704" s="2" t="s">
        <v>3988</v>
      </c>
      <c r="P704" s="2"/>
      <c r="Q704" s="2" t="s">
        <v>27</v>
      </c>
      <c r="R704" s="2" t="s">
        <v>538</v>
      </c>
      <c r="S704" s="2" t="s">
        <v>27</v>
      </c>
      <c r="T704" s="3"/>
      <c r="U704" s="2"/>
      <c r="V704" s="2"/>
      <c r="W704" s="2" t="s">
        <v>503</v>
      </c>
      <c r="X704" s="2" t="s">
        <v>133</v>
      </c>
      <c r="Y704" s="2" t="s">
        <v>504</v>
      </c>
      <c r="Z704" s="2" t="s">
        <v>92</v>
      </c>
      <c r="AA704" s="2" t="s">
        <v>90</v>
      </c>
      <c r="AB704" s="2"/>
      <c r="AC704" s="2" t="s">
        <v>114</v>
      </c>
      <c r="AD704" s="2">
        <v>1</v>
      </c>
      <c r="AE704" s="2" t="s">
        <v>539</v>
      </c>
      <c r="AF704" s="2" t="s">
        <v>540</v>
      </c>
      <c r="AG704" s="2" t="s">
        <v>13</v>
      </c>
      <c r="AH704" s="2" t="s">
        <v>154</v>
      </c>
      <c r="AI704" s="2" t="s">
        <v>541</v>
      </c>
      <c r="AJ704" s="2" t="s">
        <v>155</v>
      </c>
      <c r="AK704" s="2" t="s">
        <v>156</v>
      </c>
      <c r="AL704" s="2" t="s">
        <v>129</v>
      </c>
      <c r="AM704" s="2" t="s">
        <v>150</v>
      </c>
      <c r="AN704" s="2" t="s">
        <v>3989</v>
      </c>
      <c r="AO704" s="22">
        <v>0</v>
      </c>
      <c r="AP704" s="22">
        <v>0</v>
      </c>
      <c r="AQ704" s="22">
        <v>0</v>
      </c>
      <c r="AR704" s="22">
        <v>0</v>
      </c>
      <c r="AS704" s="25">
        <v>29833.119999999999</v>
      </c>
      <c r="AT704" s="25">
        <v>0</v>
      </c>
      <c r="AU704" s="25">
        <v>43331.519999999997</v>
      </c>
      <c r="AV704" s="25">
        <v>0</v>
      </c>
      <c r="AW704" s="25">
        <v>29833.119999999999</v>
      </c>
      <c r="AX704" s="25">
        <v>43331.519999999997</v>
      </c>
      <c r="AY704" s="25">
        <v>13498.4</v>
      </c>
    </row>
    <row r="705" spans="2:51" hidden="1">
      <c r="B705" s="5" t="s">
        <v>21</v>
      </c>
      <c r="C705" s="2" t="s">
        <v>107</v>
      </c>
      <c r="D705" s="2" t="s">
        <v>100</v>
      </c>
      <c r="E705" s="2"/>
      <c r="F705" s="2"/>
      <c r="G705" s="3">
        <v>46244</v>
      </c>
      <c r="H705" s="2" t="s">
        <v>3990</v>
      </c>
      <c r="I705" s="3">
        <v>46244</v>
      </c>
      <c r="J705" s="2" t="s">
        <v>3991</v>
      </c>
      <c r="K705" s="2"/>
      <c r="L705" s="2"/>
      <c r="M705" s="2" t="s">
        <v>90</v>
      </c>
      <c r="N705" s="3"/>
      <c r="O705" s="2" t="s">
        <v>3992</v>
      </c>
      <c r="P705" s="2"/>
      <c r="Q705" s="2" t="s">
        <v>27</v>
      </c>
      <c r="R705" s="2" t="s">
        <v>538</v>
      </c>
      <c r="S705" s="2" t="s">
        <v>27</v>
      </c>
      <c r="T705" s="3"/>
      <c r="U705" s="2"/>
      <c r="V705" s="2"/>
      <c r="W705" s="2" t="s">
        <v>488</v>
      </c>
      <c r="X705" s="2" t="s">
        <v>133</v>
      </c>
      <c r="Y705" s="2" t="s">
        <v>474</v>
      </c>
      <c r="Z705" s="2" t="s">
        <v>92</v>
      </c>
      <c r="AA705" s="2" t="s">
        <v>90</v>
      </c>
      <c r="AB705" s="2"/>
      <c r="AC705" s="2" t="s">
        <v>114</v>
      </c>
      <c r="AD705" s="2">
        <v>1</v>
      </c>
      <c r="AE705" s="2" t="s">
        <v>539</v>
      </c>
      <c r="AF705" s="2" t="s">
        <v>540</v>
      </c>
      <c r="AG705" s="2" t="s">
        <v>13</v>
      </c>
      <c r="AH705" s="2" t="s">
        <v>154</v>
      </c>
      <c r="AI705" s="2" t="s">
        <v>541</v>
      </c>
      <c r="AJ705" s="2" t="s">
        <v>155</v>
      </c>
      <c r="AK705" s="2" t="s">
        <v>156</v>
      </c>
      <c r="AL705" s="2" t="s">
        <v>129</v>
      </c>
      <c r="AM705" s="2" t="s">
        <v>150</v>
      </c>
      <c r="AN705" s="2" t="s">
        <v>3993</v>
      </c>
      <c r="AO705" s="22">
        <v>0</v>
      </c>
      <c r="AP705" s="22">
        <v>0</v>
      </c>
      <c r="AQ705" s="22">
        <v>0</v>
      </c>
      <c r="AR705" s="22">
        <v>0</v>
      </c>
      <c r="AS705" s="25">
        <v>29898.880000000001</v>
      </c>
      <c r="AT705" s="25">
        <v>0</v>
      </c>
      <c r="AU705" s="25">
        <v>43427.03</v>
      </c>
      <c r="AV705" s="25">
        <v>0</v>
      </c>
      <c r="AW705" s="25">
        <v>29898.880000000001</v>
      </c>
      <c r="AX705" s="25">
        <v>43427.03</v>
      </c>
      <c r="AY705" s="25">
        <v>13528.15</v>
      </c>
    </row>
    <row r="706" spans="2:51" hidden="1">
      <c r="B706" s="5" t="s">
        <v>21</v>
      </c>
      <c r="C706" s="2" t="s">
        <v>107</v>
      </c>
      <c r="D706" s="2" t="s">
        <v>100</v>
      </c>
      <c r="E706" s="2"/>
      <c r="F706" s="2"/>
      <c r="G706" s="3">
        <v>46244</v>
      </c>
      <c r="H706" s="2" t="s">
        <v>3994</v>
      </c>
      <c r="I706" s="3">
        <v>46244</v>
      </c>
      <c r="J706" s="2" t="s">
        <v>3995</v>
      </c>
      <c r="K706" s="2"/>
      <c r="L706" s="2"/>
      <c r="M706" s="2" t="s">
        <v>90</v>
      </c>
      <c r="N706" s="3"/>
      <c r="O706" s="2" t="s">
        <v>3996</v>
      </c>
      <c r="P706" s="2"/>
      <c r="Q706" s="2" t="s">
        <v>538</v>
      </c>
      <c r="R706" s="2" t="s">
        <v>27</v>
      </c>
      <c r="S706" s="2" t="s">
        <v>538</v>
      </c>
      <c r="T706" s="3"/>
      <c r="U706" s="2"/>
      <c r="V706" s="2"/>
      <c r="W706" s="2" t="s">
        <v>507</v>
      </c>
      <c r="X706" s="2" t="s">
        <v>133</v>
      </c>
      <c r="Y706" s="2" t="s">
        <v>357</v>
      </c>
      <c r="Z706" s="2" t="s">
        <v>92</v>
      </c>
      <c r="AA706" s="2" t="s">
        <v>90</v>
      </c>
      <c r="AB706" s="2"/>
      <c r="AC706" s="2" t="s">
        <v>114</v>
      </c>
      <c r="AD706" s="2">
        <v>1</v>
      </c>
      <c r="AE706" s="2" t="s">
        <v>102</v>
      </c>
      <c r="AF706" s="2" t="s">
        <v>102</v>
      </c>
      <c r="AG706" s="2" t="s">
        <v>103</v>
      </c>
      <c r="AH706" s="2" t="s">
        <v>104</v>
      </c>
      <c r="AI706" s="2" t="s">
        <v>102</v>
      </c>
      <c r="AJ706" s="2" t="s">
        <v>539</v>
      </c>
      <c r="AK706" s="2" t="s">
        <v>540</v>
      </c>
      <c r="AL706" s="2" t="s">
        <v>13</v>
      </c>
      <c r="AM706" s="2" t="s">
        <v>154</v>
      </c>
      <c r="AN706" s="2" t="s">
        <v>3997</v>
      </c>
      <c r="AO706" s="22">
        <v>0</v>
      </c>
      <c r="AP706" s="22">
        <v>0</v>
      </c>
      <c r="AQ706" s="22">
        <v>0</v>
      </c>
      <c r="AR706" s="22">
        <v>0</v>
      </c>
      <c r="AS706" s="25">
        <v>25500</v>
      </c>
      <c r="AT706" s="25">
        <v>0</v>
      </c>
      <c r="AU706" s="25">
        <v>30911</v>
      </c>
      <c r="AV706" s="25">
        <v>0</v>
      </c>
      <c r="AW706" s="25">
        <v>25500</v>
      </c>
      <c r="AX706" s="25">
        <v>30911</v>
      </c>
      <c r="AY706" s="25">
        <v>5411</v>
      </c>
    </row>
    <row r="707" spans="2:51" hidden="1">
      <c r="B707" s="5" t="s">
        <v>21</v>
      </c>
      <c r="C707" s="2" t="s">
        <v>107</v>
      </c>
      <c r="D707" s="2" t="s">
        <v>100</v>
      </c>
      <c r="E707" s="2"/>
      <c r="F707" s="2"/>
      <c r="G707" s="3">
        <v>46244</v>
      </c>
      <c r="H707" s="2" t="s">
        <v>3998</v>
      </c>
      <c r="I707" s="3">
        <v>46244</v>
      </c>
      <c r="J707" s="2" t="s">
        <v>3999</v>
      </c>
      <c r="K707" s="2"/>
      <c r="L707" s="2"/>
      <c r="M707" s="2" t="s">
        <v>90</v>
      </c>
      <c r="N707" s="3"/>
      <c r="O707" s="2" t="s">
        <v>4000</v>
      </c>
      <c r="P707" s="2"/>
      <c r="Q707" s="2" t="s">
        <v>27</v>
      </c>
      <c r="R707" s="2" t="s">
        <v>538</v>
      </c>
      <c r="S707" s="2" t="s">
        <v>27</v>
      </c>
      <c r="T707" s="3"/>
      <c r="U707" s="2"/>
      <c r="V707" s="2"/>
      <c r="W707" s="2" t="s">
        <v>470</v>
      </c>
      <c r="X707" s="2" t="s">
        <v>133</v>
      </c>
      <c r="Y707" s="2" t="s">
        <v>389</v>
      </c>
      <c r="Z707" s="2" t="s">
        <v>92</v>
      </c>
      <c r="AA707" s="2" t="s">
        <v>90</v>
      </c>
      <c r="AB707" s="2"/>
      <c r="AC707" s="2" t="s">
        <v>114</v>
      </c>
      <c r="AD707" s="2">
        <v>1</v>
      </c>
      <c r="AE707" s="2" t="s">
        <v>539</v>
      </c>
      <c r="AF707" s="2" t="s">
        <v>540</v>
      </c>
      <c r="AG707" s="2" t="s">
        <v>13</v>
      </c>
      <c r="AH707" s="2" t="s">
        <v>154</v>
      </c>
      <c r="AI707" s="2" t="s">
        <v>541</v>
      </c>
      <c r="AJ707" s="2" t="s">
        <v>155</v>
      </c>
      <c r="AK707" s="2" t="s">
        <v>156</v>
      </c>
      <c r="AL707" s="2" t="s">
        <v>129</v>
      </c>
      <c r="AM707" s="2" t="s">
        <v>150</v>
      </c>
      <c r="AN707" s="2" t="s">
        <v>4001</v>
      </c>
      <c r="AO707" s="22">
        <v>0</v>
      </c>
      <c r="AP707" s="22">
        <v>0</v>
      </c>
      <c r="AQ707" s="22">
        <v>0</v>
      </c>
      <c r="AR707" s="22">
        <v>0</v>
      </c>
      <c r="AS707" s="25">
        <v>28500</v>
      </c>
      <c r="AT707" s="25">
        <v>0</v>
      </c>
      <c r="AU707" s="25">
        <v>42981</v>
      </c>
      <c r="AV707" s="25">
        <v>0</v>
      </c>
      <c r="AW707" s="25">
        <v>28500</v>
      </c>
      <c r="AX707" s="25">
        <v>42981</v>
      </c>
      <c r="AY707" s="25">
        <v>14481</v>
      </c>
    </row>
    <row r="708" spans="2:51">
      <c r="B708" s="5" t="s">
        <v>21</v>
      </c>
      <c r="C708" s="2" t="s">
        <v>107</v>
      </c>
      <c r="D708" s="2" t="s">
        <v>100</v>
      </c>
      <c r="E708" s="2"/>
      <c r="F708" s="2"/>
      <c r="G708" s="3">
        <v>46244</v>
      </c>
      <c r="H708" s="2" t="s">
        <v>4002</v>
      </c>
      <c r="I708" s="3">
        <v>46244</v>
      </c>
      <c r="J708" s="2" t="s">
        <v>4003</v>
      </c>
      <c r="K708" s="2"/>
      <c r="L708" s="2"/>
      <c r="M708" s="2" t="s">
        <v>90</v>
      </c>
      <c r="N708" s="3"/>
      <c r="O708" s="2"/>
      <c r="P708" s="2"/>
      <c r="Q708" s="2" t="s">
        <v>29</v>
      </c>
      <c r="R708" s="2" t="s">
        <v>29</v>
      </c>
      <c r="S708" s="2" t="s">
        <v>29</v>
      </c>
      <c r="T708" s="3"/>
      <c r="U708" s="2"/>
      <c r="V708" s="2"/>
      <c r="W708" s="2" t="s">
        <v>1018</v>
      </c>
      <c r="X708" s="2" t="s">
        <v>91</v>
      </c>
      <c r="Y708" s="2" t="s">
        <v>840</v>
      </c>
      <c r="Z708" s="2" t="s">
        <v>149</v>
      </c>
      <c r="AA708" s="2" t="s">
        <v>90</v>
      </c>
      <c r="AB708" s="2"/>
      <c r="AC708" s="2" t="s">
        <v>114</v>
      </c>
      <c r="AD708" s="2">
        <v>1</v>
      </c>
      <c r="AE708" s="2" t="s">
        <v>138</v>
      </c>
      <c r="AF708" s="2" t="s">
        <v>103</v>
      </c>
      <c r="AG708" s="2" t="s">
        <v>103</v>
      </c>
      <c r="AH708" s="2" t="s">
        <v>139</v>
      </c>
      <c r="AI708" s="2" t="s">
        <v>4004</v>
      </c>
      <c r="AJ708" s="2" t="s">
        <v>199</v>
      </c>
      <c r="AK708" s="2" t="s">
        <v>200</v>
      </c>
      <c r="AL708" s="2" t="s">
        <v>13</v>
      </c>
      <c r="AM708" s="2" t="s">
        <v>154</v>
      </c>
      <c r="AN708" s="2" t="s">
        <v>1106</v>
      </c>
      <c r="AO708" s="22">
        <v>0</v>
      </c>
      <c r="AP708" s="22">
        <v>675</v>
      </c>
      <c r="AQ708" s="22">
        <v>1021</v>
      </c>
      <c r="AR708" s="22">
        <v>346</v>
      </c>
      <c r="AS708" s="25">
        <v>45863.95</v>
      </c>
      <c r="AT708" s="25">
        <v>0</v>
      </c>
      <c r="AU708" s="25">
        <v>43964</v>
      </c>
      <c r="AV708" s="25">
        <v>0</v>
      </c>
      <c r="AW708" s="25">
        <v>45863.95</v>
      </c>
      <c r="AX708" s="25">
        <v>43964</v>
      </c>
      <c r="AY708" s="25">
        <v>-1899.95</v>
      </c>
    </row>
    <row r="709" spans="2:51" hidden="1">
      <c r="B709" s="5" t="s">
        <v>21</v>
      </c>
      <c r="C709" s="2" t="s">
        <v>152</v>
      </c>
      <c r="D709" s="2" t="s">
        <v>100</v>
      </c>
      <c r="E709" s="2"/>
      <c r="F709" s="2"/>
      <c r="G709" s="3">
        <v>46244</v>
      </c>
      <c r="H709" s="2" t="s">
        <v>4005</v>
      </c>
      <c r="I709" s="3">
        <v>46244</v>
      </c>
      <c r="J709" s="2" t="s">
        <v>4006</v>
      </c>
      <c r="K709" s="2"/>
      <c r="L709" s="2"/>
      <c r="M709" s="2" t="s">
        <v>90</v>
      </c>
      <c r="N709" s="3"/>
      <c r="O709" s="2" t="s">
        <v>4007</v>
      </c>
      <c r="P709" s="2"/>
      <c r="Q709" s="2" t="s">
        <v>27</v>
      </c>
      <c r="R709" s="2" t="s">
        <v>538</v>
      </c>
      <c r="S709" s="2" t="s">
        <v>27</v>
      </c>
      <c r="T709" s="3">
        <v>46244</v>
      </c>
      <c r="U709" s="2" t="s">
        <v>4008</v>
      </c>
      <c r="V709" s="2"/>
      <c r="W709" s="2" t="s">
        <v>522</v>
      </c>
      <c r="X709" s="2" t="s">
        <v>113</v>
      </c>
      <c r="Y709" s="2" t="s">
        <v>294</v>
      </c>
      <c r="Z709" s="2" t="s">
        <v>92</v>
      </c>
      <c r="AA709" s="2" t="s">
        <v>90</v>
      </c>
      <c r="AB709" s="2"/>
      <c r="AC709" s="2" t="s">
        <v>114</v>
      </c>
      <c r="AD709" s="2">
        <v>1</v>
      </c>
      <c r="AE709" s="2" t="s">
        <v>539</v>
      </c>
      <c r="AF709" s="2" t="s">
        <v>540</v>
      </c>
      <c r="AG709" s="2" t="s">
        <v>13</v>
      </c>
      <c r="AH709" s="2" t="s">
        <v>154</v>
      </c>
      <c r="AI709" s="2" t="s">
        <v>541</v>
      </c>
      <c r="AJ709" s="2" t="s">
        <v>155</v>
      </c>
      <c r="AK709" s="2" t="s">
        <v>156</v>
      </c>
      <c r="AL709" s="2" t="s">
        <v>129</v>
      </c>
      <c r="AM709" s="2" t="s">
        <v>150</v>
      </c>
      <c r="AN709" s="2" t="s">
        <v>4009</v>
      </c>
      <c r="AO709" s="22">
        <v>26540</v>
      </c>
      <c r="AP709" s="22">
        <v>0</v>
      </c>
      <c r="AQ709" s="22">
        <v>0</v>
      </c>
      <c r="AR709" s="22">
        <v>0</v>
      </c>
      <c r="AS709" s="25">
        <v>32337.84</v>
      </c>
      <c r="AT709" s="25">
        <v>0</v>
      </c>
      <c r="AU709" s="25">
        <v>47773.03</v>
      </c>
      <c r="AV709" s="25">
        <v>0</v>
      </c>
      <c r="AW709" s="25">
        <v>32337.84</v>
      </c>
      <c r="AX709" s="25">
        <v>47773.03</v>
      </c>
      <c r="AY709" s="25">
        <v>15435.19</v>
      </c>
    </row>
    <row r="710" spans="2:51" hidden="1">
      <c r="B710" s="5" t="s">
        <v>21</v>
      </c>
      <c r="C710" s="2" t="s">
        <v>152</v>
      </c>
      <c r="D710" s="2" t="s">
        <v>100</v>
      </c>
      <c r="E710" s="2"/>
      <c r="F710" s="2"/>
      <c r="G710" s="3">
        <v>46244</v>
      </c>
      <c r="H710" s="2" t="s">
        <v>4010</v>
      </c>
      <c r="I710" s="3">
        <v>46244</v>
      </c>
      <c r="J710" s="2" t="s">
        <v>4011</v>
      </c>
      <c r="K710" s="2"/>
      <c r="L710" s="2"/>
      <c r="M710" s="2" t="s">
        <v>90</v>
      </c>
      <c r="N710" s="3"/>
      <c r="O710" s="2" t="s">
        <v>4012</v>
      </c>
      <c r="P710" s="2"/>
      <c r="Q710" s="2" t="s">
        <v>486</v>
      </c>
      <c r="R710" s="2" t="s">
        <v>538</v>
      </c>
      <c r="S710" s="2" t="s">
        <v>486</v>
      </c>
      <c r="T710" s="3">
        <v>46244</v>
      </c>
      <c r="U710" s="2" t="s">
        <v>4013</v>
      </c>
      <c r="V710" s="2"/>
      <c r="W710" s="2" t="s">
        <v>330</v>
      </c>
      <c r="X710" s="2" t="s">
        <v>133</v>
      </c>
      <c r="Y710" s="2" t="s">
        <v>331</v>
      </c>
      <c r="Z710" s="2" t="s">
        <v>92</v>
      </c>
      <c r="AA710" s="2" t="s">
        <v>90</v>
      </c>
      <c r="AB710" s="2"/>
      <c r="AC710" s="2" t="s">
        <v>114</v>
      </c>
      <c r="AD710" s="2">
        <v>1</v>
      </c>
      <c r="AE710" s="2" t="s">
        <v>539</v>
      </c>
      <c r="AF710" s="2" t="s">
        <v>540</v>
      </c>
      <c r="AG710" s="2" t="s">
        <v>13</v>
      </c>
      <c r="AH710" s="2" t="s">
        <v>154</v>
      </c>
      <c r="AI710" s="2" t="s">
        <v>541</v>
      </c>
      <c r="AJ710" s="2" t="s">
        <v>194</v>
      </c>
      <c r="AK710" s="2" t="s">
        <v>487</v>
      </c>
      <c r="AL710" s="2" t="s">
        <v>103</v>
      </c>
      <c r="AM710" s="2" t="s">
        <v>104</v>
      </c>
      <c r="AN710" s="2" t="s">
        <v>4014</v>
      </c>
      <c r="AO710" s="22">
        <v>27220</v>
      </c>
      <c r="AP710" s="22">
        <v>0</v>
      </c>
      <c r="AQ710" s="22">
        <v>0</v>
      </c>
      <c r="AR710" s="22">
        <v>0</v>
      </c>
      <c r="AS710" s="25">
        <v>37509.160000000003</v>
      </c>
      <c r="AT710" s="25">
        <v>0</v>
      </c>
      <c r="AU710" s="25">
        <v>42555.75</v>
      </c>
      <c r="AV710" s="25">
        <v>0</v>
      </c>
      <c r="AW710" s="25">
        <v>37509.160000000003</v>
      </c>
      <c r="AX710" s="25">
        <v>42555.75</v>
      </c>
      <c r="AY710" s="25">
        <v>5046.59</v>
      </c>
    </row>
    <row r="711" spans="2:51" hidden="1">
      <c r="B711" s="5" t="s">
        <v>21</v>
      </c>
      <c r="C711" s="2" t="s">
        <v>152</v>
      </c>
      <c r="D711" s="2" t="s">
        <v>100</v>
      </c>
      <c r="E711" s="2"/>
      <c r="F711" s="2"/>
      <c r="G711" s="3">
        <v>46244</v>
      </c>
      <c r="H711" s="2" t="s">
        <v>4015</v>
      </c>
      <c r="I711" s="3">
        <v>46244</v>
      </c>
      <c r="J711" s="2" t="s">
        <v>4016</v>
      </c>
      <c r="K711" s="2"/>
      <c r="L711" s="2"/>
      <c r="M711" s="2" t="s">
        <v>90</v>
      </c>
      <c r="N711" s="3"/>
      <c r="O711" s="2" t="s">
        <v>4017</v>
      </c>
      <c r="P711" s="2"/>
      <c r="Q711" s="2" t="s">
        <v>27</v>
      </c>
      <c r="R711" s="2" t="s">
        <v>538</v>
      </c>
      <c r="S711" s="2" t="s">
        <v>27</v>
      </c>
      <c r="T711" s="3">
        <v>46244</v>
      </c>
      <c r="U711" s="2" t="s">
        <v>4018</v>
      </c>
      <c r="V711" s="2"/>
      <c r="W711" s="2" t="s">
        <v>335</v>
      </c>
      <c r="X711" s="2" t="s">
        <v>133</v>
      </c>
      <c r="Y711" s="2" t="s">
        <v>336</v>
      </c>
      <c r="Z711" s="2" t="s">
        <v>92</v>
      </c>
      <c r="AA711" s="2" t="s">
        <v>603</v>
      </c>
      <c r="AB711" s="2" t="s">
        <v>604</v>
      </c>
      <c r="AC711" s="2" t="s">
        <v>114</v>
      </c>
      <c r="AD711" s="2">
        <v>1</v>
      </c>
      <c r="AE711" s="2" t="s">
        <v>539</v>
      </c>
      <c r="AF711" s="2" t="s">
        <v>540</v>
      </c>
      <c r="AG711" s="2" t="s">
        <v>13</v>
      </c>
      <c r="AH711" s="2" t="s">
        <v>154</v>
      </c>
      <c r="AI711" s="2" t="s">
        <v>541</v>
      </c>
      <c r="AJ711" s="2" t="s">
        <v>155</v>
      </c>
      <c r="AK711" s="2" t="s">
        <v>156</v>
      </c>
      <c r="AL711" s="2" t="s">
        <v>129</v>
      </c>
      <c r="AM711" s="2" t="s">
        <v>150</v>
      </c>
      <c r="AN711" s="2" t="s">
        <v>4019</v>
      </c>
      <c r="AO711" s="22">
        <v>27300</v>
      </c>
      <c r="AP711" s="22">
        <v>0</v>
      </c>
      <c r="AQ711" s="22">
        <v>0</v>
      </c>
      <c r="AR711" s="22">
        <v>0</v>
      </c>
      <c r="AS711" s="25">
        <v>29920.799999999999</v>
      </c>
      <c r="AT711" s="25">
        <v>0</v>
      </c>
      <c r="AU711" s="25">
        <v>43458.87</v>
      </c>
      <c r="AV711" s="25">
        <v>0</v>
      </c>
      <c r="AW711" s="25">
        <v>29920.799999999999</v>
      </c>
      <c r="AX711" s="25">
        <v>43458.87</v>
      </c>
      <c r="AY711" s="25">
        <v>13538.07</v>
      </c>
    </row>
    <row r="712" spans="2:51" hidden="1">
      <c r="B712" s="5" t="s">
        <v>21</v>
      </c>
      <c r="C712" s="2" t="s">
        <v>107</v>
      </c>
      <c r="D712" s="2" t="s">
        <v>100</v>
      </c>
      <c r="E712" s="2"/>
      <c r="F712" s="2"/>
      <c r="G712" s="3">
        <v>46244</v>
      </c>
      <c r="H712" s="2" t="s">
        <v>4020</v>
      </c>
      <c r="I712" s="3">
        <v>46244</v>
      </c>
      <c r="J712" s="2" t="s">
        <v>4021</v>
      </c>
      <c r="K712" s="2"/>
      <c r="L712" s="2"/>
      <c r="M712" s="2" t="s">
        <v>90</v>
      </c>
      <c r="N712" s="3"/>
      <c r="O712" s="2" t="s">
        <v>4022</v>
      </c>
      <c r="P712" s="2"/>
      <c r="Q712" s="2" t="s">
        <v>29</v>
      </c>
      <c r="R712" s="2" t="s">
        <v>29</v>
      </c>
      <c r="S712" s="2" t="s">
        <v>29</v>
      </c>
      <c r="T712" s="3"/>
      <c r="U712" s="2"/>
      <c r="V712" s="2"/>
      <c r="W712" s="2" t="s">
        <v>523</v>
      </c>
      <c r="X712" s="2" t="s">
        <v>133</v>
      </c>
      <c r="Y712" s="2" t="s">
        <v>294</v>
      </c>
      <c r="Z712" s="2" t="s">
        <v>92</v>
      </c>
      <c r="AA712" s="2" t="s">
        <v>295</v>
      </c>
      <c r="AB712" s="2" t="s">
        <v>296</v>
      </c>
      <c r="AC712" s="2" t="s">
        <v>114</v>
      </c>
      <c r="AD712" s="2">
        <v>1</v>
      </c>
      <c r="AE712" s="2" t="s">
        <v>138</v>
      </c>
      <c r="AF712" s="2" t="s">
        <v>103</v>
      </c>
      <c r="AG712" s="2" t="s">
        <v>103</v>
      </c>
      <c r="AH712" s="2" t="s">
        <v>139</v>
      </c>
      <c r="AI712" s="2" t="s">
        <v>385</v>
      </c>
      <c r="AJ712" s="2" t="s">
        <v>199</v>
      </c>
      <c r="AK712" s="2" t="s">
        <v>200</v>
      </c>
      <c r="AL712" s="2" t="s">
        <v>13</v>
      </c>
      <c r="AM712" s="2" t="s">
        <v>154</v>
      </c>
      <c r="AN712" s="2" t="s">
        <v>4023</v>
      </c>
      <c r="AO712" s="22">
        <v>0</v>
      </c>
      <c r="AP712" s="22">
        <v>0</v>
      </c>
      <c r="AQ712" s="22">
        <v>0</v>
      </c>
      <c r="AR712" s="22">
        <v>0</v>
      </c>
      <c r="AS712" s="25">
        <v>23000</v>
      </c>
      <c r="AT712" s="25">
        <v>0</v>
      </c>
      <c r="AU712" s="25">
        <v>30433</v>
      </c>
      <c r="AV712" s="25">
        <v>0</v>
      </c>
      <c r="AW712" s="25">
        <v>23000</v>
      </c>
      <c r="AX712" s="25">
        <v>30433</v>
      </c>
      <c r="AY712" s="25">
        <v>7433</v>
      </c>
    </row>
    <row r="713" spans="2:51" hidden="1">
      <c r="B713" s="5" t="s">
        <v>21</v>
      </c>
      <c r="C713" s="2" t="s">
        <v>152</v>
      </c>
      <c r="D713" s="2" t="s">
        <v>100</v>
      </c>
      <c r="E713" s="2"/>
      <c r="F713" s="2"/>
      <c r="G713" s="3">
        <v>46244</v>
      </c>
      <c r="H713" s="2" t="s">
        <v>4024</v>
      </c>
      <c r="I713" s="3">
        <v>46244</v>
      </c>
      <c r="J713" s="2" t="s">
        <v>4025</v>
      </c>
      <c r="K713" s="2"/>
      <c r="L713" s="2"/>
      <c r="M713" s="2" t="s">
        <v>90</v>
      </c>
      <c r="N713" s="3"/>
      <c r="O713" s="2" t="s">
        <v>4026</v>
      </c>
      <c r="P713" s="2"/>
      <c r="Q713" s="2" t="s">
        <v>27</v>
      </c>
      <c r="R713" s="2" t="s">
        <v>538</v>
      </c>
      <c r="S713" s="2" t="s">
        <v>27</v>
      </c>
      <c r="T713" s="3">
        <v>46244</v>
      </c>
      <c r="U713" s="2" t="s">
        <v>4027</v>
      </c>
      <c r="V713" s="2"/>
      <c r="W713" s="2" t="s">
        <v>927</v>
      </c>
      <c r="X713" s="2" t="s">
        <v>113</v>
      </c>
      <c r="Y713" s="2" t="s">
        <v>928</v>
      </c>
      <c r="Z713" s="2" t="s">
        <v>92</v>
      </c>
      <c r="AA713" s="2" t="s">
        <v>1238</v>
      </c>
      <c r="AB713" s="2" t="s">
        <v>1239</v>
      </c>
      <c r="AC713" s="2" t="s">
        <v>114</v>
      </c>
      <c r="AD713" s="2">
        <v>1</v>
      </c>
      <c r="AE713" s="2" t="s">
        <v>539</v>
      </c>
      <c r="AF713" s="2" t="s">
        <v>540</v>
      </c>
      <c r="AG713" s="2" t="s">
        <v>13</v>
      </c>
      <c r="AH713" s="2" t="s">
        <v>154</v>
      </c>
      <c r="AI713" s="2" t="s">
        <v>541</v>
      </c>
      <c r="AJ713" s="2" t="s">
        <v>155</v>
      </c>
      <c r="AK713" s="2" t="s">
        <v>156</v>
      </c>
      <c r="AL713" s="2" t="s">
        <v>129</v>
      </c>
      <c r="AM713" s="2" t="s">
        <v>150</v>
      </c>
      <c r="AN713" s="2" t="s">
        <v>4028</v>
      </c>
      <c r="AO713" s="22">
        <v>28120</v>
      </c>
      <c r="AP713" s="22">
        <v>0</v>
      </c>
      <c r="AQ713" s="22">
        <v>0</v>
      </c>
      <c r="AR713" s="22">
        <v>0</v>
      </c>
      <c r="AS713" s="25">
        <v>30819.52</v>
      </c>
      <c r="AT713" s="25">
        <v>0</v>
      </c>
      <c r="AU713" s="25">
        <v>44764.23</v>
      </c>
      <c r="AV713" s="25">
        <v>0</v>
      </c>
      <c r="AW713" s="25">
        <v>30819.52</v>
      </c>
      <c r="AX713" s="25">
        <v>44764.23</v>
      </c>
      <c r="AY713" s="25">
        <v>13944.71</v>
      </c>
    </row>
    <row r="714" spans="2:51" hidden="1">
      <c r="B714" s="5" t="s">
        <v>21</v>
      </c>
      <c r="C714" s="2" t="s">
        <v>152</v>
      </c>
      <c r="D714" s="2" t="s">
        <v>100</v>
      </c>
      <c r="E714" s="2"/>
      <c r="F714" s="2"/>
      <c r="G714" s="3">
        <v>46244</v>
      </c>
      <c r="H714" s="2" t="s">
        <v>4029</v>
      </c>
      <c r="I714" s="3">
        <v>46244</v>
      </c>
      <c r="J714" s="2" t="s">
        <v>4030</v>
      </c>
      <c r="K714" s="2"/>
      <c r="L714" s="2"/>
      <c r="M714" s="2" t="s">
        <v>90</v>
      </c>
      <c r="N714" s="3"/>
      <c r="O714" s="2" t="s">
        <v>4031</v>
      </c>
      <c r="P714" s="2"/>
      <c r="Q714" s="2" t="s">
        <v>486</v>
      </c>
      <c r="R714" s="2" t="s">
        <v>538</v>
      </c>
      <c r="S714" s="2" t="s">
        <v>486</v>
      </c>
      <c r="T714" s="3">
        <v>46244</v>
      </c>
      <c r="U714" s="2" t="s">
        <v>4032</v>
      </c>
      <c r="V714" s="2"/>
      <c r="W714" s="2" t="s">
        <v>359</v>
      </c>
      <c r="X714" s="2" t="s">
        <v>133</v>
      </c>
      <c r="Y714" s="2" t="s">
        <v>357</v>
      </c>
      <c r="Z714" s="2" t="s">
        <v>92</v>
      </c>
      <c r="AA714" s="2" t="s">
        <v>90</v>
      </c>
      <c r="AB714" s="2"/>
      <c r="AC714" s="2" t="s">
        <v>114</v>
      </c>
      <c r="AD714" s="2">
        <v>1</v>
      </c>
      <c r="AE714" s="2" t="s">
        <v>539</v>
      </c>
      <c r="AF714" s="2" t="s">
        <v>540</v>
      </c>
      <c r="AG714" s="2" t="s">
        <v>13</v>
      </c>
      <c r="AH714" s="2" t="s">
        <v>154</v>
      </c>
      <c r="AI714" s="2" t="s">
        <v>541</v>
      </c>
      <c r="AJ714" s="2" t="s">
        <v>194</v>
      </c>
      <c r="AK714" s="2" t="s">
        <v>487</v>
      </c>
      <c r="AL714" s="2" t="s">
        <v>103</v>
      </c>
      <c r="AM714" s="2" t="s">
        <v>104</v>
      </c>
      <c r="AN714" s="2" t="s">
        <v>4033</v>
      </c>
      <c r="AO714" s="22">
        <v>27260</v>
      </c>
      <c r="AP714" s="22">
        <v>0</v>
      </c>
      <c r="AQ714" s="22">
        <v>0</v>
      </c>
      <c r="AR714" s="22">
        <v>0</v>
      </c>
      <c r="AS714" s="25">
        <v>37564.28</v>
      </c>
      <c r="AT714" s="25">
        <v>0</v>
      </c>
      <c r="AU714" s="25">
        <v>42618.28</v>
      </c>
      <c r="AV714" s="25">
        <v>0</v>
      </c>
      <c r="AW714" s="25">
        <v>37564.28</v>
      </c>
      <c r="AX714" s="25">
        <v>42618.28</v>
      </c>
      <c r="AY714" s="25">
        <v>5054</v>
      </c>
    </row>
    <row r="715" spans="2:51" hidden="1">
      <c r="B715" s="5" t="s">
        <v>21</v>
      </c>
      <c r="C715" s="2" t="s">
        <v>152</v>
      </c>
      <c r="D715" s="2" t="s">
        <v>100</v>
      </c>
      <c r="E715" s="2"/>
      <c r="F715" s="2"/>
      <c r="G715" s="3">
        <v>46244</v>
      </c>
      <c r="H715" s="2" t="s">
        <v>4034</v>
      </c>
      <c r="I715" s="3">
        <v>46244</v>
      </c>
      <c r="J715" s="2" t="s">
        <v>4035</v>
      </c>
      <c r="K715" s="2"/>
      <c r="L715" s="2"/>
      <c r="M715" s="2" t="s">
        <v>90</v>
      </c>
      <c r="N715" s="3"/>
      <c r="O715" s="2" t="s">
        <v>4036</v>
      </c>
      <c r="P715" s="2"/>
      <c r="Q715" s="2" t="s">
        <v>27</v>
      </c>
      <c r="R715" s="2" t="s">
        <v>538</v>
      </c>
      <c r="S715" s="2" t="s">
        <v>27</v>
      </c>
      <c r="T715" s="3">
        <v>46244</v>
      </c>
      <c r="U715" s="2" t="s">
        <v>4037</v>
      </c>
      <c r="V715" s="2"/>
      <c r="W715" s="2" t="s">
        <v>560</v>
      </c>
      <c r="X715" s="2" t="s">
        <v>133</v>
      </c>
      <c r="Y715" s="2" t="s">
        <v>277</v>
      </c>
      <c r="Z715" s="2" t="s">
        <v>92</v>
      </c>
      <c r="AA715" s="2" t="s">
        <v>278</v>
      </c>
      <c r="AB715" s="2" t="s">
        <v>279</v>
      </c>
      <c r="AC715" s="2" t="s">
        <v>114</v>
      </c>
      <c r="AD715" s="2">
        <v>1</v>
      </c>
      <c r="AE715" s="2" t="s">
        <v>539</v>
      </c>
      <c r="AF715" s="2" t="s">
        <v>540</v>
      </c>
      <c r="AG715" s="2" t="s">
        <v>13</v>
      </c>
      <c r="AH715" s="2" t="s">
        <v>154</v>
      </c>
      <c r="AI715" s="2" t="s">
        <v>541</v>
      </c>
      <c r="AJ715" s="2" t="s">
        <v>155</v>
      </c>
      <c r="AK715" s="2" t="s">
        <v>156</v>
      </c>
      <c r="AL715" s="2" t="s">
        <v>129</v>
      </c>
      <c r="AM715" s="2" t="s">
        <v>150</v>
      </c>
      <c r="AN715" s="2" t="s">
        <v>4038</v>
      </c>
      <c r="AO715" s="22">
        <v>26440</v>
      </c>
      <c r="AP715" s="22">
        <v>0</v>
      </c>
      <c r="AQ715" s="22">
        <v>0</v>
      </c>
      <c r="AR715" s="22">
        <v>0</v>
      </c>
      <c r="AS715" s="25">
        <v>28978.240000000002</v>
      </c>
      <c r="AT715" s="25">
        <v>0</v>
      </c>
      <c r="AU715" s="25">
        <v>42089.84</v>
      </c>
      <c r="AV715" s="25">
        <v>0</v>
      </c>
      <c r="AW715" s="25">
        <v>28978.240000000002</v>
      </c>
      <c r="AX715" s="25">
        <v>42089.84</v>
      </c>
      <c r="AY715" s="25">
        <v>13111.6</v>
      </c>
    </row>
    <row r="716" spans="2:51" hidden="1">
      <c r="B716" s="5" t="s">
        <v>21</v>
      </c>
      <c r="C716" s="2" t="s">
        <v>152</v>
      </c>
      <c r="D716" s="2" t="s">
        <v>100</v>
      </c>
      <c r="E716" s="2"/>
      <c r="F716" s="2"/>
      <c r="G716" s="3">
        <v>46244</v>
      </c>
      <c r="H716" s="2" t="s">
        <v>4039</v>
      </c>
      <c r="I716" s="3">
        <v>46244</v>
      </c>
      <c r="J716" s="2" t="s">
        <v>4040</v>
      </c>
      <c r="K716" s="2"/>
      <c r="L716" s="2"/>
      <c r="M716" s="2" t="s">
        <v>90</v>
      </c>
      <c r="N716" s="3"/>
      <c r="O716" s="2" t="s">
        <v>4041</v>
      </c>
      <c r="P716" s="2"/>
      <c r="Q716" s="2" t="s">
        <v>27</v>
      </c>
      <c r="R716" s="2" t="s">
        <v>538</v>
      </c>
      <c r="S716" s="2" t="s">
        <v>27</v>
      </c>
      <c r="T716" s="3">
        <v>46244</v>
      </c>
      <c r="U716" s="2" t="s">
        <v>4042</v>
      </c>
      <c r="V716" s="2"/>
      <c r="W716" s="2" t="s">
        <v>533</v>
      </c>
      <c r="X716" s="2" t="s">
        <v>133</v>
      </c>
      <c r="Y716" s="2" t="s">
        <v>350</v>
      </c>
      <c r="Z716" s="2" t="s">
        <v>92</v>
      </c>
      <c r="AA716" s="2" t="s">
        <v>350</v>
      </c>
      <c r="AB716" s="2" t="s">
        <v>351</v>
      </c>
      <c r="AC716" s="2" t="s">
        <v>114</v>
      </c>
      <c r="AD716" s="2">
        <v>1</v>
      </c>
      <c r="AE716" s="2" t="s">
        <v>539</v>
      </c>
      <c r="AF716" s="2" t="s">
        <v>540</v>
      </c>
      <c r="AG716" s="2" t="s">
        <v>13</v>
      </c>
      <c r="AH716" s="2" t="s">
        <v>154</v>
      </c>
      <c r="AI716" s="2" t="s">
        <v>541</v>
      </c>
      <c r="AJ716" s="2" t="s">
        <v>155</v>
      </c>
      <c r="AK716" s="2" t="s">
        <v>156</v>
      </c>
      <c r="AL716" s="2" t="s">
        <v>129</v>
      </c>
      <c r="AM716" s="2" t="s">
        <v>150</v>
      </c>
      <c r="AN716" s="2" t="s">
        <v>4043</v>
      </c>
      <c r="AO716" s="22">
        <v>27240</v>
      </c>
      <c r="AP716" s="22">
        <v>0</v>
      </c>
      <c r="AQ716" s="22">
        <v>0</v>
      </c>
      <c r="AR716" s="22">
        <v>0</v>
      </c>
      <c r="AS716" s="25">
        <v>29855.040000000001</v>
      </c>
      <c r="AT716" s="25">
        <v>0</v>
      </c>
      <c r="AU716" s="25">
        <v>43363.360000000001</v>
      </c>
      <c r="AV716" s="25">
        <v>0</v>
      </c>
      <c r="AW716" s="25">
        <v>29855.040000000001</v>
      </c>
      <c r="AX716" s="25">
        <v>43363.360000000001</v>
      </c>
      <c r="AY716" s="25">
        <v>13508.32</v>
      </c>
    </row>
    <row r="717" spans="2:51" hidden="1">
      <c r="B717" s="5" t="s">
        <v>21</v>
      </c>
      <c r="C717" s="2" t="s">
        <v>152</v>
      </c>
      <c r="D717" s="2" t="s">
        <v>100</v>
      </c>
      <c r="E717" s="2"/>
      <c r="F717" s="2"/>
      <c r="G717" s="3">
        <v>46244</v>
      </c>
      <c r="H717" s="2" t="s">
        <v>4044</v>
      </c>
      <c r="I717" s="3">
        <v>46244</v>
      </c>
      <c r="J717" s="2" t="s">
        <v>4045</v>
      </c>
      <c r="K717" s="2"/>
      <c r="L717" s="2"/>
      <c r="M717" s="2" t="s">
        <v>90</v>
      </c>
      <c r="N717" s="3"/>
      <c r="O717" s="2" t="s">
        <v>4046</v>
      </c>
      <c r="P717" s="2"/>
      <c r="Q717" s="2" t="s">
        <v>27</v>
      </c>
      <c r="R717" s="2" t="s">
        <v>538</v>
      </c>
      <c r="S717" s="2" t="s">
        <v>27</v>
      </c>
      <c r="T717" s="3">
        <v>46244</v>
      </c>
      <c r="U717" s="2" t="s">
        <v>4047</v>
      </c>
      <c r="V717" s="2"/>
      <c r="W717" s="2" t="s">
        <v>767</v>
      </c>
      <c r="X717" s="2" t="s">
        <v>133</v>
      </c>
      <c r="Y717" s="2" t="s">
        <v>291</v>
      </c>
      <c r="Z717" s="2" t="s">
        <v>92</v>
      </c>
      <c r="AA717" s="2" t="s">
        <v>90</v>
      </c>
      <c r="AB717" s="2"/>
      <c r="AC717" s="2" t="s">
        <v>114</v>
      </c>
      <c r="AD717" s="2">
        <v>1</v>
      </c>
      <c r="AE717" s="2" t="s">
        <v>539</v>
      </c>
      <c r="AF717" s="2" t="s">
        <v>540</v>
      </c>
      <c r="AG717" s="2" t="s">
        <v>13</v>
      </c>
      <c r="AH717" s="2" t="s">
        <v>154</v>
      </c>
      <c r="AI717" s="2" t="s">
        <v>541</v>
      </c>
      <c r="AJ717" s="2" t="s">
        <v>155</v>
      </c>
      <c r="AK717" s="2" t="s">
        <v>156</v>
      </c>
      <c r="AL717" s="2" t="s">
        <v>129</v>
      </c>
      <c r="AM717" s="2" t="s">
        <v>150</v>
      </c>
      <c r="AN717" s="2" t="s">
        <v>4048</v>
      </c>
      <c r="AO717" s="22">
        <v>26360</v>
      </c>
      <c r="AP717" s="22">
        <v>0</v>
      </c>
      <c r="AQ717" s="22">
        <v>0</v>
      </c>
      <c r="AR717" s="22">
        <v>0</v>
      </c>
      <c r="AS717" s="25">
        <v>28890.560000000001</v>
      </c>
      <c r="AT717" s="25">
        <v>0</v>
      </c>
      <c r="AU717" s="25">
        <v>41962.48</v>
      </c>
      <c r="AV717" s="25">
        <v>0</v>
      </c>
      <c r="AW717" s="25">
        <v>28890.560000000001</v>
      </c>
      <c r="AX717" s="25">
        <v>41962.48</v>
      </c>
      <c r="AY717" s="25">
        <v>13071.92</v>
      </c>
    </row>
    <row r="718" spans="2:51" hidden="1">
      <c r="B718" s="5" t="s">
        <v>21</v>
      </c>
      <c r="C718" s="2" t="s">
        <v>152</v>
      </c>
      <c r="D718" s="2" t="s">
        <v>100</v>
      </c>
      <c r="E718" s="2"/>
      <c r="F718" s="2"/>
      <c r="G718" s="3">
        <v>46244</v>
      </c>
      <c r="H718" s="2" t="s">
        <v>4049</v>
      </c>
      <c r="I718" s="3">
        <v>46244</v>
      </c>
      <c r="J718" s="2" t="s">
        <v>4050</v>
      </c>
      <c r="K718" s="2"/>
      <c r="L718" s="2"/>
      <c r="M718" s="2" t="s">
        <v>90</v>
      </c>
      <c r="N718" s="3"/>
      <c r="O718" s="2" t="s">
        <v>4051</v>
      </c>
      <c r="P718" s="2"/>
      <c r="Q718" s="2" t="s">
        <v>486</v>
      </c>
      <c r="R718" s="2" t="s">
        <v>538</v>
      </c>
      <c r="S718" s="2" t="s">
        <v>486</v>
      </c>
      <c r="T718" s="3">
        <v>46244</v>
      </c>
      <c r="U718" s="2" t="s">
        <v>4052</v>
      </c>
      <c r="V718" s="2"/>
      <c r="W718" s="2" t="s">
        <v>581</v>
      </c>
      <c r="X718" s="2" t="s">
        <v>133</v>
      </c>
      <c r="Y718" s="2" t="s">
        <v>197</v>
      </c>
      <c r="Z718" s="2" t="s">
        <v>92</v>
      </c>
      <c r="AA718" s="2" t="s">
        <v>197</v>
      </c>
      <c r="AB718" s="2" t="s">
        <v>198</v>
      </c>
      <c r="AC718" s="2" t="s">
        <v>114</v>
      </c>
      <c r="AD718" s="2">
        <v>1</v>
      </c>
      <c r="AE718" s="2" t="s">
        <v>539</v>
      </c>
      <c r="AF718" s="2" t="s">
        <v>540</v>
      </c>
      <c r="AG718" s="2" t="s">
        <v>13</v>
      </c>
      <c r="AH718" s="2" t="s">
        <v>154</v>
      </c>
      <c r="AI718" s="2" t="s">
        <v>541</v>
      </c>
      <c r="AJ718" s="2" t="s">
        <v>194</v>
      </c>
      <c r="AK718" s="2" t="s">
        <v>487</v>
      </c>
      <c r="AL718" s="2" t="s">
        <v>103</v>
      </c>
      <c r="AM718" s="2" t="s">
        <v>104</v>
      </c>
      <c r="AN718" s="2" t="s">
        <v>4053</v>
      </c>
      <c r="AO718" s="22">
        <v>27280</v>
      </c>
      <c r="AP718" s="22">
        <v>0</v>
      </c>
      <c r="AQ718" s="22">
        <v>0</v>
      </c>
      <c r="AR718" s="22">
        <v>0</v>
      </c>
      <c r="AS718" s="25">
        <v>37591.839999999997</v>
      </c>
      <c r="AT718" s="25">
        <v>0</v>
      </c>
      <c r="AU718" s="25">
        <v>42649.55</v>
      </c>
      <c r="AV718" s="25">
        <v>0</v>
      </c>
      <c r="AW718" s="25">
        <v>37591.839999999997</v>
      </c>
      <c r="AX718" s="25">
        <v>42649.55</v>
      </c>
      <c r="AY718" s="25">
        <v>5057.71</v>
      </c>
    </row>
    <row r="719" spans="2:51" hidden="1">
      <c r="B719" s="5" t="s">
        <v>551</v>
      </c>
      <c r="C719" s="2" t="s">
        <v>552</v>
      </c>
      <c r="D719" s="2"/>
      <c r="E719" s="2" t="s">
        <v>4054</v>
      </c>
      <c r="F719" s="2" t="s">
        <v>88</v>
      </c>
      <c r="G719" s="3">
        <v>46244</v>
      </c>
      <c r="H719" s="2" t="s">
        <v>4055</v>
      </c>
      <c r="I719" s="3">
        <v>46244</v>
      </c>
      <c r="J719" s="2" t="s">
        <v>4056</v>
      </c>
      <c r="K719" s="2"/>
      <c r="L719" s="2"/>
      <c r="M719" s="2" t="s">
        <v>90</v>
      </c>
      <c r="N719" s="3"/>
      <c r="O719" s="2"/>
      <c r="P719" s="2"/>
      <c r="Q719" s="2" t="s">
        <v>834</v>
      </c>
      <c r="R719" s="2" t="s">
        <v>834</v>
      </c>
      <c r="S719" s="2"/>
      <c r="T719" s="3"/>
      <c r="U719" s="2"/>
      <c r="V719" s="2"/>
      <c r="W719" s="2" t="s">
        <v>915</v>
      </c>
      <c r="X719" s="2" t="s">
        <v>91</v>
      </c>
      <c r="Y719" s="2" t="s">
        <v>894</v>
      </c>
      <c r="Z719" s="2" t="s">
        <v>92</v>
      </c>
      <c r="AA719" s="2" t="s">
        <v>90</v>
      </c>
      <c r="AB719" s="2"/>
      <c r="AC719" s="2" t="s">
        <v>114</v>
      </c>
      <c r="AD719" s="2">
        <v>1</v>
      </c>
      <c r="AE719" s="2" t="s">
        <v>321</v>
      </c>
      <c r="AF719" s="2" t="s">
        <v>322</v>
      </c>
      <c r="AG719" s="2" t="s">
        <v>322</v>
      </c>
      <c r="AH719" s="2" t="s">
        <v>323</v>
      </c>
      <c r="AI719" s="2"/>
      <c r="AJ719" s="2" t="s">
        <v>138</v>
      </c>
      <c r="AK719" s="2" t="s">
        <v>103</v>
      </c>
      <c r="AL719" s="2" t="s">
        <v>103</v>
      </c>
      <c r="AM719" s="2" t="s">
        <v>139</v>
      </c>
      <c r="AN719" s="2" t="s">
        <v>4057</v>
      </c>
      <c r="AO719" s="22">
        <v>0</v>
      </c>
      <c r="AP719" s="22">
        <v>0</v>
      </c>
      <c r="AQ719" s="22">
        <v>0</v>
      </c>
      <c r="AR719" s="22">
        <v>0</v>
      </c>
      <c r="AS719" s="25">
        <v>38500</v>
      </c>
      <c r="AT719" s="25">
        <v>0</v>
      </c>
      <c r="AU719" s="25">
        <v>40540.29</v>
      </c>
      <c r="AV719" s="25">
        <v>0</v>
      </c>
      <c r="AW719" s="25">
        <v>38500</v>
      </c>
      <c r="AX719" s="25">
        <v>40540.29</v>
      </c>
      <c r="AY719" s="25">
        <v>2040.29</v>
      </c>
    </row>
    <row r="720" spans="2:51" hidden="1">
      <c r="B720" s="5" t="s">
        <v>551</v>
      </c>
      <c r="C720" s="2" t="s">
        <v>552</v>
      </c>
      <c r="D720" s="2"/>
      <c r="E720" s="2" t="s">
        <v>4054</v>
      </c>
      <c r="F720" s="2" t="s">
        <v>88</v>
      </c>
      <c r="G720" s="3">
        <v>46244</v>
      </c>
      <c r="H720" s="2" t="s">
        <v>4058</v>
      </c>
      <c r="I720" s="3">
        <v>46244</v>
      </c>
      <c r="J720" s="2" t="s">
        <v>4059</v>
      </c>
      <c r="K720" s="2"/>
      <c r="L720" s="2"/>
      <c r="M720" s="2" t="s">
        <v>90</v>
      </c>
      <c r="N720" s="3"/>
      <c r="O720" s="2"/>
      <c r="P720" s="2"/>
      <c r="Q720" s="2" t="s">
        <v>834</v>
      </c>
      <c r="R720" s="2" t="s">
        <v>834</v>
      </c>
      <c r="S720" s="2"/>
      <c r="T720" s="3"/>
      <c r="U720" s="2"/>
      <c r="V720" s="2"/>
      <c r="W720" s="2" t="s">
        <v>893</v>
      </c>
      <c r="X720" s="2" t="s">
        <v>91</v>
      </c>
      <c r="Y720" s="2" t="s">
        <v>894</v>
      </c>
      <c r="Z720" s="2" t="s">
        <v>92</v>
      </c>
      <c r="AA720" s="2" t="s">
        <v>90</v>
      </c>
      <c r="AB720" s="2"/>
      <c r="AC720" s="2" t="s">
        <v>114</v>
      </c>
      <c r="AD720" s="2">
        <v>1</v>
      </c>
      <c r="AE720" s="2" t="s">
        <v>321</v>
      </c>
      <c r="AF720" s="2" t="s">
        <v>322</v>
      </c>
      <c r="AG720" s="2" t="s">
        <v>322</v>
      </c>
      <c r="AH720" s="2" t="s">
        <v>323</v>
      </c>
      <c r="AI720" s="2"/>
      <c r="AJ720" s="2" t="s">
        <v>138</v>
      </c>
      <c r="AK720" s="2" t="s">
        <v>103</v>
      </c>
      <c r="AL720" s="2" t="s">
        <v>103</v>
      </c>
      <c r="AM720" s="2" t="s">
        <v>139</v>
      </c>
      <c r="AN720" s="2" t="s">
        <v>3335</v>
      </c>
      <c r="AO720" s="22">
        <v>0</v>
      </c>
      <c r="AP720" s="22">
        <v>0</v>
      </c>
      <c r="AQ720" s="22">
        <v>0</v>
      </c>
      <c r="AR720" s="22">
        <v>0</v>
      </c>
      <c r="AS720" s="25">
        <v>49500</v>
      </c>
      <c r="AT720" s="25">
        <v>0</v>
      </c>
      <c r="AU720" s="25">
        <v>50429.56</v>
      </c>
      <c r="AV720" s="25">
        <v>0</v>
      </c>
      <c r="AW720" s="25">
        <v>49500</v>
      </c>
      <c r="AX720" s="25">
        <v>50429.56</v>
      </c>
      <c r="AY720" s="25">
        <v>929.56</v>
      </c>
    </row>
    <row r="721" spans="2:51" hidden="1">
      <c r="B721" s="5" t="s">
        <v>551</v>
      </c>
      <c r="C721" s="2" t="s">
        <v>552</v>
      </c>
      <c r="D721" s="2"/>
      <c r="E721" s="2" t="s">
        <v>4054</v>
      </c>
      <c r="F721" s="2" t="s">
        <v>88</v>
      </c>
      <c r="G721" s="3">
        <v>46244</v>
      </c>
      <c r="H721" s="2" t="s">
        <v>4060</v>
      </c>
      <c r="I721" s="3">
        <v>46244</v>
      </c>
      <c r="J721" s="2" t="s">
        <v>4061</v>
      </c>
      <c r="K721" s="2"/>
      <c r="L721" s="2"/>
      <c r="M721" s="2" t="s">
        <v>90</v>
      </c>
      <c r="N721" s="3"/>
      <c r="O721" s="2"/>
      <c r="P721" s="2"/>
      <c r="Q721" s="2" t="s">
        <v>834</v>
      </c>
      <c r="R721" s="2" t="s">
        <v>834</v>
      </c>
      <c r="S721" s="2"/>
      <c r="T721" s="3"/>
      <c r="U721" s="2"/>
      <c r="V721" s="2"/>
      <c r="W721" s="2" t="s">
        <v>902</v>
      </c>
      <c r="X721" s="2" t="s">
        <v>91</v>
      </c>
      <c r="Y721" s="2" t="s">
        <v>894</v>
      </c>
      <c r="Z721" s="2" t="s">
        <v>92</v>
      </c>
      <c r="AA721" s="2" t="s">
        <v>90</v>
      </c>
      <c r="AB721" s="2"/>
      <c r="AC721" s="2" t="s">
        <v>114</v>
      </c>
      <c r="AD721" s="2">
        <v>1</v>
      </c>
      <c r="AE721" s="2" t="s">
        <v>321</v>
      </c>
      <c r="AF721" s="2" t="s">
        <v>322</v>
      </c>
      <c r="AG721" s="2" t="s">
        <v>322</v>
      </c>
      <c r="AH721" s="2" t="s">
        <v>323</v>
      </c>
      <c r="AI721" s="2"/>
      <c r="AJ721" s="2" t="s">
        <v>138</v>
      </c>
      <c r="AK721" s="2" t="s">
        <v>103</v>
      </c>
      <c r="AL721" s="2" t="s">
        <v>103</v>
      </c>
      <c r="AM721" s="2" t="s">
        <v>139</v>
      </c>
      <c r="AN721" s="2" t="s">
        <v>4062</v>
      </c>
      <c r="AO721" s="22">
        <v>0</v>
      </c>
      <c r="AP721" s="22">
        <v>0</v>
      </c>
      <c r="AQ721" s="22">
        <v>0</v>
      </c>
      <c r="AR721" s="22">
        <v>0</v>
      </c>
      <c r="AS721" s="25">
        <v>48500</v>
      </c>
      <c r="AT721" s="25">
        <v>0</v>
      </c>
      <c r="AU721" s="25">
        <v>50429.56</v>
      </c>
      <c r="AV721" s="25">
        <v>0</v>
      </c>
      <c r="AW721" s="25">
        <v>48500</v>
      </c>
      <c r="AX721" s="25">
        <v>50429.56</v>
      </c>
      <c r="AY721" s="25">
        <v>1929.56</v>
      </c>
    </row>
    <row r="722" spans="2:51" hidden="1">
      <c r="B722" s="5" t="s">
        <v>551</v>
      </c>
      <c r="C722" s="2" t="s">
        <v>552</v>
      </c>
      <c r="D722" s="2"/>
      <c r="E722" s="2"/>
      <c r="F722" s="2" t="s">
        <v>88</v>
      </c>
      <c r="G722" s="3">
        <v>46244</v>
      </c>
      <c r="H722" s="2" t="s">
        <v>4063</v>
      </c>
      <c r="I722" s="3">
        <v>46244</v>
      </c>
      <c r="J722" s="2" t="s">
        <v>4064</v>
      </c>
      <c r="K722" s="2"/>
      <c r="L722" s="2"/>
      <c r="M722" s="2" t="s">
        <v>90</v>
      </c>
      <c r="N722" s="3"/>
      <c r="O722" s="2"/>
      <c r="P722" s="2"/>
      <c r="Q722" s="2" t="s">
        <v>553</v>
      </c>
      <c r="R722" s="2" t="s">
        <v>553</v>
      </c>
      <c r="S722" s="2"/>
      <c r="T722" s="3"/>
      <c r="U722" s="2"/>
      <c r="V722" s="2"/>
      <c r="W722" s="2" t="s">
        <v>956</v>
      </c>
      <c r="X722" s="2" t="s">
        <v>91</v>
      </c>
      <c r="Y722" s="2" t="s">
        <v>957</v>
      </c>
      <c r="Z722" s="2" t="s">
        <v>92</v>
      </c>
      <c r="AA722" s="2" t="s">
        <v>90</v>
      </c>
      <c r="AB722" s="2"/>
      <c r="AC722" s="2" t="s">
        <v>114</v>
      </c>
      <c r="AD722" s="2">
        <v>1</v>
      </c>
      <c r="AE722" s="2" t="s">
        <v>554</v>
      </c>
      <c r="AF722" s="2" t="s">
        <v>555</v>
      </c>
      <c r="AG722" s="2" t="s">
        <v>322</v>
      </c>
      <c r="AH722" s="2" t="s">
        <v>556</v>
      </c>
      <c r="AI722" s="2" t="s">
        <v>557</v>
      </c>
      <c r="AJ722" s="2" t="s">
        <v>697</v>
      </c>
      <c r="AK722" s="2" t="s">
        <v>681</v>
      </c>
      <c r="AL722" s="2" t="s">
        <v>681</v>
      </c>
      <c r="AM722" s="2" t="s">
        <v>698</v>
      </c>
      <c r="AN722" s="2" t="s">
        <v>1062</v>
      </c>
      <c r="AO722" s="22">
        <v>0</v>
      </c>
      <c r="AP722" s="22">
        <v>0</v>
      </c>
      <c r="AQ722" s="22">
        <v>0</v>
      </c>
      <c r="AR722" s="22">
        <v>0</v>
      </c>
      <c r="AS722" s="25">
        <v>36000</v>
      </c>
      <c r="AT722" s="25">
        <v>0</v>
      </c>
      <c r="AU722" s="25">
        <v>37850</v>
      </c>
      <c r="AV722" s="25">
        <v>0</v>
      </c>
      <c r="AW722" s="25">
        <v>36000</v>
      </c>
      <c r="AX722" s="25">
        <v>37850</v>
      </c>
      <c r="AY722" s="25">
        <v>1850</v>
      </c>
    </row>
    <row r="723" spans="2:51" hidden="1">
      <c r="B723" s="5" t="s">
        <v>551</v>
      </c>
      <c r="C723" s="2" t="s">
        <v>552</v>
      </c>
      <c r="D723" s="2"/>
      <c r="E723" s="2"/>
      <c r="F723" s="2" t="s">
        <v>88</v>
      </c>
      <c r="G723" s="3">
        <v>46244</v>
      </c>
      <c r="H723" s="2" t="s">
        <v>4065</v>
      </c>
      <c r="I723" s="3">
        <v>46244</v>
      </c>
      <c r="J723" s="2" t="s">
        <v>4066</v>
      </c>
      <c r="K723" s="2"/>
      <c r="L723" s="2"/>
      <c r="M723" s="2" t="s">
        <v>90</v>
      </c>
      <c r="N723" s="3"/>
      <c r="O723" s="2"/>
      <c r="P723" s="2"/>
      <c r="Q723" s="2" t="s">
        <v>553</v>
      </c>
      <c r="R723" s="2" t="s">
        <v>553</v>
      </c>
      <c r="S723" s="2"/>
      <c r="T723" s="3"/>
      <c r="U723" s="2"/>
      <c r="V723" s="2"/>
      <c r="W723" s="2" t="s">
        <v>837</v>
      </c>
      <c r="X723" s="2" t="s">
        <v>91</v>
      </c>
      <c r="Y723" s="2" t="s">
        <v>838</v>
      </c>
      <c r="Z723" s="2" t="s">
        <v>92</v>
      </c>
      <c r="AA723" s="2" t="s">
        <v>90</v>
      </c>
      <c r="AB723" s="2"/>
      <c r="AC723" s="2" t="s">
        <v>93</v>
      </c>
      <c r="AD723" s="2">
        <v>1</v>
      </c>
      <c r="AE723" s="2" t="s">
        <v>554</v>
      </c>
      <c r="AF723" s="2" t="s">
        <v>555</v>
      </c>
      <c r="AG723" s="2" t="s">
        <v>322</v>
      </c>
      <c r="AH723" s="2" t="s">
        <v>556</v>
      </c>
      <c r="AI723" s="2" t="s">
        <v>557</v>
      </c>
      <c r="AJ723" s="2" t="s">
        <v>321</v>
      </c>
      <c r="AK723" s="2" t="s">
        <v>322</v>
      </c>
      <c r="AL723" s="2" t="s">
        <v>322</v>
      </c>
      <c r="AM723" s="2" t="s">
        <v>323</v>
      </c>
      <c r="AN723" s="2" t="s">
        <v>851</v>
      </c>
      <c r="AO723" s="22">
        <v>0</v>
      </c>
      <c r="AP723" s="22">
        <v>0</v>
      </c>
      <c r="AQ723" s="22">
        <v>0</v>
      </c>
      <c r="AR723" s="22">
        <v>0</v>
      </c>
      <c r="AS723" s="25">
        <v>8000</v>
      </c>
      <c r="AT723" s="25">
        <v>0</v>
      </c>
      <c r="AU723" s="25">
        <v>8600</v>
      </c>
      <c r="AV723" s="25">
        <v>0</v>
      </c>
      <c r="AW723" s="25">
        <v>8000</v>
      </c>
      <c r="AX723" s="25">
        <v>8600</v>
      </c>
      <c r="AY723" s="25">
        <v>600</v>
      </c>
    </row>
    <row r="724" spans="2:51" hidden="1">
      <c r="B724" s="5" t="s">
        <v>551</v>
      </c>
      <c r="C724" s="2" t="s">
        <v>552</v>
      </c>
      <c r="D724" s="2"/>
      <c r="E724" s="2"/>
      <c r="F724" s="2" t="s">
        <v>88</v>
      </c>
      <c r="G724" s="3">
        <v>46244</v>
      </c>
      <c r="H724" s="2" t="s">
        <v>4067</v>
      </c>
      <c r="I724" s="3">
        <v>46244</v>
      </c>
      <c r="J724" s="2" t="s">
        <v>4068</v>
      </c>
      <c r="K724" s="2"/>
      <c r="L724" s="2"/>
      <c r="M724" s="2" t="s">
        <v>90</v>
      </c>
      <c r="N724" s="3"/>
      <c r="O724" s="2"/>
      <c r="P724" s="2"/>
      <c r="Q724" s="2" t="s">
        <v>553</v>
      </c>
      <c r="R724" s="2" t="s">
        <v>553</v>
      </c>
      <c r="S724" s="2"/>
      <c r="T724" s="3"/>
      <c r="U724" s="2"/>
      <c r="V724" s="2"/>
      <c r="W724" s="2" t="s">
        <v>837</v>
      </c>
      <c r="X724" s="2" t="s">
        <v>91</v>
      </c>
      <c r="Y724" s="2" t="s">
        <v>838</v>
      </c>
      <c r="Z724" s="2" t="s">
        <v>92</v>
      </c>
      <c r="AA724" s="2" t="s">
        <v>90</v>
      </c>
      <c r="AB724" s="2"/>
      <c r="AC724" s="2" t="s">
        <v>114</v>
      </c>
      <c r="AD724" s="2">
        <v>1</v>
      </c>
      <c r="AE724" s="2" t="s">
        <v>554</v>
      </c>
      <c r="AF724" s="2" t="s">
        <v>555</v>
      </c>
      <c r="AG724" s="2" t="s">
        <v>322</v>
      </c>
      <c r="AH724" s="2" t="s">
        <v>556</v>
      </c>
      <c r="AI724" s="2" t="s">
        <v>557</v>
      </c>
      <c r="AJ724" s="2" t="s">
        <v>231</v>
      </c>
      <c r="AK724" s="2" t="s">
        <v>207</v>
      </c>
      <c r="AL724" s="2" t="s">
        <v>207</v>
      </c>
      <c r="AM724" s="2" t="s">
        <v>178</v>
      </c>
      <c r="AN724" s="2" t="s">
        <v>1041</v>
      </c>
      <c r="AO724" s="22">
        <v>0</v>
      </c>
      <c r="AP724" s="22">
        <v>0</v>
      </c>
      <c r="AQ724" s="22">
        <v>0</v>
      </c>
      <c r="AR724" s="22">
        <v>0</v>
      </c>
      <c r="AS724" s="25">
        <v>12500</v>
      </c>
      <c r="AT724" s="25">
        <v>0</v>
      </c>
      <c r="AU724" s="25">
        <v>12950</v>
      </c>
      <c r="AV724" s="25">
        <v>0</v>
      </c>
      <c r="AW724" s="25">
        <v>12500</v>
      </c>
      <c r="AX724" s="25">
        <v>12950</v>
      </c>
      <c r="AY724" s="25">
        <v>450</v>
      </c>
    </row>
    <row r="725" spans="2:51" hidden="1">
      <c r="B725" s="5" t="s">
        <v>551</v>
      </c>
      <c r="C725" s="2" t="s">
        <v>552</v>
      </c>
      <c r="D725" s="2"/>
      <c r="E725" s="2"/>
      <c r="F725" s="2" t="s">
        <v>88</v>
      </c>
      <c r="G725" s="3">
        <v>46244</v>
      </c>
      <c r="H725" s="2" t="s">
        <v>4069</v>
      </c>
      <c r="I725" s="3">
        <v>46244</v>
      </c>
      <c r="J725" s="2" t="s">
        <v>4070</v>
      </c>
      <c r="K725" s="2"/>
      <c r="L725" s="2"/>
      <c r="M725" s="2" t="s">
        <v>90</v>
      </c>
      <c r="N725" s="3"/>
      <c r="O725" s="2"/>
      <c r="P725" s="2"/>
      <c r="Q725" s="2" t="s">
        <v>553</v>
      </c>
      <c r="R725" s="2" t="s">
        <v>553</v>
      </c>
      <c r="S725" s="2"/>
      <c r="T725" s="3"/>
      <c r="U725" s="2"/>
      <c r="V725" s="2"/>
      <c r="W725" s="2" t="s">
        <v>694</v>
      </c>
      <c r="X725" s="2" t="s">
        <v>91</v>
      </c>
      <c r="Y725" s="2" t="s">
        <v>695</v>
      </c>
      <c r="Z725" s="2" t="s">
        <v>92</v>
      </c>
      <c r="AA725" s="2" t="s">
        <v>90</v>
      </c>
      <c r="AB725" s="2"/>
      <c r="AC725" s="2" t="s">
        <v>114</v>
      </c>
      <c r="AD725" s="2">
        <v>1</v>
      </c>
      <c r="AE725" s="2" t="s">
        <v>554</v>
      </c>
      <c r="AF725" s="2" t="s">
        <v>555</v>
      </c>
      <c r="AG725" s="2" t="s">
        <v>322</v>
      </c>
      <c r="AH725" s="2" t="s">
        <v>556</v>
      </c>
      <c r="AI725" s="2" t="s">
        <v>557</v>
      </c>
      <c r="AJ725" s="2" t="s">
        <v>231</v>
      </c>
      <c r="AK725" s="2" t="s">
        <v>207</v>
      </c>
      <c r="AL725" s="2" t="s">
        <v>207</v>
      </c>
      <c r="AM725" s="2" t="s">
        <v>178</v>
      </c>
      <c r="AN725" s="2" t="s">
        <v>1041</v>
      </c>
      <c r="AO725" s="22">
        <v>0</v>
      </c>
      <c r="AP725" s="22">
        <v>0</v>
      </c>
      <c r="AQ725" s="22">
        <v>0</v>
      </c>
      <c r="AR725" s="22">
        <v>0</v>
      </c>
      <c r="AS725" s="25">
        <v>12500</v>
      </c>
      <c r="AT725" s="25">
        <v>0</v>
      </c>
      <c r="AU725" s="25">
        <v>12950</v>
      </c>
      <c r="AV725" s="25">
        <v>0</v>
      </c>
      <c r="AW725" s="25">
        <v>12500</v>
      </c>
      <c r="AX725" s="25">
        <v>12950</v>
      </c>
      <c r="AY725" s="25">
        <v>450</v>
      </c>
    </row>
    <row r="726" spans="2:51" hidden="1">
      <c r="B726" s="5" t="s">
        <v>551</v>
      </c>
      <c r="C726" s="2" t="s">
        <v>552</v>
      </c>
      <c r="D726" s="2"/>
      <c r="E726" s="2"/>
      <c r="F726" s="2" t="s">
        <v>88</v>
      </c>
      <c r="G726" s="3">
        <v>46244</v>
      </c>
      <c r="H726" s="2" t="s">
        <v>4071</v>
      </c>
      <c r="I726" s="3">
        <v>46244</v>
      </c>
      <c r="J726" s="2" t="s">
        <v>4072</v>
      </c>
      <c r="K726" s="2"/>
      <c r="L726" s="2"/>
      <c r="M726" s="2" t="s">
        <v>90</v>
      </c>
      <c r="N726" s="3"/>
      <c r="O726" s="2"/>
      <c r="P726" s="2"/>
      <c r="Q726" s="2" t="s">
        <v>553</v>
      </c>
      <c r="R726" s="2" t="s">
        <v>553</v>
      </c>
      <c r="S726" s="2"/>
      <c r="T726" s="3"/>
      <c r="U726" s="2"/>
      <c r="V726" s="2"/>
      <c r="W726" s="2" t="s">
        <v>694</v>
      </c>
      <c r="X726" s="2" t="s">
        <v>91</v>
      </c>
      <c r="Y726" s="2" t="s">
        <v>695</v>
      </c>
      <c r="Z726" s="2" t="s">
        <v>92</v>
      </c>
      <c r="AA726" s="2" t="s">
        <v>90</v>
      </c>
      <c r="AB726" s="2"/>
      <c r="AC726" s="2" t="s">
        <v>93</v>
      </c>
      <c r="AD726" s="2">
        <v>1</v>
      </c>
      <c r="AE726" s="2" t="s">
        <v>554</v>
      </c>
      <c r="AF726" s="2" t="s">
        <v>555</v>
      </c>
      <c r="AG726" s="2" t="s">
        <v>322</v>
      </c>
      <c r="AH726" s="2" t="s">
        <v>556</v>
      </c>
      <c r="AI726" s="2" t="s">
        <v>557</v>
      </c>
      <c r="AJ726" s="2" t="s">
        <v>321</v>
      </c>
      <c r="AK726" s="2" t="s">
        <v>322</v>
      </c>
      <c r="AL726" s="2" t="s">
        <v>322</v>
      </c>
      <c r="AM726" s="2" t="s">
        <v>323</v>
      </c>
      <c r="AN726" s="2" t="s">
        <v>1124</v>
      </c>
      <c r="AO726" s="22">
        <v>0</v>
      </c>
      <c r="AP726" s="22">
        <v>0</v>
      </c>
      <c r="AQ726" s="22">
        <v>0</v>
      </c>
      <c r="AR726" s="22">
        <v>0</v>
      </c>
      <c r="AS726" s="25">
        <v>4500</v>
      </c>
      <c r="AT726" s="25">
        <v>0</v>
      </c>
      <c r="AU726" s="25">
        <v>4900</v>
      </c>
      <c r="AV726" s="25">
        <v>0</v>
      </c>
      <c r="AW726" s="25">
        <v>4500</v>
      </c>
      <c r="AX726" s="25">
        <v>4900</v>
      </c>
      <c r="AY726" s="25">
        <v>400</v>
      </c>
    </row>
    <row r="727" spans="2:51" hidden="1">
      <c r="B727" s="5" t="s">
        <v>19</v>
      </c>
      <c r="C727" s="2" t="s">
        <v>112</v>
      </c>
      <c r="D727" s="2" t="s">
        <v>100</v>
      </c>
      <c r="E727" s="2"/>
      <c r="F727" s="2"/>
      <c r="G727" s="3">
        <v>46244</v>
      </c>
      <c r="H727" s="2" t="s">
        <v>4073</v>
      </c>
      <c r="I727" s="3">
        <v>46244</v>
      </c>
      <c r="J727" s="2" t="s">
        <v>4074</v>
      </c>
      <c r="K727" s="2"/>
      <c r="L727" s="2"/>
      <c r="M727" s="2" t="s">
        <v>90</v>
      </c>
      <c r="N727" s="3"/>
      <c r="O727" s="2"/>
      <c r="P727" s="2"/>
      <c r="Q727" s="2" t="s">
        <v>25</v>
      </c>
      <c r="R727" s="2" t="s">
        <v>25</v>
      </c>
      <c r="S727" s="2"/>
      <c r="T727" s="3">
        <v>46244</v>
      </c>
      <c r="U727" s="2" t="s">
        <v>4075</v>
      </c>
      <c r="V727" s="2"/>
      <c r="W727" s="2" t="s">
        <v>4076</v>
      </c>
      <c r="X727" s="2" t="s">
        <v>113</v>
      </c>
      <c r="Y727" s="2" t="s">
        <v>4077</v>
      </c>
      <c r="Z727" s="2" t="s">
        <v>92</v>
      </c>
      <c r="AA727" s="2" t="s">
        <v>90</v>
      </c>
      <c r="AB727" s="2"/>
      <c r="AC727" s="2" t="s">
        <v>114</v>
      </c>
      <c r="AD727" s="2">
        <v>1</v>
      </c>
      <c r="AE727" s="2" t="s">
        <v>125</v>
      </c>
      <c r="AF727" s="2" t="s">
        <v>125</v>
      </c>
      <c r="AG727" s="2" t="s">
        <v>126</v>
      </c>
      <c r="AH727" s="2" t="s">
        <v>127</v>
      </c>
      <c r="AI727" s="2"/>
      <c r="AJ727" s="2" t="s">
        <v>4078</v>
      </c>
      <c r="AK727" s="2" t="s">
        <v>4078</v>
      </c>
      <c r="AL727" s="2" t="s">
        <v>103</v>
      </c>
      <c r="AM727" s="2" t="s">
        <v>847</v>
      </c>
      <c r="AN727" s="2"/>
      <c r="AO727" s="22">
        <v>0</v>
      </c>
      <c r="AP727" s="22">
        <v>0</v>
      </c>
      <c r="AQ727" s="22">
        <v>0</v>
      </c>
      <c r="AR727" s="22">
        <v>0</v>
      </c>
      <c r="AS727" s="25">
        <v>11000</v>
      </c>
      <c r="AT727" s="25">
        <v>0</v>
      </c>
      <c r="AU727" s="25">
        <v>12659</v>
      </c>
      <c r="AV727" s="25">
        <v>0</v>
      </c>
      <c r="AW727" s="25">
        <v>11000</v>
      </c>
      <c r="AX727" s="25">
        <v>12659</v>
      </c>
      <c r="AY727" s="25">
        <v>1659</v>
      </c>
    </row>
    <row r="728" spans="2:51" hidden="1">
      <c r="B728" s="5" t="s">
        <v>19</v>
      </c>
      <c r="C728" s="2" t="s">
        <v>112</v>
      </c>
      <c r="D728" s="2" t="s">
        <v>100</v>
      </c>
      <c r="E728" s="2"/>
      <c r="F728" s="2"/>
      <c r="G728" s="3">
        <v>46244</v>
      </c>
      <c r="H728" s="2" t="s">
        <v>4079</v>
      </c>
      <c r="I728" s="3">
        <v>46244</v>
      </c>
      <c r="J728" s="2" t="s">
        <v>4080</v>
      </c>
      <c r="K728" s="2"/>
      <c r="L728" s="2"/>
      <c r="M728" s="2" t="s">
        <v>90</v>
      </c>
      <c r="N728" s="3"/>
      <c r="O728" s="2"/>
      <c r="P728" s="2"/>
      <c r="Q728" s="2" t="s">
        <v>23</v>
      </c>
      <c r="R728" s="2" t="s">
        <v>23</v>
      </c>
      <c r="S728" s="2"/>
      <c r="T728" s="3">
        <v>46244</v>
      </c>
      <c r="U728" s="2" t="s">
        <v>4081</v>
      </c>
      <c r="V728" s="2"/>
      <c r="W728" s="2" t="s">
        <v>4082</v>
      </c>
      <c r="X728" s="2" t="s">
        <v>113</v>
      </c>
      <c r="Y728" s="2" t="s">
        <v>1230</v>
      </c>
      <c r="Z728" s="2" t="s">
        <v>92</v>
      </c>
      <c r="AA728" s="2" t="s">
        <v>90</v>
      </c>
      <c r="AB728" s="2"/>
      <c r="AC728" s="2" t="s">
        <v>114</v>
      </c>
      <c r="AD728" s="2">
        <v>1</v>
      </c>
      <c r="AE728" s="2" t="s">
        <v>282</v>
      </c>
      <c r="AF728" s="2" t="s">
        <v>3</v>
      </c>
      <c r="AG728" s="2" t="s">
        <v>3</v>
      </c>
      <c r="AH728" s="2" t="s">
        <v>283</v>
      </c>
      <c r="AI728" s="2"/>
      <c r="AJ728" s="2" t="s">
        <v>415</v>
      </c>
      <c r="AK728" s="2" t="s">
        <v>412</v>
      </c>
      <c r="AL728" s="2" t="s">
        <v>412</v>
      </c>
      <c r="AM728" s="2" t="s">
        <v>413</v>
      </c>
      <c r="AN728" s="2" t="s">
        <v>4083</v>
      </c>
      <c r="AO728" s="22">
        <v>0</v>
      </c>
      <c r="AP728" s="22">
        <v>0</v>
      </c>
      <c r="AQ728" s="22">
        <v>0</v>
      </c>
      <c r="AR728" s="22">
        <v>0</v>
      </c>
      <c r="AS728" s="25">
        <v>45000</v>
      </c>
      <c r="AT728" s="25">
        <v>0</v>
      </c>
      <c r="AU728" s="25">
        <v>60076.6</v>
      </c>
      <c r="AV728" s="25">
        <v>0</v>
      </c>
      <c r="AW728" s="25">
        <v>45000</v>
      </c>
      <c r="AX728" s="25">
        <v>60076.6</v>
      </c>
      <c r="AY728" s="25">
        <v>15076.6</v>
      </c>
    </row>
    <row r="729" spans="2:51" hidden="1">
      <c r="B729" s="5" t="s">
        <v>19</v>
      </c>
      <c r="C729" s="2" t="s">
        <v>112</v>
      </c>
      <c r="D729" s="2" t="s">
        <v>100</v>
      </c>
      <c r="E729" s="2"/>
      <c r="F729" s="2"/>
      <c r="G729" s="3">
        <v>46244</v>
      </c>
      <c r="H729" s="2" t="s">
        <v>4084</v>
      </c>
      <c r="I729" s="3">
        <v>46244</v>
      </c>
      <c r="J729" s="2" t="s">
        <v>4085</v>
      </c>
      <c r="K729" s="2"/>
      <c r="L729" s="2"/>
      <c r="M729" s="2" t="s">
        <v>90</v>
      </c>
      <c r="N729" s="3"/>
      <c r="O729" s="2"/>
      <c r="P729" s="2"/>
      <c r="Q729" s="2" t="s">
        <v>25</v>
      </c>
      <c r="R729" s="2" t="s">
        <v>25</v>
      </c>
      <c r="S729" s="2"/>
      <c r="T729" s="3">
        <v>46244</v>
      </c>
      <c r="U729" s="2" t="s">
        <v>4086</v>
      </c>
      <c r="V729" s="2"/>
      <c r="W729" s="2" t="s">
        <v>4087</v>
      </c>
      <c r="X729" s="2" t="s">
        <v>113</v>
      </c>
      <c r="Y729" s="2" t="s">
        <v>4088</v>
      </c>
      <c r="Z729" s="2" t="s">
        <v>92</v>
      </c>
      <c r="AA729" s="2" t="s">
        <v>90</v>
      </c>
      <c r="AB729" s="2"/>
      <c r="AC729" s="2" t="s">
        <v>114</v>
      </c>
      <c r="AD729" s="2">
        <v>1</v>
      </c>
      <c r="AE729" s="2" t="s">
        <v>125</v>
      </c>
      <c r="AF729" s="2" t="s">
        <v>125</v>
      </c>
      <c r="AG729" s="2" t="s">
        <v>126</v>
      </c>
      <c r="AH729" s="2" t="s">
        <v>127</v>
      </c>
      <c r="AI729" s="2"/>
      <c r="AJ729" s="2" t="s">
        <v>136</v>
      </c>
      <c r="AK729" s="2" t="s">
        <v>9</v>
      </c>
      <c r="AL729" s="2" t="s">
        <v>9</v>
      </c>
      <c r="AM729" s="2" t="s">
        <v>137</v>
      </c>
      <c r="AN729" s="2"/>
      <c r="AO729" s="22">
        <v>0</v>
      </c>
      <c r="AP729" s="22">
        <v>0</v>
      </c>
      <c r="AQ729" s="22">
        <v>0</v>
      </c>
      <c r="AR729" s="22">
        <v>0</v>
      </c>
      <c r="AS729" s="25">
        <v>30000</v>
      </c>
      <c r="AT729" s="25">
        <v>0</v>
      </c>
      <c r="AU729" s="25">
        <v>35051</v>
      </c>
      <c r="AV729" s="25">
        <v>0</v>
      </c>
      <c r="AW729" s="25">
        <v>30000</v>
      </c>
      <c r="AX729" s="25">
        <v>35051</v>
      </c>
      <c r="AY729" s="25">
        <v>5051</v>
      </c>
    </row>
    <row r="730" spans="2:51" hidden="1">
      <c r="B730" s="5" t="s">
        <v>19</v>
      </c>
      <c r="C730" s="2" t="s">
        <v>131</v>
      </c>
      <c r="D730" s="2"/>
      <c r="E730" s="2"/>
      <c r="F730" s="2" t="s">
        <v>126</v>
      </c>
      <c r="G730" s="3">
        <v>46244</v>
      </c>
      <c r="H730" s="2" t="s">
        <v>4089</v>
      </c>
      <c r="I730" s="3">
        <v>46244</v>
      </c>
      <c r="J730" s="2" t="s">
        <v>4090</v>
      </c>
      <c r="K730" s="2" t="s">
        <v>126</v>
      </c>
      <c r="L730" s="2"/>
      <c r="M730" s="2" t="s">
        <v>90</v>
      </c>
      <c r="N730" s="3">
        <v>46244</v>
      </c>
      <c r="O730" s="2"/>
      <c r="P730" s="2"/>
      <c r="Q730" s="2" t="s">
        <v>25</v>
      </c>
      <c r="R730" s="2" t="s">
        <v>25</v>
      </c>
      <c r="S730" s="2"/>
      <c r="T730" s="3"/>
      <c r="U730" s="2"/>
      <c r="V730" s="2"/>
      <c r="W730" s="2" t="s">
        <v>904</v>
      </c>
      <c r="X730" s="2" t="s">
        <v>113</v>
      </c>
      <c r="Y730" s="2" t="s">
        <v>170</v>
      </c>
      <c r="Z730" s="2" t="s">
        <v>92</v>
      </c>
      <c r="AA730" s="2" t="s">
        <v>90</v>
      </c>
      <c r="AB730" s="2"/>
      <c r="AC730" s="2" t="s">
        <v>114</v>
      </c>
      <c r="AD730" s="2"/>
      <c r="AE730" s="2" t="s">
        <v>171</v>
      </c>
      <c r="AF730" s="2" t="s">
        <v>125</v>
      </c>
      <c r="AG730" s="2" t="s">
        <v>126</v>
      </c>
      <c r="AH730" s="2" t="s">
        <v>127</v>
      </c>
      <c r="AI730" s="2"/>
      <c r="AJ730" s="2" t="s">
        <v>306</v>
      </c>
      <c r="AK730" s="2" t="s">
        <v>167</v>
      </c>
      <c r="AL730" s="2" t="s">
        <v>167</v>
      </c>
      <c r="AM730" s="2" t="s">
        <v>307</v>
      </c>
      <c r="AN730" s="2" t="s">
        <v>402</v>
      </c>
      <c r="AO730" s="22">
        <v>0</v>
      </c>
      <c r="AP730" s="22">
        <v>0</v>
      </c>
      <c r="AQ730" s="22">
        <v>1</v>
      </c>
      <c r="AR730" s="22"/>
      <c r="AS730" s="25">
        <v>71690</v>
      </c>
      <c r="AT730" s="25">
        <v>0</v>
      </c>
      <c r="AU730" s="25">
        <v>80584</v>
      </c>
      <c r="AV730" s="25">
        <v>0</v>
      </c>
      <c r="AW730" s="25">
        <v>71690</v>
      </c>
      <c r="AX730" s="25">
        <v>80584</v>
      </c>
      <c r="AY730" s="25">
        <v>8894</v>
      </c>
    </row>
    <row r="731" spans="2:51" hidden="1">
      <c r="B731" s="5" t="s">
        <v>19</v>
      </c>
      <c r="C731" s="2" t="s">
        <v>131</v>
      </c>
      <c r="D731" s="2"/>
      <c r="E731" s="2"/>
      <c r="F731" s="2" t="s">
        <v>126</v>
      </c>
      <c r="G731" s="3">
        <v>46244</v>
      </c>
      <c r="H731" s="2" t="s">
        <v>4091</v>
      </c>
      <c r="I731" s="3">
        <v>46244</v>
      </c>
      <c r="J731" s="2" t="s">
        <v>4092</v>
      </c>
      <c r="K731" s="2" t="s">
        <v>126</v>
      </c>
      <c r="L731" s="2"/>
      <c r="M731" s="2" t="s">
        <v>90</v>
      </c>
      <c r="N731" s="3">
        <v>46244</v>
      </c>
      <c r="O731" s="2"/>
      <c r="P731" s="2"/>
      <c r="Q731" s="2" t="s">
        <v>25</v>
      </c>
      <c r="R731" s="2" t="s">
        <v>25</v>
      </c>
      <c r="S731" s="2"/>
      <c r="T731" s="3"/>
      <c r="U731" s="2"/>
      <c r="V731" s="2"/>
      <c r="W731" s="2" t="s">
        <v>2644</v>
      </c>
      <c r="X731" s="2" t="s">
        <v>113</v>
      </c>
      <c r="Y731" s="2" t="s">
        <v>170</v>
      </c>
      <c r="Z731" s="2" t="s">
        <v>92</v>
      </c>
      <c r="AA731" s="2" t="s">
        <v>90</v>
      </c>
      <c r="AB731" s="2"/>
      <c r="AC731" s="2" t="s">
        <v>114</v>
      </c>
      <c r="AD731" s="2"/>
      <c r="AE731" s="2" t="s">
        <v>171</v>
      </c>
      <c r="AF731" s="2" t="s">
        <v>125</v>
      </c>
      <c r="AG731" s="2" t="s">
        <v>126</v>
      </c>
      <c r="AH731" s="2" t="s">
        <v>127</v>
      </c>
      <c r="AI731" s="2"/>
      <c r="AJ731" s="2" t="s">
        <v>363</v>
      </c>
      <c r="AK731" s="2" t="s">
        <v>361</v>
      </c>
      <c r="AL731" s="2" t="s">
        <v>361</v>
      </c>
      <c r="AM731" s="2" t="s">
        <v>364</v>
      </c>
      <c r="AN731" s="2" t="s">
        <v>467</v>
      </c>
      <c r="AO731" s="22">
        <v>0</v>
      </c>
      <c r="AP731" s="22">
        <v>0</v>
      </c>
      <c r="AQ731" s="22">
        <v>1</v>
      </c>
      <c r="AR731" s="22"/>
      <c r="AS731" s="25">
        <v>37279</v>
      </c>
      <c r="AT731" s="25">
        <v>0</v>
      </c>
      <c r="AU731" s="25">
        <v>38873</v>
      </c>
      <c r="AV731" s="25">
        <v>0</v>
      </c>
      <c r="AW731" s="25">
        <v>37279</v>
      </c>
      <c r="AX731" s="25">
        <v>38873</v>
      </c>
      <c r="AY731" s="25">
        <v>1594</v>
      </c>
    </row>
    <row r="732" spans="2:51" hidden="1">
      <c r="B732" s="5" t="s">
        <v>19</v>
      </c>
      <c r="C732" s="2" t="s">
        <v>131</v>
      </c>
      <c r="D732" s="2"/>
      <c r="E732" s="2"/>
      <c r="F732" s="2" t="s">
        <v>126</v>
      </c>
      <c r="G732" s="3">
        <v>46244</v>
      </c>
      <c r="H732" s="2" t="s">
        <v>4093</v>
      </c>
      <c r="I732" s="3">
        <v>46244</v>
      </c>
      <c r="J732" s="2" t="s">
        <v>4094</v>
      </c>
      <c r="K732" s="2" t="s">
        <v>126</v>
      </c>
      <c r="L732" s="2"/>
      <c r="M732" s="2" t="s">
        <v>90</v>
      </c>
      <c r="N732" s="3">
        <v>46244</v>
      </c>
      <c r="O732" s="2"/>
      <c r="P732" s="2"/>
      <c r="Q732" s="2" t="s">
        <v>25</v>
      </c>
      <c r="R732" s="2" t="s">
        <v>25</v>
      </c>
      <c r="S732" s="2"/>
      <c r="T732" s="3"/>
      <c r="U732" s="2"/>
      <c r="V732" s="2"/>
      <c r="W732" s="2" t="s">
        <v>1314</v>
      </c>
      <c r="X732" s="2" t="s">
        <v>113</v>
      </c>
      <c r="Y732" s="2" t="s">
        <v>170</v>
      </c>
      <c r="Z732" s="2" t="s">
        <v>92</v>
      </c>
      <c r="AA732" s="2" t="s">
        <v>90</v>
      </c>
      <c r="AB732" s="2"/>
      <c r="AC732" s="2" t="s">
        <v>114</v>
      </c>
      <c r="AD732" s="2"/>
      <c r="AE732" s="2" t="s">
        <v>171</v>
      </c>
      <c r="AF732" s="2" t="s">
        <v>125</v>
      </c>
      <c r="AG732" s="2" t="s">
        <v>126</v>
      </c>
      <c r="AH732" s="2" t="s">
        <v>127</v>
      </c>
      <c r="AI732" s="2"/>
      <c r="AJ732" s="2" t="s">
        <v>138</v>
      </c>
      <c r="AK732" s="2" t="s">
        <v>103</v>
      </c>
      <c r="AL732" s="2" t="s">
        <v>103</v>
      </c>
      <c r="AM732" s="2" t="s">
        <v>139</v>
      </c>
      <c r="AN732" s="2" t="s">
        <v>777</v>
      </c>
      <c r="AO732" s="22">
        <v>0</v>
      </c>
      <c r="AP732" s="22">
        <v>0</v>
      </c>
      <c r="AQ732" s="22">
        <v>1</v>
      </c>
      <c r="AR732" s="22"/>
      <c r="AS732" s="25">
        <v>10610</v>
      </c>
      <c r="AT732" s="25">
        <v>0</v>
      </c>
      <c r="AU732" s="25">
        <v>11587</v>
      </c>
      <c r="AV732" s="25">
        <v>0</v>
      </c>
      <c r="AW732" s="25">
        <v>10610</v>
      </c>
      <c r="AX732" s="25">
        <v>11587</v>
      </c>
      <c r="AY732" s="25">
        <v>977</v>
      </c>
    </row>
    <row r="733" spans="2:51" hidden="1">
      <c r="B733" s="5" t="s">
        <v>19</v>
      </c>
      <c r="C733" s="2" t="s">
        <v>131</v>
      </c>
      <c r="D733" s="2"/>
      <c r="E733" s="2"/>
      <c r="F733" s="2" t="s">
        <v>126</v>
      </c>
      <c r="G733" s="3">
        <v>46244</v>
      </c>
      <c r="H733" s="2" t="s">
        <v>4095</v>
      </c>
      <c r="I733" s="3">
        <v>46244</v>
      </c>
      <c r="J733" s="2" t="s">
        <v>4096</v>
      </c>
      <c r="K733" s="2" t="s">
        <v>126</v>
      </c>
      <c r="L733" s="2"/>
      <c r="M733" s="2" t="s">
        <v>90</v>
      </c>
      <c r="N733" s="3">
        <v>46244</v>
      </c>
      <c r="O733" s="2"/>
      <c r="P733" s="2"/>
      <c r="Q733" s="2" t="s">
        <v>25</v>
      </c>
      <c r="R733" s="2" t="s">
        <v>25</v>
      </c>
      <c r="S733" s="2"/>
      <c r="T733" s="3"/>
      <c r="U733" s="2"/>
      <c r="V733" s="2"/>
      <c r="W733" s="2" t="s">
        <v>922</v>
      </c>
      <c r="X733" s="2" t="s">
        <v>113</v>
      </c>
      <c r="Y733" s="2" t="s">
        <v>923</v>
      </c>
      <c r="Z733" s="2" t="s">
        <v>92</v>
      </c>
      <c r="AA733" s="2" t="s">
        <v>90</v>
      </c>
      <c r="AB733" s="2"/>
      <c r="AC733" s="2" t="s">
        <v>114</v>
      </c>
      <c r="AD733" s="2"/>
      <c r="AE733" s="2" t="s">
        <v>171</v>
      </c>
      <c r="AF733" s="2" t="s">
        <v>125</v>
      </c>
      <c r="AG733" s="2" t="s">
        <v>126</v>
      </c>
      <c r="AH733" s="2" t="s">
        <v>127</v>
      </c>
      <c r="AI733" s="2"/>
      <c r="AJ733" s="2" t="s">
        <v>271</v>
      </c>
      <c r="AK733" s="2" t="s">
        <v>272</v>
      </c>
      <c r="AL733" s="2" t="s">
        <v>272</v>
      </c>
      <c r="AM733" s="2" t="s">
        <v>273</v>
      </c>
      <c r="AN733" s="2" t="s">
        <v>643</v>
      </c>
      <c r="AO733" s="22">
        <v>0</v>
      </c>
      <c r="AP733" s="22">
        <v>0</v>
      </c>
      <c r="AQ733" s="22">
        <v>1</v>
      </c>
      <c r="AR733" s="22"/>
      <c r="AS733" s="25">
        <v>38713</v>
      </c>
      <c r="AT733" s="25">
        <v>0</v>
      </c>
      <c r="AU733" s="25">
        <v>40277</v>
      </c>
      <c r="AV733" s="25">
        <v>0</v>
      </c>
      <c r="AW733" s="25">
        <v>38713</v>
      </c>
      <c r="AX733" s="25">
        <v>40277</v>
      </c>
      <c r="AY733" s="25">
        <v>1564</v>
      </c>
    </row>
    <row r="734" spans="2:51" hidden="1">
      <c r="B734" s="5" t="s">
        <v>19</v>
      </c>
      <c r="C734" s="2" t="s">
        <v>131</v>
      </c>
      <c r="D734" s="2"/>
      <c r="E734" s="2"/>
      <c r="F734" s="2" t="s">
        <v>126</v>
      </c>
      <c r="G734" s="3">
        <v>46244</v>
      </c>
      <c r="H734" s="2" t="s">
        <v>4097</v>
      </c>
      <c r="I734" s="3">
        <v>46244</v>
      </c>
      <c r="J734" s="2" t="s">
        <v>4098</v>
      </c>
      <c r="K734" s="2" t="s">
        <v>126</v>
      </c>
      <c r="L734" s="2"/>
      <c r="M734" s="2" t="s">
        <v>90</v>
      </c>
      <c r="N734" s="3">
        <v>46244</v>
      </c>
      <c r="O734" s="2"/>
      <c r="P734" s="2"/>
      <c r="Q734" s="2" t="s">
        <v>25</v>
      </c>
      <c r="R734" s="2" t="s">
        <v>25</v>
      </c>
      <c r="S734" s="2"/>
      <c r="T734" s="3"/>
      <c r="U734" s="2"/>
      <c r="V734" s="2"/>
      <c r="W734" s="2" t="s">
        <v>182</v>
      </c>
      <c r="X734" s="2" t="s">
        <v>113</v>
      </c>
      <c r="Y734" s="2" t="s">
        <v>170</v>
      </c>
      <c r="Z734" s="2" t="s">
        <v>92</v>
      </c>
      <c r="AA734" s="2" t="s">
        <v>90</v>
      </c>
      <c r="AB734" s="2"/>
      <c r="AC734" s="2" t="s">
        <v>114</v>
      </c>
      <c r="AD734" s="2"/>
      <c r="AE734" s="2" t="s">
        <v>171</v>
      </c>
      <c r="AF734" s="2" t="s">
        <v>125</v>
      </c>
      <c r="AG734" s="2" t="s">
        <v>126</v>
      </c>
      <c r="AH734" s="2" t="s">
        <v>127</v>
      </c>
      <c r="AI734" s="2"/>
      <c r="AJ734" s="2" t="s">
        <v>138</v>
      </c>
      <c r="AK734" s="2" t="s">
        <v>103</v>
      </c>
      <c r="AL734" s="2" t="s">
        <v>103</v>
      </c>
      <c r="AM734" s="2" t="s">
        <v>139</v>
      </c>
      <c r="AN734" s="2" t="s">
        <v>388</v>
      </c>
      <c r="AO734" s="22">
        <v>0</v>
      </c>
      <c r="AP734" s="22">
        <v>0</v>
      </c>
      <c r="AQ734" s="22">
        <v>1</v>
      </c>
      <c r="AR734" s="22"/>
      <c r="AS734" s="25">
        <v>10610</v>
      </c>
      <c r="AT734" s="25">
        <v>0</v>
      </c>
      <c r="AU734" s="25">
        <v>12659</v>
      </c>
      <c r="AV734" s="25">
        <v>0</v>
      </c>
      <c r="AW734" s="25">
        <v>10610</v>
      </c>
      <c r="AX734" s="25">
        <v>12659</v>
      </c>
      <c r="AY734" s="25">
        <v>2049</v>
      </c>
    </row>
    <row r="735" spans="2:51" hidden="1">
      <c r="B735" s="5" t="s">
        <v>19</v>
      </c>
      <c r="C735" s="2" t="s">
        <v>131</v>
      </c>
      <c r="D735" s="2"/>
      <c r="E735" s="2"/>
      <c r="F735" s="2" t="s">
        <v>126</v>
      </c>
      <c r="G735" s="3">
        <v>46244</v>
      </c>
      <c r="H735" s="2" t="s">
        <v>4099</v>
      </c>
      <c r="I735" s="3">
        <v>46244</v>
      </c>
      <c r="J735" s="2" t="s">
        <v>4100</v>
      </c>
      <c r="K735" s="2" t="s">
        <v>126</v>
      </c>
      <c r="L735" s="2"/>
      <c r="M735" s="2" t="s">
        <v>90</v>
      </c>
      <c r="N735" s="3">
        <v>46244</v>
      </c>
      <c r="O735" s="2"/>
      <c r="P735" s="2"/>
      <c r="Q735" s="2" t="s">
        <v>25</v>
      </c>
      <c r="R735" s="2" t="s">
        <v>25</v>
      </c>
      <c r="S735" s="2"/>
      <c r="T735" s="3"/>
      <c r="U735" s="2"/>
      <c r="V735" s="2"/>
      <c r="W735" s="2" t="s">
        <v>1094</v>
      </c>
      <c r="X735" s="2" t="s">
        <v>133</v>
      </c>
      <c r="Y735" s="2" t="s">
        <v>2772</v>
      </c>
      <c r="Z735" s="2" t="s">
        <v>92</v>
      </c>
      <c r="AA735" s="2" t="s">
        <v>90</v>
      </c>
      <c r="AB735" s="2"/>
      <c r="AC735" s="2" t="s">
        <v>114</v>
      </c>
      <c r="AD735" s="2"/>
      <c r="AE735" s="2" t="s">
        <v>171</v>
      </c>
      <c r="AF735" s="2" t="s">
        <v>125</v>
      </c>
      <c r="AG735" s="2" t="s">
        <v>126</v>
      </c>
      <c r="AH735" s="2" t="s">
        <v>127</v>
      </c>
      <c r="AI735" s="2"/>
      <c r="AJ735" s="2" t="s">
        <v>232</v>
      </c>
      <c r="AK735" s="2" t="s">
        <v>5</v>
      </c>
      <c r="AL735" s="2" t="s">
        <v>5</v>
      </c>
      <c r="AM735" s="2" t="s">
        <v>178</v>
      </c>
      <c r="AN735" s="2" t="s">
        <v>345</v>
      </c>
      <c r="AO735" s="22">
        <v>0</v>
      </c>
      <c r="AP735" s="22">
        <v>0</v>
      </c>
      <c r="AQ735" s="22">
        <v>1</v>
      </c>
      <c r="AR735" s="22"/>
      <c r="AS735" s="25">
        <v>31544</v>
      </c>
      <c r="AT735" s="25">
        <v>0</v>
      </c>
      <c r="AU735" s="25">
        <v>33372</v>
      </c>
      <c r="AV735" s="25">
        <v>0</v>
      </c>
      <c r="AW735" s="25">
        <v>31544</v>
      </c>
      <c r="AX735" s="25">
        <v>33372</v>
      </c>
      <c r="AY735" s="25">
        <v>1828</v>
      </c>
    </row>
    <row r="736" spans="2:51" hidden="1">
      <c r="B736" s="5" t="s">
        <v>19</v>
      </c>
      <c r="C736" s="2" t="s">
        <v>131</v>
      </c>
      <c r="D736" s="2"/>
      <c r="E736" s="2"/>
      <c r="F736" s="2" t="s">
        <v>126</v>
      </c>
      <c r="G736" s="3">
        <v>46244</v>
      </c>
      <c r="H736" s="2" t="s">
        <v>4101</v>
      </c>
      <c r="I736" s="3">
        <v>46244</v>
      </c>
      <c r="J736" s="2" t="s">
        <v>4102</v>
      </c>
      <c r="K736" s="2" t="s">
        <v>126</v>
      </c>
      <c r="L736" s="2"/>
      <c r="M736" s="2" t="s">
        <v>90</v>
      </c>
      <c r="N736" s="3">
        <v>46244</v>
      </c>
      <c r="O736" s="2"/>
      <c r="P736" s="2"/>
      <c r="Q736" s="2" t="s">
        <v>25</v>
      </c>
      <c r="R736" s="2" t="s">
        <v>25</v>
      </c>
      <c r="S736" s="2"/>
      <c r="T736" s="3"/>
      <c r="U736" s="2"/>
      <c r="V736" s="2"/>
      <c r="W736" s="2" t="s">
        <v>516</v>
      </c>
      <c r="X736" s="2" t="s">
        <v>113</v>
      </c>
      <c r="Y736" s="2" t="s">
        <v>170</v>
      </c>
      <c r="Z736" s="2" t="s">
        <v>92</v>
      </c>
      <c r="AA736" s="2" t="s">
        <v>90</v>
      </c>
      <c r="AB736" s="2"/>
      <c r="AC736" s="2" t="s">
        <v>114</v>
      </c>
      <c r="AD736" s="2"/>
      <c r="AE736" s="2" t="s">
        <v>171</v>
      </c>
      <c r="AF736" s="2" t="s">
        <v>125</v>
      </c>
      <c r="AG736" s="2" t="s">
        <v>126</v>
      </c>
      <c r="AH736" s="2" t="s">
        <v>127</v>
      </c>
      <c r="AI736" s="2"/>
      <c r="AJ736" s="2" t="s">
        <v>179</v>
      </c>
      <c r="AK736" s="2" t="s">
        <v>8</v>
      </c>
      <c r="AL736" s="2" t="s">
        <v>8</v>
      </c>
      <c r="AM736" s="2" t="s">
        <v>180</v>
      </c>
      <c r="AN736" s="2" t="s">
        <v>367</v>
      </c>
      <c r="AO736" s="22">
        <v>0</v>
      </c>
      <c r="AP736" s="22">
        <v>0</v>
      </c>
      <c r="AQ736" s="22">
        <v>1</v>
      </c>
      <c r="AR736" s="22"/>
      <c r="AS736" s="25">
        <v>13621</v>
      </c>
      <c r="AT736" s="25">
        <v>0</v>
      </c>
      <c r="AU736" s="25">
        <v>14384</v>
      </c>
      <c r="AV736" s="25">
        <v>0</v>
      </c>
      <c r="AW736" s="25">
        <v>13621</v>
      </c>
      <c r="AX736" s="25">
        <v>14384</v>
      </c>
      <c r="AY736" s="25">
        <v>763</v>
      </c>
    </row>
    <row r="737" spans="2:51" hidden="1">
      <c r="B737" s="5" t="s">
        <v>19</v>
      </c>
      <c r="C737" s="2" t="s">
        <v>131</v>
      </c>
      <c r="D737" s="2"/>
      <c r="E737" s="2"/>
      <c r="F737" s="2" t="s">
        <v>126</v>
      </c>
      <c r="G737" s="3">
        <v>46244</v>
      </c>
      <c r="H737" s="2" t="s">
        <v>4103</v>
      </c>
      <c r="I737" s="3">
        <v>46244</v>
      </c>
      <c r="J737" s="2" t="s">
        <v>4104</v>
      </c>
      <c r="K737" s="2" t="s">
        <v>126</v>
      </c>
      <c r="L737" s="2"/>
      <c r="M737" s="2" t="s">
        <v>90</v>
      </c>
      <c r="N737" s="3">
        <v>46244</v>
      </c>
      <c r="O737" s="2"/>
      <c r="P737" s="2"/>
      <c r="Q737" s="2" t="s">
        <v>25</v>
      </c>
      <c r="R737" s="2" t="s">
        <v>25</v>
      </c>
      <c r="S737" s="2"/>
      <c r="T737" s="3"/>
      <c r="U737" s="2"/>
      <c r="V737" s="2"/>
      <c r="W737" s="2" t="s">
        <v>500</v>
      </c>
      <c r="X737" s="2" t="s">
        <v>113</v>
      </c>
      <c r="Y737" s="2" t="s">
        <v>170</v>
      </c>
      <c r="Z737" s="2" t="s">
        <v>92</v>
      </c>
      <c r="AA737" s="2" t="s">
        <v>90</v>
      </c>
      <c r="AB737" s="2"/>
      <c r="AC737" s="2" t="s">
        <v>114</v>
      </c>
      <c r="AD737" s="2"/>
      <c r="AE737" s="2" t="s">
        <v>171</v>
      </c>
      <c r="AF737" s="2" t="s">
        <v>125</v>
      </c>
      <c r="AG737" s="2" t="s">
        <v>126</v>
      </c>
      <c r="AH737" s="2" t="s">
        <v>127</v>
      </c>
      <c r="AI737" s="2"/>
      <c r="AJ737" s="2" t="s">
        <v>236</v>
      </c>
      <c r="AK737" s="2" t="s">
        <v>168</v>
      </c>
      <c r="AL737" s="2" t="s">
        <v>168</v>
      </c>
      <c r="AM737" s="2" t="s">
        <v>237</v>
      </c>
      <c r="AN737" s="2" t="s">
        <v>593</v>
      </c>
      <c r="AO737" s="22">
        <v>0</v>
      </c>
      <c r="AP737" s="22">
        <v>0</v>
      </c>
      <c r="AQ737" s="22">
        <v>1</v>
      </c>
      <c r="AR737" s="22"/>
      <c r="AS737" s="25">
        <v>27242</v>
      </c>
      <c r="AT737" s="25">
        <v>0</v>
      </c>
      <c r="AU737" s="25">
        <v>31648</v>
      </c>
      <c r="AV737" s="25">
        <v>0</v>
      </c>
      <c r="AW737" s="25">
        <v>27242</v>
      </c>
      <c r="AX737" s="25">
        <v>31648</v>
      </c>
      <c r="AY737" s="25">
        <v>4406</v>
      </c>
    </row>
    <row r="738" spans="2:51" hidden="1">
      <c r="B738" s="5" t="s">
        <v>19</v>
      </c>
      <c r="C738" s="2" t="s">
        <v>131</v>
      </c>
      <c r="D738" s="2"/>
      <c r="E738" s="2"/>
      <c r="F738" s="2" t="s">
        <v>126</v>
      </c>
      <c r="G738" s="3">
        <v>46244</v>
      </c>
      <c r="H738" s="2" t="s">
        <v>4105</v>
      </c>
      <c r="I738" s="3">
        <v>46244</v>
      </c>
      <c r="J738" s="2" t="s">
        <v>4106</v>
      </c>
      <c r="K738" s="2" t="s">
        <v>126</v>
      </c>
      <c r="L738" s="2"/>
      <c r="M738" s="2" t="s">
        <v>90</v>
      </c>
      <c r="N738" s="3">
        <v>46244</v>
      </c>
      <c r="O738" s="2"/>
      <c r="P738" s="2"/>
      <c r="Q738" s="2" t="s">
        <v>25</v>
      </c>
      <c r="R738" s="2" t="s">
        <v>25</v>
      </c>
      <c r="S738" s="2"/>
      <c r="T738" s="3"/>
      <c r="U738" s="2"/>
      <c r="V738" s="2"/>
      <c r="W738" s="2" t="s">
        <v>479</v>
      </c>
      <c r="X738" s="2" t="s">
        <v>113</v>
      </c>
      <c r="Y738" s="2" t="s">
        <v>170</v>
      </c>
      <c r="Z738" s="2" t="s">
        <v>92</v>
      </c>
      <c r="AA738" s="2" t="s">
        <v>90</v>
      </c>
      <c r="AB738" s="2"/>
      <c r="AC738" s="2" t="s">
        <v>114</v>
      </c>
      <c r="AD738" s="2"/>
      <c r="AE738" s="2" t="s">
        <v>171</v>
      </c>
      <c r="AF738" s="2" t="s">
        <v>125</v>
      </c>
      <c r="AG738" s="2" t="s">
        <v>126</v>
      </c>
      <c r="AH738" s="2" t="s">
        <v>127</v>
      </c>
      <c r="AI738" s="2"/>
      <c r="AJ738" s="2" t="s">
        <v>365</v>
      </c>
      <c r="AK738" s="2" t="s">
        <v>204</v>
      </c>
      <c r="AL738" s="2" t="s">
        <v>204</v>
      </c>
      <c r="AM738" s="2" t="s">
        <v>205</v>
      </c>
      <c r="AN738" s="2" t="s">
        <v>366</v>
      </c>
      <c r="AO738" s="22">
        <v>0</v>
      </c>
      <c r="AP738" s="22">
        <v>0</v>
      </c>
      <c r="AQ738" s="22">
        <v>1</v>
      </c>
      <c r="AR738" s="22"/>
      <c r="AS738" s="25">
        <v>21794</v>
      </c>
      <c r="AT738" s="25">
        <v>0</v>
      </c>
      <c r="AU738" s="25">
        <v>23245</v>
      </c>
      <c r="AV738" s="25">
        <v>0</v>
      </c>
      <c r="AW738" s="25">
        <v>21794</v>
      </c>
      <c r="AX738" s="25">
        <v>23245</v>
      </c>
      <c r="AY738" s="25">
        <v>1451</v>
      </c>
    </row>
    <row r="739" spans="2:51" hidden="1">
      <c r="B739" s="5" t="s">
        <v>19</v>
      </c>
      <c r="C739" s="2" t="s">
        <v>131</v>
      </c>
      <c r="D739" s="2"/>
      <c r="E739" s="2"/>
      <c r="F739" s="2" t="s">
        <v>126</v>
      </c>
      <c r="G739" s="3">
        <v>46244</v>
      </c>
      <c r="H739" s="2" t="s">
        <v>4107</v>
      </c>
      <c r="I739" s="3">
        <v>46244</v>
      </c>
      <c r="J739" s="2" t="s">
        <v>4108</v>
      </c>
      <c r="K739" s="2" t="s">
        <v>126</v>
      </c>
      <c r="L739" s="2"/>
      <c r="M739" s="2" t="s">
        <v>90</v>
      </c>
      <c r="N739" s="3">
        <v>46244</v>
      </c>
      <c r="O739" s="2"/>
      <c r="P739" s="2"/>
      <c r="Q739" s="2" t="s">
        <v>25</v>
      </c>
      <c r="R739" s="2" t="s">
        <v>25</v>
      </c>
      <c r="S739" s="2"/>
      <c r="T739" s="3"/>
      <c r="U739" s="2"/>
      <c r="V739" s="2"/>
      <c r="W739" s="2" t="s">
        <v>1145</v>
      </c>
      <c r="X739" s="2" t="s">
        <v>133</v>
      </c>
      <c r="Y739" s="2" t="s">
        <v>170</v>
      </c>
      <c r="Z739" s="2" t="s">
        <v>92</v>
      </c>
      <c r="AA739" s="2" t="s">
        <v>90</v>
      </c>
      <c r="AB739" s="2"/>
      <c r="AC739" s="2" t="s">
        <v>114</v>
      </c>
      <c r="AD739" s="2"/>
      <c r="AE739" s="2" t="s">
        <v>171</v>
      </c>
      <c r="AF739" s="2" t="s">
        <v>125</v>
      </c>
      <c r="AG739" s="2" t="s">
        <v>126</v>
      </c>
      <c r="AH739" s="2" t="s">
        <v>127</v>
      </c>
      <c r="AI739" s="2"/>
      <c r="AJ739" s="2" t="s">
        <v>138</v>
      </c>
      <c r="AK739" s="2" t="s">
        <v>103</v>
      </c>
      <c r="AL739" s="2" t="s">
        <v>103</v>
      </c>
      <c r="AM739" s="2" t="s">
        <v>139</v>
      </c>
      <c r="AN739" s="2" t="s">
        <v>406</v>
      </c>
      <c r="AO739" s="22">
        <v>0</v>
      </c>
      <c r="AP739" s="22">
        <v>0</v>
      </c>
      <c r="AQ739" s="22">
        <v>1</v>
      </c>
      <c r="AR739" s="22"/>
      <c r="AS739" s="25">
        <v>22530</v>
      </c>
      <c r="AT739" s="25">
        <v>0</v>
      </c>
      <c r="AU739" s="25">
        <v>22627</v>
      </c>
      <c r="AV739" s="25">
        <v>0</v>
      </c>
      <c r="AW739" s="25">
        <v>22530</v>
      </c>
      <c r="AX739" s="25">
        <v>22627</v>
      </c>
      <c r="AY739" s="25">
        <v>97</v>
      </c>
    </row>
    <row r="740" spans="2:51" hidden="1">
      <c r="B740" s="5" t="s">
        <v>19</v>
      </c>
      <c r="C740" s="2" t="s">
        <v>131</v>
      </c>
      <c r="D740" s="2"/>
      <c r="E740" s="2"/>
      <c r="F740" s="2" t="s">
        <v>126</v>
      </c>
      <c r="G740" s="3">
        <v>46244</v>
      </c>
      <c r="H740" s="2" t="s">
        <v>4109</v>
      </c>
      <c r="I740" s="3">
        <v>46244</v>
      </c>
      <c r="J740" s="2" t="s">
        <v>4110</v>
      </c>
      <c r="K740" s="2" t="s">
        <v>126</v>
      </c>
      <c r="L740" s="2"/>
      <c r="M740" s="2" t="s">
        <v>90</v>
      </c>
      <c r="N740" s="3">
        <v>46244</v>
      </c>
      <c r="O740" s="2"/>
      <c r="P740" s="2"/>
      <c r="Q740" s="2" t="s">
        <v>25</v>
      </c>
      <c r="R740" s="2" t="s">
        <v>25</v>
      </c>
      <c r="S740" s="2"/>
      <c r="T740" s="3"/>
      <c r="U740" s="2"/>
      <c r="V740" s="2"/>
      <c r="W740" s="2" t="s">
        <v>950</v>
      </c>
      <c r="X740" s="2" t="s">
        <v>113</v>
      </c>
      <c r="Y740" s="2" t="s">
        <v>170</v>
      </c>
      <c r="Z740" s="2" t="s">
        <v>92</v>
      </c>
      <c r="AA740" s="2" t="s">
        <v>90</v>
      </c>
      <c r="AB740" s="2"/>
      <c r="AC740" s="2" t="s">
        <v>114</v>
      </c>
      <c r="AD740" s="2"/>
      <c r="AE740" s="2" t="s">
        <v>171</v>
      </c>
      <c r="AF740" s="2" t="s">
        <v>125</v>
      </c>
      <c r="AG740" s="2" t="s">
        <v>126</v>
      </c>
      <c r="AH740" s="2" t="s">
        <v>127</v>
      </c>
      <c r="AI740" s="2"/>
      <c r="AJ740" s="2" t="s">
        <v>138</v>
      </c>
      <c r="AK740" s="2" t="s">
        <v>103</v>
      </c>
      <c r="AL740" s="2" t="s">
        <v>103</v>
      </c>
      <c r="AM740" s="2" t="s">
        <v>139</v>
      </c>
      <c r="AN740" s="2" t="s">
        <v>375</v>
      </c>
      <c r="AO740" s="22">
        <v>0</v>
      </c>
      <c r="AP740" s="22">
        <v>0</v>
      </c>
      <c r="AQ740" s="22">
        <v>1</v>
      </c>
      <c r="AR740" s="22"/>
      <c r="AS740" s="25">
        <v>22530</v>
      </c>
      <c r="AT740" s="25">
        <v>0</v>
      </c>
      <c r="AU740" s="25">
        <v>22627</v>
      </c>
      <c r="AV740" s="25">
        <v>0</v>
      </c>
      <c r="AW740" s="25">
        <v>22530</v>
      </c>
      <c r="AX740" s="25">
        <v>22627</v>
      </c>
      <c r="AY740" s="25">
        <v>97</v>
      </c>
    </row>
    <row r="741" spans="2:51" hidden="1">
      <c r="B741" s="5" t="s">
        <v>19</v>
      </c>
      <c r="C741" s="2" t="s">
        <v>131</v>
      </c>
      <c r="D741" s="2"/>
      <c r="E741" s="2"/>
      <c r="F741" s="2" t="s">
        <v>126</v>
      </c>
      <c r="G741" s="3">
        <v>46244</v>
      </c>
      <c r="H741" s="2" t="s">
        <v>4111</v>
      </c>
      <c r="I741" s="3">
        <v>46244</v>
      </c>
      <c r="J741" s="2" t="s">
        <v>4112</v>
      </c>
      <c r="K741" s="2" t="s">
        <v>126</v>
      </c>
      <c r="L741" s="2"/>
      <c r="M741" s="2" t="s">
        <v>90</v>
      </c>
      <c r="N741" s="3">
        <v>46244</v>
      </c>
      <c r="O741" s="2"/>
      <c r="P741" s="2"/>
      <c r="Q741" s="2" t="s">
        <v>25</v>
      </c>
      <c r="R741" s="2" t="s">
        <v>25</v>
      </c>
      <c r="S741" s="2"/>
      <c r="T741" s="3"/>
      <c r="U741" s="2"/>
      <c r="V741" s="2"/>
      <c r="W741" s="2" t="s">
        <v>617</v>
      </c>
      <c r="X741" s="2" t="s">
        <v>113</v>
      </c>
      <c r="Y741" s="2" t="s">
        <v>618</v>
      </c>
      <c r="Z741" s="2" t="s">
        <v>92</v>
      </c>
      <c r="AA741" s="2" t="s">
        <v>90</v>
      </c>
      <c r="AB741" s="2"/>
      <c r="AC741" s="2" t="s">
        <v>114</v>
      </c>
      <c r="AD741" s="2"/>
      <c r="AE741" s="2" t="s">
        <v>171</v>
      </c>
      <c r="AF741" s="2" t="s">
        <v>125</v>
      </c>
      <c r="AG741" s="2" t="s">
        <v>126</v>
      </c>
      <c r="AH741" s="2" t="s">
        <v>127</v>
      </c>
      <c r="AI741" s="2"/>
      <c r="AJ741" s="2" t="s">
        <v>415</v>
      </c>
      <c r="AK741" s="2" t="s">
        <v>412</v>
      </c>
      <c r="AL741" s="2" t="s">
        <v>412</v>
      </c>
      <c r="AM741" s="2" t="s">
        <v>413</v>
      </c>
      <c r="AN741" s="2" t="s">
        <v>481</v>
      </c>
      <c r="AO741" s="22">
        <v>0</v>
      </c>
      <c r="AP741" s="22">
        <v>0</v>
      </c>
      <c r="AQ741" s="22">
        <v>1</v>
      </c>
      <c r="AR741" s="22"/>
      <c r="AS741" s="25">
        <v>54819</v>
      </c>
      <c r="AT741" s="25">
        <v>0</v>
      </c>
      <c r="AU741" s="25">
        <v>57952</v>
      </c>
      <c r="AV741" s="25">
        <v>0</v>
      </c>
      <c r="AW741" s="25">
        <v>54819</v>
      </c>
      <c r="AX741" s="25">
        <v>57952</v>
      </c>
      <c r="AY741" s="25">
        <v>3133</v>
      </c>
    </row>
    <row r="742" spans="2:51" hidden="1">
      <c r="B742" s="5" t="s">
        <v>19</v>
      </c>
      <c r="C742" s="2" t="s">
        <v>131</v>
      </c>
      <c r="D742" s="2"/>
      <c r="E742" s="2"/>
      <c r="F742" s="2" t="s">
        <v>126</v>
      </c>
      <c r="G742" s="3">
        <v>46244</v>
      </c>
      <c r="H742" s="2" t="s">
        <v>4113</v>
      </c>
      <c r="I742" s="3">
        <v>46244</v>
      </c>
      <c r="J742" s="2" t="s">
        <v>4114</v>
      </c>
      <c r="K742" s="2" t="s">
        <v>126</v>
      </c>
      <c r="L742" s="2"/>
      <c r="M742" s="2" t="s">
        <v>90</v>
      </c>
      <c r="N742" s="3">
        <v>46244</v>
      </c>
      <c r="O742" s="2"/>
      <c r="P742" s="2"/>
      <c r="Q742" s="2" t="s">
        <v>25</v>
      </c>
      <c r="R742" s="2" t="s">
        <v>25</v>
      </c>
      <c r="S742" s="2"/>
      <c r="T742" s="3"/>
      <c r="U742" s="2"/>
      <c r="V742" s="2"/>
      <c r="W742" s="2" t="s">
        <v>516</v>
      </c>
      <c r="X742" s="2" t="s">
        <v>113</v>
      </c>
      <c r="Y742" s="2" t="s">
        <v>170</v>
      </c>
      <c r="Z742" s="2" t="s">
        <v>92</v>
      </c>
      <c r="AA742" s="2" t="s">
        <v>90</v>
      </c>
      <c r="AB742" s="2"/>
      <c r="AC742" s="2" t="s">
        <v>114</v>
      </c>
      <c r="AD742" s="2"/>
      <c r="AE742" s="2" t="s">
        <v>171</v>
      </c>
      <c r="AF742" s="2" t="s">
        <v>125</v>
      </c>
      <c r="AG742" s="2" t="s">
        <v>126</v>
      </c>
      <c r="AH742" s="2" t="s">
        <v>127</v>
      </c>
      <c r="AI742" s="2"/>
      <c r="AJ742" s="2" t="s">
        <v>326</v>
      </c>
      <c r="AK742" s="2" t="s">
        <v>202</v>
      </c>
      <c r="AL742" s="2" t="s">
        <v>202</v>
      </c>
      <c r="AM742" s="2" t="s">
        <v>203</v>
      </c>
      <c r="AN742" s="2" t="s">
        <v>386</v>
      </c>
      <c r="AO742" s="22">
        <v>0</v>
      </c>
      <c r="AP742" s="22">
        <v>0</v>
      </c>
      <c r="AQ742" s="22">
        <v>1</v>
      </c>
      <c r="AR742" s="22"/>
      <c r="AS742" s="25">
        <v>6022</v>
      </c>
      <c r="AT742" s="25">
        <v>0</v>
      </c>
      <c r="AU742" s="25">
        <v>5163</v>
      </c>
      <c r="AV742" s="25">
        <v>0</v>
      </c>
      <c r="AW742" s="25">
        <v>6022</v>
      </c>
      <c r="AX742" s="25">
        <v>5163</v>
      </c>
      <c r="AY742" s="25">
        <v>-859</v>
      </c>
    </row>
    <row r="743" spans="2:51" hidden="1">
      <c r="B743" s="5" t="s">
        <v>19</v>
      </c>
      <c r="C743" s="2" t="s">
        <v>131</v>
      </c>
      <c r="D743" s="2"/>
      <c r="E743" s="2"/>
      <c r="F743" s="2" t="s">
        <v>126</v>
      </c>
      <c r="G743" s="3">
        <v>46244</v>
      </c>
      <c r="H743" s="2" t="s">
        <v>4115</v>
      </c>
      <c r="I743" s="3">
        <v>46244</v>
      </c>
      <c r="J743" s="2" t="s">
        <v>4116</v>
      </c>
      <c r="K743" s="2" t="s">
        <v>126</v>
      </c>
      <c r="L743" s="2"/>
      <c r="M743" s="2" t="s">
        <v>90</v>
      </c>
      <c r="N743" s="3">
        <v>46244</v>
      </c>
      <c r="O743" s="2"/>
      <c r="P743" s="2"/>
      <c r="Q743" s="2" t="s">
        <v>25</v>
      </c>
      <c r="R743" s="2" t="s">
        <v>25</v>
      </c>
      <c r="S743" s="2"/>
      <c r="T743" s="3"/>
      <c r="U743" s="2"/>
      <c r="V743" s="2"/>
      <c r="W743" s="2" t="s">
        <v>1242</v>
      </c>
      <c r="X743" s="2" t="s">
        <v>133</v>
      </c>
      <c r="Y743" s="2" t="s">
        <v>811</v>
      </c>
      <c r="Z743" s="2" t="s">
        <v>92</v>
      </c>
      <c r="AA743" s="2" t="s">
        <v>90</v>
      </c>
      <c r="AB743" s="2"/>
      <c r="AC743" s="2" t="s">
        <v>114</v>
      </c>
      <c r="AD743" s="2"/>
      <c r="AE743" s="2" t="s">
        <v>171</v>
      </c>
      <c r="AF743" s="2" t="s">
        <v>125</v>
      </c>
      <c r="AG743" s="2" t="s">
        <v>126</v>
      </c>
      <c r="AH743" s="2" t="s">
        <v>127</v>
      </c>
      <c r="AI743" s="2"/>
      <c r="AJ743" s="2" t="s">
        <v>251</v>
      </c>
      <c r="AK743" s="2" t="s">
        <v>252</v>
      </c>
      <c r="AL743" s="2" t="s">
        <v>252</v>
      </c>
      <c r="AM743" s="2" t="s">
        <v>253</v>
      </c>
      <c r="AN743" s="2" t="s">
        <v>636</v>
      </c>
      <c r="AO743" s="22">
        <v>0</v>
      </c>
      <c r="AP743" s="22">
        <v>0</v>
      </c>
      <c r="AQ743" s="22">
        <v>1</v>
      </c>
      <c r="AR743" s="22"/>
      <c r="AS743" s="25">
        <v>57352</v>
      </c>
      <c r="AT743" s="25">
        <v>0</v>
      </c>
      <c r="AU743" s="25">
        <v>72741</v>
      </c>
      <c r="AV743" s="25">
        <v>0</v>
      </c>
      <c r="AW743" s="25">
        <v>57352</v>
      </c>
      <c r="AX743" s="25">
        <v>72741</v>
      </c>
      <c r="AY743" s="25">
        <v>15389</v>
      </c>
    </row>
    <row r="744" spans="2:51" hidden="1">
      <c r="B744" s="5" t="s">
        <v>19</v>
      </c>
      <c r="C744" s="2" t="s">
        <v>131</v>
      </c>
      <c r="D744" s="2"/>
      <c r="E744" s="2"/>
      <c r="F744" s="2" t="s">
        <v>126</v>
      </c>
      <c r="G744" s="3">
        <v>46244</v>
      </c>
      <c r="H744" s="2" t="s">
        <v>4117</v>
      </c>
      <c r="I744" s="3">
        <v>46244</v>
      </c>
      <c r="J744" s="2" t="s">
        <v>4118</v>
      </c>
      <c r="K744" s="2" t="s">
        <v>126</v>
      </c>
      <c r="L744" s="2"/>
      <c r="M744" s="2" t="s">
        <v>90</v>
      </c>
      <c r="N744" s="3">
        <v>46244</v>
      </c>
      <c r="O744" s="2"/>
      <c r="P744" s="2"/>
      <c r="Q744" s="2" t="s">
        <v>25</v>
      </c>
      <c r="R744" s="2" t="s">
        <v>25</v>
      </c>
      <c r="S744" s="2"/>
      <c r="T744" s="3"/>
      <c r="U744" s="2"/>
      <c r="V744" s="2"/>
      <c r="W744" s="2" t="s">
        <v>427</v>
      </c>
      <c r="X744" s="2" t="s">
        <v>113</v>
      </c>
      <c r="Y744" s="2" t="s">
        <v>170</v>
      </c>
      <c r="Z744" s="2" t="s">
        <v>92</v>
      </c>
      <c r="AA744" s="2" t="s">
        <v>90</v>
      </c>
      <c r="AB744" s="2"/>
      <c r="AC744" s="2" t="s">
        <v>114</v>
      </c>
      <c r="AD744" s="2"/>
      <c r="AE744" s="2" t="s">
        <v>171</v>
      </c>
      <c r="AF744" s="2" t="s">
        <v>125</v>
      </c>
      <c r="AG744" s="2" t="s">
        <v>126</v>
      </c>
      <c r="AH744" s="2" t="s">
        <v>127</v>
      </c>
      <c r="AI744" s="2"/>
      <c r="AJ744" s="2" t="s">
        <v>123</v>
      </c>
      <c r="AK744" s="2" t="s">
        <v>13</v>
      </c>
      <c r="AL744" s="2" t="s">
        <v>13</v>
      </c>
      <c r="AM744" s="2" t="s">
        <v>124</v>
      </c>
      <c r="AN744" s="2" t="s">
        <v>469</v>
      </c>
      <c r="AO744" s="22">
        <v>0</v>
      </c>
      <c r="AP744" s="22">
        <v>0</v>
      </c>
      <c r="AQ744" s="22">
        <v>1</v>
      </c>
      <c r="AR744" s="22"/>
      <c r="AS744" s="25">
        <v>20893</v>
      </c>
      <c r="AT744" s="25">
        <v>0</v>
      </c>
      <c r="AU744" s="25">
        <v>23291</v>
      </c>
      <c r="AV744" s="25">
        <v>0</v>
      </c>
      <c r="AW744" s="25">
        <v>20893</v>
      </c>
      <c r="AX744" s="25">
        <v>23291</v>
      </c>
      <c r="AY744" s="25">
        <v>2398</v>
      </c>
    </row>
    <row r="745" spans="2:51" hidden="1">
      <c r="B745" s="5" t="s">
        <v>19</v>
      </c>
      <c r="C745" s="2" t="s">
        <v>131</v>
      </c>
      <c r="D745" s="2"/>
      <c r="E745" s="2"/>
      <c r="F745" s="2" t="s">
        <v>126</v>
      </c>
      <c r="G745" s="3">
        <v>46244</v>
      </c>
      <c r="H745" s="2" t="s">
        <v>4119</v>
      </c>
      <c r="I745" s="3">
        <v>46244</v>
      </c>
      <c r="J745" s="2" t="s">
        <v>4120</v>
      </c>
      <c r="K745" s="2" t="s">
        <v>126</v>
      </c>
      <c r="L745" s="2"/>
      <c r="M745" s="2" t="s">
        <v>90</v>
      </c>
      <c r="N745" s="3">
        <v>46244</v>
      </c>
      <c r="O745" s="2"/>
      <c r="P745" s="2"/>
      <c r="Q745" s="2" t="s">
        <v>25</v>
      </c>
      <c r="R745" s="2" t="s">
        <v>25</v>
      </c>
      <c r="S745" s="2"/>
      <c r="T745" s="3"/>
      <c r="U745" s="2"/>
      <c r="V745" s="2"/>
      <c r="W745" s="2" t="s">
        <v>1112</v>
      </c>
      <c r="X745" s="2" t="s">
        <v>133</v>
      </c>
      <c r="Y745" s="2" t="s">
        <v>170</v>
      </c>
      <c r="Z745" s="2" t="s">
        <v>92</v>
      </c>
      <c r="AA745" s="2" t="s">
        <v>90</v>
      </c>
      <c r="AB745" s="2"/>
      <c r="AC745" s="2" t="s">
        <v>114</v>
      </c>
      <c r="AD745" s="2"/>
      <c r="AE745" s="2" t="s">
        <v>171</v>
      </c>
      <c r="AF745" s="2" t="s">
        <v>125</v>
      </c>
      <c r="AG745" s="2" t="s">
        <v>126</v>
      </c>
      <c r="AH745" s="2" t="s">
        <v>127</v>
      </c>
      <c r="AI745" s="2"/>
      <c r="AJ745" s="2" t="s">
        <v>209</v>
      </c>
      <c r="AK745" s="2" t="s">
        <v>201</v>
      </c>
      <c r="AL745" s="2" t="s">
        <v>201</v>
      </c>
      <c r="AM745" s="2" t="s">
        <v>210</v>
      </c>
      <c r="AN745" s="2" t="s">
        <v>578</v>
      </c>
      <c r="AO745" s="22">
        <v>0</v>
      </c>
      <c r="AP745" s="22">
        <v>0</v>
      </c>
      <c r="AQ745" s="22">
        <v>1</v>
      </c>
      <c r="AR745" s="22"/>
      <c r="AS745" s="25">
        <v>34411</v>
      </c>
      <c r="AT745" s="25">
        <v>0</v>
      </c>
      <c r="AU745" s="25">
        <v>40766</v>
      </c>
      <c r="AV745" s="25">
        <v>0</v>
      </c>
      <c r="AW745" s="25">
        <v>34411</v>
      </c>
      <c r="AX745" s="25">
        <v>40766</v>
      </c>
      <c r="AY745" s="25">
        <v>6355</v>
      </c>
    </row>
    <row r="746" spans="2:51" hidden="1">
      <c r="B746" s="5" t="s">
        <v>19</v>
      </c>
      <c r="C746" s="2" t="s">
        <v>112</v>
      </c>
      <c r="D746" s="2" t="s">
        <v>100</v>
      </c>
      <c r="E746" s="2"/>
      <c r="F746" s="2"/>
      <c r="G746" s="3">
        <v>46244</v>
      </c>
      <c r="H746" s="2" t="s">
        <v>4121</v>
      </c>
      <c r="I746" s="3">
        <v>46244</v>
      </c>
      <c r="J746" s="2" t="s">
        <v>4122</v>
      </c>
      <c r="K746" s="2"/>
      <c r="L746" s="2"/>
      <c r="M746" s="2" t="s">
        <v>90</v>
      </c>
      <c r="N746" s="3"/>
      <c r="O746" s="2"/>
      <c r="P746" s="2"/>
      <c r="Q746" s="2" t="s">
        <v>23</v>
      </c>
      <c r="R746" s="2" t="s">
        <v>23</v>
      </c>
      <c r="S746" s="2"/>
      <c r="T746" s="3">
        <v>46244</v>
      </c>
      <c r="U746" s="2" t="s">
        <v>4123</v>
      </c>
      <c r="V746" s="2"/>
      <c r="W746" s="2" t="s">
        <v>4124</v>
      </c>
      <c r="X746" s="2" t="s">
        <v>113</v>
      </c>
      <c r="Y746" s="2" t="s">
        <v>1067</v>
      </c>
      <c r="Z746" s="2" t="s">
        <v>92</v>
      </c>
      <c r="AA746" s="2" t="s">
        <v>90</v>
      </c>
      <c r="AB746" s="2"/>
      <c r="AC746" s="2" t="s">
        <v>114</v>
      </c>
      <c r="AD746" s="2">
        <v>1</v>
      </c>
      <c r="AE746" s="2" t="s">
        <v>216</v>
      </c>
      <c r="AF746" s="2" t="s">
        <v>216</v>
      </c>
      <c r="AG746" s="2" t="s">
        <v>103</v>
      </c>
      <c r="AH746" s="2"/>
      <c r="AI746" s="2"/>
      <c r="AJ746" s="2" t="s">
        <v>97</v>
      </c>
      <c r="AK746" s="2" t="s">
        <v>14</v>
      </c>
      <c r="AL746" s="2" t="s">
        <v>14</v>
      </c>
      <c r="AM746" s="2" t="s">
        <v>98</v>
      </c>
      <c r="AN746" s="2" t="s">
        <v>4125</v>
      </c>
      <c r="AO746" s="22">
        <v>0</v>
      </c>
      <c r="AP746" s="22">
        <v>0</v>
      </c>
      <c r="AQ746" s="22">
        <v>0</v>
      </c>
      <c r="AR746" s="22">
        <v>0</v>
      </c>
      <c r="AS746" s="25">
        <v>27000</v>
      </c>
      <c r="AT746" s="25">
        <v>0</v>
      </c>
      <c r="AU746" s="25">
        <v>33472</v>
      </c>
      <c r="AV746" s="25">
        <v>0</v>
      </c>
      <c r="AW746" s="25">
        <v>27000</v>
      </c>
      <c r="AX746" s="25">
        <v>33472</v>
      </c>
      <c r="AY746" s="25">
        <v>6472</v>
      </c>
    </row>
    <row r="747" spans="2:51" hidden="1">
      <c r="B747" s="5" t="s">
        <v>19</v>
      </c>
      <c r="C747" s="2" t="s">
        <v>112</v>
      </c>
      <c r="D747" s="2" t="s">
        <v>100</v>
      </c>
      <c r="E747" s="2"/>
      <c r="F747" s="2"/>
      <c r="G747" s="3">
        <v>46244</v>
      </c>
      <c r="H747" s="2" t="s">
        <v>4126</v>
      </c>
      <c r="I747" s="3">
        <v>46244</v>
      </c>
      <c r="J747" s="2" t="s">
        <v>4127</v>
      </c>
      <c r="K747" s="2"/>
      <c r="L747" s="2"/>
      <c r="M747" s="2" t="s">
        <v>90</v>
      </c>
      <c r="N747" s="3"/>
      <c r="O747" s="2"/>
      <c r="P747" s="2"/>
      <c r="Q747" s="2" t="s">
        <v>25</v>
      </c>
      <c r="R747" s="2" t="s">
        <v>25</v>
      </c>
      <c r="S747" s="2"/>
      <c r="T747" s="3">
        <v>46244</v>
      </c>
      <c r="U747" s="2" t="s">
        <v>4128</v>
      </c>
      <c r="V747" s="2"/>
      <c r="W747" s="2" t="s">
        <v>1553</v>
      </c>
      <c r="X747" s="2" t="s">
        <v>133</v>
      </c>
      <c r="Y747" s="2" t="s">
        <v>1554</v>
      </c>
      <c r="Z747" s="2" t="s">
        <v>92</v>
      </c>
      <c r="AA747" s="2" t="s">
        <v>90</v>
      </c>
      <c r="AB747" s="2"/>
      <c r="AC747" s="2" t="s">
        <v>114</v>
      </c>
      <c r="AD747" s="2">
        <v>1</v>
      </c>
      <c r="AE747" s="2" t="s">
        <v>125</v>
      </c>
      <c r="AF747" s="2" t="s">
        <v>125</v>
      </c>
      <c r="AG747" s="2" t="s">
        <v>126</v>
      </c>
      <c r="AH747" s="2" t="s">
        <v>127</v>
      </c>
      <c r="AI747" s="2"/>
      <c r="AJ747" s="2" t="s">
        <v>134</v>
      </c>
      <c r="AK747" s="2" t="s">
        <v>10</v>
      </c>
      <c r="AL747" s="2" t="s">
        <v>10</v>
      </c>
      <c r="AM747" s="2" t="s">
        <v>135</v>
      </c>
      <c r="AN747" s="2"/>
      <c r="AO747" s="22">
        <v>0</v>
      </c>
      <c r="AP747" s="22">
        <v>0</v>
      </c>
      <c r="AQ747" s="22">
        <v>0</v>
      </c>
      <c r="AR747" s="22">
        <v>0</v>
      </c>
      <c r="AS747" s="25">
        <v>47000</v>
      </c>
      <c r="AT747" s="25">
        <v>0</v>
      </c>
      <c r="AU747" s="25">
        <v>56580</v>
      </c>
      <c r="AV747" s="25">
        <v>0</v>
      </c>
      <c r="AW747" s="25">
        <v>47000</v>
      </c>
      <c r="AX747" s="25">
        <v>56580</v>
      </c>
      <c r="AY747" s="25">
        <v>9580</v>
      </c>
    </row>
    <row r="748" spans="2:51" hidden="1">
      <c r="B748" s="5" t="s">
        <v>19</v>
      </c>
      <c r="C748" s="2" t="s">
        <v>112</v>
      </c>
      <c r="D748" s="2" t="s">
        <v>100</v>
      </c>
      <c r="E748" s="2"/>
      <c r="F748" s="2"/>
      <c r="G748" s="3">
        <v>46244</v>
      </c>
      <c r="H748" s="2" t="s">
        <v>4129</v>
      </c>
      <c r="I748" s="3">
        <v>46244</v>
      </c>
      <c r="J748" s="2" t="s">
        <v>4130</v>
      </c>
      <c r="K748" s="2"/>
      <c r="L748" s="2"/>
      <c r="M748" s="2" t="s">
        <v>90</v>
      </c>
      <c r="N748" s="3"/>
      <c r="O748" s="2"/>
      <c r="P748" s="2"/>
      <c r="Q748" s="2" t="s">
        <v>526</v>
      </c>
      <c r="R748" s="2" t="s">
        <v>526</v>
      </c>
      <c r="S748" s="2"/>
      <c r="T748" s="3">
        <v>46244</v>
      </c>
      <c r="U748" s="2" t="s">
        <v>4131</v>
      </c>
      <c r="V748" s="2"/>
      <c r="W748" s="2" t="s">
        <v>790</v>
      </c>
      <c r="X748" s="2" t="s">
        <v>113</v>
      </c>
      <c r="Y748" s="2" t="s">
        <v>196</v>
      </c>
      <c r="Z748" s="2" t="s">
        <v>92</v>
      </c>
      <c r="AA748" s="2" t="s">
        <v>90</v>
      </c>
      <c r="AB748" s="2"/>
      <c r="AC748" s="2" t="s">
        <v>114</v>
      </c>
      <c r="AD748" s="2">
        <v>1</v>
      </c>
      <c r="AE748" s="2" t="s">
        <v>390</v>
      </c>
      <c r="AF748" s="2" t="s">
        <v>362</v>
      </c>
      <c r="AG748" s="2" t="s">
        <v>362</v>
      </c>
      <c r="AH748" s="2" t="s">
        <v>391</v>
      </c>
      <c r="AI748" s="2"/>
      <c r="AJ748" s="2" t="s">
        <v>282</v>
      </c>
      <c r="AK748" s="2" t="s">
        <v>3</v>
      </c>
      <c r="AL748" s="2" t="s">
        <v>3</v>
      </c>
      <c r="AM748" s="2" t="s">
        <v>283</v>
      </c>
      <c r="AN748" s="2" t="s">
        <v>4132</v>
      </c>
      <c r="AO748" s="22">
        <v>0</v>
      </c>
      <c r="AP748" s="22">
        <v>0</v>
      </c>
      <c r="AQ748" s="22">
        <v>0</v>
      </c>
      <c r="AR748" s="22">
        <v>0</v>
      </c>
      <c r="AS748" s="25">
        <v>24500</v>
      </c>
      <c r="AT748" s="25">
        <v>0</v>
      </c>
      <c r="AU748" s="25">
        <v>25217.85</v>
      </c>
      <c r="AV748" s="25">
        <v>0</v>
      </c>
      <c r="AW748" s="25">
        <v>24500</v>
      </c>
      <c r="AX748" s="25">
        <v>25217.85</v>
      </c>
      <c r="AY748" s="25">
        <v>717.85</v>
      </c>
    </row>
    <row r="749" spans="2:51" hidden="1">
      <c r="B749" s="5" t="s">
        <v>19</v>
      </c>
      <c r="C749" s="2" t="s">
        <v>112</v>
      </c>
      <c r="D749" s="2" t="s">
        <v>100</v>
      </c>
      <c r="E749" s="2"/>
      <c r="F749" s="2"/>
      <c r="G749" s="3">
        <v>46244</v>
      </c>
      <c r="H749" s="2" t="s">
        <v>4133</v>
      </c>
      <c r="I749" s="3">
        <v>46244</v>
      </c>
      <c r="J749" s="2" t="s">
        <v>4134</v>
      </c>
      <c r="K749" s="2"/>
      <c r="L749" s="2"/>
      <c r="M749" s="2" t="s">
        <v>90</v>
      </c>
      <c r="N749" s="3"/>
      <c r="O749" s="2"/>
      <c r="P749" s="2"/>
      <c r="Q749" s="2" t="s">
        <v>23</v>
      </c>
      <c r="R749" s="2" t="s">
        <v>23</v>
      </c>
      <c r="S749" s="2"/>
      <c r="T749" s="3">
        <v>46244</v>
      </c>
      <c r="U749" s="2" t="s">
        <v>4135</v>
      </c>
      <c r="V749" s="2"/>
      <c r="W749" s="2" t="s">
        <v>4136</v>
      </c>
      <c r="X749" s="2" t="s">
        <v>113</v>
      </c>
      <c r="Y749" s="2" t="s">
        <v>4137</v>
      </c>
      <c r="Z749" s="2" t="s">
        <v>92</v>
      </c>
      <c r="AA749" s="2" t="s">
        <v>90</v>
      </c>
      <c r="AB749" s="2"/>
      <c r="AC749" s="2" t="s">
        <v>114</v>
      </c>
      <c r="AD749" s="2">
        <v>1</v>
      </c>
      <c r="AE749" s="2" t="s">
        <v>216</v>
      </c>
      <c r="AF749" s="2" t="s">
        <v>216</v>
      </c>
      <c r="AG749" s="2" t="s">
        <v>103</v>
      </c>
      <c r="AH749" s="2"/>
      <c r="AI749" s="2"/>
      <c r="AJ749" s="2" t="s">
        <v>123</v>
      </c>
      <c r="AK749" s="2" t="s">
        <v>13</v>
      </c>
      <c r="AL749" s="2" t="s">
        <v>13</v>
      </c>
      <c r="AM749" s="2" t="s">
        <v>124</v>
      </c>
      <c r="AN749" s="2" t="s">
        <v>4138</v>
      </c>
      <c r="AO749" s="22">
        <v>0</v>
      </c>
      <c r="AP749" s="22">
        <v>0</v>
      </c>
      <c r="AQ749" s="22">
        <v>0</v>
      </c>
      <c r="AR749" s="22">
        <v>0</v>
      </c>
      <c r="AS749" s="25">
        <v>24000</v>
      </c>
      <c r="AT749" s="25">
        <v>0</v>
      </c>
      <c r="AU749" s="25">
        <v>30039</v>
      </c>
      <c r="AV749" s="25">
        <v>0</v>
      </c>
      <c r="AW749" s="25">
        <v>24000</v>
      </c>
      <c r="AX749" s="25">
        <v>30039</v>
      </c>
      <c r="AY749" s="25">
        <v>6039</v>
      </c>
    </row>
    <row r="750" spans="2:51" hidden="1">
      <c r="B750" s="5" t="s">
        <v>19</v>
      </c>
      <c r="C750" s="2" t="s">
        <v>112</v>
      </c>
      <c r="D750" s="2" t="s">
        <v>100</v>
      </c>
      <c r="E750" s="2"/>
      <c r="F750" s="2"/>
      <c r="G750" s="3">
        <v>46244</v>
      </c>
      <c r="H750" s="2" t="s">
        <v>4139</v>
      </c>
      <c r="I750" s="3">
        <v>46244</v>
      </c>
      <c r="J750" s="2" t="s">
        <v>4140</v>
      </c>
      <c r="K750" s="2"/>
      <c r="L750" s="2"/>
      <c r="M750" s="2" t="s">
        <v>90</v>
      </c>
      <c r="N750" s="3"/>
      <c r="O750" s="2"/>
      <c r="P750" s="2"/>
      <c r="Q750" s="2" t="s">
        <v>23</v>
      </c>
      <c r="R750" s="2" t="s">
        <v>23</v>
      </c>
      <c r="S750" s="2"/>
      <c r="T750" s="3">
        <v>46244</v>
      </c>
      <c r="U750" s="2" t="s">
        <v>4141</v>
      </c>
      <c r="V750" s="2"/>
      <c r="W750" s="2" t="s">
        <v>621</v>
      </c>
      <c r="X750" s="2" t="s">
        <v>151</v>
      </c>
      <c r="Y750" s="2" t="s">
        <v>622</v>
      </c>
      <c r="Z750" s="2" t="s">
        <v>92</v>
      </c>
      <c r="AA750" s="2" t="s">
        <v>90</v>
      </c>
      <c r="AB750" s="2"/>
      <c r="AC750" s="2" t="s">
        <v>114</v>
      </c>
      <c r="AD750" s="2">
        <v>1</v>
      </c>
      <c r="AE750" s="2" t="s">
        <v>216</v>
      </c>
      <c r="AF750" s="2" t="s">
        <v>216</v>
      </c>
      <c r="AG750" s="2" t="s">
        <v>103</v>
      </c>
      <c r="AH750" s="2"/>
      <c r="AI750" s="2"/>
      <c r="AJ750" s="2" t="s">
        <v>231</v>
      </c>
      <c r="AK750" s="2" t="s">
        <v>207</v>
      </c>
      <c r="AL750" s="2" t="s">
        <v>207</v>
      </c>
      <c r="AM750" s="2" t="s">
        <v>178</v>
      </c>
      <c r="AN750" s="2" t="s">
        <v>4142</v>
      </c>
      <c r="AO750" s="22">
        <v>0</v>
      </c>
      <c r="AP750" s="22">
        <v>0</v>
      </c>
      <c r="AQ750" s="22">
        <v>0</v>
      </c>
      <c r="AR750" s="22">
        <v>0</v>
      </c>
      <c r="AS750" s="25">
        <v>23000</v>
      </c>
      <c r="AT750" s="25">
        <v>0</v>
      </c>
      <c r="AU750" s="25">
        <v>26968</v>
      </c>
      <c r="AV750" s="25">
        <v>0</v>
      </c>
      <c r="AW750" s="25">
        <v>23000</v>
      </c>
      <c r="AX750" s="25">
        <v>26968</v>
      </c>
      <c r="AY750" s="25">
        <v>3968</v>
      </c>
    </row>
    <row r="751" spans="2:51" hidden="1">
      <c r="B751" s="5" t="s">
        <v>19</v>
      </c>
      <c r="C751" s="2" t="s">
        <v>112</v>
      </c>
      <c r="D751" s="2" t="s">
        <v>100</v>
      </c>
      <c r="E751" s="2"/>
      <c r="F751" s="2"/>
      <c r="G751" s="3">
        <v>46244</v>
      </c>
      <c r="H751" s="2" t="s">
        <v>4143</v>
      </c>
      <c r="I751" s="3">
        <v>46244</v>
      </c>
      <c r="J751" s="2" t="s">
        <v>4144</v>
      </c>
      <c r="K751" s="2"/>
      <c r="L751" s="2"/>
      <c r="M751" s="2" t="s">
        <v>90</v>
      </c>
      <c r="N751" s="3"/>
      <c r="O751" s="2"/>
      <c r="P751" s="2"/>
      <c r="Q751" s="2" t="s">
        <v>23</v>
      </c>
      <c r="R751" s="2" t="s">
        <v>23</v>
      </c>
      <c r="S751" s="2"/>
      <c r="T751" s="3">
        <v>46244</v>
      </c>
      <c r="U751" s="2" t="s">
        <v>4145</v>
      </c>
      <c r="V751" s="2"/>
      <c r="W751" s="2" t="s">
        <v>4146</v>
      </c>
      <c r="X751" s="2" t="s">
        <v>113</v>
      </c>
      <c r="Y751" s="2" t="s">
        <v>4147</v>
      </c>
      <c r="Z751" s="2" t="s">
        <v>92</v>
      </c>
      <c r="AA751" s="2" t="s">
        <v>90</v>
      </c>
      <c r="AB751" s="2"/>
      <c r="AC751" s="2" t="s">
        <v>114</v>
      </c>
      <c r="AD751" s="2">
        <v>1</v>
      </c>
      <c r="AE751" s="2" t="s">
        <v>282</v>
      </c>
      <c r="AF751" s="2" t="s">
        <v>3</v>
      </c>
      <c r="AG751" s="2" t="s">
        <v>3</v>
      </c>
      <c r="AH751" s="2" t="s">
        <v>283</v>
      </c>
      <c r="AI751" s="2"/>
      <c r="AJ751" s="2" t="s">
        <v>398</v>
      </c>
      <c r="AK751" s="2" t="s">
        <v>393</v>
      </c>
      <c r="AL751" s="2" t="s">
        <v>393</v>
      </c>
      <c r="AM751" s="2" t="s">
        <v>394</v>
      </c>
      <c r="AN751" s="2" t="s">
        <v>4148</v>
      </c>
      <c r="AO751" s="22">
        <v>0</v>
      </c>
      <c r="AP751" s="22">
        <v>0</v>
      </c>
      <c r="AQ751" s="22">
        <v>0</v>
      </c>
      <c r="AR751" s="22">
        <v>0</v>
      </c>
      <c r="AS751" s="25">
        <v>16000</v>
      </c>
      <c r="AT751" s="25">
        <v>0</v>
      </c>
      <c r="AU751" s="25">
        <v>20819</v>
      </c>
      <c r="AV751" s="25">
        <v>0</v>
      </c>
      <c r="AW751" s="25">
        <v>16000</v>
      </c>
      <c r="AX751" s="25">
        <v>20819</v>
      </c>
      <c r="AY751" s="25">
        <v>4819</v>
      </c>
    </row>
    <row r="752" spans="2:51" hidden="1">
      <c r="B752" s="5" t="s">
        <v>19</v>
      </c>
      <c r="C752" s="2" t="s">
        <v>112</v>
      </c>
      <c r="D752" s="2" t="s">
        <v>100</v>
      </c>
      <c r="E752" s="2"/>
      <c r="F752" s="2"/>
      <c r="G752" s="3">
        <v>46244</v>
      </c>
      <c r="H752" s="2" t="s">
        <v>4149</v>
      </c>
      <c r="I752" s="3">
        <v>46244</v>
      </c>
      <c r="J752" s="2" t="s">
        <v>4150</v>
      </c>
      <c r="K752" s="2"/>
      <c r="L752" s="2"/>
      <c r="M752" s="2" t="s">
        <v>90</v>
      </c>
      <c r="N752" s="3"/>
      <c r="O752" s="2"/>
      <c r="P752" s="2"/>
      <c r="Q752" s="2" t="s">
        <v>23</v>
      </c>
      <c r="R752" s="2" t="s">
        <v>23</v>
      </c>
      <c r="S752" s="2"/>
      <c r="T752" s="3">
        <v>46244</v>
      </c>
      <c r="U752" s="2" t="s">
        <v>4151</v>
      </c>
      <c r="V752" s="2"/>
      <c r="W752" s="2" t="s">
        <v>4152</v>
      </c>
      <c r="X752" s="2" t="s">
        <v>113</v>
      </c>
      <c r="Y752" s="2" t="s">
        <v>4153</v>
      </c>
      <c r="Z752" s="2" t="s">
        <v>92</v>
      </c>
      <c r="AA752" s="2" t="s">
        <v>90</v>
      </c>
      <c r="AB752" s="2"/>
      <c r="AC752" s="2" t="s">
        <v>114</v>
      </c>
      <c r="AD752" s="2">
        <v>1</v>
      </c>
      <c r="AE752" s="2" t="s">
        <v>282</v>
      </c>
      <c r="AF752" s="2" t="s">
        <v>3</v>
      </c>
      <c r="AG752" s="2" t="s">
        <v>3</v>
      </c>
      <c r="AH752" s="2" t="s">
        <v>283</v>
      </c>
      <c r="AI752" s="2"/>
      <c r="AJ752" s="2" t="s">
        <v>343</v>
      </c>
      <c r="AK752" s="2" t="s">
        <v>286</v>
      </c>
      <c r="AL752" s="2" t="s">
        <v>286</v>
      </c>
      <c r="AM752" s="2" t="s">
        <v>303</v>
      </c>
      <c r="AN752" s="2" t="s">
        <v>4154</v>
      </c>
      <c r="AO752" s="22">
        <v>0</v>
      </c>
      <c r="AP752" s="22">
        <v>0</v>
      </c>
      <c r="AQ752" s="22">
        <v>0</v>
      </c>
      <c r="AR752" s="22">
        <v>0</v>
      </c>
      <c r="AS752" s="25">
        <v>11500</v>
      </c>
      <c r="AT752" s="25">
        <v>0</v>
      </c>
      <c r="AU752" s="25">
        <v>14963</v>
      </c>
      <c r="AV752" s="25">
        <v>0</v>
      </c>
      <c r="AW752" s="25">
        <v>11500</v>
      </c>
      <c r="AX752" s="25">
        <v>14963</v>
      </c>
      <c r="AY752" s="25">
        <v>3463</v>
      </c>
    </row>
    <row r="753" spans="2:51" hidden="1">
      <c r="B753" s="5" t="s">
        <v>19</v>
      </c>
      <c r="C753" s="2" t="s">
        <v>112</v>
      </c>
      <c r="D753" s="2" t="s">
        <v>100</v>
      </c>
      <c r="E753" s="2"/>
      <c r="F753" s="2"/>
      <c r="G753" s="3">
        <v>46244</v>
      </c>
      <c r="H753" s="2" t="s">
        <v>4155</v>
      </c>
      <c r="I753" s="3">
        <v>46244</v>
      </c>
      <c r="J753" s="2" t="s">
        <v>4156</v>
      </c>
      <c r="K753" s="2"/>
      <c r="L753" s="2"/>
      <c r="M753" s="2" t="s">
        <v>90</v>
      </c>
      <c r="N753" s="3"/>
      <c r="O753" s="2"/>
      <c r="P753" s="2"/>
      <c r="Q753" s="2" t="s">
        <v>23</v>
      </c>
      <c r="R753" s="2" t="s">
        <v>23</v>
      </c>
      <c r="S753" s="2"/>
      <c r="T753" s="3">
        <v>46244</v>
      </c>
      <c r="U753" s="2" t="s">
        <v>4157</v>
      </c>
      <c r="V753" s="2"/>
      <c r="W753" s="2" t="s">
        <v>4158</v>
      </c>
      <c r="X753" s="2" t="s">
        <v>91</v>
      </c>
      <c r="Y753" s="2" t="s">
        <v>1067</v>
      </c>
      <c r="Z753" s="2" t="s">
        <v>92</v>
      </c>
      <c r="AA753" s="2" t="s">
        <v>90</v>
      </c>
      <c r="AB753" s="2"/>
      <c r="AC753" s="2" t="s">
        <v>114</v>
      </c>
      <c r="AD753" s="2">
        <v>1</v>
      </c>
      <c r="AE753" s="2" t="s">
        <v>7</v>
      </c>
      <c r="AF753" s="2" t="s">
        <v>7</v>
      </c>
      <c r="AG753" s="2" t="s">
        <v>103</v>
      </c>
      <c r="AH753" s="2" t="s">
        <v>7</v>
      </c>
      <c r="AI753" s="2"/>
      <c r="AJ753" s="2" t="s">
        <v>97</v>
      </c>
      <c r="AK753" s="2" t="s">
        <v>14</v>
      </c>
      <c r="AL753" s="2" t="s">
        <v>14</v>
      </c>
      <c r="AM753" s="2" t="s">
        <v>98</v>
      </c>
      <c r="AN753" s="2" t="s">
        <v>4159</v>
      </c>
      <c r="AO753" s="22">
        <v>0</v>
      </c>
      <c r="AP753" s="22">
        <v>0</v>
      </c>
      <c r="AQ753" s="22">
        <v>0</v>
      </c>
      <c r="AR753" s="22">
        <v>0</v>
      </c>
      <c r="AS753" s="25">
        <v>24000</v>
      </c>
      <c r="AT753" s="25">
        <v>0</v>
      </c>
      <c r="AU753" s="25">
        <v>31333</v>
      </c>
      <c r="AV753" s="25">
        <v>0</v>
      </c>
      <c r="AW753" s="25">
        <v>24000</v>
      </c>
      <c r="AX753" s="25">
        <v>31333</v>
      </c>
      <c r="AY753" s="25">
        <v>7333</v>
      </c>
    </row>
    <row r="754" spans="2:51" hidden="1">
      <c r="B754" s="5" t="s">
        <v>19</v>
      </c>
      <c r="C754" s="2" t="s">
        <v>112</v>
      </c>
      <c r="D754" s="2" t="s">
        <v>100</v>
      </c>
      <c r="E754" s="2"/>
      <c r="F754" s="2"/>
      <c r="G754" s="3">
        <v>46244</v>
      </c>
      <c r="H754" s="2" t="s">
        <v>4160</v>
      </c>
      <c r="I754" s="3">
        <v>46244</v>
      </c>
      <c r="J754" s="2" t="s">
        <v>4161</v>
      </c>
      <c r="K754" s="2"/>
      <c r="L754" s="2"/>
      <c r="M754" s="2" t="s">
        <v>90</v>
      </c>
      <c r="N754" s="3"/>
      <c r="O754" s="2"/>
      <c r="P754" s="2"/>
      <c r="Q754" s="2" t="s">
        <v>23</v>
      </c>
      <c r="R754" s="2" t="s">
        <v>23</v>
      </c>
      <c r="S754" s="2"/>
      <c r="T754" s="3">
        <v>46244</v>
      </c>
      <c r="U754" s="2" t="s">
        <v>4162</v>
      </c>
      <c r="V754" s="2"/>
      <c r="W754" s="2" t="s">
        <v>4163</v>
      </c>
      <c r="X754" s="2" t="s">
        <v>113</v>
      </c>
      <c r="Y754" s="2" t="s">
        <v>4164</v>
      </c>
      <c r="Z754" s="2" t="s">
        <v>92</v>
      </c>
      <c r="AA754" s="2" t="s">
        <v>90</v>
      </c>
      <c r="AB754" s="2"/>
      <c r="AC754" s="2" t="s">
        <v>114</v>
      </c>
      <c r="AD754" s="2">
        <v>1</v>
      </c>
      <c r="AE754" s="2" t="s">
        <v>216</v>
      </c>
      <c r="AF754" s="2" t="s">
        <v>216</v>
      </c>
      <c r="AG754" s="2" t="s">
        <v>103</v>
      </c>
      <c r="AH754" s="2"/>
      <c r="AI754" s="2"/>
      <c r="AJ754" s="2" t="s">
        <v>115</v>
      </c>
      <c r="AK754" s="2" t="s">
        <v>116</v>
      </c>
      <c r="AL754" s="2" t="s">
        <v>116</v>
      </c>
      <c r="AM754" s="2" t="s">
        <v>117</v>
      </c>
      <c r="AN754" s="2" t="s">
        <v>4165</v>
      </c>
      <c r="AO754" s="22">
        <v>0</v>
      </c>
      <c r="AP754" s="22">
        <v>0</v>
      </c>
      <c r="AQ754" s="22">
        <v>0</v>
      </c>
      <c r="AR754" s="22">
        <v>0</v>
      </c>
      <c r="AS754" s="25">
        <v>18000</v>
      </c>
      <c r="AT754" s="25">
        <v>0</v>
      </c>
      <c r="AU754" s="25">
        <v>23453</v>
      </c>
      <c r="AV754" s="25">
        <v>0</v>
      </c>
      <c r="AW754" s="25">
        <v>18000</v>
      </c>
      <c r="AX754" s="25">
        <v>23453</v>
      </c>
      <c r="AY754" s="25">
        <v>5453</v>
      </c>
    </row>
    <row r="755" spans="2:51" hidden="1">
      <c r="B755" s="5" t="s">
        <v>19</v>
      </c>
      <c r="C755" s="2" t="s">
        <v>112</v>
      </c>
      <c r="D755" s="2" t="s">
        <v>100</v>
      </c>
      <c r="E755" s="2"/>
      <c r="F755" s="2"/>
      <c r="G755" s="3">
        <v>46244</v>
      </c>
      <c r="H755" s="2" t="s">
        <v>4166</v>
      </c>
      <c r="I755" s="3">
        <v>46244</v>
      </c>
      <c r="J755" s="2" t="s">
        <v>4167</v>
      </c>
      <c r="K755" s="2"/>
      <c r="L755" s="2"/>
      <c r="M755" s="2" t="s">
        <v>90</v>
      </c>
      <c r="N755" s="3"/>
      <c r="O755" s="2"/>
      <c r="P755" s="2"/>
      <c r="Q755" s="2" t="s">
        <v>23</v>
      </c>
      <c r="R755" s="2" t="s">
        <v>23</v>
      </c>
      <c r="S755" s="2"/>
      <c r="T755" s="3">
        <v>46244</v>
      </c>
      <c r="U755" s="2" t="s">
        <v>4168</v>
      </c>
      <c r="V755" s="2"/>
      <c r="W755" s="2" t="s">
        <v>4169</v>
      </c>
      <c r="X755" s="2" t="s">
        <v>113</v>
      </c>
      <c r="Y755" s="2" t="s">
        <v>4170</v>
      </c>
      <c r="Z755" s="2" t="s">
        <v>92</v>
      </c>
      <c r="AA755" s="2" t="s">
        <v>90</v>
      </c>
      <c r="AB755" s="2"/>
      <c r="AC755" s="2" t="s">
        <v>114</v>
      </c>
      <c r="AD755" s="2">
        <v>1</v>
      </c>
      <c r="AE755" s="2" t="s">
        <v>282</v>
      </c>
      <c r="AF755" s="2" t="s">
        <v>3</v>
      </c>
      <c r="AG755" s="2" t="s">
        <v>3</v>
      </c>
      <c r="AH755" s="2" t="s">
        <v>283</v>
      </c>
      <c r="AI755" s="2"/>
      <c r="AJ755" s="2" t="s">
        <v>164</v>
      </c>
      <c r="AK755" s="2" t="s">
        <v>165</v>
      </c>
      <c r="AL755" s="2" t="s">
        <v>165</v>
      </c>
      <c r="AM755" s="2" t="s">
        <v>166</v>
      </c>
      <c r="AN755" s="2" t="s">
        <v>4171</v>
      </c>
      <c r="AO755" s="22">
        <v>0</v>
      </c>
      <c r="AP755" s="22">
        <v>0</v>
      </c>
      <c r="AQ755" s="22">
        <v>0</v>
      </c>
      <c r="AR755" s="22">
        <v>0</v>
      </c>
      <c r="AS755" s="25">
        <v>20500</v>
      </c>
      <c r="AT755" s="25">
        <v>0</v>
      </c>
      <c r="AU755" s="25">
        <v>27260</v>
      </c>
      <c r="AV755" s="25">
        <v>0</v>
      </c>
      <c r="AW755" s="25">
        <v>20500</v>
      </c>
      <c r="AX755" s="25">
        <v>27260</v>
      </c>
      <c r="AY755" s="25">
        <v>6760</v>
      </c>
    </row>
    <row r="756" spans="2:51" hidden="1">
      <c r="B756" s="5" t="s">
        <v>19</v>
      </c>
      <c r="C756" s="2" t="s">
        <v>112</v>
      </c>
      <c r="D756" s="2" t="s">
        <v>100</v>
      </c>
      <c r="E756" s="2"/>
      <c r="F756" s="2"/>
      <c r="G756" s="3">
        <v>46244</v>
      </c>
      <c r="H756" s="2" t="s">
        <v>4172</v>
      </c>
      <c r="I756" s="3">
        <v>46244</v>
      </c>
      <c r="J756" s="2" t="s">
        <v>4173</v>
      </c>
      <c r="K756" s="2"/>
      <c r="L756" s="2"/>
      <c r="M756" s="2" t="s">
        <v>90</v>
      </c>
      <c r="N756" s="3"/>
      <c r="O756" s="2"/>
      <c r="P756" s="2"/>
      <c r="Q756" s="2" t="s">
        <v>23</v>
      </c>
      <c r="R756" s="2" t="s">
        <v>23</v>
      </c>
      <c r="S756" s="2"/>
      <c r="T756" s="3">
        <v>46244</v>
      </c>
      <c r="U756" s="2" t="s">
        <v>4174</v>
      </c>
      <c r="V756" s="2"/>
      <c r="W756" s="2" t="s">
        <v>4175</v>
      </c>
      <c r="X756" s="2" t="s">
        <v>113</v>
      </c>
      <c r="Y756" s="2" t="s">
        <v>4176</v>
      </c>
      <c r="Z756" s="2" t="s">
        <v>92</v>
      </c>
      <c r="AA756" s="2" t="s">
        <v>90</v>
      </c>
      <c r="AB756" s="2"/>
      <c r="AC756" s="2" t="s">
        <v>114</v>
      </c>
      <c r="AD756" s="2">
        <v>1</v>
      </c>
      <c r="AE756" s="2" t="s">
        <v>326</v>
      </c>
      <c r="AF756" s="2" t="s">
        <v>202</v>
      </c>
      <c r="AG756" s="2" t="s">
        <v>202</v>
      </c>
      <c r="AH756" s="2" t="s">
        <v>203</v>
      </c>
      <c r="AI756" s="2"/>
      <c r="AJ756" s="2" t="s">
        <v>138</v>
      </c>
      <c r="AK756" s="2" t="s">
        <v>103</v>
      </c>
      <c r="AL756" s="2" t="s">
        <v>103</v>
      </c>
      <c r="AM756" s="2" t="s">
        <v>139</v>
      </c>
      <c r="AN756" s="2" t="s">
        <v>4177</v>
      </c>
      <c r="AO756" s="22">
        <v>0</v>
      </c>
      <c r="AP756" s="22">
        <v>0</v>
      </c>
      <c r="AQ756" s="22">
        <v>0</v>
      </c>
      <c r="AR756" s="22">
        <v>0</v>
      </c>
      <c r="AS756" s="25">
        <v>11000</v>
      </c>
      <c r="AT756" s="25">
        <v>0</v>
      </c>
      <c r="AU756" s="25">
        <v>12185</v>
      </c>
      <c r="AV756" s="25">
        <v>0</v>
      </c>
      <c r="AW756" s="25">
        <v>11000</v>
      </c>
      <c r="AX756" s="25">
        <v>12185</v>
      </c>
      <c r="AY756" s="25">
        <v>1185</v>
      </c>
    </row>
    <row r="757" spans="2:51" hidden="1">
      <c r="B757" s="5" t="s">
        <v>19</v>
      </c>
      <c r="C757" s="2" t="s">
        <v>112</v>
      </c>
      <c r="D757" s="2" t="s">
        <v>100</v>
      </c>
      <c r="E757" s="2"/>
      <c r="F757" s="2"/>
      <c r="G757" s="3">
        <v>46244</v>
      </c>
      <c r="H757" s="2" t="s">
        <v>4178</v>
      </c>
      <c r="I757" s="3">
        <v>46244</v>
      </c>
      <c r="J757" s="2" t="s">
        <v>4179</v>
      </c>
      <c r="K757" s="2"/>
      <c r="L757" s="2"/>
      <c r="M757" s="2" t="s">
        <v>90</v>
      </c>
      <c r="N757" s="3"/>
      <c r="O757" s="2"/>
      <c r="P757" s="2"/>
      <c r="Q757" s="2" t="s">
        <v>526</v>
      </c>
      <c r="R757" s="2" t="s">
        <v>526</v>
      </c>
      <c r="S757" s="2"/>
      <c r="T757" s="3">
        <v>46244</v>
      </c>
      <c r="U757" s="2" t="s">
        <v>4180</v>
      </c>
      <c r="V757" s="2"/>
      <c r="W757" s="2" t="s">
        <v>280</v>
      </c>
      <c r="X757" s="2" t="s">
        <v>113</v>
      </c>
      <c r="Y757" s="2" t="s">
        <v>196</v>
      </c>
      <c r="Z757" s="2" t="s">
        <v>92</v>
      </c>
      <c r="AA757" s="2" t="s">
        <v>90</v>
      </c>
      <c r="AB757" s="2"/>
      <c r="AC757" s="2" t="s">
        <v>114</v>
      </c>
      <c r="AD757" s="2">
        <v>1</v>
      </c>
      <c r="AE757" s="2" t="s">
        <v>390</v>
      </c>
      <c r="AF757" s="2" t="s">
        <v>362</v>
      </c>
      <c r="AG757" s="2" t="s">
        <v>362</v>
      </c>
      <c r="AH757" s="2" t="s">
        <v>391</v>
      </c>
      <c r="AI757" s="2"/>
      <c r="AJ757" s="2" t="s">
        <v>282</v>
      </c>
      <c r="AK757" s="2" t="s">
        <v>3</v>
      </c>
      <c r="AL757" s="2" t="s">
        <v>3</v>
      </c>
      <c r="AM757" s="2" t="s">
        <v>283</v>
      </c>
      <c r="AN757" s="2" t="s">
        <v>4181</v>
      </c>
      <c r="AO757" s="22">
        <v>0</v>
      </c>
      <c r="AP757" s="22">
        <v>0</v>
      </c>
      <c r="AQ757" s="22">
        <v>0</v>
      </c>
      <c r="AR757" s="22">
        <v>0</v>
      </c>
      <c r="AS757" s="25">
        <v>25500</v>
      </c>
      <c r="AT757" s="25">
        <v>0</v>
      </c>
      <c r="AU757" s="25">
        <v>26254.2</v>
      </c>
      <c r="AV757" s="25">
        <v>0</v>
      </c>
      <c r="AW757" s="25">
        <v>25500</v>
      </c>
      <c r="AX757" s="25">
        <v>26254.2</v>
      </c>
      <c r="AY757" s="25">
        <v>754.2</v>
      </c>
    </row>
    <row r="758" spans="2:51" hidden="1">
      <c r="B758" s="5" t="s">
        <v>19</v>
      </c>
      <c r="C758" s="2" t="s">
        <v>112</v>
      </c>
      <c r="D758" s="2" t="s">
        <v>100</v>
      </c>
      <c r="E758" s="2"/>
      <c r="F758" s="2"/>
      <c r="G758" s="3">
        <v>46244</v>
      </c>
      <c r="H758" s="2" t="s">
        <v>4182</v>
      </c>
      <c r="I758" s="3">
        <v>46244</v>
      </c>
      <c r="J758" s="2" t="s">
        <v>4183</v>
      </c>
      <c r="K758" s="2"/>
      <c r="L758" s="2"/>
      <c r="M758" s="2" t="s">
        <v>90</v>
      </c>
      <c r="N758" s="3"/>
      <c r="O758" s="2"/>
      <c r="P758" s="2"/>
      <c r="Q758" s="2" t="s">
        <v>883</v>
      </c>
      <c r="R758" s="2" t="s">
        <v>883</v>
      </c>
      <c r="S758" s="2"/>
      <c r="T758" s="3">
        <v>46244</v>
      </c>
      <c r="U758" s="2" t="s">
        <v>4184</v>
      </c>
      <c r="V758" s="2"/>
      <c r="W758" s="2" t="s">
        <v>4185</v>
      </c>
      <c r="X758" s="2" t="s">
        <v>113</v>
      </c>
      <c r="Y758" s="2" t="s">
        <v>4186</v>
      </c>
      <c r="Z758" s="2" t="s">
        <v>92</v>
      </c>
      <c r="AA758" s="2" t="s">
        <v>90</v>
      </c>
      <c r="AB758" s="2"/>
      <c r="AC758" s="2" t="s">
        <v>114</v>
      </c>
      <c r="AD758" s="2">
        <v>1</v>
      </c>
      <c r="AE758" s="2" t="s">
        <v>259</v>
      </c>
      <c r="AF758" s="2" t="s">
        <v>259</v>
      </c>
      <c r="AG758" s="2" t="s">
        <v>129</v>
      </c>
      <c r="AH758" s="2" t="s">
        <v>150</v>
      </c>
      <c r="AI758" s="2"/>
      <c r="AJ758" s="2" t="s">
        <v>254</v>
      </c>
      <c r="AK758" s="2" t="s">
        <v>126</v>
      </c>
      <c r="AL758" s="2" t="s">
        <v>126</v>
      </c>
      <c r="AM758" s="2" t="s">
        <v>314</v>
      </c>
      <c r="AN758" s="2" t="s">
        <v>4187</v>
      </c>
      <c r="AO758" s="22">
        <v>0</v>
      </c>
      <c r="AP758" s="22">
        <v>0</v>
      </c>
      <c r="AQ758" s="22">
        <v>0</v>
      </c>
      <c r="AR758" s="22">
        <v>0</v>
      </c>
      <c r="AS758" s="25">
        <v>5000</v>
      </c>
      <c r="AT758" s="25">
        <v>0</v>
      </c>
      <c r="AU758" s="25">
        <v>9398</v>
      </c>
      <c r="AV758" s="25">
        <v>0</v>
      </c>
      <c r="AW758" s="25">
        <v>5000</v>
      </c>
      <c r="AX758" s="25">
        <v>9398</v>
      </c>
      <c r="AY758" s="25">
        <v>4398</v>
      </c>
    </row>
    <row r="759" spans="2:51" hidden="1">
      <c r="B759" s="5" t="s">
        <v>19</v>
      </c>
      <c r="C759" s="2" t="s">
        <v>112</v>
      </c>
      <c r="D759" s="2" t="s">
        <v>100</v>
      </c>
      <c r="E759" s="2"/>
      <c r="F759" s="2"/>
      <c r="G759" s="3">
        <v>46244</v>
      </c>
      <c r="H759" s="2" t="s">
        <v>4188</v>
      </c>
      <c r="I759" s="3">
        <v>46244</v>
      </c>
      <c r="J759" s="2" t="s">
        <v>4189</v>
      </c>
      <c r="K759" s="2"/>
      <c r="L759" s="2"/>
      <c r="M759" s="2" t="s">
        <v>90</v>
      </c>
      <c r="N759" s="3"/>
      <c r="O759" s="2"/>
      <c r="P759" s="2"/>
      <c r="Q759" s="2" t="s">
        <v>883</v>
      </c>
      <c r="R759" s="2" t="s">
        <v>883</v>
      </c>
      <c r="S759" s="2"/>
      <c r="T759" s="3">
        <v>46244</v>
      </c>
      <c r="U759" s="2" t="s">
        <v>4190</v>
      </c>
      <c r="V759" s="2"/>
      <c r="W759" s="2" t="s">
        <v>4185</v>
      </c>
      <c r="X759" s="2" t="s">
        <v>113</v>
      </c>
      <c r="Y759" s="2" t="s">
        <v>4186</v>
      </c>
      <c r="Z759" s="2" t="s">
        <v>92</v>
      </c>
      <c r="AA759" s="2" t="s">
        <v>90</v>
      </c>
      <c r="AB759" s="2"/>
      <c r="AC759" s="2" t="s">
        <v>114</v>
      </c>
      <c r="AD759" s="2">
        <v>1</v>
      </c>
      <c r="AE759" s="2" t="s">
        <v>4191</v>
      </c>
      <c r="AF759" s="2" t="s">
        <v>4191</v>
      </c>
      <c r="AG759" s="2" t="s">
        <v>103</v>
      </c>
      <c r="AH759" s="2" t="s">
        <v>7</v>
      </c>
      <c r="AI759" s="2"/>
      <c r="AJ759" s="2" t="s">
        <v>254</v>
      </c>
      <c r="AK759" s="2" t="s">
        <v>126</v>
      </c>
      <c r="AL759" s="2" t="s">
        <v>126</v>
      </c>
      <c r="AM759" s="2" t="s">
        <v>314</v>
      </c>
      <c r="AN759" s="2" t="s">
        <v>4192</v>
      </c>
      <c r="AO759" s="22">
        <v>0</v>
      </c>
      <c r="AP759" s="22">
        <v>0</v>
      </c>
      <c r="AQ759" s="22">
        <v>0</v>
      </c>
      <c r="AR759" s="22">
        <v>0</v>
      </c>
      <c r="AS759" s="25">
        <v>4000</v>
      </c>
      <c r="AT759" s="25">
        <v>0</v>
      </c>
      <c r="AU759" s="25">
        <v>8290</v>
      </c>
      <c r="AV759" s="25">
        <v>0</v>
      </c>
      <c r="AW759" s="25">
        <v>4000</v>
      </c>
      <c r="AX759" s="25">
        <v>8290</v>
      </c>
      <c r="AY759" s="25">
        <v>4290</v>
      </c>
    </row>
    <row r="760" spans="2:51" hidden="1">
      <c r="B760" s="5" t="s">
        <v>19</v>
      </c>
      <c r="C760" s="2" t="s">
        <v>112</v>
      </c>
      <c r="D760" s="2" t="s">
        <v>100</v>
      </c>
      <c r="E760" s="2"/>
      <c r="F760" s="2"/>
      <c r="G760" s="3">
        <v>46244</v>
      </c>
      <c r="H760" s="2" t="s">
        <v>4193</v>
      </c>
      <c r="I760" s="3">
        <v>46244</v>
      </c>
      <c r="J760" s="2" t="s">
        <v>4194</v>
      </c>
      <c r="K760" s="2"/>
      <c r="L760" s="2"/>
      <c r="M760" s="2" t="s">
        <v>90</v>
      </c>
      <c r="N760" s="3"/>
      <c r="O760" s="2"/>
      <c r="P760" s="2"/>
      <c r="Q760" s="2" t="s">
        <v>883</v>
      </c>
      <c r="R760" s="2" t="s">
        <v>883</v>
      </c>
      <c r="S760" s="2"/>
      <c r="T760" s="3">
        <v>46244</v>
      </c>
      <c r="U760" s="2" t="s">
        <v>4195</v>
      </c>
      <c r="V760" s="2"/>
      <c r="W760" s="2" t="s">
        <v>4196</v>
      </c>
      <c r="X760" s="2" t="s">
        <v>113</v>
      </c>
      <c r="Y760" s="2" t="s">
        <v>4197</v>
      </c>
      <c r="Z760" s="2" t="s">
        <v>92</v>
      </c>
      <c r="AA760" s="2" t="s">
        <v>90</v>
      </c>
      <c r="AB760" s="2"/>
      <c r="AC760" s="2" t="s">
        <v>93</v>
      </c>
      <c r="AD760" s="2">
        <v>1</v>
      </c>
      <c r="AE760" s="2" t="s">
        <v>254</v>
      </c>
      <c r="AF760" s="2" t="s">
        <v>126</v>
      </c>
      <c r="AG760" s="2" t="s">
        <v>126</v>
      </c>
      <c r="AH760" s="2" t="s">
        <v>314</v>
      </c>
      <c r="AI760" s="2"/>
      <c r="AJ760" s="2" t="s">
        <v>1181</v>
      </c>
      <c r="AK760" s="2" t="s">
        <v>1181</v>
      </c>
      <c r="AL760" s="2" t="s">
        <v>126</v>
      </c>
      <c r="AM760" s="2" t="s">
        <v>1182</v>
      </c>
      <c r="AN760" s="2" t="s">
        <v>4192</v>
      </c>
      <c r="AO760" s="22">
        <v>0</v>
      </c>
      <c r="AP760" s="22">
        <v>0</v>
      </c>
      <c r="AQ760" s="22">
        <v>0</v>
      </c>
      <c r="AR760" s="22">
        <v>0</v>
      </c>
      <c r="AS760" s="25">
        <v>5000</v>
      </c>
      <c r="AT760" s="25">
        <v>0</v>
      </c>
      <c r="AU760" s="25">
        <v>7187</v>
      </c>
      <c r="AV760" s="25">
        <v>0</v>
      </c>
      <c r="AW760" s="25">
        <v>5000</v>
      </c>
      <c r="AX760" s="25">
        <v>7187</v>
      </c>
      <c r="AY760" s="25">
        <v>2187</v>
      </c>
    </row>
    <row r="761" spans="2:51">
      <c r="B761" s="5" t="s">
        <v>649</v>
      </c>
      <c r="C761" s="2" t="s">
        <v>99</v>
      </c>
      <c r="D761" s="2" t="s">
        <v>100</v>
      </c>
      <c r="E761" s="2"/>
      <c r="F761" s="2"/>
      <c r="G761" s="3">
        <v>46244</v>
      </c>
      <c r="H761" s="2" t="s">
        <v>4198</v>
      </c>
      <c r="I761" s="3">
        <v>46244</v>
      </c>
      <c r="J761" s="2" t="s">
        <v>4199</v>
      </c>
      <c r="K761" s="2"/>
      <c r="L761" s="2"/>
      <c r="M761" s="2" t="s">
        <v>90</v>
      </c>
      <c r="N761" s="3"/>
      <c r="O761" s="2"/>
      <c r="P761" s="2"/>
      <c r="Q761" s="2" t="s">
        <v>26</v>
      </c>
      <c r="R761" s="2" t="s">
        <v>26</v>
      </c>
      <c r="S761" s="2"/>
      <c r="T761" s="3"/>
      <c r="U761" s="2"/>
      <c r="V761" s="2"/>
      <c r="W761" s="2" t="s">
        <v>759</v>
      </c>
      <c r="X761" s="2" t="s">
        <v>91</v>
      </c>
      <c r="Y761" s="2" t="s">
        <v>754</v>
      </c>
      <c r="Z761" s="2" t="s">
        <v>149</v>
      </c>
      <c r="AA761" s="2" t="s">
        <v>90</v>
      </c>
      <c r="AB761" s="2"/>
      <c r="AC761" s="2" t="s">
        <v>114</v>
      </c>
      <c r="AD761" s="2">
        <v>1</v>
      </c>
      <c r="AE761" s="2" t="s">
        <v>128</v>
      </c>
      <c r="AF761" s="2" t="s">
        <v>129</v>
      </c>
      <c r="AG761" s="2" t="s">
        <v>129</v>
      </c>
      <c r="AH761" s="2" t="s">
        <v>130</v>
      </c>
      <c r="AI761" s="2"/>
      <c r="AJ761" s="2" t="s">
        <v>688</v>
      </c>
      <c r="AK761" s="2" t="s">
        <v>689</v>
      </c>
      <c r="AL761" s="2" t="s">
        <v>11</v>
      </c>
      <c r="AM761" s="2" t="s">
        <v>690</v>
      </c>
      <c r="AN761" s="2" t="s">
        <v>4200</v>
      </c>
      <c r="AO761" s="22">
        <v>0</v>
      </c>
      <c r="AP761" s="22">
        <v>1056</v>
      </c>
      <c r="AQ761" s="22">
        <v>1056</v>
      </c>
      <c r="AR761" s="22">
        <v>0</v>
      </c>
      <c r="AS761" s="25">
        <v>40639.06</v>
      </c>
      <c r="AT761" s="25">
        <v>0</v>
      </c>
      <c r="AU761" s="25">
        <v>47000</v>
      </c>
      <c r="AV761" s="25">
        <v>0</v>
      </c>
      <c r="AW761" s="25">
        <v>40639.06</v>
      </c>
      <c r="AX761" s="25">
        <v>47000</v>
      </c>
      <c r="AY761" s="25">
        <v>6360.94</v>
      </c>
    </row>
    <row r="762" spans="2:51">
      <c r="B762" s="5" t="s">
        <v>17</v>
      </c>
      <c r="C762" s="2" t="s">
        <v>600</v>
      </c>
      <c r="D762" s="2" t="s">
        <v>100</v>
      </c>
      <c r="E762" s="2"/>
      <c r="F762" s="2"/>
      <c r="G762" s="3">
        <v>46244</v>
      </c>
      <c r="H762" s="2" t="s">
        <v>4201</v>
      </c>
      <c r="I762" s="3">
        <v>46244</v>
      </c>
      <c r="J762" s="2" t="s">
        <v>4202</v>
      </c>
      <c r="K762" s="2" t="s">
        <v>208</v>
      </c>
      <c r="L762" s="2"/>
      <c r="M762" s="2" t="s">
        <v>90</v>
      </c>
      <c r="N762" s="3"/>
      <c r="O762" s="2"/>
      <c r="P762" s="2"/>
      <c r="Q762" s="2" t="s">
        <v>719</v>
      </c>
      <c r="R762" s="2"/>
      <c r="S762" s="2"/>
      <c r="T762" s="3">
        <v>46244</v>
      </c>
      <c r="U762" s="2" t="s">
        <v>4203</v>
      </c>
      <c r="V762" s="2"/>
      <c r="W762" s="2" t="s">
        <v>839</v>
      </c>
      <c r="X762" s="2" t="s">
        <v>91</v>
      </c>
      <c r="Y762" s="2" t="s">
        <v>840</v>
      </c>
      <c r="Z762" s="2" t="s">
        <v>149</v>
      </c>
      <c r="AA762" s="2" t="s">
        <v>90</v>
      </c>
      <c r="AB762" s="2"/>
      <c r="AC762" s="2" t="s">
        <v>114</v>
      </c>
      <c r="AD762" s="2">
        <v>1</v>
      </c>
      <c r="AE762" s="2" t="s">
        <v>231</v>
      </c>
      <c r="AF762" s="2" t="s">
        <v>207</v>
      </c>
      <c r="AG762" s="2" t="s">
        <v>207</v>
      </c>
      <c r="AH762" s="2" t="s">
        <v>178</v>
      </c>
      <c r="AI762" s="2" t="s">
        <v>870</v>
      </c>
      <c r="AJ762" s="2" t="s">
        <v>209</v>
      </c>
      <c r="AK762" s="2" t="s">
        <v>201</v>
      </c>
      <c r="AL762" s="2" t="s">
        <v>201</v>
      </c>
      <c r="AM762" s="2" t="s">
        <v>210</v>
      </c>
      <c r="AN762" s="2" t="s">
        <v>1056</v>
      </c>
      <c r="AO762" s="22">
        <v>0</v>
      </c>
      <c r="AP762" s="22">
        <v>1016</v>
      </c>
      <c r="AQ762" s="22">
        <v>1386</v>
      </c>
      <c r="AR762" s="22">
        <v>370</v>
      </c>
      <c r="AS762" s="25">
        <v>54433.64</v>
      </c>
      <c r="AT762" s="25">
        <v>0</v>
      </c>
      <c r="AU762" s="25">
        <v>61500</v>
      </c>
      <c r="AV762" s="25">
        <v>0</v>
      </c>
      <c r="AW762" s="25">
        <v>54433.64</v>
      </c>
      <c r="AX762" s="25">
        <v>61500</v>
      </c>
      <c r="AY762" s="25">
        <v>7066.36</v>
      </c>
    </row>
    <row r="763" spans="2:51">
      <c r="B763" s="5" t="s">
        <v>17</v>
      </c>
      <c r="C763" s="2" t="s">
        <v>600</v>
      </c>
      <c r="D763" s="2" t="s">
        <v>100</v>
      </c>
      <c r="E763" s="2"/>
      <c r="F763" s="2"/>
      <c r="G763" s="3">
        <v>46244</v>
      </c>
      <c r="H763" s="2" t="s">
        <v>4204</v>
      </c>
      <c r="I763" s="3">
        <v>46244</v>
      </c>
      <c r="J763" s="2" t="s">
        <v>4205</v>
      </c>
      <c r="K763" s="2" t="s">
        <v>208</v>
      </c>
      <c r="L763" s="2"/>
      <c r="M763" s="2" t="s">
        <v>90</v>
      </c>
      <c r="N763" s="3"/>
      <c r="O763" s="2"/>
      <c r="P763" s="2"/>
      <c r="Q763" s="2" t="s">
        <v>719</v>
      </c>
      <c r="R763" s="2"/>
      <c r="S763" s="2"/>
      <c r="T763" s="3">
        <v>46244</v>
      </c>
      <c r="U763" s="2" t="s">
        <v>4206</v>
      </c>
      <c r="V763" s="2"/>
      <c r="W763" s="2" t="s">
        <v>472</v>
      </c>
      <c r="X763" s="2" t="s">
        <v>91</v>
      </c>
      <c r="Y763" s="2" t="s">
        <v>512</v>
      </c>
      <c r="Z763" s="2" t="s">
        <v>149</v>
      </c>
      <c r="AA763" s="2" t="s">
        <v>90</v>
      </c>
      <c r="AB763" s="2"/>
      <c r="AC763" s="2" t="s">
        <v>114</v>
      </c>
      <c r="AD763" s="2">
        <v>1</v>
      </c>
      <c r="AE763" s="2" t="s">
        <v>422</v>
      </c>
      <c r="AF763" s="2" t="s">
        <v>423</v>
      </c>
      <c r="AG763" s="2" t="s">
        <v>423</v>
      </c>
      <c r="AH763" s="2" t="s">
        <v>424</v>
      </c>
      <c r="AI763" s="2"/>
      <c r="AJ763" s="2" t="s">
        <v>236</v>
      </c>
      <c r="AK763" s="2" t="s">
        <v>168</v>
      </c>
      <c r="AL763" s="2" t="s">
        <v>168</v>
      </c>
      <c r="AM763" s="2" t="s">
        <v>237</v>
      </c>
      <c r="AN763" s="2" t="s">
        <v>4207</v>
      </c>
      <c r="AO763" s="22">
        <v>0</v>
      </c>
      <c r="AP763" s="22">
        <v>268</v>
      </c>
      <c r="AQ763" s="22">
        <v>414</v>
      </c>
      <c r="AR763" s="22">
        <v>146</v>
      </c>
      <c r="AS763" s="25">
        <v>18018.98</v>
      </c>
      <c r="AT763" s="25">
        <v>0</v>
      </c>
      <c r="AU763" s="25">
        <v>23540</v>
      </c>
      <c r="AV763" s="25">
        <v>0</v>
      </c>
      <c r="AW763" s="25">
        <v>18018.98</v>
      </c>
      <c r="AX763" s="25">
        <v>23540</v>
      </c>
      <c r="AY763" s="25">
        <v>5521.02</v>
      </c>
    </row>
    <row r="764" spans="2:51" hidden="1">
      <c r="B764" s="5" t="s">
        <v>17</v>
      </c>
      <c r="C764" s="2" t="s">
        <v>107</v>
      </c>
      <c r="D764" s="2" t="s">
        <v>100</v>
      </c>
      <c r="E764" s="2"/>
      <c r="F764" s="2"/>
      <c r="G764" s="3">
        <v>46244</v>
      </c>
      <c r="H764" s="2" t="s">
        <v>4208</v>
      </c>
      <c r="I764" s="3">
        <v>46244</v>
      </c>
      <c r="J764" s="2" t="s">
        <v>4209</v>
      </c>
      <c r="K764" s="2" t="s">
        <v>208</v>
      </c>
      <c r="L764" s="2"/>
      <c r="M764" s="2" t="s">
        <v>90</v>
      </c>
      <c r="N764" s="3"/>
      <c r="O764" s="2"/>
      <c r="P764" s="2"/>
      <c r="Q764" s="2" t="s">
        <v>719</v>
      </c>
      <c r="R764" s="2"/>
      <c r="S764" s="2"/>
      <c r="T764" s="3">
        <v>46244</v>
      </c>
      <c r="U764" s="2" t="s">
        <v>4210</v>
      </c>
      <c r="V764" s="2"/>
      <c r="W764" s="2" t="s">
        <v>1345</v>
      </c>
      <c r="X764" s="2" t="s">
        <v>91</v>
      </c>
      <c r="Y764" s="2" t="s">
        <v>1034</v>
      </c>
      <c r="Z764" s="2" t="s">
        <v>92</v>
      </c>
      <c r="AA764" s="2" t="s">
        <v>90</v>
      </c>
      <c r="AB764" s="2"/>
      <c r="AC764" s="2" t="s">
        <v>114</v>
      </c>
      <c r="AD764" s="2">
        <v>1</v>
      </c>
      <c r="AE764" s="2" t="s">
        <v>422</v>
      </c>
      <c r="AF764" s="2" t="s">
        <v>423</v>
      </c>
      <c r="AG764" s="2" t="s">
        <v>423</v>
      </c>
      <c r="AH764" s="2" t="s">
        <v>424</v>
      </c>
      <c r="AI764" s="2"/>
      <c r="AJ764" s="2" t="s">
        <v>187</v>
      </c>
      <c r="AK764" s="2" t="s">
        <v>6</v>
      </c>
      <c r="AL764" s="2" t="s">
        <v>6</v>
      </c>
      <c r="AM764" s="2" t="s">
        <v>188</v>
      </c>
      <c r="AN764" s="2" t="s">
        <v>4211</v>
      </c>
      <c r="AO764" s="22">
        <v>0</v>
      </c>
      <c r="AP764" s="22">
        <v>0</v>
      </c>
      <c r="AQ764" s="22">
        <v>0</v>
      </c>
      <c r="AR764" s="22">
        <v>0</v>
      </c>
      <c r="AS764" s="25">
        <v>53000</v>
      </c>
      <c r="AT764" s="25">
        <v>0</v>
      </c>
      <c r="AU764" s="25">
        <v>64433</v>
      </c>
      <c r="AV764" s="25">
        <v>0</v>
      </c>
      <c r="AW764" s="25">
        <v>53000</v>
      </c>
      <c r="AX764" s="25">
        <v>64433</v>
      </c>
      <c r="AY764" s="25">
        <v>11433</v>
      </c>
    </row>
    <row r="765" spans="2:51" hidden="1">
      <c r="B765" s="5" t="s">
        <v>17</v>
      </c>
      <c r="C765" s="2" t="s">
        <v>107</v>
      </c>
      <c r="D765" s="2"/>
      <c r="E765" s="2"/>
      <c r="F765" s="2"/>
      <c r="G765" s="3">
        <v>46244</v>
      </c>
      <c r="H765" s="2" t="s">
        <v>4212</v>
      </c>
      <c r="I765" s="3">
        <v>46244</v>
      </c>
      <c r="J765" s="2" t="s">
        <v>4213</v>
      </c>
      <c r="K765" s="2" t="s">
        <v>208</v>
      </c>
      <c r="L765" s="2"/>
      <c r="M765" s="2" t="s">
        <v>90</v>
      </c>
      <c r="N765" s="3"/>
      <c r="O765" s="2"/>
      <c r="P765" s="2"/>
      <c r="Q765" s="2" t="s">
        <v>719</v>
      </c>
      <c r="R765" s="2"/>
      <c r="S765" s="2"/>
      <c r="T765" s="3">
        <v>46244</v>
      </c>
      <c r="U765" s="2" t="s">
        <v>4214</v>
      </c>
      <c r="V765" s="2"/>
      <c r="W765" s="2" t="s">
        <v>1204</v>
      </c>
      <c r="X765" s="2" t="s">
        <v>91</v>
      </c>
      <c r="Y765" s="2" t="s">
        <v>1205</v>
      </c>
      <c r="Z765" s="2" t="s">
        <v>92</v>
      </c>
      <c r="AA765" s="2" t="s">
        <v>1205</v>
      </c>
      <c r="AB765" s="2" t="s">
        <v>1206</v>
      </c>
      <c r="AC765" s="2" t="s">
        <v>114</v>
      </c>
      <c r="AD765" s="2">
        <v>1</v>
      </c>
      <c r="AE765" s="2" t="s">
        <v>422</v>
      </c>
      <c r="AF765" s="2" t="s">
        <v>423</v>
      </c>
      <c r="AG765" s="2" t="s">
        <v>423</v>
      </c>
      <c r="AH765" s="2" t="s">
        <v>424</v>
      </c>
      <c r="AI765" s="2"/>
      <c r="AJ765" s="2" t="s">
        <v>115</v>
      </c>
      <c r="AK765" s="2" t="s">
        <v>116</v>
      </c>
      <c r="AL765" s="2" t="s">
        <v>116</v>
      </c>
      <c r="AM765" s="2" t="s">
        <v>117</v>
      </c>
      <c r="AN765" s="2" t="s">
        <v>4215</v>
      </c>
      <c r="AO765" s="22">
        <v>0</v>
      </c>
      <c r="AP765" s="22">
        <v>0</v>
      </c>
      <c r="AQ765" s="22">
        <v>0</v>
      </c>
      <c r="AR765" s="22">
        <v>0</v>
      </c>
      <c r="AS765" s="25">
        <v>60000</v>
      </c>
      <c r="AT765" s="25">
        <v>0</v>
      </c>
      <c r="AU765" s="25">
        <v>66433</v>
      </c>
      <c r="AV765" s="25">
        <v>0</v>
      </c>
      <c r="AW765" s="25">
        <v>60000</v>
      </c>
      <c r="AX765" s="25">
        <v>66433</v>
      </c>
      <c r="AY765" s="25">
        <v>6433</v>
      </c>
    </row>
    <row r="766" spans="2:51" hidden="1">
      <c r="B766" s="5" t="s">
        <v>17</v>
      </c>
      <c r="C766" s="2" t="s">
        <v>107</v>
      </c>
      <c r="D766" s="2"/>
      <c r="E766" s="2"/>
      <c r="F766" s="2"/>
      <c r="G766" s="3">
        <v>46244</v>
      </c>
      <c r="H766" s="2" t="s">
        <v>4216</v>
      </c>
      <c r="I766" s="3">
        <v>46244</v>
      </c>
      <c r="J766" s="2" t="s">
        <v>4217</v>
      </c>
      <c r="K766" s="2" t="s">
        <v>208</v>
      </c>
      <c r="L766" s="2"/>
      <c r="M766" s="2" t="s">
        <v>90</v>
      </c>
      <c r="N766" s="3"/>
      <c r="O766" s="2"/>
      <c r="P766" s="2"/>
      <c r="Q766" s="2" t="s">
        <v>719</v>
      </c>
      <c r="R766" s="2"/>
      <c r="S766" s="2"/>
      <c r="T766" s="3">
        <v>46244</v>
      </c>
      <c r="U766" s="2" t="s">
        <v>4218</v>
      </c>
      <c r="V766" s="2"/>
      <c r="W766" s="2" t="s">
        <v>4219</v>
      </c>
      <c r="X766" s="2" t="s">
        <v>91</v>
      </c>
      <c r="Y766" s="2" t="s">
        <v>4220</v>
      </c>
      <c r="Z766" s="2" t="s">
        <v>92</v>
      </c>
      <c r="AA766" s="2" t="s">
        <v>90</v>
      </c>
      <c r="AB766" s="2"/>
      <c r="AC766" s="2" t="s">
        <v>114</v>
      </c>
      <c r="AD766" s="2">
        <v>1</v>
      </c>
      <c r="AE766" s="2" t="s">
        <v>422</v>
      </c>
      <c r="AF766" s="2" t="s">
        <v>423</v>
      </c>
      <c r="AG766" s="2" t="s">
        <v>423</v>
      </c>
      <c r="AH766" s="2" t="s">
        <v>424</v>
      </c>
      <c r="AI766" s="2"/>
      <c r="AJ766" s="2" t="s">
        <v>138</v>
      </c>
      <c r="AK766" s="2" t="s">
        <v>103</v>
      </c>
      <c r="AL766" s="2" t="s">
        <v>103</v>
      </c>
      <c r="AM766" s="2" t="s">
        <v>139</v>
      </c>
      <c r="AN766" s="2" t="s">
        <v>1141</v>
      </c>
      <c r="AO766" s="22">
        <v>0</v>
      </c>
      <c r="AP766" s="22">
        <v>0</v>
      </c>
      <c r="AQ766" s="22">
        <v>0</v>
      </c>
      <c r="AR766" s="22">
        <v>0</v>
      </c>
      <c r="AS766" s="25">
        <v>46000</v>
      </c>
      <c r="AT766" s="25">
        <v>0</v>
      </c>
      <c r="AU766" s="25">
        <v>53245</v>
      </c>
      <c r="AV766" s="25">
        <v>0</v>
      </c>
      <c r="AW766" s="25">
        <v>46000</v>
      </c>
      <c r="AX766" s="25">
        <v>53245</v>
      </c>
      <c r="AY766" s="25">
        <v>7245</v>
      </c>
    </row>
    <row r="767" spans="2:51" hidden="1">
      <c r="B767" s="5" t="s">
        <v>17</v>
      </c>
      <c r="C767" s="2" t="s">
        <v>107</v>
      </c>
      <c r="D767" s="2"/>
      <c r="E767" s="2"/>
      <c r="F767" s="2"/>
      <c r="G767" s="3">
        <v>46244</v>
      </c>
      <c r="H767" s="2" t="s">
        <v>4221</v>
      </c>
      <c r="I767" s="3">
        <v>46244</v>
      </c>
      <c r="J767" s="2" t="s">
        <v>4222</v>
      </c>
      <c r="K767" s="2" t="s">
        <v>208</v>
      </c>
      <c r="L767" s="2"/>
      <c r="M767" s="2" t="s">
        <v>90</v>
      </c>
      <c r="N767" s="3"/>
      <c r="O767" s="2"/>
      <c r="P767" s="2"/>
      <c r="Q767" s="2" t="s">
        <v>719</v>
      </c>
      <c r="R767" s="2"/>
      <c r="S767" s="2"/>
      <c r="T767" s="3">
        <v>46244</v>
      </c>
      <c r="U767" s="2" t="s">
        <v>4223</v>
      </c>
      <c r="V767" s="2"/>
      <c r="W767" s="2" t="s">
        <v>4224</v>
      </c>
      <c r="X767" s="2" t="s">
        <v>91</v>
      </c>
      <c r="Y767" s="2" t="s">
        <v>4225</v>
      </c>
      <c r="Z767" s="2" t="s">
        <v>92</v>
      </c>
      <c r="AA767" s="2" t="s">
        <v>90</v>
      </c>
      <c r="AB767" s="2"/>
      <c r="AC767" s="2" t="s">
        <v>114</v>
      </c>
      <c r="AD767" s="2">
        <v>1</v>
      </c>
      <c r="AE767" s="2" t="s">
        <v>422</v>
      </c>
      <c r="AF767" s="2" t="s">
        <v>423</v>
      </c>
      <c r="AG767" s="2" t="s">
        <v>423</v>
      </c>
      <c r="AH767" s="2" t="s">
        <v>424</v>
      </c>
      <c r="AI767" s="2"/>
      <c r="AJ767" s="2" t="s">
        <v>138</v>
      </c>
      <c r="AK767" s="2" t="s">
        <v>103</v>
      </c>
      <c r="AL767" s="2" t="s">
        <v>103</v>
      </c>
      <c r="AM767" s="2" t="s">
        <v>139</v>
      </c>
      <c r="AN767" s="2" t="s">
        <v>991</v>
      </c>
      <c r="AO767" s="22">
        <v>0</v>
      </c>
      <c r="AP767" s="22">
        <v>0</v>
      </c>
      <c r="AQ767" s="22">
        <v>0</v>
      </c>
      <c r="AR767" s="22">
        <v>0</v>
      </c>
      <c r="AS767" s="25">
        <v>46000</v>
      </c>
      <c r="AT767" s="25">
        <v>0</v>
      </c>
      <c r="AU767" s="25">
        <v>53245</v>
      </c>
      <c r="AV767" s="25">
        <v>0</v>
      </c>
      <c r="AW767" s="25">
        <v>46000</v>
      </c>
      <c r="AX767" s="25">
        <v>53245</v>
      </c>
      <c r="AY767" s="25">
        <v>7245</v>
      </c>
    </row>
    <row r="768" spans="2:51" hidden="1">
      <c r="B768" s="5" t="s">
        <v>17</v>
      </c>
      <c r="C768" s="2" t="s">
        <v>107</v>
      </c>
      <c r="D768" s="2"/>
      <c r="E768" s="2"/>
      <c r="F768" s="2"/>
      <c r="G768" s="3">
        <v>46244</v>
      </c>
      <c r="H768" s="2" t="s">
        <v>4226</v>
      </c>
      <c r="I768" s="3">
        <v>46244</v>
      </c>
      <c r="J768" s="2" t="s">
        <v>4227</v>
      </c>
      <c r="K768" s="12" t="s">
        <v>208</v>
      </c>
      <c r="L768" s="2"/>
      <c r="M768" s="2" t="s">
        <v>90</v>
      </c>
      <c r="N768" s="3"/>
      <c r="O768" s="2"/>
      <c r="P768" s="2"/>
      <c r="Q768" s="2" t="s">
        <v>719</v>
      </c>
      <c r="R768" s="2"/>
      <c r="S768" s="2"/>
      <c r="T768" s="3">
        <v>46244</v>
      </c>
      <c r="U768" s="2" t="s">
        <v>4228</v>
      </c>
      <c r="V768" s="2"/>
      <c r="W768" s="2" t="s">
        <v>1317</v>
      </c>
      <c r="X768" s="2" t="s">
        <v>91</v>
      </c>
      <c r="Y768" s="2" t="s">
        <v>1318</v>
      </c>
      <c r="Z768" s="2" t="s">
        <v>92</v>
      </c>
      <c r="AA768" s="2" t="s">
        <v>90</v>
      </c>
      <c r="AB768" s="2"/>
      <c r="AC768" s="2" t="s">
        <v>114</v>
      </c>
      <c r="AD768" s="2">
        <v>1</v>
      </c>
      <c r="AE768" s="2" t="s">
        <v>422</v>
      </c>
      <c r="AF768" s="2" t="s">
        <v>423</v>
      </c>
      <c r="AG768" s="2" t="s">
        <v>423</v>
      </c>
      <c r="AH768" s="2" t="s">
        <v>424</v>
      </c>
      <c r="AI768" s="2"/>
      <c r="AJ768" s="2" t="s">
        <v>232</v>
      </c>
      <c r="AK768" s="2" t="s">
        <v>5</v>
      </c>
      <c r="AL768" s="2" t="s">
        <v>5</v>
      </c>
      <c r="AM768" s="2" t="s">
        <v>178</v>
      </c>
      <c r="AN768" s="2" t="s">
        <v>4229</v>
      </c>
      <c r="AO768" s="22">
        <v>0</v>
      </c>
      <c r="AP768" s="22">
        <v>0</v>
      </c>
      <c r="AQ768" s="22">
        <v>0</v>
      </c>
      <c r="AR768" s="22">
        <v>0</v>
      </c>
      <c r="AS768" s="25">
        <v>32000</v>
      </c>
      <c r="AT768" s="25">
        <v>0</v>
      </c>
      <c r="AU768" s="25">
        <v>39364</v>
      </c>
      <c r="AV768" s="25">
        <v>0</v>
      </c>
      <c r="AW768" s="25">
        <v>32000</v>
      </c>
      <c r="AX768" s="25">
        <v>39364</v>
      </c>
      <c r="AY768" s="25">
        <v>7364</v>
      </c>
    </row>
    <row r="769" spans="2:51" hidden="1">
      <c r="B769" s="5" t="s">
        <v>17</v>
      </c>
      <c r="C769" s="2" t="s">
        <v>107</v>
      </c>
      <c r="D769" s="2"/>
      <c r="E769" s="2"/>
      <c r="F769" s="2"/>
      <c r="G769" s="3">
        <v>46244</v>
      </c>
      <c r="H769" s="2" t="s">
        <v>4230</v>
      </c>
      <c r="I769" s="3">
        <v>46244</v>
      </c>
      <c r="J769" s="2" t="s">
        <v>4231</v>
      </c>
      <c r="K769" s="2" t="s">
        <v>208</v>
      </c>
      <c r="L769" s="2"/>
      <c r="M769" s="2" t="s">
        <v>90</v>
      </c>
      <c r="N769" s="3"/>
      <c r="O769" s="2"/>
      <c r="P769" s="2"/>
      <c r="Q769" s="2" t="s">
        <v>719</v>
      </c>
      <c r="R769" s="2"/>
      <c r="S769" s="2"/>
      <c r="T769" s="3">
        <v>46244</v>
      </c>
      <c r="U769" s="2" t="s">
        <v>4232</v>
      </c>
      <c r="V769" s="2"/>
      <c r="W769" s="2" t="s">
        <v>4233</v>
      </c>
      <c r="X769" s="2" t="s">
        <v>91</v>
      </c>
      <c r="Y769" s="2" t="s">
        <v>1004</v>
      </c>
      <c r="Z769" s="2" t="s">
        <v>92</v>
      </c>
      <c r="AA769" s="2" t="s">
        <v>90</v>
      </c>
      <c r="AB769" s="2"/>
      <c r="AC769" s="2" t="s">
        <v>114</v>
      </c>
      <c r="AD769" s="2">
        <v>1</v>
      </c>
      <c r="AE769" s="2" t="s">
        <v>422</v>
      </c>
      <c r="AF769" s="2" t="s">
        <v>423</v>
      </c>
      <c r="AG769" s="2" t="s">
        <v>423</v>
      </c>
      <c r="AH769" s="2" t="s">
        <v>424</v>
      </c>
      <c r="AI769" s="2"/>
      <c r="AJ769" s="2" t="s">
        <v>231</v>
      </c>
      <c r="AK769" s="2" t="s">
        <v>207</v>
      </c>
      <c r="AL769" s="2" t="s">
        <v>207</v>
      </c>
      <c r="AM769" s="2" t="s">
        <v>178</v>
      </c>
      <c r="AN769" s="2"/>
      <c r="AO769" s="22">
        <v>0</v>
      </c>
      <c r="AP769" s="22">
        <v>0</v>
      </c>
      <c r="AQ769" s="22">
        <v>0</v>
      </c>
      <c r="AR769" s="22">
        <v>0</v>
      </c>
      <c r="AS769" s="25">
        <v>38000</v>
      </c>
      <c r="AT769" s="25">
        <v>0</v>
      </c>
      <c r="AU769" s="25">
        <v>51795</v>
      </c>
      <c r="AV769" s="25">
        <v>0</v>
      </c>
      <c r="AW769" s="25">
        <v>38000</v>
      </c>
      <c r="AX769" s="25">
        <v>51795</v>
      </c>
      <c r="AY769" s="25">
        <v>13795</v>
      </c>
    </row>
    <row r="770" spans="2:51">
      <c r="B770" s="5" t="s">
        <v>17</v>
      </c>
      <c r="C770" s="2" t="s">
        <v>107</v>
      </c>
      <c r="D770" s="2" t="s">
        <v>100</v>
      </c>
      <c r="E770" s="2"/>
      <c r="F770" s="2"/>
      <c r="G770" s="3">
        <v>46244</v>
      </c>
      <c r="H770" s="2" t="s">
        <v>4234</v>
      </c>
      <c r="I770" s="3">
        <v>46244</v>
      </c>
      <c r="J770" s="2" t="s">
        <v>4235</v>
      </c>
      <c r="K770" s="2" t="s">
        <v>208</v>
      </c>
      <c r="L770" s="2"/>
      <c r="M770" s="2" t="s">
        <v>90</v>
      </c>
      <c r="N770" s="3"/>
      <c r="O770" s="2"/>
      <c r="P770" s="2"/>
      <c r="Q770" s="2" t="s">
        <v>553</v>
      </c>
      <c r="R770" s="2"/>
      <c r="S770" s="2"/>
      <c r="T770" s="3"/>
      <c r="U770" s="2"/>
      <c r="V770" s="2"/>
      <c r="W770" s="2" t="s">
        <v>826</v>
      </c>
      <c r="X770" s="2" t="s">
        <v>91</v>
      </c>
      <c r="Y770" s="2" t="s">
        <v>754</v>
      </c>
      <c r="Z770" s="2" t="s">
        <v>149</v>
      </c>
      <c r="AA770" s="2" t="s">
        <v>90</v>
      </c>
      <c r="AB770" s="2"/>
      <c r="AC770" s="2" t="s">
        <v>114</v>
      </c>
      <c r="AD770" s="2">
        <v>1</v>
      </c>
      <c r="AE770" s="2" t="s">
        <v>321</v>
      </c>
      <c r="AF770" s="2" t="s">
        <v>322</v>
      </c>
      <c r="AG770" s="2" t="s">
        <v>322</v>
      </c>
      <c r="AH770" s="2" t="s">
        <v>323</v>
      </c>
      <c r="AI770" s="2" t="s">
        <v>556</v>
      </c>
      <c r="AJ770" s="2" t="s">
        <v>138</v>
      </c>
      <c r="AK770" s="2" t="s">
        <v>103</v>
      </c>
      <c r="AL770" s="2" t="s">
        <v>103</v>
      </c>
      <c r="AM770" s="2" t="s">
        <v>139</v>
      </c>
      <c r="AN770" s="2" t="s">
        <v>4236</v>
      </c>
      <c r="AO770" s="22">
        <v>0</v>
      </c>
      <c r="AP770" s="22">
        <v>611</v>
      </c>
      <c r="AQ770" s="22">
        <v>859</v>
      </c>
      <c r="AR770" s="22">
        <v>248</v>
      </c>
      <c r="AS770" s="25">
        <v>39101.32</v>
      </c>
      <c r="AT770" s="25">
        <v>0</v>
      </c>
      <c r="AU770" s="25">
        <v>34450</v>
      </c>
      <c r="AV770" s="25">
        <v>0</v>
      </c>
      <c r="AW770" s="25">
        <v>39101.32</v>
      </c>
      <c r="AX770" s="25">
        <v>34450</v>
      </c>
      <c r="AY770" s="25">
        <v>-4651.32</v>
      </c>
    </row>
    <row r="771" spans="2:51">
      <c r="B771" s="5" t="s">
        <v>17</v>
      </c>
      <c r="C771" s="2" t="s">
        <v>600</v>
      </c>
      <c r="D771" s="2" t="s">
        <v>100</v>
      </c>
      <c r="E771" s="2"/>
      <c r="F771" s="2"/>
      <c r="G771" s="3">
        <v>46244</v>
      </c>
      <c r="H771" s="2" t="s">
        <v>4237</v>
      </c>
      <c r="I771" s="3">
        <v>46244</v>
      </c>
      <c r="J771" s="2" t="s">
        <v>4238</v>
      </c>
      <c r="K771" s="2" t="s">
        <v>208</v>
      </c>
      <c r="L771" s="2"/>
      <c r="M771" s="2" t="s">
        <v>90</v>
      </c>
      <c r="N771" s="3"/>
      <c r="O771" s="2"/>
      <c r="P771" s="2"/>
      <c r="Q771" s="2" t="s">
        <v>1233</v>
      </c>
      <c r="R771" s="2"/>
      <c r="S771" s="2"/>
      <c r="T771" s="3"/>
      <c r="U771" s="2"/>
      <c r="V771" s="2"/>
      <c r="W771" s="2" t="s">
        <v>653</v>
      </c>
      <c r="X771" s="2" t="s">
        <v>91</v>
      </c>
      <c r="Y771" s="2" t="s">
        <v>654</v>
      </c>
      <c r="Z771" s="2" t="s">
        <v>149</v>
      </c>
      <c r="AA771" s="2" t="s">
        <v>90</v>
      </c>
      <c r="AB771" s="2"/>
      <c r="AC771" s="2" t="s">
        <v>114</v>
      </c>
      <c r="AD771" s="2">
        <v>1</v>
      </c>
      <c r="AE771" s="2" t="s">
        <v>390</v>
      </c>
      <c r="AF771" s="2" t="s">
        <v>362</v>
      </c>
      <c r="AG771" s="2" t="s">
        <v>362</v>
      </c>
      <c r="AH771" s="2" t="s">
        <v>391</v>
      </c>
      <c r="AI771" s="2"/>
      <c r="AJ771" s="2" t="s">
        <v>128</v>
      </c>
      <c r="AK771" s="2" t="s">
        <v>129</v>
      </c>
      <c r="AL771" s="2" t="s">
        <v>129</v>
      </c>
      <c r="AM771" s="2" t="s">
        <v>130</v>
      </c>
      <c r="AN771" s="2" t="s">
        <v>2393</v>
      </c>
      <c r="AO771" s="22">
        <v>0</v>
      </c>
      <c r="AP771" s="22">
        <v>546</v>
      </c>
      <c r="AQ771" s="22">
        <v>661</v>
      </c>
      <c r="AR771" s="22">
        <v>115</v>
      </c>
      <c r="AS771" s="25">
        <v>26427.45</v>
      </c>
      <c r="AT771" s="25">
        <v>0</v>
      </c>
      <c r="AU771" s="25">
        <v>37000</v>
      </c>
      <c r="AV771" s="25">
        <v>0</v>
      </c>
      <c r="AW771" s="25">
        <v>26427.45</v>
      </c>
      <c r="AX771" s="25">
        <v>37000</v>
      </c>
      <c r="AY771" s="25">
        <v>10572.55</v>
      </c>
    </row>
    <row r="772" spans="2:51">
      <c r="B772" s="5" t="s">
        <v>17</v>
      </c>
      <c r="C772" s="2" t="s">
        <v>514</v>
      </c>
      <c r="D772" s="2" t="s">
        <v>100</v>
      </c>
      <c r="E772" s="2" t="s">
        <v>4239</v>
      </c>
      <c r="F772" s="2" t="s">
        <v>88</v>
      </c>
      <c r="G772" s="3">
        <v>46244</v>
      </c>
      <c r="H772" s="2" t="s">
        <v>4240</v>
      </c>
      <c r="I772" s="3">
        <v>46244</v>
      </c>
      <c r="J772" s="2" t="s">
        <v>4241</v>
      </c>
      <c r="K772" s="2" t="s">
        <v>208</v>
      </c>
      <c r="L772" s="2"/>
      <c r="M772" s="2" t="s">
        <v>90</v>
      </c>
      <c r="N772" s="3"/>
      <c r="O772" s="2"/>
      <c r="P772" s="2"/>
      <c r="Q772" s="2" t="s">
        <v>22</v>
      </c>
      <c r="R772" s="2" t="s">
        <v>22</v>
      </c>
      <c r="S772" s="2"/>
      <c r="T772" s="3">
        <v>46243</v>
      </c>
      <c r="U772" s="2" t="s">
        <v>4242</v>
      </c>
      <c r="V772" s="2"/>
      <c r="W772" s="2" t="s">
        <v>1101</v>
      </c>
      <c r="X772" s="2" t="s">
        <v>91</v>
      </c>
      <c r="Y772" s="2" t="s">
        <v>1102</v>
      </c>
      <c r="Z772" s="2" t="s">
        <v>149</v>
      </c>
      <c r="AA772" s="2" t="s">
        <v>90</v>
      </c>
      <c r="AB772" s="2"/>
      <c r="AC772" s="2" t="s">
        <v>114</v>
      </c>
      <c r="AD772" s="2">
        <v>1</v>
      </c>
      <c r="AE772" s="2" t="s">
        <v>189</v>
      </c>
      <c r="AF772" s="2" t="s">
        <v>190</v>
      </c>
      <c r="AG772" s="2" t="s">
        <v>14</v>
      </c>
      <c r="AH772" s="2" t="s">
        <v>191</v>
      </c>
      <c r="AI772" s="2"/>
      <c r="AJ772" s="2" t="s">
        <v>306</v>
      </c>
      <c r="AK772" s="2" t="s">
        <v>167</v>
      </c>
      <c r="AL772" s="2" t="s">
        <v>167</v>
      </c>
      <c r="AM772" s="2" t="s">
        <v>307</v>
      </c>
      <c r="AN772" s="2" t="s">
        <v>4243</v>
      </c>
      <c r="AO772" s="22">
        <v>0</v>
      </c>
      <c r="AP772" s="22">
        <v>1344</v>
      </c>
      <c r="AQ772" s="22">
        <v>2736</v>
      </c>
      <c r="AR772" s="22">
        <v>1392</v>
      </c>
      <c r="AS772" s="25">
        <v>124481.98</v>
      </c>
      <c r="AT772" s="25">
        <v>1155.26</v>
      </c>
      <c r="AU772" s="25">
        <v>83377.600000000006</v>
      </c>
      <c r="AV772" s="25">
        <v>0</v>
      </c>
      <c r="AW772" s="25">
        <v>123326.72</v>
      </c>
      <c r="AX772" s="25">
        <v>83377.600000000006</v>
      </c>
      <c r="AY772" s="25">
        <v>-39949.120000000003</v>
      </c>
    </row>
    <row r="773" spans="2:51">
      <c r="B773" s="5" t="s">
        <v>17</v>
      </c>
      <c r="C773" s="2" t="s">
        <v>107</v>
      </c>
      <c r="D773" s="2" t="s">
        <v>100</v>
      </c>
      <c r="E773" s="2"/>
      <c r="F773" s="2"/>
      <c r="G773" s="3">
        <v>46244</v>
      </c>
      <c r="H773" s="2" t="s">
        <v>4244</v>
      </c>
      <c r="I773" s="3">
        <v>46244</v>
      </c>
      <c r="J773" s="2" t="s">
        <v>4245</v>
      </c>
      <c r="K773" s="2" t="s">
        <v>208</v>
      </c>
      <c r="L773" s="2"/>
      <c r="M773" s="2" t="s">
        <v>90</v>
      </c>
      <c r="N773" s="3"/>
      <c r="O773" s="2"/>
      <c r="P773" s="2"/>
      <c r="Q773" s="2" t="s">
        <v>553</v>
      </c>
      <c r="R773" s="2"/>
      <c r="S773" s="2"/>
      <c r="T773" s="3"/>
      <c r="U773" s="2"/>
      <c r="V773" s="2"/>
      <c r="W773" s="2" t="s">
        <v>1057</v>
      </c>
      <c r="X773" s="2" t="s">
        <v>91</v>
      </c>
      <c r="Y773" s="2" t="s">
        <v>1058</v>
      </c>
      <c r="Z773" s="2" t="s">
        <v>149</v>
      </c>
      <c r="AA773" s="2" t="s">
        <v>90</v>
      </c>
      <c r="AB773" s="2"/>
      <c r="AC773" s="2" t="s">
        <v>114</v>
      </c>
      <c r="AD773" s="2">
        <v>1</v>
      </c>
      <c r="AE773" s="2" t="s">
        <v>321</v>
      </c>
      <c r="AF773" s="2" t="s">
        <v>322</v>
      </c>
      <c r="AG773" s="2" t="s">
        <v>322</v>
      </c>
      <c r="AH773" s="2" t="s">
        <v>323</v>
      </c>
      <c r="AI773" s="2" t="s">
        <v>556</v>
      </c>
      <c r="AJ773" s="2" t="s">
        <v>232</v>
      </c>
      <c r="AK773" s="2" t="s">
        <v>5</v>
      </c>
      <c r="AL773" s="2" t="s">
        <v>5</v>
      </c>
      <c r="AM773" s="2" t="s">
        <v>178</v>
      </c>
      <c r="AN773" s="2" t="s">
        <v>4246</v>
      </c>
      <c r="AO773" s="22">
        <v>0</v>
      </c>
      <c r="AP773" s="22">
        <v>522</v>
      </c>
      <c r="AQ773" s="22">
        <v>1159</v>
      </c>
      <c r="AR773" s="22">
        <v>637</v>
      </c>
      <c r="AS773" s="25">
        <v>48240.27</v>
      </c>
      <c r="AT773" s="25">
        <v>88.1</v>
      </c>
      <c r="AU773" s="25">
        <v>28400</v>
      </c>
      <c r="AV773" s="25">
        <v>0</v>
      </c>
      <c r="AW773" s="25">
        <v>48152.17</v>
      </c>
      <c r="AX773" s="25">
        <v>28400</v>
      </c>
      <c r="AY773" s="25">
        <v>-19752.169999999998</v>
      </c>
    </row>
    <row r="774" spans="2:51" hidden="1">
      <c r="B774" s="5" t="s">
        <v>17</v>
      </c>
      <c r="C774" s="2" t="s">
        <v>524</v>
      </c>
      <c r="D774" s="2" t="s">
        <v>100</v>
      </c>
      <c r="E774" s="2" t="s">
        <v>4239</v>
      </c>
      <c r="F774" s="2" t="s">
        <v>88</v>
      </c>
      <c r="G774" s="3">
        <v>46245</v>
      </c>
      <c r="H774" s="2" t="s">
        <v>4247</v>
      </c>
      <c r="I774" s="3">
        <v>46244</v>
      </c>
      <c r="J774" s="2" t="s">
        <v>4248</v>
      </c>
      <c r="K774" s="2" t="s">
        <v>208</v>
      </c>
      <c r="L774" s="2"/>
      <c r="M774" s="2" t="s">
        <v>90</v>
      </c>
      <c r="N774" s="3"/>
      <c r="O774" s="2"/>
      <c r="P774" s="2"/>
      <c r="Q774" s="2" t="s">
        <v>22</v>
      </c>
      <c r="R774" s="2" t="s">
        <v>22</v>
      </c>
      <c r="S774" s="2"/>
      <c r="T774" s="3">
        <v>46244</v>
      </c>
      <c r="U774" s="2" t="s">
        <v>4249</v>
      </c>
      <c r="V774" s="2"/>
      <c r="W774" s="2" t="s">
        <v>4250</v>
      </c>
      <c r="X774" s="2" t="s">
        <v>91</v>
      </c>
      <c r="Y774" s="2" t="s">
        <v>1612</v>
      </c>
      <c r="Z774" s="2" t="s">
        <v>92</v>
      </c>
      <c r="AA774" s="2" t="s">
        <v>90</v>
      </c>
      <c r="AB774" s="2"/>
      <c r="AC774" s="2" t="s">
        <v>114</v>
      </c>
      <c r="AD774" s="2">
        <v>1</v>
      </c>
      <c r="AE774" s="2" t="s">
        <v>189</v>
      </c>
      <c r="AF774" s="2" t="s">
        <v>190</v>
      </c>
      <c r="AG774" s="2" t="s">
        <v>14</v>
      </c>
      <c r="AH774" s="2" t="s">
        <v>191</v>
      </c>
      <c r="AI774" s="2"/>
      <c r="AJ774" s="2" t="s">
        <v>271</v>
      </c>
      <c r="AK774" s="2" t="s">
        <v>272</v>
      </c>
      <c r="AL774" s="2" t="s">
        <v>272</v>
      </c>
      <c r="AM774" s="2" t="s">
        <v>273</v>
      </c>
      <c r="AN774" s="2" t="s">
        <v>4251</v>
      </c>
      <c r="AO774" s="22">
        <v>0</v>
      </c>
      <c r="AP774" s="22">
        <v>0</v>
      </c>
      <c r="AQ774" s="22">
        <v>0</v>
      </c>
      <c r="AR774" s="22">
        <v>0</v>
      </c>
      <c r="AS774" s="25">
        <v>50000</v>
      </c>
      <c r="AT774" s="25">
        <v>0</v>
      </c>
      <c r="AU774" s="25">
        <v>54164.85</v>
      </c>
      <c r="AV774" s="25">
        <v>0</v>
      </c>
      <c r="AW774" s="25">
        <v>50000</v>
      </c>
      <c r="AX774" s="25">
        <v>54164.85</v>
      </c>
      <c r="AY774" s="25">
        <v>4164.8500000000004</v>
      </c>
    </row>
    <row r="775" spans="2:51">
      <c r="B775" s="5" t="s">
        <v>17</v>
      </c>
      <c r="C775" s="2" t="s">
        <v>524</v>
      </c>
      <c r="D775" s="2" t="s">
        <v>100</v>
      </c>
      <c r="E775" s="2" t="s">
        <v>4239</v>
      </c>
      <c r="F775" s="2" t="s">
        <v>88</v>
      </c>
      <c r="G775" s="3">
        <v>46245</v>
      </c>
      <c r="H775" s="2" t="s">
        <v>4252</v>
      </c>
      <c r="I775" s="3">
        <v>46244</v>
      </c>
      <c r="J775" s="2" t="s">
        <v>4253</v>
      </c>
      <c r="K775" s="2" t="s">
        <v>208</v>
      </c>
      <c r="L775" s="2"/>
      <c r="M775" s="2" t="s">
        <v>90</v>
      </c>
      <c r="N775" s="3"/>
      <c r="O775" s="2"/>
      <c r="P775" s="2"/>
      <c r="Q775" s="2" t="s">
        <v>22</v>
      </c>
      <c r="R775" s="2" t="s">
        <v>22</v>
      </c>
      <c r="S775" s="2"/>
      <c r="T775" s="3">
        <v>46244</v>
      </c>
      <c r="U775" s="2" t="s">
        <v>4254</v>
      </c>
      <c r="V775" s="2"/>
      <c r="W775" s="2" t="s">
        <v>425</v>
      </c>
      <c r="X775" s="2" t="s">
        <v>91</v>
      </c>
      <c r="Y775" s="2" t="s">
        <v>471</v>
      </c>
      <c r="Z775" s="2" t="s">
        <v>149</v>
      </c>
      <c r="AA775" s="2" t="s">
        <v>90</v>
      </c>
      <c r="AB775" s="2"/>
      <c r="AC775" s="2" t="s">
        <v>114</v>
      </c>
      <c r="AD775" s="2">
        <v>1</v>
      </c>
      <c r="AE775" s="2" t="s">
        <v>189</v>
      </c>
      <c r="AF775" s="2" t="s">
        <v>190</v>
      </c>
      <c r="AG775" s="2" t="s">
        <v>14</v>
      </c>
      <c r="AH775" s="2" t="s">
        <v>191</v>
      </c>
      <c r="AI775" s="2"/>
      <c r="AJ775" s="2" t="s">
        <v>232</v>
      </c>
      <c r="AK775" s="2" t="s">
        <v>5</v>
      </c>
      <c r="AL775" s="2" t="s">
        <v>5</v>
      </c>
      <c r="AM775" s="2" t="s">
        <v>178</v>
      </c>
      <c r="AN775" s="2" t="s">
        <v>4255</v>
      </c>
      <c r="AO775" s="22">
        <v>0</v>
      </c>
      <c r="AP775" s="22">
        <v>347</v>
      </c>
      <c r="AQ775" s="22">
        <v>896</v>
      </c>
      <c r="AR775" s="22">
        <v>549</v>
      </c>
      <c r="AS775" s="25">
        <v>36046.39</v>
      </c>
      <c r="AT775" s="25">
        <v>0</v>
      </c>
      <c r="AU775" s="25">
        <v>19666.68</v>
      </c>
      <c r="AV775" s="25">
        <v>0</v>
      </c>
      <c r="AW775" s="25">
        <v>36046.39</v>
      </c>
      <c r="AX775" s="25">
        <v>19666.68</v>
      </c>
      <c r="AY775" s="25">
        <v>-16379.71</v>
      </c>
    </row>
    <row r="776" spans="2:51" hidden="1">
      <c r="B776" s="5" t="s">
        <v>17</v>
      </c>
      <c r="C776" s="2" t="s">
        <v>524</v>
      </c>
      <c r="D776" s="2" t="s">
        <v>100</v>
      </c>
      <c r="E776" s="2" t="s">
        <v>4256</v>
      </c>
      <c r="F776" s="2" t="s">
        <v>88</v>
      </c>
      <c r="G776" s="3">
        <v>46244</v>
      </c>
      <c r="H776" s="2" t="s">
        <v>4257</v>
      </c>
      <c r="I776" s="3">
        <v>46244</v>
      </c>
      <c r="J776" s="2" t="s">
        <v>4258</v>
      </c>
      <c r="K776" s="2" t="s">
        <v>89</v>
      </c>
      <c r="L776" s="2"/>
      <c r="M776" s="2" t="s">
        <v>90</v>
      </c>
      <c r="N776" s="3"/>
      <c r="O776" s="2"/>
      <c r="P776" s="2"/>
      <c r="Q776" s="2" t="s">
        <v>22</v>
      </c>
      <c r="R776" s="2" t="s">
        <v>22</v>
      </c>
      <c r="S776" s="2"/>
      <c r="T776" s="3">
        <v>46244</v>
      </c>
      <c r="U776" s="2" t="s">
        <v>4259</v>
      </c>
      <c r="V776" s="2"/>
      <c r="W776" s="2" t="s">
        <v>623</v>
      </c>
      <c r="X776" s="2" t="s">
        <v>151</v>
      </c>
      <c r="Y776" s="2" t="s">
        <v>624</v>
      </c>
      <c r="Z776" s="2" t="s">
        <v>92</v>
      </c>
      <c r="AA776" s="2" t="s">
        <v>90</v>
      </c>
      <c r="AB776" s="2"/>
      <c r="AC776" s="2" t="s">
        <v>114</v>
      </c>
      <c r="AD776" s="2">
        <v>1</v>
      </c>
      <c r="AE776" s="2" t="s">
        <v>94</v>
      </c>
      <c r="AF776" s="2" t="s">
        <v>95</v>
      </c>
      <c r="AG776" s="2" t="s">
        <v>14</v>
      </c>
      <c r="AH776" s="2" t="s">
        <v>96</v>
      </c>
      <c r="AI776" s="2"/>
      <c r="AJ776" s="2" t="s">
        <v>123</v>
      </c>
      <c r="AK776" s="2" t="s">
        <v>13</v>
      </c>
      <c r="AL776" s="2" t="s">
        <v>13</v>
      </c>
      <c r="AM776" s="2" t="s">
        <v>124</v>
      </c>
      <c r="AN776" s="2" t="s">
        <v>4260</v>
      </c>
      <c r="AO776" s="22">
        <v>0</v>
      </c>
      <c r="AP776" s="22">
        <v>0</v>
      </c>
      <c r="AQ776" s="22">
        <v>0</v>
      </c>
      <c r="AR776" s="22">
        <v>0</v>
      </c>
      <c r="AS776" s="25">
        <v>20500</v>
      </c>
      <c r="AT776" s="25">
        <v>0</v>
      </c>
      <c r="AU776" s="25">
        <v>24148.7</v>
      </c>
      <c r="AV776" s="25">
        <v>0</v>
      </c>
      <c r="AW776" s="25">
        <v>20500</v>
      </c>
      <c r="AX776" s="25">
        <v>24148.7</v>
      </c>
      <c r="AY776" s="25">
        <v>3648.7</v>
      </c>
    </row>
    <row r="777" spans="2:51" hidden="1">
      <c r="B777" s="5" t="s">
        <v>17</v>
      </c>
      <c r="C777" s="2" t="s">
        <v>524</v>
      </c>
      <c r="D777" s="2" t="s">
        <v>100</v>
      </c>
      <c r="E777" s="2" t="s">
        <v>4256</v>
      </c>
      <c r="F777" s="2" t="s">
        <v>88</v>
      </c>
      <c r="G777" s="3">
        <v>46244</v>
      </c>
      <c r="H777" s="2" t="s">
        <v>4261</v>
      </c>
      <c r="I777" s="3">
        <v>46244</v>
      </c>
      <c r="J777" s="2" t="s">
        <v>4262</v>
      </c>
      <c r="K777" s="2" t="s">
        <v>89</v>
      </c>
      <c r="L777" s="2"/>
      <c r="M777" s="2" t="s">
        <v>90</v>
      </c>
      <c r="N777" s="3"/>
      <c r="O777" s="2"/>
      <c r="P777" s="2"/>
      <c r="Q777" s="2" t="s">
        <v>22</v>
      </c>
      <c r="R777" s="2" t="s">
        <v>22</v>
      </c>
      <c r="S777" s="2"/>
      <c r="T777" s="3">
        <v>46244</v>
      </c>
      <c r="U777" s="2" t="s">
        <v>4263</v>
      </c>
      <c r="V777" s="2"/>
      <c r="W777" s="2" t="s">
        <v>882</v>
      </c>
      <c r="X777" s="2" t="s">
        <v>91</v>
      </c>
      <c r="Y777" s="2" t="s">
        <v>758</v>
      </c>
      <c r="Z777" s="2" t="s">
        <v>92</v>
      </c>
      <c r="AA777" s="2" t="s">
        <v>90</v>
      </c>
      <c r="AB777" s="2"/>
      <c r="AC777" s="2" t="s">
        <v>114</v>
      </c>
      <c r="AD777" s="2">
        <v>1</v>
      </c>
      <c r="AE777" s="2" t="s">
        <v>94</v>
      </c>
      <c r="AF777" s="2" t="s">
        <v>95</v>
      </c>
      <c r="AG777" s="2" t="s">
        <v>14</v>
      </c>
      <c r="AH777" s="2" t="s">
        <v>96</v>
      </c>
      <c r="AI777" s="2"/>
      <c r="AJ777" s="2" t="s">
        <v>134</v>
      </c>
      <c r="AK777" s="2" t="s">
        <v>10</v>
      </c>
      <c r="AL777" s="2" t="s">
        <v>10</v>
      </c>
      <c r="AM777" s="2" t="s">
        <v>135</v>
      </c>
      <c r="AN777" s="2" t="s">
        <v>4264</v>
      </c>
      <c r="AO777" s="22">
        <v>0</v>
      </c>
      <c r="AP777" s="22">
        <v>0</v>
      </c>
      <c r="AQ777" s="22">
        <v>0</v>
      </c>
      <c r="AR777" s="22">
        <v>0</v>
      </c>
      <c r="AS777" s="25">
        <v>62000</v>
      </c>
      <c r="AT777" s="25">
        <v>0</v>
      </c>
      <c r="AU777" s="25">
        <v>72176.639999999999</v>
      </c>
      <c r="AV777" s="25">
        <v>0</v>
      </c>
      <c r="AW777" s="25">
        <v>62000</v>
      </c>
      <c r="AX777" s="25">
        <v>72176.639999999999</v>
      </c>
      <c r="AY777" s="25">
        <v>10176.64</v>
      </c>
    </row>
    <row r="778" spans="2:51" hidden="1">
      <c r="B778" s="5" t="s">
        <v>17</v>
      </c>
      <c r="C778" s="2" t="s">
        <v>524</v>
      </c>
      <c r="D778" s="2" t="s">
        <v>100</v>
      </c>
      <c r="E778" s="2" t="s">
        <v>4239</v>
      </c>
      <c r="F778" s="2" t="s">
        <v>88</v>
      </c>
      <c r="G778" s="3">
        <v>46244</v>
      </c>
      <c r="H778" s="2" t="s">
        <v>4265</v>
      </c>
      <c r="I778" s="3">
        <v>46244</v>
      </c>
      <c r="J778" s="2" t="s">
        <v>4266</v>
      </c>
      <c r="K778" s="2" t="s">
        <v>208</v>
      </c>
      <c r="L778" s="2"/>
      <c r="M778" s="2" t="s">
        <v>90</v>
      </c>
      <c r="N778" s="3"/>
      <c r="O778" s="2"/>
      <c r="P778" s="2"/>
      <c r="Q778" s="2" t="s">
        <v>22</v>
      </c>
      <c r="R778" s="2" t="s">
        <v>22</v>
      </c>
      <c r="S778" s="2"/>
      <c r="T778" s="3">
        <v>46244</v>
      </c>
      <c r="U778" s="2" t="s">
        <v>4267</v>
      </c>
      <c r="V778" s="2"/>
      <c r="W778" s="2" t="s">
        <v>666</v>
      </c>
      <c r="X778" s="2" t="s">
        <v>113</v>
      </c>
      <c r="Y778" s="2" t="s">
        <v>652</v>
      </c>
      <c r="Z778" s="2" t="s">
        <v>92</v>
      </c>
      <c r="AA778" s="2" t="s">
        <v>90</v>
      </c>
      <c r="AB778" s="2"/>
      <c r="AC778" s="2" t="s">
        <v>114</v>
      </c>
      <c r="AD778" s="2">
        <v>1</v>
      </c>
      <c r="AE778" s="2" t="s">
        <v>189</v>
      </c>
      <c r="AF778" s="2" t="s">
        <v>190</v>
      </c>
      <c r="AG778" s="2" t="s">
        <v>14</v>
      </c>
      <c r="AH778" s="2" t="s">
        <v>191</v>
      </c>
      <c r="AI778" s="2"/>
      <c r="AJ778" s="2" t="s">
        <v>343</v>
      </c>
      <c r="AK778" s="2" t="s">
        <v>286</v>
      </c>
      <c r="AL778" s="2" t="s">
        <v>286</v>
      </c>
      <c r="AM778" s="2" t="s">
        <v>303</v>
      </c>
      <c r="AN778" s="2" t="s">
        <v>4268</v>
      </c>
      <c r="AO778" s="22">
        <v>0</v>
      </c>
      <c r="AP778" s="22">
        <v>0</v>
      </c>
      <c r="AQ778" s="22">
        <v>0</v>
      </c>
      <c r="AR778" s="22">
        <v>0</v>
      </c>
      <c r="AS778" s="25">
        <v>22000</v>
      </c>
      <c r="AT778" s="25">
        <v>0</v>
      </c>
      <c r="AU778" s="25">
        <v>22709.040000000001</v>
      </c>
      <c r="AV778" s="25">
        <v>0</v>
      </c>
      <c r="AW778" s="25">
        <v>22000</v>
      </c>
      <c r="AX778" s="25">
        <v>22709.040000000001</v>
      </c>
      <c r="AY778" s="25">
        <v>709.04</v>
      </c>
    </row>
    <row r="779" spans="2:51" hidden="1">
      <c r="B779" s="5" t="s">
        <v>17</v>
      </c>
      <c r="C779" s="2" t="s">
        <v>524</v>
      </c>
      <c r="D779" s="2" t="s">
        <v>100</v>
      </c>
      <c r="E779" s="2" t="s">
        <v>4239</v>
      </c>
      <c r="F779" s="2" t="s">
        <v>88</v>
      </c>
      <c r="G779" s="3">
        <v>46244</v>
      </c>
      <c r="H779" s="2" t="s">
        <v>4269</v>
      </c>
      <c r="I779" s="3">
        <v>46244</v>
      </c>
      <c r="J779" s="2" t="s">
        <v>4270</v>
      </c>
      <c r="K779" s="2" t="s">
        <v>208</v>
      </c>
      <c r="L779" s="2"/>
      <c r="M779" s="2" t="s">
        <v>90</v>
      </c>
      <c r="N779" s="3"/>
      <c r="O779" s="2"/>
      <c r="P779" s="2"/>
      <c r="Q779" s="2" t="s">
        <v>22</v>
      </c>
      <c r="R779" s="2" t="s">
        <v>22</v>
      </c>
      <c r="S779" s="2"/>
      <c r="T779" s="3">
        <v>46244</v>
      </c>
      <c r="U779" s="2" t="s">
        <v>4271</v>
      </c>
      <c r="V779" s="2"/>
      <c r="W779" s="2" t="s">
        <v>955</v>
      </c>
      <c r="X779" s="2" t="s">
        <v>91</v>
      </c>
      <c r="Y779" s="2" t="s">
        <v>773</v>
      </c>
      <c r="Z779" s="2" t="s">
        <v>92</v>
      </c>
      <c r="AA779" s="2" t="s">
        <v>90</v>
      </c>
      <c r="AB779" s="2"/>
      <c r="AC779" s="2" t="s">
        <v>114</v>
      </c>
      <c r="AD779" s="2">
        <v>1</v>
      </c>
      <c r="AE779" s="2" t="s">
        <v>189</v>
      </c>
      <c r="AF779" s="2" t="s">
        <v>190</v>
      </c>
      <c r="AG779" s="2" t="s">
        <v>14</v>
      </c>
      <c r="AH779" s="2" t="s">
        <v>191</v>
      </c>
      <c r="AI779" s="2"/>
      <c r="AJ779" s="2" t="s">
        <v>343</v>
      </c>
      <c r="AK779" s="2" t="s">
        <v>286</v>
      </c>
      <c r="AL779" s="2" t="s">
        <v>286</v>
      </c>
      <c r="AM779" s="2" t="s">
        <v>303</v>
      </c>
      <c r="AN779" s="2" t="s">
        <v>4272</v>
      </c>
      <c r="AO779" s="22">
        <v>0</v>
      </c>
      <c r="AP779" s="22">
        <v>0</v>
      </c>
      <c r="AQ779" s="22">
        <v>0</v>
      </c>
      <c r="AR779" s="22">
        <v>0</v>
      </c>
      <c r="AS779" s="25">
        <v>26000</v>
      </c>
      <c r="AT779" s="25">
        <v>0</v>
      </c>
      <c r="AU779" s="25">
        <v>31159.1</v>
      </c>
      <c r="AV779" s="25">
        <v>0</v>
      </c>
      <c r="AW779" s="25">
        <v>26000</v>
      </c>
      <c r="AX779" s="25">
        <v>31159.1</v>
      </c>
      <c r="AY779" s="25">
        <v>5159.1000000000004</v>
      </c>
    </row>
    <row r="780" spans="2:51" hidden="1">
      <c r="B780" s="5" t="s">
        <v>17</v>
      </c>
      <c r="C780" s="2" t="s">
        <v>524</v>
      </c>
      <c r="D780" s="2" t="s">
        <v>100</v>
      </c>
      <c r="E780" s="2" t="s">
        <v>4239</v>
      </c>
      <c r="F780" s="2" t="s">
        <v>88</v>
      </c>
      <c r="G780" s="3">
        <v>46244</v>
      </c>
      <c r="H780" s="2" t="s">
        <v>4273</v>
      </c>
      <c r="I780" s="3">
        <v>46244</v>
      </c>
      <c r="J780" s="2" t="s">
        <v>4274</v>
      </c>
      <c r="K780" s="2" t="s">
        <v>208</v>
      </c>
      <c r="L780" s="2"/>
      <c r="M780" s="2" t="s">
        <v>90</v>
      </c>
      <c r="N780" s="3"/>
      <c r="O780" s="2"/>
      <c r="P780" s="2"/>
      <c r="Q780" s="2" t="s">
        <v>22</v>
      </c>
      <c r="R780" s="2" t="s">
        <v>22</v>
      </c>
      <c r="S780" s="2"/>
      <c r="T780" s="3">
        <v>46244</v>
      </c>
      <c r="U780" s="2" t="s">
        <v>4275</v>
      </c>
      <c r="V780" s="2"/>
      <c r="W780" s="2" t="s">
        <v>855</v>
      </c>
      <c r="X780" s="2" t="s">
        <v>91</v>
      </c>
      <c r="Y780" s="2" t="s">
        <v>856</v>
      </c>
      <c r="Z780" s="2" t="s">
        <v>92</v>
      </c>
      <c r="AA780" s="2" t="s">
        <v>90</v>
      </c>
      <c r="AB780" s="2"/>
      <c r="AC780" s="2" t="s">
        <v>114</v>
      </c>
      <c r="AD780" s="2">
        <v>1</v>
      </c>
      <c r="AE780" s="2" t="s">
        <v>189</v>
      </c>
      <c r="AF780" s="2" t="s">
        <v>190</v>
      </c>
      <c r="AG780" s="2" t="s">
        <v>14</v>
      </c>
      <c r="AH780" s="2" t="s">
        <v>191</v>
      </c>
      <c r="AI780" s="2"/>
      <c r="AJ780" s="2" t="s">
        <v>363</v>
      </c>
      <c r="AK780" s="2" t="s">
        <v>361</v>
      </c>
      <c r="AL780" s="2" t="s">
        <v>361</v>
      </c>
      <c r="AM780" s="2" t="s">
        <v>364</v>
      </c>
      <c r="AN780" s="2" t="s">
        <v>4276</v>
      </c>
      <c r="AO780" s="22">
        <v>0</v>
      </c>
      <c r="AP780" s="22">
        <v>0</v>
      </c>
      <c r="AQ780" s="22">
        <v>0</v>
      </c>
      <c r="AR780" s="22">
        <v>0</v>
      </c>
      <c r="AS780" s="25">
        <v>33000</v>
      </c>
      <c r="AT780" s="25">
        <v>0</v>
      </c>
      <c r="AU780" s="25">
        <v>37751.56</v>
      </c>
      <c r="AV780" s="25">
        <v>0</v>
      </c>
      <c r="AW780" s="25">
        <v>33000</v>
      </c>
      <c r="AX780" s="25">
        <v>37751.56</v>
      </c>
      <c r="AY780" s="25">
        <v>4751.5600000000004</v>
      </c>
    </row>
    <row r="781" spans="2:51" hidden="1">
      <c r="B781" s="5" t="s">
        <v>17</v>
      </c>
      <c r="C781" s="2" t="s">
        <v>524</v>
      </c>
      <c r="D781" s="2" t="s">
        <v>100</v>
      </c>
      <c r="E781" s="2" t="s">
        <v>4239</v>
      </c>
      <c r="F781" s="2" t="s">
        <v>88</v>
      </c>
      <c r="G781" s="3">
        <v>46244</v>
      </c>
      <c r="H781" s="2" t="s">
        <v>4277</v>
      </c>
      <c r="I781" s="3">
        <v>46244</v>
      </c>
      <c r="J781" s="2" t="s">
        <v>4278</v>
      </c>
      <c r="K781" s="2" t="s">
        <v>208</v>
      </c>
      <c r="L781" s="2"/>
      <c r="M781" s="2" t="s">
        <v>90</v>
      </c>
      <c r="N781" s="3"/>
      <c r="O781" s="2"/>
      <c r="P781" s="2"/>
      <c r="Q781" s="2" t="s">
        <v>22</v>
      </c>
      <c r="R781" s="2" t="s">
        <v>22</v>
      </c>
      <c r="S781" s="2"/>
      <c r="T781" s="3">
        <v>46244</v>
      </c>
      <c r="U781" s="2" t="s">
        <v>4279</v>
      </c>
      <c r="V781" s="2"/>
      <c r="W781" s="2" t="s">
        <v>912</v>
      </c>
      <c r="X781" s="2" t="s">
        <v>113</v>
      </c>
      <c r="Y781" s="2" t="s">
        <v>913</v>
      </c>
      <c r="Z781" s="2" t="s">
        <v>92</v>
      </c>
      <c r="AA781" s="2" t="s">
        <v>90</v>
      </c>
      <c r="AB781" s="2"/>
      <c r="AC781" s="2" t="s">
        <v>114</v>
      </c>
      <c r="AD781" s="2">
        <v>1</v>
      </c>
      <c r="AE781" s="2" t="s">
        <v>189</v>
      </c>
      <c r="AF781" s="2" t="s">
        <v>190</v>
      </c>
      <c r="AG781" s="2" t="s">
        <v>14</v>
      </c>
      <c r="AH781" s="2" t="s">
        <v>191</v>
      </c>
      <c r="AI781" s="2"/>
      <c r="AJ781" s="2" t="s">
        <v>236</v>
      </c>
      <c r="AK781" s="2" t="s">
        <v>168</v>
      </c>
      <c r="AL781" s="2" t="s">
        <v>168</v>
      </c>
      <c r="AM781" s="2" t="s">
        <v>237</v>
      </c>
      <c r="AN781" s="2" t="s">
        <v>1287</v>
      </c>
      <c r="AO781" s="22">
        <v>0</v>
      </c>
      <c r="AP781" s="22">
        <v>0</v>
      </c>
      <c r="AQ781" s="22">
        <v>0</v>
      </c>
      <c r="AR781" s="22">
        <v>0</v>
      </c>
      <c r="AS781" s="25">
        <v>21000</v>
      </c>
      <c r="AT781" s="25">
        <v>0</v>
      </c>
      <c r="AU781" s="25">
        <v>23935.52</v>
      </c>
      <c r="AV781" s="25">
        <v>0</v>
      </c>
      <c r="AW781" s="25">
        <v>21000</v>
      </c>
      <c r="AX781" s="25">
        <v>23935.52</v>
      </c>
      <c r="AY781" s="25">
        <v>2935.52</v>
      </c>
    </row>
    <row r="782" spans="2:51" hidden="1">
      <c r="B782" s="5" t="s">
        <v>18</v>
      </c>
      <c r="C782" s="2" t="s">
        <v>99</v>
      </c>
      <c r="D782" s="2" t="s">
        <v>100</v>
      </c>
      <c r="E782" s="2"/>
      <c r="F782" s="2"/>
      <c r="G782" s="3">
        <v>46245</v>
      </c>
      <c r="H782" s="2" t="s">
        <v>4280</v>
      </c>
      <c r="I782" s="3">
        <v>46245</v>
      </c>
      <c r="J782" s="2" t="s">
        <v>4281</v>
      </c>
      <c r="K782" s="2"/>
      <c r="L782" s="2"/>
      <c r="M782" s="2" t="s">
        <v>90</v>
      </c>
      <c r="N782" s="3"/>
      <c r="O782" s="2"/>
      <c r="P782" s="2"/>
      <c r="Q782" s="2" t="s">
        <v>485</v>
      </c>
      <c r="R782" s="2" t="s">
        <v>485</v>
      </c>
      <c r="S782" s="2"/>
      <c r="T782" s="3"/>
      <c r="U782" s="2"/>
      <c r="V782" s="2"/>
      <c r="W782" s="2" t="s">
        <v>687</v>
      </c>
      <c r="X782" s="2" t="s">
        <v>91</v>
      </c>
      <c r="Y782" s="2" t="s">
        <v>519</v>
      </c>
      <c r="Z782" s="2" t="s">
        <v>92</v>
      </c>
      <c r="AA782" s="2" t="s">
        <v>90</v>
      </c>
      <c r="AB782" s="2"/>
      <c r="AC782" s="2" t="s">
        <v>93</v>
      </c>
      <c r="AD782" s="2">
        <v>1</v>
      </c>
      <c r="AE782" s="2" t="s">
        <v>105</v>
      </c>
      <c r="AF782" s="2" t="s">
        <v>484</v>
      </c>
      <c r="AG782" s="2" t="s">
        <v>103</v>
      </c>
      <c r="AH782" s="2" t="s">
        <v>106</v>
      </c>
      <c r="AI782" s="2" t="s">
        <v>119</v>
      </c>
      <c r="AJ782" s="2" t="s">
        <v>138</v>
      </c>
      <c r="AK782" s="2" t="s">
        <v>103</v>
      </c>
      <c r="AL782" s="2" t="s">
        <v>103</v>
      </c>
      <c r="AM782" s="2" t="s">
        <v>397</v>
      </c>
      <c r="AN782" s="2" t="s">
        <v>4282</v>
      </c>
      <c r="AO782" s="22">
        <v>0</v>
      </c>
      <c r="AP782" s="22">
        <v>0</v>
      </c>
      <c r="AQ782" s="22">
        <v>0</v>
      </c>
      <c r="AR782" s="22">
        <v>0</v>
      </c>
      <c r="AS782" s="25">
        <v>4000</v>
      </c>
      <c r="AT782" s="25">
        <v>0</v>
      </c>
      <c r="AU782" s="25">
        <v>8366</v>
      </c>
      <c r="AV782" s="25">
        <v>0</v>
      </c>
      <c r="AW782" s="25">
        <v>4000</v>
      </c>
      <c r="AX782" s="25">
        <v>8366</v>
      </c>
      <c r="AY782" s="25">
        <v>4366</v>
      </c>
    </row>
    <row r="783" spans="2:51" hidden="1">
      <c r="B783" s="5" t="s">
        <v>18</v>
      </c>
      <c r="C783" s="2" t="s">
        <v>99</v>
      </c>
      <c r="D783" s="2" t="s">
        <v>100</v>
      </c>
      <c r="E783" s="2"/>
      <c r="F783" s="2"/>
      <c r="G783" s="3">
        <v>46245</v>
      </c>
      <c r="H783" s="2" t="s">
        <v>4283</v>
      </c>
      <c r="I783" s="3">
        <v>46245</v>
      </c>
      <c r="J783" s="2" t="s">
        <v>4284</v>
      </c>
      <c r="K783" s="2"/>
      <c r="L783" s="2"/>
      <c r="M783" s="2" t="s">
        <v>90</v>
      </c>
      <c r="N783" s="3"/>
      <c r="O783" s="2"/>
      <c r="P783" s="2"/>
      <c r="Q783" s="2" t="s">
        <v>537</v>
      </c>
      <c r="R783" s="2" t="s">
        <v>537</v>
      </c>
      <c r="S783" s="2"/>
      <c r="T783" s="3"/>
      <c r="U783" s="2"/>
      <c r="V783" s="2"/>
      <c r="W783" s="2" t="s">
        <v>4285</v>
      </c>
      <c r="X783" s="2" t="s">
        <v>91</v>
      </c>
      <c r="Y783" s="2" t="s">
        <v>1067</v>
      </c>
      <c r="Z783" s="2" t="s">
        <v>92</v>
      </c>
      <c r="AA783" s="2" t="s">
        <v>90</v>
      </c>
      <c r="AB783" s="2"/>
      <c r="AC783" s="2" t="s">
        <v>114</v>
      </c>
      <c r="AD783" s="2">
        <v>1</v>
      </c>
      <c r="AE783" s="2" t="s">
        <v>110</v>
      </c>
      <c r="AF783" s="2" t="s">
        <v>111</v>
      </c>
      <c r="AG783" s="2" t="s">
        <v>103</v>
      </c>
      <c r="AH783" s="2" t="s">
        <v>104</v>
      </c>
      <c r="AI783" s="2" t="s">
        <v>381</v>
      </c>
      <c r="AJ783" s="2" t="s">
        <v>157</v>
      </c>
      <c r="AK783" s="2" t="s">
        <v>158</v>
      </c>
      <c r="AL783" s="2" t="s">
        <v>158</v>
      </c>
      <c r="AM783" s="2" t="s">
        <v>159</v>
      </c>
      <c r="AN783" s="2" t="s">
        <v>4286</v>
      </c>
      <c r="AO783" s="22">
        <v>0</v>
      </c>
      <c r="AP783" s="22">
        <v>0</v>
      </c>
      <c r="AQ783" s="22">
        <v>0</v>
      </c>
      <c r="AR783" s="22">
        <v>0</v>
      </c>
      <c r="AS783" s="25">
        <v>55000</v>
      </c>
      <c r="AT783" s="25">
        <v>0</v>
      </c>
      <c r="AU783" s="25">
        <v>62227</v>
      </c>
      <c r="AV783" s="25">
        <v>0</v>
      </c>
      <c r="AW783" s="25">
        <v>55000</v>
      </c>
      <c r="AX783" s="25">
        <v>62227</v>
      </c>
      <c r="AY783" s="25">
        <v>7227</v>
      </c>
    </row>
    <row r="784" spans="2:51" hidden="1">
      <c r="B784" s="5" t="s">
        <v>18</v>
      </c>
      <c r="C784" s="2" t="s">
        <v>99</v>
      </c>
      <c r="D784" s="2" t="s">
        <v>100</v>
      </c>
      <c r="E784" s="2"/>
      <c r="F784" s="2"/>
      <c r="G784" s="3">
        <v>46245</v>
      </c>
      <c r="H784" s="2" t="s">
        <v>4287</v>
      </c>
      <c r="I784" s="3">
        <v>46245</v>
      </c>
      <c r="J784" s="2" t="s">
        <v>4288</v>
      </c>
      <c r="K784" s="2"/>
      <c r="L784" s="2"/>
      <c r="M784" s="2" t="s">
        <v>90</v>
      </c>
      <c r="N784" s="3"/>
      <c r="O784" s="2" t="s">
        <v>4289</v>
      </c>
      <c r="P784" s="2"/>
      <c r="Q784" s="2" t="s">
        <v>34</v>
      </c>
      <c r="R784" s="2" t="s">
        <v>34</v>
      </c>
      <c r="S784" s="2"/>
      <c r="T784" s="3"/>
      <c r="U784" s="2"/>
      <c r="V784" s="2"/>
      <c r="W784" s="2" t="s">
        <v>715</v>
      </c>
      <c r="X784" s="2" t="s">
        <v>91</v>
      </c>
      <c r="Y784" s="2" t="s">
        <v>383</v>
      </c>
      <c r="Z784" s="2" t="s">
        <v>92</v>
      </c>
      <c r="AA784" s="2" t="s">
        <v>90</v>
      </c>
      <c r="AB784" s="2"/>
      <c r="AC784" s="2" t="s">
        <v>114</v>
      </c>
      <c r="AD784" s="2">
        <v>1</v>
      </c>
      <c r="AE784" s="2" t="s">
        <v>212</v>
      </c>
      <c r="AF784" s="2" t="s">
        <v>213</v>
      </c>
      <c r="AG784" s="2" t="s">
        <v>103</v>
      </c>
      <c r="AH784" s="2" t="s">
        <v>214</v>
      </c>
      <c r="AI784" s="2" t="s">
        <v>215</v>
      </c>
      <c r="AJ784" s="2" t="s">
        <v>179</v>
      </c>
      <c r="AK784" s="2" t="s">
        <v>8</v>
      </c>
      <c r="AL784" s="2" t="s">
        <v>8</v>
      </c>
      <c r="AM784" s="2" t="s">
        <v>712</v>
      </c>
      <c r="AN784" s="2"/>
      <c r="AO784" s="22">
        <v>0</v>
      </c>
      <c r="AP784" s="22">
        <v>0</v>
      </c>
      <c r="AQ784" s="22">
        <v>0</v>
      </c>
      <c r="AR784" s="22">
        <v>0</v>
      </c>
      <c r="AS784" s="25">
        <v>23000</v>
      </c>
      <c r="AT784" s="25">
        <v>0</v>
      </c>
      <c r="AU784" s="25">
        <v>31617</v>
      </c>
      <c r="AV784" s="25">
        <v>0</v>
      </c>
      <c r="AW784" s="25">
        <v>23000</v>
      </c>
      <c r="AX784" s="25">
        <v>31617</v>
      </c>
      <c r="AY784" s="25">
        <v>8617</v>
      </c>
    </row>
    <row r="785" spans="2:51" hidden="1">
      <c r="B785" s="5" t="s">
        <v>18</v>
      </c>
      <c r="C785" s="2" t="s">
        <v>99</v>
      </c>
      <c r="D785" s="2" t="s">
        <v>100</v>
      </c>
      <c r="E785" s="2"/>
      <c r="F785" s="2"/>
      <c r="G785" s="3">
        <v>46245</v>
      </c>
      <c r="H785" s="2" t="s">
        <v>4290</v>
      </c>
      <c r="I785" s="3">
        <v>46245</v>
      </c>
      <c r="J785" s="2" t="s">
        <v>4291</v>
      </c>
      <c r="K785" s="2"/>
      <c r="L785" s="2"/>
      <c r="M785" s="2" t="s">
        <v>90</v>
      </c>
      <c r="N785" s="3"/>
      <c r="O785" s="2"/>
      <c r="P785" s="2"/>
      <c r="Q785" s="2" t="s">
        <v>26</v>
      </c>
      <c r="R785" s="2" t="s">
        <v>26</v>
      </c>
      <c r="S785" s="2"/>
      <c r="T785" s="3"/>
      <c r="U785" s="2"/>
      <c r="V785" s="2"/>
      <c r="W785" s="2" t="s">
        <v>579</v>
      </c>
      <c r="X785" s="2" t="s">
        <v>91</v>
      </c>
      <c r="Y785" s="2" t="s">
        <v>519</v>
      </c>
      <c r="Z785" s="2" t="s">
        <v>92</v>
      </c>
      <c r="AA785" s="2" t="s">
        <v>90</v>
      </c>
      <c r="AB785" s="2"/>
      <c r="AC785" s="2" t="s">
        <v>93</v>
      </c>
      <c r="AD785" s="2">
        <v>1</v>
      </c>
      <c r="AE785" s="2" t="s">
        <v>692</v>
      </c>
      <c r="AF785" s="2" t="s">
        <v>693</v>
      </c>
      <c r="AG785" s="2" t="s">
        <v>103</v>
      </c>
      <c r="AH785" s="2" t="s">
        <v>2</v>
      </c>
      <c r="AI785" s="2" t="s">
        <v>699</v>
      </c>
      <c r="AJ785" s="2" t="s">
        <v>138</v>
      </c>
      <c r="AK785" s="2" t="s">
        <v>103</v>
      </c>
      <c r="AL785" s="2" t="s">
        <v>103</v>
      </c>
      <c r="AM785" s="2" t="s">
        <v>169</v>
      </c>
      <c r="AN785" s="2" t="s">
        <v>2849</v>
      </c>
      <c r="AO785" s="22">
        <v>0</v>
      </c>
      <c r="AP785" s="22">
        <v>0</v>
      </c>
      <c r="AQ785" s="22">
        <v>0</v>
      </c>
      <c r="AR785" s="22">
        <v>0</v>
      </c>
      <c r="AS785" s="25">
        <v>9250</v>
      </c>
      <c r="AT785" s="25">
        <v>0</v>
      </c>
      <c r="AU785" s="25">
        <v>8175</v>
      </c>
      <c r="AV785" s="25">
        <v>0</v>
      </c>
      <c r="AW785" s="25">
        <v>9250</v>
      </c>
      <c r="AX785" s="25">
        <v>8175</v>
      </c>
      <c r="AY785" s="25">
        <v>-1075</v>
      </c>
    </row>
    <row r="786" spans="2:51" hidden="1">
      <c r="B786" s="5" t="s">
        <v>18</v>
      </c>
      <c r="C786" s="2" t="s">
        <v>99</v>
      </c>
      <c r="D786" s="2"/>
      <c r="E786" s="2"/>
      <c r="F786" s="2"/>
      <c r="G786" s="3">
        <v>46245</v>
      </c>
      <c r="H786" s="2" t="s">
        <v>4292</v>
      </c>
      <c r="I786" s="3">
        <v>46245</v>
      </c>
      <c r="J786" s="2" t="s">
        <v>4293</v>
      </c>
      <c r="K786" s="2"/>
      <c r="L786" s="2"/>
      <c r="M786" s="2" t="s">
        <v>90</v>
      </c>
      <c r="N786" s="3"/>
      <c r="O786" s="2"/>
      <c r="P786" s="2"/>
      <c r="Q786" s="2" t="s">
        <v>26</v>
      </c>
      <c r="R786" s="2" t="s">
        <v>26</v>
      </c>
      <c r="S786" s="2"/>
      <c r="T786" s="3"/>
      <c r="U786" s="2"/>
      <c r="V786" s="2"/>
      <c r="W786" s="2" t="s">
        <v>1191</v>
      </c>
      <c r="X786" s="2" t="s">
        <v>113</v>
      </c>
      <c r="Y786" s="2" t="s">
        <v>519</v>
      </c>
      <c r="Z786" s="2" t="s">
        <v>92</v>
      </c>
      <c r="AA786" s="2" t="s">
        <v>90</v>
      </c>
      <c r="AB786" s="2"/>
      <c r="AC786" s="2" t="s">
        <v>114</v>
      </c>
      <c r="AD786" s="2">
        <v>1</v>
      </c>
      <c r="AE786" s="2" t="s">
        <v>692</v>
      </c>
      <c r="AF786" s="2" t="s">
        <v>693</v>
      </c>
      <c r="AG786" s="2" t="s">
        <v>103</v>
      </c>
      <c r="AH786" s="2" t="s">
        <v>2</v>
      </c>
      <c r="AI786" s="2" t="s">
        <v>699</v>
      </c>
      <c r="AJ786" s="2" t="s">
        <v>671</v>
      </c>
      <c r="AK786" s="2" t="s">
        <v>671</v>
      </c>
      <c r="AL786" s="2" t="s">
        <v>229</v>
      </c>
      <c r="AM786" s="2" t="s">
        <v>671</v>
      </c>
      <c r="AN786" s="2" t="s">
        <v>4294</v>
      </c>
      <c r="AO786" s="22">
        <v>0</v>
      </c>
      <c r="AP786" s="22">
        <v>0</v>
      </c>
      <c r="AQ786" s="22">
        <v>0</v>
      </c>
      <c r="AR786" s="22">
        <v>0</v>
      </c>
      <c r="AS786" s="25">
        <v>10000</v>
      </c>
      <c r="AT786" s="25">
        <v>0</v>
      </c>
      <c r="AU786" s="25">
        <v>12639</v>
      </c>
      <c r="AV786" s="25">
        <v>0</v>
      </c>
      <c r="AW786" s="25">
        <v>10000</v>
      </c>
      <c r="AX786" s="25">
        <v>12639</v>
      </c>
      <c r="AY786" s="25">
        <v>2639</v>
      </c>
    </row>
    <row r="787" spans="2:51" hidden="1">
      <c r="B787" s="5" t="s">
        <v>18</v>
      </c>
      <c r="C787" s="2" t="s">
        <v>99</v>
      </c>
      <c r="D787" s="2" t="s">
        <v>100</v>
      </c>
      <c r="E787" s="2"/>
      <c r="F787" s="2"/>
      <c r="G787" s="3">
        <v>46245</v>
      </c>
      <c r="H787" s="2" t="s">
        <v>4295</v>
      </c>
      <c r="I787" s="3">
        <v>46245</v>
      </c>
      <c r="J787" s="2" t="s">
        <v>4296</v>
      </c>
      <c r="K787" s="2"/>
      <c r="L787" s="2"/>
      <c r="M787" s="2" t="s">
        <v>90</v>
      </c>
      <c r="N787" s="3"/>
      <c r="O787" s="2"/>
      <c r="P787" s="2"/>
      <c r="Q787" s="2" t="s">
        <v>26</v>
      </c>
      <c r="R787" s="2" t="s">
        <v>26</v>
      </c>
      <c r="S787" s="2"/>
      <c r="T787" s="3"/>
      <c r="U787" s="2"/>
      <c r="V787" s="2"/>
      <c r="W787" s="2" t="s">
        <v>601</v>
      </c>
      <c r="X787" s="2" t="s">
        <v>101</v>
      </c>
      <c r="Y787" s="2" t="s">
        <v>494</v>
      </c>
      <c r="Z787" s="2" t="s">
        <v>92</v>
      </c>
      <c r="AA787" s="2" t="s">
        <v>90</v>
      </c>
      <c r="AB787" s="2"/>
      <c r="AC787" s="2" t="s">
        <v>93</v>
      </c>
      <c r="AD787" s="2">
        <v>1</v>
      </c>
      <c r="AE787" s="2" t="s">
        <v>102</v>
      </c>
      <c r="AF787" s="2" t="s">
        <v>102</v>
      </c>
      <c r="AG787" s="2" t="s">
        <v>103</v>
      </c>
      <c r="AH787" s="2" t="s">
        <v>104</v>
      </c>
      <c r="AI787" s="2"/>
      <c r="AJ787" s="2" t="s">
        <v>692</v>
      </c>
      <c r="AK787" s="2" t="s">
        <v>693</v>
      </c>
      <c r="AL787" s="2" t="s">
        <v>103</v>
      </c>
      <c r="AM787" s="2" t="s">
        <v>2</v>
      </c>
      <c r="AN787" s="2" t="s">
        <v>968</v>
      </c>
      <c r="AO787" s="22">
        <v>0</v>
      </c>
      <c r="AP787" s="22">
        <v>0</v>
      </c>
      <c r="AQ787" s="22">
        <v>0</v>
      </c>
      <c r="AR787" s="22">
        <v>0</v>
      </c>
      <c r="AS787" s="25">
        <v>6500</v>
      </c>
      <c r="AT787" s="25">
        <v>0</v>
      </c>
      <c r="AU787" s="25">
        <v>7532</v>
      </c>
      <c r="AV787" s="25">
        <v>0</v>
      </c>
      <c r="AW787" s="25">
        <v>6500</v>
      </c>
      <c r="AX787" s="25">
        <v>7532</v>
      </c>
      <c r="AY787" s="25">
        <v>1032</v>
      </c>
    </row>
    <row r="788" spans="2:51" hidden="1">
      <c r="B788" s="5" t="s">
        <v>18</v>
      </c>
      <c r="C788" s="2" t="s">
        <v>99</v>
      </c>
      <c r="D788" s="2"/>
      <c r="E788" s="2"/>
      <c r="F788" s="2"/>
      <c r="G788" s="3">
        <v>46245</v>
      </c>
      <c r="H788" s="2" t="s">
        <v>4297</v>
      </c>
      <c r="I788" s="3">
        <v>46245</v>
      </c>
      <c r="J788" s="2" t="s">
        <v>4298</v>
      </c>
      <c r="K788" s="2"/>
      <c r="L788" s="2"/>
      <c r="M788" s="2" t="s">
        <v>90</v>
      </c>
      <c r="N788" s="3"/>
      <c r="O788" s="2"/>
      <c r="P788" s="2"/>
      <c r="Q788" s="2" t="s">
        <v>26</v>
      </c>
      <c r="R788" s="2" t="s">
        <v>26</v>
      </c>
      <c r="S788" s="2"/>
      <c r="T788" s="3"/>
      <c r="U788" s="2"/>
      <c r="V788" s="2"/>
      <c r="W788" s="2" t="s">
        <v>4299</v>
      </c>
      <c r="X788" s="2" t="s">
        <v>91</v>
      </c>
      <c r="Y788" s="2" t="s">
        <v>519</v>
      </c>
      <c r="Z788" s="2" t="s">
        <v>92</v>
      </c>
      <c r="AA788" s="2" t="s">
        <v>90</v>
      </c>
      <c r="AB788" s="2"/>
      <c r="AC788" s="2" t="s">
        <v>93</v>
      </c>
      <c r="AD788" s="2">
        <v>1</v>
      </c>
      <c r="AE788" s="2" t="s">
        <v>692</v>
      </c>
      <c r="AF788" s="2" t="s">
        <v>693</v>
      </c>
      <c r="AG788" s="2" t="s">
        <v>103</v>
      </c>
      <c r="AH788" s="2" t="s">
        <v>2</v>
      </c>
      <c r="AI788" s="2" t="s">
        <v>699</v>
      </c>
      <c r="AJ788" s="2" t="s">
        <v>138</v>
      </c>
      <c r="AK788" s="2" t="s">
        <v>103</v>
      </c>
      <c r="AL788" s="2" t="s">
        <v>103</v>
      </c>
      <c r="AM788" s="2" t="s">
        <v>169</v>
      </c>
      <c r="AN788" s="2" t="s">
        <v>4300</v>
      </c>
      <c r="AO788" s="22">
        <v>0</v>
      </c>
      <c r="AP788" s="22">
        <v>0</v>
      </c>
      <c r="AQ788" s="22">
        <v>0</v>
      </c>
      <c r="AR788" s="22">
        <v>0</v>
      </c>
      <c r="AS788" s="25">
        <v>9250</v>
      </c>
      <c r="AT788" s="25">
        <v>0</v>
      </c>
      <c r="AU788" s="25">
        <v>9655</v>
      </c>
      <c r="AV788" s="25">
        <v>0</v>
      </c>
      <c r="AW788" s="25">
        <v>9250</v>
      </c>
      <c r="AX788" s="25">
        <v>9655</v>
      </c>
      <c r="AY788" s="25">
        <v>405</v>
      </c>
    </row>
    <row r="789" spans="2:51" hidden="1">
      <c r="B789" s="5" t="s">
        <v>18</v>
      </c>
      <c r="C789" s="2" t="s">
        <v>99</v>
      </c>
      <c r="D789" s="2" t="s">
        <v>100</v>
      </c>
      <c r="E789" s="2"/>
      <c r="F789" s="2"/>
      <c r="G789" s="3">
        <v>46245</v>
      </c>
      <c r="H789" s="2" t="s">
        <v>4301</v>
      </c>
      <c r="I789" s="3">
        <v>46245</v>
      </c>
      <c r="J789" s="2" t="s">
        <v>4302</v>
      </c>
      <c r="K789" s="2"/>
      <c r="L789" s="2"/>
      <c r="M789" s="2" t="s">
        <v>90</v>
      </c>
      <c r="N789" s="3"/>
      <c r="O789" s="2" t="s">
        <v>4303</v>
      </c>
      <c r="P789" s="2"/>
      <c r="Q789" s="2" t="s">
        <v>32</v>
      </c>
      <c r="R789" s="2" t="s">
        <v>32</v>
      </c>
      <c r="S789" s="2"/>
      <c r="T789" s="3">
        <v>46245</v>
      </c>
      <c r="U789" s="2" t="s">
        <v>4304</v>
      </c>
      <c r="V789" s="2"/>
      <c r="W789" s="2" t="s">
        <v>4305</v>
      </c>
      <c r="X789" s="2" t="s">
        <v>91</v>
      </c>
      <c r="Y789" s="2" t="s">
        <v>4306</v>
      </c>
      <c r="Z789" s="2" t="s">
        <v>92</v>
      </c>
      <c r="AA789" s="2" t="s">
        <v>90</v>
      </c>
      <c r="AB789" s="2"/>
      <c r="AC789" s="2" t="s">
        <v>114</v>
      </c>
      <c r="AD789" s="2">
        <v>1</v>
      </c>
      <c r="AE789" s="2" t="s">
        <v>1273</v>
      </c>
      <c r="AF789" s="2" t="s">
        <v>1274</v>
      </c>
      <c r="AG789" s="2" t="s">
        <v>103</v>
      </c>
      <c r="AH789" s="2" t="s">
        <v>214</v>
      </c>
      <c r="AI789" s="2" t="s">
        <v>1275</v>
      </c>
      <c r="AJ789" s="2" t="s">
        <v>128</v>
      </c>
      <c r="AK789" s="2" t="s">
        <v>129</v>
      </c>
      <c r="AL789" s="2" t="s">
        <v>129</v>
      </c>
      <c r="AM789" s="2" t="s">
        <v>130</v>
      </c>
      <c r="AN789" s="2"/>
      <c r="AO789" s="22">
        <v>0</v>
      </c>
      <c r="AP789" s="22">
        <v>0</v>
      </c>
      <c r="AQ789" s="22">
        <v>0</v>
      </c>
      <c r="AR789" s="22">
        <v>0</v>
      </c>
      <c r="AS789" s="25">
        <v>16000</v>
      </c>
      <c r="AT789" s="25">
        <v>0</v>
      </c>
      <c r="AU789" s="25">
        <v>19668</v>
      </c>
      <c r="AV789" s="25">
        <v>0</v>
      </c>
      <c r="AW789" s="25">
        <v>16000</v>
      </c>
      <c r="AX789" s="25">
        <v>19668</v>
      </c>
      <c r="AY789" s="25">
        <v>3668</v>
      </c>
    </row>
    <row r="790" spans="2:51" hidden="1">
      <c r="B790" s="5" t="s">
        <v>18</v>
      </c>
      <c r="C790" s="2" t="s">
        <v>99</v>
      </c>
      <c r="D790" s="2" t="s">
        <v>100</v>
      </c>
      <c r="E790" s="2"/>
      <c r="F790" s="2"/>
      <c r="G790" s="3">
        <v>46245</v>
      </c>
      <c r="H790" s="2" t="s">
        <v>4307</v>
      </c>
      <c r="I790" s="3">
        <v>46245</v>
      </c>
      <c r="J790" s="2" t="s">
        <v>4308</v>
      </c>
      <c r="K790" s="2"/>
      <c r="L790" s="2"/>
      <c r="M790" s="2" t="s">
        <v>90</v>
      </c>
      <c r="N790" s="3"/>
      <c r="O790" s="2" t="s">
        <v>4309</v>
      </c>
      <c r="P790" s="2"/>
      <c r="Q790" s="2" t="s">
        <v>32</v>
      </c>
      <c r="R790" s="2" t="s">
        <v>32</v>
      </c>
      <c r="S790" s="2"/>
      <c r="T790" s="3">
        <v>46245</v>
      </c>
      <c r="U790" s="2" t="s">
        <v>4310</v>
      </c>
      <c r="V790" s="2"/>
      <c r="W790" s="2" t="s">
        <v>598</v>
      </c>
      <c r="X790" s="2" t="s">
        <v>91</v>
      </c>
      <c r="Y790" s="2" t="s">
        <v>519</v>
      </c>
      <c r="Z790" s="2" t="s">
        <v>92</v>
      </c>
      <c r="AA790" s="2" t="s">
        <v>90</v>
      </c>
      <c r="AB790" s="2"/>
      <c r="AC790" s="2" t="s">
        <v>114</v>
      </c>
      <c r="AD790" s="2">
        <v>1</v>
      </c>
      <c r="AE790" s="2" t="s">
        <v>1273</v>
      </c>
      <c r="AF790" s="2" t="s">
        <v>1274</v>
      </c>
      <c r="AG790" s="2" t="s">
        <v>103</v>
      </c>
      <c r="AH790" s="2" t="s">
        <v>214</v>
      </c>
      <c r="AI790" s="2" t="s">
        <v>1275</v>
      </c>
      <c r="AJ790" s="2" t="s">
        <v>115</v>
      </c>
      <c r="AK790" s="2" t="s">
        <v>116</v>
      </c>
      <c r="AL790" s="2" t="s">
        <v>116</v>
      </c>
      <c r="AM790" s="2" t="s">
        <v>4</v>
      </c>
      <c r="AN790" s="2"/>
      <c r="AO790" s="22">
        <v>0</v>
      </c>
      <c r="AP790" s="22">
        <v>0</v>
      </c>
      <c r="AQ790" s="22">
        <v>0</v>
      </c>
      <c r="AR790" s="22">
        <v>0</v>
      </c>
      <c r="AS790" s="25">
        <v>12900</v>
      </c>
      <c r="AT790" s="25">
        <v>0</v>
      </c>
      <c r="AU790" s="25">
        <v>15973</v>
      </c>
      <c r="AV790" s="25">
        <v>0</v>
      </c>
      <c r="AW790" s="25">
        <v>12900</v>
      </c>
      <c r="AX790" s="25">
        <v>15973</v>
      </c>
      <c r="AY790" s="25">
        <v>3073</v>
      </c>
    </row>
    <row r="791" spans="2:51" hidden="1">
      <c r="B791" s="5" t="s">
        <v>18</v>
      </c>
      <c r="C791" s="2" t="s">
        <v>99</v>
      </c>
      <c r="D791" s="2" t="s">
        <v>100</v>
      </c>
      <c r="E791" s="2"/>
      <c r="F791" s="2"/>
      <c r="G791" s="3">
        <v>46245</v>
      </c>
      <c r="H791" s="2" t="s">
        <v>4311</v>
      </c>
      <c r="I791" s="3">
        <v>46245</v>
      </c>
      <c r="J791" s="2" t="s">
        <v>4312</v>
      </c>
      <c r="K791" s="2"/>
      <c r="L791" s="2"/>
      <c r="M791" s="2" t="s">
        <v>90</v>
      </c>
      <c r="N791" s="3"/>
      <c r="O791" s="2" t="s">
        <v>4313</v>
      </c>
      <c r="P791" s="2"/>
      <c r="Q791" s="2" t="s">
        <v>32</v>
      </c>
      <c r="R791" s="2" t="s">
        <v>32</v>
      </c>
      <c r="S791" s="2"/>
      <c r="T791" s="3">
        <v>46245</v>
      </c>
      <c r="U791" s="2" t="s">
        <v>4314</v>
      </c>
      <c r="V791" s="2"/>
      <c r="W791" s="2" t="s">
        <v>687</v>
      </c>
      <c r="X791" s="2" t="s">
        <v>91</v>
      </c>
      <c r="Y791" s="2" t="s">
        <v>519</v>
      </c>
      <c r="Z791" s="2" t="s">
        <v>92</v>
      </c>
      <c r="AA791" s="2" t="s">
        <v>90</v>
      </c>
      <c r="AB791" s="2"/>
      <c r="AC791" s="2" t="s">
        <v>114</v>
      </c>
      <c r="AD791" s="2">
        <v>1</v>
      </c>
      <c r="AE791" s="2" t="s">
        <v>1273</v>
      </c>
      <c r="AF791" s="2" t="s">
        <v>1274</v>
      </c>
      <c r="AG791" s="2" t="s">
        <v>103</v>
      </c>
      <c r="AH791" s="2" t="s">
        <v>214</v>
      </c>
      <c r="AI791" s="2" t="s">
        <v>1275</v>
      </c>
      <c r="AJ791" s="2" t="s">
        <v>115</v>
      </c>
      <c r="AK791" s="2" t="s">
        <v>116</v>
      </c>
      <c r="AL791" s="2" t="s">
        <v>116</v>
      </c>
      <c r="AM791" s="2" t="s">
        <v>4</v>
      </c>
      <c r="AN791" s="2"/>
      <c r="AO791" s="22">
        <v>0</v>
      </c>
      <c r="AP791" s="22">
        <v>0</v>
      </c>
      <c r="AQ791" s="22">
        <v>0</v>
      </c>
      <c r="AR791" s="22">
        <v>0</v>
      </c>
      <c r="AS791" s="25">
        <v>12900</v>
      </c>
      <c r="AT791" s="25">
        <v>0</v>
      </c>
      <c r="AU791" s="25">
        <v>15793</v>
      </c>
      <c r="AV791" s="25">
        <v>0</v>
      </c>
      <c r="AW791" s="25">
        <v>12900</v>
      </c>
      <c r="AX791" s="25">
        <v>15793</v>
      </c>
      <c r="AY791" s="25">
        <v>2893</v>
      </c>
    </row>
    <row r="792" spans="2:51" hidden="1">
      <c r="B792" s="5" t="s">
        <v>18</v>
      </c>
      <c r="C792" s="2" t="s">
        <v>99</v>
      </c>
      <c r="D792" s="2" t="s">
        <v>100</v>
      </c>
      <c r="E792" s="2"/>
      <c r="F792" s="2"/>
      <c r="G792" s="3">
        <v>46245</v>
      </c>
      <c r="H792" s="2" t="s">
        <v>4315</v>
      </c>
      <c r="I792" s="3">
        <v>46245</v>
      </c>
      <c r="J792" s="2" t="s">
        <v>4316</v>
      </c>
      <c r="K792" s="2"/>
      <c r="L792" s="2"/>
      <c r="M792" s="2" t="s">
        <v>90</v>
      </c>
      <c r="N792" s="3"/>
      <c r="O792" s="2" t="s">
        <v>4317</v>
      </c>
      <c r="P792" s="2"/>
      <c r="Q792" s="2" t="s">
        <v>26</v>
      </c>
      <c r="R792" s="2" t="s">
        <v>26</v>
      </c>
      <c r="S792" s="2"/>
      <c r="T792" s="3"/>
      <c r="U792" s="2"/>
      <c r="V792" s="2"/>
      <c r="W792" s="2" t="s">
        <v>579</v>
      </c>
      <c r="X792" s="2" t="s">
        <v>91</v>
      </c>
      <c r="Y792" s="2" t="s">
        <v>519</v>
      </c>
      <c r="Z792" s="2" t="s">
        <v>92</v>
      </c>
      <c r="AA792" s="2" t="s">
        <v>90</v>
      </c>
      <c r="AB792" s="2"/>
      <c r="AC792" s="2" t="s">
        <v>93</v>
      </c>
      <c r="AD792" s="2">
        <v>1</v>
      </c>
      <c r="AE792" s="2" t="s">
        <v>692</v>
      </c>
      <c r="AF792" s="2" t="s">
        <v>693</v>
      </c>
      <c r="AG792" s="2" t="s">
        <v>103</v>
      </c>
      <c r="AH792" s="2" t="s">
        <v>2</v>
      </c>
      <c r="AI792" s="2" t="s">
        <v>699</v>
      </c>
      <c r="AJ792" s="2" t="s">
        <v>731</v>
      </c>
      <c r="AK792" s="2" t="s">
        <v>732</v>
      </c>
      <c r="AL792" s="2" t="s">
        <v>103</v>
      </c>
      <c r="AM792" s="2" t="s">
        <v>169</v>
      </c>
      <c r="AN792" s="2"/>
      <c r="AO792" s="22">
        <v>0</v>
      </c>
      <c r="AP792" s="22">
        <v>0</v>
      </c>
      <c r="AQ792" s="22">
        <v>0</v>
      </c>
      <c r="AR792" s="22">
        <v>0</v>
      </c>
      <c r="AS792" s="25">
        <v>5000</v>
      </c>
      <c r="AT792" s="25">
        <v>0</v>
      </c>
      <c r="AU792" s="25">
        <v>5579</v>
      </c>
      <c r="AV792" s="25">
        <v>0</v>
      </c>
      <c r="AW792" s="25">
        <v>5000</v>
      </c>
      <c r="AX792" s="25">
        <v>5579</v>
      </c>
      <c r="AY792" s="25">
        <v>579</v>
      </c>
    </row>
    <row r="793" spans="2:51" hidden="1">
      <c r="B793" s="5" t="s">
        <v>18</v>
      </c>
      <c r="C793" s="2" t="s">
        <v>99</v>
      </c>
      <c r="D793" s="2" t="s">
        <v>100</v>
      </c>
      <c r="E793" s="2"/>
      <c r="F793" s="2"/>
      <c r="G793" s="3">
        <v>46245</v>
      </c>
      <c r="H793" s="2" t="s">
        <v>4318</v>
      </c>
      <c r="I793" s="3">
        <v>46245</v>
      </c>
      <c r="J793" s="2" t="s">
        <v>4319</v>
      </c>
      <c r="K793" s="2"/>
      <c r="L793" s="2"/>
      <c r="M793" s="2" t="s">
        <v>90</v>
      </c>
      <c r="N793" s="3"/>
      <c r="O793" s="2" t="s">
        <v>4320</v>
      </c>
      <c r="P793" s="2"/>
      <c r="Q793" s="2" t="s">
        <v>26</v>
      </c>
      <c r="R793" s="2" t="s">
        <v>26</v>
      </c>
      <c r="S793" s="2"/>
      <c r="T793" s="3"/>
      <c r="U793" s="2"/>
      <c r="V793" s="2"/>
      <c r="W793" s="2" t="s">
        <v>579</v>
      </c>
      <c r="X793" s="2" t="s">
        <v>91</v>
      </c>
      <c r="Y793" s="2" t="s">
        <v>519</v>
      </c>
      <c r="Z793" s="2" t="s">
        <v>92</v>
      </c>
      <c r="AA793" s="2" t="s">
        <v>90</v>
      </c>
      <c r="AB793" s="2"/>
      <c r="AC793" s="2" t="s">
        <v>93</v>
      </c>
      <c r="AD793" s="2">
        <v>1</v>
      </c>
      <c r="AE793" s="2" t="s">
        <v>692</v>
      </c>
      <c r="AF793" s="2" t="s">
        <v>693</v>
      </c>
      <c r="AG793" s="2" t="s">
        <v>103</v>
      </c>
      <c r="AH793" s="2" t="s">
        <v>2</v>
      </c>
      <c r="AI793" s="2" t="s">
        <v>699</v>
      </c>
      <c r="AJ793" s="2" t="s">
        <v>731</v>
      </c>
      <c r="AK793" s="2" t="s">
        <v>732</v>
      </c>
      <c r="AL793" s="2" t="s">
        <v>103</v>
      </c>
      <c r="AM793" s="2" t="s">
        <v>169</v>
      </c>
      <c r="AN793" s="2"/>
      <c r="AO793" s="22">
        <v>0</v>
      </c>
      <c r="AP793" s="22">
        <v>0</v>
      </c>
      <c r="AQ793" s="22">
        <v>0</v>
      </c>
      <c r="AR793" s="22">
        <v>0</v>
      </c>
      <c r="AS793" s="25">
        <v>5000</v>
      </c>
      <c r="AT793" s="25">
        <v>0</v>
      </c>
      <c r="AU793" s="25">
        <v>5579</v>
      </c>
      <c r="AV793" s="25">
        <v>0</v>
      </c>
      <c r="AW793" s="25">
        <v>5000</v>
      </c>
      <c r="AX793" s="25">
        <v>5579</v>
      </c>
      <c r="AY793" s="25">
        <v>579</v>
      </c>
    </row>
    <row r="794" spans="2:51" hidden="1">
      <c r="B794" s="5" t="s">
        <v>18</v>
      </c>
      <c r="C794" s="2" t="s">
        <v>99</v>
      </c>
      <c r="D794" s="2" t="s">
        <v>100</v>
      </c>
      <c r="E794" s="2"/>
      <c r="F794" s="2"/>
      <c r="G794" s="3">
        <v>46245</v>
      </c>
      <c r="H794" s="2" t="s">
        <v>4321</v>
      </c>
      <c r="I794" s="3">
        <v>46245</v>
      </c>
      <c r="J794" s="2" t="s">
        <v>4322</v>
      </c>
      <c r="K794" s="2"/>
      <c r="L794" s="2"/>
      <c r="M794" s="2" t="s">
        <v>90</v>
      </c>
      <c r="N794" s="3"/>
      <c r="O794" s="2" t="s">
        <v>4323</v>
      </c>
      <c r="P794" s="2"/>
      <c r="Q794" s="2" t="s">
        <v>26</v>
      </c>
      <c r="R794" s="2" t="s">
        <v>26</v>
      </c>
      <c r="S794" s="2"/>
      <c r="T794" s="3"/>
      <c r="U794" s="2"/>
      <c r="V794" s="2"/>
      <c r="W794" s="2" t="s">
        <v>815</v>
      </c>
      <c r="X794" s="2" t="s">
        <v>91</v>
      </c>
      <c r="Y794" s="2" t="s">
        <v>519</v>
      </c>
      <c r="Z794" s="2" t="s">
        <v>92</v>
      </c>
      <c r="AA794" s="2" t="s">
        <v>90</v>
      </c>
      <c r="AB794" s="2"/>
      <c r="AC794" s="2" t="s">
        <v>93</v>
      </c>
      <c r="AD794" s="2">
        <v>1</v>
      </c>
      <c r="AE794" s="2" t="s">
        <v>692</v>
      </c>
      <c r="AF794" s="2" t="s">
        <v>693</v>
      </c>
      <c r="AG794" s="2" t="s">
        <v>103</v>
      </c>
      <c r="AH794" s="2" t="s">
        <v>2</v>
      </c>
      <c r="AI794" s="2" t="s">
        <v>699</v>
      </c>
      <c r="AJ794" s="2" t="s">
        <v>731</v>
      </c>
      <c r="AK794" s="2" t="s">
        <v>732</v>
      </c>
      <c r="AL794" s="2" t="s">
        <v>103</v>
      </c>
      <c r="AM794" s="2" t="s">
        <v>169</v>
      </c>
      <c r="AN794" s="2"/>
      <c r="AO794" s="22">
        <v>0</v>
      </c>
      <c r="AP794" s="22">
        <v>0</v>
      </c>
      <c r="AQ794" s="22">
        <v>0</v>
      </c>
      <c r="AR794" s="22">
        <v>0</v>
      </c>
      <c r="AS794" s="25">
        <v>5000</v>
      </c>
      <c r="AT794" s="25">
        <v>0</v>
      </c>
      <c r="AU794" s="25">
        <v>5579</v>
      </c>
      <c r="AV794" s="25">
        <v>0</v>
      </c>
      <c r="AW794" s="25">
        <v>5000</v>
      </c>
      <c r="AX794" s="25">
        <v>5579</v>
      </c>
      <c r="AY794" s="25">
        <v>579</v>
      </c>
    </row>
    <row r="795" spans="2:51" hidden="1">
      <c r="B795" s="5" t="s">
        <v>20</v>
      </c>
      <c r="C795" s="2" t="s">
        <v>144</v>
      </c>
      <c r="D795" s="2" t="s">
        <v>100</v>
      </c>
      <c r="E795" s="2"/>
      <c r="F795" s="2"/>
      <c r="G795" s="3">
        <v>46245</v>
      </c>
      <c r="H795" s="2" t="s">
        <v>4324</v>
      </c>
      <c r="I795" s="3">
        <v>46245</v>
      </c>
      <c r="J795" s="2" t="s">
        <v>4325</v>
      </c>
      <c r="K795" s="2"/>
      <c r="L795" s="2"/>
      <c r="M795" s="2" t="s">
        <v>90</v>
      </c>
      <c r="N795" s="3"/>
      <c r="O795" s="2"/>
      <c r="P795" s="2"/>
      <c r="Q795" s="2" t="s">
        <v>537</v>
      </c>
      <c r="R795" s="2" t="s">
        <v>537</v>
      </c>
      <c r="S795" s="2" t="s">
        <v>537</v>
      </c>
      <c r="T795" s="3">
        <v>46245</v>
      </c>
      <c r="U795" s="2" t="s">
        <v>4326</v>
      </c>
      <c r="V795" s="2" t="s">
        <v>4327</v>
      </c>
      <c r="W795" s="2" t="s">
        <v>755</v>
      </c>
      <c r="X795" s="2" t="s">
        <v>261</v>
      </c>
      <c r="Y795" s="2" t="s">
        <v>665</v>
      </c>
      <c r="Z795" s="2" t="s">
        <v>92</v>
      </c>
      <c r="AA795" s="2" t="s">
        <v>90</v>
      </c>
      <c r="AB795" s="2"/>
      <c r="AC795" s="2" t="s">
        <v>93</v>
      </c>
      <c r="AD795" s="2">
        <v>1</v>
      </c>
      <c r="AE795" s="2" t="s">
        <v>320</v>
      </c>
      <c r="AF795" s="2" t="s">
        <v>320</v>
      </c>
      <c r="AG795" s="2" t="s">
        <v>103</v>
      </c>
      <c r="AH795" s="2" t="s">
        <v>281</v>
      </c>
      <c r="AI795" s="2"/>
      <c r="AJ795" s="2" t="s">
        <v>102</v>
      </c>
      <c r="AK795" s="2" t="s">
        <v>102</v>
      </c>
      <c r="AL795" s="2" t="s">
        <v>103</v>
      </c>
      <c r="AM795" s="2" t="s">
        <v>104</v>
      </c>
      <c r="AN795" s="2"/>
      <c r="AO795" s="22">
        <v>0</v>
      </c>
      <c r="AP795" s="22">
        <v>0</v>
      </c>
      <c r="AQ795" s="22">
        <v>0</v>
      </c>
      <c r="AR795" s="22">
        <v>0</v>
      </c>
      <c r="AS795" s="25">
        <v>5750</v>
      </c>
      <c r="AT795" s="25">
        <v>0</v>
      </c>
      <c r="AU795" s="25">
        <v>7533</v>
      </c>
      <c r="AV795" s="25">
        <v>0</v>
      </c>
      <c r="AW795" s="25">
        <v>5750</v>
      </c>
      <c r="AX795" s="25">
        <v>7533</v>
      </c>
      <c r="AY795" s="25">
        <v>1783</v>
      </c>
    </row>
    <row r="796" spans="2:51" hidden="1">
      <c r="B796" s="5" t="s">
        <v>20</v>
      </c>
      <c r="C796" s="2" t="s">
        <v>144</v>
      </c>
      <c r="D796" s="2" t="s">
        <v>100</v>
      </c>
      <c r="E796" s="2"/>
      <c r="F796" s="2"/>
      <c r="G796" s="3">
        <v>46245</v>
      </c>
      <c r="H796" s="2" t="s">
        <v>4328</v>
      </c>
      <c r="I796" s="3">
        <v>46245</v>
      </c>
      <c r="J796" s="2" t="s">
        <v>4329</v>
      </c>
      <c r="K796" s="2"/>
      <c r="L796" s="2"/>
      <c r="M796" s="2" t="s">
        <v>90</v>
      </c>
      <c r="N796" s="3"/>
      <c r="O796" s="2"/>
      <c r="P796" s="2"/>
      <c r="Q796" s="2" t="s">
        <v>537</v>
      </c>
      <c r="R796" s="2" t="s">
        <v>537</v>
      </c>
      <c r="S796" s="2" t="s">
        <v>537</v>
      </c>
      <c r="T796" s="3">
        <v>46245</v>
      </c>
      <c r="U796" s="2" t="s">
        <v>4330</v>
      </c>
      <c r="V796" s="2" t="s">
        <v>4327</v>
      </c>
      <c r="W796" s="2" t="s">
        <v>1007</v>
      </c>
      <c r="X796" s="2" t="s">
        <v>151</v>
      </c>
      <c r="Y796" s="2" t="s">
        <v>756</v>
      </c>
      <c r="Z796" s="2" t="s">
        <v>92</v>
      </c>
      <c r="AA796" s="2" t="s">
        <v>90</v>
      </c>
      <c r="AB796" s="2"/>
      <c r="AC796" s="2" t="s">
        <v>93</v>
      </c>
      <c r="AD796" s="2">
        <v>1</v>
      </c>
      <c r="AE796" s="2" t="s">
        <v>320</v>
      </c>
      <c r="AF796" s="2" t="s">
        <v>320</v>
      </c>
      <c r="AG796" s="2" t="s">
        <v>103</v>
      </c>
      <c r="AH796" s="2" t="s">
        <v>281</v>
      </c>
      <c r="AI796" s="2"/>
      <c r="AJ796" s="2" t="s">
        <v>102</v>
      </c>
      <c r="AK796" s="2" t="s">
        <v>102</v>
      </c>
      <c r="AL796" s="2" t="s">
        <v>103</v>
      </c>
      <c r="AM796" s="2" t="s">
        <v>104</v>
      </c>
      <c r="AN796" s="2"/>
      <c r="AO796" s="22">
        <v>0</v>
      </c>
      <c r="AP796" s="22">
        <v>0</v>
      </c>
      <c r="AQ796" s="22">
        <v>0</v>
      </c>
      <c r="AR796" s="22">
        <v>0</v>
      </c>
      <c r="AS796" s="25">
        <v>5750</v>
      </c>
      <c r="AT796" s="25">
        <v>0</v>
      </c>
      <c r="AU796" s="25">
        <v>7533</v>
      </c>
      <c r="AV796" s="25">
        <v>0</v>
      </c>
      <c r="AW796" s="25">
        <v>5750</v>
      </c>
      <c r="AX796" s="25">
        <v>7533</v>
      </c>
      <c r="AY796" s="25">
        <v>1783</v>
      </c>
    </row>
    <row r="797" spans="2:51" hidden="1">
      <c r="B797" s="5" t="s">
        <v>20</v>
      </c>
      <c r="C797" s="2" t="s">
        <v>144</v>
      </c>
      <c r="D797" s="2" t="s">
        <v>100</v>
      </c>
      <c r="E797" s="2"/>
      <c r="F797" s="2"/>
      <c r="G797" s="3">
        <v>46245</v>
      </c>
      <c r="H797" s="2" t="s">
        <v>4331</v>
      </c>
      <c r="I797" s="3">
        <v>46245</v>
      </c>
      <c r="J797" s="2" t="s">
        <v>4332</v>
      </c>
      <c r="K797" s="2"/>
      <c r="L797" s="2"/>
      <c r="M797" s="2" t="s">
        <v>90</v>
      </c>
      <c r="N797" s="3"/>
      <c r="O797" s="2"/>
      <c r="P797" s="2"/>
      <c r="Q797" s="2" t="s">
        <v>492</v>
      </c>
      <c r="R797" s="2" t="s">
        <v>492</v>
      </c>
      <c r="S797" s="2" t="s">
        <v>492</v>
      </c>
      <c r="T797" s="3">
        <v>46245</v>
      </c>
      <c r="U797" s="2" t="s">
        <v>4333</v>
      </c>
      <c r="V797" s="2" t="s">
        <v>4334</v>
      </c>
      <c r="W797" s="2" t="s">
        <v>410</v>
      </c>
      <c r="X797" s="2" t="s">
        <v>260</v>
      </c>
      <c r="Y797" s="2" t="s">
        <v>411</v>
      </c>
      <c r="Z797" s="2" t="s">
        <v>92</v>
      </c>
      <c r="AA797" s="2" t="s">
        <v>90</v>
      </c>
      <c r="AB797" s="2"/>
      <c r="AC797" s="2" t="s">
        <v>93</v>
      </c>
      <c r="AD797" s="2">
        <v>1</v>
      </c>
      <c r="AE797" s="2" t="s">
        <v>352</v>
      </c>
      <c r="AF797" s="2" t="s">
        <v>352</v>
      </c>
      <c r="AG797" s="2" t="s">
        <v>103</v>
      </c>
      <c r="AH797" s="2"/>
      <c r="AI797" s="2"/>
      <c r="AJ797" s="2" t="s">
        <v>102</v>
      </c>
      <c r="AK797" s="2" t="s">
        <v>102</v>
      </c>
      <c r="AL797" s="2" t="s">
        <v>103</v>
      </c>
      <c r="AM797" s="2" t="s">
        <v>104</v>
      </c>
      <c r="AN797" s="2"/>
      <c r="AO797" s="22">
        <v>0</v>
      </c>
      <c r="AP797" s="22">
        <v>0</v>
      </c>
      <c r="AQ797" s="22">
        <v>0</v>
      </c>
      <c r="AR797" s="22">
        <v>0</v>
      </c>
      <c r="AS797" s="25">
        <v>11845</v>
      </c>
      <c r="AT797" s="25">
        <v>0</v>
      </c>
      <c r="AU797" s="25">
        <v>16590</v>
      </c>
      <c r="AV797" s="25">
        <v>0</v>
      </c>
      <c r="AW797" s="25">
        <v>11845</v>
      </c>
      <c r="AX797" s="25">
        <v>16590</v>
      </c>
      <c r="AY797" s="25">
        <v>4745</v>
      </c>
    </row>
    <row r="798" spans="2:51" hidden="1">
      <c r="B798" s="5" t="s">
        <v>20</v>
      </c>
      <c r="C798" s="2" t="s">
        <v>144</v>
      </c>
      <c r="D798" s="2" t="s">
        <v>100</v>
      </c>
      <c r="E798" s="2"/>
      <c r="F798" s="2"/>
      <c r="G798" s="3">
        <v>46245</v>
      </c>
      <c r="H798" s="2" t="s">
        <v>4335</v>
      </c>
      <c r="I798" s="3">
        <v>46245</v>
      </c>
      <c r="J798" s="2" t="s">
        <v>4336</v>
      </c>
      <c r="K798" s="2"/>
      <c r="L798" s="2"/>
      <c r="M798" s="2" t="s">
        <v>90</v>
      </c>
      <c r="N798" s="3"/>
      <c r="O798" s="2"/>
      <c r="P798" s="2"/>
      <c r="Q798" s="2" t="s">
        <v>27</v>
      </c>
      <c r="R798" s="2" t="s">
        <v>27</v>
      </c>
      <c r="S798" s="2" t="s">
        <v>27</v>
      </c>
      <c r="T798" s="3">
        <v>46245</v>
      </c>
      <c r="U798" s="2" t="s">
        <v>4337</v>
      </c>
      <c r="V798" s="2" t="s">
        <v>4338</v>
      </c>
      <c r="W798" s="2" t="s">
        <v>410</v>
      </c>
      <c r="X798" s="2" t="s">
        <v>260</v>
      </c>
      <c r="Y798" s="2" t="s">
        <v>411</v>
      </c>
      <c r="Z798" s="2" t="s">
        <v>92</v>
      </c>
      <c r="AA798" s="2" t="s">
        <v>90</v>
      </c>
      <c r="AB798" s="2"/>
      <c r="AC798" s="2" t="s">
        <v>114</v>
      </c>
      <c r="AD798" s="2">
        <v>1</v>
      </c>
      <c r="AE798" s="2" t="s">
        <v>395</v>
      </c>
      <c r="AF798" s="2" t="s">
        <v>395</v>
      </c>
      <c r="AG798" s="2" t="s">
        <v>103</v>
      </c>
      <c r="AH798" s="2" t="s">
        <v>7</v>
      </c>
      <c r="AI798" s="2"/>
      <c r="AJ798" s="2" t="s">
        <v>259</v>
      </c>
      <c r="AK798" s="2" t="s">
        <v>259</v>
      </c>
      <c r="AL798" s="2" t="s">
        <v>129</v>
      </c>
      <c r="AM798" s="2" t="s">
        <v>150</v>
      </c>
      <c r="AN798" s="2"/>
      <c r="AO798" s="22">
        <v>0</v>
      </c>
      <c r="AP798" s="22">
        <v>0</v>
      </c>
      <c r="AQ798" s="22">
        <v>0</v>
      </c>
      <c r="AR798" s="22">
        <v>0</v>
      </c>
      <c r="AS798" s="25">
        <v>5915</v>
      </c>
      <c r="AT798" s="25">
        <v>0</v>
      </c>
      <c r="AU798" s="25">
        <v>7533</v>
      </c>
      <c r="AV798" s="25">
        <v>0</v>
      </c>
      <c r="AW798" s="25">
        <v>5915</v>
      </c>
      <c r="AX798" s="25">
        <v>7533</v>
      </c>
      <c r="AY798" s="25">
        <v>1618</v>
      </c>
    </row>
    <row r="799" spans="2:51" hidden="1">
      <c r="B799" s="5" t="s">
        <v>20</v>
      </c>
      <c r="C799" s="2" t="s">
        <v>144</v>
      </c>
      <c r="D799" s="2" t="s">
        <v>100</v>
      </c>
      <c r="E799" s="2"/>
      <c r="F799" s="2"/>
      <c r="G799" s="3">
        <v>46245</v>
      </c>
      <c r="H799" s="2" t="s">
        <v>4339</v>
      </c>
      <c r="I799" s="3">
        <v>46245</v>
      </c>
      <c r="J799" s="2" t="s">
        <v>4340</v>
      </c>
      <c r="K799" s="2"/>
      <c r="L799" s="2"/>
      <c r="M799" s="2" t="s">
        <v>90</v>
      </c>
      <c r="N799" s="3"/>
      <c r="O799" s="2"/>
      <c r="P799" s="2"/>
      <c r="Q799" s="2" t="s">
        <v>27</v>
      </c>
      <c r="R799" s="2" t="s">
        <v>27</v>
      </c>
      <c r="S799" s="2" t="s">
        <v>27</v>
      </c>
      <c r="T799" s="3">
        <v>46245</v>
      </c>
      <c r="U799" s="2" t="s">
        <v>4341</v>
      </c>
      <c r="V799" s="2" t="s">
        <v>4342</v>
      </c>
      <c r="W799" s="2" t="s">
        <v>410</v>
      </c>
      <c r="X799" s="2" t="s">
        <v>260</v>
      </c>
      <c r="Y799" s="2" t="s">
        <v>411</v>
      </c>
      <c r="Z799" s="2" t="s">
        <v>92</v>
      </c>
      <c r="AA799" s="2" t="s">
        <v>90</v>
      </c>
      <c r="AB799" s="2"/>
      <c r="AC799" s="2" t="s">
        <v>114</v>
      </c>
      <c r="AD799" s="2">
        <v>1</v>
      </c>
      <c r="AE799" s="2" t="s">
        <v>352</v>
      </c>
      <c r="AF799" s="2" t="s">
        <v>352</v>
      </c>
      <c r="AG799" s="2" t="s">
        <v>103</v>
      </c>
      <c r="AH799" s="2"/>
      <c r="AI799" s="2"/>
      <c r="AJ799" s="2" t="s">
        <v>259</v>
      </c>
      <c r="AK799" s="2" t="s">
        <v>259</v>
      </c>
      <c r="AL799" s="2" t="s">
        <v>129</v>
      </c>
      <c r="AM799" s="2" t="s">
        <v>150</v>
      </c>
      <c r="AN799" s="2"/>
      <c r="AO799" s="22">
        <v>0</v>
      </c>
      <c r="AP799" s="22">
        <v>0</v>
      </c>
      <c r="AQ799" s="22">
        <v>0</v>
      </c>
      <c r="AR799" s="22">
        <v>0</v>
      </c>
      <c r="AS799" s="25">
        <v>5915</v>
      </c>
      <c r="AT799" s="25">
        <v>0</v>
      </c>
      <c r="AU799" s="25">
        <v>7533</v>
      </c>
      <c r="AV799" s="25">
        <v>0</v>
      </c>
      <c r="AW799" s="25">
        <v>5915</v>
      </c>
      <c r="AX799" s="25">
        <v>7533</v>
      </c>
      <c r="AY799" s="25">
        <v>1618</v>
      </c>
    </row>
    <row r="800" spans="2:51" hidden="1">
      <c r="B800" s="5" t="s">
        <v>20</v>
      </c>
      <c r="C800" s="2" t="s">
        <v>144</v>
      </c>
      <c r="D800" s="2"/>
      <c r="E800" s="2"/>
      <c r="F800" s="2"/>
      <c r="G800" s="3">
        <v>46245</v>
      </c>
      <c r="H800" s="2" t="s">
        <v>4343</v>
      </c>
      <c r="I800" s="3">
        <v>46245</v>
      </c>
      <c r="J800" s="2" t="s">
        <v>4344</v>
      </c>
      <c r="K800" s="2"/>
      <c r="L800" s="2"/>
      <c r="M800" s="2" t="s">
        <v>90</v>
      </c>
      <c r="N800" s="3"/>
      <c r="O800" s="2"/>
      <c r="P800" s="2"/>
      <c r="Q800" s="2" t="s">
        <v>36</v>
      </c>
      <c r="R800" s="2" t="s">
        <v>36</v>
      </c>
      <c r="S800" s="2" t="s">
        <v>36</v>
      </c>
      <c r="T800" s="3">
        <v>46245</v>
      </c>
      <c r="U800" s="2" t="s">
        <v>4345</v>
      </c>
      <c r="V800" s="2" t="s">
        <v>4346</v>
      </c>
      <c r="W800" s="2" t="s">
        <v>789</v>
      </c>
      <c r="X800" s="2" t="s">
        <v>113</v>
      </c>
      <c r="Y800" s="2" t="s">
        <v>784</v>
      </c>
      <c r="Z800" s="2" t="s">
        <v>92</v>
      </c>
      <c r="AA800" s="2" t="s">
        <v>90</v>
      </c>
      <c r="AB800" s="2"/>
      <c r="AC800" s="2" t="s">
        <v>114</v>
      </c>
      <c r="AD800" s="2">
        <v>1</v>
      </c>
      <c r="AE800" s="2" t="s">
        <v>127</v>
      </c>
      <c r="AF800" s="2" t="s">
        <v>127</v>
      </c>
      <c r="AG800" s="2" t="s">
        <v>126</v>
      </c>
      <c r="AH800" s="2" t="s">
        <v>127</v>
      </c>
      <c r="AI800" s="2"/>
      <c r="AJ800" s="2" t="s">
        <v>217</v>
      </c>
      <c r="AK800" s="2" t="s">
        <v>218</v>
      </c>
      <c r="AL800" s="2" t="s">
        <v>129</v>
      </c>
      <c r="AM800" s="2" t="s">
        <v>219</v>
      </c>
      <c r="AN800" s="2" t="s">
        <v>419</v>
      </c>
      <c r="AO800" s="22">
        <v>0</v>
      </c>
      <c r="AP800" s="22">
        <v>0</v>
      </c>
      <c r="AQ800" s="22">
        <v>0</v>
      </c>
      <c r="AR800" s="22">
        <v>0</v>
      </c>
      <c r="AS800" s="25">
        <v>403128</v>
      </c>
      <c r="AT800" s="25">
        <v>0</v>
      </c>
      <c r="AU800" s="25">
        <v>437448</v>
      </c>
      <c r="AV800" s="25">
        <v>0</v>
      </c>
      <c r="AW800" s="25">
        <v>403128</v>
      </c>
      <c r="AX800" s="25">
        <v>437448</v>
      </c>
      <c r="AY800" s="25">
        <v>34320</v>
      </c>
    </row>
    <row r="801" spans="2:51" hidden="1">
      <c r="B801" s="5" t="s">
        <v>20</v>
      </c>
      <c r="C801" s="2" t="s">
        <v>144</v>
      </c>
      <c r="D801" s="2"/>
      <c r="E801" s="2"/>
      <c r="F801" s="2"/>
      <c r="G801" s="3">
        <v>46245</v>
      </c>
      <c r="H801" s="2" t="s">
        <v>4347</v>
      </c>
      <c r="I801" s="3">
        <v>46245</v>
      </c>
      <c r="J801" s="2" t="s">
        <v>4348</v>
      </c>
      <c r="K801" s="2"/>
      <c r="L801" s="2"/>
      <c r="M801" s="2" t="s">
        <v>90</v>
      </c>
      <c r="N801" s="3"/>
      <c r="O801" s="2"/>
      <c r="P801" s="2"/>
      <c r="Q801" s="2" t="s">
        <v>36</v>
      </c>
      <c r="R801" s="2" t="s">
        <v>36</v>
      </c>
      <c r="S801" s="2" t="s">
        <v>36</v>
      </c>
      <c r="T801" s="3">
        <v>46245</v>
      </c>
      <c r="U801" s="2" t="s">
        <v>4349</v>
      </c>
      <c r="V801" s="2" t="s">
        <v>4350</v>
      </c>
      <c r="W801" s="2" t="s">
        <v>766</v>
      </c>
      <c r="X801" s="2" t="s">
        <v>113</v>
      </c>
      <c r="Y801" s="2" t="s">
        <v>505</v>
      </c>
      <c r="Z801" s="2" t="s">
        <v>92</v>
      </c>
      <c r="AA801" s="2" t="s">
        <v>90</v>
      </c>
      <c r="AB801" s="2"/>
      <c r="AC801" s="2" t="s">
        <v>114</v>
      </c>
      <c r="AD801" s="2">
        <v>1</v>
      </c>
      <c r="AE801" s="2" t="s">
        <v>127</v>
      </c>
      <c r="AF801" s="2" t="s">
        <v>127</v>
      </c>
      <c r="AG801" s="2" t="s">
        <v>126</v>
      </c>
      <c r="AH801" s="2" t="s">
        <v>127</v>
      </c>
      <c r="AI801" s="2"/>
      <c r="AJ801" s="2" t="s">
        <v>217</v>
      </c>
      <c r="AK801" s="2" t="s">
        <v>218</v>
      </c>
      <c r="AL801" s="2" t="s">
        <v>129</v>
      </c>
      <c r="AM801" s="2" t="s">
        <v>219</v>
      </c>
      <c r="AN801" s="2" t="s">
        <v>396</v>
      </c>
      <c r="AO801" s="22">
        <v>0</v>
      </c>
      <c r="AP801" s="22">
        <v>0</v>
      </c>
      <c r="AQ801" s="22">
        <v>0</v>
      </c>
      <c r="AR801" s="22">
        <v>0</v>
      </c>
      <c r="AS801" s="25">
        <v>12216</v>
      </c>
      <c r="AT801" s="25">
        <v>0</v>
      </c>
      <c r="AU801" s="25">
        <v>13256</v>
      </c>
      <c r="AV801" s="25">
        <v>0</v>
      </c>
      <c r="AW801" s="25">
        <v>12216</v>
      </c>
      <c r="AX801" s="25">
        <v>13256</v>
      </c>
      <c r="AY801" s="25">
        <v>1040</v>
      </c>
    </row>
    <row r="802" spans="2:51" hidden="1">
      <c r="B802" s="5" t="s">
        <v>20</v>
      </c>
      <c r="C802" s="2" t="s">
        <v>144</v>
      </c>
      <c r="D802" s="2"/>
      <c r="E802" s="2"/>
      <c r="F802" s="2"/>
      <c r="G802" s="3">
        <v>46245</v>
      </c>
      <c r="H802" s="2" t="s">
        <v>4351</v>
      </c>
      <c r="I802" s="3">
        <v>46245</v>
      </c>
      <c r="J802" s="2" t="s">
        <v>4352</v>
      </c>
      <c r="K802" s="2"/>
      <c r="L802" s="2"/>
      <c r="M802" s="2" t="s">
        <v>90</v>
      </c>
      <c r="N802" s="3"/>
      <c r="O802" s="2"/>
      <c r="P802" s="2"/>
      <c r="Q802" s="2" t="s">
        <v>620</v>
      </c>
      <c r="R802" s="2" t="s">
        <v>620</v>
      </c>
      <c r="S802" s="2" t="s">
        <v>620</v>
      </c>
      <c r="T802" s="3">
        <v>46245</v>
      </c>
      <c r="U802" s="2" t="s">
        <v>4353</v>
      </c>
      <c r="V802" s="2" t="s">
        <v>4354</v>
      </c>
      <c r="W802" s="2" t="s">
        <v>549</v>
      </c>
      <c r="X802" s="2" t="s">
        <v>113</v>
      </c>
      <c r="Y802" s="2" t="s">
        <v>546</v>
      </c>
      <c r="Z802" s="2" t="s">
        <v>92</v>
      </c>
      <c r="AA802" s="2" t="s">
        <v>90</v>
      </c>
      <c r="AB802" s="2"/>
      <c r="AC802" s="2" t="s">
        <v>93</v>
      </c>
      <c r="AD802" s="2">
        <v>1</v>
      </c>
      <c r="AE802" s="2" t="s">
        <v>4</v>
      </c>
      <c r="AF802" s="2" t="s">
        <v>4</v>
      </c>
      <c r="AG802" s="2" t="s">
        <v>103</v>
      </c>
      <c r="AH802" s="2"/>
      <c r="AI802" s="2"/>
      <c r="AJ802" s="2" t="s">
        <v>145</v>
      </c>
      <c r="AK802" s="2" t="s">
        <v>146</v>
      </c>
      <c r="AL802" s="2" t="s">
        <v>103</v>
      </c>
      <c r="AM802" s="2" t="s">
        <v>2</v>
      </c>
      <c r="AN802" s="2" t="s">
        <v>257</v>
      </c>
      <c r="AO802" s="22">
        <v>0</v>
      </c>
      <c r="AP802" s="22">
        <v>0</v>
      </c>
      <c r="AQ802" s="22">
        <v>0</v>
      </c>
      <c r="AR802" s="22">
        <v>0</v>
      </c>
      <c r="AS802" s="25">
        <v>237819</v>
      </c>
      <c r="AT802" s="25">
        <v>0</v>
      </c>
      <c r="AU802" s="25">
        <v>349252</v>
      </c>
      <c r="AV802" s="25">
        <v>0</v>
      </c>
      <c r="AW802" s="25">
        <v>237819</v>
      </c>
      <c r="AX802" s="25">
        <v>349252</v>
      </c>
      <c r="AY802" s="25">
        <v>111433</v>
      </c>
    </row>
    <row r="803" spans="2:51" hidden="1">
      <c r="B803" s="5" t="s">
        <v>20</v>
      </c>
      <c r="C803" s="2" t="s">
        <v>144</v>
      </c>
      <c r="D803" s="2"/>
      <c r="E803" s="2"/>
      <c r="F803" s="2"/>
      <c r="G803" s="3">
        <v>46245</v>
      </c>
      <c r="H803" s="2" t="s">
        <v>4355</v>
      </c>
      <c r="I803" s="3">
        <v>46245</v>
      </c>
      <c r="J803" s="2" t="s">
        <v>4356</v>
      </c>
      <c r="K803" s="2"/>
      <c r="L803" s="2"/>
      <c r="M803" s="2" t="s">
        <v>90</v>
      </c>
      <c r="N803" s="3"/>
      <c r="O803" s="2"/>
      <c r="P803" s="2"/>
      <c r="Q803" s="2" t="s">
        <v>492</v>
      </c>
      <c r="R803" s="2" t="s">
        <v>492</v>
      </c>
      <c r="S803" s="2" t="s">
        <v>492</v>
      </c>
      <c r="T803" s="3">
        <v>46245</v>
      </c>
      <c r="U803" s="2" t="s">
        <v>4357</v>
      </c>
      <c r="V803" s="2" t="s">
        <v>4358</v>
      </c>
      <c r="W803" s="2" t="s">
        <v>4359</v>
      </c>
      <c r="X803" s="2" t="s">
        <v>113</v>
      </c>
      <c r="Y803" s="2" t="s">
        <v>561</v>
      </c>
      <c r="Z803" s="2" t="s">
        <v>92</v>
      </c>
      <c r="AA803" s="2" t="s">
        <v>90</v>
      </c>
      <c r="AB803" s="2"/>
      <c r="AC803" s="2" t="s">
        <v>93</v>
      </c>
      <c r="AD803" s="2">
        <v>1</v>
      </c>
      <c r="AE803" s="2" t="s">
        <v>140</v>
      </c>
      <c r="AF803" s="2" t="s">
        <v>141</v>
      </c>
      <c r="AG803" s="2" t="s">
        <v>141</v>
      </c>
      <c r="AH803" s="2" t="s">
        <v>142</v>
      </c>
      <c r="AI803" s="2"/>
      <c r="AJ803" s="2" t="s">
        <v>562</v>
      </c>
      <c r="AK803" s="2" t="s">
        <v>562</v>
      </c>
      <c r="AL803" s="2" t="s">
        <v>141</v>
      </c>
      <c r="AM803" s="2" t="s">
        <v>142</v>
      </c>
      <c r="AN803" s="2"/>
      <c r="AO803" s="22">
        <v>0</v>
      </c>
      <c r="AP803" s="22">
        <v>0</v>
      </c>
      <c r="AQ803" s="22">
        <v>0</v>
      </c>
      <c r="AR803" s="22">
        <v>0</v>
      </c>
      <c r="AS803" s="25">
        <v>12500</v>
      </c>
      <c r="AT803" s="25">
        <v>0</v>
      </c>
      <c r="AU803" s="25">
        <v>17884</v>
      </c>
      <c r="AV803" s="25">
        <v>0</v>
      </c>
      <c r="AW803" s="25">
        <v>12500</v>
      </c>
      <c r="AX803" s="25">
        <v>17884</v>
      </c>
      <c r="AY803" s="25">
        <v>5384</v>
      </c>
    </row>
    <row r="804" spans="2:51" hidden="1">
      <c r="B804" s="5" t="s">
        <v>20</v>
      </c>
      <c r="C804" s="2" t="s">
        <v>144</v>
      </c>
      <c r="D804" s="2"/>
      <c r="E804" s="2"/>
      <c r="F804" s="2"/>
      <c r="G804" s="3">
        <v>46245</v>
      </c>
      <c r="H804" s="2" t="s">
        <v>4360</v>
      </c>
      <c r="I804" s="3">
        <v>46245</v>
      </c>
      <c r="J804" s="2" t="s">
        <v>4361</v>
      </c>
      <c r="K804" s="2"/>
      <c r="L804" s="2"/>
      <c r="M804" s="2" t="s">
        <v>90</v>
      </c>
      <c r="N804" s="3"/>
      <c r="O804" s="2"/>
      <c r="P804" s="2"/>
      <c r="Q804" s="2" t="s">
        <v>492</v>
      </c>
      <c r="R804" s="2" t="s">
        <v>492</v>
      </c>
      <c r="S804" s="2" t="s">
        <v>492</v>
      </c>
      <c r="T804" s="3">
        <v>46245</v>
      </c>
      <c r="U804" s="2" t="s">
        <v>4362</v>
      </c>
      <c r="V804" s="2" t="s">
        <v>4363</v>
      </c>
      <c r="W804" s="2" t="s">
        <v>4364</v>
      </c>
      <c r="X804" s="2" t="s">
        <v>113</v>
      </c>
      <c r="Y804" s="2" t="s">
        <v>561</v>
      </c>
      <c r="Z804" s="2" t="s">
        <v>92</v>
      </c>
      <c r="AA804" s="2" t="s">
        <v>90</v>
      </c>
      <c r="AB804" s="2"/>
      <c r="AC804" s="2" t="s">
        <v>93</v>
      </c>
      <c r="AD804" s="2">
        <v>1</v>
      </c>
      <c r="AE804" s="2" t="s">
        <v>140</v>
      </c>
      <c r="AF804" s="2" t="s">
        <v>141</v>
      </c>
      <c r="AG804" s="2" t="s">
        <v>141</v>
      </c>
      <c r="AH804" s="2" t="s">
        <v>142</v>
      </c>
      <c r="AI804" s="2"/>
      <c r="AJ804" s="2" t="s">
        <v>562</v>
      </c>
      <c r="AK804" s="2" t="s">
        <v>562</v>
      </c>
      <c r="AL804" s="2" t="s">
        <v>141</v>
      </c>
      <c r="AM804" s="2" t="s">
        <v>142</v>
      </c>
      <c r="AN804" s="2"/>
      <c r="AO804" s="22">
        <v>0</v>
      </c>
      <c r="AP804" s="22">
        <v>0</v>
      </c>
      <c r="AQ804" s="22">
        <v>0</v>
      </c>
      <c r="AR804" s="22">
        <v>0</v>
      </c>
      <c r="AS804" s="25">
        <v>12500</v>
      </c>
      <c r="AT804" s="25">
        <v>0</v>
      </c>
      <c r="AU804" s="25">
        <v>17884</v>
      </c>
      <c r="AV804" s="25">
        <v>0</v>
      </c>
      <c r="AW804" s="25">
        <v>12500</v>
      </c>
      <c r="AX804" s="25">
        <v>17884</v>
      </c>
      <c r="AY804" s="25">
        <v>5384</v>
      </c>
    </row>
    <row r="805" spans="2:51" hidden="1">
      <c r="B805" s="5" t="s">
        <v>20</v>
      </c>
      <c r="C805" s="2" t="s">
        <v>144</v>
      </c>
      <c r="D805" s="2"/>
      <c r="E805" s="2"/>
      <c r="F805" s="2"/>
      <c r="G805" s="3">
        <v>46245</v>
      </c>
      <c r="H805" s="2" t="s">
        <v>4365</v>
      </c>
      <c r="I805" s="3">
        <v>46245</v>
      </c>
      <c r="J805" s="2" t="s">
        <v>4366</v>
      </c>
      <c r="K805" s="2"/>
      <c r="L805" s="2"/>
      <c r="M805" s="2" t="s">
        <v>90</v>
      </c>
      <c r="N805" s="3"/>
      <c r="O805" s="2"/>
      <c r="P805" s="2"/>
      <c r="Q805" s="2" t="s">
        <v>28</v>
      </c>
      <c r="R805" s="2" t="s">
        <v>28</v>
      </c>
      <c r="S805" s="2" t="s">
        <v>28</v>
      </c>
      <c r="T805" s="3">
        <v>46245</v>
      </c>
      <c r="U805" s="2" t="s">
        <v>4367</v>
      </c>
      <c r="V805" s="2" t="s">
        <v>4368</v>
      </c>
      <c r="W805" s="2" t="s">
        <v>948</v>
      </c>
      <c r="X805" s="2" t="s">
        <v>113</v>
      </c>
      <c r="Y805" s="2" t="s">
        <v>221</v>
      </c>
      <c r="Z805" s="2" t="s">
        <v>92</v>
      </c>
      <c r="AA805" s="2" t="s">
        <v>90</v>
      </c>
      <c r="AB805" s="2"/>
      <c r="AC805" s="2" t="s">
        <v>114</v>
      </c>
      <c r="AD805" s="2">
        <v>1</v>
      </c>
      <c r="AE805" s="2" t="s">
        <v>217</v>
      </c>
      <c r="AF805" s="2" t="s">
        <v>218</v>
      </c>
      <c r="AG805" s="2" t="s">
        <v>129</v>
      </c>
      <c r="AH805" s="2" t="s">
        <v>219</v>
      </c>
      <c r="AI805" s="2" t="s">
        <v>220</v>
      </c>
      <c r="AJ805" s="2" t="s">
        <v>462</v>
      </c>
      <c r="AK805" s="2" t="s">
        <v>462</v>
      </c>
      <c r="AL805" s="2" t="s">
        <v>103</v>
      </c>
      <c r="AM805" s="2" t="s">
        <v>7</v>
      </c>
      <c r="AN805" s="2"/>
      <c r="AO805" s="22">
        <v>0</v>
      </c>
      <c r="AP805" s="22">
        <v>0</v>
      </c>
      <c r="AQ805" s="22">
        <v>0</v>
      </c>
      <c r="AR805" s="22">
        <v>0</v>
      </c>
      <c r="AS805" s="25">
        <v>8686</v>
      </c>
      <c r="AT805" s="25">
        <v>0</v>
      </c>
      <c r="AU805" s="25">
        <v>9884</v>
      </c>
      <c r="AV805" s="25">
        <v>0</v>
      </c>
      <c r="AW805" s="25">
        <v>8686</v>
      </c>
      <c r="AX805" s="25">
        <v>9884</v>
      </c>
      <c r="AY805" s="25">
        <v>1198</v>
      </c>
    </row>
    <row r="806" spans="2:51" hidden="1">
      <c r="B806" s="5" t="s">
        <v>20</v>
      </c>
      <c r="C806" s="2" t="s">
        <v>144</v>
      </c>
      <c r="D806" s="2"/>
      <c r="E806" s="2"/>
      <c r="F806" s="2"/>
      <c r="G806" s="3">
        <v>46245</v>
      </c>
      <c r="H806" s="2" t="s">
        <v>4369</v>
      </c>
      <c r="I806" s="3">
        <v>46245</v>
      </c>
      <c r="J806" s="2" t="s">
        <v>4370</v>
      </c>
      <c r="K806" s="2"/>
      <c r="L806" s="2"/>
      <c r="M806" s="2" t="s">
        <v>90</v>
      </c>
      <c r="N806" s="3"/>
      <c r="O806" s="2"/>
      <c r="P806" s="2"/>
      <c r="Q806" s="2" t="s">
        <v>33</v>
      </c>
      <c r="R806" s="2" t="s">
        <v>33</v>
      </c>
      <c r="S806" s="2" t="s">
        <v>33</v>
      </c>
      <c r="T806" s="3">
        <v>46245</v>
      </c>
      <c r="U806" s="2" t="s">
        <v>4371</v>
      </c>
      <c r="V806" s="2" t="s">
        <v>4372</v>
      </c>
      <c r="W806" s="2" t="s">
        <v>4373</v>
      </c>
      <c r="X806" s="2" t="s">
        <v>113</v>
      </c>
      <c r="Y806" s="2" t="s">
        <v>547</v>
      </c>
      <c r="Z806" s="2" t="s">
        <v>92</v>
      </c>
      <c r="AA806" s="2" t="s">
        <v>90</v>
      </c>
      <c r="AB806" s="2"/>
      <c r="AC806" s="2" t="s">
        <v>93</v>
      </c>
      <c r="AD806" s="2">
        <v>1</v>
      </c>
      <c r="AE806" s="2" t="s">
        <v>122</v>
      </c>
      <c r="AF806" s="2" t="s">
        <v>122</v>
      </c>
      <c r="AG806" s="2" t="s">
        <v>103</v>
      </c>
      <c r="AH806" s="2" t="s">
        <v>122</v>
      </c>
      <c r="AI806" s="2"/>
      <c r="AJ806" s="2" t="s">
        <v>325</v>
      </c>
      <c r="AK806" s="2" t="s">
        <v>325</v>
      </c>
      <c r="AL806" s="2" t="s">
        <v>103</v>
      </c>
      <c r="AM806" s="2" t="s">
        <v>148</v>
      </c>
      <c r="AN806" s="2"/>
      <c r="AO806" s="22">
        <v>0</v>
      </c>
      <c r="AP806" s="22">
        <v>0</v>
      </c>
      <c r="AQ806" s="22">
        <v>0</v>
      </c>
      <c r="AR806" s="22">
        <v>0</v>
      </c>
      <c r="AS806" s="25">
        <v>8500</v>
      </c>
      <c r="AT806" s="25">
        <v>0</v>
      </c>
      <c r="AU806" s="25">
        <v>10959</v>
      </c>
      <c r="AV806" s="25">
        <v>0</v>
      </c>
      <c r="AW806" s="25">
        <v>8500</v>
      </c>
      <c r="AX806" s="25">
        <v>10959</v>
      </c>
      <c r="AY806" s="25">
        <v>2459</v>
      </c>
    </row>
    <row r="807" spans="2:51" hidden="1">
      <c r="B807" s="5" t="s">
        <v>20</v>
      </c>
      <c r="C807" s="2" t="s">
        <v>144</v>
      </c>
      <c r="D807" s="2"/>
      <c r="E807" s="2"/>
      <c r="F807" s="2"/>
      <c r="G807" s="3">
        <v>46245</v>
      </c>
      <c r="H807" s="2" t="s">
        <v>4374</v>
      </c>
      <c r="I807" s="3">
        <v>46245</v>
      </c>
      <c r="J807" s="2" t="s">
        <v>4375</v>
      </c>
      <c r="K807" s="2"/>
      <c r="L807" s="2"/>
      <c r="M807" s="2" t="s">
        <v>90</v>
      </c>
      <c r="N807" s="3"/>
      <c r="O807" s="2"/>
      <c r="P807" s="2"/>
      <c r="Q807" s="2" t="s">
        <v>29</v>
      </c>
      <c r="R807" s="2" t="s">
        <v>29</v>
      </c>
      <c r="S807" s="2" t="s">
        <v>29</v>
      </c>
      <c r="T807" s="3">
        <v>46245</v>
      </c>
      <c r="U807" s="2" t="s">
        <v>4376</v>
      </c>
      <c r="V807" s="2" t="s">
        <v>4377</v>
      </c>
      <c r="W807" s="2" t="s">
        <v>4378</v>
      </c>
      <c r="X807" s="2" t="s">
        <v>113</v>
      </c>
      <c r="Y807" s="2" t="s">
        <v>221</v>
      </c>
      <c r="Z807" s="2" t="s">
        <v>92</v>
      </c>
      <c r="AA807" s="2" t="s">
        <v>90</v>
      </c>
      <c r="AB807" s="2"/>
      <c r="AC807" s="2" t="s">
        <v>114</v>
      </c>
      <c r="AD807" s="2">
        <v>1</v>
      </c>
      <c r="AE807" s="2" t="s">
        <v>217</v>
      </c>
      <c r="AF807" s="2" t="s">
        <v>218</v>
      </c>
      <c r="AG807" s="2" t="s">
        <v>129</v>
      </c>
      <c r="AH807" s="2" t="s">
        <v>219</v>
      </c>
      <c r="AI807" s="2" t="s">
        <v>220</v>
      </c>
      <c r="AJ807" s="2" t="s">
        <v>352</v>
      </c>
      <c r="AK807" s="2" t="s">
        <v>352</v>
      </c>
      <c r="AL807" s="2" t="s">
        <v>103</v>
      </c>
      <c r="AM807" s="2"/>
      <c r="AN807" s="2"/>
      <c r="AO807" s="22">
        <v>0</v>
      </c>
      <c r="AP807" s="22">
        <v>0</v>
      </c>
      <c r="AQ807" s="22">
        <v>0</v>
      </c>
      <c r="AR807" s="22">
        <v>0</v>
      </c>
      <c r="AS807" s="25">
        <v>8812</v>
      </c>
      <c r="AT807" s="25">
        <v>0</v>
      </c>
      <c r="AU807" s="25">
        <v>10395</v>
      </c>
      <c r="AV807" s="25">
        <v>0</v>
      </c>
      <c r="AW807" s="25">
        <v>8812</v>
      </c>
      <c r="AX807" s="25">
        <v>10395</v>
      </c>
      <c r="AY807" s="25">
        <v>1583</v>
      </c>
    </row>
    <row r="808" spans="2:51" hidden="1">
      <c r="B808" s="5" t="s">
        <v>20</v>
      </c>
      <c r="C808" s="2" t="s">
        <v>144</v>
      </c>
      <c r="D808" s="2"/>
      <c r="E808" s="2"/>
      <c r="F808" s="2"/>
      <c r="G808" s="3">
        <v>46245</v>
      </c>
      <c r="H808" s="2" t="s">
        <v>4379</v>
      </c>
      <c r="I808" s="3">
        <v>46245</v>
      </c>
      <c r="J808" s="2" t="s">
        <v>4380</v>
      </c>
      <c r="K808" s="2"/>
      <c r="L808" s="2"/>
      <c r="M808" s="2" t="s">
        <v>90</v>
      </c>
      <c r="N808" s="3"/>
      <c r="O808" s="2"/>
      <c r="P808" s="2"/>
      <c r="Q808" s="2" t="s">
        <v>29</v>
      </c>
      <c r="R808" s="2" t="s">
        <v>29</v>
      </c>
      <c r="S808" s="2" t="s">
        <v>29</v>
      </c>
      <c r="T808" s="3">
        <v>46245</v>
      </c>
      <c r="U808" s="2" t="s">
        <v>4381</v>
      </c>
      <c r="V808" s="2" t="s">
        <v>4382</v>
      </c>
      <c r="W808" s="2" t="s">
        <v>2129</v>
      </c>
      <c r="X808" s="2" t="s">
        <v>2130</v>
      </c>
      <c r="Y808" s="2" t="s">
        <v>221</v>
      </c>
      <c r="Z808" s="2" t="s">
        <v>92</v>
      </c>
      <c r="AA808" s="2" t="s">
        <v>90</v>
      </c>
      <c r="AB808" s="2"/>
      <c r="AC808" s="2" t="s">
        <v>114</v>
      </c>
      <c r="AD808" s="2">
        <v>1</v>
      </c>
      <c r="AE808" s="2" t="s">
        <v>217</v>
      </c>
      <c r="AF808" s="2" t="s">
        <v>218</v>
      </c>
      <c r="AG808" s="2" t="s">
        <v>129</v>
      </c>
      <c r="AH808" s="2" t="s">
        <v>219</v>
      </c>
      <c r="AI808" s="2" t="s">
        <v>220</v>
      </c>
      <c r="AJ808" s="2" t="s">
        <v>352</v>
      </c>
      <c r="AK808" s="2" t="s">
        <v>352</v>
      </c>
      <c r="AL808" s="2" t="s">
        <v>103</v>
      </c>
      <c r="AM808" s="2"/>
      <c r="AN808" s="2"/>
      <c r="AO808" s="22">
        <v>0</v>
      </c>
      <c r="AP808" s="22">
        <v>0</v>
      </c>
      <c r="AQ808" s="22">
        <v>0</v>
      </c>
      <c r="AR808" s="22">
        <v>0</v>
      </c>
      <c r="AS808" s="25">
        <v>8812</v>
      </c>
      <c r="AT808" s="25">
        <v>0</v>
      </c>
      <c r="AU808" s="25">
        <v>10395</v>
      </c>
      <c r="AV808" s="25">
        <v>0</v>
      </c>
      <c r="AW808" s="25">
        <v>8812</v>
      </c>
      <c r="AX808" s="25">
        <v>10395</v>
      </c>
      <c r="AY808" s="25">
        <v>1583</v>
      </c>
    </row>
    <row r="809" spans="2:51" hidden="1">
      <c r="B809" s="5" t="s">
        <v>20</v>
      </c>
      <c r="C809" s="2" t="s">
        <v>144</v>
      </c>
      <c r="D809" s="2"/>
      <c r="E809" s="2"/>
      <c r="F809" s="2"/>
      <c r="G809" s="3">
        <v>46245</v>
      </c>
      <c r="H809" s="2" t="s">
        <v>4383</v>
      </c>
      <c r="I809" s="3">
        <v>46245</v>
      </c>
      <c r="J809" s="2" t="s">
        <v>4384</v>
      </c>
      <c r="K809" s="2"/>
      <c r="L809" s="2"/>
      <c r="M809" s="2" t="s">
        <v>90</v>
      </c>
      <c r="N809" s="3"/>
      <c r="O809" s="2"/>
      <c r="P809" s="2"/>
      <c r="Q809" s="2" t="s">
        <v>29</v>
      </c>
      <c r="R809" s="2" t="s">
        <v>29</v>
      </c>
      <c r="S809" s="2" t="s">
        <v>29</v>
      </c>
      <c r="T809" s="3">
        <v>46245</v>
      </c>
      <c r="U809" s="2" t="s">
        <v>4385</v>
      </c>
      <c r="V809" s="2" t="s">
        <v>4386</v>
      </c>
      <c r="W809" s="2" t="s">
        <v>4387</v>
      </c>
      <c r="X809" s="2" t="s">
        <v>113</v>
      </c>
      <c r="Y809" s="2" t="s">
        <v>221</v>
      </c>
      <c r="Z809" s="2" t="s">
        <v>92</v>
      </c>
      <c r="AA809" s="2" t="s">
        <v>90</v>
      </c>
      <c r="AB809" s="2"/>
      <c r="AC809" s="2" t="s">
        <v>114</v>
      </c>
      <c r="AD809" s="2">
        <v>1</v>
      </c>
      <c r="AE809" s="2" t="s">
        <v>217</v>
      </c>
      <c r="AF809" s="2" t="s">
        <v>218</v>
      </c>
      <c r="AG809" s="2" t="s">
        <v>129</v>
      </c>
      <c r="AH809" s="2" t="s">
        <v>219</v>
      </c>
      <c r="AI809" s="2" t="s">
        <v>220</v>
      </c>
      <c r="AJ809" s="2" t="s">
        <v>352</v>
      </c>
      <c r="AK809" s="2" t="s">
        <v>352</v>
      </c>
      <c r="AL809" s="2" t="s">
        <v>103</v>
      </c>
      <c r="AM809" s="2"/>
      <c r="AN809" s="2"/>
      <c r="AO809" s="22">
        <v>0</v>
      </c>
      <c r="AP809" s="22">
        <v>0</v>
      </c>
      <c r="AQ809" s="22">
        <v>0</v>
      </c>
      <c r="AR809" s="22">
        <v>0</v>
      </c>
      <c r="AS809" s="25">
        <v>8812</v>
      </c>
      <c r="AT809" s="25">
        <v>0</v>
      </c>
      <c r="AU809" s="25">
        <v>10395</v>
      </c>
      <c r="AV809" s="25">
        <v>0</v>
      </c>
      <c r="AW809" s="25">
        <v>8812</v>
      </c>
      <c r="AX809" s="25">
        <v>10395</v>
      </c>
      <c r="AY809" s="25">
        <v>1583</v>
      </c>
    </row>
    <row r="810" spans="2:51" hidden="1">
      <c r="B810" s="5" t="s">
        <v>20</v>
      </c>
      <c r="C810" s="2" t="s">
        <v>144</v>
      </c>
      <c r="D810" s="2"/>
      <c r="E810" s="2"/>
      <c r="F810" s="2"/>
      <c r="G810" s="3">
        <v>46245</v>
      </c>
      <c r="H810" s="2" t="s">
        <v>4388</v>
      </c>
      <c r="I810" s="3">
        <v>46245</v>
      </c>
      <c r="J810" s="2" t="s">
        <v>4389</v>
      </c>
      <c r="K810" s="2"/>
      <c r="L810" s="2"/>
      <c r="M810" s="2" t="s">
        <v>90</v>
      </c>
      <c r="N810" s="3"/>
      <c r="O810" s="2"/>
      <c r="P810" s="2"/>
      <c r="Q810" s="2" t="s">
        <v>29</v>
      </c>
      <c r="R810" s="2" t="s">
        <v>29</v>
      </c>
      <c r="S810" s="2" t="s">
        <v>29</v>
      </c>
      <c r="T810" s="3">
        <v>46245</v>
      </c>
      <c r="U810" s="2" t="s">
        <v>4390</v>
      </c>
      <c r="V810" s="2" t="s">
        <v>4391</v>
      </c>
      <c r="W810" s="2" t="s">
        <v>648</v>
      </c>
      <c r="X810" s="2" t="s">
        <v>113</v>
      </c>
      <c r="Y810" s="2" t="s">
        <v>221</v>
      </c>
      <c r="Z810" s="2" t="s">
        <v>92</v>
      </c>
      <c r="AA810" s="2" t="s">
        <v>90</v>
      </c>
      <c r="AB810" s="2"/>
      <c r="AC810" s="2" t="s">
        <v>114</v>
      </c>
      <c r="AD810" s="2">
        <v>1</v>
      </c>
      <c r="AE810" s="2" t="s">
        <v>217</v>
      </c>
      <c r="AF810" s="2" t="s">
        <v>218</v>
      </c>
      <c r="AG810" s="2" t="s">
        <v>129</v>
      </c>
      <c r="AH810" s="2" t="s">
        <v>219</v>
      </c>
      <c r="AI810" s="2" t="s">
        <v>220</v>
      </c>
      <c r="AJ810" s="2" t="s">
        <v>352</v>
      </c>
      <c r="AK810" s="2" t="s">
        <v>352</v>
      </c>
      <c r="AL810" s="2" t="s">
        <v>103</v>
      </c>
      <c r="AM810" s="2"/>
      <c r="AN810" s="2"/>
      <c r="AO810" s="22">
        <v>0</v>
      </c>
      <c r="AP810" s="22">
        <v>0</v>
      </c>
      <c r="AQ810" s="22">
        <v>0</v>
      </c>
      <c r="AR810" s="22">
        <v>0</v>
      </c>
      <c r="AS810" s="25">
        <v>8812</v>
      </c>
      <c r="AT810" s="25">
        <v>0</v>
      </c>
      <c r="AU810" s="25">
        <v>10395</v>
      </c>
      <c r="AV810" s="25">
        <v>0</v>
      </c>
      <c r="AW810" s="25">
        <v>8812</v>
      </c>
      <c r="AX810" s="25">
        <v>10395</v>
      </c>
      <c r="AY810" s="25">
        <v>1583</v>
      </c>
    </row>
    <row r="811" spans="2:51" hidden="1">
      <c r="B811" s="5" t="s">
        <v>20</v>
      </c>
      <c r="C811" s="2" t="s">
        <v>144</v>
      </c>
      <c r="D811" s="2"/>
      <c r="E811" s="2"/>
      <c r="F811" s="2"/>
      <c r="G811" s="3">
        <v>46245</v>
      </c>
      <c r="H811" s="2" t="s">
        <v>4392</v>
      </c>
      <c r="I811" s="3">
        <v>46245</v>
      </c>
      <c r="J811" s="2" t="s">
        <v>4393</v>
      </c>
      <c r="K811" s="2"/>
      <c r="L811" s="2"/>
      <c r="M811" s="2" t="s">
        <v>90</v>
      </c>
      <c r="N811" s="3"/>
      <c r="O811" s="2"/>
      <c r="P811" s="2"/>
      <c r="Q811" s="2" t="s">
        <v>29</v>
      </c>
      <c r="R811" s="2" t="s">
        <v>29</v>
      </c>
      <c r="S811" s="2" t="s">
        <v>29</v>
      </c>
      <c r="T811" s="3">
        <v>46245</v>
      </c>
      <c r="U811" s="2" t="s">
        <v>4394</v>
      </c>
      <c r="V811" s="2" t="s">
        <v>4395</v>
      </c>
      <c r="W811" s="2" t="s">
        <v>786</v>
      </c>
      <c r="X811" s="2" t="s">
        <v>113</v>
      </c>
      <c r="Y811" s="2" t="s">
        <v>221</v>
      </c>
      <c r="Z811" s="2" t="s">
        <v>92</v>
      </c>
      <c r="AA811" s="2" t="s">
        <v>90</v>
      </c>
      <c r="AB811" s="2"/>
      <c r="AC811" s="2" t="s">
        <v>114</v>
      </c>
      <c r="AD811" s="2">
        <v>1</v>
      </c>
      <c r="AE811" s="2" t="s">
        <v>217</v>
      </c>
      <c r="AF811" s="2" t="s">
        <v>218</v>
      </c>
      <c r="AG811" s="2" t="s">
        <v>129</v>
      </c>
      <c r="AH811" s="2" t="s">
        <v>219</v>
      </c>
      <c r="AI811" s="2" t="s">
        <v>220</v>
      </c>
      <c r="AJ811" s="2" t="s">
        <v>352</v>
      </c>
      <c r="AK811" s="2" t="s">
        <v>352</v>
      </c>
      <c r="AL811" s="2" t="s">
        <v>103</v>
      </c>
      <c r="AM811" s="2"/>
      <c r="AN811" s="2"/>
      <c r="AO811" s="22">
        <v>0</v>
      </c>
      <c r="AP811" s="22">
        <v>0</v>
      </c>
      <c r="AQ811" s="22">
        <v>0</v>
      </c>
      <c r="AR811" s="22">
        <v>0</v>
      </c>
      <c r="AS811" s="25">
        <v>8812</v>
      </c>
      <c r="AT811" s="25">
        <v>0</v>
      </c>
      <c r="AU811" s="25">
        <v>10395</v>
      </c>
      <c r="AV811" s="25">
        <v>0</v>
      </c>
      <c r="AW811" s="25">
        <v>8812</v>
      </c>
      <c r="AX811" s="25">
        <v>10395</v>
      </c>
      <c r="AY811" s="25">
        <v>1583</v>
      </c>
    </row>
    <row r="812" spans="2:51" hidden="1">
      <c r="B812" s="5" t="s">
        <v>20</v>
      </c>
      <c r="C812" s="2" t="s">
        <v>144</v>
      </c>
      <c r="D812" s="2"/>
      <c r="E812" s="2"/>
      <c r="F812" s="2"/>
      <c r="G812" s="3">
        <v>46245</v>
      </c>
      <c r="H812" s="2" t="s">
        <v>4396</v>
      </c>
      <c r="I812" s="3">
        <v>46245</v>
      </c>
      <c r="J812" s="2" t="s">
        <v>4397</v>
      </c>
      <c r="K812" s="2"/>
      <c r="L812" s="2"/>
      <c r="M812" s="2" t="s">
        <v>90</v>
      </c>
      <c r="N812" s="3"/>
      <c r="O812" s="2"/>
      <c r="P812" s="2"/>
      <c r="Q812" s="2" t="s">
        <v>29</v>
      </c>
      <c r="R812" s="2" t="s">
        <v>29</v>
      </c>
      <c r="S812" s="2" t="s">
        <v>29</v>
      </c>
      <c r="T812" s="3">
        <v>46245</v>
      </c>
      <c r="U812" s="2" t="s">
        <v>4398</v>
      </c>
      <c r="V812" s="2" t="s">
        <v>4399</v>
      </c>
      <c r="W812" s="2" t="s">
        <v>3227</v>
      </c>
      <c r="X812" s="2" t="s">
        <v>113</v>
      </c>
      <c r="Y812" s="2" t="s">
        <v>221</v>
      </c>
      <c r="Z812" s="2" t="s">
        <v>92</v>
      </c>
      <c r="AA812" s="2" t="s">
        <v>90</v>
      </c>
      <c r="AB812" s="2"/>
      <c r="AC812" s="2" t="s">
        <v>114</v>
      </c>
      <c r="AD812" s="2">
        <v>1</v>
      </c>
      <c r="AE812" s="2" t="s">
        <v>217</v>
      </c>
      <c r="AF812" s="2" t="s">
        <v>218</v>
      </c>
      <c r="AG812" s="2" t="s">
        <v>129</v>
      </c>
      <c r="AH812" s="2" t="s">
        <v>219</v>
      </c>
      <c r="AI812" s="2" t="s">
        <v>220</v>
      </c>
      <c r="AJ812" s="2" t="s">
        <v>352</v>
      </c>
      <c r="AK812" s="2" t="s">
        <v>352</v>
      </c>
      <c r="AL812" s="2" t="s">
        <v>103</v>
      </c>
      <c r="AM812" s="2"/>
      <c r="AN812" s="2"/>
      <c r="AO812" s="22">
        <v>0</v>
      </c>
      <c r="AP812" s="22">
        <v>0</v>
      </c>
      <c r="AQ812" s="22">
        <v>0</v>
      </c>
      <c r="AR812" s="22">
        <v>0</v>
      </c>
      <c r="AS812" s="25">
        <v>8812</v>
      </c>
      <c r="AT812" s="25">
        <v>0</v>
      </c>
      <c r="AU812" s="25">
        <v>10395</v>
      </c>
      <c r="AV812" s="25">
        <v>0</v>
      </c>
      <c r="AW812" s="25">
        <v>8812</v>
      </c>
      <c r="AX812" s="25">
        <v>10395</v>
      </c>
      <c r="AY812" s="25">
        <v>1583</v>
      </c>
    </row>
    <row r="813" spans="2:51" hidden="1">
      <c r="B813" s="5" t="s">
        <v>20</v>
      </c>
      <c r="C813" s="2" t="s">
        <v>144</v>
      </c>
      <c r="D813" s="2"/>
      <c r="E813" s="2"/>
      <c r="F813" s="2"/>
      <c r="G813" s="3">
        <v>46245</v>
      </c>
      <c r="H813" s="2" t="s">
        <v>4400</v>
      </c>
      <c r="I813" s="3">
        <v>46245</v>
      </c>
      <c r="J813" s="2" t="s">
        <v>4401</v>
      </c>
      <c r="K813" s="2"/>
      <c r="L813" s="2"/>
      <c r="M813" s="2" t="s">
        <v>90</v>
      </c>
      <c r="N813" s="3"/>
      <c r="O813" s="2"/>
      <c r="P813" s="2"/>
      <c r="Q813" s="2" t="s">
        <v>29</v>
      </c>
      <c r="R813" s="2" t="s">
        <v>29</v>
      </c>
      <c r="S813" s="2" t="s">
        <v>29</v>
      </c>
      <c r="T813" s="3">
        <v>46245</v>
      </c>
      <c r="U813" s="2" t="s">
        <v>4402</v>
      </c>
      <c r="V813" s="2" t="s">
        <v>4403</v>
      </c>
      <c r="W813" s="2" t="s">
        <v>4404</v>
      </c>
      <c r="X813" s="2" t="s">
        <v>113</v>
      </c>
      <c r="Y813" s="2" t="s">
        <v>221</v>
      </c>
      <c r="Z813" s="2" t="s">
        <v>92</v>
      </c>
      <c r="AA813" s="2" t="s">
        <v>90</v>
      </c>
      <c r="AB813" s="2"/>
      <c r="AC813" s="2" t="s">
        <v>114</v>
      </c>
      <c r="AD813" s="2">
        <v>1</v>
      </c>
      <c r="AE813" s="2" t="s">
        <v>217</v>
      </c>
      <c r="AF813" s="2" t="s">
        <v>218</v>
      </c>
      <c r="AG813" s="2" t="s">
        <v>129</v>
      </c>
      <c r="AH813" s="2" t="s">
        <v>219</v>
      </c>
      <c r="AI813" s="2" t="s">
        <v>220</v>
      </c>
      <c r="AJ813" s="2" t="s">
        <v>352</v>
      </c>
      <c r="AK813" s="2" t="s">
        <v>352</v>
      </c>
      <c r="AL813" s="2" t="s">
        <v>103</v>
      </c>
      <c r="AM813" s="2"/>
      <c r="AN813" s="2"/>
      <c r="AO813" s="22">
        <v>0</v>
      </c>
      <c r="AP813" s="22">
        <v>0</v>
      </c>
      <c r="AQ813" s="22">
        <v>0</v>
      </c>
      <c r="AR813" s="22">
        <v>0</v>
      </c>
      <c r="AS813" s="25">
        <v>8812</v>
      </c>
      <c r="AT813" s="25">
        <v>0</v>
      </c>
      <c r="AU813" s="25">
        <v>10395</v>
      </c>
      <c r="AV813" s="25">
        <v>0</v>
      </c>
      <c r="AW813" s="25">
        <v>8812</v>
      </c>
      <c r="AX813" s="25">
        <v>10395</v>
      </c>
      <c r="AY813" s="25">
        <v>1583</v>
      </c>
    </row>
    <row r="814" spans="2:51" hidden="1">
      <c r="B814" s="5" t="s">
        <v>20</v>
      </c>
      <c r="C814" s="2" t="s">
        <v>144</v>
      </c>
      <c r="D814" s="2"/>
      <c r="E814" s="2"/>
      <c r="F814" s="2"/>
      <c r="G814" s="3">
        <v>46245</v>
      </c>
      <c r="H814" s="2" t="s">
        <v>4405</v>
      </c>
      <c r="I814" s="3">
        <v>46245</v>
      </c>
      <c r="J814" s="2" t="s">
        <v>4406</v>
      </c>
      <c r="K814" s="2"/>
      <c r="L814" s="2"/>
      <c r="M814" s="2" t="s">
        <v>90</v>
      </c>
      <c r="N814" s="3"/>
      <c r="O814" s="2"/>
      <c r="P814" s="2"/>
      <c r="Q814" s="2" t="s">
        <v>27</v>
      </c>
      <c r="R814" s="2" t="s">
        <v>27</v>
      </c>
      <c r="S814" s="2" t="s">
        <v>27</v>
      </c>
      <c r="T814" s="3">
        <v>46245</v>
      </c>
      <c r="U814" s="2" t="s">
        <v>4407</v>
      </c>
      <c r="V814" s="2" t="s">
        <v>4408</v>
      </c>
      <c r="W814" s="2" t="s">
        <v>4409</v>
      </c>
      <c r="X814" s="2" t="s">
        <v>113</v>
      </c>
      <c r="Y814" s="2" t="s">
        <v>221</v>
      </c>
      <c r="Z814" s="2" t="s">
        <v>92</v>
      </c>
      <c r="AA814" s="2" t="s">
        <v>90</v>
      </c>
      <c r="AB814" s="2"/>
      <c r="AC814" s="2" t="s">
        <v>114</v>
      </c>
      <c r="AD814" s="2">
        <v>1</v>
      </c>
      <c r="AE814" s="2" t="s">
        <v>217</v>
      </c>
      <c r="AF814" s="2" t="s">
        <v>218</v>
      </c>
      <c r="AG814" s="2" t="s">
        <v>129</v>
      </c>
      <c r="AH814" s="2" t="s">
        <v>219</v>
      </c>
      <c r="AI814" s="2" t="s">
        <v>220</v>
      </c>
      <c r="AJ814" s="2" t="s">
        <v>352</v>
      </c>
      <c r="AK814" s="2" t="s">
        <v>352</v>
      </c>
      <c r="AL814" s="2" t="s">
        <v>103</v>
      </c>
      <c r="AM814" s="2"/>
      <c r="AN814" s="2"/>
      <c r="AO814" s="22">
        <v>0</v>
      </c>
      <c r="AP814" s="22">
        <v>0</v>
      </c>
      <c r="AQ814" s="22">
        <v>0</v>
      </c>
      <c r="AR814" s="22">
        <v>0</v>
      </c>
      <c r="AS814" s="25">
        <v>8812</v>
      </c>
      <c r="AT814" s="25">
        <v>0</v>
      </c>
      <c r="AU814" s="25">
        <v>10395</v>
      </c>
      <c r="AV814" s="25">
        <v>0</v>
      </c>
      <c r="AW814" s="25">
        <v>8812</v>
      </c>
      <c r="AX814" s="25">
        <v>10395</v>
      </c>
      <c r="AY814" s="25">
        <v>1583</v>
      </c>
    </row>
    <row r="815" spans="2:51" hidden="1">
      <c r="B815" s="5" t="s">
        <v>20</v>
      </c>
      <c r="C815" s="2" t="s">
        <v>144</v>
      </c>
      <c r="D815" s="2"/>
      <c r="E815" s="2"/>
      <c r="F815" s="2"/>
      <c r="G815" s="3">
        <v>46245</v>
      </c>
      <c r="H815" s="2" t="s">
        <v>4410</v>
      </c>
      <c r="I815" s="3">
        <v>46245</v>
      </c>
      <c r="J815" s="2" t="s">
        <v>4411</v>
      </c>
      <c r="K815" s="2"/>
      <c r="L815" s="2"/>
      <c r="M815" s="2" t="s">
        <v>90</v>
      </c>
      <c r="N815" s="3"/>
      <c r="O815" s="2"/>
      <c r="P815" s="2"/>
      <c r="Q815" s="2" t="s">
        <v>27</v>
      </c>
      <c r="R815" s="2" t="s">
        <v>27</v>
      </c>
      <c r="S815" s="2" t="s">
        <v>27</v>
      </c>
      <c r="T815" s="3">
        <v>46245</v>
      </c>
      <c r="U815" s="2" t="s">
        <v>4412</v>
      </c>
      <c r="V815" s="2" t="s">
        <v>4413</v>
      </c>
      <c r="W815" s="2" t="s">
        <v>705</v>
      </c>
      <c r="X815" s="2" t="s">
        <v>113</v>
      </c>
      <c r="Y815" s="2" t="s">
        <v>221</v>
      </c>
      <c r="Z815" s="2" t="s">
        <v>92</v>
      </c>
      <c r="AA815" s="2" t="s">
        <v>90</v>
      </c>
      <c r="AB815" s="2"/>
      <c r="AC815" s="2" t="s">
        <v>114</v>
      </c>
      <c r="AD815" s="2">
        <v>1</v>
      </c>
      <c r="AE815" s="2" t="s">
        <v>217</v>
      </c>
      <c r="AF815" s="2" t="s">
        <v>218</v>
      </c>
      <c r="AG815" s="2" t="s">
        <v>129</v>
      </c>
      <c r="AH815" s="2" t="s">
        <v>219</v>
      </c>
      <c r="AI815" s="2" t="s">
        <v>220</v>
      </c>
      <c r="AJ815" s="2" t="s">
        <v>352</v>
      </c>
      <c r="AK815" s="2" t="s">
        <v>352</v>
      </c>
      <c r="AL815" s="2" t="s">
        <v>103</v>
      </c>
      <c r="AM815" s="2"/>
      <c r="AN815" s="2"/>
      <c r="AO815" s="22">
        <v>0</v>
      </c>
      <c r="AP815" s="22">
        <v>0</v>
      </c>
      <c r="AQ815" s="22">
        <v>0</v>
      </c>
      <c r="AR815" s="22">
        <v>0</v>
      </c>
      <c r="AS815" s="25">
        <v>8812</v>
      </c>
      <c r="AT815" s="25">
        <v>0</v>
      </c>
      <c r="AU815" s="25">
        <v>10395</v>
      </c>
      <c r="AV815" s="25">
        <v>0</v>
      </c>
      <c r="AW815" s="25">
        <v>8812</v>
      </c>
      <c r="AX815" s="25">
        <v>10395</v>
      </c>
      <c r="AY815" s="25">
        <v>1583</v>
      </c>
    </row>
    <row r="816" spans="2:51" hidden="1">
      <c r="B816" s="5" t="s">
        <v>20</v>
      </c>
      <c r="C816" s="2" t="s">
        <v>144</v>
      </c>
      <c r="D816" s="2"/>
      <c r="E816" s="2"/>
      <c r="F816" s="2"/>
      <c r="G816" s="3">
        <v>46245</v>
      </c>
      <c r="H816" s="2" t="s">
        <v>4414</v>
      </c>
      <c r="I816" s="3">
        <v>46245</v>
      </c>
      <c r="J816" s="2" t="s">
        <v>4415</v>
      </c>
      <c r="K816" s="2"/>
      <c r="L816" s="2"/>
      <c r="M816" s="2" t="s">
        <v>90</v>
      </c>
      <c r="N816" s="3"/>
      <c r="O816" s="2"/>
      <c r="P816" s="2"/>
      <c r="Q816" s="2" t="s">
        <v>28</v>
      </c>
      <c r="R816" s="2" t="s">
        <v>28</v>
      </c>
      <c r="S816" s="2" t="s">
        <v>28</v>
      </c>
      <c r="T816" s="3">
        <v>46245</v>
      </c>
      <c r="U816" s="2" t="s">
        <v>4416</v>
      </c>
      <c r="V816" s="2" t="s">
        <v>4417</v>
      </c>
      <c r="W816" s="2" t="s">
        <v>1093</v>
      </c>
      <c r="X816" s="2" t="s">
        <v>113</v>
      </c>
      <c r="Y816" s="2" t="s">
        <v>221</v>
      </c>
      <c r="Z816" s="2" t="s">
        <v>92</v>
      </c>
      <c r="AA816" s="2" t="s">
        <v>90</v>
      </c>
      <c r="AB816" s="2"/>
      <c r="AC816" s="2" t="s">
        <v>114</v>
      </c>
      <c r="AD816" s="2">
        <v>1</v>
      </c>
      <c r="AE816" s="2" t="s">
        <v>217</v>
      </c>
      <c r="AF816" s="2" t="s">
        <v>218</v>
      </c>
      <c r="AG816" s="2" t="s">
        <v>129</v>
      </c>
      <c r="AH816" s="2" t="s">
        <v>219</v>
      </c>
      <c r="AI816" s="2" t="s">
        <v>220</v>
      </c>
      <c r="AJ816" s="2" t="s">
        <v>462</v>
      </c>
      <c r="AK816" s="2" t="s">
        <v>462</v>
      </c>
      <c r="AL816" s="2" t="s">
        <v>103</v>
      </c>
      <c r="AM816" s="2" t="s">
        <v>7</v>
      </c>
      <c r="AN816" s="2"/>
      <c r="AO816" s="22">
        <v>0</v>
      </c>
      <c r="AP816" s="22">
        <v>0</v>
      </c>
      <c r="AQ816" s="22">
        <v>0</v>
      </c>
      <c r="AR816" s="22">
        <v>0</v>
      </c>
      <c r="AS816" s="25">
        <v>8686</v>
      </c>
      <c r="AT816" s="25">
        <v>0</v>
      </c>
      <c r="AU816" s="25">
        <v>9884</v>
      </c>
      <c r="AV816" s="25">
        <v>0</v>
      </c>
      <c r="AW816" s="25">
        <v>8686</v>
      </c>
      <c r="AX816" s="25">
        <v>9884</v>
      </c>
      <c r="AY816" s="25">
        <v>1198</v>
      </c>
    </row>
    <row r="817" spans="2:51" hidden="1">
      <c r="B817" s="5" t="s">
        <v>20</v>
      </c>
      <c r="C817" s="2" t="s">
        <v>144</v>
      </c>
      <c r="D817" s="2"/>
      <c r="E817" s="2"/>
      <c r="F817" s="2"/>
      <c r="G817" s="3">
        <v>46245</v>
      </c>
      <c r="H817" s="2" t="s">
        <v>4418</v>
      </c>
      <c r="I817" s="3">
        <v>46245</v>
      </c>
      <c r="J817" s="2" t="s">
        <v>4419</v>
      </c>
      <c r="K817" s="2"/>
      <c r="L817" s="2"/>
      <c r="M817" s="2" t="s">
        <v>90</v>
      </c>
      <c r="N817" s="3"/>
      <c r="O817" s="2"/>
      <c r="P817" s="2"/>
      <c r="Q817" s="2" t="s">
        <v>28</v>
      </c>
      <c r="R817" s="2" t="s">
        <v>28</v>
      </c>
      <c r="S817" s="2" t="s">
        <v>28</v>
      </c>
      <c r="T817" s="3">
        <v>46245</v>
      </c>
      <c r="U817" s="2" t="s">
        <v>4420</v>
      </c>
      <c r="V817" s="2" t="s">
        <v>4421</v>
      </c>
      <c r="W817" s="2" t="s">
        <v>4422</v>
      </c>
      <c r="X817" s="2" t="s">
        <v>113</v>
      </c>
      <c r="Y817" s="2" t="s">
        <v>221</v>
      </c>
      <c r="Z817" s="2" t="s">
        <v>92</v>
      </c>
      <c r="AA817" s="2" t="s">
        <v>90</v>
      </c>
      <c r="AB817" s="2"/>
      <c r="AC817" s="2" t="s">
        <v>114</v>
      </c>
      <c r="AD817" s="2">
        <v>1</v>
      </c>
      <c r="AE817" s="2" t="s">
        <v>217</v>
      </c>
      <c r="AF817" s="2" t="s">
        <v>218</v>
      </c>
      <c r="AG817" s="2" t="s">
        <v>129</v>
      </c>
      <c r="AH817" s="2" t="s">
        <v>219</v>
      </c>
      <c r="AI817" s="2" t="s">
        <v>220</v>
      </c>
      <c r="AJ817" s="2" t="s">
        <v>462</v>
      </c>
      <c r="AK817" s="2" t="s">
        <v>462</v>
      </c>
      <c r="AL817" s="2" t="s">
        <v>103</v>
      </c>
      <c r="AM817" s="2" t="s">
        <v>7</v>
      </c>
      <c r="AN817" s="2"/>
      <c r="AO817" s="22">
        <v>0</v>
      </c>
      <c r="AP817" s="22">
        <v>0</v>
      </c>
      <c r="AQ817" s="22">
        <v>0</v>
      </c>
      <c r="AR817" s="22">
        <v>0</v>
      </c>
      <c r="AS817" s="25">
        <v>8686</v>
      </c>
      <c r="AT817" s="25">
        <v>0</v>
      </c>
      <c r="AU817" s="25">
        <v>9884</v>
      </c>
      <c r="AV817" s="25">
        <v>0</v>
      </c>
      <c r="AW817" s="25">
        <v>8686</v>
      </c>
      <c r="AX817" s="25">
        <v>9884</v>
      </c>
      <c r="AY817" s="25">
        <v>1198</v>
      </c>
    </row>
    <row r="818" spans="2:51" hidden="1">
      <c r="B818" s="5" t="s">
        <v>20</v>
      </c>
      <c r="C818" s="2" t="s">
        <v>144</v>
      </c>
      <c r="D818" s="2"/>
      <c r="E818" s="2"/>
      <c r="F818" s="2"/>
      <c r="G818" s="3">
        <v>46245</v>
      </c>
      <c r="H818" s="2" t="s">
        <v>4423</v>
      </c>
      <c r="I818" s="3">
        <v>46245</v>
      </c>
      <c r="J818" s="2" t="s">
        <v>4424</v>
      </c>
      <c r="K818" s="2"/>
      <c r="L818" s="2"/>
      <c r="M818" s="2" t="s">
        <v>90</v>
      </c>
      <c r="N818" s="3"/>
      <c r="O818" s="2"/>
      <c r="P818" s="2"/>
      <c r="Q818" s="2" t="s">
        <v>537</v>
      </c>
      <c r="R818" s="2" t="s">
        <v>537</v>
      </c>
      <c r="S818" s="2" t="s">
        <v>537</v>
      </c>
      <c r="T818" s="3">
        <v>46245</v>
      </c>
      <c r="U818" s="2" t="s">
        <v>4425</v>
      </c>
      <c r="V818" s="2" t="s">
        <v>4426</v>
      </c>
      <c r="W818" s="2" t="s">
        <v>4427</v>
      </c>
      <c r="X818" s="2" t="s">
        <v>113</v>
      </c>
      <c r="Y818" s="2" t="s">
        <v>38</v>
      </c>
      <c r="Z818" s="2" t="s">
        <v>92</v>
      </c>
      <c r="AA818" s="2" t="s">
        <v>90</v>
      </c>
      <c r="AB818" s="2"/>
      <c r="AC818" s="2" t="s">
        <v>93</v>
      </c>
      <c r="AD818" s="2">
        <v>1</v>
      </c>
      <c r="AE818" s="2" t="s">
        <v>145</v>
      </c>
      <c r="AF818" s="2" t="s">
        <v>146</v>
      </c>
      <c r="AG818" s="2" t="s">
        <v>103</v>
      </c>
      <c r="AH818" s="2" t="s">
        <v>2</v>
      </c>
      <c r="AI818" s="2" t="s">
        <v>147</v>
      </c>
      <c r="AJ818" s="2" t="s">
        <v>320</v>
      </c>
      <c r="AK818" s="2" t="s">
        <v>320</v>
      </c>
      <c r="AL818" s="2" t="s">
        <v>103</v>
      </c>
      <c r="AM818" s="2" t="s">
        <v>281</v>
      </c>
      <c r="AN818" s="2"/>
      <c r="AO818" s="22">
        <v>0</v>
      </c>
      <c r="AP818" s="22">
        <v>0</v>
      </c>
      <c r="AQ818" s="22">
        <v>0</v>
      </c>
      <c r="AR818" s="22">
        <v>0</v>
      </c>
      <c r="AS818" s="25">
        <v>9400</v>
      </c>
      <c r="AT818" s="25">
        <v>0</v>
      </c>
      <c r="AU818" s="25">
        <v>12874</v>
      </c>
      <c r="AV818" s="25">
        <v>0</v>
      </c>
      <c r="AW818" s="25">
        <v>9400</v>
      </c>
      <c r="AX818" s="25">
        <v>12874</v>
      </c>
      <c r="AY818" s="25">
        <v>3474</v>
      </c>
    </row>
    <row r="819" spans="2:51" hidden="1">
      <c r="B819" s="5" t="s">
        <v>20</v>
      </c>
      <c r="C819" s="2" t="s">
        <v>144</v>
      </c>
      <c r="D819" s="2"/>
      <c r="E819" s="2"/>
      <c r="F819" s="2"/>
      <c r="G819" s="3">
        <v>46245</v>
      </c>
      <c r="H819" s="2" t="s">
        <v>4428</v>
      </c>
      <c r="I819" s="3">
        <v>46245</v>
      </c>
      <c r="J819" s="2" t="s">
        <v>4429</v>
      </c>
      <c r="K819" s="2"/>
      <c r="L819" s="2"/>
      <c r="M819" s="2" t="s">
        <v>90</v>
      </c>
      <c r="N819" s="3"/>
      <c r="O819" s="2"/>
      <c r="P819" s="2"/>
      <c r="Q819" s="2" t="s">
        <v>29</v>
      </c>
      <c r="R819" s="2" t="s">
        <v>29</v>
      </c>
      <c r="S819" s="2" t="s">
        <v>29</v>
      </c>
      <c r="T819" s="3">
        <v>46245</v>
      </c>
      <c r="U819" s="2" t="s">
        <v>4430</v>
      </c>
      <c r="V819" s="2" t="s">
        <v>4431</v>
      </c>
      <c r="W819" s="2" t="s">
        <v>926</v>
      </c>
      <c r="X819" s="2" t="s">
        <v>113</v>
      </c>
      <c r="Y819" s="2" t="s">
        <v>784</v>
      </c>
      <c r="Z819" s="2" t="s">
        <v>92</v>
      </c>
      <c r="AA819" s="2" t="s">
        <v>90</v>
      </c>
      <c r="AB819" s="2"/>
      <c r="AC819" s="2" t="s">
        <v>114</v>
      </c>
      <c r="AD819" s="2">
        <v>1</v>
      </c>
      <c r="AE819" s="2" t="s">
        <v>217</v>
      </c>
      <c r="AF819" s="2" t="s">
        <v>218</v>
      </c>
      <c r="AG819" s="2" t="s">
        <v>129</v>
      </c>
      <c r="AH819" s="2" t="s">
        <v>219</v>
      </c>
      <c r="AI819" s="2" t="s">
        <v>220</v>
      </c>
      <c r="AJ819" s="2" t="s">
        <v>352</v>
      </c>
      <c r="AK819" s="2" t="s">
        <v>352</v>
      </c>
      <c r="AL819" s="2" t="s">
        <v>103</v>
      </c>
      <c r="AM819" s="2"/>
      <c r="AN819" s="2"/>
      <c r="AO819" s="22">
        <v>0</v>
      </c>
      <c r="AP819" s="22">
        <v>0</v>
      </c>
      <c r="AQ819" s="22">
        <v>0</v>
      </c>
      <c r="AR819" s="22">
        <v>0</v>
      </c>
      <c r="AS819" s="25">
        <v>8140</v>
      </c>
      <c r="AT819" s="25">
        <v>0</v>
      </c>
      <c r="AU819" s="25">
        <v>10395</v>
      </c>
      <c r="AV819" s="25">
        <v>0</v>
      </c>
      <c r="AW819" s="25">
        <v>8140</v>
      </c>
      <c r="AX819" s="25">
        <v>10395</v>
      </c>
      <c r="AY819" s="25">
        <v>2255</v>
      </c>
    </row>
    <row r="820" spans="2:51" hidden="1">
      <c r="B820" s="5" t="s">
        <v>20</v>
      </c>
      <c r="C820" s="2" t="s">
        <v>144</v>
      </c>
      <c r="D820" s="2"/>
      <c r="E820" s="2"/>
      <c r="F820" s="2"/>
      <c r="G820" s="3">
        <v>46245</v>
      </c>
      <c r="H820" s="2" t="s">
        <v>4432</v>
      </c>
      <c r="I820" s="3">
        <v>46245</v>
      </c>
      <c r="J820" s="2" t="s">
        <v>4433</v>
      </c>
      <c r="K820" s="2"/>
      <c r="L820" s="2"/>
      <c r="M820" s="2" t="s">
        <v>90</v>
      </c>
      <c r="N820" s="3"/>
      <c r="O820" s="2"/>
      <c r="P820" s="2"/>
      <c r="Q820" s="2" t="s">
        <v>29</v>
      </c>
      <c r="R820" s="2" t="s">
        <v>29</v>
      </c>
      <c r="S820" s="2" t="s">
        <v>29</v>
      </c>
      <c r="T820" s="3">
        <v>46245</v>
      </c>
      <c r="U820" s="2" t="s">
        <v>4434</v>
      </c>
      <c r="V820" s="2" t="s">
        <v>4435</v>
      </c>
      <c r="W820" s="2" t="s">
        <v>1086</v>
      </c>
      <c r="X820" s="2" t="s">
        <v>113</v>
      </c>
      <c r="Y820" s="2" t="s">
        <v>784</v>
      </c>
      <c r="Z820" s="2" t="s">
        <v>92</v>
      </c>
      <c r="AA820" s="2" t="s">
        <v>90</v>
      </c>
      <c r="AB820" s="2"/>
      <c r="AC820" s="2" t="s">
        <v>114</v>
      </c>
      <c r="AD820" s="2">
        <v>1</v>
      </c>
      <c r="AE820" s="2" t="s">
        <v>217</v>
      </c>
      <c r="AF820" s="2" t="s">
        <v>218</v>
      </c>
      <c r="AG820" s="2" t="s">
        <v>129</v>
      </c>
      <c r="AH820" s="2" t="s">
        <v>219</v>
      </c>
      <c r="AI820" s="2" t="s">
        <v>220</v>
      </c>
      <c r="AJ820" s="2" t="s">
        <v>352</v>
      </c>
      <c r="AK820" s="2" t="s">
        <v>352</v>
      </c>
      <c r="AL820" s="2" t="s">
        <v>103</v>
      </c>
      <c r="AM820" s="2"/>
      <c r="AN820" s="2"/>
      <c r="AO820" s="22">
        <v>0</v>
      </c>
      <c r="AP820" s="22">
        <v>0</v>
      </c>
      <c r="AQ820" s="22">
        <v>0</v>
      </c>
      <c r="AR820" s="22">
        <v>0</v>
      </c>
      <c r="AS820" s="25">
        <v>8140</v>
      </c>
      <c r="AT820" s="25">
        <v>0</v>
      </c>
      <c r="AU820" s="25">
        <v>10395</v>
      </c>
      <c r="AV820" s="25">
        <v>0</v>
      </c>
      <c r="AW820" s="25">
        <v>8140</v>
      </c>
      <c r="AX820" s="25">
        <v>10395</v>
      </c>
      <c r="AY820" s="25">
        <v>2255</v>
      </c>
    </row>
    <row r="821" spans="2:51" hidden="1">
      <c r="B821" s="5" t="s">
        <v>20</v>
      </c>
      <c r="C821" s="2" t="s">
        <v>144</v>
      </c>
      <c r="D821" s="2"/>
      <c r="E821" s="2"/>
      <c r="F821" s="2"/>
      <c r="G821" s="3">
        <v>46245</v>
      </c>
      <c r="H821" s="2" t="s">
        <v>4436</v>
      </c>
      <c r="I821" s="3">
        <v>46245</v>
      </c>
      <c r="J821" s="2" t="s">
        <v>4437</v>
      </c>
      <c r="K821" s="2"/>
      <c r="L821" s="2"/>
      <c r="M821" s="2" t="s">
        <v>90</v>
      </c>
      <c r="N821" s="3"/>
      <c r="O821" s="2"/>
      <c r="P821" s="2"/>
      <c r="Q821" s="2" t="s">
        <v>29</v>
      </c>
      <c r="R821" s="2" t="s">
        <v>29</v>
      </c>
      <c r="S821" s="2" t="s">
        <v>29</v>
      </c>
      <c r="T821" s="3">
        <v>46245</v>
      </c>
      <c r="U821" s="2" t="s">
        <v>4438</v>
      </c>
      <c r="V821" s="2" t="s">
        <v>4439</v>
      </c>
      <c r="W821" s="2" t="s">
        <v>1081</v>
      </c>
      <c r="X821" s="2" t="s">
        <v>113</v>
      </c>
      <c r="Y821" s="2" t="s">
        <v>784</v>
      </c>
      <c r="Z821" s="2" t="s">
        <v>92</v>
      </c>
      <c r="AA821" s="2" t="s">
        <v>90</v>
      </c>
      <c r="AB821" s="2"/>
      <c r="AC821" s="2" t="s">
        <v>114</v>
      </c>
      <c r="AD821" s="2">
        <v>1</v>
      </c>
      <c r="AE821" s="2" t="s">
        <v>217</v>
      </c>
      <c r="AF821" s="2" t="s">
        <v>218</v>
      </c>
      <c r="AG821" s="2" t="s">
        <v>129</v>
      </c>
      <c r="AH821" s="2" t="s">
        <v>219</v>
      </c>
      <c r="AI821" s="2" t="s">
        <v>220</v>
      </c>
      <c r="AJ821" s="2" t="s">
        <v>352</v>
      </c>
      <c r="AK821" s="2" t="s">
        <v>352</v>
      </c>
      <c r="AL821" s="2" t="s">
        <v>103</v>
      </c>
      <c r="AM821" s="2"/>
      <c r="AN821" s="2"/>
      <c r="AO821" s="22">
        <v>0</v>
      </c>
      <c r="AP821" s="22">
        <v>0</v>
      </c>
      <c r="AQ821" s="22">
        <v>0</v>
      </c>
      <c r="AR821" s="22">
        <v>0</v>
      </c>
      <c r="AS821" s="25">
        <v>8140</v>
      </c>
      <c r="AT821" s="25">
        <v>0</v>
      </c>
      <c r="AU821" s="25">
        <v>10395</v>
      </c>
      <c r="AV821" s="25">
        <v>0</v>
      </c>
      <c r="AW821" s="25">
        <v>8140</v>
      </c>
      <c r="AX821" s="25">
        <v>10395</v>
      </c>
      <c r="AY821" s="25">
        <v>2255</v>
      </c>
    </row>
    <row r="822" spans="2:51" hidden="1">
      <c r="B822" s="5" t="s">
        <v>20</v>
      </c>
      <c r="C822" s="2" t="s">
        <v>144</v>
      </c>
      <c r="D822" s="2"/>
      <c r="E822" s="2"/>
      <c r="F822" s="2"/>
      <c r="G822" s="3">
        <v>46245</v>
      </c>
      <c r="H822" s="2" t="s">
        <v>4440</v>
      </c>
      <c r="I822" s="3">
        <v>46245</v>
      </c>
      <c r="J822" s="2" t="s">
        <v>4441</v>
      </c>
      <c r="K822" s="2"/>
      <c r="L822" s="2"/>
      <c r="M822" s="2" t="s">
        <v>90</v>
      </c>
      <c r="N822" s="3"/>
      <c r="O822" s="2"/>
      <c r="P822" s="2"/>
      <c r="Q822" s="2" t="s">
        <v>29</v>
      </c>
      <c r="R822" s="2" t="s">
        <v>29</v>
      </c>
      <c r="S822" s="2" t="s">
        <v>29</v>
      </c>
      <c r="T822" s="3">
        <v>46245</v>
      </c>
      <c r="U822" s="2" t="s">
        <v>4442</v>
      </c>
      <c r="V822" s="2" t="s">
        <v>4443</v>
      </c>
      <c r="W822" s="2" t="s">
        <v>926</v>
      </c>
      <c r="X822" s="2" t="s">
        <v>113</v>
      </c>
      <c r="Y822" s="2" t="s">
        <v>784</v>
      </c>
      <c r="Z822" s="2" t="s">
        <v>92</v>
      </c>
      <c r="AA822" s="2" t="s">
        <v>90</v>
      </c>
      <c r="AB822" s="2"/>
      <c r="AC822" s="2" t="s">
        <v>114</v>
      </c>
      <c r="AD822" s="2">
        <v>1</v>
      </c>
      <c r="AE822" s="2" t="s">
        <v>217</v>
      </c>
      <c r="AF822" s="2" t="s">
        <v>218</v>
      </c>
      <c r="AG822" s="2" t="s">
        <v>129</v>
      </c>
      <c r="AH822" s="2" t="s">
        <v>219</v>
      </c>
      <c r="AI822" s="2" t="s">
        <v>220</v>
      </c>
      <c r="AJ822" s="2" t="s">
        <v>352</v>
      </c>
      <c r="AK822" s="2" t="s">
        <v>352</v>
      </c>
      <c r="AL822" s="2" t="s">
        <v>103</v>
      </c>
      <c r="AM822" s="2"/>
      <c r="AN822" s="2"/>
      <c r="AO822" s="22">
        <v>0</v>
      </c>
      <c r="AP822" s="22">
        <v>0</v>
      </c>
      <c r="AQ822" s="22">
        <v>0</v>
      </c>
      <c r="AR822" s="22">
        <v>0</v>
      </c>
      <c r="AS822" s="25">
        <v>8140</v>
      </c>
      <c r="AT822" s="25">
        <v>0</v>
      </c>
      <c r="AU822" s="25">
        <v>10395</v>
      </c>
      <c r="AV822" s="25">
        <v>0</v>
      </c>
      <c r="AW822" s="25">
        <v>8140</v>
      </c>
      <c r="AX822" s="25">
        <v>10395</v>
      </c>
      <c r="AY822" s="25">
        <v>2255</v>
      </c>
    </row>
    <row r="823" spans="2:51" hidden="1">
      <c r="B823" s="5" t="s">
        <v>20</v>
      </c>
      <c r="C823" s="2" t="s">
        <v>144</v>
      </c>
      <c r="D823" s="2"/>
      <c r="E823" s="2"/>
      <c r="F823" s="2"/>
      <c r="G823" s="3">
        <v>46245</v>
      </c>
      <c r="H823" s="2" t="s">
        <v>4444</v>
      </c>
      <c r="I823" s="3">
        <v>46245</v>
      </c>
      <c r="J823" s="2" t="s">
        <v>4445</v>
      </c>
      <c r="K823" s="2"/>
      <c r="L823" s="2"/>
      <c r="M823" s="2" t="s">
        <v>90</v>
      </c>
      <c r="N823" s="3"/>
      <c r="O823" s="2"/>
      <c r="P823" s="2"/>
      <c r="Q823" s="2" t="s">
        <v>29</v>
      </c>
      <c r="R823" s="2" t="s">
        <v>29</v>
      </c>
      <c r="S823" s="2" t="s">
        <v>29</v>
      </c>
      <c r="T823" s="3">
        <v>46245</v>
      </c>
      <c r="U823" s="2" t="s">
        <v>4446</v>
      </c>
      <c r="V823" s="2" t="s">
        <v>4447</v>
      </c>
      <c r="W823" s="2" t="s">
        <v>789</v>
      </c>
      <c r="X823" s="2" t="s">
        <v>113</v>
      </c>
      <c r="Y823" s="2" t="s">
        <v>784</v>
      </c>
      <c r="Z823" s="2" t="s">
        <v>92</v>
      </c>
      <c r="AA823" s="2" t="s">
        <v>90</v>
      </c>
      <c r="AB823" s="2"/>
      <c r="AC823" s="2" t="s">
        <v>114</v>
      </c>
      <c r="AD823" s="2">
        <v>1</v>
      </c>
      <c r="AE823" s="2" t="s">
        <v>217</v>
      </c>
      <c r="AF823" s="2" t="s">
        <v>218</v>
      </c>
      <c r="AG823" s="2" t="s">
        <v>129</v>
      </c>
      <c r="AH823" s="2" t="s">
        <v>219</v>
      </c>
      <c r="AI823" s="2" t="s">
        <v>220</v>
      </c>
      <c r="AJ823" s="2" t="s">
        <v>352</v>
      </c>
      <c r="AK823" s="2" t="s">
        <v>352</v>
      </c>
      <c r="AL823" s="2" t="s">
        <v>103</v>
      </c>
      <c r="AM823" s="2"/>
      <c r="AN823" s="2"/>
      <c r="AO823" s="22">
        <v>0</v>
      </c>
      <c r="AP823" s="22">
        <v>0</v>
      </c>
      <c r="AQ823" s="22">
        <v>0</v>
      </c>
      <c r="AR823" s="22">
        <v>0</v>
      </c>
      <c r="AS823" s="25">
        <v>8140</v>
      </c>
      <c r="AT823" s="25">
        <v>0</v>
      </c>
      <c r="AU823" s="25">
        <v>10395</v>
      </c>
      <c r="AV823" s="25">
        <v>0</v>
      </c>
      <c r="AW823" s="25">
        <v>8140</v>
      </c>
      <c r="AX823" s="25">
        <v>10395</v>
      </c>
      <c r="AY823" s="25">
        <v>2255</v>
      </c>
    </row>
    <row r="824" spans="2:51" hidden="1">
      <c r="B824" s="5" t="s">
        <v>20</v>
      </c>
      <c r="C824" s="2" t="s">
        <v>144</v>
      </c>
      <c r="D824" s="2"/>
      <c r="E824" s="2"/>
      <c r="F824" s="2"/>
      <c r="G824" s="3">
        <v>46245</v>
      </c>
      <c r="H824" s="2" t="s">
        <v>4448</v>
      </c>
      <c r="I824" s="3">
        <v>46245</v>
      </c>
      <c r="J824" s="2" t="s">
        <v>4449</v>
      </c>
      <c r="K824" s="2"/>
      <c r="L824" s="2"/>
      <c r="M824" s="2" t="s">
        <v>90</v>
      </c>
      <c r="N824" s="3"/>
      <c r="O824" s="2"/>
      <c r="P824" s="2"/>
      <c r="Q824" s="2" t="s">
        <v>29</v>
      </c>
      <c r="R824" s="2" t="s">
        <v>29</v>
      </c>
      <c r="S824" s="2" t="s">
        <v>29</v>
      </c>
      <c r="T824" s="3">
        <v>46245</v>
      </c>
      <c r="U824" s="2" t="s">
        <v>4450</v>
      </c>
      <c r="V824" s="2" t="s">
        <v>4451</v>
      </c>
      <c r="W824" s="2" t="s">
        <v>1393</v>
      </c>
      <c r="X824" s="2" t="s">
        <v>113</v>
      </c>
      <c r="Y824" s="2" t="s">
        <v>784</v>
      </c>
      <c r="Z824" s="2" t="s">
        <v>92</v>
      </c>
      <c r="AA824" s="2" t="s">
        <v>90</v>
      </c>
      <c r="AB824" s="2"/>
      <c r="AC824" s="2" t="s">
        <v>114</v>
      </c>
      <c r="AD824" s="2">
        <v>1</v>
      </c>
      <c r="AE824" s="2" t="s">
        <v>217</v>
      </c>
      <c r="AF824" s="2" t="s">
        <v>218</v>
      </c>
      <c r="AG824" s="2" t="s">
        <v>129</v>
      </c>
      <c r="AH824" s="2" t="s">
        <v>219</v>
      </c>
      <c r="AI824" s="2" t="s">
        <v>220</v>
      </c>
      <c r="AJ824" s="2" t="s">
        <v>352</v>
      </c>
      <c r="AK824" s="2" t="s">
        <v>352</v>
      </c>
      <c r="AL824" s="2" t="s">
        <v>103</v>
      </c>
      <c r="AM824" s="2"/>
      <c r="AN824" s="2"/>
      <c r="AO824" s="22">
        <v>0</v>
      </c>
      <c r="AP824" s="22">
        <v>0</v>
      </c>
      <c r="AQ824" s="22">
        <v>0</v>
      </c>
      <c r="AR824" s="22">
        <v>0</v>
      </c>
      <c r="AS824" s="25">
        <v>8140</v>
      </c>
      <c r="AT824" s="25">
        <v>0</v>
      </c>
      <c r="AU824" s="25">
        <v>10395</v>
      </c>
      <c r="AV824" s="25">
        <v>0</v>
      </c>
      <c r="AW824" s="25">
        <v>8140</v>
      </c>
      <c r="AX824" s="25">
        <v>10395</v>
      </c>
      <c r="AY824" s="25">
        <v>2255</v>
      </c>
    </row>
    <row r="825" spans="2:51" hidden="1">
      <c r="B825" s="5" t="s">
        <v>20</v>
      </c>
      <c r="C825" s="2" t="s">
        <v>144</v>
      </c>
      <c r="D825" s="2"/>
      <c r="E825" s="2"/>
      <c r="F825" s="2"/>
      <c r="G825" s="3">
        <v>46245</v>
      </c>
      <c r="H825" s="2" t="s">
        <v>4452</v>
      </c>
      <c r="I825" s="3">
        <v>46245</v>
      </c>
      <c r="J825" s="2" t="s">
        <v>4453</v>
      </c>
      <c r="K825" s="2"/>
      <c r="L825" s="2"/>
      <c r="M825" s="2" t="s">
        <v>90</v>
      </c>
      <c r="N825" s="3"/>
      <c r="O825" s="2"/>
      <c r="P825" s="2"/>
      <c r="Q825" s="2" t="s">
        <v>29</v>
      </c>
      <c r="R825" s="2" t="s">
        <v>29</v>
      </c>
      <c r="S825" s="2" t="s">
        <v>29</v>
      </c>
      <c r="T825" s="3">
        <v>46245</v>
      </c>
      <c r="U825" s="2" t="s">
        <v>4454</v>
      </c>
      <c r="V825" s="2" t="s">
        <v>4455</v>
      </c>
      <c r="W825" s="2" t="s">
        <v>4456</v>
      </c>
      <c r="X825" s="2" t="s">
        <v>113</v>
      </c>
      <c r="Y825" s="2" t="s">
        <v>784</v>
      </c>
      <c r="Z825" s="2" t="s">
        <v>92</v>
      </c>
      <c r="AA825" s="2" t="s">
        <v>90</v>
      </c>
      <c r="AB825" s="2"/>
      <c r="AC825" s="2" t="s">
        <v>114</v>
      </c>
      <c r="AD825" s="2">
        <v>1</v>
      </c>
      <c r="AE825" s="2" t="s">
        <v>217</v>
      </c>
      <c r="AF825" s="2" t="s">
        <v>218</v>
      </c>
      <c r="AG825" s="2" t="s">
        <v>129</v>
      </c>
      <c r="AH825" s="2" t="s">
        <v>219</v>
      </c>
      <c r="AI825" s="2" t="s">
        <v>220</v>
      </c>
      <c r="AJ825" s="2" t="s">
        <v>352</v>
      </c>
      <c r="AK825" s="2" t="s">
        <v>352</v>
      </c>
      <c r="AL825" s="2" t="s">
        <v>103</v>
      </c>
      <c r="AM825" s="2"/>
      <c r="AN825" s="2"/>
      <c r="AO825" s="22">
        <v>0</v>
      </c>
      <c r="AP825" s="22">
        <v>0</v>
      </c>
      <c r="AQ825" s="22">
        <v>0</v>
      </c>
      <c r="AR825" s="22">
        <v>0</v>
      </c>
      <c r="AS825" s="25">
        <v>8140</v>
      </c>
      <c r="AT825" s="25">
        <v>0</v>
      </c>
      <c r="AU825" s="25">
        <v>10395</v>
      </c>
      <c r="AV825" s="25">
        <v>0</v>
      </c>
      <c r="AW825" s="25">
        <v>8140</v>
      </c>
      <c r="AX825" s="25">
        <v>10395</v>
      </c>
      <c r="AY825" s="25">
        <v>2255</v>
      </c>
    </row>
    <row r="826" spans="2:51" hidden="1">
      <c r="B826" s="5" t="s">
        <v>20</v>
      </c>
      <c r="C826" s="2" t="s">
        <v>144</v>
      </c>
      <c r="D826" s="2"/>
      <c r="E826" s="2"/>
      <c r="F826" s="2"/>
      <c r="G826" s="3">
        <v>46245</v>
      </c>
      <c r="H826" s="2" t="s">
        <v>4457</v>
      </c>
      <c r="I826" s="3">
        <v>46245</v>
      </c>
      <c r="J826" s="2" t="s">
        <v>4458</v>
      </c>
      <c r="K826" s="2"/>
      <c r="L826" s="2"/>
      <c r="M826" s="2" t="s">
        <v>90</v>
      </c>
      <c r="N826" s="3"/>
      <c r="O826" s="2"/>
      <c r="P826" s="2"/>
      <c r="Q826" s="2" t="s">
        <v>29</v>
      </c>
      <c r="R826" s="2" t="s">
        <v>29</v>
      </c>
      <c r="S826" s="2" t="s">
        <v>29</v>
      </c>
      <c r="T826" s="3">
        <v>46245</v>
      </c>
      <c r="U826" s="2" t="s">
        <v>4459</v>
      </c>
      <c r="V826" s="2" t="s">
        <v>4460</v>
      </c>
      <c r="W826" s="2" t="s">
        <v>4461</v>
      </c>
      <c r="X826" s="2" t="s">
        <v>113</v>
      </c>
      <c r="Y826" s="2" t="s">
        <v>784</v>
      </c>
      <c r="Z826" s="2" t="s">
        <v>92</v>
      </c>
      <c r="AA826" s="2" t="s">
        <v>90</v>
      </c>
      <c r="AB826" s="2"/>
      <c r="AC826" s="2" t="s">
        <v>114</v>
      </c>
      <c r="AD826" s="2">
        <v>1</v>
      </c>
      <c r="AE826" s="2" t="s">
        <v>217</v>
      </c>
      <c r="AF826" s="2" t="s">
        <v>218</v>
      </c>
      <c r="AG826" s="2" t="s">
        <v>129</v>
      </c>
      <c r="AH826" s="2" t="s">
        <v>219</v>
      </c>
      <c r="AI826" s="2" t="s">
        <v>220</v>
      </c>
      <c r="AJ826" s="2" t="s">
        <v>352</v>
      </c>
      <c r="AK826" s="2" t="s">
        <v>352</v>
      </c>
      <c r="AL826" s="2" t="s">
        <v>103</v>
      </c>
      <c r="AM826" s="2"/>
      <c r="AN826" s="2"/>
      <c r="AO826" s="22">
        <v>0</v>
      </c>
      <c r="AP826" s="22">
        <v>0</v>
      </c>
      <c r="AQ826" s="22">
        <v>0</v>
      </c>
      <c r="AR826" s="22">
        <v>0</v>
      </c>
      <c r="AS826" s="25">
        <v>8140</v>
      </c>
      <c r="AT826" s="25">
        <v>0</v>
      </c>
      <c r="AU826" s="25">
        <v>10395</v>
      </c>
      <c r="AV826" s="25">
        <v>0</v>
      </c>
      <c r="AW826" s="25">
        <v>8140</v>
      </c>
      <c r="AX826" s="25">
        <v>10395</v>
      </c>
      <c r="AY826" s="25">
        <v>2255</v>
      </c>
    </row>
    <row r="827" spans="2:51" hidden="1">
      <c r="B827" s="5" t="s">
        <v>20</v>
      </c>
      <c r="C827" s="2" t="s">
        <v>144</v>
      </c>
      <c r="D827" s="2"/>
      <c r="E827" s="2"/>
      <c r="F827" s="2"/>
      <c r="G827" s="3">
        <v>46245</v>
      </c>
      <c r="H827" s="2" t="s">
        <v>4462</v>
      </c>
      <c r="I827" s="3">
        <v>46245</v>
      </c>
      <c r="J827" s="2" t="s">
        <v>4463</v>
      </c>
      <c r="K827" s="2"/>
      <c r="L827" s="2"/>
      <c r="M827" s="2" t="s">
        <v>90</v>
      </c>
      <c r="N827" s="3"/>
      <c r="O827" s="2"/>
      <c r="P827" s="2"/>
      <c r="Q827" s="2" t="s">
        <v>33</v>
      </c>
      <c r="R827" s="2" t="s">
        <v>33</v>
      </c>
      <c r="S827" s="2" t="s">
        <v>33</v>
      </c>
      <c r="T827" s="3">
        <v>46245</v>
      </c>
      <c r="U827" s="2" t="s">
        <v>4464</v>
      </c>
      <c r="V827" s="2" t="s">
        <v>4465</v>
      </c>
      <c r="W827" s="2" t="s">
        <v>914</v>
      </c>
      <c r="X827" s="2" t="s">
        <v>113</v>
      </c>
      <c r="Y827" s="2" t="s">
        <v>221</v>
      </c>
      <c r="Z827" s="2" t="s">
        <v>92</v>
      </c>
      <c r="AA827" s="2" t="s">
        <v>90</v>
      </c>
      <c r="AB827" s="2"/>
      <c r="AC827" s="2" t="s">
        <v>93</v>
      </c>
      <c r="AD827" s="2">
        <v>1</v>
      </c>
      <c r="AE827" s="2" t="s">
        <v>583</v>
      </c>
      <c r="AF827" s="2" t="s">
        <v>583</v>
      </c>
      <c r="AG827" s="2" t="s">
        <v>129</v>
      </c>
      <c r="AH827" s="2" t="s">
        <v>150</v>
      </c>
      <c r="AI827" s="2" t="s">
        <v>584</v>
      </c>
      <c r="AJ827" s="2" t="s">
        <v>217</v>
      </c>
      <c r="AK827" s="2" t="s">
        <v>218</v>
      </c>
      <c r="AL827" s="2" t="s">
        <v>129</v>
      </c>
      <c r="AM827" s="2" t="s">
        <v>219</v>
      </c>
      <c r="AN827" s="2" t="s">
        <v>396</v>
      </c>
      <c r="AO827" s="22">
        <v>0</v>
      </c>
      <c r="AP827" s="22">
        <v>0</v>
      </c>
      <c r="AQ827" s="22">
        <v>0</v>
      </c>
      <c r="AR827" s="22">
        <v>0</v>
      </c>
      <c r="AS827" s="25">
        <v>7618</v>
      </c>
      <c r="AT827" s="25">
        <v>0</v>
      </c>
      <c r="AU827" s="25">
        <v>8610</v>
      </c>
      <c r="AV827" s="25">
        <v>0</v>
      </c>
      <c r="AW827" s="25">
        <v>7618</v>
      </c>
      <c r="AX827" s="25">
        <v>8610</v>
      </c>
      <c r="AY827" s="25">
        <v>992</v>
      </c>
    </row>
    <row r="828" spans="2:51" hidden="1">
      <c r="B828" s="5" t="s">
        <v>20</v>
      </c>
      <c r="C828" s="2" t="s">
        <v>144</v>
      </c>
      <c r="D828" s="2" t="s">
        <v>100</v>
      </c>
      <c r="E828" s="2"/>
      <c r="F828" s="2"/>
      <c r="G828" s="3">
        <v>46245</v>
      </c>
      <c r="H828" s="2" t="s">
        <v>4466</v>
      </c>
      <c r="I828" s="3">
        <v>46245</v>
      </c>
      <c r="J828" s="2" t="s">
        <v>4467</v>
      </c>
      <c r="K828" s="2"/>
      <c r="L828" s="2"/>
      <c r="M828" s="2" t="s">
        <v>90</v>
      </c>
      <c r="N828" s="3"/>
      <c r="O828" s="2"/>
      <c r="P828" s="2"/>
      <c r="Q828" s="2" t="s">
        <v>29</v>
      </c>
      <c r="R828" s="2" t="s">
        <v>29</v>
      </c>
      <c r="S828" s="2" t="s">
        <v>29</v>
      </c>
      <c r="T828" s="3">
        <v>46245</v>
      </c>
      <c r="U828" s="2" t="s">
        <v>4468</v>
      </c>
      <c r="V828" s="2" t="s">
        <v>4469</v>
      </c>
      <c r="W828" s="2" t="s">
        <v>4373</v>
      </c>
      <c r="X828" s="2" t="s">
        <v>113</v>
      </c>
      <c r="Y828" s="2" t="s">
        <v>547</v>
      </c>
      <c r="Z828" s="2" t="s">
        <v>92</v>
      </c>
      <c r="AA828" s="2" t="s">
        <v>90</v>
      </c>
      <c r="AB828" s="2"/>
      <c r="AC828" s="2" t="s">
        <v>114</v>
      </c>
      <c r="AD828" s="2">
        <v>1</v>
      </c>
      <c r="AE828" s="2" t="s">
        <v>395</v>
      </c>
      <c r="AF828" s="2" t="s">
        <v>395</v>
      </c>
      <c r="AG828" s="2" t="s">
        <v>103</v>
      </c>
      <c r="AH828" s="2" t="s">
        <v>7</v>
      </c>
      <c r="AI828" s="2"/>
      <c r="AJ828" s="2" t="s">
        <v>123</v>
      </c>
      <c r="AK828" s="2" t="s">
        <v>13</v>
      </c>
      <c r="AL828" s="2" t="s">
        <v>13</v>
      </c>
      <c r="AM828" s="2" t="s">
        <v>124</v>
      </c>
      <c r="AN828" s="2"/>
      <c r="AO828" s="22">
        <v>0</v>
      </c>
      <c r="AP828" s="22">
        <v>0</v>
      </c>
      <c r="AQ828" s="22">
        <v>0</v>
      </c>
      <c r="AR828" s="22">
        <v>0</v>
      </c>
      <c r="AS828" s="25">
        <v>18000</v>
      </c>
      <c r="AT828" s="25">
        <v>0</v>
      </c>
      <c r="AU828" s="25">
        <v>26101</v>
      </c>
      <c r="AV828" s="25">
        <v>0</v>
      </c>
      <c r="AW828" s="25">
        <v>18000</v>
      </c>
      <c r="AX828" s="25">
        <v>26101</v>
      </c>
      <c r="AY828" s="25">
        <v>8101</v>
      </c>
    </row>
    <row r="829" spans="2:51" hidden="1">
      <c r="B829" s="5" t="s">
        <v>20</v>
      </c>
      <c r="C829" s="2" t="s">
        <v>144</v>
      </c>
      <c r="D829" s="2" t="s">
        <v>100</v>
      </c>
      <c r="E829" s="2"/>
      <c r="F829" s="2"/>
      <c r="G829" s="3">
        <v>46245</v>
      </c>
      <c r="H829" s="2" t="s">
        <v>4470</v>
      </c>
      <c r="I829" s="3">
        <v>46245</v>
      </c>
      <c r="J829" s="2" t="s">
        <v>4471</v>
      </c>
      <c r="K829" s="2"/>
      <c r="L829" s="2"/>
      <c r="M829" s="2" t="s">
        <v>90</v>
      </c>
      <c r="N829" s="3"/>
      <c r="O829" s="2"/>
      <c r="P829" s="2"/>
      <c r="Q829" s="2" t="s">
        <v>612</v>
      </c>
      <c r="R829" s="2" t="s">
        <v>612</v>
      </c>
      <c r="S829" s="2" t="s">
        <v>612</v>
      </c>
      <c r="T829" s="3">
        <v>46245</v>
      </c>
      <c r="U829" s="2" t="s">
        <v>4472</v>
      </c>
      <c r="V829" s="2" t="s">
        <v>4473</v>
      </c>
      <c r="W829" s="2" t="s">
        <v>4474</v>
      </c>
      <c r="X829" s="2" t="s">
        <v>91</v>
      </c>
      <c r="Y829" s="2" t="s">
        <v>383</v>
      </c>
      <c r="Z829" s="2" t="s">
        <v>92</v>
      </c>
      <c r="AA829" s="2" t="s">
        <v>90</v>
      </c>
      <c r="AB829" s="2"/>
      <c r="AC829" s="2" t="s">
        <v>114</v>
      </c>
      <c r="AD829" s="2">
        <v>1</v>
      </c>
      <c r="AE829" s="2" t="s">
        <v>762</v>
      </c>
      <c r="AF829" s="2" t="s">
        <v>763</v>
      </c>
      <c r="AG829" s="2" t="s">
        <v>8</v>
      </c>
      <c r="AH829" s="2" t="s">
        <v>764</v>
      </c>
      <c r="AI829" s="2" t="s">
        <v>765</v>
      </c>
      <c r="AJ829" s="2" t="s">
        <v>183</v>
      </c>
      <c r="AK829" s="2" t="s">
        <v>184</v>
      </c>
      <c r="AL829" s="2" t="s">
        <v>184</v>
      </c>
      <c r="AM829" s="2" t="s">
        <v>185</v>
      </c>
      <c r="AN829" s="2"/>
      <c r="AO829" s="22">
        <v>0</v>
      </c>
      <c r="AP829" s="22">
        <v>0</v>
      </c>
      <c r="AQ829" s="22">
        <v>0</v>
      </c>
      <c r="AR829" s="22">
        <v>0</v>
      </c>
      <c r="AS829" s="25">
        <v>12000</v>
      </c>
      <c r="AT829" s="25">
        <v>0</v>
      </c>
      <c r="AU829" s="25">
        <v>13348</v>
      </c>
      <c r="AV829" s="25">
        <v>0</v>
      </c>
      <c r="AW829" s="25">
        <v>12000</v>
      </c>
      <c r="AX829" s="25">
        <v>13348</v>
      </c>
      <c r="AY829" s="25">
        <v>1348</v>
      </c>
    </row>
    <row r="830" spans="2:51" hidden="1">
      <c r="B830" s="5" t="s">
        <v>20</v>
      </c>
      <c r="C830" s="2" t="s">
        <v>144</v>
      </c>
      <c r="D830" s="2" t="s">
        <v>100</v>
      </c>
      <c r="E830" s="2"/>
      <c r="F830" s="2"/>
      <c r="G830" s="3">
        <v>46245</v>
      </c>
      <c r="H830" s="2" t="s">
        <v>4475</v>
      </c>
      <c r="I830" s="3">
        <v>46245</v>
      </c>
      <c r="J830" s="2" t="s">
        <v>4476</v>
      </c>
      <c r="K830" s="2"/>
      <c r="L830" s="2"/>
      <c r="M830" s="2" t="s">
        <v>90</v>
      </c>
      <c r="N830" s="3"/>
      <c r="O830" s="2"/>
      <c r="P830" s="2"/>
      <c r="Q830" s="2" t="s">
        <v>612</v>
      </c>
      <c r="R830" s="2" t="s">
        <v>612</v>
      </c>
      <c r="S830" s="2" t="s">
        <v>612</v>
      </c>
      <c r="T830" s="3">
        <v>46245</v>
      </c>
      <c r="U830" s="2" t="s">
        <v>4477</v>
      </c>
      <c r="V830" s="2" t="s">
        <v>4478</v>
      </c>
      <c r="W830" s="2" t="s">
        <v>976</v>
      </c>
      <c r="X830" s="2" t="s">
        <v>91</v>
      </c>
      <c r="Y830" s="2" t="s">
        <v>383</v>
      </c>
      <c r="Z830" s="2" t="s">
        <v>92</v>
      </c>
      <c r="AA830" s="2" t="s">
        <v>90</v>
      </c>
      <c r="AB830" s="2"/>
      <c r="AC830" s="2" t="s">
        <v>93</v>
      </c>
      <c r="AD830" s="2">
        <v>1</v>
      </c>
      <c r="AE830" s="2" t="s">
        <v>762</v>
      </c>
      <c r="AF830" s="2" t="s">
        <v>763</v>
      </c>
      <c r="AG830" s="2" t="s">
        <v>8</v>
      </c>
      <c r="AH830" s="2" t="s">
        <v>764</v>
      </c>
      <c r="AI830" s="2" t="s">
        <v>765</v>
      </c>
      <c r="AJ830" s="2" t="s">
        <v>179</v>
      </c>
      <c r="AK830" s="2" t="s">
        <v>8</v>
      </c>
      <c r="AL830" s="2" t="s">
        <v>8</v>
      </c>
      <c r="AM830" s="2" t="s">
        <v>180</v>
      </c>
      <c r="AN830" s="2"/>
      <c r="AO830" s="22">
        <v>0</v>
      </c>
      <c r="AP830" s="22">
        <v>0</v>
      </c>
      <c r="AQ830" s="22">
        <v>0</v>
      </c>
      <c r="AR830" s="22">
        <v>0</v>
      </c>
      <c r="AS830" s="25">
        <v>10000</v>
      </c>
      <c r="AT830" s="25">
        <v>0</v>
      </c>
      <c r="AU830" s="25">
        <v>10538</v>
      </c>
      <c r="AV830" s="25">
        <v>0</v>
      </c>
      <c r="AW830" s="25">
        <v>10000</v>
      </c>
      <c r="AX830" s="25">
        <v>10538</v>
      </c>
      <c r="AY830" s="25">
        <v>538</v>
      </c>
    </row>
    <row r="831" spans="2:51" hidden="1">
      <c r="B831" s="5" t="s">
        <v>20</v>
      </c>
      <c r="C831" s="2" t="s">
        <v>144</v>
      </c>
      <c r="D831" s="2" t="s">
        <v>100</v>
      </c>
      <c r="E831" s="2"/>
      <c r="F831" s="2"/>
      <c r="G831" s="3">
        <v>46245</v>
      </c>
      <c r="H831" s="2" t="s">
        <v>4479</v>
      </c>
      <c r="I831" s="3">
        <v>46245</v>
      </c>
      <c r="J831" s="2" t="s">
        <v>4480</v>
      </c>
      <c r="K831" s="2"/>
      <c r="L831" s="2"/>
      <c r="M831" s="2" t="s">
        <v>90</v>
      </c>
      <c r="N831" s="3"/>
      <c r="O831" s="2"/>
      <c r="P831" s="2"/>
      <c r="Q831" s="2" t="s">
        <v>28</v>
      </c>
      <c r="R831" s="2" t="s">
        <v>28</v>
      </c>
      <c r="S831" s="2" t="s">
        <v>28</v>
      </c>
      <c r="T831" s="3">
        <v>46245</v>
      </c>
      <c r="U831" s="2" t="s">
        <v>4481</v>
      </c>
      <c r="V831" s="2" t="s">
        <v>2914</v>
      </c>
      <c r="W831" s="2" t="s">
        <v>828</v>
      </c>
      <c r="X831" s="2" t="s">
        <v>113</v>
      </c>
      <c r="Y831" s="2" t="s">
        <v>829</v>
      </c>
      <c r="Z831" s="2" t="s">
        <v>92</v>
      </c>
      <c r="AA831" s="2" t="s">
        <v>90</v>
      </c>
      <c r="AB831" s="2"/>
      <c r="AC831" s="2" t="s">
        <v>114</v>
      </c>
      <c r="AD831" s="2">
        <v>1</v>
      </c>
      <c r="AE831" s="2" t="s">
        <v>462</v>
      </c>
      <c r="AF831" s="2" t="s">
        <v>462</v>
      </c>
      <c r="AG831" s="2" t="s">
        <v>103</v>
      </c>
      <c r="AH831" s="2" t="s">
        <v>7</v>
      </c>
      <c r="AI831" s="2"/>
      <c r="AJ831" s="2" t="s">
        <v>266</v>
      </c>
      <c r="AK831" s="2" t="s">
        <v>267</v>
      </c>
      <c r="AL831" s="2" t="s">
        <v>126</v>
      </c>
      <c r="AM831" s="2" t="s">
        <v>132</v>
      </c>
      <c r="AN831" s="2" t="s">
        <v>374</v>
      </c>
      <c r="AO831" s="22">
        <v>0</v>
      </c>
      <c r="AP831" s="22">
        <v>0</v>
      </c>
      <c r="AQ831" s="22">
        <v>0</v>
      </c>
      <c r="AR831" s="22">
        <v>0</v>
      </c>
      <c r="AS831" s="25">
        <v>9400</v>
      </c>
      <c r="AT831" s="25">
        <v>0</v>
      </c>
      <c r="AU831" s="25">
        <v>10598</v>
      </c>
      <c r="AV831" s="25">
        <v>0</v>
      </c>
      <c r="AW831" s="25">
        <v>9400</v>
      </c>
      <c r="AX831" s="25">
        <v>10598</v>
      </c>
      <c r="AY831" s="25">
        <v>1198</v>
      </c>
    </row>
    <row r="832" spans="2:51" hidden="1">
      <c r="B832" s="5" t="s">
        <v>21</v>
      </c>
      <c r="C832" s="2" t="s">
        <v>107</v>
      </c>
      <c r="D832" s="2" t="s">
        <v>100</v>
      </c>
      <c r="E832" s="2"/>
      <c r="F832" s="2"/>
      <c r="G832" s="3">
        <v>46245</v>
      </c>
      <c r="H832" s="2" t="s">
        <v>4482</v>
      </c>
      <c r="I832" s="3">
        <v>46245</v>
      </c>
      <c r="J832" s="2" t="s">
        <v>4483</v>
      </c>
      <c r="K832" s="2"/>
      <c r="L832" s="2"/>
      <c r="M832" s="2" t="s">
        <v>90</v>
      </c>
      <c r="N832" s="3"/>
      <c r="O832" s="2" t="s">
        <v>4484</v>
      </c>
      <c r="P832" s="2"/>
      <c r="Q832" s="2" t="s">
        <v>29</v>
      </c>
      <c r="R832" s="2" t="s">
        <v>29</v>
      </c>
      <c r="S832" s="2" t="s">
        <v>29</v>
      </c>
      <c r="T832" s="3"/>
      <c r="U832" s="2"/>
      <c r="V832" s="2"/>
      <c r="W832" s="2" t="s">
        <v>533</v>
      </c>
      <c r="X832" s="2" t="s">
        <v>133</v>
      </c>
      <c r="Y832" s="2" t="s">
        <v>350</v>
      </c>
      <c r="Z832" s="2" t="s">
        <v>92</v>
      </c>
      <c r="AA832" s="2" t="s">
        <v>350</v>
      </c>
      <c r="AB832" s="2" t="s">
        <v>351</v>
      </c>
      <c r="AC832" s="2" t="s">
        <v>114</v>
      </c>
      <c r="AD832" s="2">
        <v>1</v>
      </c>
      <c r="AE832" s="2" t="s">
        <v>138</v>
      </c>
      <c r="AF832" s="2" t="s">
        <v>103</v>
      </c>
      <c r="AG832" s="2" t="s">
        <v>103</v>
      </c>
      <c r="AH832" s="2" t="s">
        <v>139</v>
      </c>
      <c r="AI832" s="2" t="s">
        <v>385</v>
      </c>
      <c r="AJ832" s="2" t="s">
        <v>199</v>
      </c>
      <c r="AK832" s="2" t="s">
        <v>200</v>
      </c>
      <c r="AL832" s="2" t="s">
        <v>13</v>
      </c>
      <c r="AM832" s="2" t="s">
        <v>154</v>
      </c>
      <c r="AN832" s="2" t="s">
        <v>4485</v>
      </c>
      <c r="AO832" s="22">
        <v>0</v>
      </c>
      <c r="AP832" s="22">
        <v>0</v>
      </c>
      <c r="AQ832" s="22">
        <v>0</v>
      </c>
      <c r="AR832" s="22">
        <v>0</v>
      </c>
      <c r="AS832" s="25">
        <v>26000</v>
      </c>
      <c r="AT832" s="25">
        <v>0</v>
      </c>
      <c r="AU832" s="25">
        <v>37741</v>
      </c>
      <c r="AV832" s="25">
        <v>0</v>
      </c>
      <c r="AW832" s="25">
        <v>26000</v>
      </c>
      <c r="AX832" s="25">
        <v>37741</v>
      </c>
      <c r="AY832" s="25">
        <v>11741</v>
      </c>
    </row>
    <row r="833" spans="2:51" hidden="1">
      <c r="B833" s="5" t="s">
        <v>21</v>
      </c>
      <c r="C833" s="2" t="s">
        <v>107</v>
      </c>
      <c r="D833" s="2" t="s">
        <v>100</v>
      </c>
      <c r="E833" s="2"/>
      <c r="F833" s="2"/>
      <c r="G833" s="3">
        <v>46245</v>
      </c>
      <c r="H833" s="2" t="s">
        <v>4486</v>
      </c>
      <c r="I833" s="3">
        <v>46245</v>
      </c>
      <c r="J833" s="2" t="s">
        <v>4487</v>
      </c>
      <c r="K833" s="2"/>
      <c r="L833" s="2"/>
      <c r="M833" s="2" t="s">
        <v>90</v>
      </c>
      <c r="N833" s="3"/>
      <c r="O833" s="2" t="s">
        <v>4488</v>
      </c>
      <c r="P833" s="2"/>
      <c r="Q833" s="2" t="s">
        <v>27</v>
      </c>
      <c r="R833" s="2" t="s">
        <v>538</v>
      </c>
      <c r="S833" s="2" t="s">
        <v>27</v>
      </c>
      <c r="T833" s="3"/>
      <c r="U833" s="2"/>
      <c r="V833" s="2"/>
      <c r="W833" s="2" t="s">
        <v>564</v>
      </c>
      <c r="X833" s="2" t="s">
        <v>133</v>
      </c>
      <c r="Y833" s="2" t="s">
        <v>536</v>
      </c>
      <c r="Z833" s="2" t="s">
        <v>92</v>
      </c>
      <c r="AA833" s="2" t="s">
        <v>90</v>
      </c>
      <c r="AB833" s="2"/>
      <c r="AC833" s="2" t="s">
        <v>114</v>
      </c>
      <c r="AD833" s="2">
        <v>1</v>
      </c>
      <c r="AE833" s="2" t="s">
        <v>539</v>
      </c>
      <c r="AF833" s="2" t="s">
        <v>540</v>
      </c>
      <c r="AG833" s="2" t="s">
        <v>13</v>
      </c>
      <c r="AH833" s="2" t="s">
        <v>154</v>
      </c>
      <c r="AI833" s="2" t="s">
        <v>541</v>
      </c>
      <c r="AJ833" s="2" t="s">
        <v>155</v>
      </c>
      <c r="AK833" s="2" t="s">
        <v>156</v>
      </c>
      <c r="AL833" s="2" t="s">
        <v>129</v>
      </c>
      <c r="AM833" s="2" t="s">
        <v>150</v>
      </c>
      <c r="AN833" s="2" t="s">
        <v>4489</v>
      </c>
      <c r="AO833" s="22">
        <v>0</v>
      </c>
      <c r="AP833" s="22">
        <v>0</v>
      </c>
      <c r="AQ833" s="22">
        <v>0</v>
      </c>
      <c r="AR833" s="22">
        <v>0</v>
      </c>
      <c r="AS833" s="25">
        <v>29876.959999999999</v>
      </c>
      <c r="AT833" s="25">
        <v>0</v>
      </c>
      <c r="AU833" s="25">
        <v>43395.19</v>
      </c>
      <c r="AV833" s="25">
        <v>0</v>
      </c>
      <c r="AW833" s="25">
        <v>29876.959999999999</v>
      </c>
      <c r="AX833" s="25">
        <v>43395.19</v>
      </c>
      <c r="AY833" s="25">
        <v>13518.23</v>
      </c>
    </row>
    <row r="834" spans="2:51" hidden="1">
      <c r="B834" s="5" t="s">
        <v>21</v>
      </c>
      <c r="C834" s="2" t="s">
        <v>152</v>
      </c>
      <c r="D834" s="2" t="s">
        <v>100</v>
      </c>
      <c r="E834" s="2"/>
      <c r="F834" s="2"/>
      <c r="G834" s="3">
        <v>46245</v>
      </c>
      <c r="H834" s="2" t="s">
        <v>4490</v>
      </c>
      <c r="I834" s="3">
        <v>46245</v>
      </c>
      <c r="J834" s="2" t="s">
        <v>4491</v>
      </c>
      <c r="K834" s="2"/>
      <c r="L834" s="2"/>
      <c r="M834" s="2" t="s">
        <v>90</v>
      </c>
      <c r="N834" s="3"/>
      <c r="O834" s="2" t="s">
        <v>4492</v>
      </c>
      <c r="P834" s="2"/>
      <c r="Q834" s="2" t="s">
        <v>27</v>
      </c>
      <c r="R834" s="2" t="s">
        <v>538</v>
      </c>
      <c r="S834" s="2" t="s">
        <v>27</v>
      </c>
      <c r="T834" s="3">
        <v>46245</v>
      </c>
      <c r="U834" s="2" t="s">
        <v>4493</v>
      </c>
      <c r="V834" s="2"/>
      <c r="W834" s="2" t="s">
        <v>298</v>
      </c>
      <c r="X834" s="2" t="s">
        <v>113</v>
      </c>
      <c r="Y834" s="2" t="s">
        <v>299</v>
      </c>
      <c r="Z834" s="2" t="s">
        <v>92</v>
      </c>
      <c r="AA834" s="2" t="s">
        <v>90</v>
      </c>
      <c r="AB834" s="2"/>
      <c r="AC834" s="2" t="s">
        <v>114</v>
      </c>
      <c r="AD834" s="2">
        <v>1</v>
      </c>
      <c r="AE834" s="2" t="s">
        <v>539</v>
      </c>
      <c r="AF834" s="2" t="s">
        <v>540</v>
      </c>
      <c r="AG834" s="2" t="s">
        <v>13</v>
      </c>
      <c r="AH834" s="2" t="s">
        <v>154</v>
      </c>
      <c r="AI834" s="2" t="s">
        <v>541</v>
      </c>
      <c r="AJ834" s="2" t="s">
        <v>155</v>
      </c>
      <c r="AK834" s="2" t="s">
        <v>156</v>
      </c>
      <c r="AL834" s="2" t="s">
        <v>129</v>
      </c>
      <c r="AM834" s="2" t="s">
        <v>150</v>
      </c>
      <c r="AN834" s="2" t="s">
        <v>4494</v>
      </c>
      <c r="AO834" s="22">
        <v>26460</v>
      </c>
      <c r="AP834" s="22">
        <v>0</v>
      </c>
      <c r="AQ834" s="22">
        <v>0</v>
      </c>
      <c r="AR834" s="22">
        <v>0</v>
      </c>
      <c r="AS834" s="25">
        <v>29000.16</v>
      </c>
      <c r="AT834" s="25">
        <v>0</v>
      </c>
      <c r="AU834" s="25">
        <v>42121.67</v>
      </c>
      <c r="AV834" s="25">
        <v>0</v>
      </c>
      <c r="AW834" s="25">
        <v>29000.16</v>
      </c>
      <c r="AX834" s="25">
        <v>42121.67</v>
      </c>
      <c r="AY834" s="25">
        <v>13121.51</v>
      </c>
    </row>
    <row r="835" spans="2:51" hidden="1">
      <c r="B835" s="5" t="s">
        <v>21</v>
      </c>
      <c r="C835" s="2" t="s">
        <v>152</v>
      </c>
      <c r="D835" s="2" t="s">
        <v>100</v>
      </c>
      <c r="E835" s="2"/>
      <c r="F835" s="2"/>
      <c r="G835" s="3">
        <v>46245</v>
      </c>
      <c r="H835" s="2" t="s">
        <v>4495</v>
      </c>
      <c r="I835" s="3">
        <v>46245</v>
      </c>
      <c r="J835" s="2" t="s">
        <v>4496</v>
      </c>
      <c r="K835" s="2"/>
      <c r="L835" s="2"/>
      <c r="M835" s="2" t="s">
        <v>90</v>
      </c>
      <c r="N835" s="3"/>
      <c r="O835" s="2" t="s">
        <v>4497</v>
      </c>
      <c r="P835" s="2"/>
      <c r="Q835" s="2" t="s">
        <v>27</v>
      </c>
      <c r="R835" s="2" t="s">
        <v>538</v>
      </c>
      <c r="S835" s="2" t="s">
        <v>27</v>
      </c>
      <c r="T835" s="3">
        <v>46245</v>
      </c>
      <c r="U835" s="2" t="s">
        <v>4498</v>
      </c>
      <c r="V835" s="2"/>
      <c r="W835" s="2" t="s">
        <v>304</v>
      </c>
      <c r="X835" s="2" t="s">
        <v>133</v>
      </c>
      <c r="Y835" s="2" t="s">
        <v>305</v>
      </c>
      <c r="Z835" s="2" t="s">
        <v>92</v>
      </c>
      <c r="AA835" s="2" t="s">
        <v>90</v>
      </c>
      <c r="AB835" s="2"/>
      <c r="AC835" s="2" t="s">
        <v>114</v>
      </c>
      <c r="AD835" s="2">
        <v>1</v>
      </c>
      <c r="AE835" s="2" t="s">
        <v>539</v>
      </c>
      <c r="AF835" s="2" t="s">
        <v>540</v>
      </c>
      <c r="AG835" s="2" t="s">
        <v>13</v>
      </c>
      <c r="AH835" s="2" t="s">
        <v>154</v>
      </c>
      <c r="AI835" s="2" t="s">
        <v>541</v>
      </c>
      <c r="AJ835" s="2" t="s">
        <v>155</v>
      </c>
      <c r="AK835" s="2" t="s">
        <v>156</v>
      </c>
      <c r="AL835" s="2" t="s">
        <v>129</v>
      </c>
      <c r="AM835" s="2" t="s">
        <v>150</v>
      </c>
      <c r="AN835" s="2" t="s">
        <v>4499</v>
      </c>
      <c r="AO835" s="22">
        <v>27300</v>
      </c>
      <c r="AP835" s="22">
        <v>0</v>
      </c>
      <c r="AQ835" s="22">
        <v>0</v>
      </c>
      <c r="AR835" s="22">
        <v>0</v>
      </c>
      <c r="AS835" s="25">
        <v>29920.799999999999</v>
      </c>
      <c r="AT835" s="25">
        <v>0</v>
      </c>
      <c r="AU835" s="25">
        <v>43458.87</v>
      </c>
      <c r="AV835" s="25">
        <v>0</v>
      </c>
      <c r="AW835" s="25">
        <v>29920.799999999999</v>
      </c>
      <c r="AX835" s="25">
        <v>43458.87</v>
      </c>
      <c r="AY835" s="25">
        <v>13538.07</v>
      </c>
    </row>
    <row r="836" spans="2:51" hidden="1">
      <c r="B836" s="5" t="s">
        <v>21</v>
      </c>
      <c r="C836" s="2" t="s">
        <v>152</v>
      </c>
      <c r="D836" s="2" t="s">
        <v>100</v>
      </c>
      <c r="E836" s="2"/>
      <c r="F836" s="2"/>
      <c r="G836" s="3">
        <v>46245</v>
      </c>
      <c r="H836" s="2" t="s">
        <v>4500</v>
      </c>
      <c r="I836" s="3">
        <v>46245</v>
      </c>
      <c r="J836" s="2" t="s">
        <v>4501</v>
      </c>
      <c r="K836" s="2"/>
      <c r="L836" s="2"/>
      <c r="M836" s="2" t="s">
        <v>90</v>
      </c>
      <c r="N836" s="3"/>
      <c r="O836" s="2" t="s">
        <v>4502</v>
      </c>
      <c r="P836" s="2"/>
      <c r="Q836" s="2" t="s">
        <v>27</v>
      </c>
      <c r="R836" s="2" t="s">
        <v>538</v>
      </c>
      <c r="S836" s="2" t="s">
        <v>27</v>
      </c>
      <c r="T836" s="3">
        <v>46245</v>
      </c>
      <c r="U836" s="2" t="s">
        <v>4503</v>
      </c>
      <c r="V836" s="2"/>
      <c r="W836" s="2" t="s">
        <v>717</v>
      </c>
      <c r="X836" s="2" t="s">
        <v>133</v>
      </c>
      <c r="Y836" s="2" t="s">
        <v>277</v>
      </c>
      <c r="Z836" s="2" t="s">
        <v>92</v>
      </c>
      <c r="AA836" s="2" t="s">
        <v>278</v>
      </c>
      <c r="AB836" s="2" t="s">
        <v>279</v>
      </c>
      <c r="AC836" s="2" t="s">
        <v>114</v>
      </c>
      <c r="AD836" s="2">
        <v>1</v>
      </c>
      <c r="AE836" s="2" t="s">
        <v>539</v>
      </c>
      <c r="AF836" s="2" t="s">
        <v>540</v>
      </c>
      <c r="AG836" s="2" t="s">
        <v>13</v>
      </c>
      <c r="AH836" s="2" t="s">
        <v>154</v>
      </c>
      <c r="AI836" s="2" t="s">
        <v>541</v>
      </c>
      <c r="AJ836" s="2" t="s">
        <v>155</v>
      </c>
      <c r="AK836" s="2" t="s">
        <v>156</v>
      </c>
      <c r="AL836" s="2" t="s">
        <v>129</v>
      </c>
      <c r="AM836" s="2" t="s">
        <v>150</v>
      </c>
      <c r="AN836" s="2" t="s">
        <v>4504</v>
      </c>
      <c r="AO836" s="22">
        <v>27260</v>
      </c>
      <c r="AP836" s="22">
        <v>0</v>
      </c>
      <c r="AQ836" s="22">
        <v>0</v>
      </c>
      <c r="AR836" s="22">
        <v>0</v>
      </c>
      <c r="AS836" s="25">
        <v>29876.959999999999</v>
      </c>
      <c r="AT836" s="25">
        <v>0</v>
      </c>
      <c r="AU836" s="25">
        <v>43395.19</v>
      </c>
      <c r="AV836" s="25">
        <v>0</v>
      </c>
      <c r="AW836" s="25">
        <v>29876.959999999999</v>
      </c>
      <c r="AX836" s="25">
        <v>43395.19</v>
      </c>
      <c r="AY836" s="25">
        <v>13518.23</v>
      </c>
    </row>
    <row r="837" spans="2:51" hidden="1">
      <c r="B837" s="5" t="s">
        <v>21</v>
      </c>
      <c r="C837" s="2" t="s">
        <v>152</v>
      </c>
      <c r="D837" s="2" t="s">
        <v>100</v>
      </c>
      <c r="E837" s="2"/>
      <c r="F837" s="2"/>
      <c r="G837" s="3">
        <v>46245</v>
      </c>
      <c r="H837" s="2" t="s">
        <v>4505</v>
      </c>
      <c r="I837" s="3">
        <v>46245</v>
      </c>
      <c r="J837" s="2" t="s">
        <v>4506</v>
      </c>
      <c r="K837" s="2"/>
      <c r="L837" s="2"/>
      <c r="M837" s="2" t="s">
        <v>90</v>
      </c>
      <c r="N837" s="3"/>
      <c r="O837" s="2" t="s">
        <v>4507</v>
      </c>
      <c r="P837" s="2"/>
      <c r="Q837" s="2" t="s">
        <v>486</v>
      </c>
      <c r="R837" s="2" t="s">
        <v>538</v>
      </c>
      <c r="S837" s="2" t="s">
        <v>486</v>
      </c>
      <c r="T837" s="3">
        <v>46245</v>
      </c>
      <c r="U837" s="2" t="s">
        <v>4508</v>
      </c>
      <c r="V837" s="2"/>
      <c r="W837" s="2" t="s">
        <v>1104</v>
      </c>
      <c r="X837" s="2" t="s">
        <v>133</v>
      </c>
      <c r="Y837" s="2" t="s">
        <v>277</v>
      </c>
      <c r="Z837" s="2" t="s">
        <v>92</v>
      </c>
      <c r="AA837" s="2" t="s">
        <v>278</v>
      </c>
      <c r="AB837" s="2" t="s">
        <v>279</v>
      </c>
      <c r="AC837" s="2" t="s">
        <v>114</v>
      </c>
      <c r="AD837" s="2">
        <v>1</v>
      </c>
      <c r="AE837" s="2" t="s">
        <v>539</v>
      </c>
      <c r="AF837" s="2" t="s">
        <v>540</v>
      </c>
      <c r="AG837" s="2" t="s">
        <v>13</v>
      </c>
      <c r="AH837" s="2" t="s">
        <v>154</v>
      </c>
      <c r="AI837" s="2" t="s">
        <v>541</v>
      </c>
      <c r="AJ837" s="2" t="s">
        <v>194</v>
      </c>
      <c r="AK837" s="2" t="s">
        <v>487</v>
      </c>
      <c r="AL837" s="2" t="s">
        <v>103</v>
      </c>
      <c r="AM837" s="2" t="s">
        <v>104</v>
      </c>
      <c r="AN837" s="2" t="s">
        <v>4509</v>
      </c>
      <c r="AO837" s="22">
        <v>27260</v>
      </c>
      <c r="AP837" s="22">
        <v>0</v>
      </c>
      <c r="AQ837" s="22">
        <v>0</v>
      </c>
      <c r="AR837" s="22">
        <v>0</v>
      </c>
      <c r="AS837" s="25">
        <v>37564.28</v>
      </c>
      <c r="AT837" s="25">
        <v>0</v>
      </c>
      <c r="AU837" s="25">
        <v>42618.28</v>
      </c>
      <c r="AV837" s="25">
        <v>0</v>
      </c>
      <c r="AW837" s="25">
        <v>37564.28</v>
      </c>
      <c r="AX837" s="25">
        <v>42618.28</v>
      </c>
      <c r="AY837" s="25">
        <v>5054</v>
      </c>
    </row>
    <row r="838" spans="2:51" hidden="1">
      <c r="B838" s="5" t="s">
        <v>21</v>
      </c>
      <c r="C838" s="2" t="s">
        <v>152</v>
      </c>
      <c r="D838" s="2" t="s">
        <v>100</v>
      </c>
      <c r="E838" s="2"/>
      <c r="F838" s="2"/>
      <c r="G838" s="3">
        <v>46245</v>
      </c>
      <c r="H838" s="2" t="s">
        <v>4510</v>
      </c>
      <c r="I838" s="3">
        <v>46245</v>
      </c>
      <c r="J838" s="2" t="s">
        <v>4511</v>
      </c>
      <c r="K838" s="2"/>
      <c r="L838" s="2"/>
      <c r="M838" s="2" t="s">
        <v>90</v>
      </c>
      <c r="N838" s="3"/>
      <c r="O838" s="2" t="s">
        <v>4512</v>
      </c>
      <c r="P838" s="2"/>
      <c r="Q838" s="2" t="s">
        <v>27</v>
      </c>
      <c r="R838" s="2" t="s">
        <v>538</v>
      </c>
      <c r="S838" s="2" t="s">
        <v>27</v>
      </c>
      <c r="T838" s="3">
        <v>46245</v>
      </c>
      <c r="U838" s="2" t="s">
        <v>4513</v>
      </c>
      <c r="V838" s="2"/>
      <c r="W838" s="2" t="s">
        <v>527</v>
      </c>
      <c r="X838" s="2" t="s">
        <v>133</v>
      </c>
      <c r="Y838" s="2" t="s">
        <v>334</v>
      </c>
      <c r="Z838" s="2" t="s">
        <v>92</v>
      </c>
      <c r="AA838" s="2" t="s">
        <v>90</v>
      </c>
      <c r="AB838" s="2"/>
      <c r="AC838" s="2" t="s">
        <v>114</v>
      </c>
      <c r="AD838" s="2">
        <v>1</v>
      </c>
      <c r="AE838" s="2" t="s">
        <v>539</v>
      </c>
      <c r="AF838" s="2" t="s">
        <v>540</v>
      </c>
      <c r="AG838" s="2" t="s">
        <v>13</v>
      </c>
      <c r="AH838" s="2" t="s">
        <v>154</v>
      </c>
      <c r="AI838" s="2" t="s">
        <v>541</v>
      </c>
      <c r="AJ838" s="2" t="s">
        <v>155</v>
      </c>
      <c r="AK838" s="2" t="s">
        <v>156</v>
      </c>
      <c r="AL838" s="2" t="s">
        <v>129</v>
      </c>
      <c r="AM838" s="2" t="s">
        <v>150</v>
      </c>
      <c r="AN838" s="2" t="s">
        <v>4514</v>
      </c>
      <c r="AO838" s="22">
        <v>26420</v>
      </c>
      <c r="AP838" s="22">
        <v>0</v>
      </c>
      <c r="AQ838" s="22">
        <v>0</v>
      </c>
      <c r="AR838" s="22">
        <v>0</v>
      </c>
      <c r="AS838" s="25">
        <v>28956.32</v>
      </c>
      <c r="AT838" s="25">
        <v>0</v>
      </c>
      <c r="AU838" s="25">
        <v>42058</v>
      </c>
      <c r="AV838" s="25">
        <v>0</v>
      </c>
      <c r="AW838" s="25">
        <v>28956.32</v>
      </c>
      <c r="AX838" s="25">
        <v>42058</v>
      </c>
      <c r="AY838" s="25">
        <v>13101.68</v>
      </c>
    </row>
    <row r="839" spans="2:51" hidden="1">
      <c r="B839" s="5" t="s">
        <v>21</v>
      </c>
      <c r="C839" s="2" t="s">
        <v>152</v>
      </c>
      <c r="D839" s="2" t="s">
        <v>100</v>
      </c>
      <c r="E839" s="2"/>
      <c r="F839" s="2"/>
      <c r="G839" s="3">
        <v>46245</v>
      </c>
      <c r="H839" s="2" t="s">
        <v>4515</v>
      </c>
      <c r="I839" s="3">
        <v>46245</v>
      </c>
      <c r="J839" s="2" t="s">
        <v>4516</v>
      </c>
      <c r="K839" s="2"/>
      <c r="L839" s="2"/>
      <c r="M839" s="2" t="s">
        <v>90</v>
      </c>
      <c r="N839" s="3"/>
      <c r="O839" s="2" t="s">
        <v>4517</v>
      </c>
      <c r="P839" s="2"/>
      <c r="Q839" s="2" t="s">
        <v>27</v>
      </c>
      <c r="R839" s="2" t="s">
        <v>538</v>
      </c>
      <c r="S839" s="2" t="s">
        <v>27</v>
      </c>
      <c r="T839" s="3">
        <v>46245</v>
      </c>
      <c r="U839" s="2" t="s">
        <v>4518</v>
      </c>
      <c r="V839" s="2"/>
      <c r="W839" s="2" t="s">
        <v>1118</v>
      </c>
      <c r="X839" s="2" t="s">
        <v>133</v>
      </c>
      <c r="Y839" s="2" t="s">
        <v>195</v>
      </c>
      <c r="Z839" s="2" t="s">
        <v>92</v>
      </c>
      <c r="AA839" s="2" t="s">
        <v>90</v>
      </c>
      <c r="AB839" s="2"/>
      <c r="AC839" s="2" t="s">
        <v>114</v>
      </c>
      <c r="AD839" s="2">
        <v>1</v>
      </c>
      <c r="AE839" s="2" t="s">
        <v>539</v>
      </c>
      <c r="AF839" s="2" t="s">
        <v>540</v>
      </c>
      <c r="AG839" s="2" t="s">
        <v>13</v>
      </c>
      <c r="AH839" s="2" t="s">
        <v>154</v>
      </c>
      <c r="AI839" s="2" t="s">
        <v>541</v>
      </c>
      <c r="AJ839" s="2" t="s">
        <v>155</v>
      </c>
      <c r="AK839" s="2" t="s">
        <v>156</v>
      </c>
      <c r="AL839" s="2" t="s">
        <v>129</v>
      </c>
      <c r="AM839" s="2" t="s">
        <v>150</v>
      </c>
      <c r="AN839" s="2" t="s">
        <v>4519</v>
      </c>
      <c r="AO839" s="22">
        <v>26440</v>
      </c>
      <c r="AP839" s="22">
        <v>0</v>
      </c>
      <c r="AQ839" s="22">
        <v>0</v>
      </c>
      <c r="AR839" s="22">
        <v>0</v>
      </c>
      <c r="AS839" s="25">
        <v>28978.240000000002</v>
      </c>
      <c r="AT839" s="25">
        <v>0</v>
      </c>
      <c r="AU839" s="25">
        <v>42089.84</v>
      </c>
      <c r="AV839" s="25">
        <v>0</v>
      </c>
      <c r="AW839" s="25">
        <v>28978.240000000002</v>
      </c>
      <c r="AX839" s="25">
        <v>42089.84</v>
      </c>
      <c r="AY839" s="25">
        <v>13111.6</v>
      </c>
    </row>
    <row r="840" spans="2:51" hidden="1">
      <c r="B840" s="5" t="s">
        <v>21</v>
      </c>
      <c r="C840" s="2" t="s">
        <v>152</v>
      </c>
      <c r="D840" s="2" t="s">
        <v>100</v>
      </c>
      <c r="E840" s="2"/>
      <c r="F840" s="2"/>
      <c r="G840" s="3">
        <v>46245</v>
      </c>
      <c r="H840" s="2" t="s">
        <v>4520</v>
      </c>
      <c r="I840" s="3">
        <v>46245</v>
      </c>
      <c r="J840" s="2" t="s">
        <v>4521</v>
      </c>
      <c r="K840" s="2"/>
      <c r="L840" s="2"/>
      <c r="M840" s="2" t="s">
        <v>90</v>
      </c>
      <c r="N840" s="3"/>
      <c r="O840" s="2" t="s">
        <v>4522</v>
      </c>
      <c r="P840" s="2"/>
      <c r="Q840" s="2" t="s">
        <v>27</v>
      </c>
      <c r="R840" s="2" t="s">
        <v>538</v>
      </c>
      <c r="S840" s="2" t="s">
        <v>27</v>
      </c>
      <c r="T840" s="3">
        <v>46245</v>
      </c>
      <c r="U840" s="2" t="s">
        <v>4523</v>
      </c>
      <c r="V840" s="2"/>
      <c r="W840" s="2" t="s">
        <v>290</v>
      </c>
      <c r="X840" s="2" t="s">
        <v>133</v>
      </c>
      <c r="Y840" s="2" t="s">
        <v>291</v>
      </c>
      <c r="Z840" s="2" t="s">
        <v>92</v>
      </c>
      <c r="AA840" s="2" t="s">
        <v>90</v>
      </c>
      <c r="AB840" s="2"/>
      <c r="AC840" s="2" t="s">
        <v>114</v>
      </c>
      <c r="AD840" s="2">
        <v>1</v>
      </c>
      <c r="AE840" s="2" t="s">
        <v>539</v>
      </c>
      <c r="AF840" s="2" t="s">
        <v>540</v>
      </c>
      <c r="AG840" s="2" t="s">
        <v>13</v>
      </c>
      <c r="AH840" s="2" t="s">
        <v>154</v>
      </c>
      <c r="AI840" s="2" t="s">
        <v>541</v>
      </c>
      <c r="AJ840" s="2" t="s">
        <v>155</v>
      </c>
      <c r="AK840" s="2" t="s">
        <v>156</v>
      </c>
      <c r="AL840" s="2" t="s">
        <v>129</v>
      </c>
      <c r="AM840" s="2" t="s">
        <v>150</v>
      </c>
      <c r="AN840" s="2" t="s">
        <v>4524</v>
      </c>
      <c r="AO840" s="22">
        <v>26480</v>
      </c>
      <c r="AP840" s="22">
        <v>0</v>
      </c>
      <c r="AQ840" s="22">
        <v>0</v>
      </c>
      <c r="AR840" s="22">
        <v>0</v>
      </c>
      <c r="AS840" s="25">
        <v>29022.080000000002</v>
      </c>
      <c r="AT840" s="25">
        <v>0</v>
      </c>
      <c r="AU840" s="25">
        <v>42153.51</v>
      </c>
      <c r="AV840" s="25">
        <v>0</v>
      </c>
      <c r="AW840" s="25">
        <v>29022.080000000002</v>
      </c>
      <c r="AX840" s="25">
        <v>42153.51</v>
      </c>
      <c r="AY840" s="25">
        <v>13131.43</v>
      </c>
    </row>
    <row r="841" spans="2:51" hidden="1">
      <c r="B841" s="5" t="s">
        <v>21</v>
      </c>
      <c r="C841" s="2" t="s">
        <v>152</v>
      </c>
      <c r="D841" s="2" t="s">
        <v>100</v>
      </c>
      <c r="E841" s="2"/>
      <c r="F841" s="2"/>
      <c r="G841" s="3">
        <v>46245</v>
      </c>
      <c r="H841" s="2" t="s">
        <v>4525</v>
      </c>
      <c r="I841" s="3">
        <v>46245</v>
      </c>
      <c r="J841" s="2" t="s">
        <v>4526</v>
      </c>
      <c r="K841" s="2"/>
      <c r="L841" s="2"/>
      <c r="M841" s="2" t="s">
        <v>90</v>
      </c>
      <c r="N841" s="3"/>
      <c r="O841" s="2" t="s">
        <v>4527</v>
      </c>
      <c r="P841" s="2"/>
      <c r="Q841" s="2" t="s">
        <v>27</v>
      </c>
      <c r="R841" s="2" t="s">
        <v>538</v>
      </c>
      <c r="S841" s="2" t="s">
        <v>27</v>
      </c>
      <c r="T841" s="3">
        <v>46245</v>
      </c>
      <c r="U841" s="2" t="s">
        <v>4528</v>
      </c>
      <c r="V841" s="2"/>
      <c r="W841" s="2" t="s">
        <v>610</v>
      </c>
      <c r="X841" s="2" t="s">
        <v>133</v>
      </c>
      <c r="Y841" s="2" t="s">
        <v>195</v>
      </c>
      <c r="Z841" s="2" t="s">
        <v>92</v>
      </c>
      <c r="AA841" s="2" t="s">
        <v>90</v>
      </c>
      <c r="AB841" s="2"/>
      <c r="AC841" s="2" t="s">
        <v>114</v>
      </c>
      <c r="AD841" s="2">
        <v>1</v>
      </c>
      <c r="AE841" s="2" t="s">
        <v>539</v>
      </c>
      <c r="AF841" s="2" t="s">
        <v>540</v>
      </c>
      <c r="AG841" s="2" t="s">
        <v>13</v>
      </c>
      <c r="AH841" s="2" t="s">
        <v>154</v>
      </c>
      <c r="AI841" s="2" t="s">
        <v>541</v>
      </c>
      <c r="AJ841" s="2" t="s">
        <v>155</v>
      </c>
      <c r="AK841" s="2" t="s">
        <v>156</v>
      </c>
      <c r="AL841" s="2" t="s">
        <v>129</v>
      </c>
      <c r="AM841" s="2" t="s">
        <v>150</v>
      </c>
      <c r="AN841" s="2" t="s">
        <v>4529</v>
      </c>
      <c r="AO841" s="22">
        <v>9340</v>
      </c>
      <c r="AP841" s="22">
        <v>0</v>
      </c>
      <c r="AQ841" s="22">
        <v>0</v>
      </c>
      <c r="AR841" s="22">
        <v>0</v>
      </c>
      <c r="AS841" s="25">
        <v>14805</v>
      </c>
      <c r="AT841" s="25">
        <v>0</v>
      </c>
      <c r="AU841" s="25">
        <v>38821.760000000002</v>
      </c>
      <c r="AV841" s="25">
        <v>0</v>
      </c>
      <c r="AW841" s="25">
        <v>14805</v>
      </c>
      <c r="AX841" s="25">
        <v>38821.760000000002</v>
      </c>
      <c r="AY841" s="25">
        <v>24016.76</v>
      </c>
    </row>
    <row r="842" spans="2:51" hidden="1">
      <c r="B842" s="5" t="s">
        <v>21</v>
      </c>
      <c r="C842" s="2" t="s">
        <v>152</v>
      </c>
      <c r="D842" s="2" t="s">
        <v>100</v>
      </c>
      <c r="E842" s="2"/>
      <c r="F842" s="2"/>
      <c r="G842" s="3">
        <v>46245</v>
      </c>
      <c r="H842" s="2" t="s">
        <v>4525</v>
      </c>
      <c r="I842" s="3">
        <v>46245</v>
      </c>
      <c r="J842" s="2" t="s">
        <v>4530</v>
      </c>
      <c r="K842" s="2"/>
      <c r="L842" s="2"/>
      <c r="M842" s="2" t="s">
        <v>90</v>
      </c>
      <c r="N842" s="3"/>
      <c r="O842" s="2" t="s">
        <v>4527</v>
      </c>
      <c r="P842" s="2"/>
      <c r="Q842" s="2" t="s">
        <v>27</v>
      </c>
      <c r="R842" s="2" t="s">
        <v>538</v>
      </c>
      <c r="S842" s="2" t="s">
        <v>27</v>
      </c>
      <c r="T842" s="3">
        <v>46245</v>
      </c>
      <c r="U842" s="2" t="s">
        <v>4528</v>
      </c>
      <c r="V842" s="2"/>
      <c r="W842" s="2" t="s">
        <v>610</v>
      </c>
      <c r="X842" s="2" t="s">
        <v>133</v>
      </c>
      <c r="Y842" s="2" t="s">
        <v>195</v>
      </c>
      <c r="Z842" s="2" t="s">
        <v>92</v>
      </c>
      <c r="AA842" s="2" t="s">
        <v>90</v>
      </c>
      <c r="AB842" s="2"/>
      <c r="AC842" s="2" t="s">
        <v>114</v>
      </c>
      <c r="AD842" s="2">
        <v>1</v>
      </c>
      <c r="AE842" s="2" t="s">
        <v>539</v>
      </c>
      <c r="AF842" s="2" t="s">
        <v>540</v>
      </c>
      <c r="AG842" s="2" t="s">
        <v>13</v>
      </c>
      <c r="AH842" s="2" t="s">
        <v>154</v>
      </c>
      <c r="AI842" s="2" t="s">
        <v>541</v>
      </c>
      <c r="AJ842" s="2" t="s">
        <v>155</v>
      </c>
      <c r="AK842" s="2" t="s">
        <v>156</v>
      </c>
      <c r="AL842" s="2" t="s">
        <v>129</v>
      </c>
      <c r="AM842" s="2" t="s">
        <v>150</v>
      </c>
      <c r="AN842" s="2" t="s">
        <v>4529</v>
      </c>
      <c r="AO842" s="22">
        <v>3320</v>
      </c>
      <c r="AP842" s="22">
        <v>0</v>
      </c>
      <c r="AQ842" s="22">
        <v>0</v>
      </c>
      <c r="AR842" s="22">
        <v>0</v>
      </c>
      <c r="AS842" s="25">
        <v>14805</v>
      </c>
      <c r="AT842" s="25">
        <v>0</v>
      </c>
      <c r="AU842" s="25">
        <v>5285.11</v>
      </c>
      <c r="AV842" s="25">
        <v>0</v>
      </c>
      <c r="AW842" s="25">
        <v>14805</v>
      </c>
      <c r="AX842" s="25">
        <v>5285.11</v>
      </c>
      <c r="AY842" s="25">
        <v>-9519.89</v>
      </c>
    </row>
    <row r="843" spans="2:51" hidden="1">
      <c r="B843" s="5" t="s">
        <v>21</v>
      </c>
      <c r="C843" s="2" t="s">
        <v>152</v>
      </c>
      <c r="D843" s="2" t="s">
        <v>100</v>
      </c>
      <c r="E843" s="2"/>
      <c r="F843" s="2"/>
      <c r="G843" s="3">
        <v>46245</v>
      </c>
      <c r="H843" s="2" t="s">
        <v>4531</v>
      </c>
      <c r="I843" s="3">
        <v>46245</v>
      </c>
      <c r="J843" s="2" t="s">
        <v>4532</v>
      </c>
      <c r="K843" s="12"/>
      <c r="L843" s="2"/>
      <c r="M843" s="2" t="s">
        <v>90</v>
      </c>
      <c r="N843" s="3"/>
      <c r="O843" s="2" t="s">
        <v>4533</v>
      </c>
      <c r="P843" s="2"/>
      <c r="Q843" s="2" t="s">
        <v>486</v>
      </c>
      <c r="R843" s="2" t="s">
        <v>538</v>
      </c>
      <c r="S843" s="2" t="s">
        <v>486</v>
      </c>
      <c r="T843" s="3">
        <v>46245</v>
      </c>
      <c r="U843" s="2" t="s">
        <v>4534</v>
      </c>
      <c r="V843" s="2"/>
      <c r="W843" s="2" t="s">
        <v>192</v>
      </c>
      <c r="X843" s="2" t="s">
        <v>151</v>
      </c>
      <c r="Y843" s="2" t="s">
        <v>193</v>
      </c>
      <c r="Z843" s="2" t="s">
        <v>92</v>
      </c>
      <c r="AA843" s="2" t="s">
        <v>90</v>
      </c>
      <c r="AB843" s="2"/>
      <c r="AC843" s="2" t="s">
        <v>114</v>
      </c>
      <c r="AD843" s="2">
        <v>1</v>
      </c>
      <c r="AE843" s="2" t="s">
        <v>539</v>
      </c>
      <c r="AF843" s="2" t="s">
        <v>540</v>
      </c>
      <c r="AG843" s="2" t="s">
        <v>13</v>
      </c>
      <c r="AH843" s="2" t="s">
        <v>154</v>
      </c>
      <c r="AI843" s="2" t="s">
        <v>541</v>
      </c>
      <c r="AJ843" s="2" t="s">
        <v>194</v>
      </c>
      <c r="AK843" s="2" t="s">
        <v>487</v>
      </c>
      <c r="AL843" s="2" t="s">
        <v>103</v>
      </c>
      <c r="AM843" s="2" t="s">
        <v>104</v>
      </c>
      <c r="AN843" s="2" t="s">
        <v>4535</v>
      </c>
      <c r="AO843" s="22">
        <v>15700</v>
      </c>
      <c r="AP843" s="22">
        <v>0</v>
      </c>
      <c r="AQ843" s="22">
        <v>0</v>
      </c>
      <c r="AR843" s="22">
        <v>0</v>
      </c>
      <c r="AS843" s="25">
        <v>22545.200000000001</v>
      </c>
      <c r="AT843" s="25">
        <v>0</v>
      </c>
      <c r="AU843" s="25">
        <v>24545.38</v>
      </c>
      <c r="AV843" s="25">
        <v>0</v>
      </c>
      <c r="AW843" s="25">
        <v>22545.200000000001</v>
      </c>
      <c r="AX843" s="25">
        <v>24545.38</v>
      </c>
      <c r="AY843" s="25">
        <v>2000.18</v>
      </c>
    </row>
    <row r="844" spans="2:51" hidden="1">
      <c r="B844" s="5" t="s">
        <v>21</v>
      </c>
      <c r="C844" s="2" t="s">
        <v>152</v>
      </c>
      <c r="D844" s="2" t="s">
        <v>100</v>
      </c>
      <c r="E844" s="2"/>
      <c r="F844" s="2"/>
      <c r="G844" s="3">
        <v>46245</v>
      </c>
      <c r="H844" s="2" t="s">
        <v>4536</v>
      </c>
      <c r="I844" s="3">
        <v>46245</v>
      </c>
      <c r="J844" s="2" t="s">
        <v>4537</v>
      </c>
      <c r="K844" s="12"/>
      <c r="L844" s="2"/>
      <c r="M844" s="2" t="s">
        <v>90</v>
      </c>
      <c r="N844" s="3"/>
      <c r="O844" s="2" t="s">
        <v>4538</v>
      </c>
      <c r="P844" s="2"/>
      <c r="Q844" s="2" t="s">
        <v>27</v>
      </c>
      <c r="R844" s="2" t="s">
        <v>538</v>
      </c>
      <c r="S844" s="2" t="s">
        <v>27</v>
      </c>
      <c r="T844" s="3">
        <v>46245</v>
      </c>
      <c r="U844" s="2" t="s">
        <v>4539</v>
      </c>
      <c r="V844" s="2"/>
      <c r="W844" s="2" t="s">
        <v>550</v>
      </c>
      <c r="X844" s="2" t="s">
        <v>133</v>
      </c>
      <c r="Y844" s="2" t="s">
        <v>506</v>
      </c>
      <c r="Z844" s="2" t="s">
        <v>92</v>
      </c>
      <c r="AA844" s="2" t="s">
        <v>90</v>
      </c>
      <c r="AB844" s="2"/>
      <c r="AC844" s="2" t="s">
        <v>114</v>
      </c>
      <c r="AD844" s="2">
        <v>1</v>
      </c>
      <c r="AE844" s="2" t="s">
        <v>539</v>
      </c>
      <c r="AF844" s="2" t="s">
        <v>540</v>
      </c>
      <c r="AG844" s="2" t="s">
        <v>13</v>
      </c>
      <c r="AH844" s="2" t="s">
        <v>154</v>
      </c>
      <c r="AI844" s="2" t="s">
        <v>541</v>
      </c>
      <c r="AJ844" s="2" t="s">
        <v>155</v>
      </c>
      <c r="AK844" s="2" t="s">
        <v>156</v>
      </c>
      <c r="AL844" s="2" t="s">
        <v>129</v>
      </c>
      <c r="AM844" s="2" t="s">
        <v>150</v>
      </c>
      <c r="AN844" s="2" t="s">
        <v>4540</v>
      </c>
      <c r="AO844" s="22">
        <v>18580</v>
      </c>
      <c r="AP844" s="22">
        <v>0</v>
      </c>
      <c r="AQ844" s="22">
        <v>0</v>
      </c>
      <c r="AR844" s="22">
        <v>0</v>
      </c>
      <c r="AS844" s="25">
        <v>28500</v>
      </c>
      <c r="AT844" s="25">
        <v>0</v>
      </c>
      <c r="AU844" s="25">
        <v>42981</v>
      </c>
      <c r="AV844" s="25">
        <v>0</v>
      </c>
      <c r="AW844" s="25">
        <v>28500</v>
      </c>
      <c r="AX844" s="25">
        <v>42981</v>
      </c>
      <c r="AY844" s="25">
        <v>14481</v>
      </c>
    </row>
    <row r="845" spans="2:51" hidden="1">
      <c r="B845" s="5" t="s">
        <v>21</v>
      </c>
      <c r="C845" s="2" t="s">
        <v>152</v>
      </c>
      <c r="D845" s="2" t="s">
        <v>100</v>
      </c>
      <c r="E845" s="2"/>
      <c r="F845" s="2"/>
      <c r="G845" s="3">
        <v>46245</v>
      </c>
      <c r="H845" s="2" t="s">
        <v>4541</v>
      </c>
      <c r="I845" s="3">
        <v>46245</v>
      </c>
      <c r="J845" s="2" t="s">
        <v>4542</v>
      </c>
      <c r="K845" s="2"/>
      <c r="L845" s="2"/>
      <c r="M845" s="2" t="s">
        <v>90</v>
      </c>
      <c r="N845" s="3"/>
      <c r="O845" s="2" t="s">
        <v>4543</v>
      </c>
      <c r="P845" s="2"/>
      <c r="Q845" s="2" t="s">
        <v>27</v>
      </c>
      <c r="R845" s="2" t="s">
        <v>538</v>
      </c>
      <c r="S845" s="2" t="s">
        <v>27</v>
      </c>
      <c r="T845" s="3">
        <v>46245</v>
      </c>
      <c r="U845" s="2" t="s">
        <v>4544</v>
      </c>
      <c r="V845" s="2"/>
      <c r="W845" s="2" t="s">
        <v>1027</v>
      </c>
      <c r="X845" s="2" t="s">
        <v>113</v>
      </c>
      <c r="Y845" s="2" t="s">
        <v>1110</v>
      </c>
      <c r="Z845" s="2" t="s">
        <v>92</v>
      </c>
      <c r="AA845" s="2" t="s">
        <v>90</v>
      </c>
      <c r="AB845" s="2"/>
      <c r="AC845" s="2" t="s">
        <v>114</v>
      </c>
      <c r="AD845" s="2">
        <v>1</v>
      </c>
      <c r="AE845" s="2" t="s">
        <v>539</v>
      </c>
      <c r="AF845" s="2" t="s">
        <v>540</v>
      </c>
      <c r="AG845" s="2" t="s">
        <v>13</v>
      </c>
      <c r="AH845" s="2" t="s">
        <v>154</v>
      </c>
      <c r="AI845" s="2" t="s">
        <v>541</v>
      </c>
      <c r="AJ845" s="2" t="s">
        <v>155</v>
      </c>
      <c r="AK845" s="2" t="s">
        <v>156</v>
      </c>
      <c r="AL845" s="2" t="s">
        <v>129</v>
      </c>
      <c r="AM845" s="2" t="s">
        <v>150</v>
      </c>
      <c r="AN845" s="2" t="s">
        <v>4545</v>
      </c>
      <c r="AO845" s="22">
        <v>28060</v>
      </c>
      <c r="AP845" s="22">
        <v>0</v>
      </c>
      <c r="AQ845" s="22">
        <v>0</v>
      </c>
      <c r="AR845" s="22">
        <v>0</v>
      </c>
      <c r="AS845" s="25">
        <v>30753.759999999998</v>
      </c>
      <c r="AT845" s="25">
        <v>0</v>
      </c>
      <c r="AU845" s="25">
        <v>44668.71</v>
      </c>
      <c r="AV845" s="25">
        <v>0</v>
      </c>
      <c r="AW845" s="25">
        <v>30753.759999999998</v>
      </c>
      <c r="AX845" s="25">
        <v>44668.71</v>
      </c>
      <c r="AY845" s="25">
        <v>13914.95</v>
      </c>
    </row>
    <row r="846" spans="2:51" hidden="1">
      <c r="B846" s="5" t="s">
        <v>551</v>
      </c>
      <c r="C846" s="2" t="s">
        <v>552</v>
      </c>
      <c r="D846" s="2"/>
      <c r="E846" s="2" t="s">
        <v>4054</v>
      </c>
      <c r="F846" s="2" t="s">
        <v>88</v>
      </c>
      <c r="G846" s="3">
        <v>46245</v>
      </c>
      <c r="H846" s="2" t="s">
        <v>4546</v>
      </c>
      <c r="I846" s="3">
        <v>46245</v>
      </c>
      <c r="J846" s="2" t="s">
        <v>4547</v>
      </c>
      <c r="K846" s="2"/>
      <c r="L846" s="2"/>
      <c r="M846" s="2" t="s">
        <v>90</v>
      </c>
      <c r="N846" s="3"/>
      <c r="O846" s="2"/>
      <c r="P846" s="2"/>
      <c r="Q846" s="2" t="s">
        <v>834</v>
      </c>
      <c r="R846" s="2" t="s">
        <v>834</v>
      </c>
      <c r="S846" s="2"/>
      <c r="T846" s="3"/>
      <c r="U846" s="2"/>
      <c r="V846" s="2"/>
      <c r="W846" s="2" t="s">
        <v>1138</v>
      </c>
      <c r="X846" s="2" t="s">
        <v>91</v>
      </c>
      <c r="Y846" s="2" t="s">
        <v>1228</v>
      </c>
      <c r="Z846" s="2" t="s">
        <v>92</v>
      </c>
      <c r="AA846" s="2" t="s">
        <v>90</v>
      </c>
      <c r="AB846" s="2"/>
      <c r="AC846" s="2" t="s">
        <v>114</v>
      </c>
      <c r="AD846" s="2">
        <v>1</v>
      </c>
      <c r="AE846" s="2" t="s">
        <v>321</v>
      </c>
      <c r="AF846" s="2" t="s">
        <v>322</v>
      </c>
      <c r="AG846" s="2" t="s">
        <v>322</v>
      </c>
      <c r="AH846" s="2" t="s">
        <v>323</v>
      </c>
      <c r="AI846" s="2"/>
      <c r="AJ846" s="2" t="s">
        <v>231</v>
      </c>
      <c r="AK846" s="2" t="s">
        <v>207</v>
      </c>
      <c r="AL846" s="2" t="s">
        <v>207</v>
      </c>
      <c r="AM846" s="2" t="s">
        <v>178</v>
      </c>
      <c r="AN846" s="2" t="s">
        <v>4548</v>
      </c>
      <c r="AO846" s="22">
        <v>0</v>
      </c>
      <c r="AP846" s="22">
        <v>0</v>
      </c>
      <c r="AQ846" s="22">
        <v>0</v>
      </c>
      <c r="AR846" s="22">
        <v>0</v>
      </c>
      <c r="AS846" s="25">
        <v>12000</v>
      </c>
      <c r="AT846" s="25">
        <v>0</v>
      </c>
      <c r="AU846" s="25">
        <v>12198.62</v>
      </c>
      <c r="AV846" s="25">
        <v>0</v>
      </c>
      <c r="AW846" s="25">
        <v>12000</v>
      </c>
      <c r="AX846" s="25">
        <v>12198.62</v>
      </c>
      <c r="AY846" s="25">
        <v>198.62</v>
      </c>
    </row>
    <row r="847" spans="2:51" hidden="1">
      <c r="B847" s="5" t="s">
        <v>551</v>
      </c>
      <c r="C847" s="2" t="s">
        <v>552</v>
      </c>
      <c r="D847" s="2"/>
      <c r="E847" s="2" t="s">
        <v>4054</v>
      </c>
      <c r="F847" s="2" t="s">
        <v>88</v>
      </c>
      <c r="G847" s="3">
        <v>46245</v>
      </c>
      <c r="H847" s="2" t="s">
        <v>4549</v>
      </c>
      <c r="I847" s="3">
        <v>46245</v>
      </c>
      <c r="J847" s="2" t="s">
        <v>4550</v>
      </c>
      <c r="K847" s="2"/>
      <c r="L847" s="2"/>
      <c r="M847" s="2" t="s">
        <v>90</v>
      </c>
      <c r="N847" s="3"/>
      <c r="O847" s="2"/>
      <c r="P847" s="2"/>
      <c r="Q847" s="2" t="s">
        <v>834</v>
      </c>
      <c r="R847" s="2" t="s">
        <v>834</v>
      </c>
      <c r="S847" s="2"/>
      <c r="T847" s="3"/>
      <c r="U847" s="2"/>
      <c r="V847" s="2"/>
      <c r="W847" s="2" t="s">
        <v>837</v>
      </c>
      <c r="X847" s="2" t="s">
        <v>91</v>
      </c>
      <c r="Y847" s="2" t="s">
        <v>838</v>
      </c>
      <c r="Z847" s="2" t="s">
        <v>92</v>
      </c>
      <c r="AA847" s="2" t="s">
        <v>90</v>
      </c>
      <c r="AB847" s="2"/>
      <c r="AC847" s="2" t="s">
        <v>114</v>
      </c>
      <c r="AD847" s="2">
        <v>1</v>
      </c>
      <c r="AE847" s="2" t="s">
        <v>321</v>
      </c>
      <c r="AF847" s="2" t="s">
        <v>322</v>
      </c>
      <c r="AG847" s="2" t="s">
        <v>322</v>
      </c>
      <c r="AH847" s="2" t="s">
        <v>323</v>
      </c>
      <c r="AI847" s="2"/>
      <c r="AJ847" s="2" t="s">
        <v>268</v>
      </c>
      <c r="AK847" s="2" t="s">
        <v>15</v>
      </c>
      <c r="AL847" s="2" t="s">
        <v>269</v>
      </c>
      <c r="AM847" s="2" t="s">
        <v>270</v>
      </c>
      <c r="AN847" s="2" t="s">
        <v>892</v>
      </c>
      <c r="AO847" s="22">
        <v>0</v>
      </c>
      <c r="AP847" s="22">
        <v>0</v>
      </c>
      <c r="AQ847" s="22">
        <v>0</v>
      </c>
      <c r="AR847" s="22">
        <v>0</v>
      </c>
      <c r="AS847" s="25">
        <v>24000</v>
      </c>
      <c r="AT847" s="25">
        <v>0</v>
      </c>
      <c r="AU847" s="25">
        <v>25497.040000000001</v>
      </c>
      <c r="AV847" s="25">
        <v>0</v>
      </c>
      <c r="AW847" s="25">
        <v>24000</v>
      </c>
      <c r="AX847" s="25">
        <v>25497.040000000001</v>
      </c>
      <c r="AY847" s="25">
        <v>1497.04</v>
      </c>
    </row>
    <row r="848" spans="2:51">
      <c r="B848" s="5" t="s">
        <v>551</v>
      </c>
      <c r="C848" s="2" t="s">
        <v>552</v>
      </c>
      <c r="D848" s="2"/>
      <c r="E848" s="2" t="s">
        <v>4054</v>
      </c>
      <c r="F848" s="2" t="s">
        <v>88</v>
      </c>
      <c r="G848" s="3">
        <v>46245</v>
      </c>
      <c r="H848" s="2" t="s">
        <v>4551</v>
      </c>
      <c r="I848" s="3">
        <v>46245</v>
      </c>
      <c r="J848" s="2" t="s">
        <v>4552</v>
      </c>
      <c r="K848" s="2"/>
      <c r="L848" s="2"/>
      <c r="M848" s="2" t="s">
        <v>90</v>
      </c>
      <c r="N848" s="3"/>
      <c r="O848" s="2"/>
      <c r="P848" s="2"/>
      <c r="Q848" s="2" t="s">
        <v>834</v>
      </c>
      <c r="R848" s="2" t="s">
        <v>834</v>
      </c>
      <c r="S848" s="2"/>
      <c r="T848" s="3"/>
      <c r="U848" s="2"/>
      <c r="V848" s="2"/>
      <c r="W848" s="2" t="s">
        <v>720</v>
      </c>
      <c r="X848" s="2" t="s">
        <v>91</v>
      </c>
      <c r="Y848" s="2" t="s">
        <v>566</v>
      </c>
      <c r="Z848" s="2" t="s">
        <v>149</v>
      </c>
      <c r="AA848" s="2" t="s">
        <v>90</v>
      </c>
      <c r="AB848" s="2"/>
      <c r="AC848" s="2" t="s">
        <v>114</v>
      </c>
      <c r="AD848" s="2">
        <v>1</v>
      </c>
      <c r="AE848" s="2" t="s">
        <v>321</v>
      </c>
      <c r="AF848" s="2" t="s">
        <v>322</v>
      </c>
      <c r="AG848" s="2" t="s">
        <v>322</v>
      </c>
      <c r="AH848" s="2" t="s">
        <v>323</v>
      </c>
      <c r="AI848" s="2"/>
      <c r="AJ848" s="2" t="s">
        <v>179</v>
      </c>
      <c r="AK848" s="2" t="s">
        <v>8</v>
      </c>
      <c r="AL848" s="2" t="s">
        <v>8</v>
      </c>
      <c r="AM848" s="2" t="s">
        <v>180</v>
      </c>
      <c r="AN848" s="2" t="s">
        <v>1285</v>
      </c>
      <c r="AO848" s="22">
        <v>0</v>
      </c>
      <c r="AP848" s="22">
        <v>425</v>
      </c>
      <c r="AQ848" s="22">
        <v>645</v>
      </c>
      <c r="AR848" s="22">
        <v>220</v>
      </c>
      <c r="AS848" s="25">
        <v>30395.27</v>
      </c>
      <c r="AT848" s="25">
        <v>553.02</v>
      </c>
      <c r="AU848" s="25">
        <v>17874.599999999999</v>
      </c>
      <c r="AV848" s="25">
        <v>0</v>
      </c>
      <c r="AW848" s="25">
        <v>29842.25</v>
      </c>
      <c r="AX848" s="25">
        <v>17874.599999999999</v>
      </c>
      <c r="AY848" s="25">
        <v>-11967.65</v>
      </c>
    </row>
    <row r="849" spans="2:51" hidden="1">
      <c r="B849" s="5" t="s">
        <v>551</v>
      </c>
      <c r="C849" s="2" t="s">
        <v>552</v>
      </c>
      <c r="D849" s="2"/>
      <c r="E849" s="2" t="s">
        <v>4054</v>
      </c>
      <c r="F849" s="2" t="s">
        <v>88</v>
      </c>
      <c r="G849" s="3">
        <v>46245</v>
      </c>
      <c r="H849" s="2" t="s">
        <v>4553</v>
      </c>
      <c r="I849" s="3">
        <v>46245</v>
      </c>
      <c r="J849" s="2" t="s">
        <v>4554</v>
      </c>
      <c r="K849" s="2"/>
      <c r="L849" s="2"/>
      <c r="M849" s="2" t="s">
        <v>90</v>
      </c>
      <c r="N849" s="3"/>
      <c r="O849" s="2"/>
      <c r="P849" s="2"/>
      <c r="Q849" s="2" t="s">
        <v>834</v>
      </c>
      <c r="R849" s="2" t="s">
        <v>834</v>
      </c>
      <c r="S849" s="2"/>
      <c r="T849" s="3"/>
      <c r="U849" s="2"/>
      <c r="V849" s="2"/>
      <c r="W849" s="2" t="s">
        <v>962</v>
      </c>
      <c r="X849" s="2" t="s">
        <v>91</v>
      </c>
      <c r="Y849" s="2" t="s">
        <v>1380</v>
      </c>
      <c r="Z849" s="2" t="s">
        <v>92</v>
      </c>
      <c r="AA849" s="2" t="s">
        <v>90</v>
      </c>
      <c r="AB849" s="2"/>
      <c r="AC849" s="2" t="s">
        <v>114</v>
      </c>
      <c r="AD849" s="2">
        <v>1</v>
      </c>
      <c r="AE849" s="2" t="s">
        <v>321</v>
      </c>
      <c r="AF849" s="2" t="s">
        <v>322</v>
      </c>
      <c r="AG849" s="2" t="s">
        <v>322</v>
      </c>
      <c r="AH849" s="2" t="s">
        <v>323</v>
      </c>
      <c r="AI849" s="2"/>
      <c r="AJ849" s="2" t="s">
        <v>138</v>
      </c>
      <c r="AK849" s="2" t="s">
        <v>103</v>
      </c>
      <c r="AL849" s="2" t="s">
        <v>103</v>
      </c>
      <c r="AM849" s="2" t="s">
        <v>139</v>
      </c>
      <c r="AN849" s="2" t="s">
        <v>4555</v>
      </c>
      <c r="AO849" s="22">
        <v>0</v>
      </c>
      <c r="AP849" s="22">
        <v>0</v>
      </c>
      <c r="AQ849" s="22">
        <v>0</v>
      </c>
      <c r="AR849" s="22">
        <v>0</v>
      </c>
      <c r="AS849" s="25">
        <v>44000</v>
      </c>
      <c r="AT849" s="25">
        <v>0</v>
      </c>
      <c r="AU849" s="25">
        <v>44880.29</v>
      </c>
      <c r="AV849" s="25">
        <v>0</v>
      </c>
      <c r="AW849" s="25">
        <v>44000</v>
      </c>
      <c r="AX849" s="25">
        <v>44880.29</v>
      </c>
      <c r="AY849" s="25">
        <v>880.29</v>
      </c>
    </row>
    <row r="850" spans="2:51" hidden="1">
      <c r="B850" s="5" t="s">
        <v>551</v>
      </c>
      <c r="C850" s="2" t="s">
        <v>552</v>
      </c>
      <c r="D850" s="2"/>
      <c r="E850" s="2" t="s">
        <v>4054</v>
      </c>
      <c r="F850" s="2" t="s">
        <v>88</v>
      </c>
      <c r="G850" s="3">
        <v>46245</v>
      </c>
      <c r="H850" s="2" t="s">
        <v>4556</v>
      </c>
      <c r="I850" s="3">
        <v>46245</v>
      </c>
      <c r="J850" s="2" t="s">
        <v>4557</v>
      </c>
      <c r="K850" s="2"/>
      <c r="L850" s="2"/>
      <c r="M850" s="2" t="s">
        <v>90</v>
      </c>
      <c r="N850" s="3"/>
      <c r="O850" s="2"/>
      <c r="P850" s="2"/>
      <c r="Q850" s="2" t="s">
        <v>834</v>
      </c>
      <c r="R850" s="2" t="s">
        <v>834</v>
      </c>
      <c r="S850" s="2"/>
      <c r="T850" s="3"/>
      <c r="U850" s="2"/>
      <c r="V850" s="2"/>
      <c r="W850" s="2" t="s">
        <v>2244</v>
      </c>
      <c r="X850" s="2" t="s">
        <v>91</v>
      </c>
      <c r="Y850" s="2" t="s">
        <v>894</v>
      </c>
      <c r="Z850" s="2" t="s">
        <v>92</v>
      </c>
      <c r="AA850" s="2" t="s">
        <v>90</v>
      </c>
      <c r="AB850" s="2"/>
      <c r="AC850" s="2" t="s">
        <v>114</v>
      </c>
      <c r="AD850" s="2">
        <v>1</v>
      </c>
      <c r="AE850" s="2" t="s">
        <v>321</v>
      </c>
      <c r="AF850" s="2" t="s">
        <v>322</v>
      </c>
      <c r="AG850" s="2" t="s">
        <v>322</v>
      </c>
      <c r="AH850" s="2" t="s">
        <v>323</v>
      </c>
      <c r="AI850" s="2"/>
      <c r="AJ850" s="2" t="s">
        <v>138</v>
      </c>
      <c r="AK850" s="2" t="s">
        <v>103</v>
      </c>
      <c r="AL850" s="2" t="s">
        <v>103</v>
      </c>
      <c r="AM850" s="2" t="s">
        <v>139</v>
      </c>
      <c r="AN850" s="2" t="s">
        <v>4558</v>
      </c>
      <c r="AO850" s="22">
        <v>0</v>
      </c>
      <c r="AP850" s="22">
        <v>0</v>
      </c>
      <c r="AQ850" s="22">
        <v>0</v>
      </c>
      <c r="AR850" s="22">
        <v>0</v>
      </c>
      <c r="AS850" s="25">
        <v>48500</v>
      </c>
      <c r="AT850" s="25">
        <v>0</v>
      </c>
      <c r="AU850" s="25">
        <v>50429.56</v>
      </c>
      <c r="AV850" s="25">
        <v>0</v>
      </c>
      <c r="AW850" s="25">
        <v>48500</v>
      </c>
      <c r="AX850" s="25">
        <v>50429.56</v>
      </c>
      <c r="AY850" s="25">
        <v>1929.56</v>
      </c>
    </row>
    <row r="851" spans="2:51" hidden="1">
      <c r="B851" s="5" t="s">
        <v>551</v>
      </c>
      <c r="C851" s="2" t="s">
        <v>552</v>
      </c>
      <c r="D851" s="2"/>
      <c r="E851" s="2" t="s">
        <v>4054</v>
      </c>
      <c r="F851" s="2" t="s">
        <v>88</v>
      </c>
      <c r="G851" s="3">
        <v>46245</v>
      </c>
      <c r="H851" s="2" t="s">
        <v>4559</v>
      </c>
      <c r="I851" s="3">
        <v>46245</v>
      </c>
      <c r="J851" s="2" t="s">
        <v>4560</v>
      </c>
      <c r="K851" s="2"/>
      <c r="L851" s="2"/>
      <c r="M851" s="2" t="s">
        <v>90</v>
      </c>
      <c r="N851" s="3"/>
      <c r="O851" s="2"/>
      <c r="P851" s="2"/>
      <c r="Q851" s="2" t="s">
        <v>834</v>
      </c>
      <c r="R851" s="2" t="s">
        <v>834</v>
      </c>
      <c r="S851" s="2"/>
      <c r="T851" s="3"/>
      <c r="U851" s="2"/>
      <c r="V851" s="2"/>
      <c r="W851" s="2" t="s">
        <v>862</v>
      </c>
      <c r="X851" s="2" t="s">
        <v>91</v>
      </c>
      <c r="Y851" s="2" t="s">
        <v>863</v>
      </c>
      <c r="Z851" s="2" t="s">
        <v>92</v>
      </c>
      <c r="AA851" s="2" t="s">
        <v>90</v>
      </c>
      <c r="AB851" s="2"/>
      <c r="AC851" s="2" t="s">
        <v>114</v>
      </c>
      <c r="AD851" s="2">
        <v>1</v>
      </c>
      <c r="AE851" s="2" t="s">
        <v>321</v>
      </c>
      <c r="AF851" s="2" t="s">
        <v>322</v>
      </c>
      <c r="AG851" s="2" t="s">
        <v>322</v>
      </c>
      <c r="AH851" s="2" t="s">
        <v>323</v>
      </c>
      <c r="AI851" s="2"/>
      <c r="AJ851" s="2" t="s">
        <v>138</v>
      </c>
      <c r="AK851" s="2" t="s">
        <v>103</v>
      </c>
      <c r="AL851" s="2" t="s">
        <v>103</v>
      </c>
      <c r="AM851" s="2" t="s">
        <v>139</v>
      </c>
      <c r="AN851" s="2" t="s">
        <v>1194</v>
      </c>
      <c r="AO851" s="22">
        <v>0</v>
      </c>
      <c r="AP851" s="22">
        <v>0</v>
      </c>
      <c r="AQ851" s="22">
        <v>0</v>
      </c>
      <c r="AR851" s="22">
        <v>0</v>
      </c>
      <c r="AS851" s="25">
        <v>48500</v>
      </c>
      <c r="AT851" s="25">
        <v>0</v>
      </c>
      <c r="AU851" s="25">
        <v>50429.56</v>
      </c>
      <c r="AV851" s="25">
        <v>0</v>
      </c>
      <c r="AW851" s="25">
        <v>48500</v>
      </c>
      <c r="AX851" s="25">
        <v>50429.56</v>
      </c>
      <c r="AY851" s="25">
        <v>1929.56</v>
      </c>
    </row>
    <row r="852" spans="2:51" hidden="1">
      <c r="B852" s="5" t="s">
        <v>551</v>
      </c>
      <c r="C852" s="2" t="s">
        <v>552</v>
      </c>
      <c r="D852" s="2"/>
      <c r="E852" s="2" t="s">
        <v>4054</v>
      </c>
      <c r="F852" s="2" t="s">
        <v>88</v>
      </c>
      <c r="G852" s="3">
        <v>46245</v>
      </c>
      <c r="H852" s="2" t="s">
        <v>4561</v>
      </c>
      <c r="I852" s="3">
        <v>46245</v>
      </c>
      <c r="J852" s="2" t="s">
        <v>4562</v>
      </c>
      <c r="K852" s="2"/>
      <c r="L852" s="2"/>
      <c r="M852" s="2" t="s">
        <v>90</v>
      </c>
      <c r="N852" s="3"/>
      <c r="O852" s="2"/>
      <c r="P852" s="2"/>
      <c r="Q852" s="2" t="s">
        <v>834</v>
      </c>
      <c r="R852" s="2" t="s">
        <v>834</v>
      </c>
      <c r="S852" s="2"/>
      <c r="T852" s="3"/>
      <c r="U852" s="2"/>
      <c r="V852" s="2"/>
      <c r="W852" s="2" t="s">
        <v>902</v>
      </c>
      <c r="X852" s="2" t="s">
        <v>91</v>
      </c>
      <c r="Y852" s="2" t="s">
        <v>894</v>
      </c>
      <c r="Z852" s="2" t="s">
        <v>92</v>
      </c>
      <c r="AA852" s="2" t="s">
        <v>90</v>
      </c>
      <c r="AB852" s="2"/>
      <c r="AC852" s="2" t="s">
        <v>93</v>
      </c>
      <c r="AD852" s="2">
        <v>1</v>
      </c>
      <c r="AE852" s="2" t="s">
        <v>321</v>
      </c>
      <c r="AF852" s="2" t="s">
        <v>322</v>
      </c>
      <c r="AG852" s="2" t="s">
        <v>322</v>
      </c>
      <c r="AH852" s="2" t="s">
        <v>323</v>
      </c>
      <c r="AI852" s="2"/>
      <c r="AJ852" s="2" t="s">
        <v>321</v>
      </c>
      <c r="AK852" s="2" t="s">
        <v>322</v>
      </c>
      <c r="AL852" s="2" t="s">
        <v>322</v>
      </c>
      <c r="AM852" s="2" t="s">
        <v>323</v>
      </c>
      <c r="AN852" s="2" t="s">
        <v>880</v>
      </c>
      <c r="AO852" s="22">
        <v>0</v>
      </c>
      <c r="AP852" s="22">
        <v>0</v>
      </c>
      <c r="AQ852" s="22">
        <v>0</v>
      </c>
      <c r="AR852" s="22">
        <v>0</v>
      </c>
      <c r="AS852" s="25">
        <v>4000</v>
      </c>
      <c r="AT852" s="25">
        <v>0</v>
      </c>
      <c r="AU852" s="25">
        <v>2323.5500000000002</v>
      </c>
      <c r="AV852" s="25">
        <v>0</v>
      </c>
      <c r="AW852" s="25">
        <v>4000</v>
      </c>
      <c r="AX852" s="25">
        <v>2323.5500000000002</v>
      </c>
      <c r="AY852" s="25">
        <v>-1676.45</v>
      </c>
    </row>
    <row r="853" spans="2:51">
      <c r="B853" s="5" t="s">
        <v>551</v>
      </c>
      <c r="C853" s="2" t="s">
        <v>552</v>
      </c>
      <c r="D853" s="2"/>
      <c r="E853" s="2" t="s">
        <v>4054</v>
      </c>
      <c r="F853" s="2" t="s">
        <v>88</v>
      </c>
      <c r="G853" s="3">
        <v>46245</v>
      </c>
      <c r="H853" s="2" t="s">
        <v>4563</v>
      </c>
      <c r="I853" s="3">
        <v>46245</v>
      </c>
      <c r="J853" s="2" t="s">
        <v>4564</v>
      </c>
      <c r="K853" s="2"/>
      <c r="L853" s="2"/>
      <c r="M853" s="2" t="s">
        <v>90</v>
      </c>
      <c r="N853" s="3"/>
      <c r="O853" s="2"/>
      <c r="P853" s="2"/>
      <c r="Q853" s="2" t="s">
        <v>834</v>
      </c>
      <c r="R853" s="2" t="s">
        <v>834</v>
      </c>
      <c r="S853" s="2"/>
      <c r="T853" s="3"/>
      <c r="U853" s="2"/>
      <c r="V853" s="2"/>
      <c r="W853" s="2" t="s">
        <v>942</v>
      </c>
      <c r="X853" s="2" t="s">
        <v>91</v>
      </c>
      <c r="Y853" s="2" t="s">
        <v>822</v>
      </c>
      <c r="Z853" s="2" t="s">
        <v>149</v>
      </c>
      <c r="AA853" s="2" t="s">
        <v>90</v>
      </c>
      <c r="AB853" s="2"/>
      <c r="AC853" s="2" t="s">
        <v>93</v>
      </c>
      <c r="AD853" s="2">
        <v>1</v>
      </c>
      <c r="AE853" s="2" t="s">
        <v>321</v>
      </c>
      <c r="AF853" s="2" t="s">
        <v>322</v>
      </c>
      <c r="AG853" s="2" t="s">
        <v>322</v>
      </c>
      <c r="AH853" s="2" t="s">
        <v>323</v>
      </c>
      <c r="AI853" s="2"/>
      <c r="AJ853" s="2" t="s">
        <v>321</v>
      </c>
      <c r="AK853" s="2" t="s">
        <v>322</v>
      </c>
      <c r="AL853" s="2" t="s">
        <v>322</v>
      </c>
      <c r="AM853" s="2" t="s">
        <v>323</v>
      </c>
      <c r="AN853" s="2" t="s">
        <v>1088</v>
      </c>
      <c r="AO853" s="22">
        <v>0</v>
      </c>
      <c r="AP853" s="22">
        <v>150</v>
      </c>
      <c r="AQ853" s="22">
        <v>395</v>
      </c>
      <c r="AR853" s="22">
        <v>245</v>
      </c>
      <c r="AS853" s="25">
        <v>16902.400000000001</v>
      </c>
      <c r="AT853" s="25">
        <v>0</v>
      </c>
      <c r="AU853" s="25">
        <v>8713.2999999999993</v>
      </c>
      <c r="AV853" s="25">
        <v>0</v>
      </c>
      <c r="AW853" s="25">
        <v>16902.400000000001</v>
      </c>
      <c r="AX853" s="25">
        <v>8713.2999999999993</v>
      </c>
      <c r="AY853" s="25">
        <v>-8189.1</v>
      </c>
    </row>
    <row r="854" spans="2:51" hidden="1">
      <c r="B854" s="5" t="s">
        <v>551</v>
      </c>
      <c r="C854" s="2" t="s">
        <v>552</v>
      </c>
      <c r="D854" s="2"/>
      <c r="E854" s="2" t="s">
        <v>4054</v>
      </c>
      <c r="F854" s="2" t="s">
        <v>88</v>
      </c>
      <c r="G854" s="3">
        <v>46245</v>
      </c>
      <c r="H854" s="2" t="s">
        <v>4565</v>
      </c>
      <c r="I854" s="3">
        <v>46245</v>
      </c>
      <c r="J854" s="2" t="s">
        <v>4566</v>
      </c>
      <c r="K854" s="2"/>
      <c r="L854" s="2"/>
      <c r="M854" s="2" t="s">
        <v>90</v>
      </c>
      <c r="N854" s="3"/>
      <c r="O854" s="2"/>
      <c r="P854" s="2"/>
      <c r="Q854" s="2" t="s">
        <v>834</v>
      </c>
      <c r="R854" s="2" t="s">
        <v>834</v>
      </c>
      <c r="S854" s="2"/>
      <c r="T854" s="3"/>
      <c r="U854" s="2"/>
      <c r="V854" s="2"/>
      <c r="W854" s="2" t="s">
        <v>893</v>
      </c>
      <c r="X854" s="2" t="s">
        <v>91</v>
      </c>
      <c r="Y854" s="2" t="s">
        <v>894</v>
      </c>
      <c r="Z854" s="2" t="s">
        <v>92</v>
      </c>
      <c r="AA854" s="2" t="s">
        <v>90</v>
      </c>
      <c r="AB854" s="2"/>
      <c r="AC854" s="2" t="s">
        <v>93</v>
      </c>
      <c r="AD854" s="2">
        <v>1</v>
      </c>
      <c r="AE854" s="2" t="s">
        <v>321</v>
      </c>
      <c r="AF854" s="2" t="s">
        <v>322</v>
      </c>
      <c r="AG854" s="2" t="s">
        <v>322</v>
      </c>
      <c r="AH854" s="2" t="s">
        <v>323</v>
      </c>
      <c r="AI854" s="2"/>
      <c r="AJ854" s="2" t="s">
        <v>321</v>
      </c>
      <c r="AK854" s="2" t="s">
        <v>322</v>
      </c>
      <c r="AL854" s="2" t="s">
        <v>322</v>
      </c>
      <c r="AM854" s="2" t="s">
        <v>323</v>
      </c>
      <c r="AN854" s="2" t="s">
        <v>4567</v>
      </c>
      <c r="AO854" s="22">
        <v>0</v>
      </c>
      <c r="AP854" s="22">
        <v>0</v>
      </c>
      <c r="AQ854" s="22">
        <v>0</v>
      </c>
      <c r="AR854" s="22">
        <v>0</v>
      </c>
      <c r="AS854" s="25">
        <v>8000</v>
      </c>
      <c r="AT854" s="25">
        <v>0</v>
      </c>
      <c r="AU854" s="25">
        <v>6970.64</v>
      </c>
      <c r="AV854" s="25">
        <v>0</v>
      </c>
      <c r="AW854" s="25">
        <v>8000</v>
      </c>
      <c r="AX854" s="25">
        <v>6970.64</v>
      </c>
      <c r="AY854" s="25">
        <v>-1029.3599999999999</v>
      </c>
    </row>
    <row r="855" spans="2:51" hidden="1">
      <c r="B855" s="5" t="s">
        <v>551</v>
      </c>
      <c r="C855" s="2" t="s">
        <v>552</v>
      </c>
      <c r="D855" s="2"/>
      <c r="E855" s="2" t="s">
        <v>4054</v>
      </c>
      <c r="F855" s="2" t="s">
        <v>88</v>
      </c>
      <c r="G855" s="3">
        <v>46245</v>
      </c>
      <c r="H855" s="2" t="s">
        <v>4568</v>
      </c>
      <c r="I855" s="3">
        <v>46245</v>
      </c>
      <c r="J855" s="2" t="s">
        <v>4569</v>
      </c>
      <c r="K855" s="2"/>
      <c r="L855" s="2"/>
      <c r="M855" s="2" t="s">
        <v>90</v>
      </c>
      <c r="N855" s="3"/>
      <c r="O855" s="2"/>
      <c r="P855" s="2"/>
      <c r="Q855" s="2" t="s">
        <v>834</v>
      </c>
      <c r="R855" s="2" t="s">
        <v>834</v>
      </c>
      <c r="S855" s="2"/>
      <c r="T855" s="3"/>
      <c r="U855" s="2"/>
      <c r="V855" s="2"/>
      <c r="W855" s="2" t="s">
        <v>745</v>
      </c>
      <c r="X855" s="2" t="s">
        <v>91</v>
      </c>
      <c r="Y855" s="2" t="s">
        <v>659</v>
      </c>
      <c r="Z855" s="2" t="s">
        <v>92</v>
      </c>
      <c r="AA855" s="2" t="s">
        <v>90</v>
      </c>
      <c r="AB855" s="2"/>
      <c r="AC855" s="2" t="s">
        <v>114</v>
      </c>
      <c r="AD855" s="2">
        <v>1</v>
      </c>
      <c r="AE855" s="2" t="s">
        <v>321</v>
      </c>
      <c r="AF855" s="2" t="s">
        <v>322</v>
      </c>
      <c r="AG855" s="2" t="s">
        <v>322</v>
      </c>
      <c r="AH855" s="2" t="s">
        <v>323</v>
      </c>
      <c r="AI855" s="2"/>
      <c r="AJ855" s="2" t="s">
        <v>183</v>
      </c>
      <c r="AK855" s="2" t="s">
        <v>184</v>
      </c>
      <c r="AL855" s="2" t="s">
        <v>184</v>
      </c>
      <c r="AM855" s="2" t="s">
        <v>185</v>
      </c>
      <c r="AN855" s="2" t="s">
        <v>1008</v>
      </c>
      <c r="AO855" s="22">
        <v>0</v>
      </c>
      <c r="AP855" s="22">
        <v>0</v>
      </c>
      <c r="AQ855" s="22">
        <v>0</v>
      </c>
      <c r="AR855" s="22">
        <v>0</v>
      </c>
      <c r="AS855" s="25">
        <v>9000</v>
      </c>
      <c r="AT855" s="25">
        <v>0</v>
      </c>
      <c r="AU855" s="25">
        <v>9294.19</v>
      </c>
      <c r="AV855" s="25">
        <v>0</v>
      </c>
      <c r="AW855" s="25">
        <v>9000</v>
      </c>
      <c r="AX855" s="25">
        <v>9294.19</v>
      </c>
      <c r="AY855" s="25">
        <v>294.19</v>
      </c>
    </row>
    <row r="856" spans="2:51" hidden="1">
      <c r="B856" s="5" t="s">
        <v>551</v>
      </c>
      <c r="C856" s="2" t="s">
        <v>552</v>
      </c>
      <c r="D856" s="2"/>
      <c r="E856" s="2"/>
      <c r="F856" s="2" t="s">
        <v>88</v>
      </c>
      <c r="G856" s="3">
        <v>46245</v>
      </c>
      <c r="H856" s="2" t="s">
        <v>4570</v>
      </c>
      <c r="I856" s="3">
        <v>46245</v>
      </c>
      <c r="J856" s="2" t="s">
        <v>4571</v>
      </c>
      <c r="K856" s="2"/>
      <c r="L856" s="2"/>
      <c r="M856" s="2" t="s">
        <v>90</v>
      </c>
      <c r="N856" s="3"/>
      <c r="O856" s="2"/>
      <c r="P856" s="2"/>
      <c r="Q856" s="2" t="s">
        <v>553</v>
      </c>
      <c r="R856" s="2" t="s">
        <v>553</v>
      </c>
      <c r="S856" s="2"/>
      <c r="T856" s="3"/>
      <c r="U856" s="2"/>
      <c r="V856" s="2"/>
      <c r="W856" s="2" t="s">
        <v>694</v>
      </c>
      <c r="X856" s="2" t="s">
        <v>91</v>
      </c>
      <c r="Y856" s="2" t="s">
        <v>695</v>
      </c>
      <c r="Z856" s="2" t="s">
        <v>92</v>
      </c>
      <c r="AA856" s="2" t="s">
        <v>90</v>
      </c>
      <c r="AB856" s="2"/>
      <c r="AC856" s="2" t="s">
        <v>93</v>
      </c>
      <c r="AD856" s="2">
        <v>1</v>
      </c>
      <c r="AE856" s="2" t="s">
        <v>554</v>
      </c>
      <c r="AF856" s="2" t="s">
        <v>555</v>
      </c>
      <c r="AG856" s="2" t="s">
        <v>322</v>
      </c>
      <c r="AH856" s="2" t="s">
        <v>556</v>
      </c>
      <c r="AI856" s="2" t="s">
        <v>557</v>
      </c>
      <c r="AJ856" s="2" t="s">
        <v>321</v>
      </c>
      <c r="AK856" s="2" t="s">
        <v>322</v>
      </c>
      <c r="AL856" s="2" t="s">
        <v>322</v>
      </c>
      <c r="AM856" s="2" t="s">
        <v>323</v>
      </c>
      <c r="AN856" s="2" t="s">
        <v>1266</v>
      </c>
      <c r="AO856" s="22">
        <v>0</v>
      </c>
      <c r="AP856" s="22">
        <v>0</v>
      </c>
      <c r="AQ856" s="22">
        <v>0</v>
      </c>
      <c r="AR856" s="22">
        <v>0</v>
      </c>
      <c r="AS856" s="25">
        <v>8750</v>
      </c>
      <c r="AT856" s="25">
        <v>0</v>
      </c>
      <c r="AU856" s="25">
        <v>9150</v>
      </c>
      <c r="AV856" s="25">
        <v>0</v>
      </c>
      <c r="AW856" s="25">
        <v>8750</v>
      </c>
      <c r="AX856" s="25">
        <v>9150</v>
      </c>
      <c r="AY856" s="25">
        <v>400</v>
      </c>
    </row>
    <row r="857" spans="2:51" hidden="1">
      <c r="B857" s="5" t="s">
        <v>551</v>
      </c>
      <c r="C857" s="2" t="s">
        <v>552</v>
      </c>
      <c r="D857" s="2"/>
      <c r="E857" s="2"/>
      <c r="F857" s="2" t="s">
        <v>88</v>
      </c>
      <c r="G857" s="3">
        <v>46245</v>
      </c>
      <c r="H857" s="2" t="s">
        <v>4572</v>
      </c>
      <c r="I857" s="3">
        <v>46245</v>
      </c>
      <c r="J857" s="2" t="s">
        <v>4573</v>
      </c>
      <c r="K857" s="2"/>
      <c r="L857" s="2"/>
      <c r="M857" s="2" t="s">
        <v>90</v>
      </c>
      <c r="N857" s="3"/>
      <c r="O857" s="2"/>
      <c r="P857" s="2"/>
      <c r="Q857" s="2" t="s">
        <v>553</v>
      </c>
      <c r="R857" s="2" t="s">
        <v>553</v>
      </c>
      <c r="S857" s="2"/>
      <c r="T857" s="3"/>
      <c r="U857" s="2"/>
      <c r="V857" s="2"/>
      <c r="W857" s="2" t="s">
        <v>667</v>
      </c>
      <c r="X857" s="2" t="s">
        <v>91</v>
      </c>
      <c r="Y857" s="2" t="s">
        <v>668</v>
      </c>
      <c r="Z857" s="2" t="s">
        <v>92</v>
      </c>
      <c r="AA857" s="2" t="s">
        <v>90</v>
      </c>
      <c r="AB857" s="2"/>
      <c r="AC857" s="2" t="s">
        <v>114</v>
      </c>
      <c r="AD857" s="2">
        <v>1</v>
      </c>
      <c r="AE857" s="2" t="s">
        <v>554</v>
      </c>
      <c r="AF857" s="2" t="s">
        <v>555</v>
      </c>
      <c r="AG857" s="2" t="s">
        <v>322</v>
      </c>
      <c r="AH857" s="2" t="s">
        <v>556</v>
      </c>
      <c r="AI857" s="2" t="s">
        <v>557</v>
      </c>
      <c r="AJ857" s="2" t="s">
        <v>232</v>
      </c>
      <c r="AK857" s="2" t="s">
        <v>5</v>
      </c>
      <c r="AL857" s="2" t="s">
        <v>5</v>
      </c>
      <c r="AM857" s="2" t="s">
        <v>178</v>
      </c>
      <c r="AN857" s="2" t="s">
        <v>911</v>
      </c>
      <c r="AO857" s="22">
        <v>0</v>
      </c>
      <c r="AP857" s="22">
        <v>0</v>
      </c>
      <c r="AQ857" s="22">
        <v>0</v>
      </c>
      <c r="AR857" s="22">
        <v>0</v>
      </c>
      <c r="AS857" s="25">
        <v>27000</v>
      </c>
      <c r="AT857" s="25">
        <v>0</v>
      </c>
      <c r="AU857" s="25">
        <v>28100</v>
      </c>
      <c r="AV857" s="25">
        <v>0</v>
      </c>
      <c r="AW857" s="25">
        <v>27000</v>
      </c>
      <c r="AX857" s="25">
        <v>28100</v>
      </c>
      <c r="AY857" s="25">
        <v>1100</v>
      </c>
    </row>
    <row r="858" spans="2:51" hidden="1">
      <c r="B858" s="5" t="s">
        <v>551</v>
      </c>
      <c r="C858" s="2" t="s">
        <v>552</v>
      </c>
      <c r="D858" s="2"/>
      <c r="E858" s="2"/>
      <c r="F858" s="2" t="s">
        <v>88</v>
      </c>
      <c r="G858" s="3">
        <v>46245</v>
      </c>
      <c r="H858" s="2" t="s">
        <v>4574</v>
      </c>
      <c r="I858" s="3">
        <v>46245</v>
      </c>
      <c r="J858" s="2" t="s">
        <v>4575</v>
      </c>
      <c r="K858" s="2"/>
      <c r="L858" s="2"/>
      <c r="M858" s="2" t="s">
        <v>90</v>
      </c>
      <c r="N858" s="3"/>
      <c r="O858" s="2"/>
      <c r="P858" s="2"/>
      <c r="Q858" s="2" t="s">
        <v>553</v>
      </c>
      <c r="R858" s="2" t="s">
        <v>553</v>
      </c>
      <c r="S858" s="2"/>
      <c r="T858" s="3"/>
      <c r="U858" s="2"/>
      <c r="V858" s="2"/>
      <c r="W858" s="2" t="s">
        <v>745</v>
      </c>
      <c r="X858" s="2" t="s">
        <v>91</v>
      </c>
      <c r="Y858" s="2" t="s">
        <v>659</v>
      </c>
      <c r="Z858" s="2" t="s">
        <v>92</v>
      </c>
      <c r="AA858" s="2" t="s">
        <v>90</v>
      </c>
      <c r="AB858" s="2"/>
      <c r="AC858" s="2" t="s">
        <v>93</v>
      </c>
      <c r="AD858" s="2">
        <v>1</v>
      </c>
      <c r="AE858" s="2" t="s">
        <v>554</v>
      </c>
      <c r="AF858" s="2" t="s">
        <v>555</v>
      </c>
      <c r="AG858" s="2" t="s">
        <v>322</v>
      </c>
      <c r="AH858" s="2" t="s">
        <v>556</v>
      </c>
      <c r="AI858" s="2" t="s">
        <v>557</v>
      </c>
      <c r="AJ858" s="2" t="s">
        <v>321</v>
      </c>
      <c r="AK858" s="2" t="s">
        <v>322</v>
      </c>
      <c r="AL858" s="2" t="s">
        <v>322</v>
      </c>
      <c r="AM858" s="2" t="s">
        <v>323</v>
      </c>
      <c r="AN858" s="2" t="s">
        <v>851</v>
      </c>
      <c r="AO858" s="22">
        <v>0</v>
      </c>
      <c r="AP858" s="22">
        <v>0</v>
      </c>
      <c r="AQ858" s="22">
        <v>0</v>
      </c>
      <c r="AR858" s="22">
        <v>0</v>
      </c>
      <c r="AS858" s="25">
        <v>8000</v>
      </c>
      <c r="AT858" s="25">
        <v>0</v>
      </c>
      <c r="AU858" s="25">
        <v>8600</v>
      </c>
      <c r="AV858" s="25">
        <v>0</v>
      </c>
      <c r="AW858" s="25">
        <v>8000</v>
      </c>
      <c r="AX858" s="25">
        <v>8600</v>
      </c>
      <c r="AY858" s="25">
        <v>600</v>
      </c>
    </row>
    <row r="859" spans="2:51" hidden="1">
      <c r="B859" s="5" t="s">
        <v>551</v>
      </c>
      <c r="C859" s="2" t="s">
        <v>552</v>
      </c>
      <c r="D859" s="2"/>
      <c r="E859" s="2"/>
      <c r="F859" s="2" t="s">
        <v>88</v>
      </c>
      <c r="G859" s="3">
        <v>46245</v>
      </c>
      <c r="H859" s="2" t="s">
        <v>4576</v>
      </c>
      <c r="I859" s="3">
        <v>46245</v>
      </c>
      <c r="J859" s="2" t="s">
        <v>4577</v>
      </c>
      <c r="K859" s="2"/>
      <c r="L859" s="2"/>
      <c r="M859" s="2" t="s">
        <v>90</v>
      </c>
      <c r="N859" s="3"/>
      <c r="O859" s="2"/>
      <c r="P859" s="2"/>
      <c r="Q859" s="2" t="s">
        <v>553</v>
      </c>
      <c r="R859" s="2" t="s">
        <v>553</v>
      </c>
      <c r="S859" s="2"/>
      <c r="T859" s="3"/>
      <c r="U859" s="2"/>
      <c r="V859" s="2"/>
      <c r="W859" s="2" t="s">
        <v>694</v>
      </c>
      <c r="X859" s="2" t="s">
        <v>91</v>
      </c>
      <c r="Y859" s="2" t="s">
        <v>695</v>
      </c>
      <c r="Z859" s="2" t="s">
        <v>92</v>
      </c>
      <c r="AA859" s="2" t="s">
        <v>90</v>
      </c>
      <c r="AB859" s="2"/>
      <c r="AC859" s="2" t="s">
        <v>114</v>
      </c>
      <c r="AD859" s="2">
        <v>1</v>
      </c>
      <c r="AE859" s="2" t="s">
        <v>554</v>
      </c>
      <c r="AF859" s="2" t="s">
        <v>555</v>
      </c>
      <c r="AG859" s="2" t="s">
        <v>322</v>
      </c>
      <c r="AH859" s="2" t="s">
        <v>556</v>
      </c>
      <c r="AI859" s="2" t="s">
        <v>557</v>
      </c>
      <c r="AJ859" s="2" t="s">
        <v>231</v>
      </c>
      <c r="AK859" s="2" t="s">
        <v>207</v>
      </c>
      <c r="AL859" s="2" t="s">
        <v>207</v>
      </c>
      <c r="AM859" s="2" t="s">
        <v>178</v>
      </c>
      <c r="AN859" s="2" t="s">
        <v>4578</v>
      </c>
      <c r="AO859" s="22">
        <v>0</v>
      </c>
      <c r="AP859" s="22">
        <v>0</v>
      </c>
      <c r="AQ859" s="22">
        <v>0</v>
      </c>
      <c r="AR859" s="22">
        <v>0</v>
      </c>
      <c r="AS859" s="25">
        <v>13500</v>
      </c>
      <c r="AT859" s="25">
        <v>0</v>
      </c>
      <c r="AU859" s="25">
        <v>13950</v>
      </c>
      <c r="AV859" s="25">
        <v>0</v>
      </c>
      <c r="AW859" s="25">
        <v>13500</v>
      </c>
      <c r="AX859" s="25">
        <v>13950</v>
      </c>
      <c r="AY859" s="25">
        <v>450</v>
      </c>
    </row>
    <row r="860" spans="2:51" hidden="1">
      <c r="B860" s="5" t="s">
        <v>19</v>
      </c>
      <c r="C860" s="2" t="s">
        <v>112</v>
      </c>
      <c r="D860" s="2" t="s">
        <v>100</v>
      </c>
      <c r="E860" s="2"/>
      <c r="F860" s="2"/>
      <c r="G860" s="3">
        <v>46245</v>
      </c>
      <c r="H860" s="2" t="s">
        <v>4579</v>
      </c>
      <c r="I860" s="3">
        <v>46245</v>
      </c>
      <c r="J860" s="2" t="s">
        <v>4580</v>
      </c>
      <c r="K860" s="2"/>
      <c r="L860" s="2"/>
      <c r="M860" s="2" t="s">
        <v>90</v>
      </c>
      <c r="N860" s="3"/>
      <c r="O860" s="2"/>
      <c r="P860" s="2"/>
      <c r="Q860" s="2" t="s">
        <v>23</v>
      </c>
      <c r="R860" s="2" t="s">
        <v>23</v>
      </c>
      <c r="S860" s="2"/>
      <c r="T860" s="3">
        <v>46245</v>
      </c>
      <c r="U860" s="2" t="s">
        <v>4581</v>
      </c>
      <c r="V860" s="2"/>
      <c r="W860" s="2" t="s">
        <v>292</v>
      </c>
      <c r="X860" s="2" t="s">
        <v>113</v>
      </c>
      <c r="Y860" s="2" t="s">
        <v>656</v>
      </c>
      <c r="Z860" s="2" t="s">
        <v>92</v>
      </c>
      <c r="AA860" s="2" t="s">
        <v>90</v>
      </c>
      <c r="AB860" s="2"/>
      <c r="AC860" s="2" t="s">
        <v>114</v>
      </c>
      <c r="AD860" s="2">
        <v>1</v>
      </c>
      <c r="AE860" s="2" t="s">
        <v>7</v>
      </c>
      <c r="AF860" s="2" t="s">
        <v>7</v>
      </c>
      <c r="AG860" s="2" t="s">
        <v>103</v>
      </c>
      <c r="AH860" s="2" t="s">
        <v>7</v>
      </c>
      <c r="AI860" s="2"/>
      <c r="AJ860" s="2" t="s">
        <v>231</v>
      </c>
      <c r="AK860" s="2" t="s">
        <v>207</v>
      </c>
      <c r="AL860" s="2" t="s">
        <v>207</v>
      </c>
      <c r="AM860" s="2" t="s">
        <v>178</v>
      </c>
      <c r="AN860" s="2" t="s">
        <v>4582</v>
      </c>
      <c r="AO860" s="22">
        <v>0</v>
      </c>
      <c r="AP860" s="22">
        <v>0</v>
      </c>
      <c r="AQ860" s="22">
        <v>0</v>
      </c>
      <c r="AR860" s="22">
        <v>0</v>
      </c>
      <c r="AS860" s="25">
        <v>6400</v>
      </c>
      <c r="AT860" s="25">
        <v>0</v>
      </c>
      <c r="AU860" s="25">
        <v>6452</v>
      </c>
      <c r="AV860" s="25">
        <v>0</v>
      </c>
      <c r="AW860" s="25">
        <v>6400</v>
      </c>
      <c r="AX860" s="25">
        <v>6452</v>
      </c>
      <c r="AY860" s="25">
        <v>52</v>
      </c>
    </row>
    <row r="861" spans="2:51" hidden="1">
      <c r="B861" s="5" t="s">
        <v>19</v>
      </c>
      <c r="C861" s="2" t="s">
        <v>112</v>
      </c>
      <c r="D861" s="2" t="s">
        <v>100</v>
      </c>
      <c r="E861" s="2"/>
      <c r="F861" s="2"/>
      <c r="G861" s="3">
        <v>46245</v>
      </c>
      <c r="H861" s="2" t="s">
        <v>4583</v>
      </c>
      <c r="I861" s="3">
        <v>46245</v>
      </c>
      <c r="J861" s="2" t="s">
        <v>4584</v>
      </c>
      <c r="K861" s="2"/>
      <c r="L861" s="2"/>
      <c r="M861" s="2" t="s">
        <v>90</v>
      </c>
      <c r="N861" s="3"/>
      <c r="O861" s="2"/>
      <c r="P861" s="2"/>
      <c r="Q861" s="2" t="s">
        <v>23</v>
      </c>
      <c r="R861" s="2" t="s">
        <v>23</v>
      </c>
      <c r="S861" s="2"/>
      <c r="T861" s="3">
        <v>46245</v>
      </c>
      <c r="U861" s="2" t="s">
        <v>4585</v>
      </c>
      <c r="V861" s="2"/>
      <c r="W861" s="2" t="s">
        <v>4076</v>
      </c>
      <c r="X861" s="2" t="s">
        <v>113</v>
      </c>
      <c r="Y861" s="2" t="s">
        <v>4077</v>
      </c>
      <c r="Z861" s="2" t="s">
        <v>92</v>
      </c>
      <c r="AA861" s="2" t="s">
        <v>90</v>
      </c>
      <c r="AB861" s="2"/>
      <c r="AC861" s="2" t="s">
        <v>114</v>
      </c>
      <c r="AD861" s="2">
        <v>1</v>
      </c>
      <c r="AE861" s="2" t="s">
        <v>7</v>
      </c>
      <c r="AF861" s="2" t="s">
        <v>7</v>
      </c>
      <c r="AG861" s="2" t="s">
        <v>103</v>
      </c>
      <c r="AH861" s="2" t="s">
        <v>7</v>
      </c>
      <c r="AI861" s="2"/>
      <c r="AJ861" s="2" t="s">
        <v>115</v>
      </c>
      <c r="AK861" s="2" t="s">
        <v>116</v>
      </c>
      <c r="AL861" s="2" t="s">
        <v>116</v>
      </c>
      <c r="AM861" s="2" t="s">
        <v>117</v>
      </c>
      <c r="AN861" s="2" t="s">
        <v>4586</v>
      </c>
      <c r="AO861" s="22">
        <v>0</v>
      </c>
      <c r="AP861" s="22">
        <v>0</v>
      </c>
      <c r="AQ861" s="22">
        <v>0</v>
      </c>
      <c r="AR861" s="22">
        <v>0</v>
      </c>
      <c r="AS861" s="25">
        <v>26000</v>
      </c>
      <c r="AT861" s="25">
        <v>0</v>
      </c>
      <c r="AU861" s="25">
        <v>38864</v>
      </c>
      <c r="AV861" s="25">
        <v>0</v>
      </c>
      <c r="AW861" s="25">
        <v>26000</v>
      </c>
      <c r="AX861" s="25">
        <v>38864</v>
      </c>
      <c r="AY861" s="25">
        <v>12864</v>
      </c>
    </row>
    <row r="862" spans="2:51" hidden="1">
      <c r="B862" s="5" t="s">
        <v>19</v>
      </c>
      <c r="C862" s="2" t="s">
        <v>112</v>
      </c>
      <c r="D862" s="2" t="s">
        <v>100</v>
      </c>
      <c r="E862" s="2"/>
      <c r="F862" s="2"/>
      <c r="G862" s="3">
        <v>46245</v>
      </c>
      <c r="H862" s="2" t="s">
        <v>4587</v>
      </c>
      <c r="I862" s="3">
        <v>46245</v>
      </c>
      <c r="J862" s="2" t="s">
        <v>4588</v>
      </c>
      <c r="K862" s="2"/>
      <c r="L862" s="2"/>
      <c r="M862" s="2" t="s">
        <v>90</v>
      </c>
      <c r="N862" s="3"/>
      <c r="O862" s="2"/>
      <c r="P862" s="2"/>
      <c r="Q862" s="2" t="s">
        <v>23</v>
      </c>
      <c r="R862" s="2" t="s">
        <v>23</v>
      </c>
      <c r="S862" s="2"/>
      <c r="T862" s="3">
        <v>46245</v>
      </c>
      <c r="U862" s="2" t="s">
        <v>4589</v>
      </c>
      <c r="V862" s="2"/>
      <c r="W862" s="2" t="s">
        <v>4590</v>
      </c>
      <c r="X862" s="2" t="s">
        <v>113</v>
      </c>
      <c r="Y862" s="2" t="s">
        <v>4591</v>
      </c>
      <c r="Z862" s="2" t="s">
        <v>92</v>
      </c>
      <c r="AA862" s="2" t="s">
        <v>90</v>
      </c>
      <c r="AB862" s="2"/>
      <c r="AC862" s="2" t="s">
        <v>114</v>
      </c>
      <c r="AD862" s="2">
        <v>1</v>
      </c>
      <c r="AE862" s="2" t="s">
        <v>7</v>
      </c>
      <c r="AF862" s="2" t="s">
        <v>7</v>
      </c>
      <c r="AG862" s="2" t="s">
        <v>103</v>
      </c>
      <c r="AH862" s="2" t="s">
        <v>7</v>
      </c>
      <c r="AI862" s="2"/>
      <c r="AJ862" s="2" t="s">
        <v>896</v>
      </c>
      <c r="AK862" s="2" t="s">
        <v>897</v>
      </c>
      <c r="AL862" s="2" t="s">
        <v>897</v>
      </c>
      <c r="AM862" s="2" t="s">
        <v>898</v>
      </c>
      <c r="AN862" s="2" t="s">
        <v>4592</v>
      </c>
      <c r="AO862" s="22">
        <v>0</v>
      </c>
      <c r="AP862" s="22">
        <v>0</v>
      </c>
      <c r="AQ862" s="22">
        <v>0</v>
      </c>
      <c r="AR862" s="22">
        <v>0</v>
      </c>
      <c r="AS862" s="25">
        <v>17500</v>
      </c>
      <c r="AT862" s="25">
        <v>0</v>
      </c>
      <c r="AU862" s="25">
        <v>20527</v>
      </c>
      <c r="AV862" s="25">
        <v>0</v>
      </c>
      <c r="AW862" s="25">
        <v>17500</v>
      </c>
      <c r="AX862" s="25">
        <v>20527</v>
      </c>
      <c r="AY862" s="25">
        <v>3027</v>
      </c>
    </row>
    <row r="863" spans="2:51" hidden="1">
      <c r="B863" s="5" t="s">
        <v>19</v>
      </c>
      <c r="C863" s="2" t="s">
        <v>131</v>
      </c>
      <c r="D863" s="2"/>
      <c r="E863" s="2"/>
      <c r="F863" s="2" t="s">
        <v>126</v>
      </c>
      <c r="G863" s="3">
        <v>46245</v>
      </c>
      <c r="H863" s="2" t="s">
        <v>4593</v>
      </c>
      <c r="I863" s="3">
        <v>46245</v>
      </c>
      <c r="J863" s="2" t="s">
        <v>4594</v>
      </c>
      <c r="K863" s="2" t="s">
        <v>126</v>
      </c>
      <c r="L863" s="2"/>
      <c r="M863" s="2" t="s">
        <v>90</v>
      </c>
      <c r="N863" s="3">
        <v>46245</v>
      </c>
      <c r="O863" s="2"/>
      <c r="P863" s="2"/>
      <c r="Q863" s="2" t="s">
        <v>25</v>
      </c>
      <c r="R863" s="2" t="s">
        <v>25</v>
      </c>
      <c r="S863" s="2"/>
      <c r="T863" s="3"/>
      <c r="U863" s="2"/>
      <c r="V863" s="2"/>
      <c r="W863" s="2" t="s">
        <v>464</v>
      </c>
      <c r="X863" s="2" t="s">
        <v>113</v>
      </c>
      <c r="Y863" s="2" t="s">
        <v>170</v>
      </c>
      <c r="Z863" s="2" t="s">
        <v>92</v>
      </c>
      <c r="AA863" s="2" t="s">
        <v>90</v>
      </c>
      <c r="AB863" s="2"/>
      <c r="AC863" s="2" t="s">
        <v>114</v>
      </c>
      <c r="AD863" s="2"/>
      <c r="AE863" s="2" t="s">
        <v>171</v>
      </c>
      <c r="AF863" s="2" t="s">
        <v>125</v>
      </c>
      <c r="AG863" s="2" t="s">
        <v>126</v>
      </c>
      <c r="AH863" s="2" t="s">
        <v>127</v>
      </c>
      <c r="AI863" s="2"/>
      <c r="AJ863" s="2" t="s">
        <v>123</v>
      </c>
      <c r="AK863" s="2" t="s">
        <v>13</v>
      </c>
      <c r="AL863" s="2" t="s">
        <v>13</v>
      </c>
      <c r="AM863" s="2" t="s">
        <v>124</v>
      </c>
      <c r="AN863" s="2" t="s">
        <v>605</v>
      </c>
      <c r="AO863" s="22">
        <v>0</v>
      </c>
      <c r="AP863" s="22">
        <v>0</v>
      </c>
      <c r="AQ863" s="22">
        <v>1</v>
      </c>
      <c r="AR863" s="22"/>
      <c r="AS863" s="25">
        <v>19356</v>
      </c>
      <c r="AT863" s="25">
        <v>0</v>
      </c>
      <c r="AU863" s="25">
        <v>21897</v>
      </c>
      <c r="AV863" s="25">
        <v>0</v>
      </c>
      <c r="AW863" s="25">
        <v>19356</v>
      </c>
      <c r="AX863" s="25">
        <v>21897</v>
      </c>
      <c r="AY863" s="25">
        <v>2541</v>
      </c>
    </row>
    <row r="864" spans="2:51" hidden="1">
      <c r="B864" s="5" t="s">
        <v>19</v>
      </c>
      <c r="C864" s="2" t="s">
        <v>131</v>
      </c>
      <c r="D864" s="2"/>
      <c r="E864" s="2"/>
      <c r="F864" s="2" t="s">
        <v>126</v>
      </c>
      <c r="G864" s="3">
        <v>46245</v>
      </c>
      <c r="H864" s="2" t="s">
        <v>4595</v>
      </c>
      <c r="I864" s="3">
        <v>46245</v>
      </c>
      <c r="J864" s="2" t="s">
        <v>4596</v>
      </c>
      <c r="K864" s="2" t="s">
        <v>126</v>
      </c>
      <c r="L864" s="2"/>
      <c r="M864" s="2" t="s">
        <v>90</v>
      </c>
      <c r="N864" s="3">
        <v>46245</v>
      </c>
      <c r="O864" s="2"/>
      <c r="P864" s="2"/>
      <c r="Q864" s="2" t="s">
        <v>25</v>
      </c>
      <c r="R864" s="2" t="s">
        <v>25</v>
      </c>
      <c r="S864" s="2"/>
      <c r="T864" s="3"/>
      <c r="U864" s="2"/>
      <c r="V864" s="2"/>
      <c r="W864" s="2" t="s">
        <v>4597</v>
      </c>
      <c r="X864" s="2" t="s">
        <v>113</v>
      </c>
      <c r="Y864" s="2" t="s">
        <v>143</v>
      </c>
      <c r="Z864" s="2" t="s">
        <v>92</v>
      </c>
      <c r="AA864" s="2" t="s">
        <v>90</v>
      </c>
      <c r="AB864" s="2"/>
      <c r="AC864" s="2" t="s">
        <v>114</v>
      </c>
      <c r="AD864" s="2"/>
      <c r="AE864" s="2" t="s">
        <v>171</v>
      </c>
      <c r="AF864" s="2" t="s">
        <v>125</v>
      </c>
      <c r="AG864" s="2" t="s">
        <v>126</v>
      </c>
      <c r="AH864" s="2" t="s">
        <v>127</v>
      </c>
      <c r="AI864" s="2"/>
      <c r="AJ864" s="2" t="s">
        <v>306</v>
      </c>
      <c r="AK864" s="2" t="s">
        <v>167</v>
      </c>
      <c r="AL864" s="2" t="s">
        <v>167</v>
      </c>
      <c r="AM864" s="2" t="s">
        <v>307</v>
      </c>
      <c r="AN864" s="2" t="s">
        <v>402</v>
      </c>
      <c r="AO864" s="22">
        <v>0</v>
      </c>
      <c r="AP864" s="22">
        <v>0</v>
      </c>
      <c r="AQ864" s="22">
        <v>1</v>
      </c>
      <c r="AR864" s="22"/>
      <c r="AS864" s="25">
        <v>71690</v>
      </c>
      <c r="AT864" s="25">
        <v>0</v>
      </c>
      <c r="AU864" s="25">
        <v>80584</v>
      </c>
      <c r="AV864" s="25">
        <v>0</v>
      </c>
      <c r="AW864" s="25">
        <v>71690</v>
      </c>
      <c r="AX864" s="25">
        <v>80584</v>
      </c>
      <c r="AY864" s="25">
        <v>8894</v>
      </c>
    </row>
    <row r="865" spans="2:51" hidden="1">
      <c r="B865" s="5" t="s">
        <v>19</v>
      </c>
      <c r="C865" s="2" t="s">
        <v>131</v>
      </c>
      <c r="D865" s="2"/>
      <c r="E865" s="2"/>
      <c r="F865" s="2" t="s">
        <v>126</v>
      </c>
      <c r="G865" s="3">
        <v>46245</v>
      </c>
      <c r="H865" s="2" t="s">
        <v>4598</v>
      </c>
      <c r="I865" s="3">
        <v>46245</v>
      </c>
      <c r="J865" s="2" t="s">
        <v>4599</v>
      </c>
      <c r="K865" s="2" t="s">
        <v>126</v>
      </c>
      <c r="L865" s="2"/>
      <c r="M865" s="2" t="s">
        <v>90</v>
      </c>
      <c r="N865" s="3">
        <v>46245</v>
      </c>
      <c r="O865" s="2"/>
      <c r="P865" s="2"/>
      <c r="Q865" s="2" t="s">
        <v>25</v>
      </c>
      <c r="R865" s="2" t="s">
        <v>25</v>
      </c>
      <c r="S865" s="2"/>
      <c r="T865" s="3"/>
      <c r="U865" s="2"/>
      <c r="V865" s="2"/>
      <c r="W865" s="2" t="s">
        <v>642</v>
      </c>
      <c r="X865" s="2" t="s">
        <v>113</v>
      </c>
      <c r="Y865" s="2" t="s">
        <v>170</v>
      </c>
      <c r="Z865" s="2" t="s">
        <v>92</v>
      </c>
      <c r="AA865" s="2" t="s">
        <v>90</v>
      </c>
      <c r="AB865" s="2"/>
      <c r="AC865" s="2" t="s">
        <v>114</v>
      </c>
      <c r="AD865" s="2"/>
      <c r="AE865" s="2" t="s">
        <v>171</v>
      </c>
      <c r="AF865" s="2" t="s">
        <v>125</v>
      </c>
      <c r="AG865" s="2" t="s">
        <v>126</v>
      </c>
      <c r="AH865" s="2" t="s">
        <v>127</v>
      </c>
      <c r="AI865" s="2"/>
      <c r="AJ865" s="2" t="s">
        <v>225</v>
      </c>
      <c r="AK865" s="2" t="s">
        <v>226</v>
      </c>
      <c r="AL865" s="2" t="s">
        <v>226</v>
      </c>
      <c r="AM865" s="2" t="s">
        <v>227</v>
      </c>
      <c r="AN865" s="2" t="s">
        <v>511</v>
      </c>
      <c r="AO865" s="22">
        <v>0</v>
      </c>
      <c r="AP865" s="22">
        <v>0</v>
      </c>
      <c r="AQ865" s="22">
        <v>1</v>
      </c>
      <c r="AR865" s="22"/>
      <c r="AS865" s="25">
        <v>47602</v>
      </c>
      <c r="AT865" s="25">
        <v>0</v>
      </c>
      <c r="AU865" s="25">
        <v>63373</v>
      </c>
      <c r="AV865" s="25">
        <v>0</v>
      </c>
      <c r="AW865" s="25">
        <v>47602</v>
      </c>
      <c r="AX865" s="25">
        <v>63373</v>
      </c>
      <c r="AY865" s="25">
        <v>15771</v>
      </c>
    </row>
    <row r="866" spans="2:51" hidden="1">
      <c r="B866" s="5" t="s">
        <v>19</v>
      </c>
      <c r="C866" s="2" t="s">
        <v>131</v>
      </c>
      <c r="D866" s="2"/>
      <c r="E866" s="2"/>
      <c r="F866" s="2" t="s">
        <v>126</v>
      </c>
      <c r="G866" s="3">
        <v>46245</v>
      </c>
      <c r="H866" s="2" t="s">
        <v>4600</v>
      </c>
      <c r="I866" s="3">
        <v>46245</v>
      </c>
      <c r="J866" s="2" t="s">
        <v>4601</v>
      </c>
      <c r="K866" s="2" t="s">
        <v>126</v>
      </c>
      <c r="L866" s="2"/>
      <c r="M866" s="2" t="s">
        <v>90</v>
      </c>
      <c r="N866" s="3">
        <v>46245</v>
      </c>
      <c r="O866" s="2"/>
      <c r="P866" s="2"/>
      <c r="Q866" s="2" t="s">
        <v>25</v>
      </c>
      <c r="R866" s="2" t="s">
        <v>25</v>
      </c>
      <c r="S866" s="2"/>
      <c r="T866" s="3"/>
      <c r="U866" s="2"/>
      <c r="V866" s="2"/>
      <c r="W866" s="2" t="s">
        <v>4602</v>
      </c>
      <c r="X866" s="2" t="s">
        <v>133</v>
      </c>
      <c r="Y866" s="2" t="s">
        <v>170</v>
      </c>
      <c r="Z866" s="2" t="s">
        <v>92</v>
      </c>
      <c r="AA866" s="2" t="s">
        <v>90</v>
      </c>
      <c r="AB866" s="2"/>
      <c r="AC866" s="2" t="s">
        <v>114</v>
      </c>
      <c r="AD866" s="2"/>
      <c r="AE866" s="2" t="s">
        <v>171</v>
      </c>
      <c r="AF866" s="2" t="s">
        <v>125</v>
      </c>
      <c r="AG866" s="2" t="s">
        <v>126</v>
      </c>
      <c r="AH866" s="2" t="s">
        <v>127</v>
      </c>
      <c r="AI866" s="2"/>
      <c r="AJ866" s="2" t="s">
        <v>136</v>
      </c>
      <c r="AK866" s="2" t="s">
        <v>9</v>
      </c>
      <c r="AL866" s="2" t="s">
        <v>9</v>
      </c>
      <c r="AM866" s="2" t="s">
        <v>137</v>
      </c>
      <c r="AN866" s="2" t="s">
        <v>181</v>
      </c>
      <c r="AO866" s="22">
        <v>0</v>
      </c>
      <c r="AP866" s="22">
        <v>0</v>
      </c>
      <c r="AQ866" s="22">
        <v>1</v>
      </c>
      <c r="AR866" s="22"/>
      <c r="AS866" s="25">
        <v>29536</v>
      </c>
      <c r="AT866" s="25">
        <v>0</v>
      </c>
      <c r="AU866" s="25">
        <v>32223</v>
      </c>
      <c r="AV866" s="25">
        <v>0</v>
      </c>
      <c r="AW866" s="25">
        <v>29536</v>
      </c>
      <c r="AX866" s="25">
        <v>32223</v>
      </c>
      <c r="AY866" s="25">
        <v>2687</v>
      </c>
    </row>
    <row r="867" spans="2:51" hidden="1">
      <c r="B867" s="5" t="s">
        <v>19</v>
      </c>
      <c r="C867" s="2" t="s">
        <v>131</v>
      </c>
      <c r="D867" s="2"/>
      <c r="E867" s="2"/>
      <c r="F867" s="2" t="s">
        <v>126</v>
      </c>
      <c r="G867" s="3">
        <v>46245</v>
      </c>
      <c r="H867" s="2" t="s">
        <v>4603</v>
      </c>
      <c r="I867" s="3">
        <v>46245</v>
      </c>
      <c r="J867" s="2" t="s">
        <v>4604</v>
      </c>
      <c r="K867" s="2" t="s">
        <v>126</v>
      </c>
      <c r="L867" s="2"/>
      <c r="M867" s="2" t="s">
        <v>90</v>
      </c>
      <c r="N867" s="3">
        <v>46245</v>
      </c>
      <c r="O867" s="2"/>
      <c r="P867" s="2"/>
      <c r="Q867" s="2" t="s">
        <v>25</v>
      </c>
      <c r="R867" s="2" t="s">
        <v>25</v>
      </c>
      <c r="S867" s="2"/>
      <c r="T867" s="3"/>
      <c r="U867" s="2"/>
      <c r="V867" s="2"/>
      <c r="W867" s="2" t="s">
        <v>770</v>
      </c>
      <c r="X867" s="2" t="s">
        <v>113</v>
      </c>
      <c r="Y867" s="2" t="s">
        <v>771</v>
      </c>
      <c r="Z867" s="2" t="s">
        <v>92</v>
      </c>
      <c r="AA867" s="2" t="s">
        <v>90</v>
      </c>
      <c r="AB867" s="2"/>
      <c r="AC867" s="2" t="s">
        <v>93</v>
      </c>
      <c r="AD867" s="2"/>
      <c r="AE867" s="2" t="s">
        <v>171</v>
      </c>
      <c r="AF867" s="2" t="s">
        <v>125</v>
      </c>
      <c r="AG867" s="2" t="s">
        <v>126</v>
      </c>
      <c r="AH867" s="2" t="s">
        <v>127</v>
      </c>
      <c r="AI867" s="2"/>
      <c r="AJ867" s="2" t="s">
        <v>254</v>
      </c>
      <c r="AK867" s="2" t="s">
        <v>126</v>
      </c>
      <c r="AL867" s="2" t="s">
        <v>126</v>
      </c>
      <c r="AM867" s="2" t="s">
        <v>314</v>
      </c>
      <c r="AN867" s="2" t="s">
        <v>316</v>
      </c>
      <c r="AO867" s="22">
        <v>0</v>
      </c>
      <c r="AP867" s="22">
        <v>0</v>
      </c>
      <c r="AQ867" s="22">
        <v>1</v>
      </c>
      <c r="AR867" s="22"/>
      <c r="AS867" s="25">
        <v>5735</v>
      </c>
      <c r="AT867" s="25">
        <v>0</v>
      </c>
      <c r="AU867" s="25">
        <v>4917</v>
      </c>
      <c r="AV867" s="25">
        <v>0</v>
      </c>
      <c r="AW867" s="25">
        <v>5735</v>
      </c>
      <c r="AX867" s="25">
        <v>4917</v>
      </c>
      <c r="AY867" s="25">
        <v>-818</v>
      </c>
    </row>
    <row r="868" spans="2:51" hidden="1">
      <c r="B868" s="5" t="s">
        <v>19</v>
      </c>
      <c r="C868" s="2" t="s">
        <v>131</v>
      </c>
      <c r="D868" s="2"/>
      <c r="E868" s="2"/>
      <c r="F868" s="2" t="s">
        <v>126</v>
      </c>
      <c r="G868" s="3">
        <v>46245</v>
      </c>
      <c r="H868" s="2" t="s">
        <v>4605</v>
      </c>
      <c r="I868" s="3">
        <v>46245</v>
      </c>
      <c r="J868" s="2" t="s">
        <v>4606</v>
      </c>
      <c r="K868" s="2" t="s">
        <v>126</v>
      </c>
      <c r="L868" s="2"/>
      <c r="M868" s="2" t="s">
        <v>90</v>
      </c>
      <c r="N868" s="3">
        <v>46245</v>
      </c>
      <c r="O868" s="2"/>
      <c r="P868" s="2"/>
      <c r="Q868" s="2" t="s">
        <v>25</v>
      </c>
      <c r="R868" s="2" t="s">
        <v>25</v>
      </c>
      <c r="S868" s="2"/>
      <c r="T868" s="3"/>
      <c r="U868" s="2"/>
      <c r="V868" s="2"/>
      <c r="W868" s="2" t="s">
        <v>182</v>
      </c>
      <c r="X868" s="2" t="s">
        <v>113</v>
      </c>
      <c r="Y868" s="2" t="s">
        <v>170</v>
      </c>
      <c r="Z868" s="2" t="s">
        <v>92</v>
      </c>
      <c r="AA868" s="2" t="s">
        <v>90</v>
      </c>
      <c r="AB868" s="2"/>
      <c r="AC868" s="2" t="s">
        <v>114</v>
      </c>
      <c r="AD868" s="2"/>
      <c r="AE868" s="2" t="s">
        <v>171</v>
      </c>
      <c r="AF868" s="2" t="s">
        <v>125</v>
      </c>
      <c r="AG868" s="2" t="s">
        <v>126</v>
      </c>
      <c r="AH868" s="2" t="s">
        <v>127</v>
      </c>
      <c r="AI868" s="2"/>
      <c r="AJ868" s="2" t="s">
        <v>138</v>
      </c>
      <c r="AK868" s="2" t="s">
        <v>103</v>
      </c>
      <c r="AL868" s="2" t="s">
        <v>103</v>
      </c>
      <c r="AM868" s="2" t="s">
        <v>139</v>
      </c>
      <c r="AN868" s="2" t="s">
        <v>388</v>
      </c>
      <c r="AO868" s="22">
        <v>0</v>
      </c>
      <c r="AP868" s="22">
        <v>0</v>
      </c>
      <c r="AQ868" s="22">
        <v>1</v>
      </c>
      <c r="AR868" s="22"/>
      <c r="AS868" s="25">
        <v>10610</v>
      </c>
      <c r="AT868" s="25">
        <v>0</v>
      </c>
      <c r="AU868" s="25">
        <v>12659</v>
      </c>
      <c r="AV868" s="25">
        <v>0</v>
      </c>
      <c r="AW868" s="25">
        <v>10610</v>
      </c>
      <c r="AX868" s="25">
        <v>12659</v>
      </c>
      <c r="AY868" s="25">
        <v>2049</v>
      </c>
    </row>
    <row r="869" spans="2:51" hidden="1">
      <c r="B869" s="5" t="s">
        <v>19</v>
      </c>
      <c r="C869" s="2" t="s">
        <v>131</v>
      </c>
      <c r="D869" s="2"/>
      <c r="E869" s="2"/>
      <c r="F869" s="2" t="s">
        <v>126</v>
      </c>
      <c r="G869" s="3">
        <v>46245</v>
      </c>
      <c r="H869" s="2" t="s">
        <v>4607</v>
      </c>
      <c r="I869" s="3">
        <v>46245</v>
      </c>
      <c r="J869" s="2" t="s">
        <v>4608</v>
      </c>
      <c r="K869" s="2" t="s">
        <v>126</v>
      </c>
      <c r="L869" s="2"/>
      <c r="M869" s="2" t="s">
        <v>90</v>
      </c>
      <c r="N869" s="3">
        <v>46245</v>
      </c>
      <c r="O869" s="2"/>
      <c r="P869" s="2"/>
      <c r="Q869" s="2" t="s">
        <v>25</v>
      </c>
      <c r="R869" s="2" t="s">
        <v>25</v>
      </c>
      <c r="S869" s="2"/>
      <c r="T869" s="3"/>
      <c r="U869" s="2"/>
      <c r="V869" s="2"/>
      <c r="W869" s="2" t="s">
        <v>4609</v>
      </c>
      <c r="X869" s="2" t="s">
        <v>113</v>
      </c>
      <c r="Y869" s="2" t="s">
        <v>573</v>
      </c>
      <c r="Z869" s="2" t="s">
        <v>92</v>
      </c>
      <c r="AA869" s="2" t="s">
        <v>90</v>
      </c>
      <c r="AB869" s="2"/>
      <c r="AC869" s="2" t="s">
        <v>114</v>
      </c>
      <c r="AD869" s="2"/>
      <c r="AE869" s="2" t="s">
        <v>171</v>
      </c>
      <c r="AF869" s="2" t="s">
        <v>125</v>
      </c>
      <c r="AG869" s="2" t="s">
        <v>126</v>
      </c>
      <c r="AH869" s="2" t="s">
        <v>127</v>
      </c>
      <c r="AI869" s="2"/>
      <c r="AJ869" s="2" t="s">
        <v>140</v>
      </c>
      <c r="AK869" s="2" t="s">
        <v>141</v>
      </c>
      <c r="AL869" s="2" t="s">
        <v>141</v>
      </c>
      <c r="AM869" s="2" t="s">
        <v>142</v>
      </c>
      <c r="AN869" s="2" t="s">
        <v>660</v>
      </c>
      <c r="AO869" s="22">
        <v>0</v>
      </c>
      <c r="AP869" s="22">
        <v>0</v>
      </c>
      <c r="AQ869" s="22">
        <v>1</v>
      </c>
      <c r="AR869" s="22"/>
      <c r="AS869" s="25">
        <v>34411</v>
      </c>
      <c r="AT869" s="25">
        <v>0</v>
      </c>
      <c r="AU869" s="25">
        <v>37720</v>
      </c>
      <c r="AV869" s="25">
        <v>0</v>
      </c>
      <c r="AW869" s="25">
        <v>34411</v>
      </c>
      <c r="AX869" s="25">
        <v>37720</v>
      </c>
      <c r="AY869" s="25">
        <v>3309</v>
      </c>
    </row>
    <row r="870" spans="2:51" hidden="1">
      <c r="B870" s="5" t="s">
        <v>19</v>
      </c>
      <c r="C870" s="2" t="s">
        <v>131</v>
      </c>
      <c r="D870" s="2"/>
      <c r="E870" s="2"/>
      <c r="F870" s="2" t="s">
        <v>126</v>
      </c>
      <c r="G870" s="3">
        <v>46245</v>
      </c>
      <c r="H870" s="2" t="s">
        <v>4610</v>
      </c>
      <c r="I870" s="3">
        <v>46245</v>
      </c>
      <c r="J870" s="2" t="s">
        <v>4611</v>
      </c>
      <c r="K870" s="2" t="s">
        <v>126</v>
      </c>
      <c r="L870" s="2"/>
      <c r="M870" s="2" t="s">
        <v>90</v>
      </c>
      <c r="N870" s="3">
        <v>46245</v>
      </c>
      <c r="O870" s="2"/>
      <c r="P870" s="2"/>
      <c r="Q870" s="2" t="s">
        <v>25</v>
      </c>
      <c r="R870" s="2" t="s">
        <v>25</v>
      </c>
      <c r="S870" s="2"/>
      <c r="T870" s="3"/>
      <c r="U870" s="2"/>
      <c r="V870" s="2"/>
      <c r="W870" s="2" t="s">
        <v>478</v>
      </c>
      <c r="X870" s="2" t="s">
        <v>113</v>
      </c>
      <c r="Y870" s="2" t="s">
        <v>276</v>
      </c>
      <c r="Z870" s="2" t="s">
        <v>92</v>
      </c>
      <c r="AA870" s="2" t="s">
        <v>90</v>
      </c>
      <c r="AB870" s="2"/>
      <c r="AC870" s="2" t="s">
        <v>114</v>
      </c>
      <c r="AD870" s="2"/>
      <c r="AE870" s="2" t="s">
        <v>171</v>
      </c>
      <c r="AF870" s="2" t="s">
        <v>125</v>
      </c>
      <c r="AG870" s="2" t="s">
        <v>126</v>
      </c>
      <c r="AH870" s="2" t="s">
        <v>127</v>
      </c>
      <c r="AI870" s="2"/>
      <c r="AJ870" s="2" t="s">
        <v>245</v>
      </c>
      <c r="AK870" s="2" t="s">
        <v>246</v>
      </c>
      <c r="AL870" s="2" t="s">
        <v>246</v>
      </c>
      <c r="AM870" s="2" t="s">
        <v>247</v>
      </c>
      <c r="AN870" s="2" t="s">
        <v>783</v>
      </c>
      <c r="AO870" s="22">
        <v>0</v>
      </c>
      <c r="AP870" s="22">
        <v>0</v>
      </c>
      <c r="AQ870" s="22">
        <v>1</v>
      </c>
      <c r="AR870" s="22"/>
      <c r="AS870" s="25">
        <v>49238</v>
      </c>
      <c r="AT870" s="25">
        <v>0</v>
      </c>
      <c r="AU870" s="25">
        <v>56773</v>
      </c>
      <c r="AV870" s="25">
        <v>0</v>
      </c>
      <c r="AW870" s="25">
        <v>49238</v>
      </c>
      <c r="AX870" s="25">
        <v>56773</v>
      </c>
      <c r="AY870" s="25">
        <v>7535</v>
      </c>
    </row>
    <row r="871" spans="2:51" hidden="1">
      <c r="B871" s="5" t="s">
        <v>19</v>
      </c>
      <c r="C871" s="2" t="s">
        <v>131</v>
      </c>
      <c r="D871" s="2"/>
      <c r="E871" s="2"/>
      <c r="F871" s="2" t="s">
        <v>126</v>
      </c>
      <c r="G871" s="3">
        <v>46245</v>
      </c>
      <c r="H871" s="2" t="s">
        <v>4612</v>
      </c>
      <c r="I871" s="3">
        <v>46245</v>
      </c>
      <c r="J871" s="2" t="s">
        <v>4613</v>
      </c>
      <c r="K871" s="2" t="s">
        <v>126</v>
      </c>
      <c r="L871" s="2"/>
      <c r="M871" s="2" t="s">
        <v>90</v>
      </c>
      <c r="N871" s="3">
        <v>46245</v>
      </c>
      <c r="O871" s="2"/>
      <c r="P871" s="2"/>
      <c r="Q871" s="2" t="s">
        <v>25</v>
      </c>
      <c r="R871" s="2" t="s">
        <v>25</v>
      </c>
      <c r="S871" s="2"/>
      <c r="T871" s="3"/>
      <c r="U871" s="2"/>
      <c r="V871" s="2"/>
      <c r="W871" s="2" t="s">
        <v>919</v>
      </c>
      <c r="X871" s="2" t="s">
        <v>113</v>
      </c>
      <c r="Y871" s="2" t="s">
        <v>170</v>
      </c>
      <c r="Z871" s="2" t="s">
        <v>92</v>
      </c>
      <c r="AA871" s="2" t="s">
        <v>90</v>
      </c>
      <c r="AB871" s="2"/>
      <c r="AC871" s="2" t="s">
        <v>114</v>
      </c>
      <c r="AD871" s="2"/>
      <c r="AE871" s="2" t="s">
        <v>171</v>
      </c>
      <c r="AF871" s="2" t="s">
        <v>125</v>
      </c>
      <c r="AG871" s="2" t="s">
        <v>126</v>
      </c>
      <c r="AH871" s="2" t="s">
        <v>127</v>
      </c>
      <c r="AI871" s="2"/>
      <c r="AJ871" s="2" t="s">
        <v>231</v>
      </c>
      <c r="AK871" s="2" t="s">
        <v>207</v>
      </c>
      <c r="AL871" s="2" t="s">
        <v>207</v>
      </c>
      <c r="AM871" s="2" t="s">
        <v>178</v>
      </c>
      <c r="AN871" s="2" t="s">
        <v>580</v>
      </c>
      <c r="AO871" s="22">
        <v>0</v>
      </c>
      <c r="AP871" s="22">
        <v>0</v>
      </c>
      <c r="AQ871" s="22">
        <v>1</v>
      </c>
      <c r="AR871" s="22"/>
      <c r="AS871" s="25">
        <v>26956</v>
      </c>
      <c r="AT871" s="25">
        <v>0</v>
      </c>
      <c r="AU871" s="25">
        <v>30460</v>
      </c>
      <c r="AV871" s="25">
        <v>0</v>
      </c>
      <c r="AW871" s="25">
        <v>26956</v>
      </c>
      <c r="AX871" s="25">
        <v>30460</v>
      </c>
      <c r="AY871" s="25">
        <v>3504</v>
      </c>
    </row>
    <row r="872" spans="2:51" hidden="1">
      <c r="B872" s="5" t="s">
        <v>19</v>
      </c>
      <c r="C872" s="2" t="s">
        <v>131</v>
      </c>
      <c r="D872" s="2"/>
      <c r="E872" s="2"/>
      <c r="F872" s="2" t="s">
        <v>126</v>
      </c>
      <c r="G872" s="3">
        <v>46245</v>
      </c>
      <c r="H872" s="2" t="s">
        <v>4614</v>
      </c>
      <c r="I872" s="3">
        <v>46245</v>
      </c>
      <c r="J872" s="2" t="s">
        <v>4615</v>
      </c>
      <c r="K872" s="2" t="s">
        <v>126</v>
      </c>
      <c r="L872" s="2"/>
      <c r="M872" s="2" t="s">
        <v>90</v>
      </c>
      <c r="N872" s="3">
        <v>46245</v>
      </c>
      <c r="O872" s="2"/>
      <c r="P872" s="2"/>
      <c r="Q872" s="2" t="s">
        <v>25</v>
      </c>
      <c r="R872" s="2" t="s">
        <v>25</v>
      </c>
      <c r="S872" s="2"/>
      <c r="T872" s="3"/>
      <c r="U872" s="2"/>
      <c r="V872" s="2"/>
      <c r="W872" s="2" t="s">
        <v>4616</v>
      </c>
      <c r="X872" s="2" t="s">
        <v>133</v>
      </c>
      <c r="Y872" s="2" t="s">
        <v>170</v>
      </c>
      <c r="Z872" s="2" t="s">
        <v>92</v>
      </c>
      <c r="AA872" s="2" t="s">
        <v>90</v>
      </c>
      <c r="AB872" s="2"/>
      <c r="AC872" s="2" t="s">
        <v>114</v>
      </c>
      <c r="AD872" s="2"/>
      <c r="AE872" s="2" t="s">
        <v>171</v>
      </c>
      <c r="AF872" s="2" t="s">
        <v>125</v>
      </c>
      <c r="AG872" s="2" t="s">
        <v>126</v>
      </c>
      <c r="AH872" s="2" t="s">
        <v>127</v>
      </c>
      <c r="AI872" s="2"/>
      <c r="AJ872" s="2" t="s">
        <v>236</v>
      </c>
      <c r="AK872" s="2" t="s">
        <v>168</v>
      </c>
      <c r="AL872" s="2" t="s">
        <v>168</v>
      </c>
      <c r="AM872" s="2" t="s">
        <v>237</v>
      </c>
      <c r="AN872" s="2" t="s">
        <v>593</v>
      </c>
      <c r="AO872" s="22">
        <v>0</v>
      </c>
      <c r="AP872" s="22">
        <v>0</v>
      </c>
      <c r="AQ872" s="22">
        <v>1</v>
      </c>
      <c r="AR872" s="22"/>
      <c r="AS872" s="25">
        <v>27242</v>
      </c>
      <c r="AT872" s="25">
        <v>0</v>
      </c>
      <c r="AU872" s="25">
        <v>31648</v>
      </c>
      <c r="AV872" s="25">
        <v>0</v>
      </c>
      <c r="AW872" s="25">
        <v>27242</v>
      </c>
      <c r="AX872" s="25">
        <v>31648</v>
      </c>
      <c r="AY872" s="25">
        <v>4406</v>
      </c>
    </row>
    <row r="873" spans="2:51" hidden="1">
      <c r="B873" s="5" t="s">
        <v>19</v>
      </c>
      <c r="C873" s="2" t="s">
        <v>131</v>
      </c>
      <c r="D873" s="2"/>
      <c r="E873" s="2"/>
      <c r="F873" s="2" t="s">
        <v>126</v>
      </c>
      <c r="G873" s="3">
        <v>46245</v>
      </c>
      <c r="H873" s="2" t="s">
        <v>4617</v>
      </c>
      <c r="I873" s="3">
        <v>46245</v>
      </c>
      <c r="J873" s="2" t="s">
        <v>4618</v>
      </c>
      <c r="K873" s="2" t="s">
        <v>126</v>
      </c>
      <c r="L873" s="2"/>
      <c r="M873" s="2" t="s">
        <v>90</v>
      </c>
      <c r="N873" s="3">
        <v>46245</v>
      </c>
      <c r="O873" s="2"/>
      <c r="P873" s="2"/>
      <c r="Q873" s="2" t="s">
        <v>25</v>
      </c>
      <c r="R873" s="2" t="s">
        <v>25</v>
      </c>
      <c r="S873" s="2"/>
      <c r="T873" s="3"/>
      <c r="U873" s="2"/>
      <c r="V873" s="2"/>
      <c r="W873" s="2" t="s">
        <v>770</v>
      </c>
      <c r="X873" s="2" t="s">
        <v>113</v>
      </c>
      <c r="Y873" s="2" t="s">
        <v>771</v>
      </c>
      <c r="Z873" s="2" t="s">
        <v>92</v>
      </c>
      <c r="AA873" s="2" t="s">
        <v>90</v>
      </c>
      <c r="AB873" s="2"/>
      <c r="AC873" s="2" t="s">
        <v>114</v>
      </c>
      <c r="AD873" s="2"/>
      <c r="AE873" s="2" t="s">
        <v>171</v>
      </c>
      <c r="AF873" s="2" t="s">
        <v>125</v>
      </c>
      <c r="AG873" s="2" t="s">
        <v>126</v>
      </c>
      <c r="AH873" s="2" t="s">
        <v>127</v>
      </c>
      <c r="AI873" s="2"/>
      <c r="AJ873" s="2" t="s">
        <v>128</v>
      </c>
      <c r="AK873" s="2" t="s">
        <v>129</v>
      </c>
      <c r="AL873" s="2" t="s">
        <v>129</v>
      </c>
      <c r="AM873" s="2" t="s">
        <v>130</v>
      </c>
      <c r="AN873" s="2" t="s">
        <v>387</v>
      </c>
      <c r="AO873" s="22">
        <v>0</v>
      </c>
      <c r="AP873" s="22">
        <v>0</v>
      </c>
      <c r="AQ873" s="22">
        <v>1</v>
      </c>
      <c r="AR873" s="22"/>
      <c r="AS873" s="25">
        <v>8029</v>
      </c>
      <c r="AT873" s="25">
        <v>0</v>
      </c>
      <c r="AU873" s="25">
        <v>7373</v>
      </c>
      <c r="AV873" s="25">
        <v>0</v>
      </c>
      <c r="AW873" s="25">
        <v>8029</v>
      </c>
      <c r="AX873" s="25">
        <v>7373</v>
      </c>
      <c r="AY873" s="25">
        <v>-656</v>
      </c>
    </row>
    <row r="874" spans="2:51" hidden="1">
      <c r="B874" s="5" t="s">
        <v>19</v>
      </c>
      <c r="C874" s="2" t="s">
        <v>131</v>
      </c>
      <c r="D874" s="2"/>
      <c r="E874" s="2"/>
      <c r="F874" s="2" t="s">
        <v>126</v>
      </c>
      <c r="G874" s="3">
        <v>46245</v>
      </c>
      <c r="H874" s="2" t="s">
        <v>4619</v>
      </c>
      <c r="I874" s="3">
        <v>46245</v>
      </c>
      <c r="J874" s="2" t="s">
        <v>4620</v>
      </c>
      <c r="K874" s="2" t="s">
        <v>126</v>
      </c>
      <c r="L874" s="2"/>
      <c r="M874" s="2" t="s">
        <v>90</v>
      </c>
      <c r="N874" s="3">
        <v>46245</v>
      </c>
      <c r="O874" s="2"/>
      <c r="P874" s="2"/>
      <c r="Q874" s="2" t="s">
        <v>25</v>
      </c>
      <c r="R874" s="2" t="s">
        <v>25</v>
      </c>
      <c r="S874" s="2"/>
      <c r="T874" s="3"/>
      <c r="U874" s="2"/>
      <c r="V874" s="2"/>
      <c r="W874" s="2" t="s">
        <v>592</v>
      </c>
      <c r="X874" s="2" t="s">
        <v>113</v>
      </c>
      <c r="Y874" s="2" t="s">
        <v>170</v>
      </c>
      <c r="Z874" s="2" t="s">
        <v>92</v>
      </c>
      <c r="AA874" s="2" t="s">
        <v>90</v>
      </c>
      <c r="AB874" s="2"/>
      <c r="AC874" s="2" t="s">
        <v>114</v>
      </c>
      <c r="AD874" s="2"/>
      <c r="AE874" s="2" t="s">
        <v>171</v>
      </c>
      <c r="AF874" s="2" t="s">
        <v>125</v>
      </c>
      <c r="AG874" s="2" t="s">
        <v>126</v>
      </c>
      <c r="AH874" s="2" t="s">
        <v>127</v>
      </c>
      <c r="AI874" s="2"/>
      <c r="AJ874" s="2" t="s">
        <v>176</v>
      </c>
      <c r="AK874" s="2" t="s">
        <v>177</v>
      </c>
      <c r="AL874" s="2" t="s">
        <v>177</v>
      </c>
      <c r="AM874" s="2" t="s">
        <v>178</v>
      </c>
      <c r="AN874" s="2" t="s">
        <v>574</v>
      </c>
      <c r="AO874" s="22">
        <v>0</v>
      </c>
      <c r="AP874" s="22">
        <v>0</v>
      </c>
      <c r="AQ874" s="22">
        <v>1</v>
      </c>
      <c r="AR874" s="22"/>
      <c r="AS874" s="25">
        <v>38999</v>
      </c>
      <c r="AT874" s="25">
        <v>0</v>
      </c>
      <c r="AU874" s="25">
        <v>45109</v>
      </c>
      <c r="AV874" s="25">
        <v>0</v>
      </c>
      <c r="AW874" s="25">
        <v>38999</v>
      </c>
      <c r="AX874" s="25">
        <v>45109</v>
      </c>
      <c r="AY874" s="25">
        <v>6110</v>
      </c>
    </row>
    <row r="875" spans="2:51" hidden="1">
      <c r="B875" s="5" t="s">
        <v>19</v>
      </c>
      <c r="C875" s="2" t="s">
        <v>131</v>
      </c>
      <c r="D875" s="2"/>
      <c r="E875" s="2"/>
      <c r="F875" s="2" t="s">
        <v>126</v>
      </c>
      <c r="G875" s="3">
        <v>46245</v>
      </c>
      <c r="H875" s="2" t="s">
        <v>4621</v>
      </c>
      <c r="I875" s="3">
        <v>46245</v>
      </c>
      <c r="J875" s="2" t="s">
        <v>4622</v>
      </c>
      <c r="K875" s="2" t="s">
        <v>126</v>
      </c>
      <c r="L875" s="2"/>
      <c r="M875" s="2" t="s">
        <v>90</v>
      </c>
      <c r="N875" s="3">
        <v>46245</v>
      </c>
      <c r="O875" s="2"/>
      <c r="P875" s="2"/>
      <c r="Q875" s="2" t="s">
        <v>25</v>
      </c>
      <c r="R875" s="2" t="s">
        <v>25</v>
      </c>
      <c r="S875" s="2"/>
      <c r="T875" s="3"/>
      <c r="U875" s="2"/>
      <c r="V875" s="2"/>
      <c r="W875" s="2" t="s">
        <v>4623</v>
      </c>
      <c r="X875" s="2" t="s">
        <v>133</v>
      </c>
      <c r="Y875" s="2" t="s">
        <v>170</v>
      </c>
      <c r="Z875" s="2" t="s">
        <v>92</v>
      </c>
      <c r="AA875" s="2" t="s">
        <v>90</v>
      </c>
      <c r="AB875" s="2"/>
      <c r="AC875" s="2" t="s">
        <v>114</v>
      </c>
      <c r="AD875" s="2"/>
      <c r="AE875" s="2" t="s">
        <v>171</v>
      </c>
      <c r="AF875" s="2" t="s">
        <v>125</v>
      </c>
      <c r="AG875" s="2" t="s">
        <v>126</v>
      </c>
      <c r="AH875" s="2" t="s">
        <v>127</v>
      </c>
      <c r="AI875" s="2"/>
      <c r="AJ875" s="2" t="s">
        <v>179</v>
      </c>
      <c r="AK875" s="2" t="s">
        <v>8</v>
      </c>
      <c r="AL875" s="2" t="s">
        <v>8</v>
      </c>
      <c r="AM875" s="2" t="s">
        <v>180</v>
      </c>
      <c r="AN875" s="2" t="s">
        <v>498</v>
      </c>
      <c r="AO875" s="22">
        <v>0</v>
      </c>
      <c r="AP875" s="22">
        <v>0</v>
      </c>
      <c r="AQ875" s="22">
        <v>1</v>
      </c>
      <c r="AR875" s="22"/>
      <c r="AS875" s="25">
        <v>13621</v>
      </c>
      <c r="AT875" s="25">
        <v>0</v>
      </c>
      <c r="AU875" s="25">
        <v>14503</v>
      </c>
      <c r="AV875" s="25">
        <v>0</v>
      </c>
      <c r="AW875" s="25">
        <v>13621</v>
      </c>
      <c r="AX875" s="25">
        <v>14503</v>
      </c>
      <c r="AY875" s="25">
        <v>882</v>
      </c>
    </row>
    <row r="876" spans="2:51" hidden="1">
      <c r="B876" s="5" t="s">
        <v>19</v>
      </c>
      <c r="C876" s="2" t="s">
        <v>131</v>
      </c>
      <c r="D876" s="2"/>
      <c r="E876" s="2"/>
      <c r="F876" s="2" t="s">
        <v>126</v>
      </c>
      <c r="G876" s="3">
        <v>46245</v>
      </c>
      <c r="H876" s="2" t="s">
        <v>4624</v>
      </c>
      <c r="I876" s="3">
        <v>46245</v>
      </c>
      <c r="J876" s="2" t="s">
        <v>4625</v>
      </c>
      <c r="K876" s="2" t="s">
        <v>126</v>
      </c>
      <c r="L876" s="2"/>
      <c r="M876" s="2" t="s">
        <v>90</v>
      </c>
      <c r="N876" s="3">
        <v>46245</v>
      </c>
      <c r="O876" s="2"/>
      <c r="P876" s="2"/>
      <c r="Q876" s="2" t="s">
        <v>25</v>
      </c>
      <c r="R876" s="2" t="s">
        <v>25</v>
      </c>
      <c r="S876" s="2"/>
      <c r="T876" s="3"/>
      <c r="U876" s="2"/>
      <c r="V876" s="2"/>
      <c r="W876" s="2" t="s">
        <v>655</v>
      </c>
      <c r="X876" s="2" t="s">
        <v>113</v>
      </c>
      <c r="Y876" s="2" t="s">
        <v>170</v>
      </c>
      <c r="Z876" s="2" t="s">
        <v>92</v>
      </c>
      <c r="AA876" s="2" t="s">
        <v>90</v>
      </c>
      <c r="AB876" s="2"/>
      <c r="AC876" s="2" t="s">
        <v>114</v>
      </c>
      <c r="AD876" s="2"/>
      <c r="AE876" s="2" t="s">
        <v>171</v>
      </c>
      <c r="AF876" s="2" t="s">
        <v>125</v>
      </c>
      <c r="AG876" s="2" t="s">
        <v>126</v>
      </c>
      <c r="AH876" s="2" t="s">
        <v>127</v>
      </c>
      <c r="AI876" s="2"/>
      <c r="AJ876" s="2" t="s">
        <v>238</v>
      </c>
      <c r="AK876" s="2" t="s">
        <v>206</v>
      </c>
      <c r="AL876" s="2" t="s">
        <v>206</v>
      </c>
      <c r="AM876" s="2" t="s">
        <v>239</v>
      </c>
      <c r="AN876" s="2" t="s">
        <v>285</v>
      </c>
      <c r="AO876" s="22">
        <v>0</v>
      </c>
      <c r="AP876" s="22">
        <v>0</v>
      </c>
      <c r="AQ876" s="22">
        <v>1</v>
      </c>
      <c r="AR876" s="22"/>
      <c r="AS876" s="25">
        <v>71690</v>
      </c>
      <c r="AT876" s="25">
        <v>0</v>
      </c>
      <c r="AU876" s="25">
        <v>80584</v>
      </c>
      <c r="AV876" s="25">
        <v>0</v>
      </c>
      <c r="AW876" s="25">
        <v>71690</v>
      </c>
      <c r="AX876" s="25">
        <v>80584</v>
      </c>
      <c r="AY876" s="25">
        <v>8894</v>
      </c>
    </row>
    <row r="877" spans="2:51" hidden="1">
      <c r="B877" s="5" t="s">
        <v>19</v>
      </c>
      <c r="C877" s="2" t="s">
        <v>131</v>
      </c>
      <c r="D877" s="2"/>
      <c r="E877" s="2"/>
      <c r="F877" s="2" t="s">
        <v>126</v>
      </c>
      <c r="G877" s="3">
        <v>46245</v>
      </c>
      <c r="H877" s="2" t="s">
        <v>4626</v>
      </c>
      <c r="I877" s="3">
        <v>46245</v>
      </c>
      <c r="J877" s="2" t="s">
        <v>4627</v>
      </c>
      <c r="K877" s="2" t="s">
        <v>126</v>
      </c>
      <c r="L877" s="2"/>
      <c r="M877" s="2" t="s">
        <v>90</v>
      </c>
      <c r="N877" s="3">
        <v>46245</v>
      </c>
      <c r="O877" s="2"/>
      <c r="P877" s="2"/>
      <c r="Q877" s="2" t="s">
        <v>25</v>
      </c>
      <c r="R877" s="2" t="s">
        <v>25</v>
      </c>
      <c r="S877" s="2"/>
      <c r="T877" s="3"/>
      <c r="U877" s="2"/>
      <c r="V877" s="2"/>
      <c r="W877" s="2" t="s">
        <v>4628</v>
      </c>
      <c r="X877" s="2" t="s">
        <v>133</v>
      </c>
      <c r="Y877" s="2" t="s">
        <v>170</v>
      </c>
      <c r="Z877" s="2" t="s">
        <v>92</v>
      </c>
      <c r="AA877" s="2" t="s">
        <v>90</v>
      </c>
      <c r="AB877" s="2"/>
      <c r="AC877" s="2" t="s">
        <v>114</v>
      </c>
      <c r="AD877" s="2"/>
      <c r="AE877" s="2" t="s">
        <v>171</v>
      </c>
      <c r="AF877" s="2" t="s">
        <v>125</v>
      </c>
      <c r="AG877" s="2" t="s">
        <v>126</v>
      </c>
      <c r="AH877" s="2" t="s">
        <v>127</v>
      </c>
      <c r="AI877" s="2"/>
      <c r="AJ877" s="2" t="s">
        <v>128</v>
      </c>
      <c r="AK877" s="2" t="s">
        <v>129</v>
      </c>
      <c r="AL877" s="2" t="s">
        <v>129</v>
      </c>
      <c r="AM877" s="2" t="s">
        <v>130</v>
      </c>
      <c r="AN877" s="2" t="s">
        <v>1940</v>
      </c>
      <c r="AO877" s="22">
        <v>0</v>
      </c>
      <c r="AP877" s="22">
        <v>0</v>
      </c>
      <c r="AQ877" s="22">
        <v>1</v>
      </c>
      <c r="AR877" s="22"/>
      <c r="AS877" s="25">
        <v>11860</v>
      </c>
      <c r="AT877" s="25">
        <v>0</v>
      </c>
      <c r="AU877" s="25">
        <v>14053</v>
      </c>
      <c r="AV877" s="25">
        <v>0</v>
      </c>
      <c r="AW877" s="25">
        <v>11860</v>
      </c>
      <c r="AX877" s="25">
        <v>14053</v>
      </c>
      <c r="AY877" s="25">
        <v>2193</v>
      </c>
    </row>
    <row r="878" spans="2:51" hidden="1">
      <c r="B878" s="5" t="s">
        <v>19</v>
      </c>
      <c r="C878" s="2" t="s">
        <v>131</v>
      </c>
      <c r="D878" s="2"/>
      <c r="E878" s="2"/>
      <c r="F878" s="2" t="s">
        <v>126</v>
      </c>
      <c r="G878" s="3">
        <v>46245</v>
      </c>
      <c r="H878" s="2" t="s">
        <v>4629</v>
      </c>
      <c r="I878" s="3">
        <v>46245</v>
      </c>
      <c r="J878" s="2" t="s">
        <v>4630</v>
      </c>
      <c r="K878" s="2" t="s">
        <v>126</v>
      </c>
      <c r="L878" s="2"/>
      <c r="M878" s="2" t="s">
        <v>90</v>
      </c>
      <c r="N878" s="3">
        <v>46245</v>
      </c>
      <c r="O878" s="2"/>
      <c r="P878" s="2"/>
      <c r="Q878" s="2" t="s">
        <v>25</v>
      </c>
      <c r="R878" s="2" t="s">
        <v>25</v>
      </c>
      <c r="S878" s="2"/>
      <c r="T878" s="3"/>
      <c r="U878" s="2"/>
      <c r="V878" s="2"/>
      <c r="W878" s="2" t="s">
        <v>1142</v>
      </c>
      <c r="X878" s="2" t="s">
        <v>113</v>
      </c>
      <c r="Y878" s="2" t="s">
        <v>170</v>
      </c>
      <c r="Z878" s="2" t="s">
        <v>92</v>
      </c>
      <c r="AA878" s="2" t="s">
        <v>90</v>
      </c>
      <c r="AB878" s="2"/>
      <c r="AC878" s="2" t="s">
        <v>114</v>
      </c>
      <c r="AD878" s="2"/>
      <c r="AE878" s="2" t="s">
        <v>171</v>
      </c>
      <c r="AF878" s="2" t="s">
        <v>125</v>
      </c>
      <c r="AG878" s="2" t="s">
        <v>126</v>
      </c>
      <c r="AH878" s="2" t="s">
        <v>127</v>
      </c>
      <c r="AI878" s="2"/>
      <c r="AJ878" s="2" t="s">
        <v>243</v>
      </c>
      <c r="AK878" s="2" t="s">
        <v>11</v>
      </c>
      <c r="AL878" s="2" t="s">
        <v>11</v>
      </c>
      <c r="AM878" s="2" t="s">
        <v>244</v>
      </c>
      <c r="AN878" s="2" t="s">
        <v>534</v>
      </c>
      <c r="AO878" s="22">
        <v>0</v>
      </c>
      <c r="AP878" s="22">
        <v>0</v>
      </c>
      <c r="AQ878" s="22">
        <v>1</v>
      </c>
      <c r="AR878" s="22"/>
      <c r="AS878" s="25">
        <v>44735</v>
      </c>
      <c r="AT878" s="25">
        <v>0</v>
      </c>
      <c r="AU878" s="25">
        <v>55603</v>
      </c>
      <c r="AV878" s="25">
        <v>0</v>
      </c>
      <c r="AW878" s="25">
        <v>44735</v>
      </c>
      <c r="AX878" s="25">
        <v>55603</v>
      </c>
      <c r="AY878" s="25">
        <v>10868</v>
      </c>
    </row>
    <row r="879" spans="2:51" hidden="1">
      <c r="B879" s="5" t="s">
        <v>19</v>
      </c>
      <c r="C879" s="2" t="s">
        <v>131</v>
      </c>
      <c r="D879" s="2"/>
      <c r="E879" s="2"/>
      <c r="F879" s="2" t="s">
        <v>126</v>
      </c>
      <c r="G879" s="3">
        <v>46245</v>
      </c>
      <c r="H879" s="2" t="s">
        <v>4631</v>
      </c>
      <c r="I879" s="3">
        <v>46245</v>
      </c>
      <c r="J879" s="2" t="s">
        <v>4632</v>
      </c>
      <c r="K879" s="2" t="s">
        <v>126</v>
      </c>
      <c r="L879" s="2"/>
      <c r="M879" s="2" t="s">
        <v>90</v>
      </c>
      <c r="N879" s="3">
        <v>46245</v>
      </c>
      <c r="O879" s="2"/>
      <c r="P879" s="2"/>
      <c r="Q879" s="2" t="s">
        <v>25</v>
      </c>
      <c r="R879" s="2" t="s">
        <v>25</v>
      </c>
      <c r="S879" s="2"/>
      <c r="T879" s="3"/>
      <c r="U879" s="2"/>
      <c r="V879" s="2"/>
      <c r="W879" s="2" t="s">
        <v>466</v>
      </c>
      <c r="X879" s="2" t="s">
        <v>113</v>
      </c>
      <c r="Y879" s="2" t="s">
        <v>573</v>
      </c>
      <c r="Z879" s="2" t="s">
        <v>92</v>
      </c>
      <c r="AA879" s="2" t="s">
        <v>90</v>
      </c>
      <c r="AB879" s="2"/>
      <c r="AC879" s="2" t="s">
        <v>114</v>
      </c>
      <c r="AD879" s="2"/>
      <c r="AE879" s="2" t="s">
        <v>171</v>
      </c>
      <c r="AF879" s="2" t="s">
        <v>125</v>
      </c>
      <c r="AG879" s="2" t="s">
        <v>126</v>
      </c>
      <c r="AH879" s="2" t="s">
        <v>127</v>
      </c>
      <c r="AI879" s="2"/>
      <c r="AJ879" s="2" t="s">
        <v>343</v>
      </c>
      <c r="AK879" s="2" t="s">
        <v>286</v>
      </c>
      <c r="AL879" s="2" t="s">
        <v>286</v>
      </c>
      <c r="AM879" s="2" t="s">
        <v>303</v>
      </c>
      <c r="AN879" s="2" t="s">
        <v>344</v>
      </c>
      <c r="AO879" s="22">
        <v>0</v>
      </c>
      <c r="AP879" s="22">
        <v>0</v>
      </c>
      <c r="AQ879" s="22">
        <v>1</v>
      </c>
      <c r="AR879" s="22"/>
      <c r="AS879" s="25">
        <v>13765</v>
      </c>
      <c r="AT879" s="25">
        <v>0</v>
      </c>
      <c r="AU879" s="25">
        <v>16002</v>
      </c>
      <c r="AV879" s="25">
        <v>0</v>
      </c>
      <c r="AW879" s="25">
        <v>13765</v>
      </c>
      <c r="AX879" s="25">
        <v>16002</v>
      </c>
      <c r="AY879" s="25">
        <v>2237</v>
      </c>
    </row>
    <row r="880" spans="2:51" hidden="1">
      <c r="B880" s="5" t="s">
        <v>19</v>
      </c>
      <c r="C880" s="2" t="s">
        <v>131</v>
      </c>
      <c r="D880" s="2"/>
      <c r="E880" s="2"/>
      <c r="F880" s="2" t="s">
        <v>126</v>
      </c>
      <c r="G880" s="3">
        <v>46245</v>
      </c>
      <c r="H880" s="2" t="s">
        <v>4633</v>
      </c>
      <c r="I880" s="3">
        <v>46245</v>
      </c>
      <c r="J880" s="2" t="s">
        <v>4634</v>
      </c>
      <c r="K880" s="2" t="s">
        <v>126</v>
      </c>
      <c r="L880" s="2"/>
      <c r="M880" s="2" t="s">
        <v>90</v>
      </c>
      <c r="N880" s="3">
        <v>46245</v>
      </c>
      <c r="O880" s="2"/>
      <c r="P880" s="2"/>
      <c r="Q880" s="2" t="s">
        <v>25</v>
      </c>
      <c r="R880" s="2" t="s">
        <v>25</v>
      </c>
      <c r="S880" s="2"/>
      <c r="T880" s="3"/>
      <c r="U880" s="2"/>
      <c r="V880" s="2"/>
      <c r="W880" s="2" t="s">
        <v>4635</v>
      </c>
      <c r="X880" s="2" t="s">
        <v>113</v>
      </c>
      <c r="Y880" s="2" t="s">
        <v>170</v>
      </c>
      <c r="Z880" s="2" t="s">
        <v>92</v>
      </c>
      <c r="AA880" s="2" t="s">
        <v>90</v>
      </c>
      <c r="AB880" s="2"/>
      <c r="AC880" s="2" t="s">
        <v>114</v>
      </c>
      <c r="AD880" s="2"/>
      <c r="AE880" s="2" t="s">
        <v>171</v>
      </c>
      <c r="AF880" s="2" t="s">
        <v>125</v>
      </c>
      <c r="AG880" s="2" t="s">
        <v>126</v>
      </c>
      <c r="AH880" s="2" t="s">
        <v>127</v>
      </c>
      <c r="AI880" s="2"/>
      <c r="AJ880" s="2" t="s">
        <v>240</v>
      </c>
      <c r="AK880" s="2" t="s">
        <v>241</v>
      </c>
      <c r="AL880" s="2" t="s">
        <v>241</v>
      </c>
      <c r="AM880" s="2" t="s">
        <v>242</v>
      </c>
      <c r="AN880" s="2" t="s">
        <v>400</v>
      </c>
      <c r="AO880" s="22">
        <v>0</v>
      </c>
      <c r="AP880" s="22">
        <v>0</v>
      </c>
      <c r="AQ880" s="22">
        <v>1</v>
      </c>
      <c r="AR880" s="22"/>
      <c r="AS880" s="25">
        <v>56205</v>
      </c>
      <c r="AT880" s="25">
        <v>0</v>
      </c>
      <c r="AU880" s="25">
        <v>61507</v>
      </c>
      <c r="AV880" s="25">
        <v>0</v>
      </c>
      <c r="AW880" s="25">
        <v>56205</v>
      </c>
      <c r="AX880" s="25">
        <v>61507</v>
      </c>
      <c r="AY880" s="25">
        <v>5302</v>
      </c>
    </row>
    <row r="881" spans="2:51" hidden="1">
      <c r="B881" s="5" t="s">
        <v>19</v>
      </c>
      <c r="C881" s="2" t="s">
        <v>131</v>
      </c>
      <c r="D881" s="2"/>
      <c r="E881" s="2"/>
      <c r="F881" s="2" t="s">
        <v>126</v>
      </c>
      <c r="G881" s="3">
        <v>46245</v>
      </c>
      <c r="H881" s="2" t="s">
        <v>4636</v>
      </c>
      <c r="I881" s="3">
        <v>46245</v>
      </c>
      <c r="J881" s="2" t="s">
        <v>4637</v>
      </c>
      <c r="K881" s="2" t="s">
        <v>126</v>
      </c>
      <c r="L881" s="2"/>
      <c r="M881" s="2" t="s">
        <v>90</v>
      </c>
      <c r="N881" s="3">
        <v>46245</v>
      </c>
      <c r="O881" s="2"/>
      <c r="P881" s="2"/>
      <c r="Q881" s="2" t="s">
        <v>25</v>
      </c>
      <c r="R881" s="2" t="s">
        <v>25</v>
      </c>
      <c r="S881" s="2"/>
      <c r="T881" s="3"/>
      <c r="U881" s="2"/>
      <c r="V881" s="2"/>
      <c r="W881" s="2" t="s">
        <v>477</v>
      </c>
      <c r="X881" s="2" t="s">
        <v>113</v>
      </c>
      <c r="Y881" s="2" t="s">
        <v>170</v>
      </c>
      <c r="Z881" s="2" t="s">
        <v>92</v>
      </c>
      <c r="AA881" s="2" t="s">
        <v>90</v>
      </c>
      <c r="AB881" s="2"/>
      <c r="AC881" s="2" t="s">
        <v>114</v>
      </c>
      <c r="AD881" s="2"/>
      <c r="AE881" s="2" t="s">
        <v>171</v>
      </c>
      <c r="AF881" s="2" t="s">
        <v>125</v>
      </c>
      <c r="AG881" s="2" t="s">
        <v>126</v>
      </c>
      <c r="AH881" s="2" t="s">
        <v>127</v>
      </c>
      <c r="AI881" s="2"/>
      <c r="AJ881" s="2" t="s">
        <v>232</v>
      </c>
      <c r="AK881" s="2" t="s">
        <v>5</v>
      </c>
      <c r="AL881" s="2" t="s">
        <v>5</v>
      </c>
      <c r="AM881" s="2" t="s">
        <v>178</v>
      </c>
      <c r="AN881" s="2" t="s">
        <v>548</v>
      </c>
      <c r="AO881" s="22">
        <v>0</v>
      </c>
      <c r="AP881" s="22">
        <v>0</v>
      </c>
      <c r="AQ881" s="22">
        <v>1</v>
      </c>
      <c r="AR881" s="22"/>
      <c r="AS881" s="25">
        <v>30970</v>
      </c>
      <c r="AT881" s="25">
        <v>0</v>
      </c>
      <c r="AU881" s="25">
        <v>33372</v>
      </c>
      <c r="AV881" s="25">
        <v>0</v>
      </c>
      <c r="AW881" s="25">
        <v>30970</v>
      </c>
      <c r="AX881" s="25">
        <v>33372</v>
      </c>
      <c r="AY881" s="25">
        <v>2402</v>
      </c>
    </row>
    <row r="882" spans="2:51" hidden="1">
      <c r="B882" s="5" t="s">
        <v>19</v>
      </c>
      <c r="C882" s="2" t="s">
        <v>131</v>
      </c>
      <c r="D882" s="2"/>
      <c r="E882" s="2"/>
      <c r="F882" s="2" t="s">
        <v>126</v>
      </c>
      <c r="G882" s="3">
        <v>46245</v>
      </c>
      <c r="H882" s="2" t="s">
        <v>4638</v>
      </c>
      <c r="I882" s="3">
        <v>46245</v>
      </c>
      <c r="J882" s="2" t="s">
        <v>4639</v>
      </c>
      <c r="K882" s="2" t="s">
        <v>126</v>
      </c>
      <c r="L882" s="2"/>
      <c r="M882" s="2" t="s">
        <v>90</v>
      </c>
      <c r="N882" s="3">
        <v>46245</v>
      </c>
      <c r="O882" s="2"/>
      <c r="P882" s="2"/>
      <c r="Q882" s="2" t="s">
        <v>25</v>
      </c>
      <c r="R882" s="2" t="s">
        <v>25</v>
      </c>
      <c r="S882" s="2"/>
      <c r="T882" s="3"/>
      <c r="U882" s="2"/>
      <c r="V882" s="2"/>
      <c r="W882" s="2" t="s">
        <v>482</v>
      </c>
      <c r="X882" s="2" t="s">
        <v>113</v>
      </c>
      <c r="Y882" s="2" t="s">
        <v>170</v>
      </c>
      <c r="Z882" s="2" t="s">
        <v>92</v>
      </c>
      <c r="AA882" s="2" t="s">
        <v>90</v>
      </c>
      <c r="AB882" s="2"/>
      <c r="AC882" s="2" t="s">
        <v>114</v>
      </c>
      <c r="AD882" s="2"/>
      <c r="AE882" s="2" t="s">
        <v>171</v>
      </c>
      <c r="AF882" s="2" t="s">
        <v>125</v>
      </c>
      <c r="AG882" s="2" t="s">
        <v>126</v>
      </c>
      <c r="AH882" s="2" t="s">
        <v>127</v>
      </c>
      <c r="AI882" s="2"/>
      <c r="AJ882" s="2" t="s">
        <v>232</v>
      </c>
      <c r="AK882" s="2" t="s">
        <v>5</v>
      </c>
      <c r="AL882" s="2" t="s">
        <v>5</v>
      </c>
      <c r="AM882" s="2" t="s">
        <v>178</v>
      </c>
      <c r="AN882" s="2" t="s">
        <v>530</v>
      </c>
      <c r="AO882" s="22">
        <v>0</v>
      </c>
      <c r="AP882" s="22">
        <v>0</v>
      </c>
      <c r="AQ882" s="22">
        <v>1</v>
      </c>
      <c r="AR882" s="22"/>
      <c r="AS882" s="25">
        <v>30970</v>
      </c>
      <c r="AT882" s="25">
        <v>0</v>
      </c>
      <c r="AU882" s="25">
        <v>33372</v>
      </c>
      <c r="AV882" s="25">
        <v>0</v>
      </c>
      <c r="AW882" s="25">
        <v>30970</v>
      </c>
      <c r="AX882" s="25">
        <v>33372</v>
      </c>
      <c r="AY882" s="25">
        <v>2402</v>
      </c>
    </row>
    <row r="883" spans="2:51" hidden="1">
      <c r="B883" s="5" t="s">
        <v>19</v>
      </c>
      <c r="C883" s="2" t="s">
        <v>131</v>
      </c>
      <c r="D883" s="2"/>
      <c r="E883" s="2"/>
      <c r="F883" s="2" t="s">
        <v>126</v>
      </c>
      <c r="G883" s="3">
        <v>46245</v>
      </c>
      <c r="H883" s="2" t="s">
        <v>4640</v>
      </c>
      <c r="I883" s="3">
        <v>46245</v>
      </c>
      <c r="J883" s="2" t="s">
        <v>4641</v>
      </c>
      <c r="K883" s="2" t="s">
        <v>126</v>
      </c>
      <c r="L883" s="2"/>
      <c r="M883" s="2" t="s">
        <v>90</v>
      </c>
      <c r="N883" s="3">
        <v>46245</v>
      </c>
      <c r="O883" s="2"/>
      <c r="P883" s="2"/>
      <c r="Q883" s="2" t="s">
        <v>25</v>
      </c>
      <c r="R883" s="2" t="s">
        <v>25</v>
      </c>
      <c r="S883" s="2"/>
      <c r="T883" s="3"/>
      <c r="U883" s="2"/>
      <c r="V883" s="2"/>
      <c r="W883" s="2" t="s">
        <v>810</v>
      </c>
      <c r="X883" s="2" t="s">
        <v>113</v>
      </c>
      <c r="Y883" s="2" t="s">
        <v>170</v>
      </c>
      <c r="Z883" s="2" t="s">
        <v>92</v>
      </c>
      <c r="AA883" s="2" t="s">
        <v>90</v>
      </c>
      <c r="AB883" s="2"/>
      <c r="AC883" s="2" t="s">
        <v>114</v>
      </c>
      <c r="AD883" s="2"/>
      <c r="AE883" s="2" t="s">
        <v>171</v>
      </c>
      <c r="AF883" s="2" t="s">
        <v>125</v>
      </c>
      <c r="AG883" s="2" t="s">
        <v>126</v>
      </c>
      <c r="AH883" s="2" t="s">
        <v>127</v>
      </c>
      <c r="AI883" s="2"/>
      <c r="AJ883" s="2" t="s">
        <v>172</v>
      </c>
      <c r="AK883" s="2" t="s">
        <v>173</v>
      </c>
      <c r="AL883" s="2" t="s">
        <v>173</v>
      </c>
      <c r="AM883" s="2" t="s">
        <v>174</v>
      </c>
      <c r="AN883" s="2" t="s">
        <v>175</v>
      </c>
      <c r="AO883" s="22">
        <v>0</v>
      </c>
      <c r="AP883" s="22">
        <v>0</v>
      </c>
      <c r="AQ883" s="22">
        <v>1</v>
      </c>
      <c r="AR883" s="22"/>
      <c r="AS883" s="25">
        <v>25522</v>
      </c>
      <c r="AT883" s="25">
        <v>0</v>
      </c>
      <c r="AU883" s="25">
        <v>30093</v>
      </c>
      <c r="AV883" s="25">
        <v>0</v>
      </c>
      <c r="AW883" s="25">
        <v>25522</v>
      </c>
      <c r="AX883" s="25">
        <v>30093</v>
      </c>
      <c r="AY883" s="25">
        <v>4571</v>
      </c>
    </row>
    <row r="884" spans="2:51" hidden="1">
      <c r="B884" s="5" t="s">
        <v>19</v>
      </c>
      <c r="C884" s="2" t="s">
        <v>131</v>
      </c>
      <c r="D884" s="2"/>
      <c r="E884" s="2"/>
      <c r="F884" s="2" t="s">
        <v>126</v>
      </c>
      <c r="G884" s="3">
        <v>46245</v>
      </c>
      <c r="H884" s="2" t="s">
        <v>4642</v>
      </c>
      <c r="I884" s="3">
        <v>46245</v>
      </c>
      <c r="J884" s="2" t="s">
        <v>4643</v>
      </c>
      <c r="K884" s="2" t="s">
        <v>126</v>
      </c>
      <c r="L884" s="2"/>
      <c r="M884" s="2" t="s">
        <v>90</v>
      </c>
      <c r="N884" s="3">
        <v>46245</v>
      </c>
      <c r="O884" s="2"/>
      <c r="P884" s="2"/>
      <c r="Q884" s="2" t="s">
        <v>25</v>
      </c>
      <c r="R884" s="2" t="s">
        <v>25</v>
      </c>
      <c r="S884" s="2"/>
      <c r="T884" s="3"/>
      <c r="U884" s="2"/>
      <c r="V884" s="2"/>
      <c r="W884" s="2" t="s">
        <v>465</v>
      </c>
      <c r="X884" s="2" t="s">
        <v>113</v>
      </c>
      <c r="Y884" s="2" t="s">
        <v>170</v>
      </c>
      <c r="Z884" s="2" t="s">
        <v>92</v>
      </c>
      <c r="AA884" s="2" t="s">
        <v>90</v>
      </c>
      <c r="AB884" s="2"/>
      <c r="AC884" s="2" t="s">
        <v>114</v>
      </c>
      <c r="AD884" s="2"/>
      <c r="AE884" s="2" t="s">
        <v>171</v>
      </c>
      <c r="AF884" s="2" t="s">
        <v>125</v>
      </c>
      <c r="AG884" s="2" t="s">
        <v>126</v>
      </c>
      <c r="AH884" s="2" t="s">
        <v>127</v>
      </c>
      <c r="AI884" s="2"/>
      <c r="AJ884" s="2" t="s">
        <v>115</v>
      </c>
      <c r="AK884" s="2" t="s">
        <v>116</v>
      </c>
      <c r="AL884" s="2" t="s">
        <v>116</v>
      </c>
      <c r="AM884" s="2" t="s">
        <v>117</v>
      </c>
      <c r="AN884" s="2" t="s">
        <v>426</v>
      </c>
      <c r="AO884" s="22">
        <v>0</v>
      </c>
      <c r="AP884" s="22">
        <v>0</v>
      </c>
      <c r="AQ884" s="22">
        <v>1</v>
      </c>
      <c r="AR884" s="22"/>
      <c r="AS884" s="25">
        <v>22224</v>
      </c>
      <c r="AT884" s="25">
        <v>0</v>
      </c>
      <c r="AU884" s="25">
        <v>23722</v>
      </c>
      <c r="AV884" s="25">
        <v>0</v>
      </c>
      <c r="AW884" s="25">
        <v>22224</v>
      </c>
      <c r="AX884" s="25">
        <v>23722</v>
      </c>
      <c r="AY884" s="25">
        <v>1498</v>
      </c>
    </row>
    <row r="885" spans="2:51" hidden="1">
      <c r="B885" s="5" t="s">
        <v>19</v>
      </c>
      <c r="C885" s="2" t="s">
        <v>131</v>
      </c>
      <c r="D885" s="2"/>
      <c r="E885" s="2"/>
      <c r="F885" s="2" t="s">
        <v>126</v>
      </c>
      <c r="G885" s="3">
        <v>46245</v>
      </c>
      <c r="H885" s="2" t="s">
        <v>4644</v>
      </c>
      <c r="I885" s="3">
        <v>46245</v>
      </c>
      <c r="J885" s="2" t="s">
        <v>4645</v>
      </c>
      <c r="K885" s="2" t="s">
        <v>126</v>
      </c>
      <c r="L885" s="2"/>
      <c r="M885" s="2" t="s">
        <v>90</v>
      </c>
      <c r="N885" s="3">
        <v>46245</v>
      </c>
      <c r="O885" s="2"/>
      <c r="P885" s="2"/>
      <c r="Q885" s="2" t="s">
        <v>25</v>
      </c>
      <c r="R885" s="2" t="s">
        <v>25</v>
      </c>
      <c r="S885" s="2"/>
      <c r="T885" s="3"/>
      <c r="U885" s="2"/>
      <c r="V885" s="2"/>
      <c r="W885" s="2" t="s">
        <v>881</v>
      </c>
      <c r="X885" s="2" t="s">
        <v>113</v>
      </c>
      <c r="Y885" s="2" t="s">
        <v>170</v>
      </c>
      <c r="Z885" s="2" t="s">
        <v>92</v>
      </c>
      <c r="AA885" s="2" t="s">
        <v>90</v>
      </c>
      <c r="AB885" s="2"/>
      <c r="AC885" s="2" t="s">
        <v>114</v>
      </c>
      <c r="AD885" s="2"/>
      <c r="AE885" s="2" t="s">
        <v>171</v>
      </c>
      <c r="AF885" s="2" t="s">
        <v>125</v>
      </c>
      <c r="AG885" s="2" t="s">
        <v>126</v>
      </c>
      <c r="AH885" s="2" t="s">
        <v>127</v>
      </c>
      <c r="AI885" s="2"/>
      <c r="AJ885" s="2" t="s">
        <v>575</v>
      </c>
      <c r="AK885" s="2" t="s">
        <v>576</v>
      </c>
      <c r="AL885" s="2" t="s">
        <v>576</v>
      </c>
      <c r="AM885" s="2" t="s">
        <v>577</v>
      </c>
      <c r="AN885" s="2" t="s">
        <v>596</v>
      </c>
      <c r="AO885" s="22">
        <v>0</v>
      </c>
      <c r="AP885" s="22">
        <v>0</v>
      </c>
      <c r="AQ885" s="22">
        <v>1</v>
      </c>
      <c r="AR885" s="22"/>
      <c r="AS885" s="25">
        <v>24858</v>
      </c>
      <c r="AT885" s="25">
        <v>0</v>
      </c>
      <c r="AU885" s="25">
        <v>30465</v>
      </c>
      <c r="AV885" s="25">
        <v>0</v>
      </c>
      <c r="AW885" s="25">
        <v>24858</v>
      </c>
      <c r="AX885" s="25">
        <v>30465</v>
      </c>
      <c r="AY885" s="25">
        <v>5607</v>
      </c>
    </row>
    <row r="886" spans="2:51" hidden="1">
      <c r="B886" s="5" t="s">
        <v>19</v>
      </c>
      <c r="C886" s="2" t="s">
        <v>112</v>
      </c>
      <c r="D886" s="2" t="s">
        <v>100</v>
      </c>
      <c r="E886" s="2"/>
      <c r="F886" s="2"/>
      <c r="G886" s="3">
        <v>46245</v>
      </c>
      <c r="H886" s="2" t="s">
        <v>4646</v>
      </c>
      <c r="I886" s="3">
        <v>46245</v>
      </c>
      <c r="J886" s="2" t="s">
        <v>4647</v>
      </c>
      <c r="K886" s="2"/>
      <c r="L886" s="2"/>
      <c r="M886" s="2" t="s">
        <v>90</v>
      </c>
      <c r="N886" s="3"/>
      <c r="O886" s="2"/>
      <c r="P886" s="2"/>
      <c r="Q886" s="2" t="s">
        <v>23</v>
      </c>
      <c r="R886" s="2" t="s">
        <v>23</v>
      </c>
      <c r="S886" s="2"/>
      <c r="T886" s="3">
        <v>46245</v>
      </c>
      <c r="U886" s="2" t="s">
        <v>4648</v>
      </c>
      <c r="V886" s="2"/>
      <c r="W886" s="2" t="s">
        <v>508</v>
      </c>
      <c r="X886" s="2" t="s">
        <v>113</v>
      </c>
      <c r="Y886" s="2" t="s">
        <v>509</v>
      </c>
      <c r="Z886" s="2" t="s">
        <v>92</v>
      </c>
      <c r="AA886" s="2" t="s">
        <v>90</v>
      </c>
      <c r="AB886" s="2"/>
      <c r="AC886" s="2" t="s">
        <v>114</v>
      </c>
      <c r="AD886" s="2">
        <v>1</v>
      </c>
      <c r="AE886" s="2" t="s">
        <v>282</v>
      </c>
      <c r="AF886" s="2" t="s">
        <v>3</v>
      </c>
      <c r="AG886" s="2" t="s">
        <v>3</v>
      </c>
      <c r="AH886" s="2" t="s">
        <v>283</v>
      </c>
      <c r="AI886" s="2"/>
      <c r="AJ886" s="2" t="s">
        <v>160</v>
      </c>
      <c r="AK886" s="2" t="s">
        <v>161</v>
      </c>
      <c r="AL886" s="2" t="s">
        <v>161</v>
      </c>
      <c r="AM886" s="2" t="s">
        <v>162</v>
      </c>
      <c r="AN886" s="2" t="s">
        <v>4649</v>
      </c>
      <c r="AO886" s="22">
        <v>0</v>
      </c>
      <c r="AP886" s="22">
        <v>0</v>
      </c>
      <c r="AQ886" s="22">
        <v>0</v>
      </c>
      <c r="AR886" s="22">
        <v>0</v>
      </c>
      <c r="AS886" s="25">
        <v>15000</v>
      </c>
      <c r="AT886" s="25">
        <v>0</v>
      </c>
      <c r="AU886" s="25">
        <v>17762</v>
      </c>
      <c r="AV886" s="25">
        <v>0</v>
      </c>
      <c r="AW886" s="25">
        <v>15000</v>
      </c>
      <c r="AX886" s="25">
        <v>17762</v>
      </c>
      <c r="AY886" s="25">
        <v>2762</v>
      </c>
    </row>
    <row r="887" spans="2:51" hidden="1">
      <c r="B887" s="5" t="s">
        <v>19</v>
      </c>
      <c r="C887" s="2" t="s">
        <v>112</v>
      </c>
      <c r="D887" s="2" t="s">
        <v>100</v>
      </c>
      <c r="E887" s="2"/>
      <c r="F887" s="2"/>
      <c r="G887" s="3">
        <v>46245</v>
      </c>
      <c r="H887" s="2" t="s">
        <v>4650</v>
      </c>
      <c r="I887" s="3">
        <v>46245</v>
      </c>
      <c r="J887" s="2" t="s">
        <v>4651</v>
      </c>
      <c r="K887" s="2"/>
      <c r="L887" s="2"/>
      <c r="M887" s="2" t="s">
        <v>90</v>
      </c>
      <c r="N887" s="3"/>
      <c r="O887" s="2"/>
      <c r="P887" s="2"/>
      <c r="Q887" s="2" t="s">
        <v>23</v>
      </c>
      <c r="R887" s="2" t="s">
        <v>23</v>
      </c>
      <c r="S887" s="2"/>
      <c r="T887" s="3">
        <v>46245</v>
      </c>
      <c r="U887" s="2" t="s">
        <v>4652</v>
      </c>
      <c r="V887" s="2"/>
      <c r="W887" s="2" t="s">
        <v>280</v>
      </c>
      <c r="X887" s="2" t="s">
        <v>113</v>
      </c>
      <c r="Y887" s="2" t="s">
        <v>196</v>
      </c>
      <c r="Z887" s="2" t="s">
        <v>92</v>
      </c>
      <c r="AA887" s="2" t="s">
        <v>90</v>
      </c>
      <c r="AB887" s="2"/>
      <c r="AC887" s="2" t="s">
        <v>114</v>
      </c>
      <c r="AD887" s="2">
        <v>1</v>
      </c>
      <c r="AE887" s="2" t="s">
        <v>282</v>
      </c>
      <c r="AF887" s="2" t="s">
        <v>3</v>
      </c>
      <c r="AG887" s="2" t="s">
        <v>3</v>
      </c>
      <c r="AH887" s="2" t="s">
        <v>283</v>
      </c>
      <c r="AI887" s="2"/>
      <c r="AJ887" s="2" t="s">
        <v>390</v>
      </c>
      <c r="AK887" s="2" t="s">
        <v>362</v>
      </c>
      <c r="AL887" s="2" t="s">
        <v>362</v>
      </c>
      <c r="AM887" s="2" t="s">
        <v>391</v>
      </c>
      <c r="AN887" s="2" t="s">
        <v>4653</v>
      </c>
      <c r="AO887" s="22">
        <v>0</v>
      </c>
      <c r="AP887" s="22">
        <v>0</v>
      </c>
      <c r="AQ887" s="22">
        <v>0</v>
      </c>
      <c r="AR887" s="22">
        <v>0</v>
      </c>
      <c r="AS887" s="25">
        <v>37000</v>
      </c>
      <c r="AT887" s="25">
        <v>0</v>
      </c>
      <c r="AU887" s="25">
        <v>37873</v>
      </c>
      <c r="AV887" s="25">
        <v>0</v>
      </c>
      <c r="AW887" s="25">
        <v>37000</v>
      </c>
      <c r="AX887" s="25">
        <v>37873</v>
      </c>
      <c r="AY887" s="25">
        <v>873</v>
      </c>
    </row>
    <row r="888" spans="2:51" hidden="1">
      <c r="B888" s="5" t="s">
        <v>19</v>
      </c>
      <c r="C888" s="2" t="s">
        <v>112</v>
      </c>
      <c r="D888" s="2" t="s">
        <v>100</v>
      </c>
      <c r="E888" s="2"/>
      <c r="F888" s="2"/>
      <c r="G888" s="3">
        <v>46245</v>
      </c>
      <c r="H888" s="2" t="s">
        <v>4654</v>
      </c>
      <c r="I888" s="3">
        <v>46245</v>
      </c>
      <c r="J888" s="2" t="s">
        <v>4655</v>
      </c>
      <c r="K888" s="2"/>
      <c r="L888" s="2"/>
      <c r="M888" s="2" t="s">
        <v>90</v>
      </c>
      <c r="N888" s="3"/>
      <c r="O888" s="2"/>
      <c r="P888" s="2"/>
      <c r="Q888" s="2" t="s">
        <v>25</v>
      </c>
      <c r="R888" s="2" t="s">
        <v>25</v>
      </c>
      <c r="S888" s="2"/>
      <c r="T888" s="3">
        <v>46245</v>
      </c>
      <c r="U888" s="2" t="s">
        <v>4656</v>
      </c>
      <c r="V888" s="2"/>
      <c r="W888" s="2" t="s">
        <v>790</v>
      </c>
      <c r="X888" s="2" t="s">
        <v>113</v>
      </c>
      <c r="Y888" s="2" t="s">
        <v>196</v>
      </c>
      <c r="Z888" s="2" t="s">
        <v>92</v>
      </c>
      <c r="AA888" s="2" t="s">
        <v>90</v>
      </c>
      <c r="AB888" s="2"/>
      <c r="AC888" s="2" t="s">
        <v>114</v>
      </c>
      <c r="AD888" s="2">
        <v>1</v>
      </c>
      <c r="AE888" s="2" t="s">
        <v>125</v>
      </c>
      <c r="AF888" s="2" t="s">
        <v>125</v>
      </c>
      <c r="AG888" s="2" t="s">
        <v>126</v>
      </c>
      <c r="AH888" s="2" t="s">
        <v>127</v>
      </c>
      <c r="AI888" s="2"/>
      <c r="AJ888" s="2" t="s">
        <v>187</v>
      </c>
      <c r="AK888" s="2" t="s">
        <v>6</v>
      </c>
      <c r="AL888" s="2" t="s">
        <v>6</v>
      </c>
      <c r="AM888" s="2" t="s">
        <v>188</v>
      </c>
      <c r="AN888" s="2"/>
      <c r="AO888" s="22">
        <v>0</v>
      </c>
      <c r="AP888" s="22">
        <v>0</v>
      </c>
      <c r="AQ888" s="22">
        <v>0</v>
      </c>
      <c r="AR888" s="22">
        <v>0</v>
      </c>
      <c r="AS888" s="25">
        <v>39000</v>
      </c>
      <c r="AT888" s="25">
        <v>0</v>
      </c>
      <c r="AU888" s="25">
        <v>40277</v>
      </c>
      <c r="AV888" s="25">
        <v>0</v>
      </c>
      <c r="AW888" s="25">
        <v>39000</v>
      </c>
      <c r="AX888" s="25">
        <v>40277</v>
      </c>
      <c r="AY888" s="25">
        <v>1277</v>
      </c>
    </row>
    <row r="889" spans="2:51" hidden="1">
      <c r="B889" s="5" t="s">
        <v>19</v>
      </c>
      <c r="C889" s="2" t="s">
        <v>112</v>
      </c>
      <c r="D889" s="2" t="s">
        <v>100</v>
      </c>
      <c r="E889" s="2"/>
      <c r="F889" s="2"/>
      <c r="G889" s="3">
        <v>46245</v>
      </c>
      <c r="H889" s="2" t="s">
        <v>4657</v>
      </c>
      <c r="I889" s="3">
        <v>46245</v>
      </c>
      <c r="J889" s="2" t="s">
        <v>4658</v>
      </c>
      <c r="K889" s="2"/>
      <c r="L889" s="2"/>
      <c r="M889" s="2" t="s">
        <v>90</v>
      </c>
      <c r="N889" s="3"/>
      <c r="O889" s="2"/>
      <c r="P889" s="2"/>
      <c r="Q889" s="2" t="s">
        <v>23</v>
      </c>
      <c r="R889" s="2" t="s">
        <v>23</v>
      </c>
      <c r="S889" s="2"/>
      <c r="T889" s="3">
        <v>46245</v>
      </c>
      <c r="U889" s="2" t="s">
        <v>4659</v>
      </c>
      <c r="V889" s="2"/>
      <c r="W889" s="2" t="s">
        <v>292</v>
      </c>
      <c r="X889" s="2" t="s">
        <v>113</v>
      </c>
      <c r="Y889" s="2" t="s">
        <v>656</v>
      </c>
      <c r="Z889" s="2" t="s">
        <v>92</v>
      </c>
      <c r="AA889" s="2" t="s">
        <v>90</v>
      </c>
      <c r="AB889" s="2"/>
      <c r="AC889" s="2" t="s">
        <v>114</v>
      </c>
      <c r="AD889" s="2">
        <v>1</v>
      </c>
      <c r="AE889" s="2" t="s">
        <v>7</v>
      </c>
      <c r="AF889" s="2" t="s">
        <v>7</v>
      </c>
      <c r="AG889" s="2" t="s">
        <v>103</v>
      </c>
      <c r="AH889" s="2" t="s">
        <v>7</v>
      </c>
      <c r="AI889" s="2"/>
      <c r="AJ889" s="2" t="s">
        <v>321</v>
      </c>
      <c r="AK889" s="2" t="s">
        <v>322</v>
      </c>
      <c r="AL889" s="2" t="s">
        <v>322</v>
      </c>
      <c r="AM889" s="2" t="s">
        <v>323</v>
      </c>
      <c r="AN889" s="2" t="s">
        <v>4660</v>
      </c>
      <c r="AO889" s="22">
        <v>0</v>
      </c>
      <c r="AP889" s="22">
        <v>0</v>
      </c>
      <c r="AQ889" s="22">
        <v>0</v>
      </c>
      <c r="AR889" s="22">
        <v>0</v>
      </c>
      <c r="AS889" s="25">
        <v>27000</v>
      </c>
      <c r="AT889" s="25">
        <v>0</v>
      </c>
      <c r="AU889" s="25">
        <v>29592</v>
      </c>
      <c r="AV889" s="25">
        <v>0</v>
      </c>
      <c r="AW889" s="25">
        <v>27000</v>
      </c>
      <c r="AX889" s="25">
        <v>29592</v>
      </c>
      <c r="AY889" s="25">
        <v>2592</v>
      </c>
    </row>
    <row r="890" spans="2:51" hidden="1">
      <c r="B890" s="5" t="s">
        <v>19</v>
      </c>
      <c r="C890" s="2" t="s">
        <v>112</v>
      </c>
      <c r="D890" s="2" t="s">
        <v>100</v>
      </c>
      <c r="E890" s="2"/>
      <c r="F890" s="2"/>
      <c r="G890" s="3">
        <v>46245</v>
      </c>
      <c r="H890" s="2" t="s">
        <v>4661</v>
      </c>
      <c r="I890" s="3">
        <v>46245</v>
      </c>
      <c r="J890" s="2" t="s">
        <v>4662</v>
      </c>
      <c r="K890" s="2"/>
      <c r="L890" s="2"/>
      <c r="M890" s="2" t="s">
        <v>90</v>
      </c>
      <c r="N890" s="3"/>
      <c r="O890" s="2"/>
      <c r="P890" s="2"/>
      <c r="Q890" s="2" t="s">
        <v>1048</v>
      </c>
      <c r="R890" s="2" t="s">
        <v>1048</v>
      </c>
      <c r="S890" s="2"/>
      <c r="T890" s="3">
        <v>46245</v>
      </c>
      <c r="U890" s="2" t="s">
        <v>4663</v>
      </c>
      <c r="V890" s="2"/>
      <c r="W890" s="2" t="s">
        <v>4664</v>
      </c>
      <c r="X890" s="2" t="s">
        <v>113</v>
      </c>
      <c r="Y890" s="2" t="s">
        <v>4665</v>
      </c>
      <c r="Z890" s="2" t="s">
        <v>92</v>
      </c>
      <c r="AA890" s="2" t="s">
        <v>90</v>
      </c>
      <c r="AB890" s="2"/>
      <c r="AC890" s="2" t="s">
        <v>114</v>
      </c>
      <c r="AD890" s="2">
        <v>1</v>
      </c>
      <c r="AE890" s="2" t="s">
        <v>138</v>
      </c>
      <c r="AF890" s="2" t="s">
        <v>103</v>
      </c>
      <c r="AG890" s="2" t="s">
        <v>103</v>
      </c>
      <c r="AH890" s="2" t="s">
        <v>139</v>
      </c>
      <c r="AI890" s="2"/>
      <c r="AJ890" s="2" t="s">
        <v>282</v>
      </c>
      <c r="AK890" s="2" t="s">
        <v>3</v>
      </c>
      <c r="AL890" s="2" t="s">
        <v>3</v>
      </c>
      <c r="AM890" s="2" t="s">
        <v>283</v>
      </c>
      <c r="AN890" s="2"/>
      <c r="AO890" s="22">
        <v>0</v>
      </c>
      <c r="AP890" s="22">
        <v>0</v>
      </c>
      <c r="AQ890" s="22">
        <v>0</v>
      </c>
      <c r="AR890" s="22">
        <v>0</v>
      </c>
      <c r="AS890" s="25">
        <v>14000</v>
      </c>
      <c r="AT890" s="25">
        <v>0</v>
      </c>
      <c r="AU890" s="25">
        <v>16500</v>
      </c>
      <c r="AV890" s="25">
        <v>0</v>
      </c>
      <c r="AW890" s="25">
        <v>14000</v>
      </c>
      <c r="AX890" s="25">
        <v>16500</v>
      </c>
      <c r="AY890" s="25">
        <v>2500</v>
      </c>
    </row>
    <row r="891" spans="2:51" hidden="1">
      <c r="B891" s="5" t="s">
        <v>19</v>
      </c>
      <c r="C891" s="2" t="s">
        <v>112</v>
      </c>
      <c r="D891" s="2" t="s">
        <v>100</v>
      </c>
      <c r="E891" s="2"/>
      <c r="F891" s="2"/>
      <c r="G891" s="3">
        <v>46245</v>
      </c>
      <c r="H891" s="2" t="s">
        <v>4666</v>
      </c>
      <c r="I891" s="3">
        <v>46245</v>
      </c>
      <c r="J891" s="2" t="s">
        <v>4667</v>
      </c>
      <c r="K891" s="2"/>
      <c r="L891" s="2"/>
      <c r="M891" s="2" t="s">
        <v>90</v>
      </c>
      <c r="N891" s="3"/>
      <c r="O891" s="2"/>
      <c r="P891" s="2"/>
      <c r="Q891" s="2" t="s">
        <v>25</v>
      </c>
      <c r="R891" s="2" t="s">
        <v>25</v>
      </c>
      <c r="S891" s="2"/>
      <c r="T891" s="3">
        <v>46245</v>
      </c>
      <c r="U891" s="2" t="s">
        <v>4668</v>
      </c>
      <c r="V891" s="2"/>
      <c r="W891" s="2" t="s">
        <v>4669</v>
      </c>
      <c r="X891" s="2" t="s">
        <v>113</v>
      </c>
      <c r="Y891" s="2" t="s">
        <v>4670</v>
      </c>
      <c r="Z891" s="2" t="s">
        <v>92</v>
      </c>
      <c r="AA891" s="2" t="s">
        <v>90</v>
      </c>
      <c r="AB891" s="2"/>
      <c r="AC891" s="2" t="s">
        <v>114</v>
      </c>
      <c r="AD891" s="2">
        <v>1</v>
      </c>
      <c r="AE891" s="2" t="s">
        <v>125</v>
      </c>
      <c r="AF891" s="2" t="s">
        <v>125</v>
      </c>
      <c r="AG891" s="2" t="s">
        <v>126</v>
      </c>
      <c r="AH891" s="2" t="s">
        <v>127</v>
      </c>
      <c r="AI891" s="2"/>
      <c r="AJ891" s="2" t="s">
        <v>896</v>
      </c>
      <c r="AK891" s="2" t="s">
        <v>897</v>
      </c>
      <c r="AL891" s="2" t="s">
        <v>897</v>
      </c>
      <c r="AM891" s="2" t="s">
        <v>898</v>
      </c>
      <c r="AN891" s="2"/>
      <c r="AO891" s="22">
        <v>0</v>
      </c>
      <c r="AP891" s="22">
        <v>0</v>
      </c>
      <c r="AQ891" s="22">
        <v>0</v>
      </c>
      <c r="AR891" s="22">
        <v>0</v>
      </c>
      <c r="AS891" s="25">
        <v>24000</v>
      </c>
      <c r="AT891" s="25">
        <v>0</v>
      </c>
      <c r="AU891" s="25">
        <v>32813</v>
      </c>
      <c r="AV891" s="25">
        <v>0</v>
      </c>
      <c r="AW891" s="25">
        <v>24000</v>
      </c>
      <c r="AX891" s="25">
        <v>32813</v>
      </c>
      <c r="AY891" s="25">
        <v>8813</v>
      </c>
    </row>
    <row r="892" spans="2:51" hidden="1">
      <c r="B892" s="5" t="s">
        <v>19</v>
      </c>
      <c r="C892" s="2" t="s">
        <v>112</v>
      </c>
      <c r="D892" s="2" t="s">
        <v>100</v>
      </c>
      <c r="E892" s="2"/>
      <c r="F892" s="2"/>
      <c r="G892" s="3">
        <v>46245</v>
      </c>
      <c r="H892" s="2" t="s">
        <v>4671</v>
      </c>
      <c r="I892" s="3">
        <v>46245</v>
      </c>
      <c r="J892" s="2" t="s">
        <v>4672</v>
      </c>
      <c r="K892" s="2"/>
      <c r="L892" s="2"/>
      <c r="M892" s="2" t="s">
        <v>90</v>
      </c>
      <c r="N892" s="3"/>
      <c r="O892" s="2"/>
      <c r="P892" s="2"/>
      <c r="Q892" s="2" t="s">
        <v>883</v>
      </c>
      <c r="R892" s="2" t="s">
        <v>883</v>
      </c>
      <c r="S892" s="2"/>
      <c r="T892" s="3">
        <v>46245</v>
      </c>
      <c r="U892" s="2" t="s">
        <v>4673</v>
      </c>
      <c r="V892" s="2"/>
      <c r="W892" s="2" t="s">
        <v>621</v>
      </c>
      <c r="X892" s="2" t="s">
        <v>151</v>
      </c>
      <c r="Y892" s="2" t="s">
        <v>622</v>
      </c>
      <c r="Z892" s="2" t="s">
        <v>92</v>
      </c>
      <c r="AA892" s="2" t="s">
        <v>90</v>
      </c>
      <c r="AB892" s="2"/>
      <c r="AC892" s="2" t="s">
        <v>114</v>
      </c>
      <c r="AD892" s="2">
        <v>1</v>
      </c>
      <c r="AE892" s="2" t="s">
        <v>231</v>
      </c>
      <c r="AF892" s="2" t="s">
        <v>207</v>
      </c>
      <c r="AG892" s="2" t="s">
        <v>207</v>
      </c>
      <c r="AH892" s="2" t="s">
        <v>178</v>
      </c>
      <c r="AI892" s="2"/>
      <c r="AJ892" s="2" t="s">
        <v>1181</v>
      </c>
      <c r="AK892" s="2" t="s">
        <v>1181</v>
      </c>
      <c r="AL892" s="2" t="s">
        <v>126</v>
      </c>
      <c r="AM892" s="2" t="s">
        <v>1182</v>
      </c>
      <c r="AN892" s="2" t="s">
        <v>4674</v>
      </c>
      <c r="AO892" s="22">
        <v>0</v>
      </c>
      <c r="AP892" s="22">
        <v>0</v>
      </c>
      <c r="AQ892" s="22">
        <v>0</v>
      </c>
      <c r="AR892" s="22">
        <v>0</v>
      </c>
      <c r="AS892" s="25">
        <v>17000</v>
      </c>
      <c r="AT892" s="25">
        <v>0</v>
      </c>
      <c r="AU892" s="25">
        <v>19902</v>
      </c>
      <c r="AV892" s="25">
        <v>0</v>
      </c>
      <c r="AW892" s="25">
        <v>17000</v>
      </c>
      <c r="AX892" s="25">
        <v>19902</v>
      </c>
      <c r="AY892" s="25">
        <v>2902</v>
      </c>
    </row>
    <row r="893" spans="2:51" hidden="1">
      <c r="B893" s="5" t="s">
        <v>19</v>
      </c>
      <c r="C893" s="2" t="s">
        <v>112</v>
      </c>
      <c r="D893" s="2" t="s">
        <v>100</v>
      </c>
      <c r="E893" s="2"/>
      <c r="F893" s="2"/>
      <c r="G893" s="3">
        <v>46245</v>
      </c>
      <c r="H893" s="2" t="s">
        <v>4675</v>
      </c>
      <c r="I893" s="3">
        <v>46245</v>
      </c>
      <c r="J893" s="2" t="s">
        <v>4676</v>
      </c>
      <c r="K893" s="2"/>
      <c r="L893" s="2"/>
      <c r="M893" s="2" t="s">
        <v>90</v>
      </c>
      <c r="N893" s="3"/>
      <c r="O893" s="2"/>
      <c r="P893" s="2"/>
      <c r="Q893" s="2" t="s">
        <v>23</v>
      </c>
      <c r="R893" s="2" t="s">
        <v>23</v>
      </c>
      <c r="S893" s="2"/>
      <c r="T893" s="3">
        <v>46245</v>
      </c>
      <c r="U893" s="2" t="s">
        <v>4677</v>
      </c>
      <c r="V893" s="2"/>
      <c r="W893" s="2" t="s">
        <v>853</v>
      </c>
      <c r="X893" s="2" t="s">
        <v>113</v>
      </c>
      <c r="Y893" s="2" t="s">
        <v>854</v>
      </c>
      <c r="Z893" s="2" t="s">
        <v>92</v>
      </c>
      <c r="AA893" s="2" t="s">
        <v>90</v>
      </c>
      <c r="AB893" s="2"/>
      <c r="AC893" s="2" t="s">
        <v>114</v>
      </c>
      <c r="AD893" s="2">
        <v>1</v>
      </c>
      <c r="AE893" s="2" t="s">
        <v>282</v>
      </c>
      <c r="AF893" s="2" t="s">
        <v>3</v>
      </c>
      <c r="AG893" s="2" t="s">
        <v>3</v>
      </c>
      <c r="AH893" s="2" t="s">
        <v>283</v>
      </c>
      <c r="AI893" s="2"/>
      <c r="AJ893" s="2" t="s">
        <v>179</v>
      </c>
      <c r="AK893" s="2" t="s">
        <v>8</v>
      </c>
      <c r="AL893" s="2" t="s">
        <v>8</v>
      </c>
      <c r="AM893" s="2" t="s">
        <v>180</v>
      </c>
      <c r="AN893" s="2" t="s">
        <v>4678</v>
      </c>
      <c r="AO893" s="22">
        <v>0</v>
      </c>
      <c r="AP893" s="22">
        <v>0</v>
      </c>
      <c r="AQ893" s="22">
        <v>0</v>
      </c>
      <c r="AR893" s="22">
        <v>0</v>
      </c>
      <c r="AS893" s="25">
        <v>12000</v>
      </c>
      <c r="AT893" s="25">
        <v>0</v>
      </c>
      <c r="AU893" s="25">
        <v>14963</v>
      </c>
      <c r="AV893" s="25">
        <v>0</v>
      </c>
      <c r="AW893" s="25">
        <v>12000</v>
      </c>
      <c r="AX893" s="25">
        <v>14963</v>
      </c>
      <c r="AY893" s="25">
        <v>2963</v>
      </c>
    </row>
    <row r="894" spans="2:51" hidden="1">
      <c r="B894" s="5" t="s">
        <v>19</v>
      </c>
      <c r="C894" s="2" t="s">
        <v>112</v>
      </c>
      <c r="D894" s="2" t="s">
        <v>100</v>
      </c>
      <c r="E894" s="2"/>
      <c r="F894" s="2"/>
      <c r="G894" s="3">
        <v>46245</v>
      </c>
      <c r="H894" s="2" t="s">
        <v>4679</v>
      </c>
      <c r="I894" s="3">
        <v>46245</v>
      </c>
      <c r="J894" s="2" t="s">
        <v>4680</v>
      </c>
      <c r="K894" s="2"/>
      <c r="L894" s="2"/>
      <c r="M894" s="2" t="s">
        <v>90</v>
      </c>
      <c r="N894" s="3"/>
      <c r="O894" s="2"/>
      <c r="P894" s="2"/>
      <c r="Q894" s="2" t="s">
        <v>883</v>
      </c>
      <c r="R894" s="2" t="s">
        <v>883</v>
      </c>
      <c r="S894" s="2"/>
      <c r="T894" s="3">
        <v>46245</v>
      </c>
      <c r="U894" s="2" t="s">
        <v>4681</v>
      </c>
      <c r="V894" s="2"/>
      <c r="W894" s="2" t="s">
        <v>4682</v>
      </c>
      <c r="X894" s="2" t="s">
        <v>113</v>
      </c>
      <c r="Y894" s="2" t="s">
        <v>4683</v>
      </c>
      <c r="Z894" s="2" t="s">
        <v>92</v>
      </c>
      <c r="AA894" s="2" t="s">
        <v>90</v>
      </c>
      <c r="AB894" s="2"/>
      <c r="AC894" s="2" t="s">
        <v>93</v>
      </c>
      <c r="AD894" s="2">
        <v>1</v>
      </c>
      <c r="AE894" s="2" t="s">
        <v>254</v>
      </c>
      <c r="AF894" s="2" t="s">
        <v>126</v>
      </c>
      <c r="AG894" s="2" t="s">
        <v>126</v>
      </c>
      <c r="AH894" s="2" t="s">
        <v>314</v>
      </c>
      <c r="AI894" s="2"/>
      <c r="AJ894" s="2" t="s">
        <v>1181</v>
      </c>
      <c r="AK894" s="2" t="s">
        <v>1181</v>
      </c>
      <c r="AL894" s="2" t="s">
        <v>126</v>
      </c>
      <c r="AM894" s="2" t="s">
        <v>1182</v>
      </c>
      <c r="AN894" s="2" t="s">
        <v>4684</v>
      </c>
      <c r="AO894" s="22">
        <v>0</v>
      </c>
      <c r="AP894" s="22">
        <v>0</v>
      </c>
      <c r="AQ894" s="22">
        <v>0</v>
      </c>
      <c r="AR894" s="22">
        <v>0</v>
      </c>
      <c r="AS894" s="25">
        <v>3500</v>
      </c>
      <c r="AT894" s="25">
        <v>0</v>
      </c>
      <c r="AU894" s="25">
        <v>4975</v>
      </c>
      <c r="AV894" s="25">
        <v>0</v>
      </c>
      <c r="AW894" s="25">
        <v>3500</v>
      </c>
      <c r="AX894" s="25">
        <v>4975</v>
      </c>
      <c r="AY894" s="25">
        <v>1475</v>
      </c>
    </row>
    <row r="895" spans="2:51" hidden="1">
      <c r="B895" s="5" t="s">
        <v>19</v>
      </c>
      <c r="C895" s="2" t="s">
        <v>112</v>
      </c>
      <c r="D895" s="2" t="s">
        <v>100</v>
      </c>
      <c r="E895" s="2"/>
      <c r="F895" s="2"/>
      <c r="G895" s="3">
        <v>46245</v>
      </c>
      <c r="H895" s="2" t="s">
        <v>4685</v>
      </c>
      <c r="I895" s="3">
        <v>46245</v>
      </c>
      <c r="J895" s="2" t="s">
        <v>4686</v>
      </c>
      <c r="K895" s="2"/>
      <c r="L895" s="2"/>
      <c r="M895" s="2" t="s">
        <v>90</v>
      </c>
      <c r="N895" s="3"/>
      <c r="O895" s="2"/>
      <c r="P895" s="2"/>
      <c r="Q895" s="2" t="s">
        <v>883</v>
      </c>
      <c r="R895" s="2" t="s">
        <v>883</v>
      </c>
      <c r="S895" s="2"/>
      <c r="T895" s="3">
        <v>46245</v>
      </c>
      <c r="U895" s="2" t="s">
        <v>4687</v>
      </c>
      <c r="V895" s="2"/>
      <c r="W895" s="2" t="s">
        <v>4688</v>
      </c>
      <c r="X895" s="2" t="s">
        <v>113</v>
      </c>
      <c r="Y895" s="2" t="s">
        <v>984</v>
      </c>
      <c r="Z895" s="2" t="s">
        <v>92</v>
      </c>
      <c r="AA895" s="2" t="s">
        <v>1160</v>
      </c>
      <c r="AB895" s="2" t="s">
        <v>1161</v>
      </c>
      <c r="AC895" s="2" t="s">
        <v>114</v>
      </c>
      <c r="AD895" s="2">
        <v>1</v>
      </c>
      <c r="AE895" s="2" t="s">
        <v>123</v>
      </c>
      <c r="AF895" s="2" t="s">
        <v>13</v>
      </c>
      <c r="AG895" s="2" t="s">
        <v>13</v>
      </c>
      <c r="AH895" s="2" t="s">
        <v>124</v>
      </c>
      <c r="AI895" s="2"/>
      <c r="AJ895" s="2" t="s">
        <v>1181</v>
      </c>
      <c r="AK895" s="2" t="s">
        <v>1181</v>
      </c>
      <c r="AL895" s="2" t="s">
        <v>126</v>
      </c>
      <c r="AM895" s="2" t="s">
        <v>1182</v>
      </c>
      <c r="AN895" s="2" t="s">
        <v>4689</v>
      </c>
      <c r="AO895" s="22">
        <v>0</v>
      </c>
      <c r="AP895" s="22">
        <v>0</v>
      </c>
      <c r="AQ895" s="22">
        <v>0</v>
      </c>
      <c r="AR895" s="22">
        <v>0</v>
      </c>
      <c r="AS895" s="25">
        <v>10000</v>
      </c>
      <c r="AT895" s="25">
        <v>0</v>
      </c>
      <c r="AU895" s="25">
        <v>12162</v>
      </c>
      <c r="AV895" s="25">
        <v>0</v>
      </c>
      <c r="AW895" s="25">
        <v>10000</v>
      </c>
      <c r="AX895" s="25">
        <v>12162</v>
      </c>
      <c r="AY895" s="25">
        <v>2162</v>
      </c>
    </row>
    <row r="896" spans="2:51" hidden="1">
      <c r="B896" s="5" t="s">
        <v>19</v>
      </c>
      <c r="C896" s="2" t="s">
        <v>112</v>
      </c>
      <c r="D896" s="2" t="s">
        <v>100</v>
      </c>
      <c r="E896" s="2"/>
      <c r="F896" s="2"/>
      <c r="G896" s="3">
        <v>46245</v>
      </c>
      <c r="H896" s="2" t="s">
        <v>4690</v>
      </c>
      <c r="I896" s="3">
        <v>46245</v>
      </c>
      <c r="J896" s="2" t="s">
        <v>4691</v>
      </c>
      <c r="K896" s="2"/>
      <c r="L896" s="2"/>
      <c r="M896" s="2" t="s">
        <v>90</v>
      </c>
      <c r="N896" s="3"/>
      <c r="O896" s="2"/>
      <c r="P896" s="2"/>
      <c r="Q896" s="2" t="s">
        <v>23</v>
      </c>
      <c r="R896" s="2" t="s">
        <v>23</v>
      </c>
      <c r="S896" s="2"/>
      <c r="T896" s="3">
        <v>46245</v>
      </c>
      <c r="U896" s="2" t="s">
        <v>4692</v>
      </c>
      <c r="V896" s="2"/>
      <c r="W896" s="2" t="s">
        <v>4693</v>
      </c>
      <c r="X896" s="2" t="s">
        <v>113</v>
      </c>
      <c r="Y896" s="2" t="s">
        <v>3060</v>
      </c>
      <c r="Z896" s="2" t="s">
        <v>92</v>
      </c>
      <c r="AA896" s="2" t="s">
        <v>90</v>
      </c>
      <c r="AB896" s="2"/>
      <c r="AC896" s="2" t="s">
        <v>114</v>
      </c>
      <c r="AD896" s="2">
        <v>1</v>
      </c>
      <c r="AE896" s="2" t="s">
        <v>282</v>
      </c>
      <c r="AF896" s="2" t="s">
        <v>3</v>
      </c>
      <c r="AG896" s="2" t="s">
        <v>3</v>
      </c>
      <c r="AH896" s="2" t="s">
        <v>283</v>
      </c>
      <c r="AI896" s="2"/>
      <c r="AJ896" s="2" t="s">
        <v>236</v>
      </c>
      <c r="AK896" s="2" t="s">
        <v>168</v>
      </c>
      <c r="AL896" s="2" t="s">
        <v>168</v>
      </c>
      <c r="AM896" s="2" t="s">
        <v>237</v>
      </c>
      <c r="AN896" s="2" t="s">
        <v>4694</v>
      </c>
      <c r="AO896" s="22">
        <v>0</v>
      </c>
      <c r="AP896" s="22">
        <v>0</v>
      </c>
      <c r="AQ896" s="22">
        <v>0</v>
      </c>
      <c r="AR896" s="22">
        <v>0</v>
      </c>
      <c r="AS896" s="25">
        <v>30000</v>
      </c>
      <c r="AT896" s="25">
        <v>0</v>
      </c>
      <c r="AU896" s="25">
        <v>39741</v>
      </c>
      <c r="AV896" s="25">
        <v>0</v>
      </c>
      <c r="AW896" s="25">
        <v>30000</v>
      </c>
      <c r="AX896" s="25">
        <v>39741</v>
      </c>
      <c r="AY896" s="25">
        <v>9741</v>
      </c>
    </row>
    <row r="897" spans="2:51">
      <c r="B897" s="5" t="s">
        <v>17</v>
      </c>
      <c r="C897" s="2" t="s">
        <v>600</v>
      </c>
      <c r="D897" s="2" t="s">
        <v>100</v>
      </c>
      <c r="E897" s="2"/>
      <c r="F897" s="2"/>
      <c r="G897" s="3">
        <v>46245</v>
      </c>
      <c r="H897" s="2" t="s">
        <v>4695</v>
      </c>
      <c r="I897" s="3">
        <v>46245</v>
      </c>
      <c r="J897" s="2" t="s">
        <v>4696</v>
      </c>
      <c r="K897" s="2" t="s">
        <v>208</v>
      </c>
      <c r="L897" s="2"/>
      <c r="M897" s="2" t="s">
        <v>90</v>
      </c>
      <c r="N897" s="3"/>
      <c r="O897" s="2"/>
      <c r="P897" s="2"/>
      <c r="Q897" s="2" t="s">
        <v>719</v>
      </c>
      <c r="R897" s="2"/>
      <c r="S897" s="2"/>
      <c r="T897" s="3">
        <v>46245</v>
      </c>
      <c r="U897" s="2" t="s">
        <v>4697</v>
      </c>
      <c r="V897" s="2"/>
      <c r="W897" s="2" t="s">
        <v>472</v>
      </c>
      <c r="X897" s="2" t="s">
        <v>91</v>
      </c>
      <c r="Y897" s="2" t="s">
        <v>512</v>
      </c>
      <c r="Z897" s="2" t="s">
        <v>149</v>
      </c>
      <c r="AA897" s="2" t="s">
        <v>90</v>
      </c>
      <c r="AB897" s="2"/>
      <c r="AC897" s="2" t="s">
        <v>114</v>
      </c>
      <c r="AD897" s="2">
        <v>1</v>
      </c>
      <c r="AE897" s="2" t="s">
        <v>422</v>
      </c>
      <c r="AF897" s="2" t="s">
        <v>423</v>
      </c>
      <c r="AG897" s="2" t="s">
        <v>423</v>
      </c>
      <c r="AH897" s="2" t="s">
        <v>424</v>
      </c>
      <c r="AI897" s="2"/>
      <c r="AJ897" s="2" t="s">
        <v>232</v>
      </c>
      <c r="AK897" s="2" t="s">
        <v>5</v>
      </c>
      <c r="AL897" s="2" t="s">
        <v>5</v>
      </c>
      <c r="AM897" s="2" t="s">
        <v>178</v>
      </c>
      <c r="AN897" s="2"/>
      <c r="AO897" s="22">
        <v>0</v>
      </c>
      <c r="AP897" s="22">
        <v>529</v>
      </c>
      <c r="AQ897" s="22">
        <v>832</v>
      </c>
      <c r="AR897" s="22">
        <v>303</v>
      </c>
      <c r="AS897" s="25">
        <v>36212.04</v>
      </c>
      <c r="AT897" s="25">
        <v>0</v>
      </c>
      <c r="AU897" s="25">
        <v>39364</v>
      </c>
      <c r="AV897" s="25">
        <v>0</v>
      </c>
      <c r="AW897" s="25">
        <v>36212.04</v>
      </c>
      <c r="AX897" s="25">
        <v>39364</v>
      </c>
      <c r="AY897" s="25">
        <v>3151.96</v>
      </c>
    </row>
    <row r="898" spans="2:51">
      <c r="B898" s="5" t="s">
        <v>17</v>
      </c>
      <c r="C898" s="2" t="s">
        <v>600</v>
      </c>
      <c r="D898" s="2" t="s">
        <v>100</v>
      </c>
      <c r="E898" s="2"/>
      <c r="F898" s="2"/>
      <c r="G898" s="3">
        <v>46245</v>
      </c>
      <c r="H898" s="2" t="s">
        <v>4698</v>
      </c>
      <c r="I898" s="3">
        <v>46245</v>
      </c>
      <c r="J898" s="2" t="s">
        <v>4699</v>
      </c>
      <c r="K898" s="2" t="s">
        <v>208</v>
      </c>
      <c r="L898" s="2"/>
      <c r="M898" s="2" t="s">
        <v>90</v>
      </c>
      <c r="N898" s="3"/>
      <c r="O898" s="2"/>
      <c r="P898" s="2"/>
      <c r="Q898" s="2" t="s">
        <v>719</v>
      </c>
      <c r="R898" s="2"/>
      <c r="S898" s="2"/>
      <c r="T898" s="3">
        <v>46245</v>
      </c>
      <c r="U898" s="2" t="s">
        <v>4700</v>
      </c>
      <c r="V898" s="2"/>
      <c r="W898" s="2" t="s">
        <v>905</v>
      </c>
      <c r="X898" s="2" t="s">
        <v>91</v>
      </c>
      <c r="Y898" s="2" t="s">
        <v>906</v>
      </c>
      <c r="Z898" s="2" t="s">
        <v>149</v>
      </c>
      <c r="AA898" s="2" t="s">
        <v>90</v>
      </c>
      <c r="AB898" s="2"/>
      <c r="AC898" s="2" t="s">
        <v>114</v>
      </c>
      <c r="AD898" s="2">
        <v>1</v>
      </c>
      <c r="AE898" s="2" t="s">
        <v>422</v>
      </c>
      <c r="AF898" s="2" t="s">
        <v>423</v>
      </c>
      <c r="AG898" s="2" t="s">
        <v>423</v>
      </c>
      <c r="AH898" s="2" t="s">
        <v>424</v>
      </c>
      <c r="AI898" s="2"/>
      <c r="AJ898" s="2" t="s">
        <v>97</v>
      </c>
      <c r="AK898" s="2" t="s">
        <v>14</v>
      </c>
      <c r="AL898" s="2" t="s">
        <v>14</v>
      </c>
      <c r="AM898" s="2" t="s">
        <v>98</v>
      </c>
      <c r="AN898" s="2"/>
      <c r="AO898" s="22">
        <v>0</v>
      </c>
      <c r="AP898" s="22">
        <v>317</v>
      </c>
      <c r="AQ898" s="22">
        <v>317</v>
      </c>
      <c r="AR898" s="22">
        <v>0</v>
      </c>
      <c r="AS898" s="25">
        <v>12772.38</v>
      </c>
      <c r="AT898" s="25">
        <v>200.32</v>
      </c>
      <c r="AU898" s="25">
        <v>21857</v>
      </c>
      <c r="AV898" s="25">
        <v>0</v>
      </c>
      <c r="AW898" s="25">
        <v>12572.06</v>
      </c>
      <c r="AX898" s="25">
        <v>21857</v>
      </c>
      <c r="AY898" s="25">
        <v>9284.94</v>
      </c>
    </row>
    <row r="899" spans="2:51" hidden="1">
      <c r="B899" s="5" t="s">
        <v>17</v>
      </c>
      <c r="C899" s="2" t="s">
        <v>107</v>
      </c>
      <c r="D899" s="2"/>
      <c r="E899" s="2"/>
      <c r="F899" s="2"/>
      <c r="G899" s="3">
        <v>46245</v>
      </c>
      <c r="H899" s="2" t="s">
        <v>4701</v>
      </c>
      <c r="I899" s="3">
        <v>46245</v>
      </c>
      <c r="J899" s="2" t="s">
        <v>4702</v>
      </c>
      <c r="K899" s="2" t="s">
        <v>208</v>
      </c>
      <c r="L899" s="2"/>
      <c r="M899" s="2" t="s">
        <v>90</v>
      </c>
      <c r="N899" s="3"/>
      <c r="O899" s="2"/>
      <c r="P899" s="2"/>
      <c r="Q899" s="2" t="s">
        <v>719</v>
      </c>
      <c r="R899" s="2"/>
      <c r="S899" s="2"/>
      <c r="T899" s="3">
        <v>46245</v>
      </c>
      <c r="U899" s="2" t="s">
        <v>4703</v>
      </c>
      <c r="V899" s="2"/>
      <c r="W899" s="2" t="s">
        <v>4704</v>
      </c>
      <c r="X899" s="2" t="s">
        <v>91</v>
      </c>
      <c r="Y899" s="2" t="s">
        <v>936</v>
      </c>
      <c r="Z899" s="2" t="s">
        <v>92</v>
      </c>
      <c r="AA899" s="2" t="s">
        <v>4705</v>
      </c>
      <c r="AB899" s="2" t="s">
        <v>4706</v>
      </c>
      <c r="AC899" s="2" t="s">
        <v>114</v>
      </c>
      <c r="AD899" s="2">
        <v>1</v>
      </c>
      <c r="AE899" s="2" t="s">
        <v>422</v>
      </c>
      <c r="AF899" s="2" t="s">
        <v>423</v>
      </c>
      <c r="AG899" s="2" t="s">
        <v>423</v>
      </c>
      <c r="AH899" s="2" t="s">
        <v>424</v>
      </c>
      <c r="AI899" s="2"/>
      <c r="AJ899" s="2" t="s">
        <v>232</v>
      </c>
      <c r="AK899" s="2" t="s">
        <v>5</v>
      </c>
      <c r="AL899" s="2" t="s">
        <v>5</v>
      </c>
      <c r="AM899" s="2" t="s">
        <v>178</v>
      </c>
      <c r="AN899" s="2" t="s">
        <v>4707</v>
      </c>
      <c r="AO899" s="22">
        <v>0</v>
      </c>
      <c r="AP899" s="22">
        <v>0</v>
      </c>
      <c r="AQ899" s="22">
        <v>0</v>
      </c>
      <c r="AR899" s="22">
        <v>0</v>
      </c>
      <c r="AS899" s="25">
        <v>32000</v>
      </c>
      <c r="AT899" s="25">
        <v>0</v>
      </c>
      <c r="AU899" s="25">
        <v>39364</v>
      </c>
      <c r="AV899" s="25">
        <v>0</v>
      </c>
      <c r="AW899" s="25">
        <v>32000</v>
      </c>
      <c r="AX899" s="25">
        <v>39364</v>
      </c>
      <c r="AY899" s="25">
        <v>7364</v>
      </c>
    </row>
    <row r="900" spans="2:51" hidden="1">
      <c r="B900" s="5" t="s">
        <v>17</v>
      </c>
      <c r="C900" s="2" t="s">
        <v>107</v>
      </c>
      <c r="D900" s="2"/>
      <c r="E900" s="2"/>
      <c r="F900" s="2"/>
      <c r="G900" s="3">
        <v>46245</v>
      </c>
      <c r="H900" s="2" t="s">
        <v>4708</v>
      </c>
      <c r="I900" s="3">
        <v>46245</v>
      </c>
      <c r="J900" s="2" t="s">
        <v>4709</v>
      </c>
      <c r="K900" s="2" t="s">
        <v>208</v>
      </c>
      <c r="L900" s="2"/>
      <c r="M900" s="2" t="s">
        <v>90</v>
      </c>
      <c r="N900" s="3"/>
      <c r="O900" s="2"/>
      <c r="P900" s="2"/>
      <c r="Q900" s="2" t="s">
        <v>719</v>
      </c>
      <c r="R900" s="2"/>
      <c r="S900" s="2"/>
      <c r="T900" s="3">
        <v>46245</v>
      </c>
      <c r="U900" s="2" t="s">
        <v>4710</v>
      </c>
      <c r="V900" s="2"/>
      <c r="W900" s="2" t="s">
        <v>4711</v>
      </c>
      <c r="X900" s="2" t="s">
        <v>91</v>
      </c>
      <c r="Y900" s="2" t="s">
        <v>960</v>
      </c>
      <c r="Z900" s="2" t="s">
        <v>92</v>
      </c>
      <c r="AA900" s="2" t="s">
        <v>90</v>
      </c>
      <c r="AB900" s="2"/>
      <c r="AC900" s="2" t="s">
        <v>114</v>
      </c>
      <c r="AD900" s="2">
        <v>1</v>
      </c>
      <c r="AE900" s="2" t="s">
        <v>422</v>
      </c>
      <c r="AF900" s="2" t="s">
        <v>423</v>
      </c>
      <c r="AG900" s="2" t="s">
        <v>423</v>
      </c>
      <c r="AH900" s="2" t="s">
        <v>424</v>
      </c>
      <c r="AI900" s="2"/>
      <c r="AJ900" s="2" t="s">
        <v>183</v>
      </c>
      <c r="AK900" s="2" t="s">
        <v>184</v>
      </c>
      <c r="AL900" s="2" t="s">
        <v>184</v>
      </c>
      <c r="AM900" s="2" t="s">
        <v>185</v>
      </c>
      <c r="AN900" s="2" t="s">
        <v>4712</v>
      </c>
      <c r="AO900" s="22">
        <v>0</v>
      </c>
      <c r="AP900" s="22">
        <v>0</v>
      </c>
      <c r="AQ900" s="22">
        <v>0</v>
      </c>
      <c r="AR900" s="22">
        <v>0</v>
      </c>
      <c r="AS900" s="25">
        <v>39000</v>
      </c>
      <c r="AT900" s="25">
        <v>0</v>
      </c>
      <c r="AU900" s="25">
        <v>41954</v>
      </c>
      <c r="AV900" s="25">
        <v>0</v>
      </c>
      <c r="AW900" s="25">
        <v>39000</v>
      </c>
      <c r="AX900" s="25">
        <v>41954</v>
      </c>
      <c r="AY900" s="25">
        <v>2954</v>
      </c>
    </row>
    <row r="901" spans="2:51" hidden="1">
      <c r="B901" s="5" t="s">
        <v>17</v>
      </c>
      <c r="C901" s="2" t="s">
        <v>107</v>
      </c>
      <c r="D901" s="2"/>
      <c r="E901" s="2"/>
      <c r="F901" s="2"/>
      <c r="G901" s="3">
        <v>46245</v>
      </c>
      <c r="H901" s="2" t="s">
        <v>4713</v>
      </c>
      <c r="I901" s="3">
        <v>46245</v>
      </c>
      <c r="J901" s="2" t="s">
        <v>4714</v>
      </c>
      <c r="K901" s="2" t="s">
        <v>208</v>
      </c>
      <c r="L901" s="2"/>
      <c r="M901" s="2" t="s">
        <v>90</v>
      </c>
      <c r="N901" s="3"/>
      <c r="O901" s="2"/>
      <c r="P901" s="2"/>
      <c r="Q901" s="2" t="s">
        <v>719</v>
      </c>
      <c r="R901" s="2"/>
      <c r="S901" s="2"/>
      <c r="T901" s="3">
        <v>46245</v>
      </c>
      <c r="U901" s="2" t="s">
        <v>4715</v>
      </c>
      <c r="V901" s="2"/>
      <c r="W901" s="2" t="s">
        <v>4716</v>
      </c>
      <c r="X901" s="2" t="s">
        <v>91</v>
      </c>
      <c r="Y901" s="2" t="s">
        <v>4717</v>
      </c>
      <c r="Z901" s="2" t="s">
        <v>92</v>
      </c>
      <c r="AA901" s="2" t="s">
        <v>90</v>
      </c>
      <c r="AB901" s="2"/>
      <c r="AC901" s="2" t="s">
        <v>114</v>
      </c>
      <c r="AD901" s="2">
        <v>1</v>
      </c>
      <c r="AE901" s="2" t="s">
        <v>422</v>
      </c>
      <c r="AF901" s="2" t="s">
        <v>423</v>
      </c>
      <c r="AG901" s="2" t="s">
        <v>423</v>
      </c>
      <c r="AH901" s="2" t="s">
        <v>424</v>
      </c>
      <c r="AI901" s="2"/>
      <c r="AJ901" s="2" t="s">
        <v>138</v>
      </c>
      <c r="AK901" s="2" t="s">
        <v>103</v>
      </c>
      <c r="AL901" s="2" t="s">
        <v>103</v>
      </c>
      <c r="AM901" s="2" t="s">
        <v>139</v>
      </c>
      <c r="AN901" s="2" t="s">
        <v>1059</v>
      </c>
      <c r="AO901" s="22">
        <v>0</v>
      </c>
      <c r="AP901" s="22">
        <v>0</v>
      </c>
      <c r="AQ901" s="22">
        <v>0</v>
      </c>
      <c r="AR901" s="22">
        <v>0</v>
      </c>
      <c r="AS901" s="25">
        <v>52000</v>
      </c>
      <c r="AT901" s="25">
        <v>0</v>
      </c>
      <c r="AU901" s="25">
        <v>59564</v>
      </c>
      <c r="AV901" s="25">
        <v>0</v>
      </c>
      <c r="AW901" s="25">
        <v>52000</v>
      </c>
      <c r="AX901" s="25">
        <v>59564</v>
      </c>
      <c r="AY901" s="25">
        <v>7564</v>
      </c>
    </row>
    <row r="902" spans="2:51" hidden="1">
      <c r="B902" s="5" t="s">
        <v>17</v>
      </c>
      <c r="C902" s="2" t="s">
        <v>107</v>
      </c>
      <c r="D902" s="2"/>
      <c r="E902" s="2"/>
      <c r="F902" s="2"/>
      <c r="G902" s="3">
        <v>46245</v>
      </c>
      <c r="H902" s="2" t="s">
        <v>4718</v>
      </c>
      <c r="I902" s="3">
        <v>46245</v>
      </c>
      <c r="J902" s="2" t="s">
        <v>4719</v>
      </c>
      <c r="K902" s="2" t="s">
        <v>208</v>
      </c>
      <c r="L902" s="2"/>
      <c r="M902" s="2" t="s">
        <v>90</v>
      </c>
      <c r="N902" s="3"/>
      <c r="O902" s="2"/>
      <c r="P902" s="2"/>
      <c r="Q902" s="2" t="s">
        <v>719</v>
      </c>
      <c r="R902" s="2"/>
      <c r="S902" s="2"/>
      <c r="T902" s="3">
        <v>46245</v>
      </c>
      <c r="U902" s="2" t="s">
        <v>4720</v>
      </c>
      <c r="V902" s="2"/>
      <c r="W902" s="2" t="s">
        <v>1200</v>
      </c>
      <c r="X902" s="2" t="s">
        <v>91</v>
      </c>
      <c r="Y902" s="2" t="s">
        <v>1201</v>
      </c>
      <c r="Z902" s="2" t="s">
        <v>92</v>
      </c>
      <c r="AA902" s="2" t="s">
        <v>90</v>
      </c>
      <c r="AB902" s="2"/>
      <c r="AC902" s="2" t="s">
        <v>114</v>
      </c>
      <c r="AD902" s="2">
        <v>1</v>
      </c>
      <c r="AE902" s="2" t="s">
        <v>422</v>
      </c>
      <c r="AF902" s="2" t="s">
        <v>423</v>
      </c>
      <c r="AG902" s="2" t="s">
        <v>423</v>
      </c>
      <c r="AH902" s="2" t="s">
        <v>424</v>
      </c>
      <c r="AI902" s="2"/>
      <c r="AJ902" s="2" t="s">
        <v>138</v>
      </c>
      <c r="AK902" s="2" t="s">
        <v>103</v>
      </c>
      <c r="AL902" s="2" t="s">
        <v>103</v>
      </c>
      <c r="AM902" s="2" t="s">
        <v>139</v>
      </c>
      <c r="AN902" s="2" t="s">
        <v>991</v>
      </c>
      <c r="AO902" s="22">
        <v>0</v>
      </c>
      <c r="AP902" s="22">
        <v>0</v>
      </c>
      <c r="AQ902" s="22">
        <v>0</v>
      </c>
      <c r="AR902" s="22">
        <v>0</v>
      </c>
      <c r="AS902" s="25">
        <v>43000</v>
      </c>
      <c r="AT902" s="25">
        <v>0</v>
      </c>
      <c r="AU902" s="25">
        <v>53245</v>
      </c>
      <c r="AV902" s="25">
        <v>0</v>
      </c>
      <c r="AW902" s="25">
        <v>43000</v>
      </c>
      <c r="AX902" s="25">
        <v>53245</v>
      </c>
      <c r="AY902" s="25">
        <v>10245</v>
      </c>
    </row>
    <row r="903" spans="2:51" hidden="1">
      <c r="B903" s="5" t="s">
        <v>17</v>
      </c>
      <c r="C903" s="2" t="s">
        <v>107</v>
      </c>
      <c r="D903" s="2"/>
      <c r="E903" s="2"/>
      <c r="F903" s="2"/>
      <c r="G903" s="3">
        <v>46245</v>
      </c>
      <c r="H903" s="2" t="s">
        <v>4721</v>
      </c>
      <c r="I903" s="3">
        <v>46245</v>
      </c>
      <c r="J903" s="2" t="s">
        <v>4722</v>
      </c>
      <c r="K903" s="2" t="s">
        <v>208</v>
      </c>
      <c r="L903" s="2"/>
      <c r="M903" s="2" t="s">
        <v>90</v>
      </c>
      <c r="N903" s="3"/>
      <c r="O903" s="2"/>
      <c r="P903" s="2"/>
      <c r="Q903" s="2" t="s">
        <v>719</v>
      </c>
      <c r="R903" s="2"/>
      <c r="S903" s="2"/>
      <c r="T903" s="3">
        <v>46245</v>
      </c>
      <c r="U903" s="2" t="s">
        <v>4723</v>
      </c>
      <c r="V903" s="2"/>
      <c r="W903" s="2" t="s">
        <v>4724</v>
      </c>
      <c r="X903" s="2" t="s">
        <v>91</v>
      </c>
      <c r="Y903" s="2" t="s">
        <v>876</v>
      </c>
      <c r="Z903" s="2" t="s">
        <v>92</v>
      </c>
      <c r="AA903" s="2" t="s">
        <v>90</v>
      </c>
      <c r="AB903" s="2"/>
      <c r="AC903" s="2" t="s">
        <v>114</v>
      </c>
      <c r="AD903" s="2">
        <v>1</v>
      </c>
      <c r="AE903" s="2" t="s">
        <v>422</v>
      </c>
      <c r="AF903" s="2" t="s">
        <v>423</v>
      </c>
      <c r="AG903" s="2" t="s">
        <v>423</v>
      </c>
      <c r="AH903" s="2" t="s">
        <v>424</v>
      </c>
      <c r="AI903" s="2"/>
      <c r="AJ903" s="2" t="s">
        <v>232</v>
      </c>
      <c r="AK903" s="2" t="s">
        <v>5</v>
      </c>
      <c r="AL903" s="2" t="s">
        <v>5</v>
      </c>
      <c r="AM903" s="2" t="s">
        <v>178</v>
      </c>
      <c r="AN903" s="2" t="s">
        <v>4725</v>
      </c>
      <c r="AO903" s="22">
        <v>0</v>
      </c>
      <c r="AP903" s="22">
        <v>0</v>
      </c>
      <c r="AQ903" s="22">
        <v>0</v>
      </c>
      <c r="AR903" s="22">
        <v>0</v>
      </c>
      <c r="AS903" s="25">
        <v>35000</v>
      </c>
      <c r="AT903" s="25">
        <v>0</v>
      </c>
      <c r="AU903" s="25">
        <v>39364</v>
      </c>
      <c r="AV903" s="25">
        <v>0</v>
      </c>
      <c r="AW903" s="25">
        <v>35000</v>
      </c>
      <c r="AX903" s="25">
        <v>39364</v>
      </c>
      <c r="AY903" s="25">
        <v>4364</v>
      </c>
    </row>
    <row r="904" spans="2:51" hidden="1">
      <c r="B904" s="5" t="s">
        <v>17</v>
      </c>
      <c r="C904" s="2" t="s">
        <v>107</v>
      </c>
      <c r="D904" s="2"/>
      <c r="E904" s="2"/>
      <c r="F904" s="2"/>
      <c r="G904" s="3">
        <v>46245</v>
      </c>
      <c r="H904" s="2" t="s">
        <v>4726</v>
      </c>
      <c r="I904" s="3">
        <v>46245</v>
      </c>
      <c r="J904" s="2" t="s">
        <v>4727</v>
      </c>
      <c r="K904" s="2" t="s">
        <v>208</v>
      </c>
      <c r="L904" s="2"/>
      <c r="M904" s="2" t="s">
        <v>90</v>
      </c>
      <c r="N904" s="3"/>
      <c r="O904" s="2"/>
      <c r="P904" s="2"/>
      <c r="Q904" s="2" t="s">
        <v>719</v>
      </c>
      <c r="R904" s="2"/>
      <c r="S904" s="2"/>
      <c r="T904" s="3">
        <v>46245</v>
      </c>
      <c r="U904" s="2" t="s">
        <v>4728</v>
      </c>
      <c r="V904" s="2"/>
      <c r="W904" s="2" t="s">
        <v>4729</v>
      </c>
      <c r="X904" s="2" t="s">
        <v>91</v>
      </c>
      <c r="Y904" s="2" t="s">
        <v>4730</v>
      </c>
      <c r="Z904" s="2" t="s">
        <v>92</v>
      </c>
      <c r="AA904" s="2" t="s">
        <v>90</v>
      </c>
      <c r="AB904" s="2"/>
      <c r="AC904" s="2" t="s">
        <v>114</v>
      </c>
      <c r="AD904" s="2">
        <v>1</v>
      </c>
      <c r="AE904" s="2" t="s">
        <v>422</v>
      </c>
      <c r="AF904" s="2" t="s">
        <v>423</v>
      </c>
      <c r="AG904" s="2" t="s">
        <v>423</v>
      </c>
      <c r="AH904" s="2" t="s">
        <v>424</v>
      </c>
      <c r="AI904" s="2"/>
      <c r="AJ904" s="2" t="s">
        <v>232</v>
      </c>
      <c r="AK904" s="2" t="s">
        <v>5</v>
      </c>
      <c r="AL904" s="2" t="s">
        <v>5</v>
      </c>
      <c r="AM904" s="2" t="s">
        <v>178</v>
      </c>
      <c r="AN904" s="2" t="s">
        <v>4731</v>
      </c>
      <c r="AO904" s="22">
        <v>0</v>
      </c>
      <c r="AP904" s="22">
        <v>0</v>
      </c>
      <c r="AQ904" s="22">
        <v>0</v>
      </c>
      <c r="AR904" s="22">
        <v>0</v>
      </c>
      <c r="AS904" s="25">
        <v>33000</v>
      </c>
      <c r="AT904" s="25">
        <v>0</v>
      </c>
      <c r="AU904" s="25">
        <v>39364</v>
      </c>
      <c r="AV904" s="25">
        <v>0</v>
      </c>
      <c r="AW904" s="25">
        <v>33000</v>
      </c>
      <c r="AX904" s="25">
        <v>39364</v>
      </c>
      <c r="AY904" s="25">
        <v>6364</v>
      </c>
    </row>
    <row r="905" spans="2:51" hidden="1">
      <c r="B905" s="5" t="s">
        <v>17</v>
      </c>
      <c r="C905" s="2" t="s">
        <v>107</v>
      </c>
      <c r="D905" s="2"/>
      <c r="E905" s="2"/>
      <c r="F905" s="2"/>
      <c r="G905" s="3">
        <v>46245</v>
      </c>
      <c r="H905" s="2" t="s">
        <v>4732</v>
      </c>
      <c r="I905" s="3">
        <v>46245</v>
      </c>
      <c r="J905" s="2" t="s">
        <v>4733</v>
      </c>
      <c r="K905" s="2" t="s">
        <v>208</v>
      </c>
      <c r="L905" s="2"/>
      <c r="M905" s="2" t="s">
        <v>90</v>
      </c>
      <c r="N905" s="3"/>
      <c r="O905" s="2"/>
      <c r="P905" s="2"/>
      <c r="Q905" s="2" t="s">
        <v>719</v>
      </c>
      <c r="R905" s="2"/>
      <c r="S905" s="2"/>
      <c r="T905" s="3">
        <v>46245</v>
      </c>
      <c r="U905" s="2" t="s">
        <v>4734</v>
      </c>
      <c r="V905" s="2"/>
      <c r="W905" s="2" t="s">
        <v>1070</v>
      </c>
      <c r="X905" s="2" t="s">
        <v>91</v>
      </c>
      <c r="Y905" s="2" t="s">
        <v>1071</v>
      </c>
      <c r="Z905" s="2" t="s">
        <v>92</v>
      </c>
      <c r="AA905" s="2" t="s">
        <v>90</v>
      </c>
      <c r="AB905" s="2"/>
      <c r="AC905" s="2" t="s">
        <v>114</v>
      </c>
      <c r="AD905" s="2">
        <v>1</v>
      </c>
      <c r="AE905" s="2" t="s">
        <v>422</v>
      </c>
      <c r="AF905" s="2" t="s">
        <v>423</v>
      </c>
      <c r="AG905" s="2" t="s">
        <v>423</v>
      </c>
      <c r="AH905" s="2" t="s">
        <v>424</v>
      </c>
      <c r="AI905" s="2"/>
      <c r="AJ905" s="2" t="s">
        <v>123</v>
      </c>
      <c r="AK905" s="2" t="s">
        <v>13</v>
      </c>
      <c r="AL905" s="2" t="s">
        <v>13</v>
      </c>
      <c r="AM905" s="2" t="s">
        <v>124</v>
      </c>
      <c r="AN905" s="2"/>
      <c r="AO905" s="22">
        <v>0</v>
      </c>
      <c r="AP905" s="22">
        <v>0</v>
      </c>
      <c r="AQ905" s="22">
        <v>0</v>
      </c>
      <c r="AR905" s="22">
        <v>0</v>
      </c>
      <c r="AS905" s="25">
        <v>28000</v>
      </c>
      <c r="AT905" s="25">
        <v>0</v>
      </c>
      <c r="AU905" s="25">
        <v>33041</v>
      </c>
      <c r="AV905" s="25">
        <v>0</v>
      </c>
      <c r="AW905" s="25">
        <v>28000</v>
      </c>
      <c r="AX905" s="25">
        <v>33041</v>
      </c>
      <c r="AY905" s="25">
        <v>5041</v>
      </c>
    </row>
    <row r="906" spans="2:51" hidden="1">
      <c r="B906" s="5" t="s">
        <v>17</v>
      </c>
      <c r="C906" s="2" t="s">
        <v>107</v>
      </c>
      <c r="D906" s="2"/>
      <c r="E906" s="2"/>
      <c r="F906" s="2"/>
      <c r="G906" s="3">
        <v>46245</v>
      </c>
      <c r="H906" s="2" t="s">
        <v>4735</v>
      </c>
      <c r="I906" s="3">
        <v>46245</v>
      </c>
      <c r="J906" s="2" t="s">
        <v>4736</v>
      </c>
      <c r="K906" s="2" t="s">
        <v>208</v>
      </c>
      <c r="L906" s="2"/>
      <c r="M906" s="2" t="s">
        <v>90</v>
      </c>
      <c r="N906" s="3"/>
      <c r="O906" s="2"/>
      <c r="P906" s="2"/>
      <c r="Q906" s="2" t="s">
        <v>719</v>
      </c>
      <c r="R906" s="2"/>
      <c r="S906" s="2"/>
      <c r="T906" s="3">
        <v>46245</v>
      </c>
      <c r="U906" s="2" t="s">
        <v>4737</v>
      </c>
      <c r="V906" s="2"/>
      <c r="W906" s="2" t="s">
        <v>1154</v>
      </c>
      <c r="X906" s="2" t="s">
        <v>91</v>
      </c>
      <c r="Y906" s="2" t="s">
        <v>1155</v>
      </c>
      <c r="Z906" s="2" t="s">
        <v>92</v>
      </c>
      <c r="AA906" s="2" t="s">
        <v>90</v>
      </c>
      <c r="AB906" s="2"/>
      <c r="AC906" s="2" t="s">
        <v>114</v>
      </c>
      <c r="AD906" s="2">
        <v>1</v>
      </c>
      <c r="AE906" s="2" t="s">
        <v>422</v>
      </c>
      <c r="AF906" s="2" t="s">
        <v>423</v>
      </c>
      <c r="AG906" s="2" t="s">
        <v>423</v>
      </c>
      <c r="AH906" s="2" t="s">
        <v>424</v>
      </c>
      <c r="AI906" s="2"/>
      <c r="AJ906" s="2" t="s">
        <v>138</v>
      </c>
      <c r="AK906" s="2" t="s">
        <v>103</v>
      </c>
      <c r="AL906" s="2" t="s">
        <v>103</v>
      </c>
      <c r="AM906" s="2" t="s">
        <v>139</v>
      </c>
      <c r="AN906" s="2" t="s">
        <v>1059</v>
      </c>
      <c r="AO906" s="22">
        <v>0</v>
      </c>
      <c r="AP906" s="22">
        <v>0</v>
      </c>
      <c r="AQ906" s="22">
        <v>0</v>
      </c>
      <c r="AR906" s="22">
        <v>0</v>
      </c>
      <c r="AS906" s="25">
        <v>50000</v>
      </c>
      <c r="AT906" s="25">
        <v>0</v>
      </c>
      <c r="AU906" s="25">
        <v>59564</v>
      </c>
      <c r="AV906" s="25">
        <v>0</v>
      </c>
      <c r="AW906" s="25">
        <v>50000</v>
      </c>
      <c r="AX906" s="25">
        <v>59564</v>
      </c>
      <c r="AY906" s="25">
        <v>9564</v>
      </c>
    </row>
    <row r="907" spans="2:51" hidden="1">
      <c r="B907" s="5" t="s">
        <v>17</v>
      </c>
      <c r="C907" s="2" t="s">
        <v>107</v>
      </c>
      <c r="D907" s="2"/>
      <c r="E907" s="2"/>
      <c r="F907" s="2"/>
      <c r="G907" s="3">
        <v>46245</v>
      </c>
      <c r="H907" s="2" t="s">
        <v>4738</v>
      </c>
      <c r="I907" s="3">
        <v>46245</v>
      </c>
      <c r="J907" s="2" t="s">
        <v>4739</v>
      </c>
      <c r="K907" s="2" t="s">
        <v>208</v>
      </c>
      <c r="L907" s="2"/>
      <c r="M907" s="2" t="s">
        <v>90</v>
      </c>
      <c r="N907" s="3"/>
      <c r="O907" s="2"/>
      <c r="P907" s="2"/>
      <c r="Q907" s="2" t="s">
        <v>719</v>
      </c>
      <c r="R907" s="2"/>
      <c r="S907" s="2"/>
      <c r="T907" s="3">
        <v>46245</v>
      </c>
      <c r="U907" s="2" t="s">
        <v>4740</v>
      </c>
      <c r="V907" s="2"/>
      <c r="W907" s="2" t="s">
        <v>1009</v>
      </c>
      <c r="X907" s="2" t="s">
        <v>91</v>
      </c>
      <c r="Y907" s="2" t="s">
        <v>876</v>
      </c>
      <c r="Z907" s="2" t="s">
        <v>92</v>
      </c>
      <c r="AA907" s="2" t="s">
        <v>90</v>
      </c>
      <c r="AB907" s="2"/>
      <c r="AC907" s="2" t="s">
        <v>114</v>
      </c>
      <c r="AD907" s="2">
        <v>1</v>
      </c>
      <c r="AE907" s="2" t="s">
        <v>422</v>
      </c>
      <c r="AF907" s="2" t="s">
        <v>423</v>
      </c>
      <c r="AG907" s="2" t="s">
        <v>423</v>
      </c>
      <c r="AH907" s="2" t="s">
        <v>424</v>
      </c>
      <c r="AI907" s="2"/>
      <c r="AJ907" s="2" t="s">
        <v>209</v>
      </c>
      <c r="AK907" s="2" t="s">
        <v>201</v>
      </c>
      <c r="AL907" s="2" t="s">
        <v>201</v>
      </c>
      <c r="AM907" s="2" t="s">
        <v>210</v>
      </c>
      <c r="AN907" s="2"/>
      <c r="AO907" s="22">
        <v>0</v>
      </c>
      <c r="AP907" s="22">
        <v>0</v>
      </c>
      <c r="AQ907" s="22">
        <v>0</v>
      </c>
      <c r="AR907" s="22">
        <v>0</v>
      </c>
      <c r="AS907" s="25">
        <v>22000</v>
      </c>
      <c r="AT907" s="25">
        <v>0</v>
      </c>
      <c r="AU907" s="25">
        <v>24862</v>
      </c>
      <c r="AV907" s="25">
        <v>0</v>
      </c>
      <c r="AW907" s="25">
        <v>22000</v>
      </c>
      <c r="AX907" s="25">
        <v>24862</v>
      </c>
      <c r="AY907" s="25">
        <v>2862</v>
      </c>
    </row>
    <row r="908" spans="2:51" hidden="1">
      <c r="B908" s="5" t="s">
        <v>17</v>
      </c>
      <c r="C908" s="2" t="s">
        <v>107</v>
      </c>
      <c r="D908" s="2"/>
      <c r="E908" s="2"/>
      <c r="F908" s="2" t="s">
        <v>88</v>
      </c>
      <c r="G908" s="3">
        <v>46245</v>
      </c>
      <c r="H908" s="2" t="s">
        <v>4741</v>
      </c>
      <c r="I908" s="3">
        <v>46245</v>
      </c>
      <c r="J908" s="2" t="s">
        <v>4742</v>
      </c>
      <c r="K908" s="2" t="s">
        <v>208</v>
      </c>
      <c r="L908" s="2"/>
      <c r="M908" s="2" t="s">
        <v>90</v>
      </c>
      <c r="N908" s="3"/>
      <c r="O908" s="2"/>
      <c r="P908" s="2"/>
      <c r="Q908" s="2" t="s">
        <v>719</v>
      </c>
      <c r="R908" s="2"/>
      <c r="S908" s="2"/>
      <c r="T908" s="3">
        <v>46245</v>
      </c>
      <c r="U908" s="2" t="s">
        <v>4743</v>
      </c>
      <c r="V908" s="2"/>
      <c r="W908" s="2" t="s">
        <v>4744</v>
      </c>
      <c r="X908" s="2" t="s">
        <v>91</v>
      </c>
      <c r="Y908" s="2" t="s">
        <v>936</v>
      </c>
      <c r="Z908" s="2" t="s">
        <v>92</v>
      </c>
      <c r="AA908" s="2" t="s">
        <v>4745</v>
      </c>
      <c r="AB908" s="2" t="s">
        <v>4746</v>
      </c>
      <c r="AC908" s="2" t="s">
        <v>114</v>
      </c>
      <c r="AD908" s="2">
        <v>1</v>
      </c>
      <c r="AE908" s="2" t="s">
        <v>422</v>
      </c>
      <c r="AF908" s="2" t="s">
        <v>423</v>
      </c>
      <c r="AG908" s="2" t="s">
        <v>423</v>
      </c>
      <c r="AH908" s="2" t="s">
        <v>424</v>
      </c>
      <c r="AI908" s="2"/>
      <c r="AJ908" s="2" t="s">
        <v>232</v>
      </c>
      <c r="AK908" s="2" t="s">
        <v>5</v>
      </c>
      <c r="AL908" s="2" t="s">
        <v>5</v>
      </c>
      <c r="AM908" s="2" t="s">
        <v>178</v>
      </c>
      <c r="AN908" s="2" t="s">
        <v>4725</v>
      </c>
      <c r="AO908" s="22">
        <v>0</v>
      </c>
      <c r="AP908" s="22">
        <v>0</v>
      </c>
      <c r="AQ908" s="22">
        <v>0</v>
      </c>
      <c r="AR908" s="22">
        <v>0</v>
      </c>
      <c r="AS908" s="25">
        <v>32000</v>
      </c>
      <c r="AT908" s="25">
        <v>0</v>
      </c>
      <c r="AU908" s="25">
        <v>39364</v>
      </c>
      <c r="AV908" s="25">
        <v>0</v>
      </c>
      <c r="AW908" s="25">
        <v>32000</v>
      </c>
      <c r="AX908" s="25">
        <v>39364</v>
      </c>
      <c r="AY908" s="25">
        <v>7364</v>
      </c>
    </row>
    <row r="909" spans="2:51" hidden="1">
      <c r="B909" s="5" t="s">
        <v>17</v>
      </c>
      <c r="C909" s="2" t="s">
        <v>524</v>
      </c>
      <c r="D909" s="2" t="s">
        <v>100</v>
      </c>
      <c r="E909" s="2" t="s">
        <v>4256</v>
      </c>
      <c r="F909" s="2" t="s">
        <v>88</v>
      </c>
      <c r="G909" s="3">
        <v>46245</v>
      </c>
      <c r="H909" s="2" t="s">
        <v>4747</v>
      </c>
      <c r="I909" s="3">
        <v>46245</v>
      </c>
      <c r="J909" s="2" t="s">
        <v>4748</v>
      </c>
      <c r="K909" s="2" t="s">
        <v>89</v>
      </c>
      <c r="L909" s="2"/>
      <c r="M909" s="2" t="s">
        <v>90</v>
      </c>
      <c r="N909" s="3"/>
      <c r="O909" s="2"/>
      <c r="P909" s="2"/>
      <c r="Q909" s="2" t="s">
        <v>22</v>
      </c>
      <c r="R909" s="2" t="s">
        <v>22</v>
      </c>
      <c r="S909" s="2"/>
      <c r="T909" s="3">
        <v>46245</v>
      </c>
      <c r="U909" s="2" t="s">
        <v>4749</v>
      </c>
      <c r="V909" s="2"/>
      <c r="W909" s="2" t="s">
        <v>4750</v>
      </c>
      <c r="X909" s="2" t="s">
        <v>91</v>
      </c>
      <c r="Y909" s="2" t="s">
        <v>936</v>
      </c>
      <c r="Z909" s="2" t="s">
        <v>92</v>
      </c>
      <c r="AA909" s="2" t="s">
        <v>4751</v>
      </c>
      <c r="AB909" s="2" t="s">
        <v>4752</v>
      </c>
      <c r="AC909" s="2" t="s">
        <v>114</v>
      </c>
      <c r="AD909" s="2">
        <v>1</v>
      </c>
      <c r="AE909" s="2" t="s">
        <v>94</v>
      </c>
      <c r="AF909" s="2" t="s">
        <v>95</v>
      </c>
      <c r="AG909" s="2" t="s">
        <v>14</v>
      </c>
      <c r="AH909" s="2" t="s">
        <v>96</v>
      </c>
      <c r="AI909" s="2"/>
      <c r="AJ909" s="2" t="s">
        <v>209</v>
      </c>
      <c r="AK909" s="2" t="s">
        <v>201</v>
      </c>
      <c r="AL909" s="2" t="s">
        <v>201</v>
      </c>
      <c r="AM909" s="2" t="s">
        <v>210</v>
      </c>
      <c r="AN909" s="2" t="s">
        <v>4753</v>
      </c>
      <c r="AO909" s="22">
        <v>0</v>
      </c>
      <c r="AP909" s="22">
        <v>0</v>
      </c>
      <c r="AQ909" s="22">
        <v>0</v>
      </c>
      <c r="AR909" s="22">
        <v>0</v>
      </c>
      <c r="AS909" s="25">
        <v>24000</v>
      </c>
      <c r="AT909" s="25">
        <v>0</v>
      </c>
      <c r="AU909" s="25">
        <v>26586.720000000001</v>
      </c>
      <c r="AV909" s="25">
        <v>0</v>
      </c>
      <c r="AW909" s="25">
        <v>24000</v>
      </c>
      <c r="AX909" s="25">
        <v>26586.720000000001</v>
      </c>
      <c r="AY909" s="25">
        <v>2586.7199999999998</v>
      </c>
    </row>
    <row r="910" spans="2:51" hidden="1">
      <c r="B910" s="5" t="s">
        <v>17</v>
      </c>
      <c r="C910" s="2" t="s">
        <v>524</v>
      </c>
      <c r="D910" s="2" t="s">
        <v>100</v>
      </c>
      <c r="E910" s="2" t="s">
        <v>4239</v>
      </c>
      <c r="F910" s="2" t="s">
        <v>88</v>
      </c>
      <c r="G910" s="3">
        <v>46245</v>
      </c>
      <c r="H910" s="2" t="s">
        <v>4754</v>
      </c>
      <c r="I910" s="3">
        <v>46245</v>
      </c>
      <c r="J910" s="2" t="s">
        <v>4755</v>
      </c>
      <c r="K910" s="2" t="s">
        <v>208</v>
      </c>
      <c r="L910" s="2"/>
      <c r="M910" s="2" t="s">
        <v>90</v>
      </c>
      <c r="N910" s="3"/>
      <c r="O910" s="2"/>
      <c r="P910" s="2"/>
      <c r="Q910" s="2" t="s">
        <v>22</v>
      </c>
      <c r="R910" s="2" t="s">
        <v>22</v>
      </c>
      <c r="S910" s="2"/>
      <c r="T910" s="3">
        <v>46245</v>
      </c>
      <c r="U910" s="2" t="s">
        <v>4756</v>
      </c>
      <c r="V910" s="2"/>
      <c r="W910" s="2" t="s">
        <v>4757</v>
      </c>
      <c r="X910" s="2" t="s">
        <v>91</v>
      </c>
      <c r="Y910" s="2" t="s">
        <v>4758</v>
      </c>
      <c r="Z910" s="2" t="s">
        <v>92</v>
      </c>
      <c r="AA910" s="2" t="s">
        <v>4759</v>
      </c>
      <c r="AB910" s="2" t="s">
        <v>4760</v>
      </c>
      <c r="AC910" s="2" t="s">
        <v>114</v>
      </c>
      <c r="AD910" s="2">
        <v>1</v>
      </c>
      <c r="AE910" s="2" t="s">
        <v>189</v>
      </c>
      <c r="AF910" s="2" t="s">
        <v>190</v>
      </c>
      <c r="AG910" s="2" t="s">
        <v>14</v>
      </c>
      <c r="AH910" s="2" t="s">
        <v>191</v>
      </c>
      <c r="AI910" s="2"/>
      <c r="AJ910" s="2" t="s">
        <v>123</v>
      </c>
      <c r="AK910" s="2" t="s">
        <v>13</v>
      </c>
      <c r="AL910" s="2" t="s">
        <v>13</v>
      </c>
      <c r="AM910" s="2" t="s">
        <v>124</v>
      </c>
      <c r="AN910" s="2" t="s">
        <v>4761</v>
      </c>
      <c r="AO910" s="22">
        <v>0</v>
      </c>
      <c r="AP910" s="22">
        <v>0</v>
      </c>
      <c r="AQ910" s="22">
        <v>0</v>
      </c>
      <c r="AR910" s="22">
        <v>0</v>
      </c>
      <c r="AS910" s="25">
        <v>23000</v>
      </c>
      <c r="AT910" s="25">
        <v>0</v>
      </c>
      <c r="AU910" s="25">
        <v>25892.58</v>
      </c>
      <c r="AV910" s="25">
        <v>0</v>
      </c>
      <c r="AW910" s="25">
        <v>23000</v>
      </c>
      <c r="AX910" s="25">
        <v>25892.58</v>
      </c>
      <c r="AY910" s="25">
        <v>2892.58</v>
      </c>
    </row>
    <row r="911" spans="2:51">
      <c r="B911" s="5" t="s">
        <v>17</v>
      </c>
      <c r="C911" s="2" t="s">
        <v>524</v>
      </c>
      <c r="D911" s="2" t="s">
        <v>100</v>
      </c>
      <c r="E911" s="2" t="s">
        <v>4239</v>
      </c>
      <c r="F911" s="2" t="s">
        <v>88</v>
      </c>
      <c r="G911" s="3">
        <v>46245</v>
      </c>
      <c r="H911" s="2" t="s">
        <v>4762</v>
      </c>
      <c r="I911" s="3">
        <v>46245</v>
      </c>
      <c r="J911" s="2" t="s">
        <v>4763</v>
      </c>
      <c r="K911" s="2" t="s">
        <v>208</v>
      </c>
      <c r="L911" s="2"/>
      <c r="M911" s="2" t="s">
        <v>90</v>
      </c>
      <c r="N911" s="3"/>
      <c r="O911" s="2"/>
      <c r="P911" s="2"/>
      <c r="Q911" s="2" t="s">
        <v>22</v>
      </c>
      <c r="R911" s="2" t="s">
        <v>22</v>
      </c>
      <c r="S911" s="2"/>
      <c r="T911" s="3">
        <v>46245</v>
      </c>
      <c r="U911" s="2" t="s">
        <v>4764</v>
      </c>
      <c r="V911" s="2"/>
      <c r="W911" s="2" t="s">
        <v>658</v>
      </c>
      <c r="X911" s="2" t="s">
        <v>91</v>
      </c>
      <c r="Y911" s="2" t="s">
        <v>265</v>
      </c>
      <c r="Z911" s="2" t="s">
        <v>149</v>
      </c>
      <c r="AA911" s="2" t="s">
        <v>90</v>
      </c>
      <c r="AB911" s="2"/>
      <c r="AC911" s="2" t="s">
        <v>114</v>
      </c>
      <c r="AD911" s="2">
        <v>1</v>
      </c>
      <c r="AE911" s="2" t="s">
        <v>189</v>
      </c>
      <c r="AF911" s="2" t="s">
        <v>190</v>
      </c>
      <c r="AG911" s="2" t="s">
        <v>14</v>
      </c>
      <c r="AH911" s="2" t="s">
        <v>191</v>
      </c>
      <c r="AI911" s="2"/>
      <c r="AJ911" s="2" t="s">
        <v>123</v>
      </c>
      <c r="AK911" s="2" t="s">
        <v>13</v>
      </c>
      <c r="AL911" s="2" t="s">
        <v>13</v>
      </c>
      <c r="AM911" s="2" t="s">
        <v>124</v>
      </c>
      <c r="AN911" s="2" t="s">
        <v>4765</v>
      </c>
      <c r="AO911" s="22">
        <v>0</v>
      </c>
      <c r="AP911" s="22">
        <v>675</v>
      </c>
      <c r="AQ911" s="22">
        <v>675</v>
      </c>
      <c r="AR911" s="22">
        <v>0</v>
      </c>
      <c r="AS911" s="25">
        <v>25273.49</v>
      </c>
      <c r="AT911" s="25">
        <v>0</v>
      </c>
      <c r="AU911" s="25">
        <v>25136.02</v>
      </c>
      <c r="AV911" s="25">
        <v>0</v>
      </c>
      <c r="AW911" s="25">
        <v>25273.49</v>
      </c>
      <c r="AX911" s="25">
        <v>25136.02</v>
      </c>
      <c r="AY911" s="25">
        <v>-137.47</v>
      </c>
    </row>
    <row r="912" spans="2:51">
      <c r="B912" s="5" t="s">
        <v>17</v>
      </c>
      <c r="C912" s="2" t="s">
        <v>524</v>
      </c>
      <c r="D912" s="2" t="s">
        <v>100</v>
      </c>
      <c r="E912" s="2" t="s">
        <v>4239</v>
      </c>
      <c r="F912" s="2" t="s">
        <v>88</v>
      </c>
      <c r="G912" s="3">
        <v>46245</v>
      </c>
      <c r="H912" s="2" t="s">
        <v>4766</v>
      </c>
      <c r="I912" s="3">
        <v>46245</v>
      </c>
      <c r="J912" s="2" t="s">
        <v>4767</v>
      </c>
      <c r="K912" s="2" t="s">
        <v>208</v>
      </c>
      <c r="L912" s="2"/>
      <c r="M912" s="2" t="s">
        <v>90</v>
      </c>
      <c r="N912" s="3"/>
      <c r="O912" s="2"/>
      <c r="P912" s="2"/>
      <c r="Q912" s="2" t="s">
        <v>22</v>
      </c>
      <c r="R912" s="2" t="s">
        <v>22</v>
      </c>
      <c r="S912" s="2"/>
      <c r="T912" s="3">
        <v>46245</v>
      </c>
      <c r="U912" s="2" t="s">
        <v>4768</v>
      </c>
      <c r="V912" s="2"/>
      <c r="W912" s="2" t="s">
        <v>332</v>
      </c>
      <c r="X912" s="2" t="s">
        <v>91</v>
      </c>
      <c r="Y912" s="2" t="s">
        <v>333</v>
      </c>
      <c r="Z912" s="2" t="s">
        <v>149</v>
      </c>
      <c r="AA912" s="2" t="s">
        <v>90</v>
      </c>
      <c r="AB912" s="2"/>
      <c r="AC912" s="2" t="s">
        <v>114</v>
      </c>
      <c r="AD912" s="2">
        <v>1</v>
      </c>
      <c r="AE912" s="2" t="s">
        <v>189</v>
      </c>
      <c r="AF912" s="2" t="s">
        <v>190</v>
      </c>
      <c r="AG912" s="2" t="s">
        <v>14</v>
      </c>
      <c r="AH912" s="2" t="s">
        <v>191</v>
      </c>
      <c r="AI912" s="2"/>
      <c r="AJ912" s="2" t="s">
        <v>801</v>
      </c>
      <c r="AK912" s="2" t="s">
        <v>802</v>
      </c>
      <c r="AL912" s="2" t="s">
        <v>802</v>
      </c>
      <c r="AM912" s="2" t="s">
        <v>803</v>
      </c>
      <c r="AN912" s="2" t="s">
        <v>4769</v>
      </c>
      <c r="AO912" s="22">
        <v>0</v>
      </c>
      <c r="AP912" s="22">
        <v>1198</v>
      </c>
      <c r="AQ912" s="22">
        <v>1198</v>
      </c>
      <c r="AR912" s="22">
        <v>0</v>
      </c>
      <c r="AS912" s="25">
        <v>44816.76</v>
      </c>
      <c r="AT912" s="25">
        <v>0</v>
      </c>
      <c r="AU912" s="25">
        <v>37682.400000000001</v>
      </c>
      <c r="AV912" s="25">
        <v>0</v>
      </c>
      <c r="AW912" s="25">
        <v>44816.76</v>
      </c>
      <c r="AX912" s="25">
        <v>37682.400000000001</v>
      </c>
      <c r="AY912" s="25">
        <v>-7134.36</v>
      </c>
    </row>
    <row r="913" spans="2:51" hidden="1">
      <c r="B913" s="5" t="s">
        <v>17</v>
      </c>
      <c r="C913" s="2" t="s">
        <v>524</v>
      </c>
      <c r="D913" s="2" t="s">
        <v>100</v>
      </c>
      <c r="E913" s="2" t="s">
        <v>4239</v>
      </c>
      <c r="F913" s="2" t="s">
        <v>88</v>
      </c>
      <c r="G913" s="3">
        <v>46245</v>
      </c>
      <c r="H913" s="2" t="s">
        <v>4770</v>
      </c>
      <c r="I913" s="3">
        <v>46245</v>
      </c>
      <c r="J913" s="2" t="s">
        <v>4771</v>
      </c>
      <c r="K913" s="2" t="s">
        <v>208</v>
      </c>
      <c r="L913" s="2"/>
      <c r="M913" s="2" t="s">
        <v>90</v>
      </c>
      <c r="N913" s="3"/>
      <c r="O913" s="2"/>
      <c r="P913" s="2"/>
      <c r="Q913" s="2" t="s">
        <v>22</v>
      </c>
      <c r="R913" s="2" t="s">
        <v>22</v>
      </c>
      <c r="S913" s="2"/>
      <c r="T913" s="3">
        <v>46245</v>
      </c>
      <c r="U913" s="2" t="s">
        <v>4772</v>
      </c>
      <c r="V913" s="2"/>
      <c r="W913" s="2" t="s">
        <v>4773</v>
      </c>
      <c r="X913" s="2" t="s">
        <v>91</v>
      </c>
      <c r="Y913" s="2" t="s">
        <v>936</v>
      </c>
      <c r="Z913" s="2" t="s">
        <v>92</v>
      </c>
      <c r="AA913" s="2" t="s">
        <v>4774</v>
      </c>
      <c r="AB913" s="2" t="s">
        <v>4775</v>
      </c>
      <c r="AC913" s="2" t="s">
        <v>114</v>
      </c>
      <c r="AD913" s="2">
        <v>1</v>
      </c>
      <c r="AE913" s="2" t="s">
        <v>189</v>
      </c>
      <c r="AF913" s="2" t="s">
        <v>190</v>
      </c>
      <c r="AG913" s="2" t="s">
        <v>14</v>
      </c>
      <c r="AH913" s="2" t="s">
        <v>191</v>
      </c>
      <c r="AI913" s="2"/>
      <c r="AJ913" s="2" t="s">
        <v>140</v>
      </c>
      <c r="AK913" s="2" t="s">
        <v>141</v>
      </c>
      <c r="AL913" s="2" t="s">
        <v>141</v>
      </c>
      <c r="AM913" s="2" t="s">
        <v>142</v>
      </c>
      <c r="AN913" s="2" t="s">
        <v>4776</v>
      </c>
      <c r="AO913" s="22">
        <v>0</v>
      </c>
      <c r="AP913" s="22">
        <v>0</v>
      </c>
      <c r="AQ913" s="22">
        <v>0</v>
      </c>
      <c r="AR913" s="22">
        <v>0</v>
      </c>
      <c r="AS913" s="25">
        <v>22000</v>
      </c>
      <c r="AT913" s="25">
        <v>0</v>
      </c>
      <c r="AU913" s="25">
        <v>23742.36</v>
      </c>
      <c r="AV913" s="25">
        <v>0</v>
      </c>
      <c r="AW913" s="25">
        <v>22000</v>
      </c>
      <c r="AX913" s="25">
        <v>23742.36</v>
      </c>
      <c r="AY913" s="25">
        <v>1742.36</v>
      </c>
    </row>
    <row r="914" spans="2:51">
      <c r="B914" s="5" t="s">
        <v>17</v>
      </c>
      <c r="C914" s="2" t="s">
        <v>524</v>
      </c>
      <c r="D914" s="2" t="s">
        <v>100</v>
      </c>
      <c r="E914" s="2" t="s">
        <v>4239</v>
      </c>
      <c r="F914" s="2" t="s">
        <v>88</v>
      </c>
      <c r="G914" s="3">
        <v>46245</v>
      </c>
      <c r="H914" s="2" t="s">
        <v>4777</v>
      </c>
      <c r="I914" s="3">
        <v>46245</v>
      </c>
      <c r="J914" s="2" t="s">
        <v>4778</v>
      </c>
      <c r="K914" s="2" t="s">
        <v>208</v>
      </c>
      <c r="L914" s="2"/>
      <c r="M914" s="2" t="s">
        <v>90</v>
      </c>
      <c r="N914" s="3"/>
      <c r="O914" s="2"/>
      <c r="P914" s="2"/>
      <c r="Q914" s="2" t="s">
        <v>22</v>
      </c>
      <c r="R914" s="2" t="s">
        <v>22</v>
      </c>
      <c r="S914" s="2"/>
      <c r="T914" s="3">
        <v>46245</v>
      </c>
      <c r="U914" s="2" t="s">
        <v>4779</v>
      </c>
      <c r="V914" s="2"/>
      <c r="W914" s="2" t="s">
        <v>865</v>
      </c>
      <c r="X914" s="2" t="s">
        <v>91</v>
      </c>
      <c r="Y914" s="2" t="s">
        <v>866</v>
      </c>
      <c r="Z914" s="2" t="s">
        <v>149</v>
      </c>
      <c r="AA914" s="2" t="s">
        <v>90</v>
      </c>
      <c r="AB914" s="2"/>
      <c r="AC914" s="2" t="s">
        <v>114</v>
      </c>
      <c r="AD914" s="2">
        <v>1</v>
      </c>
      <c r="AE914" s="2" t="s">
        <v>189</v>
      </c>
      <c r="AF914" s="2" t="s">
        <v>190</v>
      </c>
      <c r="AG914" s="2" t="s">
        <v>14</v>
      </c>
      <c r="AH914" s="2" t="s">
        <v>191</v>
      </c>
      <c r="AI914" s="2"/>
      <c r="AJ914" s="2" t="s">
        <v>123</v>
      </c>
      <c r="AK914" s="2" t="s">
        <v>13</v>
      </c>
      <c r="AL914" s="2" t="s">
        <v>13</v>
      </c>
      <c r="AM914" s="2" t="s">
        <v>124</v>
      </c>
      <c r="AN914" s="2" t="s">
        <v>4780</v>
      </c>
      <c r="AO914" s="22">
        <v>0</v>
      </c>
      <c r="AP914" s="22">
        <v>361</v>
      </c>
      <c r="AQ914" s="22">
        <v>690</v>
      </c>
      <c r="AR914" s="22">
        <v>329</v>
      </c>
      <c r="AS914" s="25">
        <v>28627.54</v>
      </c>
      <c r="AT914" s="25">
        <v>0</v>
      </c>
      <c r="AU914" s="25">
        <v>24709.72</v>
      </c>
      <c r="AV914" s="25">
        <v>0</v>
      </c>
      <c r="AW914" s="25">
        <v>28627.54</v>
      </c>
      <c r="AX914" s="25">
        <v>24709.72</v>
      </c>
      <c r="AY914" s="25">
        <v>-3917.82</v>
      </c>
    </row>
    <row r="915" spans="2:51" hidden="1">
      <c r="B915" s="5" t="s">
        <v>17</v>
      </c>
      <c r="C915" s="2" t="s">
        <v>524</v>
      </c>
      <c r="D915" s="2" t="s">
        <v>100</v>
      </c>
      <c r="E915" s="2" t="s">
        <v>4256</v>
      </c>
      <c r="F915" s="2" t="s">
        <v>88</v>
      </c>
      <c r="G915" s="3">
        <v>46245</v>
      </c>
      <c r="H915" s="2" t="s">
        <v>4781</v>
      </c>
      <c r="I915" s="3">
        <v>46245</v>
      </c>
      <c r="J915" s="2" t="s">
        <v>4782</v>
      </c>
      <c r="K915" s="2" t="s">
        <v>89</v>
      </c>
      <c r="L915" s="2"/>
      <c r="M915" s="2" t="s">
        <v>90</v>
      </c>
      <c r="N915" s="3"/>
      <c r="O915" s="2"/>
      <c r="P915" s="2"/>
      <c r="Q915" s="2" t="s">
        <v>22</v>
      </c>
      <c r="R915" s="2" t="s">
        <v>22</v>
      </c>
      <c r="S915" s="2"/>
      <c r="T915" s="3">
        <v>46245</v>
      </c>
      <c r="U915" s="2" t="s">
        <v>4783</v>
      </c>
      <c r="V915" s="2"/>
      <c r="W915" s="2" t="s">
        <v>835</v>
      </c>
      <c r="X915" s="2" t="s">
        <v>91</v>
      </c>
      <c r="Y915" s="2" t="s">
        <v>836</v>
      </c>
      <c r="Z915" s="2" t="s">
        <v>92</v>
      </c>
      <c r="AA915" s="2" t="s">
        <v>90</v>
      </c>
      <c r="AB915" s="2"/>
      <c r="AC915" s="2" t="s">
        <v>114</v>
      </c>
      <c r="AD915" s="2">
        <v>1</v>
      </c>
      <c r="AE915" s="2" t="s">
        <v>94</v>
      </c>
      <c r="AF915" s="2" t="s">
        <v>95</v>
      </c>
      <c r="AG915" s="2" t="s">
        <v>14</v>
      </c>
      <c r="AH915" s="2" t="s">
        <v>96</v>
      </c>
      <c r="AI915" s="2"/>
      <c r="AJ915" s="2" t="s">
        <v>421</v>
      </c>
      <c r="AK915" s="2" t="s">
        <v>417</v>
      </c>
      <c r="AL915" s="2" t="s">
        <v>417</v>
      </c>
      <c r="AM915" s="2" t="s">
        <v>418</v>
      </c>
      <c r="AN915" s="2" t="s">
        <v>4784</v>
      </c>
      <c r="AO915" s="22">
        <v>0</v>
      </c>
      <c r="AP915" s="22">
        <v>0</v>
      </c>
      <c r="AQ915" s="22">
        <v>0</v>
      </c>
      <c r="AR915" s="22">
        <v>0</v>
      </c>
      <c r="AS915" s="25">
        <v>64000</v>
      </c>
      <c r="AT915" s="25">
        <v>0</v>
      </c>
      <c r="AU915" s="25">
        <v>70194.75</v>
      </c>
      <c r="AV915" s="25">
        <v>0</v>
      </c>
      <c r="AW915" s="25">
        <v>64000</v>
      </c>
      <c r="AX915" s="25">
        <v>70194.75</v>
      </c>
      <c r="AY915" s="25">
        <v>6194.75</v>
      </c>
    </row>
    <row r="916" spans="2:51" hidden="1">
      <c r="B916" s="5" t="s">
        <v>17</v>
      </c>
      <c r="C916" s="2" t="s">
        <v>524</v>
      </c>
      <c r="D916" s="2" t="s">
        <v>100</v>
      </c>
      <c r="E916" s="2" t="s">
        <v>4256</v>
      </c>
      <c r="F916" s="2" t="s">
        <v>88</v>
      </c>
      <c r="G916" s="3">
        <v>46245</v>
      </c>
      <c r="H916" s="2" t="s">
        <v>4785</v>
      </c>
      <c r="I916" s="3">
        <v>46245</v>
      </c>
      <c r="J916" s="2" t="s">
        <v>4786</v>
      </c>
      <c r="K916" s="2" t="s">
        <v>89</v>
      </c>
      <c r="L916" s="2"/>
      <c r="M916" s="2" t="s">
        <v>90</v>
      </c>
      <c r="N916" s="3"/>
      <c r="O916" s="2"/>
      <c r="P916" s="2"/>
      <c r="Q916" s="2" t="s">
        <v>22</v>
      </c>
      <c r="R916" s="2" t="s">
        <v>22</v>
      </c>
      <c r="S916" s="2"/>
      <c r="T916" s="3">
        <v>46245</v>
      </c>
      <c r="U916" s="2" t="s">
        <v>4787</v>
      </c>
      <c r="V916" s="2"/>
      <c r="W916" s="2" t="s">
        <v>4788</v>
      </c>
      <c r="X916" s="2" t="s">
        <v>91</v>
      </c>
      <c r="Y916" s="2" t="s">
        <v>4789</v>
      </c>
      <c r="Z916" s="2" t="s">
        <v>92</v>
      </c>
      <c r="AA916" s="2" t="s">
        <v>90</v>
      </c>
      <c r="AB916" s="2"/>
      <c r="AC916" s="2" t="s">
        <v>114</v>
      </c>
      <c r="AD916" s="2">
        <v>1</v>
      </c>
      <c r="AE916" s="2" t="s">
        <v>94</v>
      </c>
      <c r="AF916" s="2" t="s">
        <v>95</v>
      </c>
      <c r="AG916" s="2" t="s">
        <v>14</v>
      </c>
      <c r="AH916" s="2" t="s">
        <v>96</v>
      </c>
      <c r="AI916" s="2"/>
      <c r="AJ916" s="2" t="s">
        <v>123</v>
      </c>
      <c r="AK916" s="2" t="s">
        <v>13</v>
      </c>
      <c r="AL916" s="2" t="s">
        <v>13</v>
      </c>
      <c r="AM916" s="2" t="s">
        <v>124</v>
      </c>
      <c r="AN916" s="2" t="s">
        <v>4790</v>
      </c>
      <c r="AO916" s="22">
        <v>0</v>
      </c>
      <c r="AP916" s="22">
        <v>0</v>
      </c>
      <c r="AQ916" s="22">
        <v>0</v>
      </c>
      <c r="AR916" s="22">
        <v>0</v>
      </c>
      <c r="AS916" s="25">
        <v>22500</v>
      </c>
      <c r="AT916" s="25">
        <v>0</v>
      </c>
      <c r="AU916" s="25">
        <v>25555.62</v>
      </c>
      <c r="AV916" s="25">
        <v>0</v>
      </c>
      <c r="AW916" s="25">
        <v>22500</v>
      </c>
      <c r="AX916" s="25">
        <v>25555.62</v>
      </c>
      <c r="AY916" s="25">
        <v>3055.62</v>
      </c>
    </row>
    <row r="917" spans="2:51" hidden="1">
      <c r="B917" s="5" t="s">
        <v>17</v>
      </c>
      <c r="C917" s="2" t="s">
        <v>524</v>
      </c>
      <c r="D917" s="2" t="s">
        <v>100</v>
      </c>
      <c r="E917" s="2" t="s">
        <v>4256</v>
      </c>
      <c r="F917" s="2" t="s">
        <v>88</v>
      </c>
      <c r="G917" s="3">
        <v>46245</v>
      </c>
      <c r="H917" s="2" t="s">
        <v>4791</v>
      </c>
      <c r="I917" s="3">
        <v>46245</v>
      </c>
      <c r="J917" s="2" t="s">
        <v>4792</v>
      </c>
      <c r="K917" s="2" t="s">
        <v>89</v>
      </c>
      <c r="L917" s="2"/>
      <c r="M917" s="2" t="s">
        <v>90</v>
      </c>
      <c r="N917" s="3"/>
      <c r="O917" s="2"/>
      <c r="P917" s="2"/>
      <c r="Q917" s="2" t="s">
        <v>22</v>
      </c>
      <c r="R917" s="2" t="s">
        <v>22</v>
      </c>
      <c r="S917" s="2"/>
      <c r="T917" s="3">
        <v>46245</v>
      </c>
      <c r="U917" s="2" t="s">
        <v>4793</v>
      </c>
      <c r="V917" s="2"/>
      <c r="W917" s="2" t="s">
        <v>392</v>
      </c>
      <c r="X917" s="2" t="s">
        <v>91</v>
      </c>
      <c r="Y917" s="2" t="s">
        <v>333</v>
      </c>
      <c r="Z917" s="2" t="s">
        <v>92</v>
      </c>
      <c r="AA917" s="2" t="s">
        <v>90</v>
      </c>
      <c r="AB917" s="2"/>
      <c r="AC917" s="2" t="s">
        <v>114</v>
      </c>
      <c r="AD917" s="2">
        <v>1</v>
      </c>
      <c r="AE917" s="2" t="s">
        <v>94</v>
      </c>
      <c r="AF917" s="2" t="s">
        <v>95</v>
      </c>
      <c r="AG917" s="2" t="s">
        <v>14</v>
      </c>
      <c r="AH917" s="2" t="s">
        <v>96</v>
      </c>
      <c r="AI917" s="2"/>
      <c r="AJ917" s="2" t="s">
        <v>236</v>
      </c>
      <c r="AK917" s="2" t="s">
        <v>168</v>
      </c>
      <c r="AL917" s="2" t="s">
        <v>168</v>
      </c>
      <c r="AM917" s="2" t="s">
        <v>237</v>
      </c>
      <c r="AN917" s="2" t="s">
        <v>4794</v>
      </c>
      <c r="AO917" s="22">
        <v>0</v>
      </c>
      <c r="AP917" s="22">
        <v>0</v>
      </c>
      <c r="AQ917" s="22">
        <v>0</v>
      </c>
      <c r="AR917" s="22">
        <v>0</v>
      </c>
      <c r="AS917" s="25">
        <v>22500</v>
      </c>
      <c r="AT917" s="25">
        <v>0</v>
      </c>
      <c r="AU917" s="25">
        <v>26173.200000000001</v>
      </c>
      <c r="AV917" s="25">
        <v>0</v>
      </c>
      <c r="AW917" s="25">
        <v>22500</v>
      </c>
      <c r="AX917" s="25">
        <v>26173.200000000001</v>
      </c>
      <c r="AY917" s="25">
        <v>3673.2</v>
      </c>
    </row>
    <row r="918" spans="2:51" hidden="1">
      <c r="B918" s="5" t="s">
        <v>17</v>
      </c>
      <c r="C918" s="2" t="s">
        <v>524</v>
      </c>
      <c r="D918" s="2" t="s">
        <v>100</v>
      </c>
      <c r="E918" s="2" t="s">
        <v>4256</v>
      </c>
      <c r="F918" s="2" t="s">
        <v>88</v>
      </c>
      <c r="G918" s="3">
        <v>46245</v>
      </c>
      <c r="H918" s="2" t="s">
        <v>4795</v>
      </c>
      <c r="I918" s="3">
        <v>46245</v>
      </c>
      <c r="J918" s="2" t="s">
        <v>4796</v>
      </c>
      <c r="K918" s="2" t="s">
        <v>89</v>
      </c>
      <c r="L918" s="2"/>
      <c r="M918" s="2" t="s">
        <v>90</v>
      </c>
      <c r="N918" s="3"/>
      <c r="O918" s="2"/>
      <c r="P918" s="2"/>
      <c r="Q918" s="2" t="s">
        <v>22</v>
      </c>
      <c r="R918" s="2" t="s">
        <v>22</v>
      </c>
      <c r="S918" s="2"/>
      <c r="T918" s="3">
        <v>46245</v>
      </c>
      <c r="U918" s="2" t="s">
        <v>4797</v>
      </c>
      <c r="V918" s="2"/>
      <c r="W918" s="2" t="s">
        <v>857</v>
      </c>
      <c r="X918" s="2" t="s">
        <v>91</v>
      </c>
      <c r="Y918" s="2" t="s">
        <v>858</v>
      </c>
      <c r="Z918" s="2" t="s">
        <v>92</v>
      </c>
      <c r="AA918" s="2" t="s">
        <v>90</v>
      </c>
      <c r="AB918" s="2"/>
      <c r="AC918" s="2" t="s">
        <v>114</v>
      </c>
      <c r="AD918" s="2">
        <v>1</v>
      </c>
      <c r="AE918" s="2" t="s">
        <v>94</v>
      </c>
      <c r="AF918" s="2" t="s">
        <v>95</v>
      </c>
      <c r="AG918" s="2" t="s">
        <v>14</v>
      </c>
      <c r="AH918" s="2" t="s">
        <v>96</v>
      </c>
      <c r="AI918" s="2"/>
      <c r="AJ918" s="2" t="s">
        <v>778</v>
      </c>
      <c r="AK918" s="2" t="s">
        <v>779</v>
      </c>
      <c r="AL918" s="2" t="s">
        <v>779</v>
      </c>
      <c r="AM918" s="2" t="s">
        <v>780</v>
      </c>
      <c r="AN918" s="2" t="s">
        <v>4798</v>
      </c>
      <c r="AO918" s="22">
        <v>0</v>
      </c>
      <c r="AP918" s="22">
        <v>0</v>
      </c>
      <c r="AQ918" s="22">
        <v>0</v>
      </c>
      <c r="AR918" s="22">
        <v>0</v>
      </c>
      <c r="AS918" s="25">
        <v>71000</v>
      </c>
      <c r="AT918" s="25">
        <v>0</v>
      </c>
      <c r="AU918" s="25">
        <v>79749</v>
      </c>
      <c r="AV918" s="25">
        <v>0</v>
      </c>
      <c r="AW918" s="25">
        <v>71000</v>
      </c>
      <c r="AX918" s="25">
        <v>79749</v>
      </c>
      <c r="AY918" s="25">
        <v>8749</v>
      </c>
    </row>
    <row r="919" spans="2:51" hidden="1">
      <c r="B919" s="5" t="s">
        <v>17</v>
      </c>
      <c r="C919" s="2" t="s">
        <v>524</v>
      </c>
      <c r="D919" s="2" t="s">
        <v>100</v>
      </c>
      <c r="E919" s="2" t="s">
        <v>4256</v>
      </c>
      <c r="F919" s="2" t="s">
        <v>88</v>
      </c>
      <c r="G919" s="3">
        <v>46245</v>
      </c>
      <c r="H919" s="2" t="s">
        <v>4799</v>
      </c>
      <c r="I919" s="3">
        <v>46245</v>
      </c>
      <c r="J919" s="2" t="s">
        <v>4800</v>
      </c>
      <c r="K919" s="2" t="s">
        <v>89</v>
      </c>
      <c r="L919" s="2"/>
      <c r="M919" s="2" t="s">
        <v>90</v>
      </c>
      <c r="N919" s="3"/>
      <c r="O919" s="2"/>
      <c r="P919" s="2"/>
      <c r="Q919" s="2" t="s">
        <v>22</v>
      </c>
      <c r="R919" s="2" t="s">
        <v>22</v>
      </c>
      <c r="S919" s="2"/>
      <c r="T919" s="3">
        <v>46245</v>
      </c>
      <c r="U919" s="2" t="s">
        <v>4801</v>
      </c>
      <c r="V919" s="2"/>
      <c r="W919" s="2" t="s">
        <v>663</v>
      </c>
      <c r="X919" s="2" t="s">
        <v>113</v>
      </c>
      <c r="Y919" s="2" t="s">
        <v>652</v>
      </c>
      <c r="Z919" s="2" t="s">
        <v>92</v>
      </c>
      <c r="AA919" s="2" t="s">
        <v>90</v>
      </c>
      <c r="AB919" s="2"/>
      <c r="AC919" s="2" t="s">
        <v>114</v>
      </c>
      <c r="AD919" s="2">
        <v>1</v>
      </c>
      <c r="AE919" s="2" t="s">
        <v>94</v>
      </c>
      <c r="AF919" s="2" t="s">
        <v>95</v>
      </c>
      <c r="AG919" s="2" t="s">
        <v>14</v>
      </c>
      <c r="AH919" s="2" t="s">
        <v>96</v>
      </c>
      <c r="AI919" s="2"/>
      <c r="AJ919" s="2" t="s">
        <v>123</v>
      </c>
      <c r="AK919" s="2" t="s">
        <v>13</v>
      </c>
      <c r="AL919" s="2" t="s">
        <v>13</v>
      </c>
      <c r="AM919" s="2" t="s">
        <v>124</v>
      </c>
      <c r="AN919" s="2" t="s">
        <v>4802</v>
      </c>
      <c r="AO919" s="22">
        <v>0</v>
      </c>
      <c r="AP919" s="22">
        <v>0</v>
      </c>
      <c r="AQ919" s="22">
        <v>0</v>
      </c>
      <c r="AR919" s="22">
        <v>0</v>
      </c>
      <c r="AS919" s="25">
        <v>22500</v>
      </c>
      <c r="AT919" s="25">
        <v>0</v>
      </c>
      <c r="AU919" s="25">
        <v>25300.959999999999</v>
      </c>
      <c r="AV919" s="25">
        <v>0</v>
      </c>
      <c r="AW919" s="25">
        <v>22500</v>
      </c>
      <c r="AX919" s="25">
        <v>25300.959999999999</v>
      </c>
      <c r="AY919" s="25">
        <v>2800.96</v>
      </c>
    </row>
    <row r="920" spans="2:51" hidden="1">
      <c r="B920" s="5" t="s">
        <v>18</v>
      </c>
      <c r="C920" s="2" t="s">
        <v>99</v>
      </c>
      <c r="D920" s="2" t="s">
        <v>100</v>
      </c>
      <c r="E920" s="2"/>
      <c r="F920" s="2"/>
      <c r="G920" s="3">
        <v>46246</v>
      </c>
      <c r="H920" s="2" t="s">
        <v>4803</v>
      </c>
      <c r="I920" s="3">
        <v>46246</v>
      </c>
      <c r="J920" s="2" t="s">
        <v>4804</v>
      </c>
      <c r="K920" s="2"/>
      <c r="L920" s="2"/>
      <c r="M920" s="2" t="s">
        <v>90</v>
      </c>
      <c r="N920" s="3"/>
      <c r="O920" s="2"/>
      <c r="P920" s="2"/>
      <c r="Q920" s="2" t="s">
        <v>537</v>
      </c>
      <c r="R920" s="2" t="s">
        <v>537</v>
      </c>
      <c r="S920" s="2"/>
      <c r="T920" s="3"/>
      <c r="U920" s="2"/>
      <c r="V920" s="2"/>
      <c r="W920" s="2" t="s">
        <v>570</v>
      </c>
      <c r="X920" s="2" t="s">
        <v>91</v>
      </c>
      <c r="Y920" s="2" t="s">
        <v>319</v>
      </c>
      <c r="Z920" s="2" t="s">
        <v>92</v>
      </c>
      <c r="AA920" s="2" t="s">
        <v>90</v>
      </c>
      <c r="AB920" s="2"/>
      <c r="AC920" s="2" t="s">
        <v>114</v>
      </c>
      <c r="AD920" s="2">
        <v>1</v>
      </c>
      <c r="AE920" s="2" t="s">
        <v>110</v>
      </c>
      <c r="AF920" s="2" t="s">
        <v>111</v>
      </c>
      <c r="AG920" s="2" t="s">
        <v>103</v>
      </c>
      <c r="AH920" s="2" t="s">
        <v>104</v>
      </c>
      <c r="AI920" s="2" t="s">
        <v>381</v>
      </c>
      <c r="AJ920" s="2" t="s">
        <v>128</v>
      </c>
      <c r="AK920" s="2" t="s">
        <v>129</v>
      </c>
      <c r="AL920" s="2" t="s">
        <v>129</v>
      </c>
      <c r="AM920" s="2" t="s">
        <v>150</v>
      </c>
      <c r="AN920" s="2"/>
      <c r="AO920" s="22">
        <v>0</v>
      </c>
      <c r="AP920" s="22">
        <v>0</v>
      </c>
      <c r="AQ920" s="22">
        <v>0</v>
      </c>
      <c r="AR920" s="22">
        <v>0</v>
      </c>
      <c r="AS920" s="25">
        <v>19000</v>
      </c>
      <c r="AT920" s="25">
        <v>0</v>
      </c>
      <c r="AU920" s="25">
        <v>20156</v>
      </c>
      <c r="AV920" s="25">
        <v>0</v>
      </c>
      <c r="AW920" s="25">
        <v>19000</v>
      </c>
      <c r="AX920" s="25">
        <v>20156</v>
      </c>
      <c r="AY920" s="25">
        <v>1156</v>
      </c>
    </row>
    <row r="921" spans="2:51" hidden="1">
      <c r="B921" s="5" t="s">
        <v>18</v>
      </c>
      <c r="C921" s="2" t="s">
        <v>99</v>
      </c>
      <c r="D921" s="2" t="s">
        <v>100</v>
      </c>
      <c r="E921" s="2"/>
      <c r="F921" s="2"/>
      <c r="G921" s="3">
        <v>46246</v>
      </c>
      <c r="H921" s="2" t="s">
        <v>4805</v>
      </c>
      <c r="I921" s="3">
        <v>46246</v>
      </c>
      <c r="J921" s="2" t="s">
        <v>4806</v>
      </c>
      <c r="K921" s="2"/>
      <c r="L921" s="2"/>
      <c r="M921" s="2" t="s">
        <v>90</v>
      </c>
      <c r="N921" s="3"/>
      <c r="O921" s="2" t="s">
        <v>4807</v>
      </c>
      <c r="P921" s="2"/>
      <c r="Q921" s="2" t="s">
        <v>34</v>
      </c>
      <c r="R921" s="2" t="s">
        <v>34</v>
      </c>
      <c r="S921" s="2"/>
      <c r="T921" s="3"/>
      <c r="U921" s="2"/>
      <c r="V921" s="2"/>
      <c r="W921" s="2" t="s">
        <v>700</v>
      </c>
      <c r="X921" s="2" t="s">
        <v>91</v>
      </c>
      <c r="Y921" s="2" t="s">
        <v>383</v>
      </c>
      <c r="Z921" s="2" t="s">
        <v>92</v>
      </c>
      <c r="AA921" s="2" t="s">
        <v>90</v>
      </c>
      <c r="AB921" s="2"/>
      <c r="AC921" s="2" t="s">
        <v>114</v>
      </c>
      <c r="AD921" s="2">
        <v>1</v>
      </c>
      <c r="AE921" s="2" t="s">
        <v>212</v>
      </c>
      <c r="AF921" s="2" t="s">
        <v>213</v>
      </c>
      <c r="AG921" s="2" t="s">
        <v>103</v>
      </c>
      <c r="AH921" s="2" t="s">
        <v>214</v>
      </c>
      <c r="AI921" s="2" t="s">
        <v>215</v>
      </c>
      <c r="AJ921" s="2" t="s">
        <v>179</v>
      </c>
      <c r="AK921" s="2" t="s">
        <v>8</v>
      </c>
      <c r="AL921" s="2" t="s">
        <v>8</v>
      </c>
      <c r="AM921" s="2" t="s">
        <v>712</v>
      </c>
      <c r="AN921" s="2"/>
      <c r="AO921" s="22">
        <v>0</v>
      </c>
      <c r="AP921" s="22">
        <v>0</v>
      </c>
      <c r="AQ921" s="22">
        <v>0</v>
      </c>
      <c r="AR921" s="22">
        <v>0</v>
      </c>
      <c r="AS921" s="25">
        <v>23000</v>
      </c>
      <c r="AT921" s="25">
        <v>0</v>
      </c>
      <c r="AU921" s="25">
        <v>31617</v>
      </c>
      <c r="AV921" s="25">
        <v>0</v>
      </c>
      <c r="AW921" s="25">
        <v>23000</v>
      </c>
      <c r="AX921" s="25">
        <v>31617</v>
      </c>
      <c r="AY921" s="25">
        <v>8617</v>
      </c>
    </row>
    <row r="922" spans="2:51" hidden="1">
      <c r="B922" s="5" t="s">
        <v>18</v>
      </c>
      <c r="C922" s="2" t="s">
        <v>107</v>
      </c>
      <c r="D922" s="2" t="s">
        <v>100</v>
      </c>
      <c r="E922" s="2"/>
      <c r="F922" s="2" t="s">
        <v>88</v>
      </c>
      <c r="G922" s="3">
        <v>46246</v>
      </c>
      <c r="H922" s="2" t="s">
        <v>4808</v>
      </c>
      <c r="I922" s="3">
        <v>46246</v>
      </c>
      <c r="J922" s="2" t="s">
        <v>4809</v>
      </c>
      <c r="K922" s="2"/>
      <c r="L922" s="2"/>
      <c r="M922" s="2" t="s">
        <v>90</v>
      </c>
      <c r="N922" s="3"/>
      <c r="O922" s="2"/>
      <c r="P922" s="2"/>
      <c r="Q922" s="2" t="s">
        <v>537</v>
      </c>
      <c r="R922" s="2" t="s">
        <v>537</v>
      </c>
      <c r="S922" s="2"/>
      <c r="T922" s="3"/>
      <c r="U922" s="2"/>
      <c r="V922" s="2"/>
      <c r="W922" s="2" t="s">
        <v>1007</v>
      </c>
      <c r="X922" s="2" t="s">
        <v>151</v>
      </c>
      <c r="Y922" s="2" t="s">
        <v>756</v>
      </c>
      <c r="Z922" s="2" t="s">
        <v>92</v>
      </c>
      <c r="AA922" s="2" t="s">
        <v>90</v>
      </c>
      <c r="AB922" s="2"/>
      <c r="AC922" s="2" t="s">
        <v>93</v>
      </c>
      <c r="AD922" s="2">
        <v>1</v>
      </c>
      <c r="AE922" s="2" t="s">
        <v>110</v>
      </c>
      <c r="AF922" s="2" t="s">
        <v>111</v>
      </c>
      <c r="AG922" s="2" t="s">
        <v>103</v>
      </c>
      <c r="AH922" s="2" t="s">
        <v>104</v>
      </c>
      <c r="AI922" s="2" t="s">
        <v>381</v>
      </c>
      <c r="AJ922" s="2" t="s">
        <v>108</v>
      </c>
      <c r="AK922" s="2" t="s">
        <v>109</v>
      </c>
      <c r="AL922" s="2" t="s">
        <v>103</v>
      </c>
      <c r="AM922" s="2" t="s">
        <v>106</v>
      </c>
      <c r="AN922" s="2" t="s">
        <v>4810</v>
      </c>
      <c r="AO922" s="22">
        <v>0</v>
      </c>
      <c r="AP922" s="22">
        <v>0</v>
      </c>
      <c r="AQ922" s="22">
        <v>0</v>
      </c>
      <c r="AR922" s="22">
        <v>0</v>
      </c>
      <c r="AS922" s="25">
        <v>11000</v>
      </c>
      <c r="AT922" s="25">
        <v>0</v>
      </c>
      <c r="AU922" s="25">
        <v>15318</v>
      </c>
      <c r="AV922" s="25">
        <v>0</v>
      </c>
      <c r="AW922" s="25">
        <v>11000</v>
      </c>
      <c r="AX922" s="25">
        <v>15318</v>
      </c>
      <c r="AY922" s="25">
        <v>4318</v>
      </c>
    </row>
    <row r="923" spans="2:51" hidden="1">
      <c r="B923" s="5" t="s">
        <v>18</v>
      </c>
      <c r="C923" s="2" t="s">
        <v>99</v>
      </c>
      <c r="D923" s="2" t="s">
        <v>100</v>
      </c>
      <c r="E923" s="2"/>
      <c r="F923" s="2"/>
      <c r="G923" s="3">
        <v>46246</v>
      </c>
      <c r="H923" s="2" t="s">
        <v>4811</v>
      </c>
      <c r="I923" s="3">
        <v>46246</v>
      </c>
      <c r="J923" s="2" t="s">
        <v>4812</v>
      </c>
      <c r="K923" s="2"/>
      <c r="L923" s="2"/>
      <c r="M923" s="2" t="s">
        <v>90</v>
      </c>
      <c r="N923" s="3"/>
      <c r="O923" s="2"/>
      <c r="P923" s="2"/>
      <c r="Q923" s="2" t="s">
        <v>26</v>
      </c>
      <c r="R923" s="2" t="s">
        <v>26</v>
      </c>
      <c r="S923" s="2"/>
      <c r="T923" s="3"/>
      <c r="U923" s="2"/>
      <c r="V923" s="2"/>
      <c r="W923" s="2" t="s">
        <v>4813</v>
      </c>
      <c r="X923" s="2" t="s">
        <v>91</v>
      </c>
      <c r="Y923" s="2" t="s">
        <v>4814</v>
      </c>
      <c r="Z923" s="2" t="s">
        <v>92</v>
      </c>
      <c r="AA923" s="2" t="s">
        <v>90</v>
      </c>
      <c r="AB923" s="2"/>
      <c r="AC923" s="2" t="s">
        <v>114</v>
      </c>
      <c r="AD923" s="2">
        <v>1</v>
      </c>
      <c r="AE923" s="2" t="s">
        <v>692</v>
      </c>
      <c r="AF923" s="2" t="s">
        <v>693</v>
      </c>
      <c r="AG923" s="2" t="s">
        <v>103</v>
      </c>
      <c r="AH923" s="2" t="s">
        <v>2</v>
      </c>
      <c r="AI923" s="2" t="s">
        <v>699</v>
      </c>
      <c r="AJ923" s="2" t="s">
        <v>321</v>
      </c>
      <c r="AK923" s="2" t="s">
        <v>322</v>
      </c>
      <c r="AL923" s="2" t="s">
        <v>322</v>
      </c>
      <c r="AM923" s="2" t="s">
        <v>4815</v>
      </c>
      <c r="AN923" s="2" t="s">
        <v>4816</v>
      </c>
      <c r="AO923" s="22">
        <v>0</v>
      </c>
      <c r="AP923" s="22">
        <v>0</v>
      </c>
      <c r="AQ923" s="22">
        <v>0</v>
      </c>
      <c r="AR923" s="22">
        <v>0</v>
      </c>
      <c r="AS923" s="25">
        <v>23000</v>
      </c>
      <c r="AT923" s="25">
        <v>0</v>
      </c>
      <c r="AU923" s="25">
        <v>26442</v>
      </c>
      <c r="AV923" s="25">
        <v>0</v>
      </c>
      <c r="AW923" s="25">
        <v>23000</v>
      </c>
      <c r="AX923" s="25">
        <v>26442</v>
      </c>
      <c r="AY923" s="25">
        <v>3442</v>
      </c>
    </row>
    <row r="924" spans="2:51" hidden="1">
      <c r="B924" s="5" t="s">
        <v>18</v>
      </c>
      <c r="C924" s="2" t="s">
        <v>99</v>
      </c>
      <c r="D924" s="2" t="s">
        <v>100</v>
      </c>
      <c r="E924" s="2"/>
      <c r="F924" s="2"/>
      <c r="G924" s="3">
        <v>46246</v>
      </c>
      <c r="H924" s="2" t="s">
        <v>4817</v>
      </c>
      <c r="I924" s="3">
        <v>46246</v>
      </c>
      <c r="J924" s="2" t="s">
        <v>4818</v>
      </c>
      <c r="K924" s="2"/>
      <c r="L924" s="2"/>
      <c r="M924" s="2" t="s">
        <v>90</v>
      </c>
      <c r="N924" s="3"/>
      <c r="O924" s="2"/>
      <c r="P924" s="2"/>
      <c r="Q924" s="2" t="s">
        <v>26</v>
      </c>
      <c r="R924" s="2" t="s">
        <v>26</v>
      </c>
      <c r="S924" s="2"/>
      <c r="T924" s="3"/>
      <c r="U924" s="2"/>
      <c r="V924" s="2"/>
      <c r="W924" s="2" t="s">
        <v>579</v>
      </c>
      <c r="X924" s="2" t="s">
        <v>91</v>
      </c>
      <c r="Y924" s="2" t="s">
        <v>519</v>
      </c>
      <c r="Z924" s="2" t="s">
        <v>92</v>
      </c>
      <c r="AA924" s="2" t="s">
        <v>90</v>
      </c>
      <c r="AB924" s="2"/>
      <c r="AC924" s="2" t="s">
        <v>93</v>
      </c>
      <c r="AD924" s="2">
        <v>1</v>
      </c>
      <c r="AE924" s="2" t="s">
        <v>692</v>
      </c>
      <c r="AF924" s="2" t="s">
        <v>693</v>
      </c>
      <c r="AG924" s="2" t="s">
        <v>103</v>
      </c>
      <c r="AH924" s="2" t="s">
        <v>2</v>
      </c>
      <c r="AI924" s="2" t="s">
        <v>699</v>
      </c>
      <c r="AJ924" s="2" t="s">
        <v>138</v>
      </c>
      <c r="AK924" s="2" t="s">
        <v>103</v>
      </c>
      <c r="AL924" s="2" t="s">
        <v>103</v>
      </c>
      <c r="AM924" s="2" t="s">
        <v>122</v>
      </c>
      <c r="AN924" s="2" t="s">
        <v>970</v>
      </c>
      <c r="AO924" s="22">
        <v>0</v>
      </c>
      <c r="AP924" s="22">
        <v>0</v>
      </c>
      <c r="AQ924" s="22">
        <v>0</v>
      </c>
      <c r="AR924" s="22">
        <v>0</v>
      </c>
      <c r="AS924" s="25">
        <v>10000</v>
      </c>
      <c r="AT924" s="25">
        <v>0</v>
      </c>
      <c r="AU924" s="25">
        <v>10461</v>
      </c>
      <c r="AV924" s="25">
        <v>0</v>
      </c>
      <c r="AW924" s="25">
        <v>10000</v>
      </c>
      <c r="AX924" s="25">
        <v>10461</v>
      </c>
      <c r="AY924" s="25">
        <v>461</v>
      </c>
    </row>
    <row r="925" spans="2:51" hidden="1">
      <c r="B925" s="5" t="s">
        <v>18</v>
      </c>
      <c r="C925" s="2" t="s">
        <v>99</v>
      </c>
      <c r="D925" s="2" t="s">
        <v>100</v>
      </c>
      <c r="E925" s="2"/>
      <c r="F925" s="2"/>
      <c r="G925" s="3">
        <v>46246</v>
      </c>
      <c r="H925" s="2" t="s">
        <v>4819</v>
      </c>
      <c r="I925" s="3">
        <v>46246</v>
      </c>
      <c r="J925" s="2" t="s">
        <v>4820</v>
      </c>
      <c r="K925" s="2"/>
      <c r="L925" s="2"/>
      <c r="M925" s="2" t="s">
        <v>90</v>
      </c>
      <c r="N925" s="3"/>
      <c r="O925" s="2"/>
      <c r="P925" s="2"/>
      <c r="Q925" s="2" t="s">
        <v>26</v>
      </c>
      <c r="R925" s="2" t="s">
        <v>26</v>
      </c>
      <c r="S925" s="2"/>
      <c r="T925" s="3"/>
      <c r="U925" s="2"/>
      <c r="V925" s="2"/>
      <c r="W925" s="2" t="s">
        <v>687</v>
      </c>
      <c r="X925" s="2" t="s">
        <v>91</v>
      </c>
      <c r="Y925" s="2" t="s">
        <v>519</v>
      </c>
      <c r="Z925" s="2" t="s">
        <v>92</v>
      </c>
      <c r="AA925" s="2" t="s">
        <v>90</v>
      </c>
      <c r="AB925" s="2"/>
      <c r="AC925" s="2" t="s">
        <v>93</v>
      </c>
      <c r="AD925" s="2">
        <v>1</v>
      </c>
      <c r="AE925" s="2" t="s">
        <v>692</v>
      </c>
      <c r="AF925" s="2" t="s">
        <v>693</v>
      </c>
      <c r="AG925" s="2" t="s">
        <v>103</v>
      </c>
      <c r="AH925" s="2" t="s">
        <v>2</v>
      </c>
      <c r="AI925" s="2" t="s">
        <v>699</v>
      </c>
      <c r="AJ925" s="2" t="s">
        <v>138</v>
      </c>
      <c r="AK925" s="2" t="s">
        <v>103</v>
      </c>
      <c r="AL925" s="2" t="s">
        <v>103</v>
      </c>
      <c r="AM925" s="2" t="s">
        <v>122</v>
      </c>
      <c r="AN925" s="2" t="s">
        <v>970</v>
      </c>
      <c r="AO925" s="22">
        <v>0</v>
      </c>
      <c r="AP925" s="22">
        <v>0</v>
      </c>
      <c r="AQ925" s="22">
        <v>0</v>
      </c>
      <c r="AR925" s="22">
        <v>0</v>
      </c>
      <c r="AS925" s="25">
        <v>10000</v>
      </c>
      <c r="AT925" s="25">
        <v>0</v>
      </c>
      <c r="AU925" s="25">
        <v>10461</v>
      </c>
      <c r="AV925" s="25">
        <v>0</v>
      </c>
      <c r="AW925" s="25">
        <v>10000</v>
      </c>
      <c r="AX925" s="25">
        <v>10461</v>
      </c>
      <c r="AY925" s="25">
        <v>461</v>
      </c>
    </row>
    <row r="926" spans="2:51" hidden="1">
      <c r="B926" s="5" t="s">
        <v>18</v>
      </c>
      <c r="C926" s="2" t="s">
        <v>99</v>
      </c>
      <c r="D926" s="2" t="s">
        <v>100</v>
      </c>
      <c r="E926" s="2"/>
      <c r="F926" s="2"/>
      <c r="G926" s="3">
        <v>46246</v>
      </c>
      <c r="H926" s="2" t="s">
        <v>4821</v>
      </c>
      <c r="I926" s="3">
        <v>46246</v>
      </c>
      <c r="J926" s="2" t="s">
        <v>4822</v>
      </c>
      <c r="K926" s="12"/>
      <c r="L926" s="2"/>
      <c r="M926" s="2" t="s">
        <v>90</v>
      </c>
      <c r="N926" s="3"/>
      <c r="O926" s="2"/>
      <c r="P926" s="2"/>
      <c r="Q926" s="2" t="s">
        <v>26</v>
      </c>
      <c r="R926" s="2" t="s">
        <v>26</v>
      </c>
      <c r="S926" s="2"/>
      <c r="T926" s="3"/>
      <c r="U926" s="2"/>
      <c r="V926" s="2"/>
      <c r="W926" s="2" t="s">
        <v>491</v>
      </c>
      <c r="X926" s="2" t="s">
        <v>118</v>
      </c>
      <c r="Y926" s="2" t="s">
        <v>519</v>
      </c>
      <c r="Z926" s="2" t="s">
        <v>92</v>
      </c>
      <c r="AA926" s="2" t="s">
        <v>90</v>
      </c>
      <c r="AB926" s="2"/>
      <c r="AC926" s="2" t="s">
        <v>93</v>
      </c>
      <c r="AD926" s="2">
        <v>1</v>
      </c>
      <c r="AE926" s="2" t="s">
        <v>692</v>
      </c>
      <c r="AF926" s="2" t="s">
        <v>693</v>
      </c>
      <c r="AG926" s="2" t="s">
        <v>103</v>
      </c>
      <c r="AH926" s="2" t="s">
        <v>2</v>
      </c>
      <c r="AI926" s="2" t="s">
        <v>699</v>
      </c>
      <c r="AJ926" s="2" t="s">
        <v>138</v>
      </c>
      <c r="AK926" s="2" t="s">
        <v>103</v>
      </c>
      <c r="AL926" s="2" t="s">
        <v>103</v>
      </c>
      <c r="AM926" s="2" t="s">
        <v>122</v>
      </c>
      <c r="AN926" s="2" t="s">
        <v>970</v>
      </c>
      <c r="AO926" s="22">
        <v>0</v>
      </c>
      <c r="AP926" s="22">
        <v>0</v>
      </c>
      <c r="AQ926" s="22">
        <v>0</v>
      </c>
      <c r="AR926" s="22">
        <v>0</v>
      </c>
      <c r="AS926" s="25">
        <v>10000</v>
      </c>
      <c r="AT926" s="25">
        <v>0</v>
      </c>
      <c r="AU926" s="25">
        <v>10461</v>
      </c>
      <c r="AV926" s="25">
        <v>0</v>
      </c>
      <c r="AW926" s="25">
        <v>10000</v>
      </c>
      <c r="AX926" s="25">
        <v>10461</v>
      </c>
      <c r="AY926" s="25">
        <v>461</v>
      </c>
    </row>
    <row r="927" spans="2:51" hidden="1">
      <c r="B927" s="5" t="s">
        <v>18</v>
      </c>
      <c r="C927" s="2" t="s">
        <v>99</v>
      </c>
      <c r="D927" s="2" t="s">
        <v>100</v>
      </c>
      <c r="E927" s="2"/>
      <c r="F927" s="2"/>
      <c r="G927" s="3">
        <v>46246</v>
      </c>
      <c r="H927" s="2" t="s">
        <v>4823</v>
      </c>
      <c r="I927" s="3">
        <v>46246</v>
      </c>
      <c r="J927" s="2" t="s">
        <v>4824</v>
      </c>
      <c r="K927" s="2"/>
      <c r="L927" s="2"/>
      <c r="M927" s="2" t="s">
        <v>90</v>
      </c>
      <c r="N927" s="3"/>
      <c r="O927" s="2" t="s">
        <v>4825</v>
      </c>
      <c r="P927" s="2"/>
      <c r="Q927" s="2" t="s">
        <v>26</v>
      </c>
      <c r="R927" s="2" t="s">
        <v>26</v>
      </c>
      <c r="S927" s="2"/>
      <c r="T927" s="3"/>
      <c r="U927" s="2"/>
      <c r="V927" s="2"/>
      <c r="W927" s="2" t="s">
        <v>579</v>
      </c>
      <c r="X927" s="2" t="s">
        <v>91</v>
      </c>
      <c r="Y927" s="2" t="s">
        <v>519</v>
      </c>
      <c r="Z927" s="2" t="s">
        <v>92</v>
      </c>
      <c r="AA927" s="2" t="s">
        <v>90</v>
      </c>
      <c r="AB927" s="2"/>
      <c r="AC927" s="2" t="s">
        <v>93</v>
      </c>
      <c r="AD927" s="2">
        <v>1</v>
      </c>
      <c r="AE927" s="2" t="s">
        <v>692</v>
      </c>
      <c r="AF927" s="2" t="s">
        <v>693</v>
      </c>
      <c r="AG927" s="2" t="s">
        <v>103</v>
      </c>
      <c r="AH927" s="2" t="s">
        <v>2</v>
      </c>
      <c r="AI927" s="2" t="s">
        <v>699</v>
      </c>
      <c r="AJ927" s="2" t="s">
        <v>731</v>
      </c>
      <c r="AK927" s="2" t="s">
        <v>732</v>
      </c>
      <c r="AL927" s="2" t="s">
        <v>103</v>
      </c>
      <c r="AM927" s="2" t="s">
        <v>169</v>
      </c>
      <c r="AN927" s="2"/>
      <c r="AO927" s="22">
        <v>0</v>
      </c>
      <c r="AP927" s="22">
        <v>0</v>
      </c>
      <c r="AQ927" s="22">
        <v>0</v>
      </c>
      <c r="AR927" s="22">
        <v>0</v>
      </c>
      <c r="AS927" s="25">
        <v>5000</v>
      </c>
      <c r="AT927" s="25">
        <v>0</v>
      </c>
      <c r="AU927" s="25">
        <v>5579</v>
      </c>
      <c r="AV927" s="25">
        <v>0</v>
      </c>
      <c r="AW927" s="25">
        <v>5000</v>
      </c>
      <c r="AX927" s="25">
        <v>5579</v>
      </c>
      <c r="AY927" s="25">
        <v>579</v>
      </c>
    </row>
    <row r="928" spans="2:51" hidden="1">
      <c r="B928" s="5" t="s">
        <v>18</v>
      </c>
      <c r="C928" s="2" t="s">
        <v>99</v>
      </c>
      <c r="D928" s="2" t="s">
        <v>100</v>
      </c>
      <c r="E928" s="2"/>
      <c r="F928" s="2"/>
      <c r="G928" s="3">
        <v>46246</v>
      </c>
      <c r="H928" s="2" t="s">
        <v>4826</v>
      </c>
      <c r="I928" s="3">
        <v>46246</v>
      </c>
      <c r="J928" s="2" t="s">
        <v>4827</v>
      </c>
      <c r="K928" s="2"/>
      <c r="L928" s="2"/>
      <c r="M928" s="2" t="s">
        <v>90</v>
      </c>
      <c r="N928" s="3"/>
      <c r="O928" s="2" t="s">
        <v>4828</v>
      </c>
      <c r="P928" s="2"/>
      <c r="Q928" s="2" t="s">
        <v>26</v>
      </c>
      <c r="R928" s="2" t="s">
        <v>26</v>
      </c>
      <c r="S928" s="2"/>
      <c r="T928" s="3"/>
      <c r="U928" s="2"/>
      <c r="V928" s="2"/>
      <c r="W928" s="2" t="s">
        <v>815</v>
      </c>
      <c r="X928" s="2" t="s">
        <v>91</v>
      </c>
      <c r="Y928" s="2" t="s">
        <v>519</v>
      </c>
      <c r="Z928" s="2" t="s">
        <v>92</v>
      </c>
      <c r="AA928" s="2" t="s">
        <v>90</v>
      </c>
      <c r="AB928" s="2"/>
      <c r="AC928" s="2" t="s">
        <v>93</v>
      </c>
      <c r="AD928" s="2">
        <v>1</v>
      </c>
      <c r="AE928" s="2" t="s">
        <v>692</v>
      </c>
      <c r="AF928" s="2" t="s">
        <v>693</v>
      </c>
      <c r="AG928" s="2" t="s">
        <v>103</v>
      </c>
      <c r="AH928" s="2" t="s">
        <v>2</v>
      </c>
      <c r="AI928" s="2" t="s">
        <v>699</v>
      </c>
      <c r="AJ928" s="2" t="s">
        <v>731</v>
      </c>
      <c r="AK928" s="2" t="s">
        <v>732</v>
      </c>
      <c r="AL928" s="2" t="s">
        <v>103</v>
      </c>
      <c r="AM928" s="2" t="s">
        <v>169</v>
      </c>
      <c r="AN928" s="2"/>
      <c r="AO928" s="22">
        <v>0</v>
      </c>
      <c r="AP928" s="22">
        <v>0</v>
      </c>
      <c r="AQ928" s="22">
        <v>0</v>
      </c>
      <c r="AR928" s="22">
        <v>0</v>
      </c>
      <c r="AS928" s="25">
        <v>5000</v>
      </c>
      <c r="AT928" s="25">
        <v>0</v>
      </c>
      <c r="AU928" s="25">
        <v>5579</v>
      </c>
      <c r="AV928" s="25">
        <v>0</v>
      </c>
      <c r="AW928" s="25">
        <v>5000</v>
      </c>
      <c r="AX928" s="25">
        <v>5579</v>
      </c>
      <c r="AY928" s="25">
        <v>579</v>
      </c>
    </row>
    <row r="929" spans="2:51" hidden="1">
      <c r="B929" s="5" t="s">
        <v>18</v>
      </c>
      <c r="C929" s="2" t="s">
        <v>99</v>
      </c>
      <c r="D929" s="2" t="s">
        <v>100</v>
      </c>
      <c r="E929" s="2"/>
      <c r="F929" s="2"/>
      <c r="G929" s="3">
        <v>46246</v>
      </c>
      <c r="H929" s="2" t="s">
        <v>4829</v>
      </c>
      <c r="I929" s="3">
        <v>46246</v>
      </c>
      <c r="J929" s="2" t="s">
        <v>4830</v>
      </c>
      <c r="K929" s="2"/>
      <c r="L929" s="2"/>
      <c r="M929" s="2" t="s">
        <v>90</v>
      </c>
      <c r="N929" s="3"/>
      <c r="O929" s="2" t="s">
        <v>4831</v>
      </c>
      <c r="P929" s="2"/>
      <c r="Q929" s="2" t="s">
        <v>26</v>
      </c>
      <c r="R929" s="2" t="s">
        <v>26</v>
      </c>
      <c r="S929" s="2"/>
      <c r="T929" s="3"/>
      <c r="U929" s="2"/>
      <c r="V929" s="2"/>
      <c r="W929" s="2" t="s">
        <v>815</v>
      </c>
      <c r="X929" s="2" t="s">
        <v>91</v>
      </c>
      <c r="Y929" s="2" t="s">
        <v>519</v>
      </c>
      <c r="Z929" s="2" t="s">
        <v>92</v>
      </c>
      <c r="AA929" s="2" t="s">
        <v>90</v>
      </c>
      <c r="AB929" s="2"/>
      <c r="AC929" s="2" t="s">
        <v>93</v>
      </c>
      <c r="AD929" s="2">
        <v>1</v>
      </c>
      <c r="AE929" s="2" t="s">
        <v>692</v>
      </c>
      <c r="AF929" s="2" t="s">
        <v>693</v>
      </c>
      <c r="AG929" s="2" t="s">
        <v>103</v>
      </c>
      <c r="AH929" s="2" t="s">
        <v>2</v>
      </c>
      <c r="AI929" s="2" t="s">
        <v>699</v>
      </c>
      <c r="AJ929" s="2" t="s">
        <v>731</v>
      </c>
      <c r="AK929" s="2" t="s">
        <v>732</v>
      </c>
      <c r="AL929" s="2" t="s">
        <v>103</v>
      </c>
      <c r="AM929" s="2" t="s">
        <v>169</v>
      </c>
      <c r="AN929" s="2"/>
      <c r="AO929" s="22">
        <v>0</v>
      </c>
      <c r="AP929" s="22">
        <v>0</v>
      </c>
      <c r="AQ929" s="22">
        <v>0</v>
      </c>
      <c r="AR929" s="22">
        <v>0</v>
      </c>
      <c r="AS929" s="25">
        <v>5000</v>
      </c>
      <c r="AT929" s="25">
        <v>0</v>
      </c>
      <c r="AU929" s="25">
        <v>5579</v>
      </c>
      <c r="AV929" s="25">
        <v>0</v>
      </c>
      <c r="AW929" s="25">
        <v>5000</v>
      </c>
      <c r="AX929" s="25">
        <v>5579</v>
      </c>
      <c r="AY929" s="25">
        <v>579</v>
      </c>
    </row>
    <row r="930" spans="2:51" hidden="1">
      <c r="B930" s="5" t="s">
        <v>18</v>
      </c>
      <c r="C930" s="2" t="s">
        <v>99</v>
      </c>
      <c r="D930" s="2" t="s">
        <v>100</v>
      </c>
      <c r="E930" s="2"/>
      <c r="F930" s="2"/>
      <c r="G930" s="3">
        <v>46246</v>
      </c>
      <c r="H930" s="2" t="s">
        <v>4832</v>
      </c>
      <c r="I930" s="3">
        <v>46246</v>
      </c>
      <c r="J930" s="2" t="s">
        <v>4833</v>
      </c>
      <c r="K930" s="2"/>
      <c r="L930" s="2"/>
      <c r="M930" s="2" t="s">
        <v>90</v>
      </c>
      <c r="N930" s="3"/>
      <c r="O930" s="2"/>
      <c r="P930" s="2"/>
      <c r="Q930" s="2" t="s">
        <v>26</v>
      </c>
      <c r="R930" s="2" t="s">
        <v>26</v>
      </c>
      <c r="S930" s="2"/>
      <c r="T930" s="3"/>
      <c r="U930" s="2"/>
      <c r="V930" s="2"/>
      <c r="W930" s="2" t="s">
        <v>601</v>
      </c>
      <c r="X930" s="2" t="s">
        <v>101</v>
      </c>
      <c r="Y930" s="2" t="s">
        <v>494</v>
      </c>
      <c r="Z930" s="2" t="s">
        <v>92</v>
      </c>
      <c r="AA930" s="2" t="s">
        <v>90</v>
      </c>
      <c r="AB930" s="2"/>
      <c r="AC930" s="2" t="s">
        <v>93</v>
      </c>
      <c r="AD930" s="2">
        <v>1</v>
      </c>
      <c r="AE930" s="2" t="s">
        <v>692</v>
      </c>
      <c r="AF930" s="2" t="s">
        <v>693</v>
      </c>
      <c r="AG930" s="2" t="s">
        <v>103</v>
      </c>
      <c r="AH930" s="2" t="s">
        <v>2</v>
      </c>
      <c r="AI930" s="2" t="s">
        <v>699</v>
      </c>
      <c r="AJ930" s="2" t="s">
        <v>138</v>
      </c>
      <c r="AK930" s="2" t="s">
        <v>103</v>
      </c>
      <c r="AL930" s="2" t="s">
        <v>103</v>
      </c>
      <c r="AM930" s="2" t="s">
        <v>169</v>
      </c>
      <c r="AN930" s="2" t="s">
        <v>4834</v>
      </c>
      <c r="AO930" s="22">
        <v>0</v>
      </c>
      <c r="AP930" s="22">
        <v>0</v>
      </c>
      <c r="AQ930" s="22">
        <v>0</v>
      </c>
      <c r="AR930" s="22">
        <v>0</v>
      </c>
      <c r="AS930" s="25">
        <v>5500</v>
      </c>
      <c r="AT930" s="25">
        <v>0</v>
      </c>
      <c r="AU930" s="25">
        <v>7203</v>
      </c>
      <c r="AV930" s="25">
        <v>0</v>
      </c>
      <c r="AW930" s="25">
        <v>5500</v>
      </c>
      <c r="AX930" s="25">
        <v>7203</v>
      </c>
      <c r="AY930" s="25">
        <v>1703</v>
      </c>
    </row>
    <row r="931" spans="2:51" hidden="1">
      <c r="B931" s="5" t="s">
        <v>20</v>
      </c>
      <c r="C931" s="2" t="s">
        <v>144</v>
      </c>
      <c r="D931" s="2"/>
      <c r="E931" s="2"/>
      <c r="F931" s="2"/>
      <c r="G931" s="3">
        <v>46246</v>
      </c>
      <c r="H931" s="2" t="s">
        <v>4835</v>
      </c>
      <c r="I931" s="3">
        <v>46246</v>
      </c>
      <c r="J931" s="2" t="s">
        <v>4836</v>
      </c>
      <c r="K931" s="2"/>
      <c r="L931" s="2"/>
      <c r="M931" s="2" t="s">
        <v>90</v>
      </c>
      <c r="N931" s="3"/>
      <c r="O931" s="2"/>
      <c r="P931" s="2"/>
      <c r="Q931" s="2" t="s">
        <v>36</v>
      </c>
      <c r="R931" s="2" t="s">
        <v>36</v>
      </c>
      <c r="S931" s="2" t="s">
        <v>36</v>
      </c>
      <c r="T931" s="3">
        <v>46246</v>
      </c>
      <c r="U931" s="2" t="s">
        <v>4837</v>
      </c>
      <c r="V931" s="2" t="s">
        <v>4838</v>
      </c>
      <c r="W931" s="2" t="s">
        <v>900</v>
      </c>
      <c r="X931" s="2" t="s">
        <v>113</v>
      </c>
      <c r="Y931" s="2" t="s">
        <v>505</v>
      </c>
      <c r="Z931" s="2" t="s">
        <v>92</v>
      </c>
      <c r="AA931" s="2" t="s">
        <v>90</v>
      </c>
      <c r="AB931" s="2"/>
      <c r="AC931" s="2" t="s">
        <v>114</v>
      </c>
      <c r="AD931" s="2">
        <v>1</v>
      </c>
      <c r="AE931" s="2" t="s">
        <v>127</v>
      </c>
      <c r="AF931" s="2" t="s">
        <v>127</v>
      </c>
      <c r="AG931" s="2" t="s">
        <v>126</v>
      </c>
      <c r="AH931" s="2" t="s">
        <v>127</v>
      </c>
      <c r="AI931" s="2"/>
      <c r="AJ931" s="2" t="s">
        <v>217</v>
      </c>
      <c r="AK931" s="2" t="s">
        <v>218</v>
      </c>
      <c r="AL931" s="2" t="s">
        <v>129</v>
      </c>
      <c r="AM931" s="2" t="s">
        <v>219</v>
      </c>
      <c r="AN931" s="2" t="s">
        <v>419</v>
      </c>
      <c r="AO931" s="22">
        <v>0</v>
      </c>
      <c r="AP931" s="22">
        <v>0</v>
      </c>
      <c r="AQ931" s="22">
        <v>0</v>
      </c>
      <c r="AR931" s="22">
        <v>0</v>
      </c>
      <c r="AS931" s="25">
        <v>12216</v>
      </c>
      <c r="AT931" s="25">
        <v>0</v>
      </c>
      <c r="AU931" s="25">
        <v>13256</v>
      </c>
      <c r="AV931" s="25">
        <v>0</v>
      </c>
      <c r="AW931" s="25">
        <v>12216</v>
      </c>
      <c r="AX931" s="25">
        <v>13256</v>
      </c>
      <c r="AY931" s="25">
        <v>1040</v>
      </c>
    </row>
    <row r="932" spans="2:51" hidden="1">
      <c r="B932" s="5" t="s">
        <v>20</v>
      </c>
      <c r="C932" s="2" t="s">
        <v>144</v>
      </c>
      <c r="D932" s="2" t="s">
        <v>100</v>
      </c>
      <c r="E932" s="2"/>
      <c r="F932" s="2"/>
      <c r="G932" s="3">
        <v>46246</v>
      </c>
      <c r="H932" s="2" t="s">
        <v>4839</v>
      </c>
      <c r="I932" s="3">
        <v>46246</v>
      </c>
      <c r="J932" s="2" t="s">
        <v>4840</v>
      </c>
      <c r="K932" s="2"/>
      <c r="L932" s="2"/>
      <c r="M932" s="2" t="s">
        <v>90</v>
      </c>
      <c r="N932" s="3"/>
      <c r="O932" s="2"/>
      <c r="P932" s="2"/>
      <c r="Q932" s="2" t="s">
        <v>28</v>
      </c>
      <c r="R932" s="2" t="s">
        <v>28</v>
      </c>
      <c r="S932" s="2" t="s">
        <v>28</v>
      </c>
      <c r="T932" s="3">
        <v>46246</v>
      </c>
      <c r="U932" s="2" t="s">
        <v>4841</v>
      </c>
      <c r="V932" s="2" t="s">
        <v>4842</v>
      </c>
      <c r="W932" s="2" t="s">
        <v>1074</v>
      </c>
      <c r="X932" s="2" t="s">
        <v>113</v>
      </c>
      <c r="Y932" s="2" t="s">
        <v>943</v>
      </c>
      <c r="Z932" s="2" t="s">
        <v>92</v>
      </c>
      <c r="AA932" s="2" t="s">
        <v>90</v>
      </c>
      <c r="AB932" s="2"/>
      <c r="AC932" s="2" t="s">
        <v>114</v>
      </c>
      <c r="AD932" s="2">
        <v>1</v>
      </c>
      <c r="AE932" s="2" t="s">
        <v>4843</v>
      </c>
      <c r="AF932" s="2" t="s">
        <v>4844</v>
      </c>
      <c r="AG932" s="2" t="s">
        <v>103</v>
      </c>
      <c r="AH932" s="2" t="s">
        <v>7</v>
      </c>
      <c r="AI932" s="2"/>
      <c r="AJ932" s="2" t="s">
        <v>266</v>
      </c>
      <c r="AK932" s="2" t="s">
        <v>267</v>
      </c>
      <c r="AL932" s="2" t="s">
        <v>126</v>
      </c>
      <c r="AM932" s="2" t="s">
        <v>132</v>
      </c>
      <c r="AN932" s="2" t="s">
        <v>374</v>
      </c>
      <c r="AO932" s="22">
        <v>0</v>
      </c>
      <c r="AP932" s="22">
        <v>0</v>
      </c>
      <c r="AQ932" s="22">
        <v>0</v>
      </c>
      <c r="AR932" s="22">
        <v>0</v>
      </c>
      <c r="AS932" s="25">
        <v>3801</v>
      </c>
      <c r="AT932" s="25">
        <v>0</v>
      </c>
      <c r="AU932" s="25">
        <v>6788</v>
      </c>
      <c r="AV932" s="25">
        <v>0</v>
      </c>
      <c r="AW932" s="25">
        <v>3801</v>
      </c>
      <c r="AX932" s="25">
        <v>6788</v>
      </c>
      <c r="AY932" s="25">
        <v>2987</v>
      </c>
    </row>
    <row r="933" spans="2:51" hidden="1">
      <c r="B933" s="5" t="s">
        <v>20</v>
      </c>
      <c r="C933" s="2" t="s">
        <v>144</v>
      </c>
      <c r="D933" s="2" t="s">
        <v>100</v>
      </c>
      <c r="E933" s="2"/>
      <c r="F933" s="2"/>
      <c r="G933" s="3">
        <v>46246</v>
      </c>
      <c r="H933" s="2" t="s">
        <v>4845</v>
      </c>
      <c r="I933" s="3">
        <v>46246</v>
      </c>
      <c r="J933" s="2" t="s">
        <v>4846</v>
      </c>
      <c r="K933" s="2"/>
      <c r="L933" s="2"/>
      <c r="M933" s="2" t="s">
        <v>90</v>
      </c>
      <c r="N933" s="3"/>
      <c r="O933" s="2"/>
      <c r="P933" s="2"/>
      <c r="Q933" s="2" t="s">
        <v>28</v>
      </c>
      <c r="R933" s="2" t="s">
        <v>28</v>
      </c>
      <c r="S933" s="2" t="s">
        <v>28</v>
      </c>
      <c r="T933" s="3">
        <v>46246</v>
      </c>
      <c r="U933" s="2" t="s">
        <v>4847</v>
      </c>
      <c r="V933" s="2" t="s">
        <v>4848</v>
      </c>
      <c r="W933" s="2" t="s">
        <v>1074</v>
      </c>
      <c r="X933" s="2" t="s">
        <v>113</v>
      </c>
      <c r="Y933" s="2" t="s">
        <v>943</v>
      </c>
      <c r="Z933" s="2" t="s">
        <v>92</v>
      </c>
      <c r="AA933" s="2" t="s">
        <v>90</v>
      </c>
      <c r="AB933" s="2"/>
      <c r="AC933" s="2" t="s">
        <v>114</v>
      </c>
      <c r="AD933" s="2">
        <v>1</v>
      </c>
      <c r="AE933" s="2" t="s">
        <v>403</v>
      </c>
      <c r="AF933" s="2" t="s">
        <v>403</v>
      </c>
      <c r="AG933" s="2" t="s">
        <v>103</v>
      </c>
      <c r="AH933" s="2" t="s">
        <v>7</v>
      </c>
      <c r="AI933" s="2"/>
      <c r="AJ933" s="2" t="s">
        <v>266</v>
      </c>
      <c r="AK933" s="2" t="s">
        <v>267</v>
      </c>
      <c r="AL933" s="2" t="s">
        <v>126</v>
      </c>
      <c r="AM933" s="2" t="s">
        <v>132</v>
      </c>
      <c r="AN933" s="2" t="s">
        <v>374</v>
      </c>
      <c r="AO933" s="22">
        <v>0</v>
      </c>
      <c r="AP933" s="22">
        <v>0</v>
      </c>
      <c r="AQ933" s="22">
        <v>0</v>
      </c>
      <c r="AR933" s="22">
        <v>0</v>
      </c>
      <c r="AS933" s="25">
        <v>3800</v>
      </c>
      <c r="AT933" s="25">
        <v>0</v>
      </c>
      <c r="AU933" s="25">
        <v>6788</v>
      </c>
      <c r="AV933" s="25">
        <v>0</v>
      </c>
      <c r="AW933" s="25">
        <v>3800</v>
      </c>
      <c r="AX933" s="25">
        <v>6788</v>
      </c>
      <c r="AY933" s="25">
        <v>2988</v>
      </c>
    </row>
    <row r="934" spans="2:51" hidden="1">
      <c r="B934" s="5" t="s">
        <v>20</v>
      </c>
      <c r="C934" s="2" t="s">
        <v>144</v>
      </c>
      <c r="D934" s="2" t="s">
        <v>100</v>
      </c>
      <c r="E934" s="2"/>
      <c r="F934" s="2"/>
      <c r="G934" s="3">
        <v>46246</v>
      </c>
      <c r="H934" s="2" t="s">
        <v>4849</v>
      </c>
      <c r="I934" s="3">
        <v>46246</v>
      </c>
      <c r="J934" s="2" t="s">
        <v>4850</v>
      </c>
      <c r="K934" s="2"/>
      <c r="L934" s="2"/>
      <c r="M934" s="2" t="s">
        <v>90</v>
      </c>
      <c r="N934" s="3"/>
      <c r="O934" s="2"/>
      <c r="P934" s="2"/>
      <c r="Q934" s="2" t="s">
        <v>28</v>
      </c>
      <c r="R934" s="2" t="s">
        <v>28</v>
      </c>
      <c r="S934" s="2" t="s">
        <v>28</v>
      </c>
      <c r="T934" s="3">
        <v>46246</v>
      </c>
      <c r="U934" s="2" t="s">
        <v>4851</v>
      </c>
      <c r="V934" s="2" t="s">
        <v>4852</v>
      </c>
      <c r="W934" s="2" t="s">
        <v>1074</v>
      </c>
      <c r="X934" s="2" t="s">
        <v>113</v>
      </c>
      <c r="Y934" s="2" t="s">
        <v>943</v>
      </c>
      <c r="Z934" s="2" t="s">
        <v>92</v>
      </c>
      <c r="AA934" s="2" t="s">
        <v>90</v>
      </c>
      <c r="AB934" s="2"/>
      <c r="AC934" s="2" t="s">
        <v>114</v>
      </c>
      <c r="AD934" s="2">
        <v>1</v>
      </c>
      <c r="AE934" s="2" t="s">
        <v>403</v>
      </c>
      <c r="AF934" s="2" t="s">
        <v>403</v>
      </c>
      <c r="AG934" s="2" t="s">
        <v>103</v>
      </c>
      <c r="AH934" s="2" t="s">
        <v>7</v>
      </c>
      <c r="AI934" s="2"/>
      <c r="AJ934" s="2" t="s">
        <v>266</v>
      </c>
      <c r="AK934" s="2" t="s">
        <v>267</v>
      </c>
      <c r="AL934" s="2" t="s">
        <v>126</v>
      </c>
      <c r="AM934" s="2" t="s">
        <v>132</v>
      </c>
      <c r="AN934" s="2" t="s">
        <v>374</v>
      </c>
      <c r="AO934" s="22">
        <v>0</v>
      </c>
      <c r="AP934" s="22">
        <v>0</v>
      </c>
      <c r="AQ934" s="22">
        <v>0</v>
      </c>
      <c r="AR934" s="22">
        <v>0</v>
      </c>
      <c r="AS934" s="25">
        <v>3799</v>
      </c>
      <c r="AT934" s="25">
        <v>0</v>
      </c>
      <c r="AU934" s="25">
        <v>6788</v>
      </c>
      <c r="AV934" s="25">
        <v>0</v>
      </c>
      <c r="AW934" s="25">
        <v>3799</v>
      </c>
      <c r="AX934" s="25">
        <v>6788</v>
      </c>
      <c r="AY934" s="25">
        <v>2989</v>
      </c>
    </row>
    <row r="935" spans="2:51" hidden="1">
      <c r="B935" s="5" t="s">
        <v>20</v>
      </c>
      <c r="C935" s="2" t="s">
        <v>144</v>
      </c>
      <c r="D935" s="2"/>
      <c r="E935" s="2"/>
      <c r="F935" s="2"/>
      <c r="G935" s="3">
        <v>46246</v>
      </c>
      <c r="H935" s="2" t="s">
        <v>4853</v>
      </c>
      <c r="I935" s="3">
        <v>46246</v>
      </c>
      <c r="J935" s="2" t="s">
        <v>4854</v>
      </c>
      <c r="K935" s="2"/>
      <c r="L935" s="2"/>
      <c r="M935" s="2" t="s">
        <v>90</v>
      </c>
      <c r="N935" s="3"/>
      <c r="O935" s="2"/>
      <c r="P935" s="2"/>
      <c r="Q935" s="2" t="s">
        <v>33</v>
      </c>
      <c r="R935" s="2" t="s">
        <v>33</v>
      </c>
      <c r="S935" s="2" t="s">
        <v>33</v>
      </c>
      <c r="T935" s="3">
        <v>46246</v>
      </c>
      <c r="U935" s="2" t="s">
        <v>4855</v>
      </c>
      <c r="V935" s="2" t="s">
        <v>4856</v>
      </c>
      <c r="W935" s="2" t="s">
        <v>1052</v>
      </c>
      <c r="X935" s="2" t="s">
        <v>113</v>
      </c>
      <c r="Y935" s="2" t="s">
        <v>221</v>
      </c>
      <c r="Z935" s="2" t="s">
        <v>92</v>
      </c>
      <c r="AA935" s="2" t="s">
        <v>90</v>
      </c>
      <c r="AB935" s="2"/>
      <c r="AC935" s="2" t="s">
        <v>93</v>
      </c>
      <c r="AD935" s="2">
        <v>1</v>
      </c>
      <c r="AE935" s="2" t="s">
        <v>583</v>
      </c>
      <c r="AF935" s="2" t="s">
        <v>583</v>
      </c>
      <c r="AG935" s="2" t="s">
        <v>129</v>
      </c>
      <c r="AH935" s="2" t="s">
        <v>150</v>
      </c>
      <c r="AI935" s="2" t="s">
        <v>584</v>
      </c>
      <c r="AJ935" s="2" t="s">
        <v>217</v>
      </c>
      <c r="AK935" s="2" t="s">
        <v>218</v>
      </c>
      <c r="AL935" s="2" t="s">
        <v>129</v>
      </c>
      <c r="AM935" s="2" t="s">
        <v>219</v>
      </c>
      <c r="AN935" s="2" t="s">
        <v>419</v>
      </c>
      <c r="AO935" s="22">
        <v>0</v>
      </c>
      <c r="AP935" s="22">
        <v>0</v>
      </c>
      <c r="AQ935" s="22">
        <v>0</v>
      </c>
      <c r="AR935" s="22">
        <v>0</v>
      </c>
      <c r="AS935" s="25">
        <v>7618</v>
      </c>
      <c r="AT935" s="25">
        <v>0</v>
      </c>
      <c r="AU935" s="25">
        <v>8610</v>
      </c>
      <c r="AV935" s="25">
        <v>0</v>
      </c>
      <c r="AW935" s="25">
        <v>7618</v>
      </c>
      <c r="AX935" s="25">
        <v>8610</v>
      </c>
      <c r="AY935" s="25">
        <v>992</v>
      </c>
    </row>
    <row r="936" spans="2:51" hidden="1">
      <c r="B936" s="5" t="s">
        <v>20</v>
      </c>
      <c r="C936" s="2" t="s">
        <v>144</v>
      </c>
      <c r="D936" s="2"/>
      <c r="E936" s="2"/>
      <c r="F936" s="2"/>
      <c r="G936" s="3">
        <v>46246</v>
      </c>
      <c r="H936" s="2" t="s">
        <v>4857</v>
      </c>
      <c r="I936" s="3">
        <v>46246</v>
      </c>
      <c r="J936" s="2" t="s">
        <v>4858</v>
      </c>
      <c r="K936" s="2"/>
      <c r="L936" s="2"/>
      <c r="M936" s="2" t="s">
        <v>90</v>
      </c>
      <c r="N936" s="3"/>
      <c r="O936" s="2"/>
      <c r="P936" s="2"/>
      <c r="Q936" s="2" t="s">
        <v>33</v>
      </c>
      <c r="R936" s="2" t="s">
        <v>33</v>
      </c>
      <c r="S936" s="2" t="s">
        <v>33</v>
      </c>
      <c r="T936" s="3">
        <v>46246</v>
      </c>
      <c r="U936" s="2" t="s">
        <v>4859</v>
      </c>
      <c r="V936" s="2" t="s">
        <v>4860</v>
      </c>
      <c r="W936" s="2" t="s">
        <v>914</v>
      </c>
      <c r="X936" s="2" t="s">
        <v>113</v>
      </c>
      <c r="Y936" s="2" t="s">
        <v>221</v>
      </c>
      <c r="Z936" s="2" t="s">
        <v>92</v>
      </c>
      <c r="AA936" s="2" t="s">
        <v>90</v>
      </c>
      <c r="AB936" s="2"/>
      <c r="AC936" s="2" t="s">
        <v>93</v>
      </c>
      <c r="AD936" s="2">
        <v>1</v>
      </c>
      <c r="AE936" s="2" t="s">
        <v>583</v>
      </c>
      <c r="AF936" s="2" t="s">
        <v>583</v>
      </c>
      <c r="AG936" s="2" t="s">
        <v>129</v>
      </c>
      <c r="AH936" s="2" t="s">
        <v>150</v>
      </c>
      <c r="AI936" s="2" t="s">
        <v>584</v>
      </c>
      <c r="AJ936" s="2" t="s">
        <v>217</v>
      </c>
      <c r="AK936" s="2" t="s">
        <v>218</v>
      </c>
      <c r="AL936" s="2" t="s">
        <v>129</v>
      </c>
      <c r="AM936" s="2" t="s">
        <v>219</v>
      </c>
      <c r="AN936" s="2" t="s">
        <v>396</v>
      </c>
      <c r="AO936" s="22">
        <v>0</v>
      </c>
      <c r="AP936" s="22">
        <v>0</v>
      </c>
      <c r="AQ936" s="22">
        <v>0</v>
      </c>
      <c r="AR936" s="22">
        <v>0</v>
      </c>
      <c r="AS936" s="25">
        <v>7618</v>
      </c>
      <c r="AT936" s="25">
        <v>0</v>
      </c>
      <c r="AU936" s="25">
        <v>8610</v>
      </c>
      <c r="AV936" s="25">
        <v>0</v>
      </c>
      <c r="AW936" s="25">
        <v>7618</v>
      </c>
      <c r="AX936" s="25">
        <v>8610</v>
      </c>
      <c r="AY936" s="25">
        <v>992</v>
      </c>
    </row>
    <row r="937" spans="2:51" hidden="1">
      <c r="B937" s="5" t="s">
        <v>20</v>
      </c>
      <c r="C937" s="2" t="s">
        <v>144</v>
      </c>
      <c r="D937" s="2"/>
      <c r="E937" s="2"/>
      <c r="F937" s="2"/>
      <c r="G937" s="3">
        <v>46246</v>
      </c>
      <c r="H937" s="2" t="s">
        <v>4861</v>
      </c>
      <c r="I937" s="3">
        <v>46246</v>
      </c>
      <c r="J937" s="2" t="s">
        <v>4862</v>
      </c>
      <c r="K937" s="2"/>
      <c r="L937" s="2"/>
      <c r="M937" s="2" t="s">
        <v>90</v>
      </c>
      <c r="N937" s="3"/>
      <c r="O937" s="2"/>
      <c r="P937" s="2"/>
      <c r="Q937" s="2" t="s">
        <v>36</v>
      </c>
      <c r="R937" s="2" t="s">
        <v>36</v>
      </c>
      <c r="S937" s="2" t="s">
        <v>36</v>
      </c>
      <c r="T937" s="3">
        <v>46246</v>
      </c>
      <c r="U937" s="2" t="s">
        <v>4863</v>
      </c>
      <c r="V937" s="2" t="s">
        <v>4864</v>
      </c>
      <c r="W937" s="2" t="s">
        <v>900</v>
      </c>
      <c r="X937" s="2" t="s">
        <v>113</v>
      </c>
      <c r="Y937" s="2" t="s">
        <v>505</v>
      </c>
      <c r="Z937" s="2" t="s">
        <v>92</v>
      </c>
      <c r="AA937" s="2" t="s">
        <v>90</v>
      </c>
      <c r="AB937" s="2"/>
      <c r="AC937" s="2" t="s">
        <v>114</v>
      </c>
      <c r="AD937" s="2">
        <v>1</v>
      </c>
      <c r="AE937" s="2" t="s">
        <v>127</v>
      </c>
      <c r="AF937" s="2" t="s">
        <v>127</v>
      </c>
      <c r="AG937" s="2" t="s">
        <v>126</v>
      </c>
      <c r="AH937" s="2" t="s">
        <v>127</v>
      </c>
      <c r="AI937" s="2"/>
      <c r="AJ937" s="2" t="s">
        <v>217</v>
      </c>
      <c r="AK937" s="2" t="s">
        <v>218</v>
      </c>
      <c r="AL937" s="2" t="s">
        <v>129</v>
      </c>
      <c r="AM937" s="2" t="s">
        <v>219</v>
      </c>
      <c r="AN937" s="2" t="s">
        <v>419</v>
      </c>
      <c r="AO937" s="22">
        <v>0</v>
      </c>
      <c r="AP937" s="22">
        <v>0</v>
      </c>
      <c r="AQ937" s="22">
        <v>0</v>
      </c>
      <c r="AR937" s="22">
        <v>0</v>
      </c>
      <c r="AS937" s="25">
        <v>12216</v>
      </c>
      <c r="AT937" s="25">
        <v>0</v>
      </c>
      <c r="AU937" s="25">
        <v>13256</v>
      </c>
      <c r="AV937" s="25">
        <v>0</v>
      </c>
      <c r="AW937" s="25">
        <v>12216</v>
      </c>
      <c r="AX937" s="25">
        <v>13256</v>
      </c>
      <c r="AY937" s="25">
        <v>1040</v>
      </c>
    </row>
    <row r="938" spans="2:51" hidden="1">
      <c r="B938" s="5" t="s">
        <v>20</v>
      </c>
      <c r="C938" s="2" t="s">
        <v>144</v>
      </c>
      <c r="D938" s="2"/>
      <c r="E938" s="2"/>
      <c r="F938" s="2"/>
      <c r="G938" s="3">
        <v>46246</v>
      </c>
      <c r="H938" s="2" t="s">
        <v>4865</v>
      </c>
      <c r="I938" s="3">
        <v>46246</v>
      </c>
      <c r="J938" s="2" t="s">
        <v>4866</v>
      </c>
      <c r="K938" s="2"/>
      <c r="L938" s="2"/>
      <c r="M938" s="2" t="s">
        <v>90</v>
      </c>
      <c r="N938" s="3"/>
      <c r="O938" s="2"/>
      <c r="P938" s="2"/>
      <c r="Q938" s="2" t="s">
        <v>36</v>
      </c>
      <c r="R938" s="2" t="s">
        <v>36</v>
      </c>
      <c r="S938" s="2" t="s">
        <v>36</v>
      </c>
      <c r="T938" s="3">
        <v>46246</v>
      </c>
      <c r="U938" s="2" t="s">
        <v>4867</v>
      </c>
      <c r="V938" s="2" t="s">
        <v>4868</v>
      </c>
      <c r="W938" s="2" t="s">
        <v>1020</v>
      </c>
      <c r="X938" s="2" t="s">
        <v>113</v>
      </c>
      <c r="Y938" s="2" t="s">
        <v>505</v>
      </c>
      <c r="Z938" s="2" t="s">
        <v>92</v>
      </c>
      <c r="AA938" s="2" t="s">
        <v>90</v>
      </c>
      <c r="AB938" s="2"/>
      <c r="AC938" s="2" t="s">
        <v>114</v>
      </c>
      <c r="AD938" s="2">
        <v>1</v>
      </c>
      <c r="AE938" s="2" t="s">
        <v>127</v>
      </c>
      <c r="AF938" s="2" t="s">
        <v>127</v>
      </c>
      <c r="AG938" s="2" t="s">
        <v>126</v>
      </c>
      <c r="AH938" s="2" t="s">
        <v>127</v>
      </c>
      <c r="AI938" s="2"/>
      <c r="AJ938" s="2" t="s">
        <v>217</v>
      </c>
      <c r="AK938" s="2" t="s">
        <v>218</v>
      </c>
      <c r="AL938" s="2" t="s">
        <v>129</v>
      </c>
      <c r="AM938" s="2" t="s">
        <v>219</v>
      </c>
      <c r="AN938" s="2" t="s">
        <v>419</v>
      </c>
      <c r="AO938" s="22">
        <v>0</v>
      </c>
      <c r="AP938" s="22">
        <v>0</v>
      </c>
      <c r="AQ938" s="22">
        <v>0</v>
      </c>
      <c r="AR938" s="22">
        <v>0</v>
      </c>
      <c r="AS938" s="25">
        <v>12216</v>
      </c>
      <c r="AT938" s="25">
        <v>0</v>
      </c>
      <c r="AU938" s="25">
        <v>13256</v>
      </c>
      <c r="AV938" s="25">
        <v>0</v>
      </c>
      <c r="AW938" s="25">
        <v>12216</v>
      </c>
      <c r="AX938" s="25">
        <v>13256</v>
      </c>
      <c r="AY938" s="25">
        <v>1040</v>
      </c>
    </row>
    <row r="939" spans="2:51" hidden="1">
      <c r="B939" s="5" t="s">
        <v>20</v>
      </c>
      <c r="C939" s="2" t="s">
        <v>144</v>
      </c>
      <c r="D939" s="2"/>
      <c r="E939" s="2"/>
      <c r="F939" s="2"/>
      <c r="G939" s="3">
        <v>46246</v>
      </c>
      <c r="H939" s="2" t="s">
        <v>4869</v>
      </c>
      <c r="I939" s="3">
        <v>46246</v>
      </c>
      <c r="J939" s="2" t="s">
        <v>4870</v>
      </c>
      <c r="K939" s="2"/>
      <c r="L939" s="2"/>
      <c r="M939" s="2" t="s">
        <v>90</v>
      </c>
      <c r="N939" s="3"/>
      <c r="O939" s="2"/>
      <c r="P939" s="2"/>
      <c r="Q939" s="2" t="s">
        <v>36</v>
      </c>
      <c r="R939" s="2" t="s">
        <v>36</v>
      </c>
      <c r="S939" s="2" t="s">
        <v>36</v>
      </c>
      <c r="T939" s="3">
        <v>46246</v>
      </c>
      <c r="U939" s="2" t="s">
        <v>4871</v>
      </c>
      <c r="V939" s="2" t="s">
        <v>4872</v>
      </c>
      <c r="W939" s="2" t="s">
        <v>1222</v>
      </c>
      <c r="X939" s="2" t="s">
        <v>113</v>
      </c>
      <c r="Y939" s="2" t="s">
        <v>505</v>
      </c>
      <c r="Z939" s="2" t="s">
        <v>92</v>
      </c>
      <c r="AA939" s="2" t="s">
        <v>90</v>
      </c>
      <c r="AB939" s="2"/>
      <c r="AC939" s="2" t="s">
        <v>114</v>
      </c>
      <c r="AD939" s="2">
        <v>1</v>
      </c>
      <c r="AE939" s="2" t="s">
        <v>127</v>
      </c>
      <c r="AF939" s="2" t="s">
        <v>127</v>
      </c>
      <c r="AG939" s="2" t="s">
        <v>126</v>
      </c>
      <c r="AH939" s="2" t="s">
        <v>127</v>
      </c>
      <c r="AI939" s="2"/>
      <c r="AJ939" s="2" t="s">
        <v>217</v>
      </c>
      <c r="AK939" s="2" t="s">
        <v>218</v>
      </c>
      <c r="AL939" s="2" t="s">
        <v>129</v>
      </c>
      <c r="AM939" s="2" t="s">
        <v>219</v>
      </c>
      <c r="AN939" s="2" t="s">
        <v>419</v>
      </c>
      <c r="AO939" s="22">
        <v>0</v>
      </c>
      <c r="AP939" s="22">
        <v>0</v>
      </c>
      <c r="AQ939" s="22">
        <v>0</v>
      </c>
      <c r="AR939" s="22">
        <v>0</v>
      </c>
      <c r="AS939" s="25">
        <v>12216</v>
      </c>
      <c r="AT939" s="25">
        <v>0</v>
      </c>
      <c r="AU939" s="25">
        <v>13256</v>
      </c>
      <c r="AV939" s="25">
        <v>0</v>
      </c>
      <c r="AW939" s="25">
        <v>12216</v>
      </c>
      <c r="AX939" s="25">
        <v>13256</v>
      </c>
      <c r="AY939" s="25">
        <v>1040</v>
      </c>
    </row>
    <row r="940" spans="2:51" hidden="1">
      <c r="B940" s="5" t="s">
        <v>20</v>
      </c>
      <c r="C940" s="2" t="s">
        <v>144</v>
      </c>
      <c r="D940" s="2"/>
      <c r="E940" s="2"/>
      <c r="F940" s="2"/>
      <c r="G940" s="3">
        <v>46246</v>
      </c>
      <c r="H940" s="2" t="s">
        <v>4873</v>
      </c>
      <c r="I940" s="3">
        <v>46246</v>
      </c>
      <c r="J940" s="2" t="s">
        <v>4874</v>
      </c>
      <c r="K940" s="2"/>
      <c r="L940" s="2"/>
      <c r="M940" s="2" t="s">
        <v>90</v>
      </c>
      <c r="N940" s="3"/>
      <c r="O940" s="2"/>
      <c r="P940" s="2"/>
      <c r="Q940" s="2" t="s">
        <v>36</v>
      </c>
      <c r="R940" s="2" t="s">
        <v>36</v>
      </c>
      <c r="S940" s="2" t="s">
        <v>36</v>
      </c>
      <c r="T940" s="3">
        <v>46246</v>
      </c>
      <c r="U940" s="2" t="s">
        <v>4875</v>
      </c>
      <c r="V940" s="2" t="s">
        <v>4876</v>
      </c>
      <c r="W940" s="2" t="s">
        <v>900</v>
      </c>
      <c r="X940" s="2" t="s">
        <v>113</v>
      </c>
      <c r="Y940" s="2" t="s">
        <v>505</v>
      </c>
      <c r="Z940" s="2" t="s">
        <v>92</v>
      </c>
      <c r="AA940" s="2" t="s">
        <v>90</v>
      </c>
      <c r="AB940" s="2"/>
      <c r="AC940" s="2" t="s">
        <v>114</v>
      </c>
      <c r="AD940" s="2">
        <v>1</v>
      </c>
      <c r="AE940" s="2" t="s">
        <v>127</v>
      </c>
      <c r="AF940" s="2" t="s">
        <v>127</v>
      </c>
      <c r="AG940" s="2" t="s">
        <v>126</v>
      </c>
      <c r="AH940" s="2" t="s">
        <v>127</v>
      </c>
      <c r="AI940" s="2"/>
      <c r="AJ940" s="2" t="s">
        <v>217</v>
      </c>
      <c r="AK940" s="2" t="s">
        <v>218</v>
      </c>
      <c r="AL940" s="2" t="s">
        <v>129</v>
      </c>
      <c r="AM940" s="2" t="s">
        <v>219</v>
      </c>
      <c r="AN940" s="2" t="s">
        <v>419</v>
      </c>
      <c r="AO940" s="22">
        <v>0</v>
      </c>
      <c r="AP940" s="22">
        <v>0</v>
      </c>
      <c r="AQ940" s="22">
        <v>0</v>
      </c>
      <c r="AR940" s="22">
        <v>0</v>
      </c>
      <c r="AS940" s="25">
        <v>12216</v>
      </c>
      <c r="AT940" s="25">
        <v>0</v>
      </c>
      <c r="AU940" s="25">
        <v>13256</v>
      </c>
      <c r="AV940" s="25">
        <v>0</v>
      </c>
      <c r="AW940" s="25">
        <v>12216</v>
      </c>
      <c r="AX940" s="25">
        <v>13256</v>
      </c>
      <c r="AY940" s="25">
        <v>1040</v>
      </c>
    </row>
    <row r="941" spans="2:51" hidden="1">
      <c r="B941" s="5" t="s">
        <v>20</v>
      </c>
      <c r="C941" s="2" t="s">
        <v>144</v>
      </c>
      <c r="D941" s="2"/>
      <c r="E941" s="2"/>
      <c r="F941" s="2"/>
      <c r="G941" s="3">
        <v>46246</v>
      </c>
      <c r="H941" s="2" t="s">
        <v>4877</v>
      </c>
      <c r="I941" s="3">
        <v>46246</v>
      </c>
      <c r="J941" s="2" t="s">
        <v>4878</v>
      </c>
      <c r="K941" s="2"/>
      <c r="L941" s="2"/>
      <c r="M941" s="2" t="s">
        <v>90</v>
      </c>
      <c r="N941" s="3"/>
      <c r="O941" s="2"/>
      <c r="P941" s="2"/>
      <c r="Q941" s="2" t="s">
        <v>36</v>
      </c>
      <c r="R941" s="2" t="s">
        <v>36</v>
      </c>
      <c r="S941" s="2" t="s">
        <v>36</v>
      </c>
      <c r="T941" s="3">
        <v>46246</v>
      </c>
      <c r="U941" s="2" t="s">
        <v>4879</v>
      </c>
      <c r="V941" s="2" t="s">
        <v>4880</v>
      </c>
      <c r="W941" s="2" t="s">
        <v>1223</v>
      </c>
      <c r="X941" s="2" t="s">
        <v>113</v>
      </c>
      <c r="Y941" s="2" t="s">
        <v>505</v>
      </c>
      <c r="Z941" s="2" t="s">
        <v>92</v>
      </c>
      <c r="AA941" s="2" t="s">
        <v>90</v>
      </c>
      <c r="AB941" s="2"/>
      <c r="AC941" s="2" t="s">
        <v>114</v>
      </c>
      <c r="AD941" s="2">
        <v>1</v>
      </c>
      <c r="AE941" s="2" t="s">
        <v>127</v>
      </c>
      <c r="AF941" s="2" t="s">
        <v>127</v>
      </c>
      <c r="AG941" s="2" t="s">
        <v>126</v>
      </c>
      <c r="AH941" s="2" t="s">
        <v>127</v>
      </c>
      <c r="AI941" s="2"/>
      <c r="AJ941" s="2" t="s">
        <v>217</v>
      </c>
      <c r="AK941" s="2" t="s">
        <v>218</v>
      </c>
      <c r="AL941" s="2" t="s">
        <v>129</v>
      </c>
      <c r="AM941" s="2" t="s">
        <v>219</v>
      </c>
      <c r="AN941" s="2" t="s">
        <v>419</v>
      </c>
      <c r="AO941" s="22">
        <v>0</v>
      </c>
      <c r="AP941" s="22">
        <v>0</v>
      </c>
      <c r="AQ941" s="22">
        <v>0</v>
      </c>
      <c r="AR941" s="22">
        <v>0</v>
      </c>
      <c r="AS941" s="25">
        <v>12216</v>
      </c>
      <c r="AT941" s="25">
        <v>0</v>
      </c>
      <c r="AU941" s="25">
        <v>13256</v>
      </c>
      <c r="AV941" s="25">
        <v>0</v>
      </c>
      <c r="AW941" s="25">
        <v>12216</v>
      </c>
      <c r="AX941" s="25">
        <v>13256</v>
      </c>
      <c r="AY941" s="25">
        <v>1040</v>
      </c>
    </row>
    <row r="942" spans="2:51" hidden="1">
      <c r="B942" s="5" t="s">
        <v>20</v>
      </c>
      <c r="C942" s="2" t="s">
        <v>144</v>
      </c>
      <c r="D942" s="2"/>
      <c r="E942" s="2"/>
      <c r="F942" s="2"/>
      <c r="G942" s="3">
        <v>46246</v>
      </c>
      <c r="H942" s="2" t="s">
        <v>4881</v>
      </c>
      <c r="I942" s="3">
        <v>46246</v>
      </c>
      <c r="J942" s="2" t="s">
        <v>4882</v>
      </c>
      <c r="K942" s="2"/>
      <c r="L942" s="2"/>
      <c r="M942" s="2" t="s">
        <v>90</v>
      </c>
      <c r="N942" s="3"/>
      <c r="O942" s="2"/>
      <c r="P942" s="2"/>
      <c r="Q942" s="2" t="s">
        <v>33</v>
      </c>
      <c r="R942" s="2" t="s">
        <v>33</v>
      </c>
      <c r="S942" s="2" t="s">
        <v>33</v>
      </c>
      <c r="T942" s="3">
        <v>46246</v>
      </c>
      <c r="U942" s="2" t="s">
        <v>4883</v>
      </c>
      <c r="V942" s="2" t="s">
        <v>4884</v>
      </c>
      <c r="W942" s="2" t="s">
        <v>1003</v>
      </c>
      <c r="X942" s="2" t="s">
        <v>113</v>
      </c>
      <c r="Y942" s="2" t="s">
        <v>814</v>
      </c>
      <c r="Z942" s="2" t="s">
        <v>92</v>
      </c>
      <c r="AA942" s="2" t="s">
        <v>90</v>
      </c>
      <c r="AB942" s="2"/>
      <c r="AC942" s="2" t="s">
        <v>93</v>
      </c>
      <c r="AD942" s="2">
        <v>1</v>
      </c>
      <c r="AE942" s="2" t="s">
        <v>4885</v>
      </c>
      <c r="AF942" s="2" t="s">
        <v>4885</v>
      </c>
      <c r="AG942" s="2" t="s">
        <v>103</v>
      </c>
      <c r="AH942" s="2" t="s">
        <v>122</v>
      </c>
      <c r="AI942" s="2"/>
      <c r="AJ942" s="2" t="s">
        <v>325</v>
      </c>
      <c r="AK942" s="2" t="s">
        <v>325</v>
      </c>
      <c r="AL942" s="2" t="s">
        <v>103</v>
      </c>
      <c r="AM942" s="2" t="s">
        <v>148</v>
      </c>
      <c r="AN942" s="2"/>
      <c r="AO942" s="22">
        <v>0</v>
      </c>
      <c r="AP942" s="22">
        <v>0</v>
      </c>
      <c r="AQ942" s="22">
        <v>0</v>
      </c>
      <c r="AR942" s="22">
        <v>0</v>
      </c>
      <c r="AS942" s="25">
        <v>17500</v>
      </c>
      <c r="AT942" s="25">
        <v>0</v>
      </c>
      <c r="AU942" s="25">
        <v>33193</v>
      </c>
      <c r="AV942" s="25">
        <v>0</v>
      </c>
      <c r="AW942" s="25">
        <v>17500</v>
      </c>
      <c r="AX942" s="25">
        <v>33193</v>
      </c>
      <c r="AY942" s="25">
        <v>15693</v>
      </c>
    </row>
    <row r="943" spans="2:51" hidden="1">
      <c r="B943" s="5" t="s">
        <v>20</v>
      </c>
      <c r="C943" s="2" t="s">
        <v>144</v>
      </c>
      <c r="D943" s="2"/>
      <c r="E943" s="2"/>
      <c r="F943" s="2"/>
      <c r="G943" s="3">
        <v>46246</v>
      </c>
      <c r="H943" s="2" t="s">
        <v>4886</v>
      </c>
      <c r="I943" s="3">
        <v>46246</v>
      </c>
      <c r="J943" s="2" t="s">
        <v>4887</v>
      </c>
      <c r="K943" s="2"/>
      <c r="L943" s="2"/>
      <c r="M943" s="2" t="s">
        <v>90</v>
      </c>
      <c r="N943" s="3"/>
      <c r="O943" s="2"/>
      <c r="P943" s="2"/>
      <c r="Q943" s="2" t="s">
        <v>33</v>
      </c>
      <c r="R943" s="2" t="s">
        <v>33</v>
      </c>
      <c r="S943" s="2" t="s">
        <v>33</v>
      </c>
      <c r="T943" s="3">
        <v>46246</v>
      </c>
      <c r="U943" s="2" t="s">
        <v>4888</v>
      </c>
      <c r="V943" s="2" t="s">
        <v>4889</v>
      </c>
      <c r="W943" s="2" t="s">
        <v>716</v>
      </c>
      <c r="X943" s="2" t="s">
        <v>113</v>
      </c>
      <c r="Y943" s="2" t="s">
        <v>221</v>
      </c>
      <c r="Z943" s="2" t="s">
        <v>92</v>
      </c>
      <c r="AA943" s="2" t="s">
        <v>90</v>
      </c>
      <c r="AB943" s="2"/>
      <c r="AC943" s="2" t="s">
        <v>93</v>
      </c>
      <c r="AD943" s="2">
        <v>1</v>
      </c>
      <c r="AE943" s="2" t="s">
        <v>583</v>
      </c>
      <c r="AF943" s="2" t="s">
        <v>583</v>
      </c>
      <c r="AG943" s="2" t="s">
        <v>129</v>
      </c>
      <c r="AH943" s="2" t="s">
        <v>150</v>
      </c>
      <c r="AI943" s="2" t="s">
        <v>584</v>
      </c>
      <c r="AJ943" s="2" t="s">
        <v>258</v>
      </c>
      <c r="AK943" s="2" t="s">
        <v>258</v>
      </c>
      <c r="AL943" s="2" t="s">
        <v>129</v>
      </c>
      <c r="AM943" s="2" t="s">
        <v>223</v>
      </c>
      <c r="AN943" s="2"/>
      <c r="AO943" s="22">
        <v>0</v>
      </c>
      <c r="AP943" s="22">
        <v>0</v>
      </c>
      <c r="AQ943" s="22">
        <v>0</v>
      </c>
      <c r="AR943" s="22">
        <v>0</v>
      </c>
      <c r="AS943" s="25">
        <v>7618</v>
      </c>
      <c r="AT943" s="25">
        <v>0</v>
      </c>
      <c r="AU943" s="25">
        <v>8610</v>
      </c>
      <c r="AV943" s="25">
        <v>0</v>
      </c>
      <c r="AW943" s="25">
        <v>7618</v>
      </c>
      <c r="AX943" s="25">
        <v>8610</v>
      </c>
      <c r="AY943" s="25">
        <v>992</v>
      </c>
    </row>
    <row r="944" spans="2:51" hidden="1">
      <c r="B944" s="5" t="s">
        <v>20</v>
      </c>
      <c r="C944" s="2" t="s">
        <v>144</v>
      </c>
      <c r="D944" s="2"/>
      <c r="E944" s="2"/>
      <c r="F944" s="2"/>
      <c r="G944" s="3">
        <v>46246</v>
      </c>
      <c r="H944" s="2" t="s">
        <v>4890</v>
      </c>
      <c r="I944" s="3">
        <v>46246</v>
      </c>
      <c r="J944" s="2" t="s">
        <v>4891</v>
      </c>
      <c r="K944" s="2"/>
      <c r="L944" s="2"/>
      <c r="M944" s="2" t="s">
        <v>90</v>
      </c>
      <c r="N944" s="3"/>
      <c r="O944" s="2"/>
      <c r="P944" s="2"/>
      <c r="Q944" s="2" t="s">
        <v>33</v>
      </c>
      <c r="R944" s="2" t="s">
        <v>33</v>
      </c>
      <c r="S944" s="2" t="s">
        <v>33</v>
      </c>
      <c r="T944" s="3">
        <v>46246</v>
      </c>
      <c r="U944" s="2" t="s">
        <v>4892</v>
      </c>
      <c r="V944" s="2" t="s">
        <v>4893</v>
      </c>
      <c r="W944" s="2" t="s">
        <v>4894</v>
      </c>
      <c r="X944" s="2" t="s">
        <v>113</v>
      </c>
      <c r="Y944" s="2" t="s">
        <v>814</v>
      </c>
      <c r="Z944" s="2" t="s">
        <v>92</v>
      </c>
      <c r="AA944" s="2" t="s">
        <v>90</v>
      </c>
      <c r="AB944" s="2"/>
      <c r="AC944" s="2" t="s">
        <v>114</v>
      </c>
      <c r="AD944" s="2">
        <v>1</v>
      </c>
      <c r="AE944" s="2" t="s">
        <v>122</v>
      </c>
      <c r="AF944" s="2" t="s">
        <v>122</v>
      </c>
      <c r="AG944" s="2" t="s">
        <v>103</v>
      </c>
      <c r="AH944" s="2" t="s">
        <v>122</v>
      </c>
      <c r="AI944" s="2"/>
      <c r="AJ944" s="2" t="s">
        <v>232</v>
      </c>
      <c r="AK944" s="2" t="s">
        <v>5</v>
      </c>
      <c r="AL944" s="2" t="s">
        <v>5</v>
      </c>
      <c r="AM944" s="2" t="s">
        <v>178</v>
      </c>
      <c r="AN944" s="2"/>
      <c r="AO944" s="22">
        <v>0</v>
      </c>
      <c r="AP944" s="22">
        <v>0</v>
      </c>
      <c r="AQ944" s="22">
        <v>0</v>
      </c>
      <c r="AR944" s="22">
        <v>0</v>
      </c>
      <c r="AS944" s="25">
        <v>35000</v>
      </c>
      <c r="AT944" s="25">
        <v>0</v>
      </c>
      <c r="AU944" s="25">
        <v>46731</v>
      </c>
      <c r="AV944" s="25">
        <v>0</v>
      </c>
      <c r="AW944" s="25">
        <v>35000</v>
      </c>
      <c r="AX944" s="25">
        <v>46731</v>
      </c>
      <c r="AY944" s="25">
        <v>11731</v>
      </c>
    </row>
    <row r="945" spans="2:51" hidden="1">
      <c r="B945" s="5" t="s">
        <v>20</v>
      </c>
      <c r="C945" s="2" t="s">
        <v>144</v>
      </c>
      <c r="D945" s="2"/>
      <c r="E945" s="2"/>
      <c r="F945" s="2"/>
      <c r="G945" s="3">
        <v>46246</v>
      </c>
      <c r="H945" s="2" t="s">
        <v>4895</v>
      </c>
      <c r="I945" s="3">
        <v>46246</v>
      </c>
      <c r="J945" s="2" t="s">
        <v>4896</v>
      </c>
      <c r="K945" s="2"/>
      <c r="L945" s="2"/>
      <c r="M945" s="2" t="s">
        <v>90</v>
      </c>
      <c r="N945" s="3"/>
      <c r="O945" s="2"/>
      <c r="P945" s="2"/>
      <c r="Q945" s="2" t="s">
        <v>614</v>
      </c>
      <c r="R945" s="2" t="s">
        <v>614</v>
      </c>
      <c r="S945" s="2" t="s">
        <v>614</v>
      </c>
      <c r="T945" s="3">
        <v>46246</v>
      </c>
      <c r="U945" s="2" t="s">
        <v>4897</v>
      </c>
      <c r="V945" s="2" t="s">
        <v>4898</v>
      </c>
      <c r="W945" s="2" t="s">
        <v>948</v>
      </c>
      <c r="X945" s="2" t="s">
        <v>113</v>
      </c>
      <c r="Y945" s="2" t="s">
        <v>221</v>
      </c>
      <c r="Z945" s="2" t="s">
        <v>92</v>
      </c>
      <c r="AA945" s="2" t="s">
        <v>90</v>
      </c>
      <c r="AB945" s="2"/>
      <c r="AC945" s="2" t="s">
        <v>114</v>
      </c>
      <c r="AD945" s="2">
        <v>1</v>
      </c>
      <c r="AE945" s="2" t="s">
        <v>384</v>
      </c>
      <c r="AF945" s="2" t="s">
        <v>384</v>
      </c>
      <c r="AG945" s="2" t="s">
        <v>103</v>
      </c>
      <c r="AH945" s="2" t="s">
        <v>384</v>
      </c>
      <c r="AI945" s="2"/>
      <c r="AJ945" s="2" t="s">
        <v>217</v>
      </c>
      <c r="AK945" s="2" t="s">
        <v>218</v>
      </c>
      <c r="AL945" s="2" t="s">
        <v>129</v>
      </c>
      <c r="AM945" s="2" t="s">
        <v>219</v>
      </c>
      <c r="AN945" s="2" t="s">
        <v>419</v>
      </c>
      <c r="AO945" s="22">
        <v>0</v>
      </c>
      <c r="AP945" s="22">
        <v>0</v>
      </c>
      <c r="AQ945" s="22">
        <v>0</v>
      </c>
      <c r="AR945" s="22">
        <v>0</v>
      </c>
      <c r="AS945" s="25">
        <v>14530</v>
      </c>
      <c r="AT945" s="25">
        <v>0</v>
      </c>
      <c r="AU945" s="25">
        <v>15888</v>
      </c>
      <c r="AV945" s="25">
        <v>0</v>
      </c>
      <c r="AW945" s="25">
        <v>14530</v>
      </c>
      <c r="AX945" s="25">
        <v>15888</v>
      </c>
      <c r="AY945" s="25">
        <v>1358</v>
      </c>
    </row>
    <row r="946" spans="2:51" hidden="1">
      <c r="B946" s="5" t="s">
        <v>20</v>
      </c>
      <c r="C946" s="2" t="s">
        <v>144</v>
      </c>
      <c r="D946" s="2"/>
      <c r="E946" s="2"/>
      <c r="F946" s="2"/>
      <c r="G946" s="3">
        <v>46246</v>
      </c>
      <c r="H946" s="2" t="s">
        <v>4899</v>
      </c>
      <c r="I946" s="3">
        <v>46246</v>
      </c>
      <c r="J946" s="2" t="s">
        <v>4900</v>
      </c>
      <c r="K946" s="2"/>
      <c r="L946" s="2"/>
      <c r="M946" s="2" t="s">
        <v>90</v>
      </c>
      <c r="N946" s="3"/>
      <c r="O946" s="2"/>
      <c r="P946" s="2"/>
      <c r="Q946" s="2" t="s">
        <v>614</v>
      </c>
      <c r="R946" s="2" t="s">
        <v>614</v>
      </c>
      <c r="S946" s="2" t="s">
        <v>614</v>
      </c>
      <c r="T946" s="3">
        <v>46246</v>
      </c>
      <c r="U946" s="2" t="s">
        <v>4901</v>
      </c>
      <c r="V946" s="2" t="s">
        <v>4902</v>
      </c>
      <c r="W946" s="2" t="s">
        <v>948</v>
      </c>
      <c r="X946" s="2" t="s">
        <v>113</v>
      </c>
      <c r="Y946" s="2" t="s">
        <v>221</v>
      </c>
      <c r="Z946" s="2" t="s">
        <v>92</v>
      </c>
      <c r="AA946" s="2" t="s">
        <v>90</v>
      </c>
      <c r="AB946" s="2"/>
      <c r="AC946" s="2" t="s">
        <v>114</v>
      </c>
      <c r="AD946" s="2">
        <v>1</v>
      </c>
      <c r="AE946" s="2" t="s">
        <v>384</v>
      </c>
      <c r="AF946" s="2" t="s">
        <v>384</v>
      </c>
      <c r="AG946" s="2" t="s">
        <v>103</v>
      </c>
      <c r="AH946" s="2" t="s">
        <v>384</v>
      </c>
      <c r="AI946" s="2"/>
      <c r="AJ946" s="2" t="s">
        <v>217</v>
      </c>
      <c r="AK946" s="2" t="s">
        <v>218</v>
      </c>
      <c r="AL946" s="2" t="s">
        <v>129</v>
      </c>
      <c r="AM946" s="2" t="s">
        <v>219</v>
      </c>
      <c r="AN946" s="2" t="s">
        <v>396</v>
      </c>
      <c r="AO946" s="22">
        <v>0</v>
      </c>
      <c r="AP946" s="22">
        <v>0</v>
      </c>
      <c r="AQ946" s="22">
        <v>0</v>
      </c>
      <c r="AR946" s="22">
        <v>0</v>
      </c>
      <c r="AS946" s="25">
        <v>14530</v>
      </c>
      <c r="AT946" s="25">
        <v>0</v>
      </c>
      <c r="AU946" s="25">
        <v>15888</v>
      </c>
      <c r="AV946" s="25">
        <v>0</v>
      </c>
      <c r="AW946" s="25">
        <v>14530</v>
      </c>
      <c r="AX946" s="25">
        <v>15888</v>
      </c>
      <c r="AY946" s="25">
        <v>1358</v>
      </c>
    </row>
    <row r="947" spans="2:51" hidden="1">
      <c r="B947" s="5" t="s">
        <v>20</v>
      </c>
      <c r="C947" s="2" t="s">
        <v>144</v>
      </c>
      <c r="D947" s="2"/>
      <c r="E947" s="2"/>
      <c r="F947" s="2"/>
      <c r="G947" s="3">
        <v>46246</v>
      </c>
      <c r="H947" s="2" t="s">
        <v>4903</v>
      </c>
      <c r="I947" s="3">
        <v>46246</v>
      </c>
      <c r="J947" s="2" t="s">
        <v>4904</v>
      </c>
      <c r="K947" s="2"/>
      <c r="L947" s="2"/>
      <c r="M947" s="2" t="s">
        <v>90</v>
      </c>
      <c r="N947" s="3"/>
      <c r="O947" s="2"/>
      <c r="P947" s="2"/>
      <c r="Q947" s="2" t="s">
        <v>29</v>
      </c>
      <c r="R947" s="2" t="s">
        <v>29</v>
      </c>
      <c r="S947" s="2" t="s">
        <v>29</v>
      </c>
      <c r="T947" s="3">
        <v>46246</v>
      </c>
      <c r="U947" s="2" t="s">
        <v>4905</v>
      </c>
      <c r="V947" s="2" t="s">
        <v>4906</v>
      </c>
      <c r="W947" s="2" t="s">
        <v>997</v>
      </c>
      <c r="X947" s="2" t="s">
        <v>113</v>
      </c>
      <c r="Y947" s="2" t="s">
        <v>221</v>
      </c>
      <c r="Z947" s="2" t="s">
        <v>92</v>
      </c>
      <c r="AA947" s="2" t="s">
        <v>90</v>
      </c>
      <c r="AB947" s="2"/>
      <c r="AC947" s="2" t="s">
        <v>114</v>
      </c>
      <c r="AD947" s="2">
        <v>1</v>
      </c>
      <c r="AE947" s="2" t="s">
        <v>258</v>
      </c>
      <c r="AF947" s="2" t="s">
        <v>258</v>
      </c>
      <c r="AG947" s="2" t="s">
        <v>129</v>
      </c>
      <c r="AH947" s="2" t="s">
        <v>223</v>
      </c>
      <c r="AI947" s="2"/>
      <c r="AJ947" s="2" t="s">
        <v>718</v>
      </c>
      <c r="AK947" s="2" t="s">
        <v>718</v>
      </c>
      <c r="AL947" s="2" t="s">
        <v>103</v>
      </c>
      <c r="AM947" s="2"/>
      <c r="AN947" s="2" t="s">
        <v>879</v>
      </c>
      <c r="AO947" s="22">
        <v>0</v>
      </c>
      <c r="AP947" s="22">
        <v>0</v>
      </c>
      <c r="AQ947" s="22">
        <v>0</v>
      </c>
      <c r="AR947" s="22">
        <v>0</v>
      </c>
      <c r="AS947" s="25">
        <v>8812</v>
      </c>
      <c r="AT947" s="25">
        <v>0</v>
      </c>
      <c r="AU947" s="25">
        <v>10395</v>
      </c>
      <c r="AV947" s="25">
        <v>0</v>
      </c>
      <c r="AW947" s="25">
        <v>8812</v>
      </c>
      <c r="AX947" s="25">
        <v>10395</v>
      </c>
      <c r="AY947" s="25">
        <v>1583</v>
      </c>
    </row>
    <row r="948" spans="2:51" hidden="1">
      <c r="B948" s="5" t="s">
        <v>20</v>
      </c>
      <c r="C948" s="2" t="s">
        <v>144</v>
      </c>
      <c r="D948" s="2"/>
      <c r="E948" s="2"/>
      <c r="F948" s="2"/>
      <c r="G948" s="3">
        <v>46246</v>
      </c>
      <c r="H948" s="2" t="s">
        <v>4907</v>
      </c>
      <c r="I948" s="3">
        <v>46246</v>
      </c>
      <c r="J948" s="2" t="s">
        <v>4908</v>
      </c>
      <c r="K948" s="2"/>
      <c r="L948" s="2"/>
      <c r="M948" s="2" t="s">
        <v>90</v>
      </c>
      <c r="N948" s="3"/>
      <c r="O948" s="2"/>
      <c r="P948" s="2"/>
      <c r="Q948" s="2" t="s">
        <v>29</v>
      </c>
      <c r="R948" s="2" t="s">
        <v>29</v>
      </c>
      <c r="S948" s="2" t="s">
        <v>29</v>
      </c>
      <c r="T948" s="3">
        <v>46246</v>
      </c>
      <c r="U948" s="2" t="s">
        <v>4909</v>
      </c>
      <c r="V948" s="2" t="s">
        <v>4910</v>
      </c>
      <c r="W948" s="2" t="s">
        <v>716</v>
      </c>
      <c r="X948" s="2" t="s">
        <v>113</v>
      </c>
      <c r="Y948" s="2" t="s">
        <v>221</v>
      </c>
      <c r="Z948" s="2" t="s">
        <v>92</v>
      </c>
      <c r="AA948" s="2" t="s">
        <v>90</v>
      </c>
      <c r="AB948" s="2"/>
      <c r="AC948" s="2" t="s">
        <v>114</v>
      </c>
      <c r="AD948" s="2">
        <v>1</v>
      </c>
      <c r="AE948" s="2" t="s">
        <v>258</v>
      </c>
      <c r="AF948" s="2" t="s">
        <v>258</v>
      </c>
      <c r="AG948" s="2" t="s">
        <v>129</v>
      </c>
      <c r="AH948" s="2" t="s">
        <v>223</v>
      </c>
      <c r="AI948" s="2"/>
      <c r="AJ948" s="2" t="s">
        <v>718</v>
      </c>
      <c r="AK948" s="2" t="s">
        <v>718</v>
      </c>
      <c r="AL948" s="2" t="s">
        <v>103</v>
      </c>
      <c r="AM948" s="2"/>
      <c r="AN948" s="2" t="s">
        <v>744</v>
      </c>
      <c r="AO948" s="22">
        <v>0</v>
      </c>
      <c r="AP948" s="22">
        <v>0</v>
      </c>
      <c r="AQ948" s="22">
        <v>0</v>
      </c>
      <c r="AR948" s="22">
        <v>0</v>
      </c>
      <c r="AS948" s="25">
        <v>8812</v>
      </c>
      <c r="AT948" s="25">
        <v>0</v>
      </c>
      <c r="AU948" s="25">
        <v>10395</v>
      </c>
      <c r="AV948" s="25">
        <v>0</v>
      </c>
      <c r="AW948" s="25">
        <v>8812</v>
      </c>
      <c r="AX948" s="25">
        <v>10395</v>
      </c>
      <c r="AY948" s="25">
        <v>1583</v>
      </c>
    </row>
    <row r="949" spans="2:51" hidden="1">
      <c r="B949" s="5" t="s">
        <v>20</v>
      </c>
      <c r="C949" s="2" t="s">
        <v>144</v>
      </c>
      <c r="D949" s="2"/>
      <c r="E949" s="2"/>
      <c r="F949" s="2"/>
      <c r="G949" s="3">
        <v>46246</v>
      </c>
      <c r="H949" s="2" t="s">
        <v>4911</v>
      </c>
      <c r="I949" s="3">
        <v>46246</v>
      </c>
      <c r="J949" s="2" t="s">
        <v>4912</v>
      </c>
      <c r="K949" s="2"/>
      <c r="L949" s="2"/>
      <c r="M949" s="2" t="s">
        <v>90</v>
      </c>
      <c r="N949" s="3"/>
      <c r="O949" s="2"/>
      <c r="P949" s="2"/>
      <c r="Q949" s="2" t="s">
        <v>26</v>
      </c>
      <c r="R949" s="2" t="s">
        <v>26</v>
      </c>
      <c r="S949" s="2" t="s">
        <v>26</v>
      </c>
      <c r="T949" s="3">
        <v>46246</v>
      </c>
      <c r="U949" s="2" t="s">
        <v>4913</v>
      </c>
      <c r="V949" s="2" t="s">
        <v>4914</v>
      </c>
      <c r="W949" s="2" t="s">
        <v>4915</v>
      </c>
      <c r="X949" s="2" t="s">
        <v>113</v>
      </c>
      <c r="Y949" s="2" t="s">
        <v>38</v>
      </c>
      <c r="Z949" s="2" t="s">
        <v>92</v>
      </c>
      <c r="AA949" s="2" t="s">
        <v>90</v>
      </c>
      <c r="AB949" s="2"/>
      <c r="AC949" s="2" t="s">
        <v>93</v>
      </c>
      <c r="AD949" s="2">
        <v>1</v>
      </c>
      <c r="AE949" s="2" t="s">
        <v>353</v>
      </c>
      <c r="AF949" s="2" t="s">
        <v>354</v>
      </c>
      <c r="AG949" s="2" t="s">
        <v>103</v>
      </c>
      <c r="AH949" s="2" t="s">
        <v>2</v>
      </c>
      <c r="AI949" s="2" t="s">
        <v>355</v>
      </c>
      <c r="AJ949" s="2" t="s">
        <v>611</v>
      </c>
      <c r="AK949" s="2" t="s">
        <v>611</v>
      </c>
      <c r="AL949" s="2" t="s">
        <v>103</v>
      </c>
      <c r="AM949" s="2" t="s">
        <v>2</v>
      </c>
      <c r="AN949" s="2" t="s">
        <v>1044</v>
      </c>
      <c r="AO949" s="22">
        <v>0</v>
      </c>
      <c r="AP949" s="22">
        <v>0</v>
      </c>
      <c r="AQ949" s="22">
        <v>0</v>
      </c>
      <c r="AR949" s="22">
        <v>0</v>
      </c>
      <c r="AS949" s="25">
        <v>7600</v>
      </c>
      <c r="AT949" s="25">
        <v>0</v>
      </c>
      <c r="AU949" s="25">
        <v>8457</v>
      </c>
      <c r="AV949" s="25">
        <v>0</v>
      </c>
      <c r="AW949" s="25">
        <v>7600</v>
      </c>
      <c r="AX949" s="25">
        <v>8457</v>
      </c>
      <c r="AY949" s="25">
        <v>857</v>
      </c>
    </row>
    <row r="950" spans="2:51" hidden="1">
      <c r="B950" s="5" t="s">
        <v>20</v>
      </c>
      <c r="C950" s="2" t="s">
        <v>144</v>
      </c>
      <c r="D950" s="2"/>
      <c r="E950" s="2"/>
      <c r="F950" s="2"/>
      <c r="G950" s="3">
        <v>46246</v>
      </c>
      <c r="H950" s="2" t="s">
        <v>4916</v>
      </c>
      <c r="I950" s="3">
        <v>46246</v>
      </c>
      <c r="J950" s="2" t="s">
        <v>4917</v>
      </c>
      <c r="K950" s="2"/>
      <c r="L950" s="2"/>
      <c r="M950" s="2" t="s">
        <v>90</v>
      </c>
      <c r="N950" s="3"/>
      <c r="O950" s="2"/>
      <c r="P950" s="2"/>
      <c r="Q950" s="2" t="s">
        <v>26</v>
      </c>
      <c r="R950" s="2" t="s">
        <v>26</v>
      </c>
      <c r="S950" s="2" t="s">
        <v>26</v>
      </c>
      <c r="T950" s="3">
        <v>46246</v>
      </c>
      <c r="U950" s="2" t="s">
        <v>4918</v>
      </c>
      <c r="V950" s="2" t="s">
        <v>4919</v>
      </c>
      <c r="W950" s="2" t="s">
        <v>4920</v>
      </c>
      <c r="X950" s="2" t="s">
        <v>113</v>
      </c>
      <c r="Y950" s="2" t="s">
        <v>38</v>
      </c>
      <c r="Z950" s="2" t="s">
        <v>92</v>
      </c>
      <c r="AA950" s="2" t="s">
        <v>90</v>
      </c>
      <c r="AB950" s="2"/>
      <c r="AC950" s="2" t="s">
        <v>93</v>
      </c>
      <c r="AD950" s="2">
        <v>1</v>
      </c>
      <c r="AE950" s="2" t="s">
        <v>353</v>
      </c>
      <c r="AF950" s="2" t="s">
        <v>354</v>
      </c>
      <c r="AG950" s="2" t="s">
        <v>103</v>
      </c>
      <c r="AH950" s="2" t="s">
        <v>2</v>
      </c>
      <c r="AI950" s="2" t="s">
        <v>355</v>
      </c>
      <c r="AJ950" s="2" t="s">
        <v>611</v>
      </c>
      <c r="AK950" s="2" t="s">
        <v>611</v>
      </c>
      <c r="AL950" s="2" t="s">
        <v>103</v>
      </c>
      <c r="AM950" s="2" t="s">
        <v>2</v>
      </c>
      <c r="AN950" s="2" t="s">
        <v>1046</v>
      </c>
      <c r="AO950" s="22">
        <v>0</v>
      </c>
      <c r="AP950" s="22">
        <v>0</v>
      </c>
      <c r="AQ950" s="22">
        <v>0</v>
      </c>
      <c r="AR950" s="22">
        <v>0</v>
      </c>
      <c r="AS950" s="25">
        <v>7600</v>
      </c>
      <c r="AT950" s="25">
        <v>0</v>
      </c>
      <c r="AU950" s="25">
        <v>8457</v>
      </c>
      <c r="AV950" s="25">
        <v>0</v>
      </c>
      <c r="AW950" s="25">
        <v>7600</v>
      </c>
      <c r="AX950" s="25">
        <v>8457</v>
      </c>
      <c r="AY950" s="25">
        <v>857</v>
      </c>
    </row>
    <row r="951" spans="2:51" hidden="1">
      <c r="B951" s="5" t="s">
        <v>20</v>
      </c>
      <c r="C951" s="2" t="s">
        <v>144</v>
      </c>
      <c r="D951" s="2"/>
      <c r="E951" s="2"/>
      <c r="F951" s="2"/>
      <c r="G951" s="3">
        <v>46246</v>
      </c>
      <c r="H951" s="2" t="s">
        <v>4921</v>
      </c>
      <c r="I951" s="3">
        <v>46246</v>
      </c>
      <c r="J951" s="2" t="s">
        <v>4922</v>
      </c>
      <c r="K951" s="2"/>
      <c r="L951" s="2"/>
      <c r="M951" s="2" t="s">
        <v>90</v>
      </c>
      <c r="N951" s="3"/>
      <c r="O951" s="2"/>
      <c r="P951" s="2"/>
      <c r="Q951" s="2" t="s">
        <v>25</v>
      </c>
      <c r="R951" s="2" t="s">
        <v>25</v>
      </c>
      <c r="S951" s="2" t="s">
        <v>25</v>
      </c>
      <c r="T951" s="3">
        <v>46246</v>
      </c>
      <c r="U951" s="2" t="s">
        <v>4923</v>
      </c>
      <c r="V951" s="2" t="s">
        <v>4924</v>
      </c>
      <c r="W951" s="2" t="s">
        <v>531</v>
      </c>
      <c r="X951" s="2" t="s">
        <v>113</v>
      </c>
      <c r="Y951" s="2" t="s">
        <v>221</v>
      </c>
      <c r="Z951" s="2" t="s">
        <v>92</v>
      </c>
      <c r="AA951" s="2" t="s">
        <v>90</v>
      </c>
      <c r="AB951" s="2"/>
      <c r="AC951" s="2" t="s">
        <v>114</v>
      </c>
      <c r="AD951" s="2">
        <v>1</v>
      </c>
      <c r="AE951" s="2" t="s">
        <v>217</v>
      </c>
      <c r="AF951" s="2" t="s">
        <v>218</v>
      </c>
      <c r="AG951" s="2" t="s">
        <v>129</v>
      </c>
      <c r="AH951" s="2" t="s">
        <v>219</v>
      </c>
      <c r="AI951" s="2" t="s">
        <v>220</v>
      </c>
      <c r="AJ951" s="2" t="s">
        <v>127</v>
      </c>
      <c r="AK951" s="2" t="s">
        <v>127</v>
      </c>
      <c r="AL951" s="2" t="s">
        <v>126</v>
      </c>
      <c r="AM951" s="2" t="s">
        <v>127</v>
      </c>
      <c r="AN951" s="2"/>
      <c r="AO951" s="22">
        <v>0</v>
      </c>
      <c r="AP951" s="22">
        <v>0</v>
      </c>
      <c r="AQ951" s="22">
        <v>0</v>
      </c>
      <c r="AR951" s="22">
        <v>0</v>
      </c>
      <c r="AS951" s="25">
        <v>11077</v>
      </c>
      <c r="AT951" s="25">
        <v>0</v>
      </c>
      <c r="AU951" s="25">
        <v>12000</v>
      </c>
      <c r="AV951" s="25">
        <v>0</v>
      </c>
      <c r="AW951" s="25">
        <v>11077</v>
      </c>
      <c r="AX951" s="25">
        <v>12000</v>
      </c>
      <c r="AY951" s="25">
        <v>923</v>
      </c>
    </row>
    <row r="952" spans="2:51" hidden="1">
      <c r="B952" s="5" t="s">
        <v>20</v>
      </c>
      <c r="C952" s="2" t="s">
        <v>144</v>
      </c>
      <c r="D952" s="2"/>
      <c r="E952" s="2"/>
      <c r="F952" s="2"/>
      <c r="G952" s="3">
        <v>46246</v>
      </c>
      <c r="H952" s="2" t="s">
        <v>4925</v>
      </c>
      <c r="I952" s="3">
        <v>46246</v>
      </c>
      <c r="J952" s="2" t="s">
        <v>4926</v>
      </c>
      <c r="K952" s="2"/>
      <c r="L952" s="2"/>
      <c r="M952" s="2" t="s">
        <v>90</v>
      </c>
      <c r="N952" s="3"/>
      <c r="O952" s="2"/>
      <c r="P952" s="2"/>
      <c r="Q952" s="2" t="s">
        <v>25</v>
      </c>
      <c r="R952" s="2" t="s">
        <v>25</v>
      </c>
      <c r="S952" s="2" t="s">
        <v>25</v>
      </c>
      <c r="T952" s="3">
        <v>46246</v>
      </c>
      <c r="U952" s="2" t="s">
        <v>4927</v>
      </c>
      <c r="V952" s="2" t="s">
        <v>4928</v>
      </c>
      <c r="W952" s="2" t="s">
        <v>914</v>
      </c>
      <c r="X952" s="2" t="s">
        <v>113</v>
      </c>
      <c r="Y952" s="2" t="s">
        <v>221</v>
      </c>
      <c r="Z952" s="2" t="s">
        <v>92</v>
      </c>
      <c r="AA952" s="2" t="s">
        <v>90</v>
      </c>
      <c r="AB952" s="2"/>
      <c r="AC952" s="2" t="s">
        <v>114</v>
      </c>
      <c r="AD952" s="2">
        <v>1</v>
      </c>
      <c r="AE952" s="2" t="s">
        <v>217</v>
      </c>
      <c r="AF952" s="2" t="s">
        <v>218</v>
      </c>
      <c r="AG952" s="2" t="s">
        <v>129</v>
      </c>
      <c r="AH952" s="2" t="s">
        <v>219</v>
      </c>
      <c r="AI952" s="2" t="s">
        <v>220</v>
      </c>
      <c r="AJ952" s="2" t="s">
        <v>127</v>
      </c>
      <c r="AK952" s="2" t="s">
        <v>127</v>
      </c>
      <c r="AL952" s="2" t="s">
        <v>126</v>
      </c>
      <c r="AM952" s="2" t="s">
        <v>127</v>
      </c>
      <c r="AN952" s="2"/>
      <c r="AO952" s="22">
        <v>0</v>
      </c>
      <c r="AP952" s="22">
        <v>0</v>
      </c>
      <c r="AQ952" s="22">
        <v>0</v>
      </c>
      <c r="AR952" s="22">
        <v>0</v>
      </c>
      <c r="AS952" s="25">
        <v>11077</v>
      </c>
      <c r="AT952" s="25">
        <v>0</v>
      </c>
      <c r="AU952" s="25">
        <v>12000</v>
      </c>
      <c r="AV952" s="25">
        <v>0</v>
      </c>
      <c r="AW952" s="25">
        <v>11077</v>
      </c>
      <c r="AX952" s="25">
        <v>12000</v>
      </c>
      <c r="AY952" s="25">
        <v>923</v>
      </c>
    </row>
    <row r="953" spans="2:51" hidden="1">
      <c r="B953" s="5" t="s">
        <v>20</v>
      </c>
      <c r="C953" s="2" t="s">
        <v>144</v>
      </c>
      <c r="D953" s="2" t="s">
        <v>100</v>
      </c>
      <c r="E953" s="2"/>
      <c r="F953" s="2"/>
      <c r="G953" s="3">
        <v>46246</v>
      </c>
      <c r="H953" s="2" t="s">
        <v>4929</v>
      </c>
      <c r="I953" s="3">
        <v>46246</v>
      </c>
      <c r="J953" s="2" t="s">
        <v>4930</v>
      </c>
      <c r="K953" s="2"/>
      <c r="L953" s="2"/>
      <c r="M953" s="2" t="s">
        <v>90</v>
      </c>
      <c r="N953" s="3"/>
      <c r="O953" s="2"/>
      <c r="P953" s="2"/>
      <c r="Q953" s="2" t="s">
        <v>26</v>
      </c>
      <c r="R953" s="2" t="s">
        <v>26</v>
      </c>
      <c r="S953" s="2" t="s">
        <v>26</v>
      </c>
      <c r="T953" s="3">
        <v>46246</v>
      </c>
      <c r="U953" s="2" t="s">
        <v>4931</v>
      </c>
      <c r="V953" s="2" t="s">
        <v>4932</v>
      </c>
      <c r="W953" s="2" t="s">
        <v>1328</v>
      </c>
      <c r="X953" s="2" t="s">
        <v>133</v>
      </c>
      <c r="Y953" s="2" t="s">
        <v>673</v>
      </c>
      <c r="Z953" s="2" t="s">
        <v>92</v>
      </c>
      <c r="AA953" s="2" t="s">
        <v>90</v>
      </c>
      <c r="AB953" s="2"/>
      <c r="AC953" s="2" t="s">
        <v>93</v>
      </c>
      <c r="AD953" s="2">
        <v>1</v>
      </c>
      <c r="AE953" s="2" t="s">
        <v>611</v>
      </c>
      <c r="AF953" s="2" t="s">
        <v>611</v>
      </c>
      <c r="AG953" s="2" t="s">
        <v>103</v>
      </c>
      <c r="AH953" s="2" t="s">
        <v>2</v>
      </c>
      <c r="AI953" s="2" t="s">
        <v>729</v>
      </c>
      <c r="AJ953" s="2" t="s">
        <v>2</v>
      </c>
      <c r="AK953" s="2" t="s">
        <v>2</v>
      </c>
      <c r="AL953" s="2" t="s">
        <v>103</v>
      </c>
      <c r="AM953" s="2" t="s">
        <v>2</v>
      </c>
      <c r="AN953" s="2"/>
      <c r="AO953" s="22">
        <v>0</v>
      </c>
      <c r="AP953" s="22">
        <v>0</v>
      </c>
      <c r="AQ953" s="22">
        <v>0</v>
      </c>
      <c r="AR953" s="22">
        <v>0</v>
      </c>
      <c r="AS953" s="25">
        <v>10000</v>
      </c>
      <c r="AT953" s="25">
        <v>0</v>
      </c>
      <c r="AU953" s="25">
        <v>11118</v>
      </c>
      <c r="AV953" s="25">
        <v>0</v>
      </c>
      <c r="AW953" s="25">
        <v>10000</v>
      </c>
      <c r="AX953" s="25">
        <v>11118</v>
      </c>
      <c r="AY953" s="25">
        <v>1118</v>
      </c>
    </row>
    <row r="954" spans="2:51" hidden="1">
      <c r="B954" s="5" t="s">
        <v>21</v>
      </c>
      <c r="C954" s="2" t="s">
        <v>107</v>
      </c>
      <c r="D954" s="2" t="s">
        <v>100</v>
      </c>
      <c r="E954" s="2"/>
      <c r="F954" s="2"/>
      <c r="G954" s="3">
        <v>46246</v>
      </c>
      <c r="H954" s="2" t="s">
        <v>4933</v>
      </c>
      <c r="I954" s="3">
        <v>46246</v>
      </c>
      <c r="J954" s="2" t="s">
        <v>4934</v>
      </c>
      <c r="K954" s="2"/>
      <c r="L954" s="2"/>
      <c r="M954" s="2" t="s">
        <v>90</v>
      </c>
      <c r="N954" s="3"/>
      <c r="O954" s="2" t="s">
        <v>4935</v>
      </c>
      <c r="P954" s="2"/>
      <c r="Q954" s="2" t="s">
        <v>27</v>
      </c>
      <c r="R954" s="2" t="s">
        <v>538</v>
      </c>
      <c r="S954" s="2" t="s">
        <v>27</v>
      </c>
      <c r="T954" s="3"/>
      <c r="U954" s="2"/>
      <c r="V954" s="2"/>
      <c r="W954" s="2" t="s">
        <v>927</v>
      </c>
      <c r="X954" s="2" t="s">
        <v>113</v>
      </c>
      <c r="Y954" s="2" t="s">
        <v>928</v>
      </c>
      <c r="Z954" s="2" t="s">
        <v>92</v>
      </c>
      <c r="AA954" s="2" t="s">
        <v>90</v>
      </c>
      <c r="AB954" s="2"/>
      <c r="AC954" s="2" t="s">
        <v>114</v>
      </c>
      <c r="AD954" s="2">
        <v>1</v>
      </c>
      <c r="AE954" s="2" t="s">
        <v>539</v>
      </c>
      <c r="AF954" s="2" t="s">
        <v>540</v>
      </c>
      <c r="AG954" s="2" t="s">
        <v>13</v>
      </c>
      <c r="AH954" s="2" t="s">
        <v>154</v>
      </c>
      <c r="AI954" s="2" t="s">
        <v>541</v>
      </c>
      <c r="AJ954" s="2" t="s">
        <v>155</v>
      </c>
      <c r="AK954" s="2" t="s">
        <v>156</v>
      </c>
      <c r="AL954" s="2" t="s">
        <v>129</v>
      </c>
      <c r="AM954" s="2" t="s">
        <v>150</v>
      </c>
      <c r="AN954" s="2" t="s">
        <v>4936</v>
      </c>
      <c r="AO954" s="22">
        <v>0</v>
      </c>
      <c r="AP954" s="22">
        <v>0</v>
      </c>
      <c r="AQ954" s="22">
        <v>0</v>
      </c>
      <c r="AR954" s="22">
        <v>0</v>
      </c>
      <c r="AS954" s="25">
        <v>30797.599999999999</v>
      </c>
      <c r="AT954" s="25">
        <v>0</v>
      </c>
      <c r="AU954" s="25">
        <v>44732.39</v>
      </c>
      <c r="AV954" s="25">
        <v>0</v>
      </c>
      <c r="AW954" s="25">
        <v>30797.599999999999</v>
      </c>
      <c r="AX954" s="25">
        <v>44732.39</v>
      </c>
      <c r="AY954" s="25">
        <v>13934.79</v>
      </c>
    </row>
    <row r="955" spans="2:51" hidden="1">
      <c r="B955" s="5" t="s">
        <v>21</v>
      </c>
      <c r="C955" s="2" t="s">
        <v>107</v>
      </c>
      <c r="D955" s="2" t="s">
        <v>100</v>
      </c>
      <c r="E955" s="2"/>
      <c r="F955" s="2"/>
      <c r="G955" s="3">
        <v>46246</v>
      </c>
      <c r="H955" s="2" t="s">
        <v>4937</v>
      </c>
      <c r="I955" s="3">
        <v>46246</v>
      </c>
      <c r="J955" s="2" t="s">
        <v>4938</v>
      </c>
      <c r="K955" s="2"/>
      <c r="L955" s="2"/>
      <c r="M955" s="2" t="s">
        <v>90</v>
      </c>
      <c r="N955" s="3"/>
      <c r="O955" s="2" t="s">
        <v>4939</v>
      </c>
      <c r="P955" s="2"/>
      <c r="Q955" s="2" t="s">
        <v>27</v>
      </c>
      <c r="R955" s="2" t="s">
        <v>538</v>
      </c>
      <c r="S955" s="2" t="s">
        <v>27</v>
      </c>
      <c r="T955" s="3"/>
      <c r="U955" s="2"/>
      <c r="V955" s="2"/>
      <c r="W955" s="2" t="s">
        <v>1010</v>
      </c>
      <c r="X955" s="2" t="s">
        <v>133</v>
      </c>
      <c r="Y955" s="2" t="s">
        <v>336</v>
      </c>
      <c r="Z955" s="2" t="s">
        <v>92</v>
      </c>
      <c r="AA955" s="2" t="s">
        <v>603</v>
      </c>
      <c r="AB955" s="2" t="s">
        <v>604</v>
      </c>
      <c r="AC955" s="2" t="s">
        <v>114</v>
      </c>
      <c r="AD955" s="2">
        <v>1</v>
      </c>
      <c r="AE955" s="2" t="s">
        <v>539</v>
      </c>
      <c r="AF955" s="2" t="s">
        <v>540</v>
      </c>
      <c r="AG955" s="2" t="s">
        <v>13</v>
      </c>
      <c r="AH955" s="2" t="s">
        <v>154</v>
      </c>
      <c r="AI955" s="2" t="s">
        <v>541</v>
      </c>
      <c r="AJ955" s="2" t="s">
        <v>155</v>
      </c>
      <c r="AK955" s="2" t="s">
        <v>156</v>
      </c>
      <c r="AL955" s="2" t="s">
        <v>129</v>
      </c>
      <c r="AM955" s="2" t="s">
        <v>150</v>
      </c>
      <c r="AN955" s="2" t="s">
        <v>4940</v>
      </c>
      <c r="AO955" s="22">
        <v>0</v>
      </c>
      <c r="AP955" s="22">
        <v>0</v>
      </c>
      <c r="AQ955" s="22">
        <v>0</v>
      </c>
      <c r="AR955" s="22">
        <v>0</v>
      </c>
      <c r="AS955" s="25">
        <v>15210</v>
      </c>
      <c r="AT955" s="25">
        <v>0</v>
      </c>
      <c r="AU955" s="25">
        <v>15070.61</v>
      </c>
      <c r="AV955" s="25">
        <v>0</v>
      </c>
      <c r="AW955" s="25">
        <v>15210</v>
      </c>
      <c r="AX955" s="25">
        <v>15070.61</v>
      </c>
      <c r="AY955" s="25">
        <v>-139.38999999999999</v>
      </c>
    </row>
    <row r="956" spans="2:51" hidden="1">
      <c r="B956" s="5" t="s">
        <v>21</v>
      </c>
      <c r="C956" s="2" t="s">
        <v>107</v>
      </c>
      <c r="D956" s="2" t="s">
        <v>100</v>
      </c>
      <c r="E956" s="2"/>
      <c r="F956" s="2"/>
      <c r="G956" s="3">
        <v>46246</v>
      </c>
      <c r="H956" s="2" t="s">
        <v>4937</v>
      </c>
      <c r="I956" s="3">
        <v>46246</v>
      </c>
      <c r="J956" s="2" t="s">
        <v>4941</v>
      </c>
      <c r="K956" s="2"/>
      <c r="L956" s="2"/>
      <c r="M956" s="2" t="s">
        <v>90</v>
      </c>
      <c r="N956" s="3"/>
      <c r="O956" s="2" t="s">
        <v>4942</v>
      </c>
      <c r="P956" s="2"/>
      <c r="Q956" s="2" t="s">
        <v>27</v>
      </c>
      <c r="R956" s="2" t="s">
        <v>538</v>
      </c>
      <c r="S956" s="2" t="s">
        <v>27</v>
      </c>
      <c r="T956" s="3"/>
      <c r="U956" s="2"/>
      <c r="V956" s="2"/>
      <c r="W956" s="2" t="s">
        <v>1010</v>
      </c>
      <c r="X956" s="2" t="s">
        <v>133</v>
      </c>
      <c r="Y956" s="2" t="s">
        <v>336</v>
      </c>
      <c r="Z956" s="2" t="s">
        <v>92</v>
      </c>
      <c r="AA956" s="2" t="s">
        <v>603</v>
      </c>
      <c r="AB956" s="2" t="s">
        <v>604</v>
      </c>
      <c r="AC956" s="2" t="s">
        <v>114</v>
      </c>
      <c r="AD956" s="2">
        <v>1</v>
      </c>
      <c r="AE956" s="2" t="s">
        <v>539</v>
      </c>
      <c r="AF956" s="2" t="s">
        <v>540</v>
      </c>
      <c r="AG956" s="2" t="s">
        <v>13</v>
      </c>
      <c r="AH956" s="2" t="s">
        <v>154</v>
      </c>
      <c r="AI956" s="2" t="s">
        <v>541</v>
      </c>
      <c r="AJ956" s="2" t="s">
        <v>155</v>
      </c>
      <c r="AK956" s="2" t="s">
        <v>156</v>
      </c>
      <c r="AL956" s="2" t="s">
        <v>129</v>
      </c>
      <c r="AM956" s="2" t="s">
        <v>150</v>
      </c>
      <c r="AN956" s="2" t="s">
        <v>4943</v>
      </c>
      <c r="AO956" s="22">
        <v>0</v>
      </c>
      <c r="AP956" s="22">
        <v>0</v>
      </c>
      <c r="AQ956" s="22">
        <v>0</v>
      </c>
      <c r="AR956" s="22">
        <v>0</v>
      </c>
      <c r="AS956" s="25">
        <v>15210</v>
      </c>
      <c r="AT956" s="25">
        <v>0</v>
      </c>
      <c r="AU956" s="25">
        <v>30462.6</v>
      </c>
      <c r="AV956" s="25">
        <v>0</v>
      </c>
      <c r="AW956" s="25">
        <v>15210</v>
      </c>
      <c r="AX956" s="25">
        <v>30462.6</v>
      </c>
      <c r="AY956" s="25">
        <v>15252.6</v>
      </c>
    </row>
    <row r="957" spans="2:51" hidden="1">
      <c r="B957" s="5" t="s">
        <v>21</v>
      </c>
      <c r="C957" s="2" t="s">
        <v>107</v>
      </c>
      <c r="D957" s="2" t="s">
        <v>100</v>
      </c>
      <c r="E957" s="2"/>
      <c r="F957" s="2"/>
      <c r="G957" s="3">
        <v>46246</v>
      </c>
      <c r="H957" s="2" t="s">
        <v>4944</v>
      </c>
      <c r="I957" s="3">
        <v>46246</v>
      </c>
      <c r="J957" s="2" t="s">
        <v>4945</v>
      </c>
      <c r="K957" s="2"/>
      <c r="L957" s="2"/>
      <c r="M957" s="2" t="s">
        <v>90</v>
      </c>
      <c r="N957" s="3"/>
      <c r="O957" s="2" t="s">
        <v>4946</v>
      </c>
      <c r="P957" s="2"/>
      <c r="Q957" s="2" t="s">
        <v>27</v>
      </c>
      <c r="R957" s="2" t="s">
        <v>538</v>
      </c>
      <c r="S957" s="2" t="s">
        <v>27</v>
      </c>
      <c r="T957" s="3"/>
      <c r="U957" s="2"/>
      <c r="V957" s="2"/>
      <c r="W957" s="2" t="s">
        <v>470</v>
      </c>
      <c r="X957" s="2" t="s">
        <v>133</v>
      </c>
      <c r="Y957" s="2" t="s">
        <v>389</v>
      </c>
      <c r="Z957" s="2" t="s">
        <v>92</v>
      </c>
      <c r="AA957" s="2" t="s">
        <v>90</v>
      </c>
      <c r="AB957" s="2"/>
      <c r="AC957" s="2" t="s">
        <v>114</v>
      </c>
      <c r="AD957" s="2">
        <v>1</v>
      </c>
      <c r="AE957" s="2" t="s">
        <v>539</v>
      </c>
      <c r="AF957" s="2" t="s">
        <v>540</v>
      </c>
      <c r="AG957" s="2" t="s">
        <v>13</v>
      </c>
      <c r="AH957" s="2" t="s">
        <v>154</v>
      </c>
      <c r="AI957" s="2" t="s">
        <v>541</v>
      </c>
      <c r="AJ957" s="2" t="s">
        <v>155</v>
      </c>
      <c r="AK957" s="2" t="s">
        <v>156</v>
      </c>
      <c r="AL957" s="2" t="s">
        <v>129</v>
      </c>
      <c r="AM957" s="2" t="s">
        <v>150</v>
      </c>
      <c r="AN957" s="2" t="s">
        <v>4947</v>
      </c>
      <c r="AO957" s="22">
        <v>0</v>
      </c>
      <c r="AP957" s="22">
        <v>0</v>
      </c>
      <c r="AQ957" s="22">
        <v>0</v>
      </c>
      <c r="AR957" s="22">
        <v>0</v>
      </c>
      <c r="AS957" s="25">
        <v>29942.720000000001</v>
      </c>
      <c r="AT957" s="25">
        <v>0</v>
      </c>
      <c r="AU957" s="25">
        <v>43490.71</v>
      </c>
      <c r="AV957" s="25">
        <v>0</v>
      </c>
      <c r="AW957" s="25">
        <v>29942.720000000001</v>
      </c>
      <c r="AX957" s="25">
        <v>43490.71</v>
      </c>
      <c r="AY957" s="25">
        <v>13547.99</v>
      </c>
    </row>
    <row r="958" spans="2:51" hidden="1">
      <c r="B958" s="5" t="s">
        <v>21</v>
      </c>
      <c r="C958" s="2" t="s">
        <v>107</v>
      </c>
      <c r="D958" s="2" t="s">
        <v>100</v>
      </c>
      <c r="E958" s="2"/>
      <c r="F958" s="2"/>
      <c r="G958" s="3">
        <v>46246</v>
      </c>
      <c r="H958" s="2" t="s">
        <v>4948</v>
      </c>
      <c r="I958" s="3">
        <v>46246</v>
      </c>
      <c r="J958" s="2" t="s">
        <v>4949</v>
      </c>
      <c r="K958" s="2"/>
      <c r="L958" s="2"/>
      <c r="M958" s="2" t="s">
        <v>90</v>
      </c>
      <c r="N958" s="3"/>
      <c r="O958" s="2" t="s">
        <v>4950</v>
      </c>
      <c r="P958" s="2"/>
      <c r="Q958" s="2" t="s">
        <v>27</v>
      </c>
      <c r="R958" s="2" t="s">
        <v>538</v>
      </c>
      <c r="S958" s="2" t="s">
        <v>27</v>
      </c>
      <c r="T958" s="3"/>
      <c r="U958" s="2"/>
      <c r="V958" s="2"/>
      <c r="W958" s="2" t="s">
        <v>338</v>
      </c>
      <c r="X958" s="2" t="s">
        <v>133</v>
      </c>
      <c r="Y958" s="2" t="s">
        <v>339</v>
      </c>
      <c r="Z958" s="2" t="s">
        <v>92</v>
      </c>
      <c r="AA958" s="2" t="s">
        <v>339</v>
      </c>
      <c r="AB958" s="2" t="s">
        <v>340</v>
      </c>
      <c r="AC958" s="2" t="s">
        <v>114</v>
      </c>
      <c r="AD958" s="2">
        <v>1</v>
      </c>
      <c r="AE958" s="2" t="s">
        <v>539</v>
      </c>
      <c r="AF958" s="2" t="s">
        <v>540</v>
      </c>
      <c r="AG958" s="2" t="s">
        <v>13</v>
      </c>
      <c r="AH958" s="2" t="s">
        <v>154</v>
      </c>
      <c r="AI958" s="2" t="s">
        <v>541</v>
      </c>
      <c r="AJ958" s="2" t="s">
        <v>155</v>
      </c>
      <c r="AK958" s="2" t="s">
        <v>156</v>
      </c>
      <c r="AL958" s="2" t="s">
        <v>129</v>
      </c>
      <c r="AM958" s="2" t="s">
        <v>150</v>
      </c>
      <c r="AN958" s="2" t="s">
        <v>4951</v>
      </c>
      <c r="AO958" s="22">
        <v>0</v>
      </c>
      <c r="AP958" s="22">
        <v>0</v>
      </c>
      <c r="AQ958" s="22">
        <v>0</v>
      </c>
      <c r="AR958" s="22">
        <v>0</v>
      </c>
      <c r="AS958" s="25">
        <v>30030.400000000001</v>
      </c>
      <c r="AT958" s="25">
        <v>0</v>
      </c>
      <c r="AU958" s="25">
        <v>43618.06</v>
      </c>
      <c r="AV958" s="25">
        <v>0</v>
      </c>
      <c r="AW958" s="25">
        <v>30030.400000000001</v>
      </c>
      <c r="AX958" s="25">
        <v>43618.06</v>
      </c>
      <c r="AY958" s="25">
        <v>13587.66</v>
      </c>
    </row>
    <row r="959" spans="2:51" hidden="1">
      <c r="B959" s="5" t="s">
        <v>21</v>
      </c>
      <c r="C959" s="2" t="s">
        <v>107</v>
      </c>
      <c r="D959" s="2" t="s">
        <v>100</v>
      </c>
      <c r="E959" s="2"/>
      <c r="F959" s="2"/>
      <c r="G959" s="3">
        <v>46246</v>
      </c>
      <c r="H959" s="2" t="s">
        <v>4952</v>
      </c>
      <c r="I959" s="3">
        <v>46246</v>
      </c>
      <c r="J959" s="2" t="s">
        <v>4953</v>
      </c>
      <c r="K959" s="2"/>
      <c r="L959" s="2"/>
      <c r="M959" s="2" t="s">
        <v>90</v>
      </c>
      <c r="N959" s="3"/>
      <c r="O959" s="2" t="s">
        <v>4954</v>
      </c>
      <c r="P959" s="2"/>
      <c r="Q959" s="2" t="s">
        <v>27</v>
      </c>
      <c r="R959" s="2" t="s">
        <v>538</v>
      </c>
      <c r="S959" s="2" t="s">
        <v>27</v>
      </c>
      <c r="T959" s="3"/>
      <c r="U959" s="2"/>
      <c r="V959" s="2"/>
      <c r="W959" s="2" t="s">
        <v>483</v>
      </c>
      <c r="X959" s="2" t="s">
        <v>133</v>
      </c>
      <c r="Y959" s="2" t="s">
        <v>297</v>
      </c>
      <c r="Z959" s="2" t="s">
        <v>92</v>
      </c>
      <c r="AA959" s="2" t="s">
        <v>90</v>
      </c>
      <c r="AB959" s="2"/>
      <c r="AC959" s="2" t="s">
        <v>114</v>
      </c>
      <c r="AD959" s="2">
        <v>1</v>
      </c>
      <c r="AE959" s="2" t="s">
        <v>539</v>
      </c>
      <c r="AF959" s="2" t="s">
        <v>540</v>
      </c>
      <c r="AG959" s="2" t="s">
        <v>13</v>
      </c>
      <c r="AH959" s="2" t="s">
        <v>154</v>
      </c>
      <c r="AI959" s="2" t="s">
        <v>541</v>
      </c>
      <c r="AJ959" s="2" t="s">
        <v>155</v>
      </c>
      <c r="AK959" s="2" t="s">
        <v>156</v>
      </c>
      <c r="AL959" s="2" t="s">
        <v>129</v>
      </c>
      <c r="AM959" s="2" t="s">
        <v>150</v>
      </c>
      <c r="AN959" s="2" t="s">
        <v>4955</v>
      </c>
      <c r="AO959" s="22">
        <v>0</v>
      </c>
      <c r="AP959" s="22">
        <v>0</v>
      </c>
      <c r="AQ959" s="22">
        <v>0</v>
      </c>
      <c r="AR959" s="22">
        <v>0</v>
      </c>
      <c r="AS959" s="25">
        <v>28500</v>
      </c>
      <c r="AT959" s="25">
        <v>0</v>
      </c>
      <c r="AU959" s="25">
        <v>42981</v>
      </c>
      <c r="AV959" s="25">
        <v>0</v>
      </c>
      <c r="AW959" s="25">
        <v>28500</v>
      </c>
      <c r="AX959" s="25">
        <v>42981</v>
      </c>
      <c r="AY959" s="25">
        <v>14481</v>
      </c>
    </row>
    <row r="960" spans="2:51" hidden="1">
      <c r="B960" s="5" t="s">
        <v>21</v>
      </c>
      <c r="C960" s="2" t="s">
        <v>107</v>
      </c>
      <c r="D960" s="2" t="s">
        <v>100</v>
      </c>
      <c r="E960" s="2"/>
      <c r="F960" s="2"/>
      <c r="G960" s="3">
        <v>46246</v>
      </c>
      <c r="H960" s="2" t="s">
        <v>4956</v>
      </c>
      <c r="I960" s="3">
        <v>46246</v>
      </c>
      <c r="J960" s="2" t="s">
        <v>4957</v>
      </c>
      <c r="K960" s="2"/>
      <c r="L960" s="2"/>
      <c r="M960" s="2" t="s">
        <v>90</v>
      </c>
      <c r="N960" s="3"/>
      <c r="O960" s="2" t="s">
        <v>4958</v>
      </c>
      <c r="P960" s="2"/>
      <c r="Q960" s="2" t="s">
        <v>486</v>
      </c>
      <c r="R960" s="2" t="s">
        <v>538</v>
      </c>
      <c r="S960" s="2" t="s">
        <v>486</v>
      </c>
      <c r="T960" s="3"/>
      <c r="U960" s="2"/>
      <c r="V960" s="2"/>
      <c r="W960" s="2" t="s">
        <v>748</v>
      </c>
      <c r="X960" s="2" t="s">
        <v>133</v>
      </c>
      <c r="Y960" s="2" t="s">
        <v>342</v>
      </c>
      <c r="Z960" s="2" t="s">
        <v>92</v>
      </c>
      <c r="AA960" s="2" t="s">
        <v>90</v>
      </c>
      <c r="AB960" s="2"/>
      <c r="AC960" s="2" t="s">
        <v>114</v>
      </c>
      <c r="AD960" s="2">
        <v>1</v>
      </c>
      <c r="AE960" s="2" t="s">
        <v>539</v>
      </c>
      <c r="AF960" s="2" t="s">
        <v>540</v>
      </c>
      <c r="AG960" s="2" t="s">
        <v>13</v>
      </c>
      <c r="AH960" s="2" t="s">
        <v>154</v>
      </c>
      <c r="AI960" s="2" t="s">
        <v>541</v>
      </c>
      <c r="AJ960" s="2" t="s">
        <v>194</v>
      </c>
      <c r="AK960" s="2" t="s">
        <v>487</v>
      </c>
      <c r="AL960" s="2" t="s">
        <v>103</v>
      </c>
      <c r="AM960" s="2" t="s">
        <v>104</v>
      </c>
      <c r="AN960" s="2" t="s">
        <v>4959</v>
      </c>
      <c r="AO960" s="22">
        <v>0</v>
      </c>
      <c r="AP960" s="22">
        <v>0</v>
      </c>
      <c r="AQ960" s="22">
        <v>0</v>
      </c>
      <c r="AR960" s="22">
        <v>0</v>
      </c>
      <c r="AS960" s="25">
        <v>37702.080000000002</v>
      </c>
      <c r="AT960" s="25">
        <v>0</v>
      </c>
      <c r="AU960" s="25">
        <v>42774.62</v>
      </c>
      <c r="AV960" s="25">
        <v>0</v>
      </c>
      <c r="AW960" s="25">
        <v>37702.080000000002</v>
      </c>
      <c r="AX960" s="25">
        <v>42774.62</v>
      </c>
      <c r="AY960" s="25">
        <v>5072.54</v>
      </c>
    </row>
    <row r="961" spans="2:51" hidden="1">
      <c r="B961" s="5" t="s">
        <v>21</v>
      </c>
      <c r="C961" s="2" t="s">
        <v>107</v>
      </c>
      <c r="D961" s="2" t="s">
        <v>100</v>
      </c>
      <c r="E961" s="2"/>
      <c r="F961" s="2"/>
      <c r="G961" s="3">
        <v>46246</v>
      </c>
      <c r="H961" s="2" t="s">
        <v>4960</v>
      </c>
      <c r="I961" s="3">
        <v>46246</v>
      </c>
      <c r="J961" s="2" t="s">
        <v>4961</v>
      </c>
      <c r="K961" s="2"/>
      <c r="L961" s="2"/>
      <c r="M961" s="2" t="s">
        <v>90</v>
      </c>
      <c r="N961" s="3"/>
      <c r="O961" s="2" t="s">
        <v>4962</v>
      </c>
      <c r="P961" s="2"/>
      <c r="Q961" s="2" t="s">
        <v>486</v>
      </c>
      <c r="R961" s="2" t="s">
        <v>538</v>
      </c>
      <c r="S961" s="2" t="s">
        <v>486</v>
      </c>
      <c r="T961" s="3"/>
      <c r="U961" s="2"/>
      <c r="V961" s="2"/>
      <c r="W961" s="2" t="s">
        <v>496</v>
      </c>
      <c r="X961" s="2" t="s">
        <v>133</v>
      </c>
      <c r="Y961" s="2" t="s">
        <v>153</v>
      </c>
      <c r="Z961" s="2" t="s">
        <v>92</v>
      </c>
      <c r="AA961" s="2" t="s">
        <v>90</v>
      </c>
      <c r="AB961" s="2"/>
      <c r="AC961" s="2" t="s">
        <v>114</v>
      </c>
      <c r="AD961" s="2">
        <v>1</v>
      </c>
      <c r="AE961" s="2" t="s">
        <v>539</v>
      </c>
      <c r="AF961" s="2" t="s">
        <v>540</v>
      </c>
      <c r="AG961" s="2" t="s">
        <v>13</v>
      </c>
      <c r="AH961" s="2" t="s">
        <v>154</v>
      </c>
      <c r="AI961" s="2" t="s">
        <v>541</v>
      </c>
      <c r="AJ961" s="2" t="s">
        <v>194</v>
      </c>
      <c r="AK961" s="2" t="s">
        <v>487</v>
      </c>
      <c r="AL961" s="2" t="s">
        <v>103</v>
      </c>
      <c r="AM961" s="2" t="s">
        <v>104</v>
      </c>
      <c r="AN961" s="2" t="s">
        <v>4963</v>
      </c>
      <c r="AO961" s="22">
        <v>0</v>
      </c>
      <c r="AP961" s="22">
        <v>0</v>
      </c>
      <c r="AQ961" s="22">
        <v>0</v>
      </c>
      <c r="AR961" s="22">
        <v>0</v>
      </c>
      <c r="AS961" s="25">
        <v>37564.28</v>
      </c>
      <c r="AT961" s="25">
        <v>0</v>
      </c>
      <c r="AU961" s="25">
        <v>42618.28</v>
      </c>
      <c r="AV961" s="25">
        <v>0</v>
      </c>
      <c r="AW961" s="25">
        <v>37564.28</v>
      </c>
      <c r="AX961" s="25">
        <v>42618.28</v>
      </c>
      <c r="AY961" s="25">
        <v>5054</v>
      </c>
    </row>
    <row r="962" spans="2:51" hidden="1">
      <c r="B962" s="5" t="s">
        <v>21</v>
      </c>
      <c r="C962" s="2" t="s">
        <v>107</v>
      </c>
      <c r="D962" s="2" t="s">
        <v>100</v>
      </c>
      <c r="E962" s="2"/>
      <c r="F962" s="2"/>
      <c r="G962" s="3">
        <v>46246</v>
      </c>
      <c r="H962" s="2" t="s">
        <v>4964</v>
      </c>
      <c r="I962" s="3">
        <v>46246</v>
      </c>
      <c r="J962" s="2" t="s">
        <v>4965</v>
      </c>
      <c r="K962" s="2"/>
      <c r="L962" s="2"/>
      <c r="M962" s="2" t="s">
        <v>90</v>
      </c>
      <c r="N962" s="3"/>
      <c r="O962" s="2" t="s">
        <v>4966</v>
      </c>
      <c r="P962" s="2"/>
      <c r="Q962" s="2" t="s">
        <v>27</v>
      </c>
      <c r="R962" s="2" t="s">
        <v>538</v>
      </c>
      <c r="S962" s="2" t="s">
        <v>27</v>
      </c>
      <c r="T962" s="3"/>
      <c r="U962" s="2"/>
      <c r="V962" s="2"/>
      <c r="W962" s="2" t="s">
        <v>535</v>
      </c>
      <c r="X962" s="2" t="s">
        <v>133</v>
      </c>
      <c r="Y962" s="2" t="s">
        <v>358</v>
      </c>
      <c r="Z962" s="2" t="s">
        <v>92</v>
      </c>
      <c r="AA962" s="2" t="s">
        <v>90</v>
      </c>
      <c r="AB962" s="2"/>
      <c r="AC962" s="2" t="s">
        <v>114</v>
      </c>
      <c r="AD962" s="2">
        <v>1</v>
      </c>
      <c r="AE962" s="2" t="s">
        <v>539</v>
      </c>
      <c r="AF962" s="2" t="s">
        <v>540</v>
      </c>
      <c r="AG962" s="2" t="s">
        <v>13</v>
      </c>
      <c r="AH962" s="2" t="s">
        <v>154</v>
      </c>
      <c r="AI962" s="2" t="s">
        <v>541</v>
      </c>
      <c r="AJ962" s="2" t="s">
        <v>155</v>
      </c>
      <c r="AK962" s="2" t="s">
        <v>156</v>
      </c>
      <c r="AL962" s="2" t="s">
        <v>129</v>
      </c>
      <c r="AM962" s="2" t="s">
        <v>150</v>
      </c>
      <c r="AN962" s="2" t="s">
        <v>4967</v>
      </c>
      <c r="AO962" s="22">
        <v>0</v>
      </c>
      <c r="AP962" s="22">
        <v>0</v>
      </c>
      <c r="AQ962" s="22">
        <v>0</v>
      </c>
      <c r="AR962" s="22">
        <v>0</v>
      </c>
      <c r="AS962" s="25">
        <v>29942.720000000001</v>
      </c>
      <c r="AT962" s="25">
        <v>0</v>
      </c>
      <c r="AU962" s="25">
        <v>43490.71</v>
      </c>
      <c r="AV962" s="25">
        <v>0</v>
      </c>
      <c r="AW962" s="25">
        <v>29942.720000000001</v>
      </c>
      <c r="AX962" s="25">
        <v>43490.71</v>
      </c>
      <c r="AY962" s="25">
        <v>13547.99</v>
      </c>
    </row>
    <row r="963" spans="2:51" hidden="1">
      <c r="B963" s="5" t="s">
        <v>21</v>
      </c>
      <c r="C963" s="2" t="s">
        <v>107</v>
      </c>
      <c r="D963" s="2" t="s">
        <v>100</v>
      </c>
      <c r="E963" s="2"/>
      <c r="F963" s="2"/>
      <c r="G963" s="3">
        <v>46246</v>
      </c>
      <c r="H963" s="2" t="s">
        <v>4968</v>
      </c>
      <c r="I963" s="3">
        <v>46246</v>
      </c>
      <c r="J963" s="2" t="s">
        <v>4969</v>
      </c>
      <c r="K963" s="2"/>
      <c r="L963" s="2"/>
      <c r="M963" s="2" t="s">
        <v>90</v>
      </c>
      <c r="N963" s="3"/>
      <c r="O963" s="2" t="s">
        <v>4970</v>
      </c>
      <c r="P963" s="2"/>
      <c r="Q963" s="2" t="s">
        <v>27</v>
      </c>
      <c r="R963" s="2" t="s">
        <v>538</v>
      </c>
      <c r="S963" s="2" t="s">
        <v>27</v>
      </c>
      <c r="T963" s="3"/>
      <c r="U963" s="2"/>
      <c r="V963" s="2"/>
      <c r="W963" s="2" t="s">
        <v>528</v>
      </c>
      <c r="X963" s="2" t="s">
        <v>133</v>
      </c>
      <c r="Y963" s="2" t="s">
        <v>513</v>
      </c>
      <c r="Z963" s="2" t="s">
        <v>92</v>
      </c>
      <c r="AA963" s="2" t="s">
        <v>90</v>
      </c>
      <c r="AB963" s="2"/>
      <c r="AC963" s="2" t="s">
        <v>114</v>
      </c>
      <c r="AD963" s="2">
        <v>1</v>
      </c>
      <c r="AE963" s="2" t="s">
        <v>539</v>
      </c>
      <c r="AF963" s="2" t="s">
        <v>540</v>
      </c>
      <c r="AG963" s="2" t="s">
        <v>13</v>
      </c>
      <c r="AH963" s="2" t="s">
        <v>154</v>
      </c>
      <c r="AI963" s="2" t="s">
        <v>541</v>
      </c>
      <c r="AJ963" s="2" t="s">
        <v>155</v>
      </c>
      <c r="AK963" s="2" t="s">
        <v>156</v>
      </c>
      <c r="AL963" s="2" t="s">
        <v>129</v>
      </c>
      <c r="AM963" s="2" t="s">
        <v>150</v>
      </c>
      <c r="AN963" s="2" t="s">
        <v>4971</v>
      </c>
      <c r="AO963" s="22">
        <v>0</v>
      </c>
      <c r="AP963" s="22">
        <v>0</v>
      </c>
      <c r="AQ963" s="22">
        <v>0</v>
      </c>
      <c r="AR963" s="22">
        <v>0</v>
      </c>
      <c r="AS963" s="25">
        <v>29000.16</v>
      </c>
      <c r="AT963" s="25">
        <v>0</v>
      </c>
      <c r="AU963" s="25">
        <v>42121.67</v>
      </c>
      <c r="AV963" s="25">
        <v>0</v>
      </c>
      <c r="AW963" s="25">
        <v>29000.16</v>
      </c>
      <c r="AX963" s="25">
        <v>42121.67</v>
      </c>
      <c r="AY963" s="25">
        <v>13121.51</v>
      </c>
    </row>
    <row r="964" spans="2:51" hidden="1">
      <c r="B964" s="5" t="s">
        <v>21</v>
      </c>
      <c r="C964" s="2" t="s">
        <v>107</v>
      </c>
      <c r="D964" s="2" t="s">
        <v>100</v>
      </c>
      <c r="E964" s="2"/>
      <c r="F964" s="2"/>
      <c r="G964" s="3">
        <v>46246</v>
      </c>
      <c r="H964" s="2" t="s">
        <v>4972</v>
      </c>
      <c r="I964" s="3">
        <v>46246</v>
      </c>
      <c r="J964" s="2" t="s">
        <v>4973</v>
      </c>
      <c r="K964" s="2"/>
      <c r="L964" s="2"/>
      <c r="M964" s="2" t="s">
        <v>90</v>
      </c>
      <c r="N964" s="3"/>
      <c r="O964" s="2" t="s">
        <v>4974</v>
      </c>
      <c r="P964" s="2"/>
      <c r="Q964" s="2" t="s">
        <v>27</v>
      </c>
      <c r="R964" s="2" t="s">
        <v>538</v>
      </c>
      <c r="S964" s="2" t="s">
        <v>27</v>
      </c>
      <c r="T964" s="3"/>
      <c r="U964" s="2"/>
      <c r="V964" s="2"/>
      <c r="W964" s="2" t="s">
        <v>507</v>
      </c>
      <c r="X964" s="2" t="s">
        <v>133</v>
      </c>
      <c r="Y964" s="2" t="s">
        <v>357</v>
      </c>
      <c r="Z964" s="2" t="s">
        <v>92</v>
      </c>
      <c r="AA964" s="2" t="s">
        <v>90</v>
      </c>
      <c r="AB964" s="2"/>
      <c r="AC964" s="2" t="s">
        <v>114</v>
      </c>
      <c r="AD964" s="2">
        <v>1</v>
      </c>
      <c r="AE964" s="2" t="s">
        <v>539</v>
      </c>
      <c r="AF964" s="2" t="s">
        <v>540</v>
      </c>
      <c r="AG964" s="2" t="s">
        <v>13</v>
      </c>
      <c r="AH964" s="2" t="s">
        <v>154</v>
      </c>
      <c r="AI964" s="2" t="s">
        <v>541</v>
      </c>
      <c r="AJ964" s="2" t="s">
        <v>155</v>
      </c>
      <c r="AK964" s="2" t="s">
        <v>156</v>
      </c>
      <c r="AL964" s="2" t="s">
        <v>129</v>
      </c>
      <c r="AM964" s="2" t="s">
        <v>150</v>
      </c>
      <c r="AN964" s="2" t="s">
        <v>4975</v>
      </c>
      <c r="AO964" s="22">
        <v>0</v>
      </c>
      <c r="AP964" s="22">
        <v>0</v>
      </c>
      <c r="AQ964" s="22">
        <v>0</v>
      </c>
      <c r="AR964" s="22">
        <v>0</v>
      </c>
      <c r="AS964" s="25">
        <v>29942.720000000001</v>
      </c>
      <c r="AT964" s="25">
        <v>0</v>
      </c>
      <c r="AU964" s="25">
        <v>43490.71</v>
      </c>
      <c r="AV964" s="25">
        <v>0</v>
      </c>
      <c r="AW964" s="25">
        <v>29942.720000000001</v>
      </c>
      <c r="AX964" s="25">
        <v>43490.71</v>
      </c>
      <c r="AY964" s="25">
        <v>13547.99</v>
      </c>
    </row>
    <row r="965" spans="2:51" hidden="1">
      <c r="B965" s="5" t="s">
        <v>21</v>
      </c>
      <c r="C965" s="2" t="s">
        <v>107</v>
      </c>
      <c r="D965" s="2" t="s">
        <v>100</v>
      </c>
      <c r="E965" s="2"/>
      <c r="F965" s="2"/>
      <c r="G965" s="3">
        <v>46246</v>
      </c>
      <c r="H965" s="2" t="s">
        <v>4976</v>
      </c>
      <c r="I965" s="3">
        <v>46246</v>
      </c>
      <c r="J965" s="2" t="s">
        <v>4977</v>
      </c>
      <c r="K965" s="2"/>
      <c r="L965" s="2"/>
      <c r="M965" s="2" t="s">
        <v>90</v>
      </c>
      <c r="N965" s="3"/>
      <c r="O965" s="2" t="s">
        <v>4978</v>
      </c>
      <c r="P965" s="2"/>
      <c r="Q965" s="2" t="s">
        <v>27</v>
      </c>
      <c r="R965" s="2" t="s">
        <v>538</v>
      </c>
      <c r="S965" s="2" t="s">
        <v>27</v>
      </c>
      <c r="T965" s="3"/>
      <c r="U965" s="2"/>
      <c r="V965" s="2"/>
      <c r="W965" s="2" t="s">
        <v>523</v>
      </c>
      <c r="X965" s="2" t="s">
        <v>133</v>
      </c>
      <c r="Y965" s="2" t="s">
        <v>294</v>
      </c>
      <c r="Z965" s="2" t="s">
        <v>92</v>
      </c>
      <c r="AA965" s="2" t="s">
        <v>295</v>
      </c>
      <c r="AB965" s="2" t="s">
        <v>296</v>
      </c>
      <c r="AC965" s="2" t="s">
        <v>114</v>
      </c>
      <c r="AD965" s="2">
        <v>1</v>
      </c>
      <c r="AE965" s="2" t="s">
        <v>539</v>
      </c>
      <c r="AF965" s="2" t="s">
        <v>540</v>
      </c>
      <c r="AG965" s="2" t="s">
        <v>13</v>
      </c>
      <c r="AH965" s="2" t="s">
        <v>154</v>
      </c>
      <c r="AI965" s="2" t="s">
        <v>541</v>
      </c>
      <c r="AJ965" s="2" t="s">
        <v>155</v>
      </c>
      <c r="AK965" s="2" t="s">
        <v>156</v>
      </c>
      <c r="AL965" s="2" t="s">
        <v>129</v>
      </c>
      <c r="AM965" s="2" t="s">
        <v>150</v>
      </c>
      <c r="AN965" s="2" t="s">
        <v>4979</v>
      </c>
      <c r="AO965" s="22">
        <v>0</v>
      </c>
      <c r="AP965" s="22">
        <v>0</v>
      </c>
      <c r="AQ965" s="22">
        <v>0</v>
      </c>
      <c r="AR965" s="22">
        <v>0</v>
      </c>
      <c r="AS965" s="25">
        <v>29898.880000000001</v>
      </c>
      <c r="AT965" s="25">
        <v>0</v>
      </c>
      <c r="AU965" s="25">
        <v>43427.03</v>
      </c>
      <c r="AV965" s="25">
        <v>0</v>
      </c>
      <c r="AW965" s="25">
        <v>29898.880000000001</v>
      </c>
      <c r="AX965" s="25">
        <v>43427.03</v>
      </c>
      <c r="AY965" s="25">
        <v>13528.15</v>
      </c>
    </row>
    <row r="966" spans="2:51" hidden="1">
      <c r="B966" s="5" t="s">
        <v>21</v>
      </c>
      <c r="C966" s="2" t="s">
        <v>107</v>
      </c>
      <c r="D966" s="2" t="s">
        <v>100</v>
      </c>
      <c r="E966" s="2"/>
      <c r="F966" s="2"/>
      <c r="G966" s="3">
        <v>46246</v>
      </c>
      <c r="H966" s="2" t="s">
        <v>4980</v>
      </c>
      <c r="I966" s="3">
        <v>46246</v>
      </c>
      <c r="J966" s="2" t="s">
        <v>4981</v>
      </c>
      <c r="K966" s="2"/>
      <c r="L966" s="2"/>
      <c r="M966" s="2" t="s">
        <v>90</v>
      </c>
      <c r="N966" s="3"/>
      <c r="O966" s="2" t="s">
        <v>4982</v>
      </c>
      <c r="P966" s="2"/>
      <c r="Q966" s="2" t="s">
        <v>27</v>
      </c>
      <c r="R966" s="2" t="s">
        <v>538</v>
      </c>
      <c r="S966" s="2" t="s">
        <v>27</v>
      </c>
      <c r="T966" s="3"/>
      <c r="U966" s="2"/>
      <c r="V966" s="2"/>
      <c r="W966" s="2" t="s">
        <v>741</v>
      </c>
      <c r="X966" s="2" t="s">
        <v>133</v>
      </c>
      <c r="Y966" s="2" t="s">
        <v>347</v>
      </c>
      <c r="Z966" s="2" t="s">
        <v>92</v>
      </c>
      <c r="AA966" s="2" t="s">
        <v>348</v>
      </c>
      <c r="AB966" s="2" t="s">
        <v>349</v>
      </c>
      <c r="AC966" s="2" t="s">
        <v>114</v>
      </c>
      <c r="AD966" s="2">
        <v>1</v>
      </c>
      <c r="AE966" s="2" t="s">
        <v>539</v>
      </c>
      <c r="AF966" s="2" t="s">
        <v>540</v>
      </c>
      <c r="AG966" s="2" t="s">
        <v>13</v>
      </c>
      <c r="AH966" s="2" t="s">
        <v>154</v>
      </c>
      <c r="AI966" s="2" t="s">
        <v>541</v>
      </c>
      <c r="AJ966" s="2" t="s">
        <v>155</v>
      </c>
      <c r="AK966" s="2" t="s">
        <v>156</v>
      </c>
      <c r="AL966" s="2" t="s">
        <v>129</v>
      </c>
      <c r="AM966" s="2" t="s">
        <v>150</v>
      </c>
      <c r="AN966" s="2" t="s">
        <v>4983</v>
      </c>
      <c r="AO966" s="22">
        <v>0</v>
      </c>
      <c r="AP966" s="22">
        <v>0</v>
      </c>
      <c r="AQ966" s="22">
        <v>0</v>
      </c>
      <c r="AR966" s="22">
        <v>0</v>
      </c>
      <c r="AS966" s="25">
        <v>29811.200000000001</v>
      </c>
      <c r="AT966" s="25">
        <v>0</v>
      </c>
      <c r="AU966" s="25">
        <v>43299.68</v>
      </c>
      <c r="AV966" s="25">
        <v>0</v>
      </c>
      <c r="AW966" s="25">
        <v>29811.200000000001</v>
      </c>
      <c r="AX966" s="25">
        <v>43299.68</v>
      </c>
      <c r="AY966" s="25">
        <v>13488.48</v>
      </c>
    </row>
    <row r="967" spans="2:51" hidden="1">
      <c r="B967" s="5" t="s">
        <v>551</v>
      </c>
      <c r="C967" s="2" t="s">
        <v>552</v>
      </c>
      <c r="D967" s="2"/>
      <c r="E967" s="2" t="s">
        <v>4054</v>
      </c>
      <c r="F967" s="2" t="s">
        <v>88</v>
      </c>
      <c r="G967" s="3">
        <v>46246</v>
      </c>
      <c r="H967" s="2" t="s">
        <v>4984</v>
      </c>
      <c r="I967" s="3">
        <v>46246</v>
      </c>
      <c r="J967" s="2" t="s">
        <v>4985</v>
      </c>
      <c r="K967" s="2"/>
      <c r="L967" s="2"/>
      <c r="M967" s="2" t="s">
        <v>90</v>
      </c>
      <c r="N967" s="3"/>
      <c r="O967" s="2"/>
      <c r="P967" s="2"/>
      <c r="Q967" s="2" t="s">
        <v>834</v>
      </c>
      <c r="R967" s="2" t="s">
        <v>834</v>
      </c>
      <c r="S967" s="2"/>
      <c r="T967" s="3"/>
      <c r="U967" s="2"/>
      <c r="V967" s="2"/>
      <c r="W967" s="2" t="s">
        <v>893</v>
      </c>
      <c r="X967" s="2" t="s">
        <v>91</v>
      </c>
      <c r="Y967" s="2" t="s">
        <v>894</v>
      </c>
      <c r="Z967" s="2" t="s">
        <v>92</v>
      </c>
      <c r="AA967" s="2" t="s">
        <v>90</v>
      </c>
      <c r="AB967" s="2"/>
      <c r="AC967" s="2" t="s">
        <v>114</v>
      </c>
      <c r="AD967" s="2">
        <v>1</v>
      </c>
      <c r="AE967" s="2" t="s">
        <v>321</v>
      </c>
      <c r="AF967" s="2" t="s">
        <v>322</v>
      </c>
      <c r="AG967" s="2" t="s">
        <v>322</v>
      </c>
      <c r="AH967" s="2" t="s">
        <v>323</v>
      </c>
      <c r="AI967" s="2"/>
      <c r="AJ967" s="2" t="s">
        <v>138</v>
      </c>
      <c r="AK967" s="2" t="s">
        <v>103</v>
      </c>
      <c r="AL967" s="2" t="s">
        <v>103</v>
      </c>
      <c r="AM967" s="2" t="s">
        <v>139</v>
      </c>
      <c r="AN967" s="2" t="s">
        <v>1340</v>
      </c>
      <c r="AO967" s="22">
        <v>0</v>
      </c>
      <c r="AP967" s="22">
        <v>0</v>
      </c>
      <c r="AQ967" s="22">
        <v>0</v>
      </c>
      <c r="AR967" s="22">
        <v>0</v>
      </c>
      <c r="AS967" s="25">
        <v>38500</v>
      </c>
      <c r="AT967" s="25">
        <v>0</v>
      </c>
      <c r="AU967" s="25">
        <v>40540.29</v>
      </c>
      <c r="AV967" s="25">
        <v>0</v>
      </c>
      <c r="AW967" s="25">
        <v>38500</v>
      </c>
      <c r="AX967" s="25">
        <v>40540.29</v>
      </c>
      <c r="AY967" s="25">
        <v>2040.29</v>
      </c>
    </row>
    <row r="968" spans="2:51" hidden="1">
      <c r="B968" s="5" t="s">
        <v>551</v>
      </c>
      <c r="C968" s="2" t="s">
        <v>552</v>
      </c>
      <c r="D968" s="2"/>
      <c r="E968" s="2" t="s">
        <v>4054</v>
      </c>
      <c r="F968" s="2" t="s">
        <v>88</v>
      </c>
      <c r="G968" s="3">
        <v>46246</v>
      </c>
      <c r="H968" s="2" t="s">
        <v>4986</v>
      </c>
      <c r="I968" s="3">
        <v>46246</v>
      </c>
      <c r="J968" s="2" t="s">
        <v>4987</v>
      </c>
      <c r="K968" s="2"/>
      <c r="L968" s="2"/>
      <c r="M968" s="2" t="s">
        <v>90</v>
      </c>
      <c r="N968" s="3"/>
      <c r="O968" s="2"/>
      <c r="P968" s="2"/>
      <c r="Q968" s="2" t="s">
        <v>834</v>
      </c>
      <c r="R968" s="2" t="s">
        <v>834</v>
      </c>
      <c r="S968" s="2"/>
      <c r="T968" s="3"/>
      <c r="U968" s="2"/>
      <c r="V968" s="2"/>
      <c r="W968" s="2" t="s">
        <v>745</v>
      </c>
      <c r="X968" s="2" t="s">
        <v>91</v>
      </c>
      <c r="Y968" s="2" t="s">
        <v>659</v>
      </c>
      <c r="Z968" s="2" t="s">
        <v>92</v>
      </c>
      <c r="AA968" s="2" t="s">
        <v>90</v>
      </c>
      <c r="AB968" s="2"/>
      <c r="AC968" s="2" t="s">
        <v>114</v>
      </c>
      <c r="AD968" s="2">
        <v>1</v>
      </c>
      <c r="AE968" s="2" t="s">
        <v>321</v>
      </c>
      <c r="AF968" s="2" t="s">
        <v>322</v>
      </c>
      <c r="AG968" s="2" t="s">
        <v>322</v>
      </c>
      <c r="AH968" s="2" t="s">
        <v>323</v>
      </c>
      <c r="AI968" s="2"/>
      <c r="AJ968" s="2" t="s">
        <v>138</v>
      </c>
      <c r="AK968" s="2" t="s">
        <v>103</v>
      </c>
      <c r="AL968" s="2" t="s">
        <v>103</v>
      </c>
      <c r="AM968" s="2" t="s">
        <v>139</v>
      </c>
      <c r="AN968" s="2" t="s">
        <v>1047</v>
      </c>
      <c r="AO968" s="22">
        <v>0</v>
      </c>
      <c r="AP968" s="22">
        <v>0</v>
      </c>
      <c r="AQ968" s="22">
        <v>0</v>
      </c>
      <c r="AR968" s="22">
        <v>0</v>
      </c>
      <c r="AS968" s="25">
        <v>38500</v>
      </c>
      <c r="AT968" s="25">
        <v>0</v>
      </c>
      <c r="AU968" s="25">
        <v>40540.29</v>
      </c>
      <c r="AV968" s="25">
        <v>0</v>
      </c>
      <c r="AW968" s="25">
        <v>38500</v>
      </c>
      <c r="AX968" s="25">
        <v>40540.29</v>
      </c>
      <c r="AY968" s="25">
        <v>2040.29</v>
      </c>
    </row>
    <row r="969" spans="2:51" hidden="1">
      <c r="B969" s="5" t="s">
        <v>551</v>
      </c>
      <c r="C969" s="2" t="s">
        <v>552</v>
      </c>
      <c r="D969" s="2"/>
      <c r="E969" s="2" t="s">
        <v>4054</v>
      </c>
      <c r="F969" s="2" t="s">
        <v>88</v>
      </c>
      <c r="G969" s="3">
        <v>46246</v>
      </c>
      <c r="H969" s="2" t="s">
        <v>4988</v>
      </c>
      <c r="I969" s="3">
        <v>46246</v>
      </c>
      <c r="J969" s="2" t="s">
        <v>4989</v>
      </c>
      <c r="K969" s="2"/>
      <c r="L969" s="2"/>
      <c r="M969" s="2" t="s">
        <v>90</v>
      </c>
      <c r="N969" s="3"/>
      <c r="O969" s="2"/>
      <c r="P969" s="2"/>
      <c r="Q969" s="2" t="s">
        <v>834</v>
      </c>
      <c r="R969" s="2" t="s">
        <v>834</v>
      </c>
      <c r="S969" s="2"/>
      <c r="T969" s="3"/>
      <c r="U969" s="2"/>
      <c r="V969" s="2"/>
      <c r="W969" s="2" t="s">
        <v>962</v>
      </c>
      <c r="X969" s="2" t="s">
        <v>91</v>
      </c>
      <c r="Y969" s="2" t="s">
        <v>1380</v>
      </c>
      <c r="Z969" s="2" t="s">
        <v>92</v>
      </c>
      <c r="AA969" s="2" t="s">
        <v>90</v>
      </c>
      <c r="AB969" s="2"/>
      <c r="AC969" s="2" t="s">
        <v>114</v>
      </c>
      <c r="AD969" s="2">
        <v>1</v>
      </c>
      <c r="AE969" s="2" t="s">
        <v>321</v>
      </c>
      <c r="AF969" s="2" t="s">
        <v>322</v>
      </c>
      <c r="AG969" s="2" t="s">
        <v>322</v>
      </c>
      <c r="AH969" s="2" t="s">
        <v>323</v>
      </c>
      <c r="AI969" s="2"/>
      <c r="AJ969" s="2" t="s">
        <v>138</v>
      </c>
      <c r="AK969" s="2" t="s">
        <v>103</v>
      </c>
      <c r="AL969" s="2" t="s">
        <v>103</v>
      </c>
      <c r="AM969" s="2" t="s">
        <v>139</v>
      </c>
      <c r="AN969" s="2" t="s">
        <v>3335</v>
      </c>
      <c r="AO969" s="22">
        <v>0</v>
      </c>
      <c r="AP969" s="22">
        <v>0</v>
      </c>
      <c r="AQ969" s="22">
        <v>0</v>
      </c>
      <c r="AR969" s="22">
        <v>0</v>
      </c>
      <c r="AS969" s="25">
        <v>48500</v>
      </c>
      <c r="AT969" s="25">
        <v>0</v>
      </c>
      <c r="AU969" s="25">
        <v>50429.56</v>
      </c>
      <c r="AV969" s="25">
        <v>0</v>
      </c>
      <c r="AW969" s="25">
        <v>48500</v>
      </c>
      <c r="AX969" s="25">
        <v>50429.56</v>
      </c>
      <c r="AY969" s="25">
        <v>1929.56</v>
      </c>
    </row>
    <row r="970" spans="2:51" hidden="1">
      <c r="B970" s="5" t="s">
        <v>551</v>
      </c>
      <c r="C970" s="2" t="s">
        <v>552</v>
      </c>
      <c r="D970" s="2"/>
      <c r="E970" s="2" t="s">
        <v>4054</v>
      </c>
      <c r="F970" s="2" t="s">
        <v>88</v>
      </c>
      <c r="G970" s="3">
        <v>46246</v>
      </c>
      <c r="H970" s="2" t="s">
        <v>4990</v>
      </c>
      <c r="I970" s="3">
        <v>46246</v>
      </c>
      <c r="J970" s="2" t="s">
        <v>4991</v>
      </c>
      <c r="K970" s="2"/>
      <c r="L970" s="2"/>
      <c r="M970" s="2" t="s">
        <v>90</v>
      </c>
      <c r="N970" s="3"/>
      <c r="O970" s="2"/>
      <c r="P970" s="2"/>
      <c r="Q970" s="2" t="s">
        <v>834</v>
      </c>
      <c r="R970" s="2" t="s">
        <v>834</v>
      </c>
      <c r="S970" s="2"/>
      <c r="T970" s="3"/>
      <c r="U970" s="2"/>
      <c r="V970" s="2"/>
      <c r="W970" s="2" t="s">
        <v>915</v>
      </c>
      <c r="X970" s="2" t="s">
        <v>91</v>
      </c>
      <c r="Y970" s="2" t="s">
        <v>894</v>
      </c>
      <c r="Z970" s="2" t="s">
        <v>92</v>
      </c>
      <c r="AA970" s="2" t="s">
        <v>90</v>
      </c>
      <c r="AB970" s="2"/>
      <c r="AC970" s="2" t="s">
        <v>114</v>
      </c>
      <c r="AD970" s="2">
        <v>1</v>
      </c>
      <c r="AE970" s="2" t="s">
        <v>321</v>
      </c>
      <c r="AF970" s="2" t="s">
        <v>322</v>
      </c>
      <c r="AG970" s="2" t="s">
        <v>322</v>
      </c>
      <c r="AH970" s="2" t="s">
        <v>323</v>
      </c>
      <c r="AI970" s="2"/>
      <c r="AJ970" s="2" t="s">
        <v>138</v>
      </c>
      <c r="AK970" s="2" t="s">
        <v>103</v>
      </c>
      <c r="AL970" s="2" t="s">
        <v>103</v>
      </c>
      <c r="AM970" s="2" t="s">
        <v>139</v>
      </c>
      <c r="AN970" s="2" t="s">
        <v>982</v>
      </c>
      <c r="AO970" s="22">
        <v>0</v>
      </c>
      <c r="AP970" s="22">
        <v>0</v>
      </c>
      <c r="AQ970" s="22">
        <v>0</v>
      </c>
      <c r="AR970" s="22">
        <v>0</v>
      </c>
      <c r="AS970" s="25">
        <v>48500</v>
      </c>
      <c r="AT970" s="25">
        <v>0</v>
      </c>
      <c r="AU970" s="25">
        <v>50429.56</v>
      </c>
      <c r="AV970" s="25">
        <v>0</v>
      </c>
      <c r="AW970" s="25">
        <v>48500</v>
      </c>
      <c r="AX970" s="25">
        <v>50429.56</v>
      </c>
      <c r="AY970" s="25">
        <v>1929.56</v>
      </c>
    </row>
    <row r="971" spans="2:51" hidden="1">
      <c r="B971" s="5" t="s">
        <v>551</v>
      </c>
      <c r="C971" s="2" t="s">
        <v>552</v>
      </c>
      <c r="D971" s="2"/>
      <c r="E971" s="2" t="s">
        <v>4054</v>
      </c>
      <c r="F971" s="2" t="s">
        <v>88</v>
      </c>
      <c r="G971" s="3">
        <v>46246</v>
      </c>
      <c r="H971" s="2" t="s">
        <v>4992</v>
      </c>
      <c r="I971" s="3">
        <v>46246</v>
      </c>
      <c r="J971" s="2" t="s">
        <v>4993</v>
      </c>
      <c r="K971" s="2"/>
      <c r="L971" s="2"/>
      <c r="M971" s="2" t="s">
        <v>90</v>
      </c>
      <c r="N971" s="3"/>
      <c r="O971" s="2"/>
      <c r="P971" s="2"/>
      <c r="Q971" s="2" t="s">
        <v>834</v>
      </c>
      <c r="R971" s="2" t="s">
        <v>834</v>
      </c>
      <c r="S971" s="2"/>
      <c r="T971" s="3"/>
      <c r="U971" s="2"/>
      <c r="V971" s="2"/>
      <c r="W971" s="2" t="s">
        <v>902</v>
      </c>
      <c r="X971" s="2" t="s">
        <v>91</v>
      </c>
      <c r="Y971" s="2" t="s">
        <v>894</v>
      </c>
      <c r="Z971" s="2" t="s">
        <v>92</v>
      </c>
      <c r="AA971" s="2" t="s">
        <v>90</v>
      </c>
      <c r="AB971" s="2"/>
      <c r="AC971" s="2" t="s">
        <v>93</v>
      </c>
      <c r="AD971" s="2">
        <v>1</v>
      </c>
      <c r="AE971" s="2" t="s">
        <v>321</v>
      </c>
      <c r="AF971" s="2" t="s">
        <v>322</v>
      </c>
      <c r="AG971" s="2" t="s">
        <v>322</v>
      </c>
      <c r="AH971" s="2" t="s">
        <v>323</v>
      </c>
      <c r="AI971" s="2"/>
      <c r="AJ971" s="2" t="s">
        <v>321</v>
      </c>
      <c r="AK971" s="2" t="s">
        <v>322</v>
      </c>
      <c r="AL971" s="2" t="s">
        <v>322</v>
      </c>
      <c r="AM971" s="2" t="s">
        <v>323</v>
      </c>
      <c r="AN971" s="2" t="s">
        <v>1064</v>
      </c>
      <c r="AO971" s="22">
        <v>0</v>
      </c>
      <c r="AP971" s="22">
        <v>0</v>
      </c>
      <c r="AQ971" s="22">
        <v>0</v>
      </c>
      <c r="AR971" s="22">
        <v>0</v>
      </c>
      <c r="AS971" s="25">
        <v>8000</v>
      </c>
      <c r="AT971" s="25">
        <v>0</v>
      </c>
      <c r="AU971" s="25">
        <v>8713.2999999999993</v>
      </c>
      <c r="AV971" s="25">
        <v>0</v>
      </c>
      <c r="AW971" s="25">
        <v>8000</v>
      </c>
      <c r="AX971" s="25">
        <v>8713.2999999999993</v>
      </c>
      <c r="AY971" s="25">
        <v>713.3</v>
      </c>
    </row>
    <row r="972" spans="2:51" hidden="1">
      <c r="B972" s="5" t="s">
        <v>551</v>
      </c>
      <c r="C972" s="2" t="s">
        <v>552</v>
      </c>
      <c r="D972" s="2"/>
      <c r="E972" s="2"/>
      <c r="F972" s="2" t="s">
        <v>88</v>
      </c>
      <c r="G972" s="3">
        <v>46246</v>
      </c>
      <c r="H972" s="2" t="s">
        <v>4994</v>
      </c>
      <c r="I972" s="3">
        <v>46246</v>
      </c>
      <c r="J972" s="2" t="s">
        <v>4995</v>
      </c>
      <c r="K972" s="2"/>
      <c r="L972" s="2"/>
      <c r="M972" s="2" t="s">
        <v>90</v>
      </c>
      <c r="N972" s="3"/>
      <c r="O972" s="2"/>
      <c r="P972" s="2"/>
      <c r="Q972" s="2" t="s">
        <v>553</v>
      </c>
      <c r="R972" s="2" t="s">
        <v>553</v>
      </c>
      <c r="S972" s="2"/>
      <c r="T972" s="3"/>
      <c r="U972" s="2"/>
      <c r="V972" s="2"/>
      <c r="W972" s="2" t="s">
        <v>694</v>
      </c>
      <c r="X972" s="2" t="s">
        <v>91</v>
      </c>
      <c r="Y972" s="2" t="s">
        <v>695</v>
      </c>
      <c r="Z972" s="2" t="s">
        <v>92</v>
      </c>
      <c r="AA972" s="2" t="s">
        <v>90</v>
      </c>
      <c r="AB972" s="2"/>
      <c r="AC972" s="2" t="s">
        <v>93</v>
      </c>
      <c r="AD972" s="2">
        <v>1</v>
      </c>
      <c r="AE972" s="2" t="s">
        <v>554</v>
      </c>
      <c r="AF972" s="2" t="s">
        <v>555</v>
      </c>
      <c r="AG972" s="2" t="s">
        <v>322</v>
      </c>
      <c r="AH972" s="2" t="s">
        <v>556</v>
      </c>
      <c r="AI972" s="2" t="s">
        <v>557</v>
      </c>
      <c r="AJ972" s="2" t="s">
        <v>321</v>
      </c>
      <c r="AK972" s="2" t="s">
        <v>322</v>
      </c>
      <c r="AL972" s="2" t="s">
        <v>322</v>
      </c>
      <c r="AM972" s="2" t="s">
        <v>323</v>
      </c>
      <c r="AN972" s="2" t="s">
        <v>1124</v>
      </c>
      <c r="AO972" s="22">
        <v>0</v>
      </c>
      <c r="AP972" s="22">
        <v>0</v>
      </c>
      <c r="AQ972" s="22">
        <v>0</v>
      </c>
      <c r="AR972" s="22">
        <v>0</v>
      </c>
      <c r="AS972" s="25">
        <v>4500</v>
      </c>
      <c r="AT972" s="25">
        <v>0</v>
      </c>
      <c r="AU972" s="25">
        <v>4900</v>
      </c>
      <c r="AV972" s="25">
        <v>0</v>
      </c>
      <c r="AW972" s="25">
        <v>4500</v>
      </c>
      <c r="AX972" s="25">
        <v>4900</v>
      </c>
      <c r="AY972" s="25">
        <v>400</v>
      </c>
    </row>
    <row r="973" spans="2:51" hidden="1">
      <c r="B973" s="5" t="s">
        <v>19</v>
      </c>
      <c r="C973" s="2" t="s">
        <v>112</v>
      </c>
      <c r="D973" s="2" t="s">
        <v>100</v>
      </c>
      <c r="E973" s="2"/>
      <c r="F973" s="2"/>
      <c r="G973" s="3">
        <v>46246</v>
      </c>
      <c r="H973" s="2" t="s">
        <v>4996</v>
      </c>
      <c r="I973" s="3">
        <v>46246</v>
      </c>
      <c r="J973" s="2" t="s">
        <v>4997</v>
      </c>
      <c r="K973" s="2"/>
      <c r="L973" s="2"/>
      <c r="M973" s="2" t="s">
        <v>90</v>
      </c>
      <c r="N973" s="3"/>
      <c r="O973" s="2"/>
      <c r="P973" s="2"/>
      <c r="Q973" s="2" t="s">
        <v>25</v>
      </c>
      <c r="R973" s="2" t="s">
        <v>25</v>
      </c>
      <c r="S973" s="2"/>
      <c r="T973" s="3">
        <v>46246</v>
      </c>
      <c r="U973" s="2" t="s">
        <v>4998</v>
      </c>
      <c r="V973" s="2"/>
      <c r="W973" s="2" t="s">
        <v>1312</v>
      </c>
      <c r="X973" s="2" t="s">
        <v>113</v>
      </c>
      <c r="Y973" s="2" t="s">
        <v>1313</v>
      </c>
      <c r="Z973" s="2" t="s">
        <v>92</v>
      </c>
      <c r="AA973" s="2" t="s">
        <v>90</v>
      </c>
      <c r="AB973" s="2"/>
      <c r="AC973" s="2" t="s">
        <v>114</v>
      </c>
      <c r="AD973" s="2">
        <v>1</v>
      </c>
      <c r="AE973" s="2" t="s">
        <v>125</v>
      </c>
      <c r="AF973" s="2" t="s">
        <v>125</v>
      </c>
      <c r="AG973" s="2" t="s">
        <v>126</v>
      </c>
      <c r="AH973" s="2" t="s">
        <v>127</v>
      </c>
      <c r="AI973" s="2"/>
      <c r="AJ973" s="2" t="s">
        <v>271</v>
      </c>
      <c r="AK973" s="2" t="s">
        <v>272</v>
      </c>
      <c r="AL973" s="2" t="s">
        <v>272</v>
      </c>
      <c r="AM973" s="2" t="s">
        <v>273</v>
      </c>
      <c r="AN973" s="2"/>
      <c r="AO973" s="22">
        <v>0</v>
      </c>
      <c r="AP973" s="22">
        <v>0</v>
      </c>
      <c r="AQ973" s="22">
        <v>0</v>
      </c>
      <c r="AR973" s="22">
        <v>0</v>
      </c>
      <c r="AS973" s="25">
        <v>35000</v>
      </c>
      <c r="AT973" s="25">
        <v>0</v>
      </c>
      <c r="AU973" s="25">
        <v>40277</v>
      </c>
      <c r="AV973" s="25">
        <v>0</v>
      </c>
      <c r="AW973" s="25">
        <v>35000</v>
      </c>
      <c r="AX973" s="25">
        <v>40277</v>
      </c>
      <c r="AY973" s="25">
        <v>5277</v>
      </c>
    </row>
    <row r="974" spans="2:51" hidden="1">
      <c r="B974" s="5" t="s">
        <v>19</v>
      </c>
      <c r="C974" s="2" t="s">
        <v>112</v>
      </c>
      <c r="D974" s="2" t="s">
        <v>100</v>
      </c>
      <c r="E974" s="2"/>
      <c r="F974" s="2"/>
      <c r="G974" s="3">
        <v>46246</v>
      </c>
      <c r="H974" s="2" t="s">
        <v>4999</v>
      </c>
      <c r="I974" s="3">
        <v>46246</v>
      </c>
      <c r="J974" s="2" t="s">
        <v>5000</v>
      </c>
      <c r="K974" s="2"/>
      <c r="L974" s="2"/>
      <c r="M974" s="2" t="s">
        <v>90</v>
      </c>
      <c r="N974" s="3"/>
      <c r="O974" s="2"/>
      <c r="P974" s="2"/>
      <c r="Q974" s="2" t="s">
        <v>1048</v>
      </c>
      <c r="R974" s="2" t="s">
        <v>1048</v>
      </c>
      <c r="S974" s="2"/>
      <c r="T974" s="3">
        <v>46246</v>
      </c>
      <c r="U974" s="2" t="s">
        <v>5001</v>
      </c>
      <c r="V974" s="2"/>
      <c r="W974" s="2" t="s">
        <v>5002</v>
      </c>
      <c r="X974" s="2" t="s">
        <v>113</v>
      </c>
      <c r="Y974" s="2" t="s">
        <v>5003</v>
      </c>
      <c r="Z974" s="2" t="s">
        <v>92</v>
      </c>
      <c r="AA974" s="2" t="s">
        <v>90</v>
      </c>
      <c r="AB974" s="2"/>
      <c r="AC974" s="2" t="s">
        <v>114</v>
      </c>
      <c r="AD974" s="2">
        <v>1</v>
      </c>
      <c r="AE974" s="2" t="s">
        <v>282</v>
      </c>
      <c r="AF974" s="2" t="s">
        <v>3</v>
      </c>
      <c r="AG974" s="2" t="s">
        <v>3</v>
      </c>
      <c r="AH974" s="2" t="s">
        <v>283</v>
      </c>
      <c r="AI974" s="2"/>
      <c r="AJ974" s="2" t="s">
        <v>311</v>
      </c>
      <c r="AK974" s="2" t="s">
        <v>312</v>
      </c>
      <c r="AL974" s="2" t="s">
        <v>312</v>
      </c>
      <c r="AM974" s="2" t="s">
        <v>313</v>
      </c>
      <c r="AN974" s="2"/>
      <c r="AO974" s="22">
        <v>0</v>
      </c>
      <c r="AP974" s="22">
        <v>0</v>
      </c>
      <c r="AQ974" s="22">
        <v>0</v>
      </c>
      <c r="AR974" s="22">
        <v>0</v>
      </c>
      <c r="AS974" s="25">
        <v>23000</v>
      </c>
      <c r="AT974" s="25">
        <v>0</v>
      </c>
      <c r="AU974" s="25">
        <v>27000</v>
      </c>
      <c r="AV974" s="25">
        <v>0</v>
      </c>
      <c r="AW974" s="25">
        <v>23000</v>
      </c>
      <c r="AX974" s="25">
        <v>27000</v>
      </c>
      <c r="AY974" s="25">
        <v>4000</v>
      </c>
    </row>
    <row r="975" spans="2:51" hidden="1">
      <c r="B975" s="5" t="s">
        <v>19</v>
      </c>
      <c r="C975" s="2" t="s">
        <v>112</v>
      </c>
      <c r="D975" s="2" t="s">
        <v>100</v>
      </c>
      <c r="E975" s="2"/>
      <c r="F975" s="2"/>
      <c r="G975" s="3">
        <v>46246</v>
      </c>
      <c r="H975" s="2" t="s">
        <v>5004</v>
      </c>
      <c r="I975" s="3">
        <v>46246</v>
      </c>
      <c r="J975" s="2" t="s">
        <v>5005</v>
      </c>
      <c r="K975" s="2"/>
      <c r="L975" s="2"/>
      <c r="M975" s="2" t="s">
        <v>90</v>
      </c>
      <c r="N975" s="3"/>
      <c r="O975" s="2"/>
      <c r="P975" s="2"/>
      <c r="Q975" s="2" t="s">
        <v>23</v>
      </c>
      <c r="R975" s="2" t="s">
        <v>23</v>
      </c>
      <c r="S975" s="2"/>
      <c r="T975" s="3">
        <v>46246</v>
      </c>
      <c r="U975" s="2" t="s">
        <v>5006</v>
      </c>
      <c r="V975" s="2"/>
      <c r="W975" s="2" t="s">
        <v>508</v>
      </c>
      <c r="X975" s="2" t="s">
        <v>113</v>
      </c>
      <c r="Y975" s="2" t="s">
        <v>509</v>
      </c>
      <c r="Z975" s="2" t="s">
        <v>92</v>
      </c>
      <c r="AA975" s="2" t="s">
        <v>90</v>
      </c>
      <c r="AB975" s="2"/>
      <c r="AC975" s="2" t="s">
        <v>114</v>
      </c>
      <c r="AD975" s="2">
        <v>1</v>
      </c>
      <c r="AE975" s="2" t="s">
        <v>343</v>
      </c>
      <c r="AF975" s="2" t="s">
        <v>286</v>
      </c>
      <c r="AG975" s="2" t="s">
        <v>286</v>
      </c>
      <c r="AH975" s="2" t="s">
        <v>303</v>
      </c>
      <c r="AI975" s="2"/>
      <c r="AJ975" s="2" t="s">
        <v>282</v>
      </c>
      <c r="AK975" s="2" t="s">
        <v>3</v>
      </c>
      <c r="AL975" s="2" t="s">
        <v>3</v>
      </c>
      <c r="AM975" s="2" t="s">
        <v>283</v>
      </c>
      <c r="AN975" s="2" t="s">
        <v>5007</v>
      </c>
      <c r="AO975" s="22">
        <v>0</v>
      </c>
      <c r="AP975" s="22">
        <v>0</v>
      </c>
      <c r="AQ975" s="22">
        <v>0</v>
      </c>
      <c r="AR975" s="22">
        <v>0</v>
      </c>
      <c r="AS975" s="25">
        <v>11000</v>
      </c>
      <c r="AT975" s="25">
        <v>0</v>
      </c>
      <c r="AU975" s="25">
        <v>11638</v>
      </c>
      <c r="AV975" s="25">
        <v>0</v>
      </c>
      <c r="AW975" s="25">
        <v>11000</v>
      </c>
      <c r="AX975" s="25">
        <v>11638</v>
      </c>
      <c r="AY975" s="25">
        <v>638</v>
      </c>
    </row>
    <row r="976" spans="2:51" hidden="1">
      <c r="B976" s="5" t="s">
        <v>19</v>
      </c>
      <c r="C976" s="2" t="s">
        <v>112</v>
      </c>
      <c r="D976" s="2"/>
      <c r="E976" s="2"/>
      <c r="F976" s="2"/>
      <c r="G976" s="3">
        <v>46246</v>
      </c>
      <c r="H976" s="2" t="s">
        <v>5008</v>
      </c>
      <c r="I976" s="3">
        <v>46246</v>
      </c>
      <c r="J976" s="2" t="s">
        <v>5009</v>
      </c>
      <c r="K976" s="2"/>
      <c r="L976" s="2"/>
      <c r="M976" s="2" t="s">
        <v>90</v>
      </c>
      <c r="N976" s="3"/>
      <c r="O976" s="2"/>
      <c r="P976" s="2"/>
      <c r="Q976" s="2" t="s">
        <v>23</v>
      </c>
      <c r="R976" s="2" t="s">
        <v>23</v>
      </c>
      <c r="S976" s="2"/>
      <c r="T976" s="3">
        <v>46246</v>
      </c>
      <c r="U976" s="2" t="s">
        <v>5010</v>
      </c>
      <c r="V976" s="2"/>
      <c r="W976" s="2" t="s">
        <v>5011</v>
      </c>
      <c r="X976" s="2" t="s">
        <v>113</v>
      </c>
      <c r="Y976" s="2" t="s">
        <v>5012</v>
      </c>
      <c r="Z976" s="2" t="s">
        <v>92</v>
      </c>
      <c r="AA976" s="2" t="s">
        <v>90</v>
      </c>
      <c r="AB976" s="2"/>
      <c r="AC976" s="2" t="s">
        <v>114</v>
      </c>
      <c r="AD976" s="2">
        <v>1</v>
      </c>
      <c r="AE976" s="2" t="s">
        <v>282</v>
      </c>
      <c r="AF976" s="2" t="s">
        <v>3</v>
      </c>
      <c r="AG976" s="2" t="s">
        <v>3</v>
      </c>
      <c r="AH976" s="2" t="s">
        <v>283</v>
      </c>
      <c r="AI976" s="2"/>
      <c r="AJ976" s="2" t="s">
        <v>236</v>
      </c>
      <c r="AK976" s="2" t="s">
        <v>168</v>
      </c>
      <c r="AL976" s="2" t="s">
        <v>168</v>
      </c>
      <c r="AM976" s="2" t="s">
        <v>237</v>
      </c>
      <c r="AN976" s="2" t="s">
        <v>5013</v>
      </c>
      <c r="AO976" s="22">
        <v>0</v>
      </c>
      <c r="AP976" s="22">
        <v>0</v>
      </c>
      <c r="AQ976" s="22">
        <v>0</v>
      </c>
      <c r="AR976" s="22">
        <v>0</v>
      </c>
      <c r="AS976" s="25">
        <v>25000</v>
      </c>
      <c r="AT976" s="25">
        <v>0</v>
      </c>
      <c r="AU976" s="25">
        <v>39074</v>
      </c>
      <c r="AV976" s="25">
        <v>0</v>
      </c>
      <c r="AW976" s="25">
        <v>25000</v>
      </c>
      <c r="AX976" s="25">
        <v>39074</v>
      </c>
      <c r="AY976" s="25">
        <v>14074</v>
      </c>
    </row>
    <row r="977" spans="2:51" hidden="1">
      <c r="B977" s="5" t="s">
        <v>19</v>
      </c>
      <c r="C977" s="2" t="s">
        <v>112</v>
      </c>
      <c r="D977" s="2" t="s">
        <v>100</v>
      </c>
      <c r="E977" s="2"/>
      <c r="F977" s="2"/>
      <c r="G977" s="3">
        <v>46246</v>
      </c>
      <c r="H977" s="2" t="s">
        <v>5014</v>
      </c>
      <c r="I977" s="3">
        <v>46246</v>
      </c>
      <c r="J977" s="2" t="s">
        <v>5015</v>
      </c>
      <c r="K977" s="2"/>
      <c r="L977" s="2"/>
      <c r="M977" s="2" t="s">
        <v>90</v>
      </c>
      <c r="N977" s="3"/>
      <c r="O977" s="2"/>
      <c r="P977" s="2"/>
      <c r="Q977" s="2" t="s">
        <v>883</v>
      </c>
      <c r="R977" s="2" t="s">
        <v>883</v>
      </c>
      <c r="S977" s="2"/>
      <c r="T977" s="3">
        <v>46246</v>
      </c>
      <c r="U977" s="2" t="s">
        <v>5016</v>
      </c>
      <c r="V977" s="2"/>
      <c r="W977" s="2" t="s">
        <v>5017</v>
      </c>
      <c r="X977" s="2" t="s">
        <v>113</v>
      </c>
      <c r="Y977" s="2" t="s">
        <v>5018</v>
      </c>
      <c r="Z977" s="2" t="s">
        <v>92</v>
      </c>
      <c r="AA977" s="2" t="s">
        <v>90</v>
      </c>
      <c r="AB977" s="2"/>
      <c r="AC977" s="2" t="s">
        <v>114</v>
      </c>
      <c r="AD977" s="2">
        <v>1</v>
      </c>
      <c r="AE977" s="2" t="s">
        <v>1181</v>
      </c>
      <c r="AF977" s="2" t="s">
        <v>1181</v>
      </c>
      <c r="AG977" s="2" t="s">
        <v>126</v>
      </c>
      <c r="AH977" s="2" t="s">
        <v>1182</v>
      </c>
      <c r="AI977" s="2"/>
      <c r="AJ977" s="2" t="s">
        <v>138</v>
      </c>
      <c r="AK977" s="2" t="s">
        <v>103</v>
      </c>
      <c r="AL977" s="2" t="s">
        <v>103</v>
      </c>
      <c r="AM977" s="2" t="s">
        <v>139</v>
      </c>
      <c r="AN977" s="2" t="s">
        <v>5019</v>
      </c>
      <c r="AO977" s="22">
        <v>0</v>
      </c>
      <c r="AP977" s="22">
        <v>0</v>
      </c>
      <c r="AQ977" s="22">
        <v>0</v>
      </c>
      <c r="AR977" s="22">
        <v>0</v>
      </c>
      <c r="AS977" s="25">
        <v>24000</v>
      </c>
      <c r="AT977" s="25">
        <v>0</v>
      </c>
      <c r="AU977" s="25">
        <v>25466</v>
      </c>
      <c r="AV977" s="25">
        <v>0</v>
      </c>
      <c r="AW977" s="25">
        <v>24000</v>
      </c>
      <c r="AX977" s="25">
        <v>25466</v>
      </c>
      <c r="AY977" s="25">
        <v>1466</v>
      </c>
    </row>
    <row r="978" spans="2:51" hidden="1">
      <c r="B978" s="5" t="s">
        <v>19</v>
      </c>
      <c r="C978" s="2" t="s">
        <v>131</v>
      </c>
      <c r="D978" s="2"/>
      <c r="E978" s="2"/>
      <c r="F978" s="2" t="s">
        <v>126</v>
      </c>
      <c r="G978" s="3">
        <v>46246</v>
      </c>
      <c r="H978" s="2" t="s">
        <v>5020</v>
      </c>
      <c r="I978" s="3">
        <v>46246</v>
      </c>
      <c r="J978" s="2" t="s">
        <v>5021</v>
      </c>
      <c r="K978" s="2" t="s">
        <v>126</v>
      </c>
      <c r="L978" s="2"/>
      <c r="M978" s="2" t="s">
        <v>90</v>
      </c>
      <c r="N978" s="3">
        <v>46246</v>
      </c>
      <c r="O978" s="2"/>
      <c r="P978" s="2"/>
      <c r="Q978" s="2" t="s">
        <v>25</v>
      </c>
      <c r="R978" s="2" t="s">
        <v>25</v>
      </c>
      <c r="S978" s="2"/>
      <c r="T978" s="3"/>
      <c r="U978" s="2"/>
      <c r="V978" s="2"/>
      <c r="W978" s="2" t="s">
        <v>182</v>
      </c>
      <c r="X978" s="2" t="s">
        <v>113</v>
      </c>
      <c r="Y978" s="2" t="s">
        <v>170</v>
      </c>
      <c r="Z978" s="2" t="s">
        <v>92</v>
      </c>
      <c r="AA978" s="2" t="s">
        <v>90</v>
      </c>
      <c r="AB978" s="2"/>
      <c r="AC978" s="2" t="s">
        <v>93</v>
      </c>
      <c r="AD978" s="2"/>
      <c r="AE978" s="2" t="s">
        <v>171</v>
      </c>
      <c r="AF978" s="2" t="s">
        <v>125</v>
      </c>
      <c r="AG978" s="2" t="s">
        <v>126</v>
      </c>
      <c r="AH978" s="2" t="s">
        <v>127</v>
      </c>
      <c r="AI978" s="2"/>
      <c r="AJ978" s="2" t="s">
        <v>254</v>
      </c>
      <c r="AK978" s="2" t="s">
        <v>126</v>
      </c>
      <c r="AL978" s="2" t="s">
        <v>126</v>
      </c>
      <c r="AM978" s="2" t="s">
        <v>314</v>
      </c>
      <c r="AN978" s="2" t="s">
        <v>316</v>
      </c>
      <c r="AO978" s="22">
        <v>0</v>
      </c>
      <c r="AP978" s="22">
        <v>0</v>
      </c>
      <c r="AQ978" s="22">
        <v>1</v>
      </c>
      <c r="AR978" s="22"/>
      <c r="AS978" s="25">
        <v>5735</v>
      </c>
      <c r="AT978" s="25">
        <v>0</v>
      </c>
      <c r="AU978" s="25">
        <v>4917</v>
      </c>
      <c r="AV978" s="25">
        <v>0</v>
      </c>
      <c r="AW978" s="25">
        <v>5735</v>
      </c>
      <c r="AX978" s="25">
        <v>4917</v>
      </c>
      <c r="AY978" s="25">
        <v>-818</v>
      </c>
    </row>
    <row r="979" spans="2:51" hidden="1">
      <c r="B979" s="5" t="s">
        <v>19</v>
      </c>
      <c r="C979" s="2" t="s">
        <v>131</v>
      </c>
      <c r="D979" s="2"/>
      <c r="E979" s="2"/>
      <c r="F979" s="2" t="s">
        <v>126</v>
      </c>
      <c r="G979" s="3">
        <v>46246</v>
      </c>
      <c r="H979" s="2" t="s">
        <v>5022</v>
      </c>
      <c r="I979" s="3">
        <v>46246</v>
      </c>
      <c r="J979" s="2" t="s">
        <v>5023</v>
      </c>
      <c r="K979" s="2" t="s">
        <v>126</v>
      </c>
      <c r="L979" s="2"/>
      <c r="M979" s="2" t="s">
        <v>90</v>
      </c>
      <c r="N979" s="3">
        <v>46246</v>
      </c>
      <c r="O979" s="2"/>
      <c r="P979" s="2"/>
      <c r="Q979" s="2" t="s">
        <v>25</v>
      </c>
      <c r="R979" s="2" t="s">
        <v>25</v>
      </c>
      <c r="S979" s="2"/>
      <c r="T979" s="3"/>
      <c r="U979" s="2"/>
      <c r="V979" s="2"/>
      <c r="W979" s="2" t="s">
        <v>182</v>
      </c>
      <c r="X979" s="2" t="s">
        <v>113</v>
      </c>
      <c r="Y979" s="2" t="s">
        <v>170</v>
      </c>
      <c r="Z979" s="2" t="s">
        <v>92</v>
      </c>
      <c r="AA979" s="2" t="s">
        <v>90</v>
      </c>
      <c r="AB979" s="2"/>
      <c r="AC979" s="2" t="s">
        <v>114</v>
      </c>
      <c r="AD979" s="2"/>
      <c r="AE979" s="2" t="s">
        <v>171</v>
      </c>
      <c r="AF979" s="2" t="s">
        <v>125</v>
      </c>
      <c r="AG979" s="2" t="s">
        <v>126</v>
      </c>
      <c r="AH979" s="2" t="s">
        <v>127</v>
      </c>
      <c r="AI979" s="2"/>
      <c r="AJ979" s="2" t="s">
        <v>138</v>
      </c>
      <c r="AK979" s="2" t="s">
        <v>103</v>
      </c>
      <c r="AL979" s="2" t="s">
        <v>103</v>
      </c>
      <c r="AM979" s="2" t="s">
        <v>139</v>
      </c>
      <c r="AN979" s="2" t="s">
        <v>388</v>
      </c>
      <c r="AO979" s="22">
        <v>0</v>
      </c>
      <c r="AP979" s="22">
        <v>0</v>
      </c>
      <c r="AQ979" s="22">
        <v>1</v>
      </c>
      <c r="AR979" s="22"/>
      <c r="AS979" s="25">
        <v>10610</v>
      </c>
      <c r="AT979" s="25">
        <v>0</v>
      </c>
      <c r="AU979" s="25">
        <v>12659</v>
      </c>
      <c r="AV979" s="25">
        <v>0</v>
      </c>
      <c r="AW979" s="25">
        <v>10610</v>
      </c>
      <c r="AX979" s="25">
        <v>12659</v>
      </c>
      <c r="AY979" s="25">
        <v>2049</v>
      </c>
    </row>
    <row r="980" spans="2:51" hidden="1">
      <c r="B980" s="5" t="s">
        <v>19</v>
      </c>
      <c r="C980" s="2" t="s">
        <v>131</v>
      </c>
      <c r="D980" s="2"/>
      <c r="E980" s="2"/>
      <c r="F980" s="2" t="s">
        <v>126</v>
      </c>
      <c r="G980" s="3">
        <v>46246</v>
      </c>
      <c r="H980" s="2" t="s">
        <v>5024</v>
      </c>
      <c r="I980" s="3">
        <v>46246</v>
      </c>
      <c r="J980" s="2" t="s">
        <v>5025</v>
      </c>
      <c r="K980" s="2" t="s">
        <v>126</v>
      </c>
      <c r="L980" s="2"/>
      <c r="M980" s="2" t="s">
        <v>90</v>
      </c>
      <c r="N980" s="3">
        <v>46246</v>
      </c>
      <c r="O980" s="2"/>
      <c r="P980" s="2"/>
      <c r="Q980" s="2" t="s">
        <v>25</v>
      </c>
      <c r="R980" s="2" t="s">
        <v>25</v>
      </c>
      <c r="S980" s="2"/>
      <c r="T980" s="3"/>
      <c r="U980" s="2"/>
      <c r="V980" s="2"/>
      <c r="W980" s="2" t="s">
        <v>284</v>
      </c>
      <c r="X980" s="2" t="s">
        <v>133</v>
      </c>
      <c r="Y980" s="2" t="s">
        <v>475</v>
      </c>
      <c r="Z980" s="2" t="s">
        <v>92</v>
      </c>
      <c r="AA980" s="2" t="s">
        <v>90</v>
      </c>
      <c r="AB980" s="2"/>
      <c r="AC980" s="2" t="s">
        <v>114</v>
      </c>
      <c r="AD980" s="2"/>
      <c r="AE980" s="2" t="s">
        <v>171</v>
      </c>
      <c r="AF980" s="2" t="s">
        <v>125</v>
      </c>
      <c r="AG980" s="2" t="s">
        <v>126</v>
      </c>
      <c r="AH980" s="2" t="s">
        <v>127</v>
      </c>
      <c r="AI980" s="2"/>
      <c r="AJ980" s="2" t="s">
        <v>138</v>
      </c>
      <c r="AK980" s="2" t="s">
        <v>103</v>
      </c>
      <c r="AL980" s="2" t="s">
        <v>103</v>
      </c>
      <c r="AM980" s="2" t="s">
        <v>139</v>
      </c>
      <c r="AN980" s="2" t="s">
        <v>5026</v>
      </c>
      <c r="AO980" s="22">
        <v>0</v>
      </c>
      <c r="AP980" s="22">
        <v>0</v>
      </c>
      <c r="AQ980" s="22">
        <v>1</v>
      </c>
      <c r="AR980" s="22"/>
      <c r="AS980" s="25">
        <v>11860</v>
      </c>
      <c r="AT980" s="25">
        <v>0</v>
      </c>
      <c r="AU980" s="25">
        <v>12900</v>
      </c>
      <c r="AV980" s="25">
        <v>0</v>
      </c>
      <c r="AW980" s="25">
        <v>11860</v>
      </c>
      <c r="AX980" s="25">
        <v>12900</v>
      </c>
      <c r="AY980" s="25">
        <v>1040</v>
      </c>
    </row>
    <row r="981" spans="2:51" hidden="1">
      <c r="B981" s="5" t="s">
        <v>19</v>
      </c>
      <c r="C981" s="2" t="s">
        <v>131</v>
      </c>
      <c r="D981" s="2"/>
      <c r="E981" s="2"/>
      <c r="F981" s="2" t="s">
        <v>126</v>
      </c>
      <c r="G981" s="3">
        <v>46246</v>
      </c>
      <c r="H981" s="2" t="s">
        <v>5027</v>
      </c>
      <c r="I981" s="3">
        <v>46246</v>
      </c>
      <c r="J981" s="2" t="s">
        <v>5028</v>
      </c>
      <c r="K981" s="2" t="s">
        <v>126</v>
      </c>
      <c r="L981" s="2"/>
      <c r="M981" s="2" t="s">
        <v>90</v>
      </c>
      <c r="N981" s="3">
        <v>46246</v>
      </c>
      <c r="O981" s="2"/>
      <c r="P981" s="2"/>
      <c r="Q981" s="2" t="s">
        <v>25</v>
      </c>
      <c r="R981" s="2" t="s">
        <v>25</v>
      </c>
      <c r="S981" s="2"/>
      <c r="T981" s="3"/>
      <c r="U981" s="2"/>
      <c r="V981" s="2"/>
      <c r="W981" s="2" t="s">
        <v>757</v>
      </c>
      <c r="X981" s="2" t="s">
        <v>133</v>
      </c>
      <c r="Y981" s="2" t="s">
        <v>170</v>
      </c>
      <c r="Z981" s="2" t="s">
        <v>92</v>
      </c>
      <c r="AA981" s="2" t="s">
        <v>90</v>
      </c>
      <c r="AB981" s="2"/>
      <c r="AC981" s="2" t="s">
        <v>114</v>
      </c>
      <c r="AD981" s="2"/>
      <c r="AE981" s="2" t="s">
        <v>171</v>
      </c>
      <c r="AF981" s="2" t="s">
        <v>125</v>
      </c>
      <c r="AG981" s="2" t="s">
        <v>126</v>
      </c>
      <c r="AH981" s="2" t="s">
        <v>127</v>
      </c>
      <c r="AI981" s="2"/>
      <c r="AJ981" s="2" t="s">
        <v>228</v>
      </c>
      <c r="AK981" s="2" t="s">
        <v>229</v>
      </c>
      <c r="AL981" s="2" t="s">
        <v>229</v>
      </c>
      <c r="AM981" s="2" t="s">
        <v>230</v>
      </c>
      <c r="AN981" s="2" t="s">
        <v>416</v>
      </c>
      <c r="AO981" s="22">
        <v>0</v>
      </c>
      <c r="AP981" s="22">
        <v>0</v>
      </c>
      <c r="AQ981" s="22">
        <v>1</v>
      </c>
      <c r="AR981" s="22"/>
      <c r="AS981" s="25">
        <v>24251</v>
      </c>
      <c r="AT981" s="25">
        <v>0</v>
      </c>
      <c r="AU981" s="25">
        <v>26725</v>
      </c>
      <c r="AV981" s="25">
        <v>0</v>
      </c>
      <c r="AW981" s="25">
        <v>24251</v>
      </c>
      <c r="AX981" s="25">
        <v>26725</v>
      </c>
      <c r="AY981" s="25">
        <v>2474</v>
      </c>
    </row>
    <row r="982" spans="2:51" hidden="1">
      <c r="B982" s="5" t="s">
        <v>19</v>
      </c>
      <c r="C982" s="2" t="s">
        <v>131</v>
      </c>
      <c r="D982" s="2"/>
      <c r="E982" s="2"/>
      <c r="F982" s="2" t="s">
        <v>126</v>
      </c>
      <c r="G982" s="3">
        <v>46246</v>
      </c>
      <c r="H982" s="2" t="s">
        <v>5029</v>
      </c>
      <c r="I982" s="3">
        <v>46246</v>
      </c>
      <c r="J982" s="2" t="s">
        <v>5030</v>
      </c>
      <c r="K982" s="2" t="s">
        <v>126</v>
      </c>
      <c r="L982" s="2"/>
      <c r="M982" s="2" t="s">
        <v>90</v>
      </c>
      <c r="N982" s="3">
        <v>46246</v>
      </c>
      <c r="O982" s="2"/>
      <c r="P982" s="2"/>
      <c r="Q982" s="2" t="s">
        <v>25</v>
      </c>
      <c r="R982" s="2" t="s">
        <v>25</v>
      </c>
      <c r="S982" s="2"/>
      <c r="T982" s="3"/>
      <c r="U982" s="2"/>
      <c r="V982" s="2"/>
      <c r="W982" s="2" t="s">
        <v>427</v>
      </c>
      <c r="X982" s="2" t="s">
        <v>113</v>
      </c>
      <c r="Y982" s="2" t="s">
        <v>170</v>
      </c>
      <c r="Z982" s="2" t="s">
        <v>92</v>
      </c>
      <c r="AA982" s="2" t="s">
        <v>90</v>
      </c>
      <c r="AB982" s="2"/>
      <c r="AC982" s="2" t="s">
        <v>114</v>
      </c>
      <c r="AD982" s="2"/>
      <c r="AE982" s="2" t="s">
        <v>171</v>
      </c>
      <c r="AF982" s="2" t="s">
        <v>125</v>
      </c>
      <c r="AG982" s="2" t="s">
        <v>126</v>
      </c>
      <c r="AH982" s="2" t="s">
        <v>127</v>
      </c>
      <c r="AI982" s="2"/>
      <c r="AJ982" s="2" t="s">
        <v>97</v>
      </c>
      <c r="AK982" s="2" t="s">
        <v>14</v>
      </c>
      <c r="AL982" s="2" t="s">
        <v>14</v>
      </c>
      <c r="AM982" s="2" t="s">
        <v>98</v>
      </c>
      <c r="AN982" s="2" t="s">
        <v>489</v>
      </c>
      <c r="AO982" s="22">
        <v>0</v>
      </c>
      <c r="AP982" s="22">
        <v>0</v>
      </c>
      <c r="AQ982" s="22">
        <v>1</v>
      </c>
      <c r="AR982" s="22"/>
      <c r="AS982" s="25">
        <v>26382</v>
      </c>
      <c r="AT982" s="25">
        <v>0</v>
      </c>
      <c r="AU982" s="25">
        <v>28770</v>
      </c>
      <c r="AV982" s="25">
        <v>0</v>
      </c>
      <c r="AW982" s="25">
        <v>26382</v>
      </c>
      <c r="AX982" s="25">
        <v>28770</v>
      </c>
      <c r="AY982" s="25">
        <v>2388</v>
      </c>
    </row>
    <row r="983" spans="2:51" hidden="1">
      <c r="B983" s="5" t="s">
        <v>19</v>
      </c>
      <c r="C983" s="2" t="s">
        <v>131</v>
      </c>
      <c r="D983" s="2"/>
      <c r="E983" s="2"/>
      <c r="F983" s="2" t="s">
        <v>126</v>
      </c>
      <c r="G983" s="3">
        <v>46246</v>
      </c>
      <c r="H983" s="2" t="s">
        <v>5031</v>
      </c>
      <c r="I983" s="3">
        <v>46246</v>
      </c>
      <c r="J983" s="2" t="s">
        <v>5032</v>
      </c>
      <c r="K983" s="2" t="s">
        <v>126</v>
      </c>
      <c r="L983" s="2"/>
      <c r="M983" s="2" t="s">
        <v>90</v>
      </c>
      <c r="N983" s="3">
        <v>46246</v>
      </c>
      <c r="O983" s="2"/>
      <c r="P983" s="2"/>
      <c r="Q983" s="2" t="s">
        <v>25</v>
      </c>
      <c r="R983" s="2" t="s">
        <v>25</v>
      </c>
      <c r="S983" s="2"/>
      <c r="T983" s="3"/>
      <c r="U983" s="2"/>
      <c r="V983" s="2"/>
      <c r="W983" s="2" t="s">
        <v>5033</v>
      </c>
      <c r="X983" s="2" t="s">
        <v>113</v>
      </c>
      <c r="Y983" s="2" t="s">
        <v>170</v>
      </c>
      <c r="Z983" s="2" t="s">
        <v>92</v>
      </c>
      <c r="AA983" s="2" t="s">
        <v>90</v>
      </c>
      <c r="AB983" s="2"/>
      <c r="AC983" s="2" t="s">
        <v>114</v>
      </c>
      <c r="AD983" s="2"/>
      <c r="AE983" s="2" t="s">
        <v>171</v>
      </c>
      <c r="AF983" s="2" t="s">
        <v>125</v>
      </c>
      <c r="AG983" s="2" t="s">
        <v>126</v>
      </c>
      <c r="AH983" s="2" t="s">
        <v>127</v>
      </c>
      <c r="AI983" s="2"/>
      <c r="AJ983" s="2" t="s">
        <v>232</v>
      </c>
      <c r="AK983" s="2" t="s">
        <v>5</v>
      </c>
      <c r="AL983" s="2" t="s">
        <v>5</v>
      </c>
      <c r="AM983" s="2" t="s">
        <v>178</v>
      </c>
      <c r="AN983" s="2" t="s">
        <v>5034</v>
      </c>
      <c r="AO983" s="22">
        <v>0</v>
      </c>
      <c r="AP983" s="22">
        <v>0</v>
      </c>
      <c r="AQ983" s="22">
        <v>1</v>
      </c>
      <c r="AR983" s="22"/>
      <c r="AS983" s="25">
        <v>4800</v>
      </c>
      <c r="AT983" s="25">
        <v>0</v>
      </c>
      <c r="AU983" s="25">
        <v>6698</v>
      </c>
      <c r="AV983" s="25">
        <v>0</v>
      </c>
      <c r="AW983" s="25">
        <v>4800</v>
      </c>
      <c r="AX983" s="25">
        <v>6698</v>
      </c>
      <c r="AY983" s="25">
        <v>1898</v>
      </c>
    </row>
    <row r="984" spans="2:51" hidden="1">
      <c r="B984" s="5" t="s">
        <v>19</v>
      </c>
      <c r="C984" s="2" t="s">
        <v>131</v>
      </c>
      <c r="D984" s="2"/>
      <c r="E984" s="2"/>
      <c r="F984" s="2" t="s">
        <v>126</v>
      </c>
      <c r="G984" s="3">
        <v>46246</v>
      </c>
      <c r="H984" s="2" t="s">
        <v>5035</v>
      </c>
      <c r="I984" s="3">
        <v>46246</v>
      </c>
      <c r="J984" s="2" t="s">
        <v>5036</v>
      </c>
      <c r="K984" s="2" t="s">
        <v>126</v>
      </c>
      <c r="L984" s="2"/>
      <c r="M984" s="2" t="s">
        <v>90</v>
      </c>
      <c r="N984" s="3">
        <v>46246</v>
      </c>
      <c r="O984" s="2"/>
      <c r="P984" s="2"/>
      <c r="Q984" s="2" t="s">
        <v>25</v>
      </c>
      <c r="R984" s="2" t="s">
        <v>25</v>
      </c>
      <c r="S984" s="2"/>
      <c r="T984" s="3"/>
      <c r="U984" s="2"/>
      <c r="V984" s="2"/>
      <c r="W984" s="2" t="s">
        <v>5033</v>
      </c>
      <c r="X984" s="2" t="s">
        <v>113</v>
      </c>
      <c r="Y984" s="2" t="s">
        <v>170</v>
      </c>
      <c r="Z984" s="2" t="s">
        <v>92</v>
      </c>
      <c r="AA984" s="2" t="s">
        <v>90</v>
      </c>
      <c r="AB984" s="2"/>
      <c r="AC984" s="2" t="s">
        <v>114</v>
      </c>
      <c r="AD984" s="2"/>
      <c r="AE984" s="2" t="s">
        <v>171</v>
      </c>
      <c r="AF984" s="2" t="s">
        <v>125</v>
      </c>
      <c r="AG984" s="2" t="s">
        <v>126</v>
      </c>
      <c r="AH984" s="2" t="s">
        <v>127</v>
      </c>
      <c r="AI984" s="2"/>
      <c r="AJ984" s="2" t="s">
        <v>232</v>
      </c>
      <c r="AK984" s="2" t="s">
        <v>5</v>
      </c>
      <c r="AL984" s="2" t="s">
        <v>5</v>
      </c>
      <c r="AM984" s="2" t="s">
        <v>178</v>
      </c>
      <c r="AN984" s="2" t="s">
        <v>345</v>
      </c>
      <c r="AO984" s="22">
        <v>0</v>
      </c>
      <c r="AP984" s="22">
        <v>0</v>
      </c>
      <c r="AQ984" s="22">
        <v>1</v>
      </c>
      <c r="AR984" s="22"/>
      <c r="AS984" s="25">
        <v>31544</v>
      </c>
      <c r="AT984" s="25">
        <v>0</v>
      </c>
      <c r="AU984" s="25">
        <v>33372</v>
      </c>
      <c r="AV984" s="25">
        <v>0</v>
      </c>
      <c r="AW984" s="25">
        <v>31544</v>
      </c>
      <c r="AX984" s="25">
        <v>33372</v>
      </c>
      <c r="AY984" s="25">
        <v>1828</v>
      </c>
    </row>
    <row r="985" spans="2:51" hidden="1">
      <c r="B985" s="5" t="s">
        <v>19</v>
      </c>
      <c r="C985" s="2" t="s">
        <v>131</v>
      </c>
      <c r="D985" s="2"/>
      <c r="E985" s="2"/>
      <c r="F985" s="2" t="s">
        <v>126</v>
      </c>
      <c r="G985" s="3">
        <v>46246</v>
      </c>
      <c r="H985" s="2" t="s">
        <v>5037</v>
      </c>
      <c r="I985" s="3">
        <v>46246</v>
      </c>
      <c r="J985" s="2" t="s">
        <v>5038</v>
      </c>
      <c r="K985" s="2" t="s">
        <v>126</v>
      </c>
      <c r="L985" s="2"/>
      <c r="M985" s="2" t="s">
        <v>90</v>
      </c>
      <c r="N985" s="3">
        <v>46246</v>
      </c>
      <c r="O985" s="2"/>
      <c r="P985" s="2"/>
      <c r="Q985" s="2" t="s">
        <v>25</v>
      </c>
      <c r="R985" s="2" t="s">
        <v>25</v>
      </c>
      <c r="S985" s="2"/>
      <c r="T985" s="3"/>
      <c r="U985" s="2"/>
      <c r="V985" s="2"/>
      <c r="W985" s="2" t="s">
        <v>404</v>
      </c>
      <c r="X985" s="2" t="s">
        <v>113</v>
      </c>
      <c r="Y985" s="2" t="s">
        <v>405</v>
      </c>
      <c r="Z985" s="2" t="s">
        <v>92</v>
      </c>
      <c r="AA985" s="2" t="s">
        <v>90</v>
      </c>
      <c r="AB985" s="2"/>
      <c r="AC985" s="2" t="s">
        <v>114</v>
      </c>
      <c r="AD985" s="2"/>
      <c r="AE985" s="2" t="s">
        <v>171</v>
      </c>
      <c r="AF985" s="2" t="s">
        <v>125</v>
      </c>
      <c r="AG985" s="2" t="s">
        <v>126</v>
      </c>
      <c r="AH985" s="2" t="s">
        <v>127</v>
      </c>
      <c r="AI985" s="2"/>
      <c r="AJ985" s="2" t="s">
        <v>179</v>
      </c>
      <c r="AK985" s="2" t="s">
        <v>8</v>
      </c>
      <c r="AL985" s="2" t="s">
        <v>8</v>
      </c>
      <c r="AM985" s="2" t="s">
        <v>180</v>
      </c>
      <c r="AN985" s="2" t="s">
        <v>367</v>
      </c>
      <c r="AO985" s="22">
        <v>0</v>
      </c>
      <c r="AP985" s="22">
        <v>0</v>
      </c>
      <c r="AQ985" s="22">
        <v>1</v>
      </c>
      <c r="AR985" s="22"/>
      <c r="AS985" s="25">
        <v>13621</v>
      </c>
      <c r="AT985" s="25">
        <v>0</v>
      </c>
      <c r="AU985" s="25">
        <v>14384</v>
      </c>
      <c r="AV985" s="25">
        <v>0</v>
      </c>
      <c r="AW985" s="25">
        <v>13621</v>
      </c>
      <c r="AX985" s="25">
        <v>14384</v>
      </c>
      <c r="AY985" s="25">
        <v>763</v>
      </c>
    </row>
    <row r="986" spans="2:51" hidden="1">
      <c r="B986" s="5" t="s">
        <v>19</v>
      </c>
      <c r="C986" s="2" t="s">
        <v>131</v>
      </c>
      <c r="D986" s="2"/>
      <c r="E986" s="2"/>
      <c r="F986" s="2" t="s">
        <v>126</v>
      </c>
      <c r="G986" s="3">
        <v>46246</v>
      </c>
      <c r="H986" s="2" t="s">
        <v>5039</v>
      </c>
      <c r="I986" s="3">
        <v>46246</v>
      </c>
      <c r="J986" s="2" t="s">
        <v>5040</v>
      </c>
      <c r="K986" s="2" t="s">
        <v>126</v>
      </c>
      <c r="L986" s="2"/>
      <c r="M986" s="2" t="s">
        <v>90</v>
      </c>
      <c r="N986" s="3">
        <v>46246</v>
      </c>
      <c r="O986" s="2"/>
      <c r="P986" s="2"/>
      <c r="Q986" s="2" t="s">
        <v>25</v>
      </c>
      <c r="R986" s="2" t="s">
        <v>25</v>
      </c>
      <c r="S986" s="2"/>
      <c r="T986" s="3"/>
      <c r="U986" s="2"/>
      <c r="V986" s="2"/>
      <c r="W986" s="2" t="s">
        <v>728</v>
      </c>
      <c r="X986" s="2" t="s">
        <v>113</v>
      </c>
      <c r="Y986" s="2" t="s">
        <v>170</v>
      </c>
      <c r="Z986" s="2" t="s">
        <v>92</v>
      </c>
      <c r="AA986" s="2" t="s">
        <v>90</v>
      </c>
      <c r="AB986" s="2"/>
      <c r="AC986" s="2" t="s">
        <v>114</v>
      </c>
      <c r="AD986" s="2"/>
      <c r="AE986" s="2" t="s">
        <v>171</v>
      </c>
      <c r="AF986" s="2" t="s">
        <v>125</v>
      </c>
      <c r="AG986" s="2" t="s">
        <v>126</v>
      </c>
      <c r="AH986" s="2" t="s">
        <v>127</v>
      </c>
      <c r="AI986" s="2"/>
      <c r="AJ986" s="2" t="s">
        <v>236</v>
      </c>
      <c r="AK986" s="2" t="s">
        <v>168</v>
      </c>
      <c r="AL986" s="2" t="s">
        <v>168</v>
      </c>
      <c r="AM986" s="2" t="s">
        <v>237</v>
      </c>
      <c r="AN986" s="2" t="s">
        <v>818</v>
      </c>
      <c r="AO986" s="22">
        <v>0</v>
      </c>
      <c r="AP986" s="22">
        <v>0</v>
      </c>
      <c r="AQ986" s="22">
        <v>1</v>
      </c>
      <c r="AR986" s="22"/>
      <c r="AS986" s="25">
        <v>28492</v>
      </c>
      <c r="AT986" s="25">
        <v>0</v>
      </c>
      <c r="AU986" s="25">
        <v>33042</v>
      </c>
      <c r="AV986" s="25">
        <v>0</v>
      </c>
      <c r="AW986" s="25">
        <v>28492</v>
      </c>
      <c r="AX986" s="25">
        <v>33042</v>
      </c>
      <c r="AY986" s="25">
        <v>4550</v>
      </c>
    </row>
    <row r="987" spans="2:51" hidden="1">
      <c r="B987" s="5" t="s">
        <v>19</v>
      </c>
      <c r="C987" s="2" t="s">
        <v>131</v>
      </c>
      <c r="D987" s="2"/>
      <c r="E987" s="2"/>
      <c r="F987" s="2" t="s">
        <v>126</v>
      </c>
      <c r="G987" s="3">
        <v>46246</v>
      </c>
      <c r="H987" s="2" t="s">
        <v>5041</v>
      </c>
      <c r="I987" s="3">
        <v>46246</v>
      </c>
      <c r="J987" s="2" t="s">
        <v>5042</v>
      </c>
      <c r="K987" s="2" t="s">
        <v>126</v>
      </c>
      <c r="L987" s="2"/>
      <c r="M987" s="2" t="s">
        <v>90</v>
      </c>
      <c r="N987" s="3">
        <v>46246</v>
      </c>
      <c r="O987" s="2"/>
      <c r="P987" s="2"/>
      <c r="Q987" s="2" t="s">
        <v>25</v>
      </c>
      <c r="R987" s="2" t="s">
        <v>25</v>
      </c>
      <c r="S987" s="2"/>
      <c r="T987" s="3"/>
      <c r="U987" s="2"/>
      <c r="V987" s="2"/>
      <c r="W987" s="2" t="s">
        <v>1145</v>
      </c>
      <c r="X987" s="2" t="s">
        <v>133</v>
      </c>
      <c r="Y987" s="2" t="s">
        <v>170</v>
      </c>
      <c r="Z987" s="2" t="s">
        <v>92</v>
      </c>
      <c r="AA987" s="2" t="s">
        <v>90</v>
      </c>
      <c r="AB987" s="2"/>
      <c r="AC987" s="2" t="s">
        <v>114</v>
      </c>
      <c r="AD987" s="2"/>
      <c r="AE987" s="2" t="s">
        <v>171</v>
      </c>
      <c r="AF987" s="2" t="s">
        <v>125</v>
      </c>
      <c r="AG987" s="2" t="s">
        <v>126</v>
      </c>
      <c r="AH987" s="2" t="s">
        <v>127</v>
      </c>
      <c r="AI987" s="2"/>
      <c r="AJ987" s="2" t="s">
        <v>123</v>
      </c>
      <c r="AK987" s="2" t="s">
        <v>13</v>
      </c>
      <c r="AL987" s="2" t="s">
        <v>13</v>
      </c>
      <c r="AM987" s="2" t="s">
        <v>124</v>
      </c>
      <c r="AN987" s="2" t="s">
        <v>768</v>
      </c>
      <c r="AO987" s="22">
        <v>0</v>
      </c>
      <c r="AP987" s="22">
        <v>0</v>
      </c>
      <c r="AQ987" s="22">
        <v>1</v>
      </c>
      <c r="AR987" s="22"/>
      <c r="AS987" s="25">
        <v>20073</v>
      </c>
      <c r="AT987" s="25">
        <v>0</v>
      </c>
      <c r="AU987" s="25">
        <v>21897</v>
      </c>
      <c r="AV987" s="25">
        <v>0</v>
      </c>
      <c r="AW987" s="25">
        <v>20073</v>
      </c>
      <c r="AX987" s="25">
        <v>21897</v>
      </c>
      <c r="AY987" s="25">
        <v>1824</v>
      </c>
    </row>
    <row r="988" spans="2:51" hidden="1">
      <c r="B988" s="5" t="s">
        <v>19</v>
      </c>
      <c r="C988" s="2" t="s">
        <v>131</v>
      </c>
      <c r="D988" s="2"/>
      <c r="E988" s="2"/>
      <c r="F988" s="2" t="s">
        <v>126</v>
      </c>
      <c r="G988" s="3">
        <v>46246</v>
      </c>
      <c r="H988" s="2" t="s">
        <v>5043</v>
      </c>
      <c r="I988" s="3">
        <v>46246</v>
      </c>
      <c r="J988" s="2" t="s">
        <v>5044</v>
      </c>
      <c r="K988" s="2" t="s">
        <v>126</v>
      </c>
      <c r="L988" s="2"/>
      <c r="M988" s="2" t="s">
        <v>90</v>
      </c>
      <c r="N988" s="3">
        <v>46246</v>
      </c>
      <c r="O988" s="2"/>
      <c r="P988" s="2"/>
      <c r="Q988" s="2" t="s">
        <v>25</v>
      </c>
      <c r="R988" s="2" t="s">
        <v>25</v>
      </c>
      <c r="S988" s="2"/>
      <c r="T988" s="3"/>
      <c r="U988" s="2"/>
      <c r="V988" s="2"/>
      <c r="W988" s="2" t="s">
        <v>591</v>
      </c>
      <c r="X988" s="2" t="s">
        <v>113</v>
      </c>
      <c r="Y988" s="2" t="s">
        <v>170</v>
      </c>
      <c r="Z988" s="2" t="s">
        <v>92</v>
      </c>
      <c r="AA988" s="2" t="s">
        <v>90</v>
      </c>
      <c r="AB988" s="2"/>
      <c r="AC988" s="2" t="s">
        <v>114</v>
      </c>
      <c r="AD988" s="2"/>
      <c r="AE988" s="2" t="s">
        <v>171</v>
      </c>
      <c r="AF988" s="2" t="s">
        <v>125</v>
      </c>
      <c r="AG988" s="2" t="s">
        <v>126</v>
      </c>
      <c r="AH988" s="2" t="s">
        <v>127</v>
      </c>
      <c r="AI988" s="2"/>
      <c r="AJ988" s="2" t="s">
        <v>243</v>
      </c>
      <c r="AK988" s="2" t="s">
        <v>11</v>
      </c>
      <c r="AL988" s="2" t="s">
        <v>11</v>
      </c>
      <c r="AM988" s="2" t="s">
        <v>244</v>
      </c>
      <c r="AN988" s="2" t="s">
        <v>563</v>
      </c>
      <c r="AO988" s="22">
        <v>0</v>
      </c>
      <c r="AP988" s="22">
        <v>0</v>
      </c>
      <c r="AQ988" s="22">
        <v>1</v>
      </c>
      <c r="AR988" s="22"/>
      <c r="AS988" s="25">
        <v>44735</v>
      </c>
      <c r="AT988" s="25">
        <v>0</v>
      </c>
      <c r="AU988" s="25">
        <v>55603</v>
      </c>
      <c r="AV988" s="25">
        <v>0</v>
      </c>
      <c r="AW988" s="25">
        <v>44735</v>
      </c>
      <c r="AX988" s="25">
        <v>55603</v>
      </c>
      <c r="AY988" s="25">
        <v>10868</v>
      </c>
    </row>
    <row r="989" spans="2:51" hidden="1">
      <c r="B989" s="5" t="s">
        <v>19</v>
      </c>
      <c r="C989" s="2" t="s">
        <v>131</v>
      </c>
      <c r="D989" s="2"/>
      <c r="E989" s="2"/>
      <c r="F989" s="2" t="s">
        <v>126</v>
      </c>
      <c r="G989" s="3">
        <v>46246</v>
      </c>
      <c r="H989" s="2" t="s">
        <v>5045</v>
      </c>
      <c r="I989" s="3">
        <v>46246</v>
      </c>
      <c r="J989" s="2" t="s">
        <v>5046</v>
      </c>
      <c r="K989" s="2" t="s">
        <v>126</v>
      </c>
      <c r="L989" s="2"/>
      <c r="M989" s="2" t="s">
        <v>90</v>
      </c>
      <c r="N989" s="3">
        <v>46246</v>
      </c>
      <c r="O989" s="2"/>
      <c r="P989" s="2"/>
      <c r="Q989" s="2" t="s">
        <v>25</v>
      </c>
      <c r="R989" s="2" t="s">
        <v>25</v>
      </c>
      <c r="S989" s="2"/>
      <c r="T989" s="3"/>
      <c r="U989" s="2"/>
      <c r="V989" s="2"/>
      <c r="W989" s="2" t="s">
        <v>812</v>
      </c>
      <c r="X989" s="2" t="s">
        <v>113</v>
      </c>
      <c r="Y989" s="2" t="s">
        <v>811</v>
      </c>
      <c r="Z989" s="2" t="s">
        <v>92</v>
      </c>
      <c r="AA989" s="2" t="s">
        <v>90</v>
      </c>
      <c r="AB989" s="2"/>
      <c r="AC989" s="2" t="s">
        <v>114</v>
      </c>
      <c r="AD989" s="2"/>
      <c r="AE989" s="2" t="s">
        <v>171</v>
      </c>
      <c r="AF989" s="2" t="s">
        <v>125</v>
      </c>
      <c r="AG989" s="2" t="s">
        <v>126</v>
      </c>
      <c r="AH989" s="2" t="s">
        <v>127</v>
      </c>
      <c r="AI989" s="2"/>
      <c r="AJ989" s="2" t="s">
        <v>138</v>
      </c>
      <c r="AK989" s="2" t="s">
        <v>103</v>
      </c>
      <c r="AL989" s="2" t="s">
        <v>103</v>
      </c>
      <c r="AM989" s="2" t="s">
        <v>139</v>
      </c>
      <c r="AN989" s="2" t="s">
        <v>375</v>
      </c>
      <c r="AO989" s="22">
        <v>0</v>
      </c>
      <c r="AP989" s="22">
        <v>0</v>
      </c>
      <c r="AQ989" s="22">
        <v>1</v>
      </c>
      <c r="AR989" s="22"/>
      <c r="AS989" s="25">
        <v>22530</v>
      </c>
      <c r="AT989" s="25">
        <v>0</v>
      </c>
      <c r="AU989" s="25">
        <v>22627</v>
      </c>
      <c r="AV989" s="25">
        <v>0</v>
      </c>
      <c r="AW989" s="25">
        <v>22530</v>
      </c>
      <c r="AX989" s="25">
        <v>22627</v>
      </c>
      <c r="AY989" s="25">
        <v>97</v>
      </c>
    </row>
    <row r="990" spans="2:51" hidden="1">
      <c r="B990" s="5" t="s">
        <v>19</v>
      </c>
      <c r="C990" s="2" t="s">
        <v>131</v>
      </c>
      <c r="D990" s="2"/>
      <c r="E990" s="2"/>
      <c r="F990" s="2" t="s">
        <v>126</v>
      </c>
      <c r="G990" s="3">
        <v>46246</v>
      </c>
      <c r="H990" s="2" t="s">
        <v>5047</v>
      </c>
      <c r="I990" s="3">
        <v>46246</v>
      </c>
      <c r="J990" s="2" t="s">
        <v>5048</v>
      </c>
      <c r="K990" s="2" t="s">
        <v>126</v>
      </c>
      <c r="L990" s="2"/>
      <c r="M990" s="2" t="s">
        <v>90</v>
      </c>
      <c r="N990" s="3">
        <v>46246</v>
      </c>
      <c r="O990" s="2"/>
      <c r="P990" s="2"/>
      <c r="Q990" s="2" t="s">
        <v>25</v>
      </c>
      <c r="R990" s="2" t="s">
        <v>25</v>
      </c>
      <c r="S990" s="2"/>
      <c r="T990" s="3"/>
      <c r="U990" s="2"/>
      <c r="V990" s="2"/>
      <c r="W990" s="2" t="s">
        <v>284</v>
      </c>
      <c r="X990" s="2" t="s">
        <v>133</v>
      </c>
      <c r="Y990" s="2" t="s">
        <v>475</v>
      </c>
      <c r="Z990" s="2" t="s">
        <v>92</v>
      </c>
      <c r="AA990" s="2" t="s">
        <v>90</v>
      </c>
      <c r="AB990" s="2"/>
      <c r="AC990" s="2" t="s">
        <v>114</v>
      </c>
      <c r="AD990" s="2"/>
      <c r="AE990" s="2" t="s">
        <v>171</v>
      </c>
      <c r="AF990" s="2" t="s">
        <v>125</v>
      </c>
      <c r="AG990" s="2" t="s">
        <v>126</v>
      </c>
      <c r="AH990" s="2" t="s">
        <v>127</v>
      </c>
      <c r="AI990" s="2"/>
      <c r="AJ990" s="2" t="s">
        <v>326</v>
      </c>
      <c r="AK990" s="2" t="s">
        <v>202</v>
      </c>
      <c r="AL990" s="2" t="s">
        <v>202</v>
      </c>
      <c r="AM990" s="2" t="s">
        <v>203</v>
      </c>
      <c r="AN990" s="2" t="s">
        <v>386</v>
      </c>
      <c r="AO990" s="22">
        <v>0</v>
      </c>
      <c r="AP990" s="22">
        <v>0</v>
      </c>
      <c r="AQ990" s="22">
        <v>1</v>
      </c>
      <c r="AR990" s="22"/>
      <c r="AS990" s="25">
        <v>6022</v>
      </c>
      <c r="AT990" s="25">
        <v>0</v>
      </c>
      <c r="AU990" s="25">
        <v>5163</v>
      </c>
      <c r="AV990" s="25">
        <v>0</v>
      </c>
      <c r="AW990" s="25">
        <v>6022</v>
      </c>
      <c r="AX990" s="25">
        <v>5163</v>
      </c>
      <c r="AY990" s="25">
        <v>-859</v>
      </c>
    </row>
    <row r="991" spans="2:51" hidden="1">
      <c r="B991" s="5" t="s">
        <v>19</v>
      </c>
      <c r="C991" s="2" t="s">
        <v>131</v>
      </c>
      <c r="D991" s="2"/>
      <c r="E991" s="2"/>
      <c r="F991" s="2" t="s">
        <v>126</v>
      </c>
      <c r="G991" s="3">
        <v>46246</v>
      </c>
      <c r="H991" s="2" t="s">
        <v>5049</v>
      </c>
      <c r="I991" s="3">
        <v>46246</v>
      </c>
      <c r="J991" s="2" t="s">
        <v>5050</v>
      </c>
      <c r="K991" s="2" t="s">
        <v>126</v>
      </c>
      <c r="L991" s="2"/>
      <c r="M991" s="2" t="s">
        <v>90</v>
      </c>
      <c r="N991" s="3">
        <v>46246</v>
      </c>
      <c r="O991" s="2"/>
      <c r="P991" s="2"/>
      <c r="Q991" s="2" t="s">
        <v>25</v>
      </c>
      <c r="R991" s="2" t="s">
        <v>25</v>
      </c>
      <c r="S991" s="2"/>
      <c r="T991" s="3"/>
      <c r="U991" s="2"/>
      <c r="V991" s="2"/>
      <c r="W991" s="2" t="s">
        <v>1186</v>
      </c>
      <c r="X991" s="2" t="s">
        <v>91</v>
      </c>
      <c r="Y991" s="2" t="s">
        <v>170</v>
      </c>
      <c r="Z991" s="2" t="s">
        <v>92</v>
      </c>
      <c r="AA991" s="2" t="s">
        <v>90</v>
      </c>
      <c r="AB991" s="2"/>
      <c r="AC991" s="2" t="s">
        <v>114</v>
      </c>
      <c r="AD991" s="2"/>
      <c r="AE991" s="2" t="s">
        <v>171</v>
      </c>
      <c r="AF991" s="2" t="s">
        <v>125</v>
      </c>
      <c r="AG991" s="2" t="s">
        <v>126</v>
      </c>
      <c r="AH991" s="2" t="s">
        <v>127</v>
      </c>
      <c r="AI991" s="2"/>
      <c r="AJ991" s="2" t="s">
        <v>248</v>
      </c>
      <c r="AK991" s="2" t="s">
        <v>249</v>
      </c>
      <c r="AL991" s="2" t="s">
        <v>249</v>
      </c>
      <c r="AM991" s="2" t="s">
        <v>250</v>
      </c>
      <c r="AN991" s="2" t="s">
        <v>5051</v>
      </c>
      <c r="AO991" s="22">
        <v>0</v>
      </c>
      <c r="AP991" s="22">
        <v>0</v>
      </c>
      <c r="AQ991" s="22">
        <v>1</v>
      </c>
      <c r="AR991" s="22"/>
      <c r="AS991" s="25">
        <v>57352</v>
      </c>
      <c r="AT991" s="25">
        <v>0</v>
      </c>
      <c r="AU991" s="25">
        <v>79118</v>
      </c>
      <c r="AV991" s="25">
        <v>0</v>
      </c>
      <c r="AW991" s="25">
        <v>57352</v>
      </c>
      <c r="AX991" s="25">
        <v>79118</v>
      </c>
      <c r="AY991" s="25">
        <v>21766</v>
      </c>
    </row>
    <row r="992" spans="2:51" hidden="1">
      <c r="B992" s="5" t="s">
        <v>19</v>
      </c>
      <c r="C992" s="2" t="s">
        <v>131</v>
      </c>
      <c r="D992" s="2"/>
      <c r="E992" s="2"/>
      <c r="F992" s="2" t="s">
        <v>126</v>
      </c>
      <c r="G992" s="3">
        <v>46246</v>
      </c>
      <c r="H992" s="2" t="s">
        <v>5052</v>
      </c>
      <c r="I992" s="3">
        <v>46246</v>
      </c>
      <c r="J992" s="2" t="s">
        <v>5053</v>
      </c>
      <c r="K992" s="2" t="s">
        <v>126</v>
      </c>
      <c r="L992" s="2"/>
      <c r="M992" s="2" t="s">
        <v>90</v>
      </c>
      <c r="N992" s="3">
        <v>46246</v>
      </c>
      <c r="O992" s="2"/>
      <c r="P992" s="2"/>
      <c r="Q992" s="2" t="s">
        <v>25</v>
      </c>
      <c r="R992" s="2" t="s">
        <v>25</v>
      </c>
      <c r="S992" s="2"/>
      <c r="T992" s="3"/>
      <c r="U992" s="2"/>
      <c r="V992" s="2"/>
      <c r="W992" s="2" t="s">
        <v>1130</v>
      </c>
      <c r="X992" s="2" t="s">
        <v>133</v>
      </c>
      <c r="Y992" s="2" t="s">
        <v>170</v>
      </c>
      <c r="Z992" s="2" t="s">
        <v>92</v>
      </c>
      <c r="AA992" s="2" t="s">
        <v>90</v>
      </c>
      <c r="AB992" s="2"/>
      <c r="AC992" s="2" t="s">
        <v>114</v>
      </c>
      <c r="AD992" s="2"/>
      <c r="AE992" s="2" t="s">
        <v>171</v>
      </c>
      <c r="AF992" s="2" t="s">
        <v>125</v>
      </c>
      <c r="AG992" s="2" t="s">
        <v>126</v>
      </c>
      <c r="AH992" s="2" t="s">
        <v>127</v>
      </c>
      <c r="AI992" s="2"/>
      <c r="AJ992" s="2" t="s">
        <v>183</v>
      </c>
      <c r="AK992" s="2" t="s">
        <v>184</v>
      </c>
      <c r="AL992" s="2" t="s">
        <v>184</v>
      </c>
      <c r="AM992" s="2" t="s">
        <v>185</v>
      </c>
      <c r="AN992" s="2" t="s">
        <v>186</v>
      </c>
      <c r="AO992" s="22">
        <v>0</v>
      </c>
      <c r="AP992" s="22">
        <v>0</v>
      </c>
      <c r="AQ992" s="22">
        <v>1</v>
      </c>
      <c r="AR992" s="22"/>
      <c r="AS992" s="25">
        <v>20073</v>
      </c>
      <c r="AT992" s="25">
        <v>0</v>
      </c>
      <c r="AU992" s="25">
        <v>23621</v>
      </c>
      <c r="AV992" s="25">
        <v>0</v>
      </c>
      <c r="AW992" s="25">
        <v>20073</v>
      </c>
      <c r="AX992" s="25">
        <v>23621</v>
      </c>
      <c r="AY992" s="25">
        <v>3548</v>
      </c>
    </row>
    <row r="993" spans="2:51" hidden="1">
      <c r="B993" s="5" t="s">
        <v>19</v>
      </c>
      <c r="C993" s="2" t="s">
        <v>131</v>
      </c>
      <c r="D993" s="2"/>
      <c r="E993" s="2"/>
      <c r="F993" s="2" t="s">
        <v>126</v>
      </c>
      <c r="G993" s="3">
        <v>46246</v>
      </c>
      <c r="H993" s="2" t="s">
        <v>5054</v>
      </c>
      <c r="I993" s="3">
        <v>46246</v>
      </c>
      <c r="J993" s="2" t="s">
        <v>5055</v>
      </c>
      <c r="K993" s="2" t="s">
        <v>126</v>
      </c>
      <c r="L993" s="2"/>
      <c r="M993" s="2" t="s">
        <v>90</v>
      </c>
      <c r="N993" s="3">
        <v>46246</v>
      </c>
      <c r="O993" s="2"/>
      <c r="P993" s="2"/>
      <c r="Q993" s="2" t="s">
        <v>25</v>
      </c>
      <c r="R993" s="2" t="s">
        <v>25</v>
      </c>
      <c r="S993" s="2"/>
      <c r="T993" s="3"/>
      <c r="U993" s="2"/>
      <c r="V993" s="2"/>
      <c r="W993" s="2" t="s">
        <v>1162</v>
      </c>
      <c r="X993" s="2" t="s">
        <v>133</v>
      </c>
      <c r="Y993" s="2" t="s">
        <v>170</v>
      </c>
      <c r="Z993" s="2" t="s">
        <v>92</v>
      </c>
      <c r="AA993" s="2" t="s">
        <v>90</v>
      </c>
      <c r="AB993" s="2"/>
      <c r="AC993" s="2" t="s">
        <v>114</v>
      </c>
      <c r="AD993" s="2"/>
      <c r="AE993" s="2" t="s">
        <v>171</v>
      </c>
      <c r="AF993" s="2" t="s">
        <v>125</v>
      </c>
      <c r="AG993" s="2" t="s">
        <v>126</v>
      </c>
      <c r="AH993" s="2" t="s">
        <v>127</v>
      </c>
      <c r="AI993" s="2"/>
      <c r="AJ993" s="2" t="s">
        <v>390</v>
      </c>
      <c r="AK993" s="2" t="s">
        <v>362</v>
      </c>
      <c r="AL993" s="2" t="s">
        <v>362</v>
      </c>
      <c r="AM993" s="2" t="s">
        <v>391</v>
      </c>
      <c r="AN993" s="2" t="s">
        <v>497</v>
      </c>
      <c r="AO993" s="22">
        <v>0</v>
      </c>
      <c r="AP993" s="22">
        <v>0</v>
      </c>
      <c r="AQ993" s="22">
        <v>1</v>
      </c>
      <c r="AR993" s="22"/>
      <c r="AS993" s="25">
        <v>31544</v>
      </c>
      <c r="AT993" s="25">
        <v>0</v>
      </c>
      <c r="AU993" s="25">
        <v>35960</v>
      </c>
      <c r="AV993" s="25">
        <v>0</v>
      </c>
      <c r="AW993" s="25">
        <v>31544</v>
      </c>
      <c r="AX993" s="25">
        <v>35960</v>
      </c>
      <c r="AY993" s="25">
        <v>4416</v>
      </c>
    </row>
    <row r="994" spans="2:51" hidden="1">
      <c r="B994" s="5" t="s">
        <v>19</v>
      </c>
      <c r="C994" s="2" t="s">
        <v>131</v>
      </c>
      <c r="D994" s="2"/>
      <c r="E994" s="2"/>
      <c r="F994" s="2" t="s">
        <v>126</v>
      </c>
      <c r="G994" s="3">
        <v>46246</v>
      </c>
      <c r="H994" s="2" t="s">
        <v>5056</v>
      </c>
      <c r="I994" s="3">
        <v>46246</v>
      </c>
      <c r="J994" s="2" t="s">
        <v>5057</v>
      </c>
      <c r="K994" s="2" t="s">
        <v>126</v>
      </c>
      <c r="L994" s="2"/>
      <c r="M994" s="2" t="s">
        <v>90</v>
      </c>
      <c r="N994" s="3">
        <v>46246</v>
      </c>
      <c r="O994" s="2"/>
      <c r="P994" s="2"/>
      <c r="Q994" s="2" t="s">
        <v>25</v>
      </c>
      <c r="R994" s="2" t="s">
        <v>25</v>
      </c>
      <c r="S994" s="2"/>
      <c r="T994" s="3"/>
      <c r="U994" s="2"/>
      <c r="V994" s="2"/>
      <c r="W994" s="2" t="s">
        <v>346</v>
      </c>
      <c r="X994" s="2" t="s">
        <v>113</v>
      </c>
      <c r="Y994" s="2" t="s">
        <v>170</v>
      </c>
      <c r="Z994" s="2" t="s">
        <v>92</v>
      </c>
      <c r="AA994" s="2" t="s">
        <v>90</v>
      </c>
      <c r="AB994" s="2"/>
      <c r="AC994" s="2" t="s">
        <v>114</v>
      </c>
      <c r="AD994" s="2"/>
      <c r="AE994" s="2" t="s">
        <v>171</v>
      </c>
      <c r="AF994" s="2" t="s">
        <v>125</v>
      </c>
      <c r="AG994" s="2" t="s">
        <v>126</v>
      </c>
      <c r="AH994" s="2" t="s">
        <v>127</v>
      </c>
      <c r="AI994" s="2"/>
      <c r="AJ994" s="2" t="s">
        <v>138</v>
      </c>
      <c r="AK994" s="2" t="s">
        <v>103</v>
      </c>
      <c r="AL994" s="2" t="s">
        <v>103</v>
      </c>
      <c r="AM994" s="2" t="s">
        <v>139</v>
      </c>
      <c r="AN994" s="2" t="s">
        <v>702</v>
      </c>
      <c r="AO994" s="22">
        <v>0</v>
      </c>
      <c r="AP994" s="22">
        <v>0</v>
      </c>
      <c r="AQ994" s="22">
        <v>1</v>
      </c>
      <c r="AR994" s="22"/>
      <c r="AS994" s="25">
        <v>22530</v>
      </c>
      <c r="AT994" s="25">
        <v>0</v>
      </c>
      <c r="AU994" s="25">
        <v>22627</v>
      </c>
      <c r="AV994" s="25">
        <v>0</v>
      </c>
      <c r="AW994" s="25">
        <v>22530</v>
      </c>
      <c r="AX994" s="25">
        <v>22627</v>
      </c>
      <c r="AY994" s="25">
        <v>97</v>
      </c>
    </row>
    <row r="995" spans="2:51" hidden="1">
      <c r="B995" s="5" t="s">
        <v>19</v>
      </c>
      <c r="C995" s="2" t="s">
        <v>131</v>
      </c>
      <c r="D995" s="2"/>
      <c r="E995" s="2"/>
      <c r="F995" s="2" t="s">
        <v>126</v>
      </c>
      <c r="G995" s="3">
        <v>46246</v>
      </c>
      <c r="H995" s="2" t="s">
        <v>5058</v>
      </c>
      <c r="I995" s="3">
        <v>46246</v>
      </c>
      <c r="J995" s="2" t="s">
        <v>5059</v>
      </c>
      <c r="K995" s="2" t="s">
        <v>126</v>
      </c>
      <c r="L995" s="2"/>
      <c r="M995" s="2" t="s">
        <v>90</v>
      </c>
      <c r="N995" s="3">
        <v>46246</v>
      </c>
      <c r="O995" s="2"/>
      <c r="P995" s="2"/>
      <c r="Q995" s="2" t="s">
        <v>25</v>
      </c>
      <c r="R995" s="2" t="s">
        <v>25</v>
      </c>
      <c r="S995" s="2"/>
      <c r="T995" s="3"/>
      <c r="U995" s="2"/>
      <c r="V995" s="2"/>
      <c r="W995" s="2" t="s">
        <v>518</v>
      </c>
      <c r="X995" s="2" t="s">
        <v>113</v>
      </c>
      <c r="Y995" s="2" t="s">
        <v>170</v>
      </c>
      <c r="Z995" s="2" t="s">
        <v>92</v>
      </c>
      <c r="AA995" s="2" t="s">
        <v>90</v>
      </c>
      <c r="AB995" s="2"/>
      <c r="AC995" s="2" t="s">
        <v>114</v>
      </c>
      <c r="AD995" s="2"/>
      <c r="AE995" s="2" t="s">
        <v>171</v>
      </c>
      <c r="AF995" s="2" t="s">
        <v>125</v>
      </c>
      <c r="AG995" s="2" t="s">
        <v>126</v>
      </c>
      <c r="AH995" s="2" t="s">
        <v>127</v>
      </c>
      <c r="AI995" s="2"/>
      <c r="AJ995" s="2" t="s">
        <v>123</v>
      </c>
      <c r="AK995" s="2" t="s">
        <v>13</v>
      </c>
      <c r="AL995" s="2" t="s">
        <v>13</v>
      </c>
      <c r="AM995" s="2" t="s">
        <v>124</v>
      </c>
      <c r="AN995" s="2" t="s">
        <v>726</v>
      </c>
      <c r="AO995" s="22">
        <v>0</v>
      </c>
      <c r="AP995" s="22">
        <v>0</v>
      </c>
      <c r="AQ995" s="22">
        <v>1</v>
      </c>
      <c r="AR995" s="22"/>
      <c r="AS995" s="25">
        <v>19643</v>
      </c>
      <c r="AT995" s="25">
        <v>0</v>
      </c>
      <c r="AU995" s="25">
        <v>21897</v>
      </c>
      <c r="AV995" s="25">
        <v>0</v>
      </c>
      <c r="AW995" s="25">
        <v>19643</v>
      </c>
      <c r="AX995" s="25">
        <v>21897</v>
      </c>
      <c r="AY995" s="25">
        <v>2254</v>
      </c>
    </row>
    <row r="996" spans="2:51" hidden="1">
      <c r="B996" s="5" t="s">
        <v>19</v>
      </c>
      <c r="C996" s="2" t="s">
        <v>112</v>
      </c>
      <c r="D996" s="2" t="s">
        <v>100</v>
      </c>
      <c r="E996" s="2"/>
      <c r="F996" s="2"/>
      <c r="G996" s="3">
        <v>46246</v>
      </c>
      <c r="H996" s="2" t="s">
        <v>5060</v>
      </c>
      <c r="I996" s="3">
        <v>46246</v>
      </c>
      <c r="J996" s="2" t="s">
        <v>5061</v>
      </c>
      <c r="K996" s="2"/>
      <c r="L996" s="2"/>
      <c r="M996" s="2" t="s">
        <v>90</v>
      </c>
      <c r="N996" s="3"/>
      <c r="O996" s="2"/>
      <c r="P996" s="2"/>
      <c r="Q996" s="2" t="s">
        <v>25</v>
      </c>
      <c r="R996" s="2" t="s">
        <v>25</v>
      </c>
      <c r="S996" s="2"/>
      <c r="T996" s="3">
        <v>46246</v>
      </c>
      <c r="U996" s="2" t="s">
        <v>5062</v>
      </c>
      <c r="V996" s="2"/>
      <c r="W996" s="2" t="s">
        <v>5063</v>
      </c>
      <c r="X996" s="2" t="s">
        <v>113</v>
      </c>
      <c r="Y996" s="2" t="s">
        <v>5064</v>
      </c>
      <c r="Z996" s="2" t="s">
        <v>92</v>
      </c>
      <c r="AA996" s="2" t="s">
        <v>90</v>
      </c>
      <c r="AB996" s="2"/>
      <c r="AC996" s="2" t="s">
        <v>114</v>
      </c>
      <c r="AD996" s="2">
        <v>1</v>
      </c>
      <c r="AE996" s="2" t="s">
        <v>125</v>
      </c>
      <c r="AF996" s="2" t="s">
        <v>125</v>
      </c>
      <c r="AG996" s="2" t="s">
        <v>126</v>
      </c>
      <c r="AH996" s="2" t="s">
        <v>127</v>
      </c>
      <c r="AI996" s="2"/>
      <c r="AJ996" s="2" t="s">
        <v>134</v>
      </c>
      <c r="AK996" s="2" t="s">
        <v>10</v>
      </c>
      <c r="AL996" s="2" t="s">
        <v>10</v>
      </c>
      <c r="AM996" s="2" t="s">
        <v>135</v>
      </c>
      <c r="AN996" s="2"/>
      <c r="AO996" s="22">
        <v>0</v>
      </c>
      <c r="AP996" s="22">
        <v>0</v>
      </c>
      <c r="AQ996" s="22">
        <v>0</v>
      </c>
      <c r="AR996" s="22">
        <v>0</v>
      </c>
      <c r="AS996" s="25">
        <v>46000</v>
      </c>
      <c r="AT996" s="25">
        <v>0</v>
      </c>
      <c r="AU996" s="25">
        <v>56580</v>
      </c>
      <c r="AV996" s="25">
        <v>0</v>
      </c>
      <c r="AW996" s="25">
        <v>46000</v>
      </c>
      <c r="AX996" s="25">
        <v>56580</v>
      </c>
      <c r="AY996" s="25">
        <v>10580</v>
      </c>
    </row>
    <row r="997" spans="2:51" hidden="1">
      <c r="B997" s="5" t="s">
        <v>19</v>
      </c>
      <c r="C997" s="2" t="s">
        <v>112</v>
      </c>
      <c r="D997" s="2" t="s">
        <v>100</v>
      </c>
      <c r="E997" s="2"/>
      <c r="F997" s="2"/>
      <c r="G997" s="3">
        <v>46246</v>
      </c>
      <c r="H997" s="2" t="s">
        <v>5065</v>
      </c>
      <c r="I997" s="3">
        <v>46246</v>
      </c>
      <c r="J997" s="2" t="s">
        <v>5066</v>
      </c>
      <c r="K997" s="2"/>
      <c r="L997" s="2"/>
      <c r="M997" s="2" t="s">
        <v>90</v>
      </c>
      <c r="N997" s="3"/>
      <c r="O997" s="2"/>
      <c r="P997" s="2"/>
      <c r="Q997" s="2" t="s">
        <v>23</v>
      </c>
      <c r="R997" s="2" t="s">
        <v>23</v>
      </c>
      <c r="S997" s="2"/>
      <c r="T997" s="3">
        <v>46246</v>
      </c>
      <c r="U997" s="2" t="s">
        <v>5067</v>
      </c>
      <c r="V997" s="2"/>
      <c r="W997" s="2" t="s">
        <v>703</v>
      </c>
      <c r="X997" s="2" t="s">
        <v>113</v>
      </c>
      <c r="Y997" s="2" t="s">
        <v>704</v>
      </c>
      <c r="Z997" s="2" t="s">
        <v>92</v>
      </c>
      <c r="AA997" s="2" t="s">
        <v>90</v>
      </c>
      <c r="AB997" s="2"/>
      <c r="AC997" s="2" t="s">
        <v>114</v>
      </c>
      <c r="AD997" s="2">
        <v>1</v>
      </c>
      <c r="AE997" s="2" t="s">
        <v>282</v>
      </c>
      <c r="AF997" s="2" t="s">
        <v>3</v>
      </c>
      <c r="AG997" s="2" t="s">
        <v>3</v>
      </c>
      <c r="AH997" s="2" t="s">
        <v>283</v>
      </c>
      <c r="AI997" s="2"/>
      <c r="AJ997" s="2" t="s">
        <v>343</v>
      </c>
      <c r="AK997" s="2" t="s">
        <v>286</v>
      </c>
      <c r="AL997" s="2" t="s">
        <v>286</v>
      </c>
      <c r="AM997" s="2" t="s">
        <v>303</v>
      </c>
      <c r="AN997" s="2" t="s">
        <v>5068</v>
      </c>
      <c r="AO997" s="22">
        <v>0</v>
      </c>
      <c r="AP997" s="22">
        <v>0</v>
      </c>
      <c r="AQ997" s="22">
        <v>0</v>
      </c>
      <c r="AR997" s="22">
        <v>0</v>
      </c>
      <c r="AS997" s="25">
        <v>16000</v>
      </c>
      <c r="AT997" s="25">
        <v>0</v>
      </c>
      <c r="AU997" s="25">
        <v>20462</v>
      </c>
      <c r="AV997" s="25">
        <v>0</v>
      </c>
      <c r="AW997" s="25">
        <v>16000</v>
      </c>
      <c r="AX997" s="25">
        <v>20462</v>
      </c>
      <c r="AY997" s="25">
        <v>4462</v>
      </c>
    </row>
    <row r="998" spans="2:51" hidden="1">
      <c r="B998" s="5" t="s">
        <v>19</v>
      </c>
      <c r="C998" s="2" t="s">
        <v>112</v>
      </c>
      <c r="D998" s="2" t="s">
        <v>100</v>
      </c>
      <c r="E998" s="2"/>
      <c r="F998" s="2"/>
      <c r="G998" s="3">
        <v>46246</v>
      </c>
      <c r="H998" s="2" t="s">
        <v>5069</v>
      </c>
      <c r="I998" s="3">
        <v>46246</v>
      </c>
      <c r="J998" s="2" t="s">
        <v>5070</v>
      </c>
      <c r="K998" s="2"/>
      <c r="L998" s="2"/>
      <c r="M998" s="2" t="s">
        <v>90</v>
      </c>
      <c r="N998" s="3"/>
      <c r="O998" s="2"/>
      <c r="P998" s="2"/>
      <c r="Q998" s="2" t="s">
        <v>23</v>
      </c>
      <c r="R998" s="2" t="s">
        <v>23</v>
      </c>
      <c r="S998" s="2"/>
      <c r="T998" s="3">
        <v>46246</v>
      </c>
      <c r="U998" s="2" t="s">
        <v>5071</v>
      </c>
      <c r="V998" s="2"/>
      <c r="W998" s="2" t="s">
        <v>5072</v>
      </c>
      <c r="X998" s="2" t="s">
        <v>113</v>
      </c>
      <c r="Y998" s="2" t="s">
        <v>5073</v>
      </c>
      <c r="Z998" s="2" t="s">
        <v>92</v>
      </c>
      <c r="AA998" s="2" t="s">
        <v>90</v>
      </c>
      <c r="AB998" s="2"/>
      <c r="AC998" s="2" t="s">
        <v>114</v>
      </c>
      <c r="AD998" s="2">
        <v>1</v>
      </c>
      <c r="AE998" s="2" t="s">
        <v>7</v>
      </c>
      <c r="AF998" s="2" t="s">
        <v>7</v>
      </c>
      <c r="AG998" s="2" t="s">
        <v>103</v>
      </c>
      <c r="AH998" s="2" t="s">
        <v>7</v>
      </c>
      <c r="AI998" s="2"/>
      <c r="AJ998" s="2" t="s">
        <v>115</v>
      </c>
      <c r="AK998" s="2" t="s">
        <v>116</v>
      </c>
      <c r="AL998" s="2" t="s">
        <v>116</v>
      </c>
      <c r="AM998" s="2" t="s">
        <v>117</v>
      </c>
      <c r="AN998" s="2" t="s">
        <v>5074</v>
      </c>
      <c r="AO998" s="22">
        <v>0</v>
      </c>
      <c r="AP998" s="22">
        <v>0</v>
      </c>
      <c r="AQ998" s="22">
        <v>0</v>
      </c>
      <c r="AR998" s="22">
        <v>0</v>
      </c>
      <c r="AS998" s="25">
        <v>18000</v>
      </c>
      <c r="AT998" s="25">
        <v>0</v>
      </c>
      <c r="AU998" s="25">
        <v>24255.7</v>
      </c>
      <c r="AV998" s="25">
        <v>0</v>
      </c>
      <c r="AW998" s="25">
        <v>18000</v>
      </c>
      <c r="AX998" s="25">
        <v>24255.7</v>
      </c>
      <c r="AY998" s="25">
        <v>6255.7</v>
      </c>
    </row>
    <row r="999" spans="2:51" hidden="1">
      <c r="B999" s="5" t="s">
        <v>19</v>
      </c>
      <c r="C999" s="2" t="s">
        <v>112</v>
      </c>
      <c r="D999" s="2" t="s">
        <v>100</v>
      </c>
      <c r="E999" s="2"/>
      <c r="F999" s="2"/>
      <c r="G999" s="3">
        <v>46246</v>
      </c>
      <c r="H999" s="2" t="s">
        <v>5075</v>
      </c>
      <c r="I999" s="3">
        <v>46246</v>
      </c>
      <c r="J999" s="2" t="s">
        <v>5076</v>
      </c>
      <c r="K999" s="2"/>
      <c r="L999" s="2"/>
      <c r="M999" s="2" t="s">
        <v>90</v>
      </c>
      <c r="N999" s="3"/>
      <c r="O999" s="2"/>
      <c r="P999" s="2"/>
      <c r="Q999" s="2" t="s">
        <v>1048</v>
      </c>
      <c r="R999" s="2" t="s">
        <v>1048</v>
      </c>
      <c r="S999" s="2"/>
      <c r="T999" s="3">
        <v>46246</v>
      </c>
      <c r="U999" s="2" t="s">
        <v>5077</v>
      </c>
      <c r="V999" s="2"/>
      <c r="W999" s="2" t="s">
        <v>5078</v>
      </c>
      <c r="X999" s="2" t="s">
        <v>113</v>
      </c>
      <c r="Y999" s="2" t="s">
        <v>5079</v>
      </c>
      <c r="Z999" s="2" t="s">
        <v>92</v>
      </c>
      <c r="AA999" s="2" t="s">
        <v>90</v>
      </c>
      <c r="AB999" s="2"/>
      <c r="AC999" s="2" t="s">
        <v>114</v>
      </c>
      <c r="AD999" s="2"/>
      <c r="AE999" s="2" t="s">
        <v>282</v>
      </c>
      <c r="AF999" s="2" t="s">
        <v>3</v>
      </c>
      <c r="AG999" s="2" t="s">
        <v>3</v>
      </c>
      <c r="AH999" s="2" t="s">
        <v>283</v>
      </c>
      <c r="AI999" s="2"/>
      <c r="AJ999" s="2" t="s">
        <v>329</v>
      </c>
      <c r="AK999" s="2" t="s">
        <v>329</v>
      </c>
      <c r="AL999" s="2" t="s">
        <v>103</v>
      </c>
      <c r="AM999" s="2"/>
      <c r="AN999" s="2" t="s">
        <v>5080</v>
      </c>
      <c r="AO999" s="22">
        <v>0</v>
      </c>
      <c r="AP999" s="22">
        <v>0</v>
      </c>
      <c r="AQ999" s="22">
        <v>0</v>
      </c>
      <c r="AR999" s="22">
        <v>0</v>
      </c>
      <c r="AS999" s="25">
        <v>17000</v>
      </c>
      <c r="AT999" s="25">
        <v>0</v>
      </c>
      <c r="AU999" s="25">
        <v>19500</v>
      </c>
      <c r="AV999" s="25">
        <v>0</v>
      </c>
      <c r="AW999" s="25">
        <v>17000</v>
      </c>
      <c r="AX999" s="25">
        <v>19500</v>
      </c>
      <c r="AY999" s="25">
        <v>2500</v>
      </c>
    </row>
    <row r="1000" spans="2:51" hidden="1">
      <c r="B1000" s="5" t="s">
        <v>19</v>
      </c>
      <c r="C1000" s="2" t="s">
        <v>112</v>
      </c>
      <c r="D1000" s="2" t="s">
        <v>100</v>
      </c>
      <c r="E1000" s="2"/>
      <c r="F1000" s="2"/>
      <c r="G1000" s="3">
        <v>46246</v>
      </c>
      <c r="H1000" s="2" t="s">
        <v>5081</v>
      </c>
      <c r="I1000" s="3">
        <v>46246</v>
      </c>
      <c r="J1000" s="2" t="s">
        <v>5082</v>
      </c>
      <c r="K1000" s="2"/>
      <c r="L1000" s="2"/>
      <c r="M1000" s="2" t="s">
        <v>90</v>
      </c>
      <c r="N1000" s="3"/>
      <c r="O1000" s="2"/>
      <c r="P1000" s="2"/>
      <c r="Q1000" s="2" t="s">
        <v>23</v>
      </c>
      <c r="R1000" s="2" t="s">
        <v>23</v>
      </c>
      <c r="S1000" s="2"/>
      <c r="T1000" s="3">
        <v>46246</v>
      </c>
      <c r="U1000" s="2" t="s">
        <v>5083</v>
      </c>
      <c r="V1000" s="2"/>
      <c r="W1000" s="2" t="s">
        <v>5084</v>
      </c>
      <c r="X1000" s="2" t="s">
        <v>113</v>
      </c>
      <c r="Y1000" s="2" t="s">
        <v>5085</v>
      </c>
      <c r="Z1000" s="2" t="s">
        <v>92</v>
      </c>
      <c r="AA1000" s="2" t="s">
        <v>90</v>
      </c>
      <c r="AB1000" s="2"/>
      <c r="AC1000" s="2" t="s">
        <v>114</v>
      </c>
      <c r="AD1000" s="2">
        <v>1</v>
      </c>
      <c r="AE1000" s="2" t="s">
        <v>282</v>
      </c>
      <c r="AF1000" s="2" t="s">
        <v>3</v>
      </c>
      <c r="AG1000" s="2" t="s">
        <v>3</v>
      </c>
      <c r="AH1000" s="2" t="s">
        <v>283</v>
      </c>
      <c r="AI1000" s="2"/>
      <c r="AJ1000" s="2" t="s">
        <v>140</v>
      </c>
      <c r="AK1000" s="2" t="s">
        <v>141</v>
      </c>
      <c r="AL1000" s="2" t="s">
        <v>141</v>
      </c>
      <c r="AM1000" s="2" t="s">
        <v>142</v>
      </c>
      <c r="AN1000" s="2" t="s">
        <v>5086</v>
      </c>
      <c r="AO1000" s="22">
        <v>0</v>
      </c>
      <c r="AP1000" s="22">
        <v>0</v>
      </c>
      <c r="AQ1000" s="22">
        <v>0</v>
      </c>
      <c r="AR1000" s="22">
        <v>0</v>
      </c>
      <c r="AS1000" s="25">
        <v>20000</v>
      </c>
      <c r="AT1000" s="25">
        <v>0</v>
      </c>
      <c r="AU1000" s="25">
        <v>26000</v>
      </c>
      <c r="AV1000" s="25">
        <v>0</v>
      </c>
      <c r="AW1000" s="25">
        <v>20000</v>
      </c>
      <c r="AX1000" s="25">
        <v>26000</v>
      </c>
      <c r="AY1000" s="25">
        <v>6000</v>
      </c>
    </row>
    <row r="1001" spans="2:51" hidden="1">
      <c r="B1001" s="5" t="s">
        <v>19</v>
      </c>
      <c r="C1001" s="2" t="s">
        <v>112</v>
      </c>
      <c r="D1001" s="2" t="s">
        <v>100</v>
      </c>
      <c r="E1001" s="2"/>
      <c r="F1001" s="2"/>
      <c r="G1001" s="3">
        <v>46246</v>
      </c>
      <c r="H1001" s="2" t="s">
        <v>5087</v>
      </c>
      <c r="I1001" s="3">
        <v>46246</v>
      </c>
      <c r="J1001" s="2" t="s">
        <v>5088</v>
      </c>
      <c r="K1001" s="2"/>
      <c r="L1001" s="2"/>
      <c r="M1001" s="2" t="s">
        <v>90</v>
      </c>
      <c r="N1001" s="3"/>
      <c r="O1001" s="2"/>
      <c r="P1001" s="2"/>
      <c r="Q1001" s="2" t="s">
        <v>23</v>
      </c>
      <c r="R1001" s="2" t="s">
        <v>23</v>
      </c>
      <c r="S1001" s="2"/>
      <c r="T1001" s="3">
        <v>46246</v>
      </c>
      <c r="U1001" s="2" t="s">
        <v>5089</v>
      </c>
      <c r="V1001" s="2"/>
      <c r="W1001" s="2" t="s">
        <v>5090</v>
      </c>
      <c r="X1001" s="2" t="s">
        <v>113</v>
      </c>
      <c r="Y1001" s="2" t="s">
        <v>5091</v>
      </c>
      <c r="Z1001" s="2" t="s">
        <v>92</v>
      </c>
      <c r="AA1001" s="2" t="s">
        <v>90</v>
      </c>
      <c r="AB1001" s="2"/>
      <c r="AC1001" s="2" t="s">
        <v>114</v>
      </c>
      <c r="AD1001" s="2">
        <v>1</v>
      </c>
      <c r="AE1001" s="2" t="s">
        <v>282</v>
      </c>
      <c r="AF1001" s="2" t="s">
        <v>3</v>
      </c>
      <c r="AG1001" s="2" t="s">
        <v>3</v>
      </c>
      <c r="AH1001" s="2" t="s">
        <v>283</v>
      </c>
      <c r="AI1001" s="2"/>
      <c r="AJ1001" s="2" t="s">
        <v>343</v>
      </c>
      <c r="AK1001" s="2" t="s">
        <v>286</v>
      </c>
      <c r="AL1001" s="2" t="s">
        <v>286</v>
      </c>
      <c r="AM1001" s="2" t="s">
        <v>303</v>
      </c>
      <c r="AN1001" s="2" t="s">
        <v>5092</v>
      </c>
      <c r="AO1001" s="22">
        <v>0</v>
      </c>
      <c r="AP1001" s="22">
        <v>0</v>
      </c>
      <c r="AQ1001" s="22">
        <v>0</v>
      </c>
      <c r="AR1001" s="22">
        <v>0</v>
      </c>
      <c r="AS1001" s="25">
        <v>11000</v>
      </c>
      <c r="AT1001" s="25">
        <v>0</v>
      </c>
      <c r="AU1001" s="25">
        <v>14963</v>
      </c>
      <c r="AV1001" s="25">
        <v>0</v>
      </c>
      <c r="AW1001" s="25">
        <v>11000</v>
      </c>
      <c r="AX1001" s="25">
        <v>14963</v>
      </c>
      <c r="AY1001" s="25">
        <v>3963</v>
      </c>
    </row>
    <row r="1002" spans="2:51" hidden="1">
      <c r="B1002" s="5" t="s">
        <v>19</v>
      </c>
      <c r="C1002" s="2" t="s">
        <v>112</v>
      </c>
      <c r="D1002" s="2" t="s">
        <v>100</v>
      </c>
      <c r="E1002" s="2"/>
      <c r="F1002" s="2"/>
      <c r="G1002" s="3">
        <v>46246</v>
      </c>
      <c r="H1002" s="2" t="s">
        <v>5093</v>
      </c>
      <c r="I1002" s="3">
        <v>46246</v>
      </c>
      <c r="J1002" s="2" t="s">
        <v>5094</v>
      </c>
      <c r="K1002" s="2"/>
      <c r="L1002" s="2"/>
      <c r="M1002" s="2" t="s">
        <v>90</v>
      </c>
      <c r="N1002" s="3"/>
      <c r="O1002" s="2"/>
      <c r="P1002" s="2"/>
      <c r="Q1002" s="2" t="s">
        <v>23</v>
      </c>
      <c r="R1002" s="2" t="s">
        <v>23</v>
      </c>
      <c r="S1002" s="2"/>
      <c r="T1002" s="3">
        <v>46246</v>
      </c>
      <c r="U1002" s="2" t="s">
        <v>5095</v>
      </c>
      <c r="V1002" s="2"/>
      <c r="W1002" s="2" t="s">
        <v>5096</v>
      </c>
      <c r="X1002" s="2" t="s">
        <v>113</v>
      </c>
      <c r="Y1002" s="2" t="s">
        <v>5097</v>
      </c>
      <c r="Z1002" s="2" t="s">
        <v>92</v>
      </c>
      <c r="AA1002" s="2" t="s">
        <v>90</v>
      </c>
      <c r="AB1002" s="2"/>
      <c r="AC1002" s="2" t="s">
        <v>114</v>
      </c>
      <c r="AD1002" s="2">
        <v>1</v>
      </c>
      <c r="AE1002" s="2" t="s">
        <v>282</v>
      </c>
      <c r="AF1002" s="2" t="s">
        <v>3</v>
      </c>
      <c r="AG1002" s="2" t="s">
        <v>3</v>
      </c>
      <c r="AH1002" s="2" t="s">
        <v>283</v>
      </c>
      <c r="AI1002" s="2"/>
      <c r="AJ1002" s="2" t="s">
        <v>138</v>
      </c>
      <c r="AK1002" s="2" t="s">
        <v>103</v>
      </c>
      <c r="AL1002" s="2" t="s">
        <v>103</v>
      </c>
      <c r="AM1002" s="2" t="s">
        <v>139</v>
      </c>
      <c r="AN1002" s="2" t="s">
        <v>5098</v>
      </c>
      <c r="AO1002" s="22">
        <v>0</v>
      </c>
      <c r="AP1002" s="22">
        <v>0</v>
      </c>
      <c r="AQ1002" s="22">
        <v>0</v>
      </c>
      <c r="AR1002" s="22">
        <v>0</v>
      </c>
      <c r="AS1002" s="25">
        <v>26000</v>
      </c>
      <c r="AT1002" s="25">
        <v>0</v>
      </c>
      <c r="AU1002" s="25">
        <v>31360</v>
      </c>
      <c r="AV1002" s="25">
        <v>0</v>
      </c>
      <c r="AW1002" s="25">
        <v>26000</v>
      </c>
      <c r="AX1002" s="25">
        <v>31360</v>
      </c>
      <c r="AY1002" s="25">
        <v>5360</v>
      </c>
    </row>
    <row r="1003" spans="2:51" hidden="1">
      <c r="B1003" s="5" t="s">
        <v>19</v>
      </c>
      <c r="C1003" s="2" t="s">
        <v>112</v>
      </c>
      <c r="D1003" s="2" t="s">
        <v>100</v>
      </c>
      <c r="E1003" s="2"/>
      <c r="F1003" s="2"/>
      <c r="G1003" s="3">
        <v>46246</v>
      </c>
      <c r="H1003" s="2" t="s">
        <v>5099</v>
      </c>
      <c r="I1003" s="3">
        <v>46246</v>
      </c>
      <c r="J1003" s="2" t="s">
        <v>5100</v>
      </c>
      <c r="K1003" s="2"/>
      <c r="L1003" s="2"/>
      <c r="M1003" s="2" t="s">
        <v>90</v>
      </c>
      <c r="N1003" s="3"/>
      <c r="O1003" s="2"/>
      <c r="P1003" s="2"/>
      <c r="Q1003" s="2" t="s">
        <v>23</v>
      </c>
      <c r="R1003" s="2" t="s">
        <v>23</v>
      </c>
      <c r="S1003" s="2"/>
      <c r="T1003" s="3">
        <v>46246</v>
      </c>
      <c r="U1003" s="2" t="s">
        <v>5101</v>
      </c>
      <c r="V1003" s="2"/>
      <c r="W1003" s="2" t="s">
        <v>5102</v>
      </c>
      <c r="X1003" s="2" t="s">
        <v>113</v>
      </c>
      <c r="Y1003" s="2" t="s">
        <v>5103</v>
      </c>
      <c r="Z1003" s="2" t="s">
        <v>92</v>
      </c>
      <c r="AA1003" s="2" t="s">
        <v>90</v>
      </c>
      <c r="AB1003" s="2"/>
      <c r="AC1003" s="2" t="s">
        <v>114</v>
      </c>
      <c r="AD1003" s="2">
        <v>1</v>
      </c>
      <c r="AE1003" s="2" t="s">
        <v>216</v>
      </c>
      <c r="AF1003" s="2" t="s">
        <v>216</v>
      </c>
      <c r="AG1003" s="2" t="s">
        <v>103</v>
      </c>
      <c r="AH1003" s="2"/>
      <c r="AI1003" s="2"/>
      <c r="AJ1003" s="2" t="s">
        <v>123</v>
      </c>
      <c r="AK1003" s="2" t="s">
        <v>13</v>
      </c>
      <c r="AL1003" s="2" t="s">
        <v>13</v>
      </c>
      <c r="AM1003" s="2" t="s">
        <v>124</v>
      </c>
      <c r="AN1003" s="2" t="s">
        <v>5104</v>
      </c>
      <c r="AO1003" s="22">
        <v>0</v>
      </c>
      <c r="AP1003" s="22">
        <v>0</v>
      </c>
      <c r="AQ1003" s="22">
        <v>0</v>
      </c>
      <c r="AR1003" s="22">
        <v>0</v>
      </c>
      <c r="AS1003" s="25">
        <v>5000</v>
      </c>
      <c r="AT1003" s="25">
        <v>0</v>
      </c>
      <c r="AU1003" s="25">
        <v>5000</v>
      </c>
      <c r="AV1003" s="25">
        <v>0</v>
      </c>
      <c r="AW1003" s="25">
        <v>5000</v>
      </c>
      <c r="AX1003" s="25">
        <v>5000</v>
      </c>
      <c r="AY1003" s="25">
        <v>0</v>
      </c>
    </row>
    <row r="1004" spans="2:51">
      <c r="B1004" s="5" t="s">
        <v>19</v>
      </c>
      <c r="C1004" s="2" t="s">
        <v>112</v>
      </c>
      <c r="D1004" s="2" t="s">
        <v>100</v>
      </c>
      <c r="E1004" s="2"/>
      <c r="F1004" s="2"/>
      <c r="G1004" s="3">
        <v>46246</v>
      </c>
      <c r="H1004" s="2" t="s">
        <v>5105</v>
      </c>
      <c r="I1004" s="3">
        <v>46246</v>
      </c>
      <c r="J1004" s="2" t="s">
        <v>5106</v>
      </c>
      <c r="K1004" s="2"/>
      <c r="L1004" s="2"/>
      <c r="M1004" s="2" t="s">
        <v>90</v>
      </c>
      <c r="N1004" s="3"/>
      <c r="O1004" s="2"/>
      <c r="P1004" s="2"/>
      <c r="Q1004" s="2" t="s">
        <v>1165</v>
      </c>
      <c r="R1004" s="2" t="s">
        <v>1165</v>
      </c>
      <c r="S1004" s="2"/>
      <c r="T1004" s="3">
        <v>46246</v>
      </c>
      <c r="U1004" s="2" t="s">
        <v>5107</v>
      </c>
      <c r="V1004" s="2"/>
      <c r="W1004" s="2" t="s">
        <v>653</v>
      </c>
      <c r="X1004" s="2" t="s">
        <v>91</v>
      </c>
      <c r="Y1004" s="2" t="s">
        <v>654</v>
      </c>
      <c r="Z1004" s="2" t="s">
        <v>149</v>
      </c>
      <c r="AA1004" s="2" t="s">
        <v>90</v>
      </c>
      <c r="AB1004" s="2"/>
      <c r="AC1004" s="2" t="s">
        <v>114</v>
      </c>
      <c r="AD1004" s="2">
        <v>1</v>
      </c>
      <c r="AE1004" s="2" t="s">
        <v>254</v>
      </c>
      <c r="AF1004" s="2" t="s">
        <v>126</v>
      </c>
      <c r="AG1004" s="2" t="s">
        <v>126</v>
      </c>
      <c r="AH1004" s="2" t="s">
        <v>314</v>
      </c>
      <c r="AI1004" s="2"/>
      <c r="AJ1004" s="2" t="s">
        <v>5108</v>
      </c>
      <c r="AK1004" s="2" t="s">
        <v>5109</v>
      </c>
      <c r="AL1004" s="2" t="s">
        <v>5109</v>
      </c>
      <c r="AM1004" s="2" t="s">
        <v>5110</v>
      </c>
      <c r="AN1004" s="2" t="s">
        <v>5111</v>
      </c>
      <c r="AO1004" s="22">
        <v>0</v>
      </c>
      <c r="AP1004" s="22">
        <v>1565</v>
      </c>
      <c r="AQ1004" s="22">
        <v>2432</v>
      </c>
      <c r="AR1004" s="22">
        <v>867</v>
      </c>
      <c r="AS1004" s="25">
        <v>97233.82</v>
      </c>
      <c r="AT1004" s="25">
        <v>0</v>
      </c>
      <c r="AU1004" s="25">
        <v>80000</v>
      </c>
      <c r="AV1004" s="25">
        <v>0</v>
      </c>
      <c r="AW1004" s="25">
        <v>97233.82</v>
      </c>
      <c r="AX1004" s="25">
        <v>80000</v>
      </c>
      <c r="AY1004" s="25">
        <v>-17233.82</v>
      </c>
    </row>
    <row r="1005" spans="2:51" hidden="1">
      <c r="B1005" s="5" t="s">
        <v>19</v>
      </c>
      <c r="C1005" s="2" t="s">
        <v>112</v>
      </c>
      <c r="D1005" s="2" t="s">
        <v>100</v>
      </c>
      <c r="E1005" s="2"/>
      <c r="F1005" s="2"/>
      <c r="G1005" s="3">
        <v>46246</v>
      </c>
      <c r="H1005" s="2" t="s">
        <v>5112</v>
      </c>
      <c r="I1005" s="3">
        <v>46246</v>
      </c>
      <c r="J1005" s="2" t="s">
        <v>5113</v>
      </c>
      <c r="K1005" s="2"/>
      <c r="L1005" s="2"/>
      <c r="M1005" s="2" t="s">
        <v>90</v>
      </c>
      <c r="N1005" s="3"/>
      <c r="O1005" s="2"/>
      <c r="P1005" s="2"/>
      <c r="Q1005" s="2" t="s">
        <v>526</v>
      </c>
      <c r="R1005" s="2" t="s">
        <v>526</v>
      </c>
      <c r="S1005" s="2"/>
      <c r="T1005" s="3">
        <v>46246</v>
      </c>
      <c r="U1005" s="2" t="s">
        <v>5114</v>
      </c>
      <c r="V1005" s="2"/>
      <c r="W1005" s="2" t="s">
        <v>280</v>
      </c>
      <c r="X1005" s="2" t="s">
        <v>113</v>
      </c>
      <c r="Y1005" s="2" t="s">
        <v>196</v>
      </c>
      <c r="Z1005" s="2" t="s">
        <v>92</v>
      </c>
      <c r="AA1005" s="2" t="s">
        <v>90</v>
      </c>
      <c r="AB1005" s="2"/>
      <c r="AC1005" s="2" t="s">
        <v>114</v>
      </c>
      <c r="AD1005" s="2">
        <v>1</v>
      </c>
      <c r="AE1005" s="2" t="s">
        <v>390</v>
      </c>
      <c r="AF1005" s="2" t="s">
        <v>362</v>
      </c>
      <c r="AG1005" s="2" t="s">
        <v>362</v>
      </c>
      <c r="AH1005" s="2" t="s">
        <v>391</v>
      </c>
      <c r="AI1005" s="2"/>
      <c r="AJ1005" s="2" t="s">
        <v>282</v>
      </c>
      <c r="AK1005" s="2" t="s">
        <v>3</v>
      </c>
      <c r="AL1005" s="2" t="s">
        <v>3</v>
      </c>
      <c r="AM1005" s="2" t="s">
        <v>283</v>
      </c>
      <c r="AN1005" s="2" t="s">
        <v>5115</v>
      </c>
      <c r="AO1005" s="22">
        <v>0</v>
      </c>
      <c r="AP1005" s="22">
        <v>0</v>
      </c>
      <c r="AQ1005" s="22">
        <v>0</v>
      </c>
      <c r="AR1005" s="22">
        <v>0</v>
      </c>
      <c r="AS1005" s="25">
        <v>25500</v>
      </c>
      <c r="AT1005" s="25">
        <v>0</v>
      </c>
      <c r="AU1005" s="25">
        <v>26155.5</v>
      </c>
      <c r="AV1005" s="25">
        <v>0</v>
      </c>
      <c r="AW1005" s="25">
        <v>25500</v>
      </c>
      <c r="AX1005" s="25">
        <v>26155.5</v>
      </c>
      <c r="AY1005" s="25">
        <v>655.5</v>
      </c>
    </row>
    <row r="1006" spans="2:51">
      <c r="B1006" s="5" t="s">
        <v>649</v>
      </c>
      <c r="C1006" s="2" t="s">
        <v>99</v>
      </c>
      <c r="D1006" s="2" t="s">
        <v>100</v>
      </c>
      <c r="E1006" s="2"/>
      <c r="F1006" s="2"/>
      <c r="G1006" s="3">
        <v>46246</v>
      </c>
      <c r="H1006" s="2" t="s">
        <v>5116</v>
      </c>
      <c r="I1006" s="3">
        <v>46246</v>
      </c>
      <c r="J1006" s="2" t="s">
        <v>5117</v>
      </c>
      <c r="K1006" s="2"/>
      <c r="L1006" s="2"/>
      <c r="M1006" s="2" t="s">
        <v>90</v>
      </c>
      <c r="N1006" s="3"/>
      <c r="O1006" s="2"/>
      <c r="P1006" s="2"/>
      <c r="Q1006" s="2" t="s">
        <v>26</v>
      </c>
      <c r="R1006" s="2" t="s">
        <v>26</v>
      </c>
      <c r="S1006" s="2"/>
      <c r="T1006" s="3"/>
      <c r="U1006" s="2"/>
      <c r="V1006" s="2"/>
      <c r="W1006" s="2" t="s">
        <v>759</v>
      </c>
      <c r="X1006" s="2" t="s">
        <v>91</v>
      </c>
      <c r="Y1006" s="2" t="s">
        <v>754</v>
      </c>
      <c r="Z1006" s="2" t="s">
        <v>149</v>
      </c>
      <c r="AA1006" s="2" t="s">
        <v>90</v>
      </c>
      <c r="AB1006" s="2"/>
      <c r="AC1006" s="2" t="s">
        <v>114</v>
      </c>
      <c r="AD1006" s="2">
        <v>1</v>
      </c>
      <c r="AE1006" s="2" t="s">
        <v>688</v>
      </c>
      <c r="AF1006" s="2" t="s">
        <v>689</v>
      </c>
      <c r="AG1006" s="2" t="s">
        <v>11</v>
      </c>
      <c r="AH1006" s="2" t="s">
        <v>690</v>
      </c>
      <c r="AI1006" s="2" t="s">
        <v>691</v>
      </c>
      <c r="AJ1006" s="2" t="s">
        <v>123</v>
      </c>
      <c r="AK1006" s="2" t="s">
        <v>13</v>
      </c>
      <c r="AL1006" s="2" t="s">
        <v>13</v>
      </c>
      <c r="AM1006" s="2" t="s">
        <v>124</v>
      </c>
      <c r="AN1006" s="2" t="s">
        <v>994</v>
      </c>
      <c r="AO1006" s="22">
        <v>0</v>
      </c>
      <c r="AP1006" s="22">
        <v>682</v>
      </c>
      <c r="AQ1006" s="22">
        <v>1042</v>
      </c>
      <c r="AR1006" s="22">
        <v>360</v>
      </c>
      <c r="AS1006" s="25">
        <v>40100.28</v>
      </c>
      <c r="AT1006" s="25">
        <v>0</v>
      </c>
      <c r="AU1006" s="25">
        <v>27777</v>
      </c>
      <c r="AV1006" s="25">
        <v>0</v>
      </c>
      <c r="AW1006" s="25">
        <v>40100.28</v>
      </c>
      <c r="AX1006" s="25">
        <v>27777</v>
      </c>
      <c r="AY1006" s="25">
        <v>-12323.28</v>
      </c>
    </row>
    <row r="1007" spans="2:51">
      <c r="B1007" s="5" t="s">
        <v>17</v>
      </c>
      <c r="C1007" s="2" t="s">
        <v>600</v>
      </c>
      <c r="D1007" s="2" t="s">
        <v>100</v>
      </c>
      <c r="E1007" s="2"/>
      <c r="F1007" s="2"/>
      <c r="G1007" s="3">
        <v>46246</v>
      </c>
      <c r="H1007" s="2" t="s">
        <v>5118</v>
      </c>
      <c r="I1007" s="3">
        <v>46246</v>
      </c>
      <c r="J1007" s="2" t="s">
        <v>5119</v>
      </c>
      <c r="K1007" s="2" t="s">
        <v>208</v>
      </c>
      <c r="L1007" s="2"/>
      <c r="M1007" s="2" t="s">
        <v>90</v>
      </c>
      <c r="N1007" s="3"/>
      <c r="O1007" s="2"/>
      <c r="P1007" s="2"/>
      <c r="Q1007" s="2" t="s">
        <v>719</v>
      </c>
      <c r="R1007" s="2"/>
      <c r="S1007" s="2"/>
      <c r="T1007" s="3">
        <v>46246</v>
      </c>
      <c r="U1007" s="2" t="s">
        <v>5120</v>
      </c>
      <c r="V1007" s="2"/>
      <c r="W1007" s="2" t="s">
        <v>1122</v>
      </c>
      <c r="X1007" s="2" t="s">
        <v>91</v>
      </c>
      <c r="Y1007" s="2" t="s">
        <v>1107</v>
      </c>
      <c r="Z1007" s="2" t="s">
        <v>149</v>
      </c>
      <c r="AA1007" s="2" t="s">
        <v>90</v>
      </c>
      <c r="AB1007" s="2"/>
      <c r="AC1007" s="2" t="s">
        <v>114</v>
      </c>
      <c r="AD1007" s="2">
        <v>1</v>
      </c>
      <c r="AE1007" s="2" t="s">
        <v>422</v>
      </c>
      <c r="AF1007" s="2" t="s">
        <v>423</v>
      </c>
      <c r="AG1007" s="2" t="s">
        <v>423</v>
      </c>
      <c r="AH1007" s="2" t="s">
        <v>424</v>
      </c>
      <c r="AI1007" s="2"/>
      <c r="AJ1007" s="2" t="s">
        <v>232</v>
      </c>
      <c r="AK1007" s="2" t="s">
        <v>5</v>
      </c>
      <c r="AL1007" s="2" t="s">
        <v>5</v>
      </c>
      <c r="AM1007" s="2" t="s">
        <v>178</v>
      </c>
      <c r="AN1007" s="2" t="s">
        <v>1056</v>
      </c>
      <c r="AO1007" s="22">
        <v>0</v>
      </c>
      <c r="AP1007" s="22">
        <v>710</v>
      </c>
      <c r="AQ1007" s="22">
        <v>1350</v>
      </c>
      <c r="AR1007" s="22">
        <v>640</v>
      </c>
      <c r="AS1007" s="25">
        <v>60845.24</v>
      </c>
      <c r="AT1007" s="25">
        <v>5946.39</v>
      </c>
      <c r="AU1007" s="25">
        <v>42289</v>
      </c>
      <c r="AV1007" s="25">
        <v>0</v>
      </c>
      <c r="AW1007" s="25">
        <v>54898.85</v>
      </c>
      <c r="AX1007" s="25">
        <v>42289</v>
      </c>
      <c r="AY1007" s="25">
        <v>-12609.85</v>
      </c>
    </row>
    <row r="1008" spans="2:51">
      <c r="B1008" s="5" t="s">
        <v>17</v>
      </c>
      <c r="C1008" s="2" t="s">
        <v>600</v>
      </c>
      <c r="D1008" s="2"/>
      <c r="E1008" s="2"/>
      <c r="F1008" s="2"/>
      <c r="G1008" s="3">
        <v>46246</v>
      </c>
      <c r="H1008" s="2" t="s">
        <v>5121</v>
      </c>
      <c r="I1008" s="3">
        <v>46246</v>
      </c>
      <c r="J1008" s="2" t="s">
        <v>5122</v>
      </c>
      <c r="K1008" s="2" t="s">
        <v>208</v>
      </c>
      <c r="L1008" s="2"/>
      <c r="M1008" s="2" t="s">
        <v>90</v>
      </c>
      <c r="N1008" s="3"/>
      <c r="O1008" s="2"/>
      <c r="P1008" s="2"/>
      <c r="Q1008" s="2" t="s">
        <v>719</v>
      </c>
      <c r="R1008" s="2"/>
      <c r="S1008" s="2"/>
      <c r="T1008" s="3">
        <v>46246</v>
      </c>
      <c r="U1008" s="2" t="s">
        <v>5123</v>
      </c>
      <c r="V1008" s="2"/>
      <c r="W1008" s="2" t="s">
        <v>1018</v>
      </c>
      <c r="X1008" s="2" t="s">
        <v>91</v>
      </c>
      <c r="Y1008" s="2" t="s">
        <v>840</v>
      </c>
      <c r="Z1008" s="2" t="s">
        <v>149</v>
      </c>
      <c r="AA1008" s="2" t="s">
        <v>90</v>
      </c>
      <c r="AB1008" s="2"/>
      <c r="AC1008" s="2" t="s">
        <v>114</v>
      </c>
      <c r="AD1008" s="2">
        <v>1</v>
      </c>
      <c r="AE1008" s="2" t="s">
        <v>422</v>
      </c>
      <c r="AF1008" s="2" t="s">
        <v>423</v>
      </c>
      <c r="AG1008" s="2" t="s">
        <v>423</v>
      </c>
      <c r="AH1008" s="2" t="s">
        <v>424</v>
      </c>
      <c r="AI1008" s="2"/>
      <c r="AJ1008" s="2" t="s">
        <v>128</v>
      </c>
      <c r="AK1008" s="2" t="s">
        <v>129</v>
      </c>
      <c r="AL1008" s="2" t="s">
        <v>129</v>
      </c>
      <c r="AM1008" s="2" t="s">
        <v>130</v>
      </c>
      <c r="AN1008" s="2" t="s">
        <v>1056</v>
      </c>
      <c r="AO1008" s="22">
        <v>0</v>
      </c>
      <c r="AP1008" s="22">
        <v>821</v>
      </c>
      <c r="AQ1008" s="22">
        <v>1263</v>
      </c>
      <c r="AR1008" s="22">
        <v>442</v>
      </c>
      <c r="AS1008" s="25">
        <v>56734.73</v>
      </c>
      <c r="AT1008" s="25">
        <v>0</v>
      </c>
      <c r="AU1008" s="25">
        <v>52201</v>
      </c>
      <c r="AV1008" s="25">
        <v>0</v>
      </c>
      <c r="AW1008" s="25">
        <v>56734.73</v>
      </c>
      <c r="AX1008" s="25">
        <v>52201</v>
      </c>
      <c r="AY1008" s="25">
        <v>-4533.7299999999996</v>
      </c>
    </row>
    <row r="1009" spans="2:51">
      <c r="B1009" s="5" t="s">
        <v>17</v>
      </c>
      <c r="C1009" s="2" t="s">
        <v>600</v>
      </c>
      <c r="D1009" s="2"/>
      <c r="E1009" s="2"/>
      <c r="F1009" s="2"/>
      <c r="G1009" s="3">
        <v>46246</v>
      </c>
      <c r="H1009" s="2" t="s">
        <v>5124</v>
      </c>
      <c r="I1009" s="3">
        <v>46246</v>
      </c>
      <c r="J1009" s="2" t="s">
        <v>5125</v>
      </c>
      <c r="K1009" s="2" t="s">
        <v>208</v>
      </c>
      <c r="L1009" s="2"/>
      <c r="M1009" s="2" t="s">
        <v>90</v>
      </c>
      <c r="N1009" s="3"/>
      <c r="O1009" s="2"/>
      <c r="P1009" s="2"/>
      <c r="Q1009" s="2" t="s">
        <v>719</v>
      </c>
      <c r="R1009" s="2"/>
      <c r="S1009" s="2"/>
      <c r="T1009" s="3">
        <v>46246</v>
      </c>
      <c r="U1009" s="2" t="s">
        <v>5126</v>
      </c>
      <c r="V1009" s="2"/>
      <c r="W1009" s="2" t="s">
        <v>869</v>
      </c>
      <c r="X1009" s="2" t="s">
        <v>91</v>
      </c>
      <c r="Y1009" s="2" t="s">
        <v>654</v>
      </c>
      <c r="Z1009" s="2" t="s">
        <v>149</v>
      </c>
      <c r="AA1009" s="2" t="s">
        <v>90</v>
      </c>
      <c r="AB1009" s="2"/>
      <c r="AC1009" s="2" t="s">
        <v>114</v>
      </c>
      <c r="AD1009" s="2">
        <v>1</v>
      </c>
      <c r="AE1009" s="2" t="s">
        <v>422</v>
      </c>
      <c r="AF1009" s="2" t="s">
        <v>423</v>
      </c>
      <c r="AG1009" s="2" t="s">
        <v>423</v>
      </c>
      <c r="AH1009" s="2" t="s">
        <v>424</v>
      </c>
      <c r="AI1009" s="2"/>
      <c r="AJ1009" s="2" t="s">
        <v>225</v>
      </c>
      <c r="AK1009" s="2" t="s">
        <v>226</v>
      </c>
      <c r="AL1009" s="2" t="s">
        <v>226</v>
      </c>
      <c r="AM1009" s="2" t="s">
        <v>227</v>
      </c>
      <c r="AN1009" s="2" t="s">
        <v>5127</v>
      </c>
      <c r="AO1009" s="22">
        <v>0</v>
      </c>
      <c r="AP1009" s="22">
        <v>640</v>
      </c>
      <c r="AQ1009" s="22">
        <v>1800</v>
      </c>
      <c r="AR1009" s="22">
        <v>1160</v>
      </c>
      <c r="AS1009" s="25">
        <v>73074.820000000007</v>
      </c>
      <c r="AT1009" s="25">
        <v>861.43</v>
      </c>
      <c r="AU1009" s="25">
        <v>43768</v>
      </c>
      <c r="AV1009" s="25">
        <v>0</v>
      </c>
      <c r="AW1009" s="25">
        <v>72213.39</v>
      </c>
      <c r="AX1009" s="25">
        <v>43768</v>
      </c>
      <c r="AY1009" s="25">
        <v>-28445.39</v>
      </c>
    </row>
    <row r="1010" spans="2:51" hidden="1">
      <c r="B1010" s="5" t="s">
        <v>17</v>
      </c>
      <c r="C1010" s="2" t="s">
        <v>107</v>
      </c>
      <c r="D1010" s="2"/>
      <c r="E1010" s="2"/>
      <c r="F1010" s="2"/>
      <c r="G1010" s="3">
        <v>46246</v>
      </c>
      <c r="H1010" s="2" t="s">
        <v>5128</v>
      </c>
      <c r="I1010" s="3">
        <v>46246</v>
      </c>
      <c r="J1010" s="2" t="s">
        <v>5129</v>
      </c>
      <c r="K1010" s="2" t="s">
        <v>208</v>
      </c>
      <c r="L1010" s="2"/>
      <c r="M1010" s="2" t="s">
        <v>90</v>
      </c>
      <c r="N1010" s="3"/>
      <c r="O1010" s="2"/>
      <c r="P1010" s="2"/>
      <c r="Q1010" s="2" t="s">
        <v>719</v>
      </c>
      <c r="R1010" s="2"/>
      <c r="S1010" s="2"/>
      <c r="T1010" s="3">
        <v>46246</v>
      </c>
      <c r="U1010" s="2" t="s">
        <v>5130</v>
      </c>
      <c r="V1010" s="2"/>
      <c r="W1010" s="2" t="s">
        <v>5131</v>
      </c>
      <c r="X1010" s="2" t="s">
        <v>91</v>
      </c>
      <c r="Y1010" s="2" t="s">
        <v>1004</v>
      </c>
      <c r="Z1010" s="2" t="s">
        <v>92</v>
      </c>
      <c r="AA1010" s="2" t="s">
        <v>90</v>
      </c>
      <c r="AB1010" s="2"/>
      <c r="AC1010" s="2" t="s">
        <v>114</v>
      </c>
      <c r="AD1010" s="2">
        <v>1</v>
      </c>
      <c r="AE1010" s="2" t="s">
        <v>422</v>
      </c>
      <c r="AF1010" s="2" t="s">
        <v>423</v>
      </c>
      <c r="AG1010" s="2" t="s">
        <v>423</v>
      </c>
      <c r="AH1010" s="2" t="s">
        <v>424</v>
      </c>
      <c r="AI1010" s="2"/>
      <c r="AJ1010" s="2" t="s">
        <v>321</v>
      </c>
      <c r="AK1010" s="2" t="s">
        <v>322</v>
      </c>
      <c r="AL1010" s="2" t="s">
        <v>322</v>
      </c>
      <c r="AM1010" s="2" t="s">
        <v>323</v>
      </c>
      <c r="AN1010" s="2" t="s">
        <v>3686</v>
      </c>
      <c r="AO1010" s="22">
        <v>0</v>
      </c>
      <c r="AP1010" s="22">
        <v>0</v>
      </c>
      <c r="AQ1010" s="22">
        <v>0</v>
      </c>
      <c r="AR1010" s="22">
        <v>0</v>
      </c>
      <c r="AS1010" s="25">
        <v>38000</v>
      </c>
      <c r="AT1010" s="25">
        <v>0</v>
      </c>
      <c r="AU1010" s="25">
        <v>51484</v>
      </c>
      <c r="AV1010" s="25">
        <v>0</v>
      </c>
      <c r="AW1010" s="25">
        <v>38000</v>
      </c>
      <c r="AX1010" s="25">
        <v>51484</v>
      </c>
      <c r="AY1010" s="25">
        <v>13484</v>
      </c>
    </row>
    <row r="1011" spans="2:51" hidden="1">
      <c r="B1011" s="5" t="s">
        <v>17</v>
      </c>
      <c r="C1011" s="2" t="s">
        <v>107</v>
      </c>
      <c r="D1011" s="2"/>
      <c r="E1011" s="2"/>
      <c r="F1011" s="2"/>
      <c r="G1011" s="3">
        <v>46246</v>
      </c>
      <c r="H1011" s="2" t="s">
        <v>5132</v>
      </c>
      <c r="I1011" s="3">
        <v>46246</v>
      </c>
      <c r="J1011" s="2" t="s">
        <v>5133</v>
      </c>
      <c r="K1011" s="2" t="s">
        <v>208</v>
      </c>
      <c r="L1011" s="2"/>
      <c r="M1011" s="2" t="s">
        <v>90</v>
      </c>
      <c r="N1011" s="3"/>
      <c r="O1011" s="2"/>
      <c r="P1011" s="2"/>
      <c r="Q1011" s="2" t="s">
        <v>719</v>
      </c>
      <c r="R1011" s="2"/>
      <c r="S1011" s="2"/>
      <c r="T1011" s="3">
        <v>46246</v>
      </c>
      <c r="U1011" s="2" t="s">
        <v>5134</v>
      </c>
      <c r="V1011" s="2"/>
      <c r="W1011" s="2" t="s">
        <v>1150</v>
      </c>
      <c r="X1011" s="2" t="s">
        <v>91</v>
      </c>
      <c r="Y1011" s="2" t="s">
        <v>1151</v>
      </c>
      <c r="Z1011" s="2" t="s">
        <v>92</v>
      </c>
      <c r="AA1011" s="2" t="s">
        <v>90</v>
      </c>
      <c r="AB1011" s="2"/>
      <c r="AC1011" s="2" t="s">
        <v>114</v>
      </c>
      <c r="AD1011" s="2">
        <v>1</v>
      </c>
      <c r="AE1011" s="2" t="s">
        <v>422</v>
      </c>
      <c r="AF1011" s="2" t="s">
        <v>423</v>
      </c>
      <c r="AG1011" s="2" t="s">
        <v>423</v>
      </c>
      <c r="AH1011" s="2" t="s">
        <v>424</v>
      </c>
      <c r="AI1011" s="2"/>
      <c r="AJ1011" s="2" t="s">
        <v>179</v>
      </c>
      <c r="AK1011" s="2" t="s">
        <v>8</v>
      </c>
      <c r="AL1011" s="2" t="s">
        <v>8</v>
      </c>
      <c r="AM1011" s="2" t="s">
        <v>180</v>
      </c>
      <c r="AN1011" s="2"/>
      <c r="AO1011" s="22">
        <v>0</v>
      </c>
      <c r="AP1011" s="22">
        <v>0</v>
      </c>
      <c r="AQ1011" s="22">
        <v>0</v>
      </c>
      <c r="AR1011" s="22">
        <v>0</v>
      </c>
      <c r="AS1011" s="25">
        <v>45000</v>
      </c>
      <c r="AT1011" s="25">
        <v>0</v>
      </c>
      <c r="AU1011" s="25">
        <v>51070</v>
      </c>
      <c r="AV1011" s="25">
        <v>0</v>
      </c>
      <c r="AW1011" s="25">
        <v>45000</v>
      </c>
      <c r="AX1011" s="25">
        <v>51070</v>
      </c>
      <c r="AY1011" s="25">
        <v>6070</v>
      </c>
    </row>
    <row r="1012" spans="2:51" hidden="1">
      <c r="B1012" s="5" t="s">
        <v>17</v>
      </c>
      <c r="C1012" s="2" t="s">
        <v>514</v>
      </c>
      <c r="D1012" s="2" t="s">
        <v>100</v>
      </c>
      <c r="E1012" s="2" t="s">
        <v>4256</v>
      </c>
      <c r="F1012" s="2" t="s">
        <v>88</v>
      </c>
      <c r="G1012" s="3">
        <v>46245</v>
      </c>
      <c r="H1012" s="2" t="s">
        <v>5135</v>
      </c>
      <c r="I1012" s="3">
        <v>46246</v>
      </c>
      <c r="J1012" s="2" t="s">
        <v>5136</v>
      </c>
      <c r="K1012" s="2" t="s">
        <v>89</v>
      </c>
      <c r="L1012" s="2"/>
      <c r="M1012" s="2" t="s">
        <v>90</v>
      </c>
      <c r="N1012" s="3"/>
      <c r="O1012" s="2"/>
      <c r="P1012" s="2"/>
      <c r="Q1012" s="2" t="s">
        <v>22</v>
      </c>
      <c r="R1012" s="2" t="s">
        <v>22</v>
      </c>
      <c r="S1012" s="2"/>
      <c r="T1012" s="3">
        <v>46246</v>
      </c>
      <c r="U1012" s="2" t="s">
        <v>5137</v>
      </c>
      <c r="V1012" s="2"/>
      <c r="W1012" s="2" t="s">
        <v>5138</v>
      </c>
      <c r="X1012" s="2" t="s">
        <v>91</v>
      </c>
      <c r="Y1012" s="2" t="s">
        <v>1301</v>
      </c>
      <c r="Z1012" s="2" t="s">
        <v>92</v>
      </c>
      <c r="AA1012" s="2" t="s">
        <v>90</v>
      </c>
      <c r="AB1012" s="2"/>
      <c r="AC1012" s="2" t="s">
        <v>114</v>
      </c>
      <c r="AD1012" s="2">
        <v>1</v>
      </c>
      <c r="AE1012" s="2" t="s">
        <v>94</v>
      </c>
      <c r="AF1012" s="2" t="s">
        <v>95</v>
      </c>
      <c r="AG1012" s="2" t="s">
        <v>14</v>
      </c>
      <c r="AH1012" s="2" t="s">
        <v>96</v>
      </c>
      <c r="AI1012" s="2"/>
      <c r="AJ1012" s="2" t="s">
        <v>164</v>
      </c>
      <c r="AK1012" s="2" t="s">
        <v>165</v>
      </c>
      <c r="AL1012" s="2" t="s">
        <v>165</v>
      </c>
      <c r="AM1012" s="2" t="s">
        <v>166</v>
      </c>
      <c r="AN1012" s="2" t="s">
        <v>5139</v>
      </c>
      <c r="AO1012" s="22">
        <v>0</v>
      </c>
      <c r="AP1012" s="22">
        <v>0</v>
      </c>
      <c r="AQ1012" s="22">
        <v>0</v>
      </c>
      <c r="AR1012" s="22">
        <v>0</v>
      </c>
      <c r="AS1012" s="25">
        <v>12000</v>
      </c>
      <c r="AT1012" s="25">
        <v>0</v>
      </c>
      <c r="AU1012" s="25">
        <v>13635.56</v>
      </c>
      <c r="AV1012" s="25">
        <v>0</v>
      </c>
      <c r="AW1012" s="25">
        <v>12000</v>
      </c>
      <c r="AX1012" s="25">
        <v>13635.56</v>
      </c>
      <c r="AY1012" s="25">
        <v>1635.56</v>
      </c>
    </row>
    <row r="1013" spans="2:51">
      <c r="B1013" s="5" t="s">
        <v>17</v>
      </c>
      <c r="C1013" s="2" t="s">
        <v>600</v>
      </c>
      <c r="D1013" s="2" t="s">
        <v>100</v>
      </c>
      <c r="E1013" s="2"/>
      <c r="F1013" s="2"/>
      <c r="G1013" s="3">
        <v>46246</v>
      </c>
      <c r="H1013" s="2" t="s">
        <v>5140</v>
      </c>
      <c r="I1013" s="3">
        <v>46246</v>
      </c>
      <c r="J1013" s="2" t="s">
        <v>5141</v>
      </c>
      <c r="K1013" s="2" t="s">
        <v>208</v>
      </c>
      <c r="L1013" s="2"/>
      <c r="M1013" s="2" t="s">
        <v>90</v>
      </c>
      <c r="N1013" s="3"/>
      <c r="O1013" s="2"/>
      <c r="P1013" s="2"/>
      <c r="Q1013" s="2" t="s">
        <v>2742</v>
      </c>
      <c r="R1013" s="2"/>
      <c r="S1013" s="2"/>
      <c r="T1013" s="3"/>
      <c r="U1013" s="2"/>
      <c r="V1013" s="2"/>
      <c r="W1013" s="2" t="s">
        <v>826</v>
      </c>
      <c r="X1013" s="2" t="s">
        <v>91</v>
      </c>
      <c r="Y1013" s="2" t="s">
        <v>754</v>
      </c>
      <c r="Z1013" s="2" t="s">
        <v>149</v>
      </c>
      <c r="AA1013" s="2" t="s">
        <v>90</v>
      </c>
      <c r="AB1013" s="2"/>
      <c r="AC1013" s="2" t="s">
        <v>114</v>
      </c>
      <c r="AD1013" s="2">
        <v>1</v>
      </c>
      <c r="AE1013" s="2" t="s">
        <v>179</v>
      </c>
      <c r="AF1013" s="2" t="s">
        <v>8</v>
      </c>
      <c r="AG1013" s="2" t="s">
        <v>8</v>
      </c>
      <c r="AH1013" s="2" t="s">
        <v>180</v>
      </c>
      <c r="AI1013" s="2" t="s">
        <v>2743</v>
      </c>
      <c r="AJ1013" s="2" t="s">
        <v>390</v>
      </c>
      <c r="AK1013" s="2" t="s">
        <v>362</v>
      </c>
      <c r="AL1013" s="2" t="s">
        <v>362</v>
      </c>
      <c r="AM1013" s="2" t="s">
        <v>391</v>
      </c>
      <c r="AN1013" s="2"/>
      <c r="AO1013" s="22">
        <v>0</v>
      </c>
      <c r="AP1013" s="22">
        <v>510</v>
      </c>
      <c r="AQ1013" s="22">
        <v>510</v>
      </c>
      <c r="AR1013" s="22">
        <v>0</v>
      </c>
      <c r="AS1013" s="25">
        <v>23214.98</v>
      </c>
      <c r="AT1013" s="25">
        <v>0</v>
      </c>
      <c r="AU1013" s="25">
        <v>20000</v>
      </c>
      <c r="AV1013" s="25">
        <v>0</v>
      </c>
      <c r="AW1013" s="25">
        <v>23214.98</v>
      </c>
      <c r="AX1013" s="25">
        <v>20000</v>
      </c>
      <c r="AY1013" s="25">
        <v>-3214.98</v>
      </c>
    </row>
    <row r="1014" spans="2:51">
      <c r="B1014" s="5" t="s">
        <v>17</v>
      </c>
      <c r="C1014" s="2" t="s">
        <v>600</v>
      </c>
      <c r="D1014" s="2"/>
      <c r="E1014" s="2"/>
      <c r="F1014" s="2"/>
      <c r="G1014" s="3">
        <v>46246</v>
      </c>
      <c r="H1014" s="2" t="s">
        <v>5142</v>
      </c>
      <c r="I1014" s="3">
        <v>46246</v>
      </c>
      <c r="J1014" s="2" t="s">
        <v>5143</v>
      </c>
      <c r="K1014" s="2" t="s">
        <v>208</v>
      </c>
      <c r="L1014" s="2"/>
      <c r="M1014" s="2" t="s">
        <v>90</v>
      </c>
      <c r="N1014" s="3"/>
      <c r="O1014" s="2"/>
      <c r="P1014" s="2"/>
      <c r="Q1014" s="2" t="s">
        <v>553</v>
      </c>
      <c r="R1014" s="2"/>
      <c r="S1014" s="2"/>
      <c r="T1014" s="3"/>
      <c r="U1014" s="2"/>
      <c r="V1014" s="2"/>
      <c r="W1014" s="2" t="s">
        <v>720</v>
      </c>
      <c r="X1014" s="2" t="s">
        <v>91</v>
      </c>
      <c r="Y1014" s="2" t="s">
        <v>566</v>
      </c>
      <c r="Z1014" s="2" t="s">
        <v>149</v>
      </c>
      <c r="AA1014" s="2" t="s">
        <v>90</v>
      </c>
      <c r="AB1014" s="2"/>
      <c r="AC1014" s="2" t="s">
        <v>114</v>
      </c>
      <c r="AD1014" s="2">
        <v>1</v>
      </c>
      <c r="AE1014" s="2" t="s">
        <v>179</v>
      </c>
      <c r="AF1014" s="2" t="s">
        <v>8</v>
      </c>
      <c r="AG1014" s="2" t="s">
        <v>8</v>
      </c>
      <c r="AH1014" s="2" t="s">
        <v>180</v>
      </c>
      <c r="AI1014" s="2" t="s">
        <v>1060</v>
      </c>
      <c r="AJ1014" s="2" t="s">
        <v>231</v>
      </c>
      <c r="AK1014" s="2" t="s">
        <v>207</v>
      </c>
      <c r="AL1014" s="2" t="s">
        <v>207</v>
      </c>
      <c r="AM1014" s="2" t="s">
        <v>178</v>
      </c>
      <c r="AN1014" s="2" t="s">
        <v>5144</v>
      </c>
      <c r="AO1014" s="22">
        <v>0</v>
      </c>
      <c r="AP1014" s="22">
        <v>300</v>
      </c>
      <c r="AQ1014" s="22">
        <v>430</v>
      </c>
      <c r="AR1014" s="22">
        <v>130</v>
      </c>
      <c r="AS1014" s="25">
        <v>20263.509999999998</v>
      </c>
      <c r="AT1014" s="25">
        <v>368.68</v>
      </c>
      <c r="AU1014" s="25">
        <v>17000</v>
      </c>
      <c r="AV1014" s="25">
        <v>0</v>
      </c>
      <c r="AW1014" s="25">
        <v>19894.830000000002</v>
      </c>
      <c r="AX1014" s="25">
        <v>17000</v>
      </c>
      <c r="AY1014" s="25">
        <v>-2894.83</v>
      </c>
    </row>
    <row r="1015" spans="2:51">
      <c r="B1015" s="5" t="s">
        <v>17</v>
      </c>
      <c r="C1015" s="2" t="s">
        <v>524</v>
      </c>
      <c r="D1015" s="2" t="s">
        <v>100</v>
      </c>
      <c r="E1015" s="2" t="s">
        <v>4239</v>
      </c>
      <c r="F1015" s="2" t="s">
        <v>88</v>
      </c>
      <c r="G1015" s="3">
        <v>46247</v>
      </c>
      <c r="H1015" s="2" t="s">
        <v>5145</v>
      </c>
      <c r="I1015" s="3">
        <v>46246</v>
      </c>
      <c r="J1015" s="2" t="s">
        <v>5146</v>
      </c>
      <c r="K1015" s="2" t="s">
        <v>208</v>
      </c>
      <c r="L1015" s="2"/>
      <c r="M1015" s="2" t="s">
        <v>90</v>
      </c>
      <c r="N1015" s="3"/>
      <c r="O1015" s="2"/>
      <c r="P1015" s="2"/>
      <c r="Q1015" s="2" t="s">
        <v>22</v>
      </c>
      <c r="R1015" s="2" t="s">
        <v>22</v>
      </c>
      <c r="S1015" s="2"/>
      <c r="T1015" s="3">
        <v>46246</v>
      </c>
      <c r="U1015" s="2" t="s">
        <v>5147</v>
      </c>
      <c r="V1015" s="2"/>
      <c r="W1015" s="2" t="s">
        <v>211</v>
      </c>
      <c r="X1015" s="2" t="s">
        <v>91</v>
      </c>
      <c r="Y1015" s="2" t="s">
        <v>35</v>
      </c>
      <c r="Z1015" s="2" t="s">
        <v>149</v>
      </c>
      <c r="AA1015" s="2" t="s">
        <v>90</v>
      </c>
      <c r="AB1015" s="2"/>
      <c r="AC1015" s="2" t="s">
        <v>114</v>
      </c>
      <c r="AD1015" s="2">
        <v>1</v>
      </c>
      <c r="AE1015" s="2" t="s">
        <v>189</v>
      </c>
      <c r="AF1015" s="2" t="s">
        <v>190</v>
      </c>
      <c r="AG1015" s="2" t="s">
        <v>14</v>
      </c>
      <c r="AH1015" s="2" t="s">
        <v>191</v>
      </c>
      <c r="AI1015" s="2"/>
      <c r="AJ1015" s="2" t="s">
        <v>796</v>
      </c>
      <c r="AK1015" s="2" t="s">
        <v>797</v>
      </c>
      <c r="AL1015" s="2" t="s">
        <v>797</v>
      </c>
      <c r="AM1015" s="2" t="s">
        <v>798</v>
      </c>
      <c r="AN1015" s="2" t="s">
        <v>5148</v>
      </c>
      <c r="AO1015" s="22">
        <v>0</v>
      </c>
      <c r="AP1015" s="22">
        <v>920</v>
      </c>
      <c r="AQ1015" s="22">
        <v>920</v>
      </c>
      <c r="AR1015" s="22">
        <v>0</v>
      </c>
      <c r="AS1015" s="25">
        <v>33780.949999999997</v>
      </c>
      <c r="AT1015" s="25">
        <v>0</v>
      </c>
      <c r="AU1015" s="25">
        <v>32170.32</v>
      </c>
      <c r="AV1015" s="25">
        <v>0</v>
      </c>
      <c r="AW1015" s="25">
        <v>33780.949999999997</v>
      </c>
      <c r="AX1015" s="25">
        <v>32170.32</v>
      </c>
      <c r="AY1015" s="25">
        <v>-1610.63</v>
      </c>
    </row>
    <row r="1016" spans="2:51" hidden="1">
      <c r="B1016" s="5" t="s">
        <v>17</v>
      </c>
      <c r="C1016" s="2" t="s">
        <v>107</v>
      </c>
      <c r="D1016" s="2"/>
      <c r="E1016" s="2"/>
      <c r="F1016" s="2"/>
      <c r="G1016" s="3">
        <v>46246</v>
      </c>
      <c r="H1016" s="2" t="s">
        <v>5149</v>
      </c>
      <c r="I1016" s="3">
        <v>46246</v>
      </c>
      <c r="J1016" s="2" t="s">
        <v>5150</v>
      </c>
      <c r="K1016" s="2" t="s">
        <v>208</v>
      </c>
      <c r="L1016" s="2"/>
      <c r="M1016" s="2" t="s">
        <v>90</v>
      </c>
      <c r="N1016" s="3"/>
      <c r="O1016" s="2"/>
      <c r="P1016" s="2"/>
      <c r="Q1016" s="2" t="s">
        <v>719</v>
      </c>
      <c r="R1016" s="2"/>
      <c r="S1016" s="2"/>
      <c r="T1016" s="3">
        <v>46246</v>
      </c>
      <c r="U1016" s="2" t="s">
        <v>5151</v>
      </c>
      <c r="V1016" s="2"/>
      <c r="W1016" s="2" t="s">
        <v>5152</v>
      </c>
      <c r="X1016" s="2" t="s">
        <v>91</v>
      </c>
      <c r="Y1016" s="2" t="s">
        <v>5153</v>
      </c>
      <c r="Z1016" s="2" t="s">
        <v>92</v>
      </c>
      <c r="AA1016" s="2" t="s">
        <v>90</v>
      </c>
      <c r="AB1016" s="2"/>
      <c r="AC1016" s="2" t="s">
        <v>114</v>
      </c>
      <c r="AD1016" s="2">
        <v>1</v>
      </c>
      <c r="AE1016" s="2" t="s">
        <v>422</v>
      </c>
      <c r="AF1016" s="2" t="s">
        <v>423</v>
      </c>
      <c r="AG1016" s="2" t="s">
        <v>423</v>
      </c>
      <c r="AH1016" s="2" t="s">
        <v>424</v>
      </c>
      <c r="AI1016" s="2"/>
      <c r="AJ1016" s="2" t="s">
        <v>327</v>
      </c>
      <c r="AK1016" s="2" t="s">
        <v>12</v>
      </c>
      <c r="AL1016" s="2" t="s">
        <v>12</v>
      </c>
      <c r="AM1016" s="2" t="s">
        <v>328</v>
      </c>
      <c r="AN1016" s="2"/>
      <c r="AO1016" s="22">
        <v>0</v>
      </c>
      <c r="AP1016" s="22">
        <v>0</v>
      </c>
      <c r="AQ1016" s="22">
        <v>0</v>
      </c>
      <c r="AR1016" s="22">
        <v>0</v>
      </c>
      <c r="AS1016" s="25">
        <v>38000</v>
      </c>
      <c r="AT1016" s="25">
        <v>0</v>
      </c>
      <c r="AU1016" s="25">
        <v>42990</v>
      </c>
      <c r="AV1016" s="25">
        <v>0</v>
      </c>
      <c r="AW1016" s="25">
        <v>38000</v>
      </c>
      <c r="AX1016" s="25">
        <v>42990</v>
      </c>
      <c r="AY1016" s="25">
        <v>4990</v>
      </c>
    </row>
    <row r="1017" spans="2:51" hidden="1">
      <c r="B1017" s="5" t="s">
        <v>17</v>
      </c>
      <c r="C1017" s="2" t="s">
        <v>107</v>
      </c>
      <c r="D1017" s="2"/>
      <c r="E1017" s="2"/>
      <c r="F1017" s="2"/>
      <c r="G1017" s="3">
        <v>46246</v>
      </c>
      <c r="H1017" s="2" t="s">
        <v>5154</v>
      </c>
      <c r="I1017" s="3">
        <v>46246</v>
      </c>
      <c r="J1017" s="2" t="s">
        <v>5155</v>
      </c>
      <c r="K1017" s="2" t="s">
        <v>208</v>
      </c>
      <c r="L1017" s="2"/>
      <c r="M1017" s="2" t="s">
        <v>90</v>
      </c>
      <c r="N1017" s="3"/>
      <c r="O1017" s="2"/>
      <c r="P1017" s="2"/>
      <c r="Q1017" s="2" t="s">
        <v>719</v>
      </c>
      <c r="R1017" s="2"/>
      <c r="S1017" s="2"/>
      <c r="T1017" s="3">
        <v>46246</v>
      </c>
      <c r="U1017" s="2" t="s">
        <v>5156</v>
      </c>
      <c r="V1017" s="2"/>
      <c r="W1017" s="2" t="s">
        <v>1384</v>
      </c>
      <c r="X1017" s="2" t="s">
        <v>91</v>
      </c>
      <c r="Y1017" s="2" t="s">
        <v>1385</v>
      </c>
      <c r="Z1017" s="2" t="s">
        <v>92</v>
      </c>
      <c r="AA1017" s="2" t="s">
        <v>90</v>
      </c>
      <c r="AB1017" s="2"/>
      <c r="AC1017" s="2" t="s">
        <v>114</v>
      </c>
      <c r="AD1017" s="2">
        <v>1</v>
      </c>
      <c r="AE1017" s="2" t="s">
        <v>422</v>
      </c>
      <c r="AF1017" s="2" t="s">
        <v>423</v>
      </c>
      <c r="AG1017" s="2" t="s">
        <v>423</v>
      </c>
      <c r="AH1017" s="2" t="s">
        <v>424</v>
      </c>
      <c r="AI1017" s="2"/>
      <c r="AJ1017" s="2" t="s">
        <v>138</v>
      </c>
      <c r="AK1017" s="2" t="s">
        <v>103</v>
      </c>
      <c r="AL1017" s="2" t="s">
        <v>103</v>
      </c>
      <c r="AM1017" s="2" t="s">
        <v>139</v>
      </c>
      <c r="AN1017" s="2" t="s">
        <v>1030</v>
      </c>
      <c r="AO1017" s="22">
        <v>0</v>
      </c>
      <c r="AP1017" s="22">
        <v>0</v>
      </c>
      <c r="AQ1017" s="22">
        <v>0</v>
      </c>
      <c r="AR1017" s="22">
        <v>0</v>
      </c>
      <c r="AS1017" s="25">
        <v>52000</v>
      </c>
      <c r="AT1017" s="25">
        <v>0</v>
      </c>
      <c r="AU1017" s="25">
        <v>60064</v>
      </c>
      <c r="AV1017" s="25">
        <v>0</v>
      </c>
      <c r="AW1017" s="25">
        <v>52000</v>
      </c>
      <c r="AX1017" s="25">
        <v>60064</v>
      </c>
      <c r="AY1017" s="25">
        <v>8064</v>
      </c>
    </row>
    <row r="1018" spans="2:51" hidden="1">
      <c r="B1018" s="5" t="s">
        <v>17</v>
      </c>
      <c r="C1018" s="2" t="s">
        <v>524</v>
      </c>
      <c r="D1018" s="2" t="s">
        <v>100</v>
      </c>
      <c r="E1018" s="2" t="s">
        <v>4239</v>
      </c>
      <c r="F1018" s="2" t="s">
        <v>88</v>
      </c>
      <c r="G1018" s="3">
        <v>46246</v>
      </c>
      <c r="H1018" s="2" t="s">
        <v>5157</v>
      </c>
      <c r="I1018" s="3">
        <v>46246</v>
      </c>
      <c r="J1018" s="2" t="s">
        <v>5158</v>
      </c>
      <c r="K1018" s="2" t="s">
        <v>208</v>
      </c>
      <c r="L1018" s="2"/>
      <c r="M1018" s="2" t="s">
        <v>90</v>
      </c>
      <c r="N1018" s="3"/>
      <c r="O1018" s="2"/>
      <c r="P1018" s="2"/>
      <c r="Q1018" s="2" t="s">
        <v>22</v>
      </c>
      <c r="R1018" s="2" t="s">
        <v>22</v>
      </c>
      <c r="S1018" s="2"/>
      <c r="T1018" s="3">
        <v>46246</v>
      </c>
      <c r="U1018" s="2" t="s">
        <v>5159</v>
      </c>
      <c r="V1018" s="2"/>
      <c r="W1018" s="2" t="s">
        <v>1225</v>
      </c>
      <c r="X1018" s="2" t="s">
        <v>91</v>
      </c>
      <c r="Y1018" s="2" t="s">
        <v>1226</v>
      </c>
      <c r="Z1018" s="2" t="s">
        <v>92</v>
      </c>
      <c r="AA1018" s="2" t="s">
        <v>90</v>
      </c>
      <c r="AB1018" s="2"/>
      <c r="AC1018" s="2" t="s">
        <v>114</v>
      </c>
      <c r="AD1018" s="2">
        <v>1</v>
      </c>
      <c r="AE1018" s="2" t="s">
        <v>189</v>
      </c>
      <c r="AF1018" s="2" t="s">
        <v>190</v>
      </c>
      <c r="AG1018" s="2" t="s">
        <v>14</v>
      </c>
      <c r="AH1018" s="2" t="s">
        <v>191</v>
      </c>
      <c r="AI1018" s="2"/>
      <c r="AJ1018" s="2" t="s">
        <v>238</v>
      </c>
      <c r="AK1018" s="2" t="s">
        <v>206</v>
      </c>
      <c r="AL1018" s="2" t="s">
        <v>206</v>
      </c>
      <c r="AM1018" s="2" t="s">
        <v>239</v>
      </c>
      <c r="AN1018" s="2" t="s">
        <v>5160</v>
      </c>
      <c r="AO1018" s="22">
        <v>0</v>
      </c>
      <c r="AP1018" s="22">
        <v>0</v>
      </c>
      <c r="AQ1018" s="22">
        <v>0</v>
      </c>
      <c r="AR1018" s="22">
        <v>0</v>
      </c>
      <c r="AS1018" s="25">
        <v>82000</v>
      </c>
      <c r="AT1018" s="25">
        <v>0</v>
      </c>
      <c r="AU1018" s="25">
        <v>91226.12</v>
      </c>
      <c r="AV1018" s="25">
        <v>0</v>
      </c>
      <c r="AW1018" s="25">
        <v>82000</v>
      </c>
      <c r="AX1018" s="25">
        <v>91226.12</v>
      </c>
      <c r="AY1018" s="25">
        <v>9226.1200000000008</v>
      </c>
    </row>
    <row r="1019" spans="2:51">
      <c r="B1019" s="5" t="s">
        <v>17</v>
      </c>
      <c r="C1019" s="2" t="s">
        <v>524</v>
      </c>
      <c r="D1019" s="2" t="s">
        <v>100</v>
      </c>
      <c r="E1019" s="2" t="s">
        <v>4239</v>
      </c>
      <c r="F1019" s="2" t="s">
        <v>88</v>
      </c>
      <c r="G1019" s="3">
        <v>46246</v>
      </c>
      <c r="H1019" s="2" t="s">
        <v>5161</v>
      </c>
      <c r="I1019" s="3">
        <v>46246</v>
      </c>
      <c r="J1019" s="2" t="s">
        <v>5162</v>
      </c>
      <c r="K1019" s="2" t="s">
        <v>208</v>
      </c>
      <c r="L1019" s="2"/>
      <c r="M1019" s="2" t="s">
        <v>90</v>
      </c>
      <c r="N1019" s="3"/>
      <c r="O1019" s="2"/>
      <c r="P1019" s="2"/>
      <c r="Q1019" s="2" t="s">
        <v>22</v>
      </c>
      <c r="R1019" s="2" t="s">
        <v>22</v>
      </c>
      <c r="S1019" s="2"/>
      <c r="T1019" s="3">
        <v>46246</v>
      </c>
      <c r="U1019" s="2" t="s">
        <v>5163</v>
      </c>
      <c r="V1019" s="2"/>
      <c r="W1019" s="2" t="s">
        <v>1131</v>
      </c>
      <c r="X1019" s="2" t="s">
        <v>91</v>
      </c>
      <c r="Y1019" s="2" t="s">
        <v>1132</v>
      </c>
      <c r="Z1019" s="2" t="s">
        <v>149</v>
      </c>
      <c r="AA1019" s="2" t="s">
        <v>90</v>
      </c>
      <c r="AB1019" s="2"/>
      <c r="AC1019" s="2" t="s">
        <v>114</v>
      </c>
      <c r="AD1019" s="2">
        <v>1</v>
      </c>
      <c r="AE1019" s="2" t="s">
        <v>189</v>
      </c>
      <c r="AF1019" s="2" t="s">
        <v>190</v>
      </c>
      <c r="AG1019" s="2" t="s">
        <v>14</v>
      </c>
      <c r="AH1019" s="2" t="s">
        <v>191</v>
      </c>
      <c r="AI1019" s="2"/>
      <c r="AJ1019" s="2" t="s">
        <v>236</v>
      </c>
      <c r="AK1019" s="2" t="s">
        <v>168</v>
      </c>
      <c r="AL1019" s="2" t="s">
        <v>168</v>
      </c>
      <c r="AM1019" s="2" t="s">
        <v>237</v>
      </c>
      <c r="AN1019" s="2" t="s">
        <v>5164</v>
      </c>
      <c r="AO1019" s="22">
        <v>0</v>
      </c>
      <c r="AP1019" s="22">
        <v>389</v>
      </c>
      <c r="AQ1019" s="22">
        <v>572</v>
      </c>
      <c r="AR1019" s="22">
        <v>183</v>
      </c>
      <c r="AS1019" s="25">
        <v>22234.76</v>
      </c>
      <c r="AT1019" s="25">
        <v>0</v>
      </c>
      <c r="AU1019" s="25">
        <v>28088.76</v>
      </c>
      <c r="AV1019" s="25">
        <v>0</v>
      </c>
      <c r="AW1019" s="25">
        <v>22234.76</v>
      </c>
      <c r="AX1019" s="25">
        <v>28088.76</v>
      </c>
      <c r="AY1019" s="25">
        <v>5854</v>
      </c>
    </row>
    <row r="1020" spans="2:51" hidden="1">
      <c r="B1020" s="5" t="s">
        <v>17</v>
      </c>
      <c r="C1020" s="2" t="s">
        <v>524</v>
      </c>
      <c r="D1020" s="2" t="s">
        <v>100</v>
      </c>
      <c r="E1020" s="2" t="s">
        <v>4239</v>
      </c>
      <c r="F1020" s="2" t="s">
        <v>88</v>
      </c>
      <c r="G1020" s="3">
        <v>46246</v>
      </c>
      <c r="H1020" s="2" t="s">
        <v>5165</v>
      </c>
      <c r="I1020" s="3">
        <v>46246</v>
      </c>
      <c r="J1020" s="2" t="s">
        <v>5166</v>
      </c>
      <c r="K1020" s="2" t="s">
        <v>208</v>
      </c>
      <c r="L1020" s="2"/>
      <c r="M1020" s="2" t="s">
        <v>90</v>
      </c>
      <c r="N1020" s="3"/>
      <c r="O1020" s="2"/>
      <c r="P1020" s="2"/>
      <c r="Q1020" s="2" t="s">
        <v>22</v>
      </c>
      <c r="R1020" s="2" t="s">
        <v>22</v>
      </c>
      <c r="S1020" s="2"/>
      <c r="T1020" s="3">
        <v>46246</v>
      </c>
      <c r="U1020" s="2" t="s">
        <v>5167</v>
      </c>
      <c r="V1020" s="2"/>
      <c r="W1020" s="2" t="s">
        <v>1134</v>
      </c>
      <c r="X1020" s="2" t="s">
        <v>91</v>
      </c>
      <c r="Y1020" s="2" t="s">
        <v>1135</v>
      </c>
      <c r="Z1020" s="2" t="s">
        <v>92</v>
      </c>
      <c r="AA1020" s="2" t="s">
        <v>1135</v>
      </c>
      <c r="AB1020" s="2" t="s">
        <v>1136</v>
      </c>
      <c r="AC1020" s="2" t="s">
        <v>114</v>
      </c>
      <c r="AD1020" s="2">
        <v>1</v>
      </c>
      <c r="AE1020" s="2" t="s">
        <v>189</v>
      </c>
      <c r="AF1020" s="2" t="s">
        <v>190</v>
      </c>
      <c r="AG1020" s="2" t="s">
        <v>14</v>
      </c>
      <c r="AH1020" s="2" t="s">
        <v>191</v>
      </c>
      <c r="AI1020" s="2"/>
      <c r="AJ1020" s="2" t="s">
        <v>136</v>
      </c>
      <c r="AK1020" s="2" t="s">
        <v>9</v>
      </c>
      <c r="AL1020" s="2" t="s">
        <v>9</v>
      </c>
      <c r="AM1020" s="2" t="s">
        <v>137</v>
      </c>
      <c r="AN1020" s="2" t="s">
        <v>5168</v>
      </c>
      <c r="AO1020" s="22">
        <v>0</v>
      </c>
      <c r="AP1020" s="22">
        <v>0</v>
      </c>
      <c r="AQ1020" s="22">
        <v>0</v>
      </c>
      <c r="AR1020" s="22">
        <v>0</v>
      </c>
      <c r="AS1020" s="25">
        <v>49000</v>
      </c>
      <c r="AT1020" s="25">
        <v>0</v>
      </c>
      <c r="AU1020" s="25">
        <v>55114</v>
      </c>
      <c r="AV1020" s="25">
        <v>0</v>
      </c>
      <c r="AW1020" s="25">
        <v>49000</v>
      </c>
      <c r="AX1020" s="25">
        <v>55114</v>
      </c>
      <c r="AY1020" s="25">
        <v>6114</v>
      </c>
    </row>
    <row r="1021" spans="2:51" hidden="1">
      <c r="B1021" s="5" t="s">
        <v>17</v>
      </c>
      <c r="C1021" s="2" t="s">
        <v>524</v>
      </c>
      <c r="D1021" s="2" t="s">
        <v>100</v>
      </c>
      <c r="E1021" s="2" t="s">
        <v>4239</v>
      </c>
      <c r="F1021" s="2" t="s">
        <v>88</v>
      </c>
      <c r="G1021" s="3">
        <v>46246</v>
      </c>
      <c r="H1021" s="2" t="s">
        <v>5169</v>
      </c>
      <c r="I1021" s="3">
        <v>46246</v>
      </c>
      <c r="J1021" s="2" t="s">
        <v>5170</v>
      </c>
      <c r="K1021" s="2" t="s">
        <v>208</v>
      </c>
      <c r="L1021" s="2"/>
      <c r="M1021" s="2" t="s">
        <v>90</v>
      </c>
      <c r="N1021" s="3"/>
      <c r="O1021" s="2"/>
      <c r="P1021" s="2"/>
      <c r="Q1021" s="2" t="s">
        <v>22</v>
      </c>
      <c r="R1021" s="2" t="s">
        <v>22</v>
      </c>
      <c r="S1021" s="2"/>
      <c r="T1021" s="3">
        <v>46246</v>
      </c>
      <c r="U1021" s="2" t="s">
        <v>5171</v>
      </c>
      <c r="V1021" s="2"/>
      <c r="W1021" s="2" t="s">
        <v>5172</v>
      </c>
      <c r="X1021" s="2" t="s">
        <v>113</v>
      </c>
      <c r="Y1021" s="2" t="s">
        <v>5173</v>
      </c>
      <c r="Z1021" s="2" t="s">
        <v>92</v>
      </c>
      <c r="AA1021" s="2" t="s">
        <v>90</v>
      </c>
      <c r="AB1021" s="2"/>
      <c r="AC1021" s="2" t="s">
        <v>114</v>
      </c>
      <c r="AD1021" s="2">
        <v>1</v>
      </c>
      <c r="AE1021" s="2" t="s">
        <v>189</v>
      </c>
      <c r="AF1021" s="2" t="s">
        <v>190</v>
      </c>
      <c r="AG1021" s="2" t="s">
        <v>14</v>
      </c>
      <c r="AH1021" s="2" t="s">
        <v>191</v>
      </c>
      <c r="AI1021" s="2"/>
      <c r="AJ1021" s="2" t="s">
        <v>415</v>
      </c>
      <c r="AK1021" s="2" t="s">
        <v>412</v>
      </c>
      <c r="AL1021" s="2" t="s">
        <v>412</v>
      </c>
      <c r="AM1021" s="2" t="s">
        <v>413</v>
      </c>
      <c r="AN1021" s="2" t="s">
        <v>5174</v>
      </c>
      <c r="AO1021" s="22">
        <v>0</v>
      </c>
      <c r="AP1021" s="22">
        <v>0</v>
      </c>
      <c r="AQ1021" s="22">
        <v>0</v>
      </c>
      <c r="AR1021" s="22">
        <v>0</v>
      </c>
      <c r="AS1021" s="25">
        <v>50000</v>
      </c>
      <c r="AT1021" s="25">
        <v>0</v>
      </c>
      <c r="AU1021" s="25">
        <v>57606.12</v>
      </c>
      <c r="AV1021" s="25">
        <v>0</v>
      </c>
      <c r="AW1021" s="25">
        <v>50000</v>
      </c>
      <c r="AX1021" s="25">
        <v>57606.12</v>
      </c>
      <c r="AY1021" s="25">
        <v>7606.12</v>
      </c>
    </row>
    <row r="1022" spans="2:51">
      <c r="B1022" s="5" t="s">
        <v>17</v>
      </c>
      <c r="C1022" s="2" t="s">
        <v>524</v>
      </c>
      <c r="D1022" s="2" t="s">
        <v>100</v>
      </c>
      <c r="E1022" s="2" t="s">
        <v>4239</v>
      </c>
      <c r="F1022" s="2" t="s">
        <v>88</v>
      </c>
      <c r="G1022" s="3">
        <v>46246</v>
      </c>
      <c r="H1022" s="2" t="s">
        <v>5175</v>
      </c>
      <c r="I1022" s="3">
        <v>46246</v>
      </c>
      <c r="J1022" s="2" t="s">
        <v>5176</v>
      </c>
      <c r="K1022" s="2" t="s">
        <v>208</v>
      </c>
      <c r="L1022" s="2"/>
      <c r="M1022" s="2" t="s">
        <v>90</v>
      </c>
      <c r="N1022" s="3"/>
      <c r="O1022" s="2"/>
      <c r="P1022" s="2"/>
      <c r="Q1022" s="2" t="s">
        <v>22</v>
      </c>
      <c r="R1022" s="2" t="s">
        <v>22</v>
      </c>
      <c r="S1022" s="2"/>
      <c r="T1022" s="3">
        <v>46246</v>
      </c>
      <c r="U1022" s="2" t="s">
        <v>5177</v>
      </c>
      <c r="V1022" s="2"/>
      <c r="W1022" s="2" t="s">
        <v>1121</v>
      </c>
      <c r="X1022" s="2" t="s">
        <v>91</v>
      </c>
      <c r="Y1022" s="2" t="s">
        <v>1102</v>
      </c>
      <c r="Z1022" s="2" t="s">
        <v>149</v>
      </c>
      <c r="AA1022" s="2" t="s">
        <v>90</v>
      </c>
      <c r="AB1022" s="2"/>
      <c r="AC1022" s="2" t="s">
        <v>114</v>
      </c>
      <c r="AD1022" s="2">
        <v>1</v>
      </c>
      <c r="AE1022" s="2" t="s">
        <v>189</v>
      </c>
      <c r="AF1022" s="2" t="s">
        <v>190</v>
      </c>
      <c r="AG1022" s="2" t="s">
        <v>14</v>
      </c>
      <c r="AH1022" s="2" t="s">
        <v>191</v>
      </c>
      <c r="AI1022" s="2"/>
      <c r="AJ1022" s="2" t="s">
        <v>421</v>
      </c>
      <c r="AK1022" s="2" t="s">
        <v>417</v>
      </c>
      <c r="AL1022" s="2" t="s">
        <v>417</v>
      </c>
      <c r="AM1022" s="2" t="s">
        <v>418</v>
      </c>
      <c r="AN1022" s="2" t="s">
        <v>5178</v>
      </c>
      <c r="AO1022" s="22">
        <v>0</v>
      </c>
      <c r="AP1022" s="22">
        <v>1089</v>
      </c>
      <c r="AQ1022" s="22">
        <v>1970</v>
      </c>
      <c r="AR1022" s="22">
        <v>881</v>
      </c>
      <c r="AS1022" s="25">
        <v>87812.27</v>
      </c>
      <c r="AT1022" s="25">
        <v>641.5</v>
      </c>
      <c r="AU1022" s="25">
        <v>70520.84</v>
      </c>
      <c r="AV1022" s="25">
        <v>0</v>
      </c>
      <c r="AW1022" s="25">
        <v>87170.77</v>
      </c>
      <c r="AX1022" s="25">
        <v>70520.84</v>
      </c>
      <c r="AY1022" s="25">
        <v>-16649.93</v>
      </c>
    </row>
    <row r="1023" spans="2:51">
      <c r="B1023" s="5" t="s">
        <v>17</v>
      </c>
      <c r="C1023" s="2" t="s">
        <v>524</v>
      </c>
      <c r="D1023" s="2" t="s">
        <v>100</v>
      </c>
      <c r="E1023" s="2" t="s">
        <v>4239</v>
      </c>
      <c r="F1023" s="2" t="s">
        <v>88</v>
      </c>
      <c r="G1023" s="3">
        <v>46246</v>
      </c>
      <c r="H1023" s="2" t="s">
        <v>5179</v>
      </c>
      <c r="I1023" s="3">
        <v>46246</v>
      </c>
      <c r="J1023" s="2" t="s">
        <v>5180</v>
      </c>
      <c r="K1023" s="2" t="s">
        <v>208</v>
      </c>
      <c r="L1023" s="2"/>
      <c r="M1023" s="2" t="s">
        <v>90</v>
      </c>
      <c r="N1023" s="3"/>
      <c r="O1023" s="2"/>
      <c r="P1023" s="2"/>
      <c r="Q1023" s="2" t="s">
        <v>22</v>
      </c>
      <c r="R1023" s="2" t="s">
        <v>22</v>
      </c>
      <c r="S1023" s="2"/>
      <c r="T1023" s="3">
        <v>46246</v>
      </c>
      <c r="U1023" s="2" t="s">
        <v>5181</v>
      </c>
      <c r="V1023" s="2"/>
      <c r="W1023" s="2" t="s">
        <v>1277</v>
      </c>
      <c r="X1023" s="2" t="s">
        <v>91</v>
      </c>
      <c r="Y1023" s="2" t="s">
        <v>822</v>
      </c>
      <c r="Z1023" s="2" t="s">
        <v>149</v>
      </c>
      <c r="AA1023" s="2" t="s">
        <v>90</v>
      </c>
      <c r="AB1023" s="2"/>
      <c r="AC1023" s="2" t="s">
        <v>114</v>
      </c>
      <c r="AD1023" s="2">
        <v>1</v>
      </c>
      <c r="AE1023" s="2" t="s">
        <v>189</v>
      </c>
      <c r="AF1023" s="2" t="s">
        <v>190</v>
      </c>
      <c r="AG1023" s="2" t="s">
        <v>14</v>
      </c>
      <c r="AH1023" s="2" t="s">
        <v>191</v>
      </c>
      <c r="AI1023" s="2"/>
      <c r="AJ1023" s="2" t="s">
        <v>245</v>
      </c>
      <c r="AK1023" s="2" t="s">
        <v>246</v>
      </c>
      <c r="AL1023" s="2" t="s">
        <v>246</v>
      </c>
      <c r="AM1023" s="2" t="s">
        <v>247</v>
      </c>
      <c r="AN1023" s="2" t="s">
        <v>5182</v>
      </c>
      <c r="AO1023" s="22">
        <v>0</v>
      </c>
      <c r="AP1023" s="22">
        <v>750</v>
      </c>
      <c r="AQ1023" s="22">
        <v>1429</v>
      </c>
      <c r="AR1023" s="22">
        <v>679</v>
      </c>
      <c r="AS1023" s="25">
        <v>53761.11</v>
      </c>
      <c r="AT1023" s="25">
        <v>0</v>
      </c>
      <c r="AU1023" s="25">
        <v>45642.04</v>
      </c>
      <c r="AV1023" s="25">
        <v>0</v>
      </c>
      <c r="AW1023" s="25">
        <v>53761.11</v>
      </c>
      <c r="AX1023" s="25">
        <v>45642.04</v>
      </c>
      <c r="AY1023" s="25">
        <v>-8119.07</v>
      </c>
    </row>
    <row r="1024" spans="2:51">
      <c r="B1024" s="5" t="s">
        <v>17</v>
      </c>
      <c r="C1024" s="2" t="s">
        <v>524</v>
      </c>
      <c r="D1024" s="2" t="s">
        <v>100</v>
      </c>
      <c r="E1024" s="2" t="s">
        <v>4239</v>
      </c>
      <c r="F1024" s="2" t="s">
        <v>88</v>
      </c>
      <c r="G1024" s="3">
        <v>46246</v>
      </c>
      <c r="H1024" s="2" t="s">
        <v>5183</v>
      </c>
      <c r="I1024" s="3">
        <v>46246</v>
      </c>
      <c r="J1024" s="2" t="s">
        <v>5184</v>
      </c>
      <c r="K1024" s="2" t="s">
        <v>208</v>
      </c>
      <c r="L1024" s="2"/>
      <c r="M1024" s="2" t="s">
        <v>90</v>
      </c>
      <c r="N1024" s="3"/>
      <c r="O1024" s="2"/>
      <c r="P1024" s="2"/>
      <c r="Q1024" s="2" t="s">
        <v>22</v>
      </c>
      <c r="R1024" s="2" t="s">
        <v>22</v>
      </c>
      <c r="S1024" s="2"/>
      <c r="T1024" s="3">
        <v>46246</v>
      </c>
      <c r="U1024" s="2" t="s">
        <v>5185</v>
      </c>
      <c r="V1024" s="2"/>
      <c r="W1024" s="2" t="s">
        <v>472</v>
      </c>
      <c r="X1024" s="2" t="s">
        <v>91</v>
      </c>
      <c r="Y1024" s="2" t="s">
        <v>512</v>
      </c>
      <c r="Z1024" s="2" t="s">
        <v>149</v>
      </c>
      <c r="AA1024" s="2" t="s">
        <v>90</v>
      </c>
      <c r="AB1024" s="2"/>
      <c r="AC1024" s="2" t="s">
        <v>114</v>
      </c>
      <c r="AD1024" s="2">
        <v>1</v>
      </c>
      <c r="AE1024" s="2" t="s">
        <v>189</v>
      </c>
      <c r="AF1024" s="2" t="s">
        <v>190</v>
      </c>
      <c r="AG1024" s="2" t="s">
        <v>14</v>
      </c>
      <c r="AH1024" s="2" t="s">
        <v>191</v>
      </c>
      <c r="AI1024" s="2"/>
      <c r="AJ1024" s="2" t="s">
        <v>287</v>
      </c>
      <c r="AK1024" s="2" t="s">
        <v>288</v>
      </c>
      <c r="AL1024" s="2" t="s">
        <v>288</v>
      </c>
      <c r="AM1024" s="2" t="s">
        <v>289</v>
      </c>
      <c r="AN1024" s="2" t="s">
        <v>5186</v>
      </c>
      <c r="AO1024" s="22">
        <v>0</v>
      </c>
      <c r="AP1024" s="22">
        <v>1152</v>
      </c>
      <c r="AQ1024" s="22">
        <v>2151</v>
      </c>
      <c r="AR1024" s="22">
        <v>999</v>
      </c>
      <c r="AS1024" s="25">
        <v>93620.31</v>
      </c>
      <c r="AT1024" s="25">
        <v>0</v>
      </c>
      <c r="AU1024" s="25">
        <v>73120.45</v>
      </c>
      <c r="AV1024" s="25">
        <v>0</v>
      </c>
      <c r="AW1024" s="25">
        <v>93620.31</v>
      </c>
      <c r="AX1024" s="25">
        <v>73120.45</v>
      </c>
      <c r="AY1024" s="25">
        <v>-20499.86</v>
      </c>
    </row>
    <row r="1025" spans="2:51" hidden="1">
      <c r="B1025" s="5" t="s">
        <v>17</v>
      </c>
      <c r="C1025" s="2" t="s">
        <v>524</v>
      </c>
      <c r="D1025" s="2" t="s">
        <v>100</v>
      </c>
      <c r="E1025" s="2" t="s">
        <v>4239</v>
      </c>
      <c r="F1025" s="2" t="s">
        <v>88</v>
      </c>
      <c r="G1025" s="3">
        <v>46246</v>
      </c>
      <c r="H1025" s="2" t="s">
        <v>5187</v>
      </c>
      <c r="I1025" s="3">
        <v>46246</v>
      </c>
      <c r="J1025" s="2" t="s">
        <v>5188</v>
      </c>
      <c r="K1025" s="2" t="s">
        <v>208</v>
      </c>
      <c r="L1025" s="2"/>
      <c r="M1025" s="2" t="s">
        <v>90</v>
      </c>
      <c r="N1025" s="3"/>
      <c r="O1025" s="2"/>
      <c r="P1025" s="2"/>
      <c r="Q1025" s="2" t="s">
        <v>22</v>
      </c>
      <c r="R1025" s="2" t="s">
        <v>22</v>
      </c>
      <c r="S1025" s="2"/>
      <c r="T1025" s="3">
        <v>46246</v>
      </c>
      <c r="U1025" s="2" t="s">
        <v>5189</v>
      </c>
      <c r="V1025" s="2"/>
      <c r="W1025" s="2" t="s">
        <v>1006</v>
      </c>
      <c r="X1025" s="2" t="s">
        <v>113</v>
      </c>
      <c r="Y1025" s="2" t="s">
        <v>730</v>
      </c>
      <c r="Z1025" s="2" t="s">
        <v>92</v>
      </c>
      <c r="AA1025" s="2" t="s">
        <v>90</v>
      </c>
      <c r="AB1025" s="2"/>
      <c r="AC1025" s="2" t="s">
        <v>114</v>
      </c>
      <c r="AD1025" s="2">
        <v>1</v>
      </c>
      <c r="AE1025" s="2" t="s">
        <v>189</v>
      </c>
      <c r="AF1025" s="2" t="s">
        <v>190</v>
      </c>
      <c r="AG1025" s="2" t="s">
        <v>14</v>
      </c>
      <c r="AH1025" s="2" t="s">
        <v>191</v>
      </c>
      <c r="AI1025" s="2"/>
      <c r="AJ1025" s="2" t="s">
        <v>306</v>
      </c>
      <c r="AK1025" s="2" t="s">
        <v>167</v>
      </c>
      <c r="AL1025" s="2" t="s">
        <v>167</v>
      </c>
      <c r="AM1025" s="2" t="s">
        <v>307</v>
      </c>
      <c r="AN1025" s="2" t="s">
        <v>5190</v>
      </c>
      <c r="AO1025" s="22">
        <v>0</v>
      </c>
      <c r="AP1025" s="22">
        <v>0</v>
      </c>
      <c r="AQ1025" s="22">
        <v>0</v>
      </c>
      <c r="AR1025" s="22">
        <v>0</v>
      </c>
      <c r="AS1025" s="25">
        <v>95000</v>
      </c>
      <c r="AT1025" s="25">
        <v>0</v>
      </c>
      <c r="AU1025" s="25">
        <v>105889.08</v>
      </c>
      <c r="AV1025" s="25">
        <v>0</v>
      </c>
      <c r="AW1025" s="25">
        <v>95000</v>
      </c>
      <c r="AX1025" s="25">
        <v>105889.08</v>
      </c>
      <c r="AY1025" s="25">
        <v>10889.08</v>
      </c>
    </row>
    <row r="1026" spans="2:51">
      <c r="B1026" s="5" t="s">
        <v>17</v>
      </c>
      <c r="C1026" s="2" t="s">
        <v>524</v>
      </c>
      <c r="D1026" s="2" t="s">
        <v>100</v>
      </c>
      <c r="E1026" s="2" t="s">
        <v>4239</v>
      </c>
      <c r="F1026" s="2" t="s">
        <v>88</v>
      </c>
      <c r="G1026" s="3">
        <v>46246</v>
      </c>
      <c r="H1026" s="2" t="s">
        <v>5191</v>
      </c>
      <c r="I1026" s="3">
        <v>46246</v>
      </c>
      <c r="J1026" s="2" t="s">
        <v>5192</v>
      </c>
      <c r="K1026" s="2" t="s">
        <v>208</v>
      </c>
      <c r="L1026" s="2"/>
      <c r="M1026" s="2" t="s">
        <v>90</v>
      </c>
      <c r="N1026" s="3"/>
      <c r="O1026" s="2"/>
      <c r="P1026" s="2"/>
      <c r="Q1026" s="2" t="s">
        <v>22</v>
      </c>
      <c r="R1026" s="2" t="s">
        <v>22</v>
      </c>
      <c r="S1026" s="2"/>
      <c r="T1026" s="3">
        <v>46246</v>
      </c>
      <c r="U1026" s="2" t="s">
        <v>5193</v>
      </c>
      <c r="V1026" s="2"/>
      <c r="W1026" s="2" t="s">
        <v>821</v>
      </c>
      <c r="X1026" s="2" t="s">
        <v>91</v>
      </c>
      <c r="Y1026" s="2" t="s">
        <v>822</v>
      </c>
      <c r="Z1026" s="2" t="s">
        <v>149</v>
      </c>
      <c r="AA1026" s="2" t="s">
        <v>90</v>
      </c>
      <c r="AB1026" s="2"/>
      <c r="AC1026" s="2" t="s">
        <v>114</v>
      </c>
      <c r="AD1026" s="2">
        <v>1</v>
      </c>
      <c r="AE1026" s="2" t="s">
        <v>189</v>
      </c>
      <c r="AF1026" s="2" t="s">
        <v>190</v>
      </c>
      <c r="AG1026" s="2" t="s">
        <v>14</v>
      </c>
      <c r="AH1026" s="2" t="s">
        <v>191</v>
      </c>
      <c r="AI1026" s="2"/>
      <c r="AJ1026" s="2" t="s">
        <v>232</v>
      </c>
      <c r="AK1026" s="2" t="s">
        <v>5</v>
      </c>
      <c r="AL1026" s="2" t="s">
        <v>5</v>
      </c>
      <c r="AM1026" s="2" t="s">
        <v>178</v>
      </c>
      <c r="AN1026" s="2" t="s">
        <v>5194</v>
      </c>
      <c r="AO1026" s="22">
        <v>0</v>
      </c>
      <c r="AP1026" s="22">
        <v>383</v>
      </c>
      <c r="AQ1026" s="22">
        <v>735</v>
      </c>
      <c r="AR1026" s="22">
        <v>352</v>
      </c>
      <c r="AS1026" s="25">
        <v>31803</v>
      </c>
      <c r="AT1026" s="25">
        <v>0</v>
      </c>
      <c r="AU1026" s="25">
        <v>21189.24</v>
      </c>
      <c r="AV1026" s="25">
        <v>0</v>
      </c>
      <c r="AW1026" s="25">
        <v>31803</v>
      </c>
      <c r="AX1026" s="25">
        <v>21189.24</v>
      </c>
      <c r="AY1026" s="25">
        <v>-10613.76</v>
      </c>
    </row>
    <row r="1027" spans="2:51" hidden="1">
      <c r="B1027" s="5" t="s">
        <v>17</v>
      </c>
      <c r="C1027" s="2" t="s">
        <v>524</v>
      </c>
      <c r="D1027" s="2" t="s">
        <v>100</v>
      </c>
      <c r="E1027" s="2" t="s">
        <v>4239</v>
      </c>
      <c r="F1027" s="2" t="s">
        <v>88</v>
      </c>
      <c r="G1027" s="3">
        <v>46246</v>
      </c>
      <c r="H1027" s="2" t="s">
        <v>5195</v>
      </c>
      <c r="I1027" s="3">
        <v>46246</v>
      </c>
      <c r="J1027" s="2" t="s">
        <v>5196</v>
      </c>
      <c r="K1027" s="2" t="s">
        <v>208</v>
      </c>
      <c r="L1027" s="2"/>
      <c r="M1027" s="2" t="s">
        <v>90</v>
      </c>
      <c r="N1027" s="3"/>
      <c r="O1027" s="2"/>
      <c r="P1027" s="2"/>
      <c r="Q1027" s="2" t="s">
        <v>22</v>
      </c>
      <c r="R1027" s="2" t="s">
        <v>22</v>
      </c>
      <c r="S1027" s="2"/>
      <c r="T1027" s="3">
        <v>46246</v>
      </c>
      <c r="U1027" s="2" t="s">
        <v>5197</v>
      </c>
      <c r="V1027" s="2"/>
      <c r="W1027" s="2" t="s">
        <v>5198</v>
      </c>
      <c r="X1027" s="2" t="s">
        <v>91</v>
      </c>
      <c r="Y1027" s="2" t="s">
        <v>1301</v>
      </c>
      <c r="Z1027" s="2" t="s">
        <v>92</v>
      </c>
      <c r="AA1027" s="2" t="s">
        <v>5199</v>
      </c>
      <c r="AB1027" s="2"/>
      <c r="AC1027" s="2" t="s">
        <v>114</v>
      </c>
      <c r="AD1027" s="2">
        <v>1</v>
      </c>
      <c r="AE1027" s="2" t="s">
        <v>189</v>
      </c>
      <c r="AF1027" s="2" t="s">
        <v>190</v>
      </c>
      <c r="AG1027" s="2" t="s">
        <v>14</v>
      </c>
      <c r="AH1027" s="2" t="s">
        <v>191</v>
      </c>
      <c r="AI1027" s="2"/>
      <c r="AJ1027" s="2" t="s">
        <v>123</v>
      </c>
      <c r="AK1027" s="2" t="s">
        <v>13</v>
      </c>
      <c r="AL1027" s="2" t="s">
        <v>13</v>
      </c>
      <c r="AM1027" s="2" t="s">
        <v>124</v>
      </c>
      <c r="AN1027" s="2" t="s">
        <v>5200</v>
      </c>
      <c r="AO1027" s="22">
        <v>0</v>
      </c>
      <c r="AP1027" s="22">
        <v>0</v>
      </c>
      <c r="AQ1027" s="22">
        <v>0</v>
      </c>
      <c r="AR1027" s="22">
        <v>0</v>
      </c>
      <c r="AS1027" s="25">
        <v>25500</v>
      </c>
      <c r="AT1027" s="25">
        <v>0</v>
      </c>
      <c r="AU1027" s="25">
        <v>28258.3</v>
      </c>
      <c r="AV1027" s="25">
        <v>0</v>
      </c>
      <c r="AW1027" s="25">
        <v>25500</v>
      </c>
      <c r="AX1027" s="25">
        <v>28258.3</v>
      </c>
      <c r="AY1027" s="25">
        <v>2758.3</v>
      </c>
    </row>
    <row r="1028" spans="2:51">
      <c r="B1028" s="5" t="s">
        <v>17</v>
      </c>
      <c r="C1028" s="2" t="s">
        <v>524</v>
      </c>
      <c r="D1028" s="2" t="s">
        <v>100</v>
      </c>
      <c r="E1028" s="2" t="s">
        <v>4239</v>
      </c>
      <c r="F1028" s="2" t="s">
        <v>88</v>
      </c>
      <c r="G1028" s="3">
        <v>46246</v>
      </c>
      <c r="H1028" s="2" t="s">
        <v>5201</v>
      </c>
      <c r="I1028" s="3">
        <v>46246</v>
      </c>
      <c r="J1028" s="2" t="s">
        <v>5202</v>
      </c>
      <c r="K1028" s="2" t="s">
        <v>208</v>
      </c>
      <c r="L1028" s="2"/>
      <c r="M1028" s="2" t="s">
        <v>90</v>
      </c>
      <c r="N1028" s="3"/>
      <c r="O1028" s="2"/>
      <c r="P1028" s="2"/>
      <c r="Q1028" s="2" t="s">
        <v>22</v>
      </c>
      <c r="R1028" s="2" t="s">
        <v>22</v>
      </c>
      <c r="S1028" s="2"/>
      <c r="T1028" s="3">
        <v>46246</v>
      </c>
      <c r="U1028" s="2" t="s">
        <v>5203</v>
      </c>
      <c r="V1028" s="2"/>
      <c r="W1028" s="2" t="s">
        <v>264</v>
      </c>
      <c r="X1028" s="2" t="s">
        <v>91</v>
      </c>
      <c r="Y1028" s="2" t="s">
        <v>265</v>
      </c>
      <c r="Z1028" s="2" t="s">
        <v>149</v>
      </c>
      <c r="AA1028" s="2" t="s">
        <v>90</v>
      </c>
      <c r="AB1028" s="2"/>
      <c r="AC1028" s="2" t="s">
        <v>114</v>
      </c>
      <c r="AD1028" s="2">
        <v>1</v>
      </c>
      <c r="AE1028" s="2" t="s">
        <v>189</v>
      </c>
      <c r="AF1028" s="2" t="s">
        <v>190</v>
      </c>
      <c r="AG1028" s="2" t="s">
        <v>14</v>
      </c>
      <c r="AH1028" s="2" t="s">
        <v>191</v>
      </c>
      <c r="AI1028" s="2"/>
      <c r="AJ1028" s="2" t="s">
        <v>308</v>
      </c>
      <c r="AK1028" s="2" t="s">
        <v>309</v>
      </c>
      <c r="AL1028" s="2" t="s">
        <v>309</v>
      </c>
      <c r="AM1028" s="2" t="s">
        <v>310</v>
      </c>
      <c r="AN1028" s="2" t="s">
        <v>5204</v>
      </c>
      <c r="AO1028" s="22">
        <v>0</v>
      </c>
      <c r="AP1028" s="22">
        <v>1415</v>
      </c>
      <c r="AQ1028" s="22">
        <v>1415</v>
      </c>
      <c r="AR1028" s="22">
        <v>0</v>
      </c>
      <c r="AS1028" s="25">
        <v>53290.8</v>
      </c>
      <c r="AT1028" s="25">
        <v>2115.1999999999998</v>
      </c>
      <c r="AU1028" s="25">
        <v>52820.2</v>
      </c>
      <c r="AV1028" s="25">
        <v>0</v>
      </c>
      <c r="AW1028" s="25">
        <v>51175.6</v>
      </c>
      <c r="AX1028" s="25">
        <v>52820.2</v>
      </c>
      <c r="AY1028" s="25">
        <v>1644.6</v>
      </c>
    </row>
    <row r="1029" spans="2:51">
      <c r="B1029" s="5" t="s">
        <v>17</v>
      </c>
      <c r="C1029" s="2" t="s">
        <v>524</v>
      </c>
      <c r="D1029" s="2" t="s">
        <v>100</v>
      </c>
      <c r="E1029" s="2" t="s">
        <v>4239</v>
      </c>
      <c r="F1029" s="2" t="s">
        <v>88</v>
      </c>
      <c r="G1029" s="3">
        <v>46246</v>
      </c>
      <c r="H1029" s="2" t="s">
        <v>5205</v>
      </c>
      <c r="I1029" s="3">
        <v>46246</v>
      </c>
      <c r="J1029" s="2" t="s">
        <v>5206</v>
      </c>
      <c r="K1029" s="2" t="s">
        <v>208</v>
      </c>
      <c r="L1029" s="2"/>
      <c r="M1029" s="2" t="s">
        <v>90</v>
      </c>
      <c r="N1029" s="3"/>
      <c r="O1029" s="2"/>
      <c r="P1029" s="2"/>
      <c r="Q1029" s="2" t="s">
        <v>22</v>
      </c>
      <c r="R1029" s="2" t="s">
        <v>22</v>
      </c>
      <c r="S1029" s="2"/>
      <c r="T1029" s="3">
        <v>46246</v>
      </c>
      <c r="U1029" s="2" t="s">
        <v>5207</v>
      </c>
      <c r="V1029" s="2"/>
      <c r="W1029" s="2" t="s">
        <v>905</v>
      </c>
      <c r="X1029" s="2" t="s">
        <v>91</v>
      </c>
      <c r="Y1029" s="2" t="s">
        <v>906</v>
      </c>
      <c r="Z1029" s="2" t="s">
        <v>149</v>
      </c>
      <c r="AA1029" s="2" t="s">
        <v>90</v>
      </c>
      <c r="AB1029" s="2"/>
      <c r="AC1029" s="2" t="s">
        <v>114</v>
      </c>
      <c r="AD1029" s="2">
        <v>1</v>
      </c>
      <c r="AE1029" s="2" t="s">
        <v>189</v>
      </c>
      <c r="AF1029" s="2" t="s">
        <v>190</v>
      </c>
      <c r="AG1029" s="2" t="s">
        <v>14</v>
      </c>
      <c r="AH1029" s="2" t="s">
        <v>191</v>
      </c>
      <c r="AI1029" s="2"/>
      <c r="AJ1029" s="2" t="s">
        <v>736</v>
      </c>
      <c r="AK1029" s="2" t="s">
        <v>737</v>
      </c>
      <c r="AL1029" s="2" t="s">
        <v>737</v>
      </c>
      <c r="AM1029" s="2" t="s">
        <v>738</v>
      </c>
      <c r="AN1029" s="2" t="s">
        <v>5208</v>
      </c>
      <c r="AO1029" s="22">
        <v>0</v>
      </c>
      <c r="AP1029" s="22">
        <v>534</v>
      </c>
      <c r="AQ1029" s="22">
        <v>796</v>
      </c>
      <c r="AR1029" s="22">
        <v>262</v>
      </c>
      <c r="AS1029" s="25">
        <v>32071.97</v>
      </c>
      <c r="AT1029" s="25">
        <v>503.01</v>
      </c>
      <c r="AU1029" s="25">
        <v>35265.949999999997</v>
      </c>
      <c r="AV1029" s="25">
        <v>0</v>
      </c>
      <c r="AW1029" s="25">
        <v>31568.959999999999</v>
      </c>
      <c r="AX1029" s="25">
        <v>35265.949999999997</v>
      </c>
      <c r="AY1029" s="25">
        <v>3696.99</v>
      </c>
    </row>
    <row r="1030" spans="2:51">
      <c r="B1030" s="5" t="s">
        <v>17</v>
      </c>
      <c r="C1030" s="2" t="s">
        <v>524</v>
      </c>
      <c r="D1030" s="2" t="s">
        <v>100</v>
      </c>
      <c r="E1030" s="2" t="s">
        <v>4239</v>
      </c>
      <c r="F1030" s="2" t="s">
        <v>88</v>
      </c>
      <c r="G1030" s="3">
        <v>46246</v>
      </c>
      <c r="H1030" s="2" t="s">
        <v>5209</v>
      </c>
      <c r="I1030" s="3">
        <v>46246</v>
      </c>
      <c r="J1030" s="2" t="s">
        <v>5210</v>
      </c>
      <c r="K1030" s="2" t="s">
        <v>208</v>
      </c>
      <c r="L1030" s="2"/>
      <c r="M1030" s="2" t="s">
        <v>90</v>
      </c>
      <c r="N1030" s="3"/>
      <c r="O1030" s="2"/>
      <c r="P1030" s="2"/>
      <c r="Q1030" s="2" t="s">
        <v>22</v>
      </c>
      <c r="R1030" s="2" t="s">
        <v>22</v>
      </c>
      <c r="S1030" s="2"/>
      <c r="T1030" s="3">
        <v>46246</v>
      </c>
      <c r="U1030" s="2" t="s">
        <v>5211</v>
      </c>
      <c r="V1030" s="2"/>
      <c r="W1030" s="2" t="s">
        <v>839</v>
      </c>
      <c r="X1030" s="2" t="s">
        <v>91</v>
      </c>
      <c r="Y1030" s="2" t="s">
        <v>840</v>
      </c>
      <c r="Z1030" s="2" t="s">
        <v>149</v>
      </c>
      <c r="AA1030" s="2" t="s">
        <v>90</v>
      </c>
      <c r="AB1030" s="2"/>
      <c r="AC1030" s="2" t="s">
        <v>114</v>
      </c>
      <c r="AD1030" s="2">
        <v>1</v>
      </c>
      <c r="AE1030" s="2" t="s">
        <v>189</v>
      </c>
      <c r="AF1030" s="2" t="s">
        <v>190</v>
      </c>
      <c r="AG1030" s="2" t="s">
        <v>14</v>
      </c>
      <c r="AH1030" s="2" t="s">
        <v>191</v>
      </c>
      <c r="AI1030" s="2"/>
      <c r="AJ1030" s="2" t="s">
        <v>306</v>
      </c>
      <c r="AK1030" s="2" t="s">
        <v>167</v>
      </c>
      <c r="AL1030" s="2" t="s">
        <v>167</v>
      </c>
      <c r="AM1030" s="2" t="s">
        <v>307</v>
      </c>
      <c r="AN1030" s="2" t="s">
        <v>5212</v>
      </c>
      <c r="AO1030" s="22">
        <v>0</v>
      </c>
      <c r="AP1030" s="22">
        <v>1386</v>
      </c>
      <c r="AQ1030" s="22">
        <v>2817</v>
      </c>
      <c r="AR1030" s="22">
        <v>1431</v>
      </c>
      <c r="AS1030" s="25">
        <v>110634.61</v>
      </c>
      <c r="AT1030" s="25">
        <v>0</v>
      </c>
      <c r="AU1030" s="25">
        <v>83238.48</v>
      </c>
      <c r="AV1030" s="25">
        <v>0</v>
      </c>
      <c r="AW1030" s="25">
        <v>110634.61</v>
      </c>
      <c r="AX1030" s="25">
        <v>83238.48</v>
      </c>
      <c r="AY1030" s="25">
        <v>-27396.13</v>
      </c>
    </row>
    <row r="1031" spans="2:51" hidden="1">
      <c r="B1031" s="5" t="s">
        <v>17</v>
      </c>
      <c r="C1031" s="2" t="s">
        <v>524</v>
      </c>
      <c r="D1031" s="2" t="s">
        <v>100</v>
      </c>
      <c r="E1031" s="2" t="s">
        <v>4256</v>
      </c>
      <c r="F1031" s="2" t="s">
        <v>88</v>
      </c>
      <c r="G1031" s="3">
        <v>46246</v>
      </c>
      <c r="H1031" s="2" t="s">
        <v>5213</v>
      </c>
      <c r="I1031" s="3">
        <v>46246</v>
      </c>
      <c r="J1031" s="2" t="s">
        <v>5214</v>
      </c>
      <c r="K1031" s="2" t="s">
        <v>89</v>
      </c>
      <c r="L1031" s="2"/>
      <c r="M1031" s="2" t="s">
        <v>90</v>
      </c>
      <c r="N1031" s="3"/>
      <c r="O1031" s="2"/>
      <c r="P1031" s="2"/>
      <c r="Q1031" s="2" t="s">
        <v>22</v>
      </c>
      <c r="R1031" s="2" t="s">
        <v>22</v>
      </c>
      <c r="S1031" s="2"/>
      <c r="T1031" s="3">
        <v>46246</v>
      </c>
      <c r="U1031" s="2" t="s">
        <v>5215</v>
      </c>
      <c r="V1031" s="2"/>
      <c r="W1031" s="2" t="s">
        <v>992</v>
      </c>
      <c r="X1031" s="2" t="s">
        <v>91</v>
      </c>
      <c r="Y1031" s="2" t="s">
        <v>993</v>
      </c>
      <c r="Z1031" s="2" t="s">
        <v>92</v>
      </c>
      <c r="AA1031" s="2" t="s">
        <v>90</v>
      </c>
      <c r="AB1031" s="2"/>
      <c r="AC1031" s="2" t="s">
        <v>114</v>
      </c>
      <c r="AD1031" s="2">
        <v>1</v>
      </c>
      <c r="AE1031" s="2" t="s">
        <v>94</v>
      </c>
      <c r="AF1031" s="2" t="s">
        <v>95</v>
      </c>
      <c r="AG1031" s="2" t="s">
        <v>14</v>
      </c>
      <c r="AH1031" s="2" t="s">
        <v>96</v>
      </c>
      <c r="AI1031" s="2"/>
      <c r="AJ1031" s="2" t="s">
        <v>123</v>
      </c>
      <c r="AK1031" s="2" t="s">
        <v>13</v>
      </c>
      <c r="AL1031" s="2" t="s">
        <v>13</v>
      </c>
      <c r="AM1031" s="2" t="s">
        <v>124</v>
      </c>
      <c r="AN1031" s="2" t="s">
        <v>5216</v>
      </c>
      <c r="AO1031" s="22">
        <v>0</v>
      </c>
      <c r="AP1031" s="22">
        <v>0</v>
      </c>
      <c r="AQ1031" s="22">
        <v>0</v>
      </c>
      <c r="AR1031" s="22">
        <v>0</v>
      </c>
      <c r="AS1031" s="25">
        <v>21000</v>
      </c>
      <c r="AT1031" s="25">
        <v>0</v>
      </c>
      <c r="AU1031" s="25">
        <v>24546.14</v>
      </c>
      <c r="AV1031" s="25">
        <v>0</v>
      </c>
      <c r="AW1031" s="25">
        <v>21000</v>
      </c>
      <c r="AX1031" s="25">
        <v>24546.14</v>
      </c>
      <c r="AY1031" s="25">
        <v>3546.14</v>
      </c>
    </row>
    <row r="1032" spans="2:51" hidden="1">
      <c r="B1032" s="5" t="s">
        <v>17</v>
      </c>
      <c r="C1032" s="2" t="s">
        <v>524</v>
      </c>
      <c r="D1032" s="2" t="s">
        <v>100</v>
      </c>
      <c r="E1032" s="2" t="s">
        <v>4256</v>
      </c>
      <c r="F1032" s="2" t="s">
        <v>88</v>
      </c>
      <c r="G1032" s="3">
        <v>46246</v>
      </c>
      <c r="H1032" s="2" t="s">
        <v>5217</v>
      </c>
      <c r="I1032" s="3">
        <v>46246</v>
      </c>
      <c r="J1032" s="2" t="s">
        <v>5218</v>
      </c>
      <c r="K1032" s="2" t="s">
        <v>89</v>
      </c>
      <c r="L1032" s="2"/>
      <c r="M1032" s="2" t="s">
        <v>90</v>
      </c>
      <c r="N1032" s="3"/>
      <c r="O1032" s="2"/>
      <c r="P1032" s="2"/>
      <c r="Q1032" s="2" t="s">
        <v>22</v>
      </c>
      <c r="R1032" s="2" t="s">
        <v>22</v>
      </c>
      <c r="S1032" s="2"/>
      <c r="T1032" s="3">
        <v>46246</v>
      </c>
      <c r="U1032" s="2" t="s">
        <v>5219</v>
      </c>
      <c r="V1032" s="2"/>
      <c r="W1032" s="2" t="s">
        <v>5220</v>
      </c>
      <c r="X1032" s="2" t="s">
        <v>91</v>
      </c>
      <c r="Y1032" s="2" t="s">
        <v>1270</v>
      </c>
      <c r="Z1032" s="2" t="s">
        <v>92</v>
      </c>
      <c r="AA1032" s="2" t="s">
        <v>1271</v>
      </c>
      <c r="AB1032" s="2" t="s">
        <v>1272</v>
      </c>
      <c r="AC1032" s="2" t="s">
        <v>114</v>
      </c>
      <c r="AD1032" s="2">
        <v>1</v>
      </c>
      <c r="AE1032" s="2" t="s">
        <v>94</v>
      </c>
      <c r="AF1032" s="2" t="s">
        <v>95</v>
      </c>
      <c r="AG1032" s="2" t="s">
        <v>14</v>
      </c>
      <c r="AH1032" s="2" t="s">
        <v>96</v>
      </c>
      <c r="AI1032" s="2"/>
      <c r="AJ1032" s="2" t="s">
        <v>287</v>
      </c>
      <c r="AK1032" s="2" t="s">
        <v>288</v>
      </c>
      <c r="AL1032" s="2" t="s">
        <v>288</v>
      </c>
      <c r="AM1032" s="2" t="s">
        <v>289</v>
      </c>
      <c r="AN1032" s="2" t="s">
        <v>5221</v>
      </c>
      <c r="AO1032" s="22">
        <v>0</v>
      </c>
      <c r="AP1032" s="22">
        <v>0</v>
      </c>
      <c r="AQ1032" s="22">
        <v>0</v>
      </c>
      <c r="AR1032" s="22">
        <v>0</v>
      </c>
      <c r="AS1032" s="25">
        <v>63000</v>
      </c>
      <c r="AT1032" s="25">
        <v>0</v>
      </c>
      <c r="AU1032" s="25">
        <v>73549.2</v>
      </c>
      <c r="AV1032" s="25">
        <v>0</v>
      </c>
      <c r="AW1032" s="25">
        <v>63000</v>
      </c>
      <c r="AX1032" s="25">
        <v>73549.2</v>
      </c>
      <c r="AY1032" s="25">
        <v>10549.2</v>
      </c>
    </row>
    <row r="1033" spans="2:51" hidden="1">
      <c r="B1033" s="5" t="s">
        <v>17</v>
      </c>
      <c r="C1033" s="2" t="s">
        <v>524</v>
      </c>
      <c r="D1033" s="2" t="s">
        <v>100</v>
      </c>
      <c r="E1033" s="2" t="s">
        <v>4239</v>
      </c>
      <c r="F1033" s="2" t="s">
        <v>88</v>
      </c>
      <c r="G1033" s="3">
        <v>46246</v>
      </c>
      <c r="H1033" s="2" t="s">
        <v>5222</v>
      </c>
      <c r="I1033" s="3">
        <v>46246</v>
      </c>
      <c r="J1033" s="2" t="s">
        <v>5223</v>
      </c>
      <c r="K1033" s="2" t="s">
        <v>208</v>
      </c>
      <c r="L1033" s="2"/>
      <c r="M1033" s="2" t="s">
        <v>90</v>
      </c>
      <c r="N1033" s="3"/>
      <c r="O1033" s="2"/>
      <c r="P1033" s="2"/>
      <c r="Q1033" s="2" t="s">
        <v>22</v>
      </c>
      <c r="R1033" s="2" t="s">
        <v>22</v>
      </c>
      <c r="S1033" s="2"/>
      <c r="T1033" s="3">
        <v>46246</v>
      </c>
      <c r="U1033" s="2" t="s">
        <v>5224</v>
      </c>
      <c r="V1033" s="2"/>
      <c r="W1033" s="2" t="s">
        <v>895</v>
      </c>
      <c r="X1033" s="2" t="s">
        <v>113</v>
      </c>
      <c r="Y1033" s="2" t="s">
        <v>613</v>
      </c>
      <c r="Z1033" s="2" t="s">
        <v>92</v>
      </c>
      <c r="AA1033" s="2" t="s">
        <v>90</v>
      </c>
      <c r="AB1033" s="2"/>
      <c r="AC1033" s="2" t="s">
        <v>114</v>
      </c>
      <c r="AD1033" s="2">
        <v>1</v>
      </c>
      <c r="AE1033" s="2" t="s">
        <v>189</v>
      </c>
      <c r="AF1033" s="2" t="s">
        <v>190</v>
      </c>
      <c r="AG1033" s="2" t="s">
        <v>14</v>
      </c>
      <c r="AH1033" s="2" t="s">
        <v>191</v>
      </c>
      <c r="AI1033" s="2"/>
      <c r="AJ1033" s="2" t="s">
        <v>271</v>
      </c>
      <c r="AK1033" s="2" t="s">
        <v>272</v>
      </c>
      <c r="AL1033" s="2" t="s">
        <v>272</v>
      </c>
      <c r="AM1033" s="2" t="s">
        <v>273</v>
      </c>
      <c r="AN1033" s="2" t="s">
        <v>5225</v>
      </c>
      <c r="AO1033" s="22">
        <v>0</v>
      </c>
      <c r="AP1033" s="22">
        <v>0</v>
      </c>
      <c r="AQ1033" s="22">
        <v>0</v>
      </c>
      <c r="AR1033" s="22">
        <v>0</v>
      </c>
      <c r="AS1033" s="25">
        <v>49000</v>
      </c>
      <c r="AT1033" s="25">
        <v>0</v>
      </c>
      <c r="AU1033" s="25">
        <v>55566.2</v>
      </c>
      <c r="AV1033" s="25">
        <v>0</v>
      </c>
      <c r="AW1033" s="25">
        <v>49000</v>
      </c>
      <c r="AX1033" s="25">
        <v>55566.2</v>
      </c>
      <c r="AY1033" s="25">
        <v>6566.2</v>
      </c>
    </row>
    <row r="1034" spans="2:51" hidden="1">
      <c r="B1034" s="5" t="s">
        <v>18</v>
      </c>
      <c r="C1034" s="2" t="s">
        <v>99</v>
      </c>
      <c r="D1034" s="2" t="s">
        <v>100</v>
      </c>
      <c r="E1034" s="2"/>
      <c r="F1034" s="2"/>
      <c r="G1034" s="3">
        <v>46247</v>
      </c>
      <c r="H1034" s="2" t="s">
        <v>5226</v>
      </c>
      <c r="I1034" s="3">
        <v>46247</v>
      </c>
      <c r="J1034" s="2" t="s">
        <v>5227</v>
      </c>
      <c r="K1034" s="2"/>
      <c r="L1034" s="2"/>
      <c r="M1034" s="2" t="s">
        <v>90</v>
      </c>
      <c r="N1034" s="3"/>
      <c r="O1034" s="2"/>
      <c r="P1034" s="2"/>
      <c r="Q1034" s="2" t="s">
        <v>537</v>
      </c>
      <c r="R1034" s="2" t="s">
        <v>537</v>
      </c>
      <c r="S1034" s="2"/>
      <c r="T1034" s="3"/>
      <c r="U1034" s="2"/>
      <c r="V1034" s="2"/>
      <c r="W1034" s="2" t="s">
        <v>570</v>
      </c>
      <c r="X1034" s="2" t="s">
        <v>91</v>
      </c>
      <c r="Y1034" s="2" t="s">
        <v>319</v>
      </c>
      <c r="Z1034" s="2" t="s">
        <v>92</v>
      </c>
      <c r="AA1034" s="2" t="s">
        <v>90</v>
      </c>
      <c r="AB1034" s="2"/>
      <c r="AC1034" s="2" t="s">
        <v>114</v>
      </c>
      <c r="AD1034" s="2">
        <v>1</v>
      </c>
      <c r="AE1034" s="2" t="s">
        <v>110</v>
      </c>
      <c r="AF1034" s="2" t="s">
        <v>111</v>
      </c>
      <c r="AG1034" s="2" t="s">
        <v>103</v>
      </c>
      <c r="AH1034" s="2" t="s">
        <v>104</v>
      </c>
      <c r="AI1034" s="2" t="s">
        <v>381</v>
      </c>
      <c r="AJ1034" s="2" t="s">
        <v>128</v>
      </c>
      <c r="AK1034" s="2" t="s">
        <v>129</v>
      </c>
      <c r="AL1034" s="2" t="s">
        <v>129</v>
      </c>
      <c r="AM1034" s="2" t="s">
        <v>150</v>
      </c>
      <c r="AN1034" s="2"/>
      <c r="AO1034" s="22">
        <v>0</v>
      </c>
      <c r="AP1034" s="22">
        <v>0</v>
      </c>
      <c r="AQ1034" s="22">
        <v>0</v>
      </c>
      <c r="AR1034" s="22">
        <v>0</v>
      </c>
      <c r="AS1034" s="25">
        <v>19000</v>
      </c>
      <c r="AT1034" s="25">
        <v>0</v>
      </c>
      <c r="AU1034" s="25">
        <v>20156</v>
      </c>
      <c r="AV1034" s="25">
        <v>0</v>
      </c>
      <c r="AW1034" s="25">
        <v>19000</v>
      </c>
      <c r="AX1034" s="25">
        <v>20156</v>
      </c>
      <c r="AY1034" s="25">
        <v>1156</v>
      </c>
    </row>
    <row r="1035" spans="2:51" hidden="1">
      <c r="B1035" s="5" t="s">
        <v>18</v>
      </c>
      <c r="C1035" s="2" t="s">
        <v>107</v>
      </c>
      <c r="D1035" s="2" t="s">
        <v>100</v>
      </c>
      <c r="E1035" s="2"/>
      <c r="F1035" s="2" t="s">
        <v>88</v>
      </c>
      <c r="G1035" s="3">
        <v>46247</v>
      </c>
      <c r="H1035" s="2" t="s">
        <v>5228</v>
      </c>
      <c r="I1035" s="3">
        <v>46247</v>
      </c>
      <c r="J1035" s="2" t="s">
        <v>5229</v>
      </c>
      <c r="K1035" s="2"/>
      <c r="L1035" s="2"/>
      <c r="M1035" s="2" t="s">
        <v>90</v>
      </c>
      <c r="N1035" s="3"/>
      <c r="O1035" s="2"/>
      <c r="P1035" s="2"/>
      <c r="Q1035" s="2" t="s">
        <v>537</v>
      </c>
      <c r="R1035" s="2" t="s">
        <v>537</v>
      </c>
      <c r="S1035" s="2"/>
      <c r="T1035" s="3"/>
      <c r="U1035" s="2"/>
      <c r="V1035" s="2"/>
      <c r="W1035" s="2" t="s">
        <v>1007</v>
      </c>
      <c r="X1035" s="2" t="s">
        <v>151</v>
      </c>
      <c r="Y1035" s="2" t="s">
        <v>756</v>
      </c>
      <c r="Z1035" s="2" t="s">
        <v>92</v>
      </c>
      <c r="AA1035" s="2" t="s">
        <v>90</v>
      </c>
      <c r="AB1035" s="2"/>
      <c r="AC1035" s="2" t="s">
        <v>93</v>
      </c>
      <c r="AD1035" s="2">
        <v>1</v>
      </c>
      <c r="AE1035" s="2" t="s">
        <v>108</v>
      </c>
      <c r="AF1035" s="2" t="s">
        <v>109</v>
      </c>
      <c r="AG1035" s="2" t="s">
        <v>103</v>
      </c>
      <c r="AH1035" s="2" t="s">
        <v>106</v>
      </c>
      <c r="AI1035" s="2" t="s">
        <v>109</v>
      </c>
      <c r="AJ1035" s="2" t="s">
        <v>110</v>
      </c>
      <c r="AK1035" s="2" t="s">
        <v>111</v>
      </c>
      <c r="AL1035" s="2" t="s">
        <v>103</v>
      </c>
      <c r="AM1035" s="2" t="s">
        <v>104</v>
      </c>
      <c r="AN1035" s="2" t="s">
        <v>5230</v>
      </c>
      <c r="AO1035" s="22">
        <v>0</v>
      </c>
      <c r="AP1035" s="22">
        <v>0</v>
      </c>
      <c r="AQ1035" s="22">
        <v>0</v>
      </c>
      <c r="AR1035" s="22">
        <v>0</v>
      </c>
      <c r="AS1035" s="25">
        <v>41500</v>
      </c>
      <c r="AT1035" s="25">
        <v>0</v>
      </c>
      <c r="AU1035" s="25">
        <v>50107.24</v>
      </c>
      <c r="AV1035" s="25">
        <v>0</v>
      </c>
      <c r="AW1035" s="25">
        <v>41500</v>
      </c>
      <c r="AX1035" s="25">
        <v>50107.24</v>
      </c>
      <c r="AY1035" s="25">
        <v>8607.24</v>
      </c>
    </row>
    <row r="1036" spans="2:51" hidden="1">
      <c r="B1036" s="5" t="s">
        <v>18</v>
      </c>
      <c r="C1036" s="2" t="s">
        <v>107</v>
      </c>
      <c r="D1036" s="2" t="s">
        <v>100</v>
      </c>
      <c r="E1036" s="2"/>
      <c r="F1036" s="2" t="s">
        <v>88</v>
      </c>
      <c r="G1036" s="3">
        <v>46247</v>
      </c>
      <c r="H1036" s="2" t="s">
        <v>5231</v>
      </c>
      <c r="I1036" s="3">
        <v>46247</v>
      </c>
      <c r="J1036" s="2" t="s">
        <v>5232</v>
      </c>
      <c r="K1036" s="2"/>
      <c r="L1036" s="2"/>
      <c r="M1036" s="2" t="s">
        <v>90</v>
      </c>
      <c r="N1036" s="3"/>
      <c r="O1036" s="2"/>
      <c r="P1036" s="2"/>
      <c r="Q1036" s="2" t="s">
        <v>537</v>
      </c>
      <c r="R1036" s="2" t="s">
        <v>537</v>
      </c>
      <c r="S1036" s="2"/>
      <c r="T1036" s="3"/>
      <c r="U1036" s="2"/>
      <c r="V1036" s="2"/>
      <c r="W1036" s="2" t="s">
        <v>532</v>
      </c>
      <c r="X1036" s="2" t="s">
        <v>151</v>
      </c>
      <c r="Y1036" s="2" t="s">
        <v>262</v>
      </c>
      <c r="Z1036" s="2" t="s">
        <v>92</v>
      </c>
      <c r="AA1036" s="2" t="s">
        <v>90</v>
      </c>
      <c r="AB1036" s="2"/>
      <c r="AC1036" s="2" t="s">
        <v>93</v>
      </c>
      <c r="AD1036" s="2">
        <v>1</v>
      </c>
      <c r="AE1036" s="2" t="s">
        <v>110</v>
      </c>
      <c r="AF1036" s="2" t="s">
        <v>111</v>
      </c>
      <c r="AG1036" s="2" t="s">
        <v>103</v>
      </c>
      <c r="AH1036" s="2" t="s">
        <v>104</v>
      </c>
      <c r="AI1036" s="2" t="s">
        <v>381</v>
      </c>
      <c r="AJ1036" s="2" t="s">
        <v>108</v>
      </c>
      <c r="AK1036" s="2" t="s">
        <v>109</v>
      </c>
      <c r="AL1036" s="2" t="s">
        <v>103</v>
      </c>
      <c r="AM1036" s="2" t="s">
        <v>106</v>
      </c>
      <c r="AN1036" s="2" t="s">
        <v>5233</v>
      </c>
      <c r="AO1036" s="22">
        <v>0</v>
      </c>
      <c r="AP1036" s="22">
        <v>0</v>
      </c>
      <c r="AQ1036" s="22">
        <v>0</v>
      </c>
      <c r="AR1036" s="22">
        <v>0</v>
      </c>
      <c r="AS1036" s="25">
        <v>5500</v>
      </c>
      <c r="AT1036" s="25">
        <v>0</v>
      </c>
      <c r="AU1036" s="25">
        <v>7659</v>
      </c>
      <c r="AV1036" s="25">
        <v>0</v>
      </c>
      <c r="AW1036" s="25">
        <v>5500</v>
      </c>
      <c r="AX1036" s="25">
        <v>7659</v>
      </c>
      <c r="AY1036" s="25">
        <v>2159</v>
      </c>
    </row>
    <row r="1037" spans="2:51" hidden="1">
      <c r="B1037" s="5" t="s">
        <v>18</v>
      </c>
      <c r="C1037" s="2" t="s">
        <v>99</v>
      </c>
      <c r="D1037" s="2"/>
      <c r="E1037" s="2" t="s">
        <v>1732</v>
      </c>
      <c r="F1037" s="2"/>
      <c r="G1037" s="3">
        <v>46247</v>
      </c>
      <c r="H1037" s="2" t="s">
        <v>5234</v>
      </c>
      <c r="I1037" s="3">
        <v>46247</v>
      </c>
      <c r="J1037" s="2" t="s">
        <v>5235</v>
      </c>
      <c r="K1037" s="2"/>
      <c r="L1037" s="2"/>
      <c r="M1037" s="2" t="s">
        <v>90</v>
      </c>
      <c r="N1037" s="3"/>
      <c r="O1037" s="2" t="s">
        <v>5236</v>
      </c>
      <c r="P1037" s="2"/>
      <c r="Q1037" s="2" t="s">
        <v>24</v>
      </c>
      <c r="R1037" s="2" t="s">
        <v>24</v>
      </c>
      <c r="S1037" s="2"/>
      <c r="T1037" s="3"/>
      <c r="U1037" s="2"/>
      <c r="V1037" s="2"/>
      <c r="W1037" s="2" t="s">
        <v>598</v>
      </c>
      <c r="X1037" s="2" t="s">
        <v>91</v>
      </c>
      <c r="Y1037" s="2" t="s">
        <v>519</v>
      </c>
      <c r="Z1037" s="2" t="s">
        <v>92</v>
      </c>
      <c r="AA1037" s="2" t="s">
        <v>90</v>
      </c>
      <c r="AB1037" s="2"/>
      <c r="AC1037" s="2" t="s">
        <v>93</v>
      </c>
      <c r="AD1037" s="2">
        <v>1</v>
      </c>
      <c r="AE1037" s="2" t="s">
        <v>105</v>
      </c>
      <c r="AF1037" s="2" t="s">
        <v>484</v>
      </c>
      <c r="AG1037" s="2" t="s">
        <v>103</v>
      </c>
      <c r="AH1037" s="2" t="s">
        <v>106</v>
      </c>
      <c r="AI1037" s="2" t="s">
        <v>119</v>
      </c>
      <c r="AJ1037" s="2" t="s">
        <v>120</v>
      </c>
      <c r="AK1037" s="2" t="s">
        <v>121</v>
      </c>
      <c r="AL1037" s="2" t="s">
        <v>103</v>
      </c>
      <c r="AM1037" s="2" t="s">
        <v>122</v>
      </c>
      <c r="AN1037" s="2"/>
      <c r="AO1037" s="22">
        <v>0</v>
      </c>
      <c r="AP1037" s="22">
        <v>0</v>
      </c>
      <c r="AQ1037" s="22">
        <v>0</v>
      </c>
      <c r="AR1037" s="22">
        <v>0</v>
      </c>
      <c r="AS1037" s="25">
        <v>15500</v>
      </c>
      <c r="AT1037" s="25">
        <v>0</v>
      </c>
      <c r="AU1037" s="25">
        <v>16879</v>
      </c>
      <c r="AV1037" s="25">
        <v>0</v>
      </c>
      <c r="AW1037" s="25">
        <v>15500</v>
      </c>
      <c r="AX1037" s="25">
        <v>16879</v>
      </c>
      <c r="AY1037" s="25">
        <v>1379</v>
      </c>
    </row>
    <row r="1038" spans="2:51" hidden="1">
      <c r="B1038" s="5" t="s">
        <v>18</v>
      </c>
      <c r="C1038" s="2" t="s">
        <v>99</v>
      </c>
      <c r="D1038" s="2" t="s">
        <v>100</v>
      </c>
      <c r="E1038" s="2"/>
      <c r="F1038" s="2"/>
      <c r="G1038" s="3">
        <v>46247</v>
      </c>
      <c r="H1038" s="2" t="s">
        <v>5237</v>
      </c>
      <c r="I1038" s="3">
        <v>46247</v>
      </c>
      <c r="J1038" s="2" t="s">
        <v>5238</v>
      </c>
      <c r="K1038" s="2"/>
      <c r="L1038" s="2"/>
      <c r="M1038" s="2" t="s">
        <v>90</v>
      </c>
      <c r="N1038" s="3"/>
      <c r="O1038" s="2"/>
      <c r="P1038" s="2"/>
      <c r="Q1038" s="2" t="s">
        <v>486</v>
      </c>
      <c r="R1038" s="2" t="s">
        <v>486</v>
      </c>
      <c r="S1038" s="2" t="s">
        <v>486</v>
      </c>
      <c r="T1038" s="3"/>
      <c r="U1038" s="2"/>
      <c r="V1038" s="2"/>
      <c r="W1038" s="2" t="s">
        <v>5239</v>
      </c>
      <c r="X1038" s="2" t="s">
        <v>101</v>
      </c>
      <c r="Y1038" s="2" t="s">
        <v>319</v>
      </c>
      <c r="Z1038" s="2" t="s">
        <v>92</v>
      </c>
      <c r="AA1038" s="2" t="s">
        <v>90</v>
      </c>
      <c r="AB1038" s="2"/>
      <c r="AC1038" s="2" t="s">
        <v>114</v>
      </c>
      <c r="AD1038" s="2">
        <v>1</v>
      </c>
      <c r="AE1038" s="2" t="s">
        <v>102</v>
      </c>
      <c r="AF1038" s="2" t="s">
        <v>102</v>
      </c>
      <c r="AG1038" s="2" t="s">
        <v>103</v>
      </c>
      <c r="AH1038" s="2" t="s">
        <v>104</v>
      </c>
      <c r="AI1038" s="2"/>
      <c r="AJ1038" s="2" t="s">
        <v>128</v>
      </c>
      <c r="AK1038" s="2" t="s">
        <v>129</v>
      </c>
      <c r="AL1038" s="2" t="s">
        <v>129</v>
      </c>
      <c r="AM1038" s="2" t="s">
        <v>150</v>
      </c>
      <c r="AN1038" s="2"/>
      <c r="AO1038" s="22">
        <v>0</v>
      </c>
      <c r="AP1038" s="22">
        <v>0</v>
      </c>
      <c r="AQ1038" s="22">
        <v>0</v>
      </c>
      <c r="AR1038" s="22">
        <v>0</v>
      </c>
      <c r="AS1038" s="25">
        <v>19000</v>
      </c>
      <c r="AT1038" s="25">
        <v>0</v>
      </c>
      <c r="AU1038" s="25">
        <v>21791</v>
      </c>
      <c r="AV1038" s="25">
        <v>0</v>
      </c>
      <c r="AW1038" s="25">
        <v>19000</v>
      </c>
      <c r="AX1038" s="25">
        <v>21791</v>
      </c>
      <c r="AY1038" s="25">
        <v>2791</v>
      </c>
    </row>
    <row r="1039" spans="2:51" hidden="1">
      <c r="B1039" s="5" t="s">
        <v>18</v>
      </c>
      <c r="C1039" s="2" t="s">
        <v>99</v>
      </c>
      <c r="D1039" s="2" t="s">
        <v>100</v>
      </c>
      <c r="E1039" s="2"/>
      <c r="F1039" s="2"/>
      <c r="G1039" s="3">
        <v>46247</v>
      </c>
      <c r="H1039" s="2" t="s">
        <v>5240</v>
      </c>
      <c r="I1039" s="3">
        <v>46247</v>
      </c>
      <c r="J1039" s="2" t="s">
        <v>5241</v>
      </c>
      <c r="K1039" s="2"/>
      <c r="L1039" s="2"/>
      <c r="M1039" s="2" t="s">
        <v>90</v>
      </c>
      <c r="N1039" s="3"/>
      <c r="O1039" s="2" t="s">
        <v>5242</v>
      </c>
      <c r="P1039" s="2"/>
      <c r="Q1039" s="2" t="s">
        <v>34</v>
      </c>
      <c r="R1039" s="2" t="s">
        <v>34</v>
      </c>
      <c r="S1039" s="2"/>
      <c r="T1039" s="3"/>
      <c r="U1039" s="2"/>
      <c r="V1039" s="2"/>
      <c r="W1039" s="2" t="s">
        <v>2839</v>
      </c>
      <c r="X1039" s="2" t="s">
        <v>91</v>
      </c>
      <c r="Y1039" s="2" t="s">
        <v>383</v>
      </c>
      <c r="Z1039" s="2" t="s">
        <v>92</v>
      </c>
      <c r="AA1039" s="2" t="s">
        <v>90</v>
      </c>
      <c r="AB1039" s="2"/>
      <c r="AC1039" s="2" t="s">
        <v>114</v>
      </c>
      <c r="AD1039" s="2">
        <v>1</v>
      </c>
      <c r="AE1039" s="2" t="s">
        <v>212</v>
      </c>
      <c r="AF1039" s="2" t="s">
        <v>213</v>
      </c>
      <c r="AG1039" s="2" t="s">
        <v>103</v>
      </c>
      <c r="AH1039" s="2" t="s">
        <v>214</v>
      </c>
      <c r="AI1039" s="2" t="s">
        <v>215</v>
      </c>
      <c r="AJ1039" s="2" t="s">
        <v>179</v>
      </c>
      <c r="AK1039" s="2" t="s">
        <v>8</v>
      </c>
      <c r="AL1039" s="2" t="s">
        <v>8</v>
      </c>
      <c r="AM1039" s="2" t="s">
        <v>712</v>
      </c>
      <c r="AN1039" s="2"/>
      <c r="AO1039" s="22">
        <v>0</v>
      </c>
      <c r="AP1039" s="22">
        <v>0</v>
      </c>
      <c r="AQ1039" s="22">
        <v>0</v>
      </c>
      <c r="AR1039" s="22">
        <v>0</v>
      </c>
      <c r="AS1039" s="25">
        <v>23000</v>
      </c>
      <c r="AT1039" s="25">
        <v>0</v>
      </c>
      <c r="AU1039" s="25">
        <v>31617</v>
      </c>
      <c r="AV1039" s="25">
        <v>0</v>
      </c>
      <c r="AW1039" s="25">
        <v>23000</v>
      </c>
      <c r="AX1039" s="25">
        <v>31617</v>
      </c>
      <c r="AY1039" s="25">
        <v>8617</v>
      </c>
    </row>
    <row r="1040" spans="2:51" hidden="1">
      <c r="B1040" s="5" t="s">
        <v>18</v>
      </c>
      <c r="C1040" s="2" t="s">
        <v>99</v>
      </c>
      <c r="D1040" s="2"/>
      <c r="E1040" s="2"/>
      <c r="F1040" s="2"/>
      <c r="G1040" s="3">
        <v>46247</v>
      </c>
      <c r="H1040" s="2" t="s">
        <v>5243</v>
      </c>
      <c r="I1040" s="3">
        <v>46247</v>
      </c>
      <c r="J1040" s="2" t="s">
        <v>5244</v>
      </c>
      <c r="K1040" s="2"/>
      <c r="L1040" s="2"/>
      <c r="M1040" s="2" t="s">
        <v>90</v>
      </c>
      <c r="N1040" s="3"/>
      <c r="O1040" s="2" t="s">
        <v>5245</v>
      </c>
      <c r="P1040" s="2"/>
      <c r="Q1040" s="2" t="s">
        <v>32</v>
      </c>
      <c r="R1040" s="2" t="s">
        <v>32</v>
      </c>
      <c r="S1040" s="2"/>
      <c r="T1040" s="3">
        <v>46247</v>
      </c>
      <c r="U1040" s="2" t="s">
        <v>5246</v>
      </c>
      <c r="V1040" s="2"/>
      <c r="W1040" s="2" t="s">
        <v>5247</v>
      </c>
      <c r="X1040" s="2" t="s">
        <v>91</v>
      </c>
      <c r="Y1040" s="2" t="s">
        <v>5248</v>
      </c>
      <c r="Z1040" s="2" t="s">
        <v>92</v>
      </c>
      <c r="AA1040" s="2" t="s">
        <v>90</v>
      </c>
      <c r="AB1040" s="2"/>
      <c r="AC1040" s="2" t="s">
        <v>114</v>
      </c>
      <c r="AD1040" s="2">
        <v>1</v>
      </c>
      <c r="AE1040" s="2" t="s">
        <v>1273</v>
      </c>
      <c r="AF1040" s="2" t="s">
        <v>1274</v>
      </c>
      <c r="AG1040" s="2" t="s">
        <v>103</v>
      </c>
      <c r="AH1040" s="2" t="s">
        <v>214</v>
      </c>
      <c r="AI1040" s="2" t="s">
        <v>1275</v>
      </c>
      <c r="AJ1040" s="2" t="s">
        <v>232</v>
      </c>
      <c r="AK1040" s="2" t="s">
        <v>5</v>
      </c>
      <c r="AL1040" s="2" t="s">
        <v>5</v>
      </c>
      <c r="AM1040" s="2" t="s">
        <v>178</v>
      </c>
      <c r="AN1040" s="2"/>
      <c r="AO1040" s="22">
        <v>0</v>
      </c>
      <c r="AP1040" s="22">
        <v>0</v>
      </c>
      <c r="AQ1040" s="22">
        <v>0</v>
      </c>
      <c r="AR1040" s="22">
        <v>0</v>
      </c>
      <c r="AS1040" s="25">
        <v>36000</v>
      </c>
      <c r="AT1040" s="25">
        <v>0</v>
      </c>
      <c r="AU1040" s="25">
        <v>49976</v>
      </c>
      <c r="AV1040" s="25">
        <v>0</v>
      </c>
      <c r="AW1040" s="25">
        <v>36000</v>
      </c>
      <c r="AX1040" s="25">
        <v>49976</v>
      </c>
      <c r="AY1040" s="25">
        <v>13976</v>
      </c>
    </row>
    <row r="1041" spans="2:51" hidden="1">
      <c r="B1041" s="5" t="s">
        <v>18</v>
      </c>
      <c r="C1041" s="2" t="s">
        <v>99</v>
      </c>
      <c r="D1041" s="2" t="s">
        <v>100</v>
      </c>
      <c r="E1041" s="2"/>
      <c r="F1041" s="2"/>
      <c r="G1041" s="3">
        <v>46247</v>
      </c>
      <c r="H1041" s="2" t="s">
        <v>5249</v>
      </c>
      <c r="I1041" s="3">
        <v>46247</v>
      </c>
      <c r="J1041" s="2" t="s">
        <v>5250</v>
      </c>
      <c r="K1041" s="2"/>
      <c r="L1041" s="2"/>
      <c r="M1041" s="2" t="s">
        <v>90</v>
      </c>
      <c r="N1041" s="3"/>
      <c r="O1041" s="2"/>
      <c r="P1041" s="2"/>
      <c r="Q1041" s="2" t="s">
        <v>537</v>
      </c>
      <c r="R1041" s="2" t="s">
        <v>537</v>
      </c>
      <c r="S1041" s="2"/>
      <c r="T1041" s="3"/>
      <c r="U1041" s="2"/>
      <c r="V1041" s="2"/>
      <c r="W1041" s="2" t="s">
        <v>908</v>
      </c>
      <c r="X1041" s="2" t="s">
        <v>91</v>
      </c>
      <c r="Y1041" s="2" t="s">
        <v>163</v>
      </c>
      <c r="Z1041" s="2" t="s">
        <v>92</v>
      </c>
      <c r="AA1041" s="2" t="s">
        <v>90</v>
      </c>
      <c r="AB1041" s="2"/>
      <c r="AC1041" s="2" t="s">
        <v>114</v>
      </c>
      <c r="AD1041" s="2">
        <v>1</v>
      </c>
      <c r="AE1041" s="2" t="s">
        <v>110</v>
      </c>
      <c r="AF1041" s="2" t="s">
        <v>111</v>
      </c>
      <c r="AG1041" s="2" t="s">
        <v>103</v>
      </c>
      <c r="AH1041" s="2" t="s">
        <v>104</v>
      </c>
      <c r="AI1041" s="2" t="s">
        <v>381</v>
      </c>
      <c r="AJ1041" s="2" t="s">
        <v>157</v>
      </c>
      <c r="AK1041" s="2" t="s">
        <v>158</v>
      </c>
      <c r="AL1041" s="2" t="s">
        <v>158</v>
      </c>
      <c r="AM1041" s="2" t="s">
        <v>159</v>
      </c>
      <c r="AN1041" s="2" t="s">
        <v>5251</v>
      </c>
      <c r="AO1041" s="22">
        <v>0</v>
      </c>
      <c r="AP1041" s="22">
        <v>0</v>
      </c>
      <c r="AQ1041" s="22">
        <v>0</v>
      </c>
      <c r="AR1041" s="22">
        <v>0</v>
      </c>
      <c r="AS1041" s="25">
        <v>45450</v>
      </c>
      <c r="AT1041" s="25">
        <v>0</v>
      </c>
      <c r="AU1041" s="25">
        <v>50932</v>
      </c>
      <c r="AV1041" s="25">
        <v>0</v>
      </c>
      <c r="AW1041" s="25">
        <v>45450</v>
      </c>
      <c r="AX1041" s="25">
        <v>50932</v>
      </c>
      <c r="AY1041" s="25">
        <v>5482</v>
      </c>
    </row>
    <row r="1042" spans="2:51" hidden="1">
      <c r="B1042" s="5" t="s">
        <v>18</v>
      </c>
      <c r="C1042" s="2" t="s">
        <v>99</v>
      </c>
      <c r="D1042" s="2" t="s">
        <v>100</v>
      </c>
      <c r="E1042" s="2"/>
      <c r="F1042" s="2"/>
      <c r="G1042" s="3">
        <v>46247</v>
      </c>
      <c r="H1042" s="2" t="s">
        <v>5252</v>
      </c>
      <c r="I1042" s="3">
        <v>46247</v>
      </c>
      <c r="J1042" s="2" t="s">
        <v>5253</v>
      </c>
      <c r="K1042" s="2"/>
      <c r="L1042" s="2"/>
      <c r="M1042" s="2" t="s">
        <v>90</v>
      </c>
      <c r="N1042" s="3"/>
      <c r="O1042" s="2" t="s">
        <v>5254</v>
      </c>
      <c r="P1042" s="2"/>
      <c r="Q1042" s="2" t="s">
        <v>26</v>
      </c>
      <c r="R1042" s="2" t="s">
        <v>26</v>
      </c>
      <c r="S1042" s="2"/>
      <c r="T1042" s="3"/>
      <c r="U1042" s="2"/>
      <c r="V1042" s="2"/>
      <c r="W1042" s="2" t="s">
        <v>815</v>
      </c>
      <c r="X1042" s="2" t="s">
        <v>91</v>
      </c>
      <c r="Y1042" s="2" t="s">
        <v>519</v>
      </c>
      <c r="Z1042" s="2" t="s">
        <v>92</v>
      </c>
      <c r="AA1042" s="2" t="s">
        <v>90</v>
      </c>
      <c r="AB1042" s="2"/>
      <c r="AC1042" s="2" t="s">
        <v>93</v>
      </c>
      <c r="AD1042" s="2">
        <v>1</v>
      </c>
      <c r="AE1042" s="2" t="s">
        <v>692</v>
      </c>
      <c r="AF1042" s="2" t="s">
        <v>693</v>
      </c>
      <c r="AG1042" s="2" t="s">
        <v>103</v>
      </c>
      <c r="AH1042" s="2" t="s">
        <v>2</v>
      </c>
      <c r="AI1042" s="2" t="s">
        <v>699</v>
      </c>
      <c r="AJ1042" s="2" t="s">
        <v>731</v>
      </c>
      <c r="AK1042" s="2" t="s">
        <v>732</v>
      </c>
      <c r="AL1042" s="2" t="s">
        <v>103</v>
      </c>
      <c r="AM1042" s="2" t="s">
        <v>169</v>
      </c>
      <c r="AN1042" s="2"/>
      <c r="AO1042" s="22">
        <v>0</v>
      </c>
      <c r="AP1042" s="22">
        <v>0</v>
      </c>
      <c r="AQ1042" s="22">
        <v>0</v>
      </c>
      <c r="AR1042" s="22">
        <v>0</v>
      </c>
      <c r="AS1042" s="25">
        <v>5000</v>
      </c>
      <c r="AT1042" s="25">
        <v>0</v>
      </c>
      <c r="AU1042" s="25">
        <v>5579</v>
      </c>
      <c r="AV1042" s="25">
        <v>0</v>
      </c>
      <c r="AW1042" s="25">
        <v>5000</v>
      </c>
      <c r="AX1042" s="25">
        <v>5579</v>
      </c>
      <c r="AY1042" s="25">
        <v>579</v>
      </c>
    </row>
    <row r="1043" spans="2:51" hidden="1">
      <c r="B1043" s="5" t="s">
        <v>18</v>
      </c>
      <c r="C1043" s="2" t="s">
        <v>107</v>
      </c>
      <c r="D1043" s="2" t="s">
        <v>100</v>
      </c>
      <c r="E1043" s="2"/>
      <c r="F1043" s="2" t="s">
        <v>88</v>
      </c>
      <c r="G1043" s="3">
        <v>46247</v>
      </c>
      <c r="H1043" s="2" t="s">
        <v>5255</v>
      </c>
      <c r="I1043" s="3">
        <v>46247</v>
      </c>
      <c r="J1043" s="2" t="s">
        <v>5256</v>
      </c>
      <c r="K1043" s="2"/>
      <c r="L1043" s="2"/>
      <c r="M1043" s="2" t="s">
        <v>90</v>
      </c>
      <c r="N1043" s="3"/>
      <c r="O1043" s="2"/>
      <c r="P1043" s="2"/>
      <c r="Q1043" s="2" t="s">
        <v>537</v>
      </c>
      <c r="R1043" s="2" t="s">
        <v>537</v>
      </c>
      <c r="S1043" s="2"/>
      <c r="T1043" s="3"/>
      <c r="U1043" s="2"/>
      <c r="V1043" s="2"/>
      <c r="W1043" s="2" t="s">
        <v>532</v>
      </c>
      <c r="X1043" s="2" t="s">
        <v>151</v>
      </c>
      <c r="Y1043" s="2" t="s">
        <v>262</v>
      </c>
      <c r="Z1043" s="2" t="s">
        <v>92</v>
      </c>
      <c r="AA1043" s="2" t="s">
        <v>90</v>
      </c>
      <c r="AB1043" s="2"/>
      <c r="AC1043" s="2" t="s">
        <v>93</v>
      </c>
      <c r="AD1043" s="2">
        <v>1</v>
      </c>
      <c r="AE1043" s="2" t="s">
        <v>110</v>
      </c>
      <c r="AF1043" s="2" t="s">
        <v>111</v>
      </c>
      <c r="AG1043" s="2" t="s">
        <v>103</v>
      </c>
      <c r="AH1043" s="2" t="s">
        <v>104</v>
      </c>
      <c r="AI1043" s="2" t="s">
        <v>381</v>
      </c>
      <c r="AJ1043" s="2" t="s">
        <v>108</v>
      </c>
      <c r="AK1043" s="2" t="s">
        <v>109</v>
      </c>
      <c r="AL1043" s="2" t="s">
        <v>103</v>
      </c>
      <c r="AM1043" s="2" t="s">
        <v>106</v>
      </c>
      <c r="AN1043" s="2" t="s">
        <v>5257</v>
      </c>
      <c r="AO1043" s="22">
        <v>0</v>
      </c>
      <c r="AP1043" s="22">
        <v>0</v>
      </c>
      <c r="AQ1043" s="22">
        <v>0</v>
      </c>
      <c r="AR1043" s="22">
        <v>0</v>
      </c>
      <c r="AS1043" s="25">
        <v>5500</v>
      </c>
      <c r="AT1043" s="25">
        <v>0</v>
      </c>
      <c r="AU1043" s="25">
        <v>7659</v>
      </c>
      <c r="AV1043" s="25">
        <v>0</v>
      </c>
      <c r="AW1043" s="25">
        <v>5500</v>
      </c>
      <c r="AX1043" s="25">
        <v>7659</v>
      </c>
      <c r="AY1043" s="25">
        <v>2159</v>
      </c>
    </row>
    <row r="1044" spans="2:51" hidden="1">
      <c r="B1044" s="5" t="s">
        <v>18</v>
      </c>
      <c r="C1044" s="2" t="s">
        <v>99</v>
      </c>
      <c r="D1044" s="2" t="s">
        <v>100</v>
      </c>
      <c r="E1044" s="2"/>
      <c r="F1044" s="2"/>
      <c r="G1044" s="3">
        <v>46247</v>
      </c>
      <c r="H1044" s="2" t="s">
        <v>5258</v>
      </c>
      <c r="I1044" s="3">
        <v>46247</v>
      </c>
      <c r="J1044" s="2" t="s">
        <v>5259</v>
      </c>
      <c r="K1044" s="2"/>
      <c r="L1044" s="2"/>
      <c r="M1044" s="2" t="s">
        <v>90</v>
      </c>
      <c r="N1044" s="3"/>
      <c r="O1044" s="2" t="s">
        <v>5260</v>
      </c>
      <c r="P1044" s="2"/>
      <c r="Q1044" s="2" t="s">
        <v>26</v>
      </c>
      <c r="R1044" s="2" t="s">
        <v>26</v>
      </c>
      <c r="S1044" s="2"/>
      <c r="T1044" s="3"/>
      <c r="U1044" s="2"/>
      <c r="V1044" s="2"/>
      <c r="W1044" s="2" t="s">
        <v>491</v>
      </c>
      <c r="X1044" s="2" t="s">
        <v>118</v>
      </c>
      <c r="Y1044" s="2" t="s">
        <v>519</v>
      </c>
      <c r="Z1044" s="2" t="s">
        <v>92</v>
      </c>
      <c r="AA1044" s="2" t="s">
        <v>90</v>
      </c>
      <c r="AB1044" s="2"/>
      <c r="AC1044" s="2" t="s">
        <v>93</v>
      </c>
      <c r="AD1044" s="2">
        <v>1</v>
      </c>
      <c r="AE1044" s="2" t="s">
        <v>692</v>
      </c>
      <c r="AF1044" s="2" t="s">
        <v>693</v>
      </c>
      <c r="AG1044" s="2" t="s">
        <v>103</v>
      </c>
      <c r="AH1044" s="2" t="s">
        <v>2</v>
      </c>
      <c r="AI1044" s="2" t="s">
        <v>699</v>
      </c>
      <c r="AJ1044" s="2" t="s">
        <v>731</v>
      </c>
      <c r="AK1044" s="2" t="s">
        <v>732</v>
      </c>
      <c r="AL1044" s="2" t="s">
        <v>103</v>
      </c>
      <c r="AM1044" s="2" t="s">
        <v>169</v>
      </c>
      <c r="AN1044" s="2"/>
      <c r="AO1044" s="22">
        <v>0</v>
      </c>
      <c r="AP1044" s="22">
        <v>0</v>
      </c>
      <c r="AQ1044" s="22">
        <v>0</v>
      </c>
      <c r="AR1044" s="22">
        <v>0</v>
      </c>
      <c r="AS1044" s="25">
        <v>5000</v>
      </c>
      <c r="AT1044" s="25">
        <v>0</v>
      </c>
      <c r="AU1044" s="25">
        <v>5579</v>
      </c>
      <c r="AV1044" s="25">
        <v>0</v>
      </c>
      <c r="AW1044" s="25">
        <v>5000</v>
      </c>
      <c r="AX1044" s="25">
        <v>5579</v>
      </c>
      <c r="AY1044" s="25">
        <v>579</v>
      </c>
    </row>
    <row r="1045" spans="2:51" hidden="1">
      <c r="B1045" s="5" t="s">
        <v>18</v>
      </c>
      <c r="C1045" s="2" t="s">
        <v>99</v>
      </c>
      <c r="D1045" s="2" t="s">
        <v>100</v>
      </c>
      <c r="E1045" s="2"/>
      <c r="F1045" s="2"/>
      <c r="G1045" s="3">
        <v>46247</v>
      </c>
      <c r="H1045" s="2" t="s">
        <v>5261</v>
      </c>
      <c r="I1045" s="3">
        <v>46247</v>
      </c>
      <c r="J1045" s="2" t="s">
        <v>5262</v>
      </c>
      <c r="K1045" s="2"/>
      <c r="L1045" s="2"/>
      <c r="M1045" s="2" t="s">
        <v>90</v>
      </c>
      <c r="N1045" s="3"/>
      <c r="O1045" s="2" t="s">
        <v>5263</v>
      </c>
      <c r="P1045" s="2"/>
      <c r="Q1045" s="2" t="s">
        <v>26</v>
      </c>
      <c r="R1045" s="2" t="s">
        <v>26</v>
      </c>
      <c r="S1045" s="2"/>
      <c r="T1045" s="3"/>
      <c r="U1045" s="2"/>
      <c r="V1045" s="2"/>
      <c r="W1045" s="2" t="s">
        <v>491</v>
      </c>
      <c r="X1045" s="2" t="s">
        <v>118</v>
      </c>
      <c r="Y1045" s="2" t="s">
        <v>519</v>
      </c>
      <c r="Z1045" s="2" t="s">
        <v>92</v>
      </c>
      <c r="AA1045" s="2" t="s">
        <v>90</v>
      </c>
      <c r="AB1045" s="2"/>
      <c r="AC1045" s="2" t="s">
        <v>93</v>
      </c>
      <c r="AD1045" s="2">
        <v>1</v>
      </c>
      <c r="AE1045" s="2" t="s">
        <v>692</v>
      </c>
      <c r="AF1045" s="2" t="s">
        <v>693</v>
      </c>
      <c r="AG1045" s="2" t="s">
        <v>103</v>
      </c>
      <c r="AH1045" s="2" t="s">
        <v>2</v>
      </c>
      <c r="AI1045" s="2" t="s">
        <v>699</v>
      </c>
      <c r="AJ1045" s="2" t="s">
        <v>731</v>
      </c>
      <c r="AK1045" s="2" t="s">
        <v>732</v>
      </c>
      <c r="AL1045" s="2" t="s">
        <v>103</v>
      </c>
      <c r="AM1045" s="2" t="s">
        <v>169</v>
      </c>
      <c r="AN1045" s="2"/>
      <c r="AO1045" s="22">
        <v>0</v>
      </c>
      <c r="AP1045" s="22">
        <v>0</v>
      </c>
      <c r="AQ1045" s="22">
        <v>0</v>
      </c>
      <c r="AR1045" s="22">
        <v>0</v>
      </c>
      <c r="AS1045" s="25">
        <v>5000</v>
      </c>
      <c r="AT1045" s="25">
        <v>0</v>
      </c>
      <c r="AU1045" s="25">
        <v>5579</v>
      </c>
      <c r="AV1045" s="25">
        <v>0</v>
      </c>
      <c r="AW1045" s="25">
        <v>5000</v>
      </c>
      <c r="AX1045" s="25">
        <v>5579</v>
      </c>
      <c r="AY1045" s="25">
        <v>579</v>
      </c>
    </row>
    <row r="1046" spans="2:51" hidden="1">
      <c r="B1046" s="5" t="s">
        <v>18</v>
      </c>
      <c r="C1046" s="2" t="s">
        <v>99</v>
      </c>
      <c r="D1046" s="2" t="s">
        <v>100</v>
      </c>
      <c r="E1046" s="2"/>
      <c r="F1046" s="2"/>
      <c r="G1046" s="3">
        <v>46247</v>
      </c>
      <c r="H1046" s="2" t="s">
        <v>5264</v>
      </c>
      <c r="I1046" s="3">
        <v>46247</v>
      </c>
      <c r="J1046" s="2" t="s">
        <v>5265</v>
      </c>
      <c r="K1046" s="2"/>
      <c r="L1046" s="2"/>
      <c r="M1046" s="2" t="s">
        <v>90</v>
      </c>
      <c r="N1046" s="3"/>
      <c r="O1046" s="2" t="s">
        <v>5266</v>
      </c>
      <c r="P1046" s="2"/>
      <c r="Q1046" s="2" t="s">
        <v>26</v>
      </c>
      <c r="R1046" s="2" t="s">
        <v>26</v>
      </c>
      <c r="S1046" s="2"/>
      <c r="T1046" s="3"/>
      <c r="U1046" s="2"/>
      <c r="V1046" s="2"/>
      <c r="W1046" s="2" t="s">
        <v>5267</v>
      </c>
      <c r="X1046" s="2" t="s">
        <v>91</v>
      </c>
      <c r="Y1046" s="2" t="s">
        <v>519</v>
      </c>
      <c r="Z1046" s="2" t="s">
        <v>92</v>
      </c>
      <c r="AA1046" s="2" t="s">
        <v>90</v>
      </c>
      <c r="AB1046" s="2"/>
      <c r="AC1046" s="2" t="s">
        <v>93</v>
      </c>
      <c r="AD1046" s="2">
        <v>1</v>
      </c>
      <c r="AE1046" s="2" t="s">
        <v>692</v>
      </c>
      <c r="AF1046" s="2" t="s">
        <v>693</v>
      </c>
      <c r="AG1046" s="2" t="s">
        <v>103</v>
      </c>
      <c r="AH1046" s="2" t="s">
        <v>2</v>
      </c>
      <c r="AI1046" s="2" t="s">
        <v>699</v>
      </c>
      <c r="AJ1046" s="2" t="s">
        <v>731</v>
      </c>
      <c r="AK1046" s="2" t="s">
        <v>732</v>
      </c>
      <c r="AL1046" s="2" t="s">
        <v>103</v>
      </c>
      <c r="AM1046" s="2" t="s">
        <v>169</v>
      </c>
      <c r="AN1046" s="2"/>
      <c r="AO1046" s="22">
        <v>0</v>
      </c>
      <c r="AP1046" s="22">
        <v>0</v>
      </c>
      <c r="AQ1046" s="22">
        <v>0</v>
      </c>
      <c r="AR1046" s="22">
        <v>0</v>
      </c>
      <c r="AS1046" s="25">
        <v>5000</v>
      </c>
      <c r="AT1046" s="25">
        <v>0</v>
      </c>
      <c r="AU1046" s="25">
        <v>5579</v>
      </c>
      <c r="AV1046" s="25">
        <v>0</v>
      </c>
      <c r="AW1046" s="25">
        <v>5000</v>
      </c>
      <c r="AX1046" s="25">
        <v>5579</v>
      </c>
      <c r="AY1046" s="25">
        <v>579</v>
      </c>
    </row>
    <row r="1047" spans="2:51" hidden="1">
      <c r="B1047" s="5" t="s">
        <v>18</v>
      </c>
      <c r="C1047" s="2" t="s">
        <v>99</v>
      </c>
      <c r="D1047" s="2" t="s">
        <v>100</v>
      </c>
      <c r="E1047" s="2"/>
      <c r="F1047" s="2"/>
      <c r="G1047" s="3">
        <v>46247</v>
      </c>
      <c r="H1047" s="2" t="s">
        <v>5268</v>
      </c>
      <c r="I1047" s="3">
        <v>46247</v>
      </c>
      <c r="J1047" s="2" t="s">
        <v>5269</v>
      </c>
      <c r="K1047" s="2"/>
      <c r="L1047" s="2"/>
      <c r="M1047" s="2" t="s">
        <v>90</v>
      </c>
      <c r="N1047" s="3"/>
      <c r="O1047" s="2" t="s">
        <v>5270</v>
      </c>
      <c r="P1047" s="2"/>
      <c r="Q1047" s="2" t="s">
        <v>26</v>
      </c>
      <c r="R1047" s="2" t="s">
        <v>26</v>
      </c>
      <c r="S1047" s="2"/>
      <c r="T1047" s="3"/>
      <c r="U1047" s="2"/>
      <c r="V1047" s="2"/>
      <c r="W1047" s="2" t="s">
        <v>579</v>
      </c>
      <c r="X1047" s="2" t="s">
        <v>91</v>
      </c>
      <c r="Y1047" s="2" t="s">
        <v>519</v>
      </c>
      <c r="Z1047" s="2" t="s">
        <v>92</v>
      </c>
      <c r="AA1047" s="2" t="s">
        <v>90</v>
      </c>
      <c r="AB1047" s="2"/>
      <c r="AC1047" s="2" t="s">
        <v>93</v>
      </c>
      <c r="AD1047" s="2">
        <v>1</v>
      </c>
      <c r="AE1047" s="2" t="s">
        <v>692</v>
      </c>
      <c r="AF1047" s="2" t="s">
        <v>693</v>
      </c>
      <c r="AG1047" s="2" t="s">
        <v>103</v>
      </c>
      <c r="AH1047" s="2" t="s">
        <v>2</v>
      </c>
      <c r="AI1047" s="2" t="s">
        <v>699</v>
      </c>
      <c r="AJ1047" s="2" t="s">
        <v>731</v>
      </c>
      <c r="AK1047" s="2" t="s">
        <v>732</v>
      </c>
      <c r="AL1047" s="2" t="s">
        <v>103</v>
      </c>
      <c r="AM1047" s="2" t="s">
        <v>169</v>
      </c>
      <c r="AN1047" s="2"/>
      <c r="AO1047" s="22">
        <v>0</v>
      </c>
      <c r="AP1047" s="22">
        <v>0</v>
      </c>
      <c r="AQ1047" s="22">
        <v>0</v>
      </c>
      <c r="AR1047" s="22">
        <v>0</v>
      </c>
      <c r="AS1047" s="25">
        <v>5000</v>
      </c>
      <c r="AT1047" s="25">
        <v>0</v>
      </c>
      <c r="AU1047" s="25">
        <v>5579</v>
      </c>
      <c r="AV1047" s="25">
        <v>0</v>
      </c>
      <c r="AW1047" s="25">
        <v>5000</v>
      </c>
      <c r="AX1047" s="25">
        <v>5579</v>
      </c>
      <c r="AY1047" s="25">
        <v>579</v>
      </c>
    </row>
    <row r="1048" spans="2:51" hidden="1">
      <c r="B1048" s="5" t="s">
        <v>18</v>
      </c>
      <c r="C1048" s="2" t="s">
        <v>99</v>
      </c>
      <c r="D1048" s="2" t="s">
        <v>100</v>
      </c>
      <c r="E1048" s="2"/>
      <c r="F1048" s="2"/>
      <c r="G1048" s="3">
        <v>46247</v>
      </c>
      <c r="H1048" s="2" t="s">
        <v>5271</v>
      </c>
      <c r="I1048" s="3">
        <v>46247</v>
      </c>
      <c r="J1048" s="2" t="s">
        <v>5272</v>
      </c>
      <c r="K1048" s="2"/>
      <c r="L1048" s="2"/>
      <c r="M1048" s="2" t="s">
        <v>90</v>
      </c>
      <c r="N1048" s="3"/>
      <c r="O1048" s="2" t="s">
        <v>5273</v>
      </c>
      <c r="P1048" s="2"/>
      <c r="Q1048" s="2" t="s">
        <v>26</v>
      </c>
      <c r="R1048" s="2" t="s">
        <v>26</v>
      </c>
      <c r="S1048" s="2"/>
      <c r="T1048" s="3"/>
      <c r="U1048" s="2"/>
      <c r="V1048" s="2"/>
      <c r="W1048" s="2" t="s">
        <v>579</v>
      </c>
      <c r="X1048" s="2" t="s">
        <v>91</v>
      </c>
      <c r="Y1048" s="2" t="s">
        <v>519</v>
      </c>
      <c r="Z1048" s="2" t="s">
        <v>92</v>
      </c>
      <c r="AA1048" s="2" t="s">
        <v>90</v>
      </c>
      <c r="AB1048" s="2"/>
      <c r="AC1048" s="2" t="s">
        <v>93</v>
      </c>
      <c r="AD1048" s="2">
        <v>1</v>
      </c>
      <c r="AE1048" s="2" t="s">
        <v>692</v>
      </c>
      <c r="AF1048" s="2" t="s">
        <v>693</v>
      </c>
      <c r="AG1048" s="2" t="s">
        <v>103</v>
      </c>
      <c r="AH1048" s="2" t="s">
        <v>2</v>
      </c>
      <c r="AI1048" s="2" t="s">
        <v>699</v>
      </c>
      <c r="AJ1048" s="2" t="s">
        <v>731</v>
      </c>
      <c r="AK1048" s="2" t="s">
        <v>732</v>
      </c>
      <c r="AL1048" s="2" t="s">
        <v>103</v>
      </c>
      <c r="AM1048" s="2" t="s">
        <v>169</v>
      </c>
      <c r="AN1048" s="2"/>
      <c r="AO1048" s="22">
        <v>0</v>
      </c>
      <c r="AP1048" s="22">
        <v>0</v>
      </c>
      <c r="AQ1048" s="22">
        <v>0</v>
      </c>
      <c r="AR1048" s="22">
        <v>0</v>
      </c>
      <c r="AS1048" s="25">
        <v>5000</v>
      </c>
      <c r="AT1048" s="25">
        <v>0</v>
      </c>
      <c r="AU1048" s="25">
        <v>5579</v>
      </c>
      <c r="AV1048" s="25">
        <v>0</v>
      </c>
      <c r="AW1048" s="25">
        <v>5000</v>
      </c>
      <c r="AX1048" s="25">
        <v>5579</v>
      </c>
      <c r="AY1048" s="25">
        <v>579</v>
      </c>
    </row>
    <row r="1049" spans="2:51" hidden="1">
      <c r="B1049" s="5" t="s">
        <v>18</v>
      </c>
      <c r="C1049" s="2" t="s">
        <v>99</v>
      </c>
      <c r="D1049" s="2" t="s">
        <v>100</v>
      </c>
      <c r="E1049" s="2"/>
      <c r="F1049" s="2"/>
      <c r="G1049" s="3">
        <v>46247</v>
      </c>
      <c r="H1049" s="2" t="s">
        <v>5274</v>
      </c>
      <c r="I1049" s="3">
        <v>46247</v>
      </c>
      <c r="J1049" s="2" t="s">
        <v>5275</v>
      </c>
      <c r="K1049" s="2"/>
      <c r="L1049" s="2"/>
      <c r="M1049" s="2" t="s">
        <v>90</v>
      </c>
      <c r="N1049" s="3"/>
      <c r="O1049" s="2" t="s">
        <v>5276</v>
      </c>
      <c r="P1049" s="2"/>
      <c r="Q1049" s="2" t="s">
        <v>26</v>
      </c>
      <c r="R1049" s="2" t="s">
        <v>26</v>
      </c>
      <c r="S1049" s="2"/>
      <c r="T1049" s="3"/>
      <c r="U1049" s="2"/>
      <c r="V1049" s="2"/>
      <c r="W1049" s="2" t="s">
        <v>579</v>
      </c>
      <c r="X1049" s="2" t="s">
        <v>91</v>
      </c>
      <c r="Y1049" s="2" t="s">
        <v>519</v>
      </c>
      <c r="Z1049" s="2" t="s">
        <v>92</v>
      </c>
      <c r="AA1049" s="2" t="s">
        <v>90</v>
      </c>
      <c r="AB1049" s="2"/>
      <c r="AC1049" s="2" t="s">
        <v>93</v>
      </c>
      <c r="AD1049" s="2">
        <v>1</v>
      </c>
      <c r="AE1049" s="2" t="s">
        <v>692</v>
      </c>
      <c r="AF1049" s="2" t="s">
        <v>693</v>
      </c>
      <c r="AG1049" s="2" t="s">
        <v>103</v>
      </c>
      <c r="AH1049" s="2" t="s">
        <v>2</v>
      </c>
      <c r="AI1049" s="2" t="s">
        <v>699</v>
      </c>
      <c r="AJ1049" s="2" t="s">
        <v>731</v>
      </c>
      <c r="AK1049" s="2" t="s">
        <v>732</v>
      </c>
      <c r="AL1049" s="2" t="s">
        <v>103</v>
      </c>
      <c r="AM1049" s="2" t="s">
        <v>169</v>
      </c>
      <c r="AN1049" s="2"/>
      <c r="AO1049" s="22">
        <v>0</v>
      </c>
      <c r="AP1049" s="22">
        <v>0</v>
      </c>
      <c r="AQ1049" s="22">
        <v>0</v>
      </c>
      <c r="AR1049" s="22">
        <v>0</v>
      </c>
      <c r="AS1049" s="25">
        <v>5000</v>
      </c>
      <c r="AT1049" s="25">
        <v>0</v>
      </c>
      <c r="AU1049" s="25">
        <v>5579</v>
      </c>
      <c r="AV1049" s="25">
        <v>0</v>
      </c>
      <c r="AW1049" s="25">
        <v>5000</v>
      </c>
      <c r="AX1049" s="25">
        <v>5579</v>
      </c>
      <c r="AY1049" s="25">
        <v>579</v>
      </c>
    </row>
    <row r="1050" spans="2:51" hidden="1">
      <c r="B1050" s="5" t="s">
        <v>18</v>
      </c>
      <c r="C1050" s="2" t="s">
        <v>99</v>
      </c>
      <c r="D1050" s="2" t="s">
        <v>100</v>
      </c>
      <c r="E1050" s="2"/>
      <c r="F1050" s="2"/>
      <c r="G1050" s="3">
        <v>46247</v>
      </c>
      <c r="H1050" s="2" t="s">
        <v>5277</v>
      </c>
      <c r="I1050" s="3">
        <v>46247</v>
      </c>
      <c r="J1050" s="2" t="s">
        <v>5278</v>
      </c>
      <c r="K1050" s="2"/>
      <c r="L1050" s="2"/>
      <c r="M1050" s="2" t="s">
        <v>90</v>
      </c>
      <c r="N1050" s="3"/>
      <c r="O1050" s="2"/>
      <c r="P1050" s="2"/>
      <c r="Q1050" s="2" t="s">
        <v>26</v>
      </c>
      <c r="R1050" s="2" t="s">
        <v>26</v>
      </c>
      <c r="S1050" s="2"/>
      <c r="T1050" s="3"/>
      <c r="U1050" s="2"/>
      <c r="V1050" s="2"/>
      <c r="W1050" s="2" t="s">
        <v>601</v>
      </c>
      <c r="X1050" s="2" t="s">
        <v>101</v>
      </c>
      <c r="Y1050" s="2" t="s">
        <v>494</v>
      </c>
      <c r="Z1050" s="2" t="s">
        <v>92</v>
      </c>
      <c r="AA1050" s="2" t="s">
        <v>90</v>
      </c>
      <c r="AB1050" s="2"/>
      <c r="AC1050" s="2" t="s">
        <v>93</v>
      </c>
      <c r="AD1050" s="2">
        <v>1</v>
      </c>
      <c r="AE1050" s="2" t="s">
        <v>102</v>
      </c>
      <c r="AF1050" s="2" t="s">
        <v>102</v>
      </c>
      <c r="AG1050" s="2" t="s">
        <v>103</v>
      </c>
      <c r="AH1050" s="2" t="s">
        <v>104</v>
      </c>
      <c r="AI1050" s="2"/>
      <c r="AJ1050" s="2" t="s">
        <v>692</v>
      </c>
      <c r="AK1050" s="2" t="s">
        <v>693</v>
      </c>
      <c r="AL1050" s="2" t="s">
        <v>103</v>
      </c>
      <c r="AM1050" s="2" t="s">
        <v>2</v>
      </c>
      <c r="AN1050" s="2" t="s">
        <v>1293</v>
      </c>
      <c r="AO1050" s="22">
        <v>0</v>
      </c>
      <c r="AP1050" s="22">
        <v>0</v>
      </c>
      <c r="AQ1050" s="22">
        <v>0</v>
      </c>
      <c r="AR1050" s="22">
        <v>0</v>
      </c>
      <c r="AS1050" s="25">
        <v>6500</v>
      </c>
      <c r="AT1050" s="25">
        <v>0</v>
      </c>
      <c r="AU1050" s="25">
        <v>7532</v>
      </c>
      <c r="AV1050" s="25">
        <v>0</v>
      </c>
      <c r="AW1050" s="25">
        <v>6500</v>
      </c>
      <c r="AX1050" s="25">
        <v>7532</v>
      </c>
      <c r="AY1050" s="25">
        <v>1032</v>
      </c>
    </row>
    <row r="1051" spans="2:51" hidden="1">
      <c r="B1051" s="5" t="s">
        <v>20</v>
      </c>
      <c r="C1051" s="2" t="s">
        <v>144</v>
      </c>
      <c r="D1051" s="2" t="s">
        <v>100</v>
      </c>
      <c r="E1051" s="2"/>
      <c r="F1051" s="2"/>
      <c r="G1051" s="3">
        <v>46247</v>
      </c>
      <c r="H1051" s="2" t="s">
        <v>5279</v>
      </c>
      <c r="I1051" s="3">
        <v>46247</v>
      </c>
      <c r="J1051" s="2" t="s">
        <v>5280</v>
      </c>
      <c r="K1051" s="2"/>
      <c r="L1051" s="2"/>
      <c r="M1051" s="2" t="s">
        <v>90</v>
      </c>
      <c r="N1051" s="3"/>
      <c r="O1051" s="2"/>
      <c r="P1051" s="2"/>
      <c r="Q1051" s="2" t="s">
        <v>27</v>
      </c>
      <c r="R1051" s="2" t="s">
        <v>27</v>
      </c>
      <c r="S1051" s="2" t="s">
        <v>27</v>
      </c>
      <c r="T1051" s="3">
        <v>46247</v>
      </c>
      <c r="U1051" s="2" t="s">
        <v>5281</v>
      </c>
      <c r="V1051" s="2" t="s">
        <v>5282</v>
      </c>
      <c r="W1051" s="2" t="s">
        <v>410</v>
      </c>
      <c r="X1051" s="2" t="s">
        <v>260</v>
      </c>
      <c r="Y1051" s="2" t="s">
        <v>411</v>
      </c>
      <c r="Z1051" s="2" t="s">
        <v>92</v>
      </c>
      <c r="AA1051" s="2" t="s">
        <v>90</v>
      </c>
      <c r="AB1051" s="2"/>
      <c r="AC1051" s="2" t="s">
        <v>114</v>
      </c>
      <c r="AD1051" s="2">
        <v>1</v>
      </c>
      <c r="AE1051" s="2" t="s">
        <v>352</v>
      </c>
      <c r="AF1051" s="2" t="s">
        <v>352</v>
      </c>
      <c r="AG1051" s="2" t="s">
        <v>103</v>
      </c>
      <c r="AH1051" s="2"/>
      <c r="AI1051" s="2"/>
      <c r="AJ1051" s="2" t="s">
        <v>259</v>
      </c>
      <c r="AK1051" s="2" t="s">
        <v>259</v>
      </c>
      <c r="AL1051" s="2" t="s">
        <v>129</v>
      </c>
      <c r="AM1051" s="2" t="s">
        <v>150</v>
      </c>
      <c r="AN1051" s="2"/>
      <c r="AO1051" s="22">
        <v>0</v>
      </c>
      <c r="AP1051" s="22">
        <v>0</v>
      </c>
      <c r="AQ1051" s="22">
        <v>0</v>
      </c>
      <c r="AR1051" s="22">
        <v>0</v>
      </c>
      <c r="AS1051" s="25">
        <v>5915</v>
      </c>
      <c r="AT1051" s="25">
        <v>0</v>
      </c>
      <c r="AU1051" s="25">
        <v>7163</v>
      </c>
      <c r="AV1051" s="25">
        <v>0</v>
      </c>
      <c r="AW1051" s="25">
        <v>5915</v>
      </c>
      <c r="AX1051" s="25">
        <v>7163</v>
      </c>
      <c r="AY1051" s="25">
        <v>1248</v>
      </c>
    </row>
    <row r="1052" spans="2:51" hidden="1">
      <c r="B1052" s="5" t="s">
        <v>20</v>
      </c>
      <c r="C1052" s="2" t="s">
        <v>144</v>
      </c>
      <c r="D1052" s="2" t="s">
        <v>100</v>
      </c>
      <c r="E1052" s="2"/>
      <c r="F1052" s="2"/>
      <c r="G1052" s="3">
        <v>46247</v>
      </c>
      <c r="H1052" s="2" t="s">
        <v>5283</v>
      </c>
      <c r="I1052" s="3">
        <v>46247</v>
      </c>
      <c r="J1052" s="2" t="s">
        <v>5284</v>
      </c>
      <c r="K1052" s="2"/>
      <c r="L1052" s="2"/>
      <c r="M1052" s="2" t="s">
        <v>90</v>
      </c>
      <c r="N1052" s="3"/>
      <c r="O1052" s="2"/>
      <c r="P1052" s="2"/>
      <c r="Q1052" s="2" t="s">
        <v>28</v>
      </c>
      <c r="R1052" s="2" t="s">
        <v>28</v>
      </c>
      <c r="S1052" s="2" t="s">
        <v>28</v>
      </c>
      <c r="T1052" s="3">
        <v>46247</v>
      </c>
      <c r="U1052" s="2" t="s">
        <v>5285</v>
      </c>
      <c r="V1052" s="2" t="s">
        <v>5286</v>
      </c>
      <c r="W1052" s="2" t="s">
        <v>828</v>
      </c>
      <c r="X1052" s="2" t="s">
        <v>113</v>
      </c>
      <c r="Y1052" s="2" t="s">
        <v>829</v>
      </c>
      <c r="Z1052" s="2" t="s">
        <v>92</v>
      </c>
      <c r="AA1052" s="2" t="s">
        <v>90</v>
      </c>
      <c r="AB1052" s="2"/>
      <c r="AC1052" s="2" t="s">
        <v>114</v>
      </c>
      <c r="AD1052" s="2">
        <v>1</v>
      </c>
      <c r="AE1052" s="2" t="s">
        <v>462</v>
      </c>
      <c r="AF1052" s="2" t="s">
        <v>462</v>
      </c>
      <c r="AG1052" s="2" t="s">
        <v>103</v>
      </c>
      <c r="AH1052" s="2" t="s">
        <v>7</v>
      </c>
      <c r="AI1052" s="2"/>
      <c r="AJ1052" s="2" t="s">
        <v>266</v>
      </c>
      <c r="AK1052" s="2" t="s">
        <v>267</v>
      </c>
      <c r="AL1052" s="2" t="s">
        <v>126</v>
      </c>
      <c r="AM1052" s="2" t="s">
        <v>132</v>
      </c>
      <c r="AN1052" s="2" t="s">
        <v>324</v>
      </c>
      <c r="AO1052" s="22">
        <v>0</v>
      </c>
      <c r="AP1052" s="22">
        <v>0</v>
      </c>
      <c r="AQ1052" s="22">
        <v>0</v>
      </c>
      <c r="AR1052" s="22">
        <v>0</v>
      </c>
      <c r="AS1052" s="25">
        <v>9400</v>
      </c>
      <c r="AT1052" s="25">
        <v>0</v>
      </c>
      <c r="AU1052" s="25">
        <v>10598</v>
      </c>
      <c r="AV1052" s="25">
        <v>0</v>
      </c>
      <c r="AW1052" s="25">
        <v>9400</v>
      </c>
      <c r="AX1052" s="25">
        <v>10598</v>
      </c>
      <c r="AY1052" s="25">
        <v>1198</v>
      </c>
    </row>
    <row r="1053" spans="2:51" hidden="1">
      <c r="B1053" s="5" t="s">
        <v>20</v>
      </c>
      <c r="C1053" s="2" t="s">
        <v>144</v>
      </c>
      <c r="D1053" s="2" t="s">
        <v>100</v>
      </c>
      <c r="E1053" s="2"/>
      <c r="F1053" s="2"/>
      <c r="G1053" s="3">
        <v>46247</v>
      </c>
      <c r="H1053" s="2" t="s">
        <v>5287</v>
      </c>
      <c r="I1053" s="3">
        <v>46247</v>
      </c>
      <c r="J1053" s="2" t="s">
        <v>5288</v>
      </c>
      <c r="K1053" s="2"/>
      <c r="L1053" s="2"/>
      <c r="M1053" s="2" t="s">
        <v>90</v>
      </c>
      <c r="N1053" s="3"/>
      <c r="O1053" s="2"/>
      <c r="P1053" s="2"/>
      <c r="Q1053" s="2" t="s">
        <v>36</v>
      </c>
      <c r="R1053" s="2" t="s">
        <v>36</v>
      </c>
      <c r="S1053" s="2" t="s">
        <v>36</v>
      </c>
      <c r="T1053" s="3">
        <v>46247</v>
      </c>
      <c r="U1053" s="2" t="s">
        <v>5289</v>
      </c>
      <c r="V1053" s="2" t="s">
        <v>5290</v>
      </c>
      <c r="W1053" s="2" t="s">
        <v>5291</v>
      </c>
      <c r="X1053" s="2" t="s">
        <v>113</v>
      </c>
      <c r="Y1053" s="2" t="s">
        <v>5292</v>
      </c>
      <c r="Z1053" s="2" t="s">
        <v>92</v>
      </c>
      <c r="AA1053" s="2" t="s">
        <v>90</v>
      </c>
      <c r="AB1053" s="2"/>
      <c r="AC1053" s="2" t="s">
        <v>114</v>
      </c>
      <c r="AD1053" s="2">
        <v>1</v>
      </c>
      <c r="AE1053" s="2" t="s">
        <v>352</v>
      </c>
      <c r="AF1053" s="2" t="s">
        <v>352</v>
      </c>
      <c r="AG1053" s="2" t="s">
        <v>103</v>
      </c>
      <c r="AH1053" s="2"/>
      <c r="AI1053" s="2"/>
      <c r="AJ1053" s="2" t="s">
        <v>369</v>
      </c>
      <c r="AK1053" s="2" t="s">
        <v>370</v>
      </c>
      <c r="AL1053" s="2" t="s">
        <v>126</v>
      </c>
      <c r="AM1053" s="2" t="s">
        <v>371</v>
      </c>
      <c r="AN1053" s="2" t="s">
        <v>1788</v>
      </c>
      <c r="AO1053" s="22">
        <v>0</v>
      </c>
      <c r="AP1053" s="22">
        <v>0</v>
      </c>
      <c r="AQ1053" s="22">
        <v>0</v>
      </c>
      <c r="AR1053" s="22">
        <v>0</v>
      </c>
      <c r="AS1053" s="25">
        <v>9400</v>
      </c>
      <c r="AT1053" s="25">
        <v>0</v>
      </c>
      <c r="AU1053" s="25">
        <v>15427</v>
      </c>
      <c r="AV1053" s="25">
        <v>0</v>
      </c>
      <c r="AW1053" s="25">
        <v>9400</v>
      </c>
      <c r="AX1053" s="25">
        <v>15427</v>
      </c>
      <c r="AY1053" s="25">
        <v>6027</v>
      </c>
    </row>
    <row r="1054" spans="2:51" hidden="1">
      <c r="B1054" s="5" t="s">
        <v>20</v>
      </c>
      <c r="C1054" s="2" t="s">
        <v>144</v>
      </c>
      <c r="D1054" s="2" t="s">
        <v>100</v>
      </c>
      <c r="E1054" s="2"/>
      <c r="F1054" s="2"/>
      <c r="G1054" s="3">
        <v>46247</v>
      </c>
      <c r="H1054" s="2" t="s">
        <v>5293</v>
      </c>
      <c r="I1054" s="3">
        <v>46247</v>
      </c>
      <c r="J1054" s="2" t="s">
        <v>5294</v>
      </c>
      <c r="K1054" s="2"/>
      <c r="L1054" s="2"/>
      <c r="M1054" s="2" t="s">
        <v>90</v>
      </c>
      <c r="N1054" s="3"/>
      <c r="O1054" s="2"/>
      <c r="P1054" s="2"/>
      <c r="Q1054" s="2" t="s">
        <v>36</v>
      </c>
      <c r="R1054" s="2" t="s">
        <v>36</v>
      </c>
      <c r="S1054" s="2" t="s">
        <v>36</v>
      </c>
      <c r="T1054" s="3">
        <v>46247</v>
      </c>
      <c r="U1054" s="2" t="s">
        <v>5295</v>
      </c>
      <c r="V1054" s="2" t="s">
        <v>5296</v>
      </c>
      <c r="W1054" s="2" t="s">
        <v>5297</v>
      </c>
      <c r="X1054" s="2" t="s">
        <v>113</v>
      </c>
      <c r="Y1054" s="2"/>
      <c r="Z1054" s="2" t="s">
        <v>92</v>
      </c>
      <c r="AA1054" s="2" t="s">
        <v>90</v>
      </c>
      <c r="AB1054" s="2"/>
      <c r="AC1054" s="2" t="s">
        <v>114</v>
      </c>
      <c r="AD1054" s="2">
        <v>1</v>
      </c>
      <c r="AE1054" s="2" t="s">
        <v>352</v>
      </c>
      <c r="AF1054" s="2" t="s">
        <v>352</v>
      </c>
      <c r="AG1054" s="2" t="s">
        <v>103</v>
      </c>
      <c r="AH1054" s="2"/>
      <c r="AI1054" s="2"/>
      <c r="AJ1054" s="2" t="s">
        <v>369</v>
      </c>
      <c r="AK1054" s="2" t="s">
        <v>370</v>
      </c>
      <c r="AL1054" s="2" t="s">
        <v>126</v>
      </c>
      <c r="AM1054" s="2" t="s">
        <v>371</v>
      </c>
      <c r="AN1054" s="2" t="s">
        <v>602</v>
      </c>
      <c r="AO1054" s="22">
        <v>0</v>
      </c>
      <c r="AP1054" s="22">
        <v>0</v>
      </c>
      <c r="AQ1054" s="22">
        <v>0</v>
      </c>
      <c r="AR1054" s="22">
        <v>0</v>
      </c>
      <c r="AS1054" s="25">
        <v>9400</v>
      </c>
      <c r="AT1054" s="25">
        <v>0</v>
      </c>
      <c r="AU1054" s="25">
        <v>15427</v>
      </c>
      <c r="AV1054" s="25">
        <v>0</v>
      </c>
      <c r="AW1054" s="25">
        <v>9400</v>
      </c>
      <c r="AX1054" s="25">
        <v>15427</v>
      </c>
      <c r="AY1054" s="25">
        <v>6027</v>
      </c>
    </row>
    <row r="1055" spans="2:51" hidden="1">
      <c r="B1055" s="5" t="s">
        <v>20</v>
      </c>
      <c r="C1055" s="2" t="s">
        <v>144</v>
      </c>
      <c r="D1055" s="2"/>
      <c r="E1055" s="2"/>
      <c r="F1055" s="2"/>
      <c r="G1055" s="3">
        <v>46247</v>
      </c>
      <c r="H1055" s="2" t="s">
        <v>5298</v>
      </c>
      <c r="I1055" s="3">
        <v>46247</v>
      </c>
      <c r="J1055" s="2" t="s">
        <v>5299</v>
      </c>
      <c r="K1055" s="2"/>
      <c r="L1055" s="2"/>
      <c r="M1055" s="2" t="s">
        <v>90</v>
      </c>
      <c r="N1055" s="3"/>
      <c r="O1055" s="2"/>
      <c r="P1055" s="2"/>
      <c r="Q1055" s="2" t="s">
        <v>27</v>
      </c>
      <c r="R1055" s="2" t="s">
        <v>27</v>
      </c>
      <c r="S1055" s="2" t="s">
        <v>27</v>
      </c>
      <c r="T1055" s="3">
        <v>46247</v>
      </c>
      <c r="U1055" s="2" t="s">
        <v>5300</v>
      </c>
      <c r="V1055" s="2" t="s">
        <v>5301</v>
      </c>
      <c r="W1055" s="2" t="s">
        <v>747</v>
      </c>
      <c r="X1055" s="2" t="s">
        <v>113</v>
      </c>
      <c r="Y1055" s="2" t="s">
        <v>356</v>
      </c>
      <c r="Z1055" s="2" t="s">
        <v>92</v>
      </c>
      <c r="AA1055" s="2" t="s">
        <v>90</v>
      </c>
      <c r="AB1055" s="2"/>
      <c r="AC1055" s="2" t="s">
        <v>114</v>
      </c>
      <c r="AD1055" s="2">
        <v>1</v>
      </c>
      <c r="AE1055" s="2" t="s">
        <v>352</v>
      </c>
      <c r="AF1055" s="2" t="s">
        <v>352</v>
      </c>
      <c r="AG1055" s="2" t="s">
        <v>103</v>
      </c>
      <c r="AH1055" s="2"/>
      <c r="AI1055" s="2"/>
      <c r="AJ1055" s="2" t="s">
        <v>259</v>
      </c>
      <c r="AK1055" s="2" t="s">
        <v>259</v>
      </c>
      <c r="AL1055" s="2" t="s">
        <v>129</v>
      </c>
      <c r="AM1055" s="2" t="s">
        <v>150</v>
      </c>
      <c r="AN1055" s="2"/>
      <c r="AO1055" s="22">
        <v>0</v>
      </c>
      <c r="AP1055" s="22">
        <v>0</v>
      </c>
      <c r="AQ1055" s="22">
        <v>0</v>
      </c>
      <c r="AR1055" s="22">
        <v>0</v>
      </c>
      <c r="AS1055" s="25">
        <v>6070</v>
      </c>
      <c r="AT1055" s="25">
        <v>0</v>
      </c>
      <c r="AU1055" s="25">
        <v>7533</v>
      </c>
      <c r="AV1055" s="25">
        <v>0</v>
      </c>
      <c r="AW1055" s="25">
        <v>6070</v>
      </c>
      <c r="AX1055" s="25">
        <v>7533</v>
      </c>
      <c r="AY1055" s="25">
        <v>1463</v>
      </c>
    </row>
    <row r="1056" spans="2:51" hidden="1">
      <c r="B1056" s="5" t="s">
        <v>20</v>
      </c>
      <c r="C1056" s="2" t="s">
        <v>144</v>
      </c>
      <c r="D1056" s="2" t="s">
        <v>100</v>
      </c>
      <c r="E1056" s="2"/>
      <c r="F1056" s="2"/>
      <c r="G1056" s="3">
        <v>46247</v>
      </c>
      <c r="H1056" s="2" t="s">
        <v>5302</v>
      </c>
      <c r="I1056" s="3">
        <v>46247</v>
      </c>
      <c r="J1056" s="2" t="s">
        <v>5303</v>
      </c>
      <c r="K1056" s="2"/>
      <c r="L1056" s="2"/>
      <c r="M1056" s="2" t="s">
        <v>90</v>
      </c>
      <c r="N1056" s="3"/>
      <c r="O1056" s="2"/>
      <c r="P1056" s="2"/>
      <c r="Q1056" s="2" t="s">
        <v>492</v>
      </c>
      <c r="R1056" s="2" t="s">
        <v>492</v>
      </c>
      <c r="S1056" s="2" t="s">
        <v>492</v>
      </c>
      <c r="T1056" s="3">
        <v>46247</v>
      </c>
      <c r="U1056" s="2" t="s">
        <v>5304</v>
      </c>
      <c r="V1056" s="2" t="s">
        <v>5305</v>
      </c>
      <c r="W1056" s="2" t="s">
        <v>5306</v>
      </c>
      <c r="X1056" s="2" t="s">
        <v>113</v>
      </c>
      <c r="Y1056" s="2" t="s">
        <v>163</v>
      </c>
      <c r="Z1056" s="2" t="s">
        <v>92</v>
      </c>
      <c r="AA1056" s="2" t="s">
        <v>90</v>
      </c>
      <c r="AB1056" s="2"/>
      <c r="AC1056" s="2" t="s">
        <v>114</v>
      </c>
      <c r="AD1056" s="2">
        <v>1</v>
      </c>
      <c r="AE1056" s="2" t="s">
        <v>140</v>
      </c>
      <c r="AF1056" s="2" t="s">
        <v>141</v>
      </c>
      <c r="AG1056" s="2" t="s">
        <v>141</v>
      </c>
      <c r="AH1056" s="2" t="s">
        <v>142</v>
      </c>
      <c r="AI1056" s="2"/>
      <c r="AJ1056" s="2" t="s">
        <v>158</v>
      </c>
      <c r="AK1056" s="2" t="s">
        <v>158</v>
      </c>
      <c r="AL1056" s="2" t="s">
        <v>158</v>
      </c>
      <c r="AM1056" s="2" t="s">
        <v>159</v>
      </c>
      <c r="AN1056" s="2"/>
      <c r="AO1056" s="22">
        <v>0</v>
      </c>
      <c r="AP1056" s="22">
        <v>0</v>
      </c>
      <c r="AQ1056" s="22">
        <v>0</v>
      </c>
      <c r="AR1056" s="22">
        <v>0</v>
      </c>
      <c r="AS1056" s="25">
        <v>20000</v>
      </c>
      <c r="AT1056" s="25">
        <v>0</v>
      </c>
      <c r="AU1056" s="25">
        <v>25815</v>
      </c>
      <c r="AV1056" s="25">
        <v>0</v>
      </c>
      <c r="AW1056" s="25">
        <v>20000</v>
      </c>
      <c r="AX1056" s="25">
        <v>25815</v>
      </c>
      <c r="AY1056" s="25">
        <v>5815</v>
      </c>
    </row>
    <row r="1057" spans="2:51" hidden="1">
      <c r="B1057" s="5" t="s">
        <v>20</v>
      </c>
      <c r="C1057" s="2" t="s">
        <v>144</v>
      </c>
      <c r="D1057" s="2" t="s">
        <v>100</v>
      </c>
      <c r="E1057" s="2"/>
      <c r="F1057" s="2"/>
      <c r="G1057" s="3">
        <v>46247</v>
      </c>
      <c r="H1057" s="2" t="s">
        <v>5307</v>
      </c>
      <c r="I1057" s="3">
        <v>46247</v>
      </c>
      <c r="J1057" s="2" t="s">
        <v>5308</v>
      </c>
      <c r="K1057" s="2"/>
      <c r="L1057" s="2"/>
      <c r="M1057" s="2" t="s">
        <v>90</v>
      </c>
      <c r="N1057" s="3"/>
      <c r="O1057" s="2"/>
      <c r="P1057" s="2"/>
      <c r="Q1057" s="2" t="s">
        <v>492</v>
      </c>
      <c r="R1057" s="2" t="s">
        <v>492</v>
      </c>
      <c r="S1057" s="2" t="s">
        <v>492</v>
      </c>
      <c r="T1057" s="3">
        <v>46247</v>
      </c>
      <c r="U1057" s="2" t="s">
        <v>5309</v>
      </c>
      <c r="V1057" s="2" t="s">
        <v>5305</v>
      </c>
      <c r="W1057" s="2" t="s">
        <v>5310</v>
      </c>
      <c r="X1057" s="2" t="s">
        <v>113</v>
      </c>
      <c r="Y1057" s="2" t="s">
        <v>5311</v>
      </c>
      <c r="Z1057" s="2" t="s">
        <v>92</v>
      </c>
      <c r="AA1057" s="2" t="s">
        <v>90</v>
      </c>
      <c r="AB1057" s="2"/>
      <c r="AC1057" s="2" t="s">
        <v>114</v>
      </c>
      <c r="AD1057" s="2">
        <v>1</v>
      </c>
      <c r="AE1057" s="2" t="s">
        <v>140</v>
      </c>
      <c r="AF1057" s="2" t="s">
        <v>141</v>
      </c>
      <c r="AG1057" s="2" t="s">
        <v>141</v>
      </c>
      <c r="AH1057" s="2" t="s">
        <v>142</v>
      </c>
      <c r="AI1057" s="2"/>
      <c r="AJ1057" s="2" t="s">
        <v>158</v>
      </c>
      <c r="AK1057" s="2" t="s">
        <v>158</v>
      </c>
      <c r="AL1057" s="2" t="s">
        <v>158</v>
      </c>
      <c r="AM1057" s="2" t="s">
        <v>159</v>
      </c>
      <c r="AN1057" s="2"/>
      <c r="AO1057" s="22">
        <v>0</v>
      </c>
      <c r="AP1057" s="22">
        <v>0</v>
      </c>
      <c r="AQ1057" s="22">
        <v>0</v>
      </c>
      <c r="AR1057" s="22">
        <v>0</v>
      </c>
      <c r="AS1057" s="25">
        <v>20000</v>
      </c>
      <c r="AT1057" s="25">
        <v>0</v>
      </c>
      <c r="AU1057" s="25">
        <v>25815</v>
      </c>
      <c r="AV1057" s="25">
        <v>0</v>
      </c>
      <c r="AW1057" s="25">
        <v>20000</v>
      </c>
      <c r="AX1057" s="25">
        <v>25815</v>
      </c>
      <c r="AY1057" s="25">
        <v>5815</v>
      </c>
    </row>
    <row r="1058" spans="2:51" hidden="1">
      <c r="B1058" s="5" t="s">
        <v>20</v>
      </c>
      <c r="C1058" s="2" t="s">
        <v>144</v>
      </c>
      <c r="D1058" s="2"/>
      <c r="E1058" s="2"/>
      <c r="F1058" s="2"/>
      <c r="G1058" s="3">
        <v>46247</v>
      </c>
      <c r="H1058" s="2" t="s">
        <v>5312</v>
      </c>
      <c r="I1058" s="3">
        <v>46247</v>
      </c>
      <c r="J1058" s="2" t="s">
        <v>5313</v>
      </c>
      <c r="K1058" s="2"/>
      <c r="L1058" s="2"/>
      <c r="M1058" s="2" t="s">
        <v>90</v>
      </c>
      <c r="N1058" s="3"/>
      <c r="O1058" s="2"/>
      <c r="P1058" s="2"/>
      <c r="Q1058" s="2" t="s">
        <v>33</v>
      </c>
      <c r="R1058" s="2" t="s">
        <v>33</v>
      </c>
      <c r="S1058" s="2" t="s">
        <v>33</v>
      </c>
      <c r="T1058" s="3">
        <v>46247</v>
      </c>
      <c r="U1058" s="2" t="s">
        <v>5314</v>
      </c>
      <c r="V1058" s="2" t="s">
        <v>5315</v>
      </c>
      <c r="W1058" s="2" t="s">
        <v>531</v>
      </c>
      <c r="X1058" s="2" t="s">
        <v>113</v>
      </c>
      <c r="Y1058" s="2" t="s">
        <v>221</v>
      </c>
      <c r="Z1058" s="2" t="s">
        <v>92</v>
      </c>
      <c r="AA1058" s="2" t="s">
        <v>90</v>
      </c>
      <c r="AB1058" s="2"/>
      <c r="AC1058" s="2" t="s">
        <v>114</v>
      </c>
      <c r="AD1058" s="2">
        <v>1</v>
      </c>
      <c r="AE1058" s="2" t="s">
        <v>123</v>
      </c>
      <c r="AF1058" s="2" t="s">
        <v>13</v>
      </c>
      <c r="AG1058" s="2" t="s">
        <v>13</v>
      </c>
      <c r="AH1058" s="2" t="s">
        <v>124</v>
      </c>
      <c r="AI1058" s="2"/>
      <c r="AJ1058" s="2" t="s">
        <v>217</v>
      </c>
      <c r="AK1058" s="2" t="s">
        <v>218</v>
      </c>
      <c r="AL1058" s="2" t="s">
        <v>129</v>
      </c>
      <c r="AM1058" s="2" t="s">
        <v>219</v>
      </c>
      <c r="AN1058" s="2" t="s">
        <v>419</v>
      </c>
      <c r="AO1058" s="22">
        <v>0</v>
      </c>
      <c r="AP1058" s="22">
        <v>0</v>
      </c>
      <c r="AQ1058" s="22">
        <v>0</v>
      </c>
      <c r="AR1058" s="22">
        <v>0</v>
      </c>
      <c r="AS1058" s="25">
        <v>29752</v>
      </c>
      <c r="AT1058" s="25">
        <v>0</v>
      </c>
      <c r="AU1058" s="25">
        <v>29786</v>
      </c>
      <c r="AV1058" s="25">
        <v>0</v>
      </c>
      <c r="AW1058" s="25">
        <v>29752</v>
      </c>
      <c r="AX1058" s="25">
        <v>29786</v>
      </c>
      <c r="AY1058" s="25">
        <v>34</v>
      </c>
    </row>
    <row r="1059" spans="2:51" hidden="1">
      <c r="B1059" s="5" t="s">
        <v>20</v>
      </c>
      <c r="C1059" s="2" t="s">
        <v>144</v>
      </c>
      <c r="D1059" s="2"/>
      <c r="E1059" s="2"/>
      <c r="F1059" s="2"/>
      <c r="G1059" s="3">
        <v>46247</v>
      </c>
      <c r="H1059" s="2" t="s">
        <v>5316</v>
      </c>
      <c r="I1059" s="3">
        <v>46247</v>
      </c>
      <c r="J1059" s="2" t="s">
        <v>5317</v>
      </c>
      <c r="K1059" s="2"/>
      <c r="L1059" s="2"/>
      <c r="M1059" s="2" t="s">
        <v>90</v>
      </c>
      <c r="N1059" s="3"/>
      <c r="O1059" s="2"/>
      <c r="P1059" s="2"/>
      <c r="Q1059" s="2" t="s">
        <v>33</v>
      </c>
      <c r="R1059" s="2" t="s">
        <v>33</v>
      </c>
      <c r="S1059" s="2" t="s">
        <v>33</v>
      </c>
      <c r="T1059" s="3">
        <v>46247</v>
      </c>
      <c r="U1059" s="2" t="s">
        <v>5318</v>
      </c>
      <c r="V1059" s="2" t="s">
        <v>5319</v>
      </c>
      <c r="W1059" s="2" t="s">
        <v>930</v>
      </c>
      <c r="X1059" s="2" t="s">
        <v>113</v>
      </c>
      <c r="Y1059" s="2" t="s">
        <v>221</v>
      </c>
      <c r="Z1059" s="2" t="s">
        <v>92</v>
      </c>
      <c r="AA1059" s="2" t="s">
        <v>90</v>
      </c>
      <c r="AB1059" s="2"/>
      <c r="AC1059" s="2" t="s">
        <v>93</v>
      </c>
      <c r="AD1059" s="2">
        <v>1</v>
      </c>
      <c r="AE1059" s="2" t="s">
        <v>583</v>
      </c>
      <c r="AF1059" s="2" t="s">
        <v>583</v>
      </c>
      <c r="AG1059" s="2" t="s">
        <v>129</v>
      </c>
      <c r="AH1059" s="2" t="s">
        <v>150</v>
      </c>
      <c r="AI1059" s="2" t="s">
        <v>584</v>
      </c>
      <c r="AJ1059" s="2" t="s">
        <v>258</v>
      </c>
      <c r="AK1059" s="2" t="s">
        <v>258</v>
      </c>
      <c r="AL1059" s="2" t="s">
        <v>129</v>
      </c>
      <c r="AM1059" s="2" t="s">
        <v>223</v>
      </c>
      <c r="AN1059" s="2"/>
      <c r="AO1059" s="22">
        <v>0</v>
      </c>
      <c r="AP1059" s="22">
        <v>0</v>
      </c>
      <c r="AQ1059" s="22">
        <v>0</v>
      </c>
      <c r="AR1059" s="22">
        <v>0</v>
      </c>
      <c r="AS1059" s="25">
        <v>13679</v>
      </c>
      <c r="AT1059" s="25">
        <v>0</v>
      </c>
      <c r="AU1059" s="25">
        <v>15442</v>
      </c>
      <c r="AV1059" s="25">
        <v>0</v>
      </c>
      <c r="AW1059" s="25">
        <v>13679</v>
      </c>
      <c r="AX1059" s="25">
        <v>15442</v>
      </c>
      <c r="AY1059" s="25">
        <v>1763</v>
      </c>
    </row>
    <row r="1060" spans="2:51" hidden="1">
      <c r="B1060" s="5" t="s">
        <v>20</v>
      </c>
      <c r="C1060" s="2" t="s">
        <v>144</v>
      </c>
      <c r="D1060" s="2"/>
      <c r="E1060" s="2"/>
      <c r="F1060" s="2"/>
      <c r="G1060" s="3">
        <v>46247</v>
      </c>
      <c r="H1060" s="2" t="s">
        <v>5320</v>
      </c>
      <c r="I1060" s="3">
        <v>46247</v>
      </c>
      <c r="J1060" s="2" t="s">
        <v>5321</v>
      </c>
      <c r="K1060" s="2"/>
      <c r="L1060" s="2"/>
      <c r="M1060" s="2" t="s">
        <v>90</v>
      </c>
      <c r="N1060" s="3"/>
      <c r="O1060" s="2"/>
      <c r="P1060" s="2"/>
      <c r="Q1060" s="2" t="s">
        <v>31</v>
      </c>
      <c r="R1060" s="2" t="s">
        <v>31</v>
      </c>
      <c r="S1060" s="2" t="s">
        <v>31</v>
      </c>
      <c r="T1060" s="3">
        <v>46247</v>
      </c>
      <c r="U1060" s="2" t="s">
        <v>5322</v>
      </c>
      <c r="V1060" s="2" t="s">
        <v>5323</v>
      </c>
      <c r="W1060" s="2" t="s">
        <v>997</v>
      </c>
      <c r="X1060" s="2" t="s">
        <v>113</v>
      </c>
      <c r="Y1060" s="2" t="s">
        <v>221</v>
      </c>
      <c r="Z1060" s="2" t="s">
        <v>92</v>
      </c>
      <c r="AA1060" s="2" t="s">
        <v>90</v>
      </c>
      <c r="AB1060" s="2"/>
      <c r="AC1060" s="2" t="s">
        <v>114</v>
      </c>
      <c r="AD1060" s="2">
        <v>1</v>
      </c>
      <c r="AE1060" s="2" t="s">
        <v>222</v>
      </c>
      <c r="AF1060" s="2" t="s">
        <v>222</v>
      </c>
      <c r="AG1060" s="2" t="s">
        <v>129</v>
      </c>
      <c r="AH1060" s="2" t="s">
        <v>223</v>
      </c>
      <c r="AI1060" s="2" t="s">
        <v>887</v>
      </c>
      <c r="AJ1060" s="2" t="s">
        <v>1073</v>
      </c>
      <c r="AK1060" s="2" t="s">
        <v>1073</v>
      </c>
      <c r="AL1060" s="2" t="s">
        <v>103</v>
      </c>
      <c r="AM1060" s="2" t="s">
        <v>318</v>
      </c>
      <c r="AN1060" s="2"/>
      <c r="AO1060" s="22">
        <v>0</v>
      </c>
      <c r="AP1060" s="22">
        <v>0</v>
      </c>
      <c r="AQ1060" s="22">
        <v>0</v>
      </c>
      <c r="AR1060" s="22">
        <v>0</v>
      </c>
      <c r="AS1060" s="25">
        <v>11698</v>
      </c>
      <c r="AT1060" s="25">
        <v>0</v>
      </c>
      <c r="AU1060" s="25">
        <v>18975</v>
      </c>
      <c r="AV1060" s="25">
        <v>0</v>
      </c>
      <c r="AW1060" s="25">
        <v>11698</v>
      </c>
      <c r="AX1060" s="25">
        <v>18975</v>
      </c>
      <c r="AY1060" s="25">
        <v>7277</v>
      </c>
    </row>
    <row r="1061" spans="2:51" hidden="1">
      <c r="B1061" s="5" t="s">
        <v>20</v>
      </c>
      <c r="C1061" s="2" t="s">
        <v>144</v>
      </c>
      <c r="D1061" s="2"/>
      <c r="E1061" s="2"/>
      <c r="F1061" s="2"/>
      <c r="G1061" s="3">
        <v>46247</v>
      </c>
      <c r="H1061" s="2" t="s">
        <v>5324</v>
      </c>
      <c r="I1061" s="3">
        <v>46247</v>
      </c>
      <c r="J1061" s="2" t="s">
        <v>5325</v>
      </c>
      <c r="K1061" s="2"/>
      <c r="L1061" s="2"/>
      <c r="M1061" s="2" t="s">
        <v>90</v>
      </c>
      <c r="N1061" s="3"/>
      <c r="O1061" s="2"/>
      <c r="P1061" s="2"/>
      <c r="Q1061" s="2" t="s">
        <v>36</v>
      </c>
      <c r="R1061" s="2" t="s">
        <v>36</v>
      </c>
      <c r="S1061" s="2" t="s">
        <v>36</v>
      </c>
      <c r="T1061" s="3">
        <v>46247</v>
      </c>
      <c r="U1061" s="2" t="s">
        <v>5326</v>
      </c>
      <c r="V1061" s="2" t="s">
        <v>5327</v>
      </c>
      <c r="W1061" s="2" t="s">
        <v>766</v>
      </c>
      <c r="X1061" s="2" t="s">
        <v>113</v>
      </c>
      <c r="Y1061" s="2" t="s">
        <v>505</v>
      </c>
      <c r="Z1061" s="2" t="s">
        <v>92</v>
      </c>
      <c r="AA1061" s="2" t="s">
        <v>90</v>
      </c>
      <c r="AB1061" s="2"/>
      <c r="AC1061" s="2" t="s">
        <v>114</v>
      </c>
      <c r="AD1061" s="2">
        <v>1</v>
      </c>
      <c r="AE1061" s="2" t="s">
        <v>127</v>
      </c>
      <c r="AF1061" s="2" t="s">
        <v>127</v>
      </c>
      <c r="AG1061" s="2" t="s">
        <v>126</v>
      </c>
      <c r="AH1061" s="2" t="s">
        <v>127</v>
      </c>
      <c r="AI1061" s="2"/>
      <c r="AJ1061" s="2" t="s">
        <v>217</v>
      </c>
      <c r="AK1061" s="2" t="s">
        <v>218</v>
      </c>
      <c r="AL1061" s="2" t="s">
        <v>129</v>
      </c>
      <c r="AM1061" s="2" t="s">
        <v>219</v>
      </c>
      <c r="AN1061" s="2" t="s">
        <v>419</v>
      </c>
      <c r="AO1061" s="22">
        <v>0</v>
      </c>
      <c r="AP1061" s="22">
        <v>0</v>
      </c>
      <c r="AQ1061" s="22">
        <v>0</v>
      </c>
      <c r="AR1061" s="22">
        <v>0</v>
      </c>
      <c r="AS1061" s="25">
        <v>12216</v>
      </c>
      <c r="AT1061" s="25">
        <v>0</v>
      </c>
      <c r="AU1061" s="25">
        <v>13256</v>
      </c>
      <c r="AV1061" s="25">
        <v>0</v>
      </c>
      <c r="AW1061" s="25">
        <v>12216</v>
      </c>
      <c r="AX1061" s="25">
        <v>13256</v>
      </c>
      <c r="AY1061" s="25">
        <v>1040</v>
      </c>
    </row>
    <row r="1062" spans="2:51" hidden="1">
      <c r="B1062" s="5" t="s">
        <v>20</v>
      </c>
      <c r="C1062" s="2" t="s">
        <v>144</v>
      </c>
      <c r="D1062" s="2"/>
      <c r="E1062" s="2"/>
      <c r="F1062" s="2"/>
      <c r="G1062" s="3">
        <v>46247</v>
      </c>
      <c r="H1062" s="2" t="s">
        <v>5328</v>
      </c>
      <c r="I1062" s="3">
        <v>46247</v>
      </c>
      <c r="J1062" s="2" t="s">
        <v>5329</v>
      </c>
      <c r="K1062" s="2"/>
      <c r="L1062" s="2"/>
      <c r="M1062" s="2" t="s">
        <v>90</v>
      </c>
      <c r="N1062" s="3"/>
      <c r="O1062" s="2"/>
      <c r="P1062" s="2"/>
      <c r="Q1062" s="2" t="s">
        <v>36</v>
      </c>
      <c r="R1062" s="2" t="s">
        <v>36</v>
      </c>
      <c r="S1062" s="2" t="s">
        <v>36</v>
      </c>
      <c r="T1062" s="3">
        <v>46247</v>
      </c>
      <c r="U1062" s="2" t="s">
        <v>5330</v>
      </c>
      <c r="V1062" s="2" t="s">
        <v>5331</v>
      </c>
      <c r="W1062" s="2" t="s">
        <v>1222</v>
      </c>
      <c r="X1062" s="2" t="s">
        <v>113</v>
      </c>
      <c r="Y1062" s="2" t="s">
        <v>505</v>
      </c>
      <c r="Z1062" s="2" t="s">
        <v>92</v>
      </c>
      <c r="AA1062" s="2" t="s">
        <v>90</v>
      </c>
      <c r="AB1062" s="2"/>
      <c r="AC1062" s="2" t="s">
        <v>114</v>
      </c>
      <c r="AD1062" s="2">
        <v>1</v>
      </c>
      <c r="AE1062" s="2" t="s">
        <v>127</v>
      </c>
      <c r="AF1062" s="2" t="s">
        <v>127</v>
      </c>
      <c r="AG1062" s="2" t="s">
        <v>126</v>
      </c>
      <c r="AH1062" s="2" t="s">
        <v>127</v>
      </c>
      <c r="AI1062" s="2"/>
      <c r="AJ1062" s="2" t="s">
        <v>217</v>
      </c>
      <c r="AK1062" s="2" t="s">
        <v>218</v>
      </c>
      <c r="AL1062" s="2" t="s">
        <v>129</v>
      </c>
      <c r="AM1062" s="2" t="s">
        <v>219</v>
      </c>
      <c r="AN1062" s="2" t="s">
        <v>419</v>
      </c>
      <c r="AO1062" s="22">
        <v>0</v>
      </c>
      <c r="AP1062" s="22">
        <v>0</v>
      </c>
      <c r="AQ1062" s="22">
        <v>0</v>
      </c>
      <c r="AR1062" s="22">
        <v>0</v>
      </c>
      <c r="AS1062" s="25">
        <v>12216</v>
      </c>
      <c r="AT1062" s="25">
        <v>0</v>
      </c>
      <c r="AU1062" s="25">
        <v>13256</v>
      </c>
      <c r="AV1062" s="25">
        <v>0</v>
      </c>
      <c r="AW1062" s="25">
        <v>12216</v>
      </c>
      <c r="AX1062" s="25">
        <v>13256</v>
      </c>
      <c r="AY1062" s="25">
        <v>1040</v>
      </c>
    </row>
    <row r="1063" spans="2:51" hidden="1">
      <c r="B1063" s="5" t="s">
        <v>20</v>
      </c>
      <c r="C1063" s="2" t="s">
        <v>144</v>
      </c>
      <c r="D1063" s="2"/>
      <c r="E1063" s="2"/>
      <c r="F1063" s="2"/>
      <c r="G1063" s="3">
        <v>46247</v>
      </c>
      <c r="H1063" s="2" t="s">
        <v>5332</v>
      </c>
      <c r="I1063" s="3">
        <v>46247</v>
      </c>
      <c r="J1063" s="2" t="s">
        <v>5333</v>
      </c>
      <c r="K1063" s="2"/>
      <c r="L1063" s="2"/>
      <c r="M1063" s="2" t="s">
        <v>90</v>
      </c>
      <c r="N1063" s="3"/>
      <c r="O1063" s="2"/>
      <c r="P1063" s="2"/>
      <c r="Q1063" s="2" t="s">
        <v>36</v>
      </c>
      <c r="R1063" s="2" t="s">
        <v>36</v>
      </c>
      <c r="S1063" s="2" t="s">
        <v>36</v>
      </c>
      <c r="T1063" s="3">
        <v>46247</v>
      </c>
      <c r="U1063" s="2" t="s">
        <v>5334</v>
      </c>
      <c r="V1063" s="2" t="s">
        <v>5335</v>
      </c>
      <c r="W1063" s="2" t="s">
        <v>1020</v>
      </c>
      <c r="X1063" s="2" t="s">
        <v>113</v>
      </c>
      <c r="Y1063" s="2" t="s">
        <v>505</v>
      </c>
      <c r="Z1063" s="2" t="s">
        <v>92</v>
      </c>
      <c r="AA1063" s="2" t="s">
        <v>90</v>
      </c>
      <c r="AB1063" s="2"/>
      <c r="AC1063" s="2" t="s">
        <v>114</v>
      </c>
      <c r="AD1063" s="2">
        <v>1</v>
      </c>
      <c r="AE1063" s="2" t="s">
        <v>127</v>
      </c>
      <c r="AF1063" s="2" t="s">
        <v>127</v>
      </c>
      <c r="AG1063" s="2" t="s">
        <v>126</v>
      </c>
      <c r="AH1063" s="2" t="s">
        <v>127</v>
      </c>
      <c r="AI1063" s="2"/>
      <c r="AJ1063" s="2" t="s">
        <v>217</v>
      </c>
      <c r="AK1063" s="2" t="s">
        <v>218</v>
      </c>
      <c r="AL1063" s="2" t="s">
        <v>129</v>
      </c>
      <c r="AM1063" s="2" t="s">
        <v>219</v>
      </c>
      <c r="AN1063" s="2" t="s">
        <v>419</v>
      </c>
      <c r="AO1063" s="22">
        <v>0</v>
      </c>
      <c r="AP1063" s="22">
        <v>0</v>
      </c>
      <c r="AQ1063" s="22">
        <v>0</v>
      </c>
      <c r="AR1063" s="22">
        <v>0</v>
      </c>
      <c r="AS1063" s="25">
        <v>12216</v>
      </c>
      <c r="AT1063" s="25">
        <v>0</v>
      </c>
      <c r="AU1063" s="25">
        <v>13256</v>
      </c>
      <c r="AV1063" s="25">
        <v>0</v>
      </c>
      <c r="AW1063" s="25">
        <v>12216</v>
      </c>
      <c r="AX1063" s="25">
        <v>13256</v>
      </c>
      <c r="AY1063" s="25">
        <v>1040</v>
      </c>
    </row>
    <row r="1064" spans="2:51" hidden="1">
      <c r="B1064" s="5" t="s">
        <v>20</v>
      </c>
      <c r="C1064" s="2" t="s">
        <v>144</v>
      </c>
      <c r="D1064" s="2"/>
      <c r="E1064" s="2"/>
      <c r="F1064" s="2"/>
      <c r="G1064" s="3">
        <v>46247</v>
      </c>
      <c r="H1064" s="2" t="s">
        <v>5336</v>
      </c>
      <c r="I1064" s="3">
        <v>46247</v>
      </c>
      <c r="J1064" s="2" t="s">
        <v>5337</v>
      </c>
      <c r="K1064" s="2"/>
      <c r="L1064" s="2"/>
      <c r="M1064" s="2" t="s">
        <v>90</v>
      </c>
      <c r="N1064" s="3"/>
      <c r="O1064" s="2"/>
      <c r="P1064" s="2"/>
      <c r="Q1064" s="2" t="s">
        <v>36</v>
      </c>
      <c r="R1064" s="2" t="s">
        <v>36</v>
      </c>
      <c r="S1064" s="2" t="s">
        <v>36</v>
      </c>
      <c r="T1064" s="3">
        <v>46247</v>
      </c>
      <c r="U1064" s="2" t="s">
        <v>5338</v>
      </c>
      <c r="V1064" s="2" t="s">
        <v>5339</v>
      </c>
      <c r="W1064" s="2" t="s">
        <v>766</v>
      </c>
      <c r="X1064" s="2" t="s">
        <v>113</v>
      </c>
      <c r="Y1064" s="2" t="s">
        <v>505</v>
      </c>
      <c r="Z1064" s="2" t="s">
        <v>92</v>
      </c>
      <c r="AA1064" s="2" t="s">
        <v>90</v>
      </c>
      <c r="AB1064" s="2"/>
      <c r="AC1064" s="2" t="s">
        <v>114</v>
      </c>
      <c r="AD1064" s="2">
        <v>1</v>
      </c>
      <c r="AE1064" s="2" t="s">
        <v>127</v>
      </c>
      <c r="AF1064" s="2" t="s">
        <v>127</v>
      </c>
      <c r="AG1064" s="2" t="s">
        <v>126</v>
      </c>
      <c r="AH1064" s="2" t="s">
        <v>127</v>
      </c>
      <c r="AI1064" s="2"/>
      <c r="AJ1064" s="2" t="s">
        <v>217</v>
      </c>
      <c r="AK1064" s="2" t="s">
        <v>218</v>
      </c>
      <c r="AL1064" s="2" t="s">
        <v>129</v>
      </c>
      <c r="AM1064" s="2" t="s">
        <v>219</v>
      </c>
      <c r="AN1064" s="2" t="s">
        <v>419</v>
      </c>
      <c r="AO1064" s="22">
        <v>0</v>
      </c>
      <c r="AP1064" s="22">
        <v>0</v>
      </c>
      <c r="AQ1064" s="22">
        <v>0</v>
      </c>
      <c r="AR1064" s="22">
        <v>0</v>
      </c>
      <c r="AS1064" s="25">
        <v>12216</v>
      </c>
      <c r="AT1064" s="25">
        <v>0</v>
      </c>
      <c r="AU1064" s="25">
        <v>13256</v>
      </c>
      <c r="AV1064" s="25">
        <v>0</v>
      </c>
      <c r="AW1064" s="25">
        <v>12216</v>
      </c>
      <c r="AX1064" s="25">
        <v>13256</v>
      </c>
      <c r="AY1064" s="25">
        <v>1040</v>
      </c>
    </row>
    <row r="1065" spans="2:51" hidden="1">
      <c r="B1065" s="5" t="s">
        <v>20</v>
      </c>
      <c r="C1065" s="2" t="s">
        <v>144</v>
      </c>
      <c r="D1065" s="2"/>
      <c r="E1065" s="2"/>
      <c r="F1065" s="2"/>
      <c r="G1065" s="3">
        <v>46247</v>
      </c>
      <c r="H1065" s="2" t="s">
        <v>5340</v>
      </c>
      <c r="I1065" s="3">
        <v>46247</v>
      </c>
      <c r="J1065" s="2" t="s">
        <v>5341</v>
      </c>
      <c r="K1065" s="2"/>
      <c r="L1065" s="2"/>
      <c r="M1065" s="2" t="s">
        <v>90</v>
      </c>
      <c r="N1065" s="3"/>
      <c r="O1065" s="2"/>
      <c r="P1065" s="2"/>
      <c r="Q1065" s="2" t="s">
        <v>36</v>
      </c>
      <c r="R1065" s="2" t="s">
        <v>36</v>
      </c>
      <c r="S1065" s="2" t="s">
        <v>36</v>
      </c>
      <c r="T1065" s="3">
        <v>46247</v>
      </c>
      <c r="U1065" s="2" t="s">
        <v>5342</v>
      </c>
      <c r="V1065" s="2" t="s">
        <v>5343</v>
      </c>
      <c r="W1065" s="2" t="s">
        <v>1223</v>
      </c>
      <c r="X1065" s="2" t="s">
        <v>113</v>
      </c>
      <c r="Y1065" s="2" t="s">
        <v>505</v>
      </c>
      <c r="Z1065" s="2" t="s">
        <v>92</v>
      </c>
      <c r="AA1065" s="2" t="s">
        <v>90</v>
      </c>
      <c r="AB1065" s="2"/>
      <c r="AC1065" s="2" t="s">
        <v>114</v>
      </c>
      <c r="AD1065" s="2">
        <v>1</v>
      </c>
      <c r="AE1065" s="2" t="s">
        <v>127</v>
      </c>
      <c r="AF1065" s="2" t="s">
        <v>127</v>
      </c>
      <c r="AG1065" s="2" t="s">
        <v>126</v>
      </c>
      <c r="AH1065" s="2" t="s">
        <v>127</v>
      </c>
      <c r="AI1065" s="2"/>
      <c r="AJ1065" s="2" t="s">
        <v>217</v>
      </c>
      <c r="AK1065" s="2" t="s">
        <v>218</v>
      </c>
      <c r="AL1065" s="2" t="s">
        <v>129</v>
      </c>
      <c r="AM1065" s="2" t="s">
        <v>219</v>
      </c>
      <c r="AN1065" s="2" t="s">
        <v>419</v>
      </c>
      <c r="AO1065" s="22">
        <v>0</v>
      </c>
      <c r="AP1065" s="22">
        <v>0</v>
      </c>
      <c r="AQ1065" s="22">
        <v>0</v>
      </c>
      <c r="AR1065" s="22">
        <v>0</v>
      </c>
      <c r="AS1065" s="25">
        <v>12216</v>
      </c>
      <c r="AT1065" s="25">
        <v>0</v>
      </c>
      <c r="AU1065" s="25">
        <v>13256</v>
      </c>
      <c r="AV1065" s="25">
        <v>0</v>
      </c>
      <c r="AW1065" s="25">
        <v>12216</v>
      </c>
      <c r="AX1065" s="25">
        <v>13256</v>
      </c>
      <c r="AY1065" s="25">
        <v>1040</v>
      </c>
    </row>
    <row r="1066" spans="2:51" hidden="1">
      <c r="B1066" s="5" t="s">
        <v>21</v>
      </c>
      <c r="C1066" s="2" t="s">
        <v>107</v>
      </c>
      <c r="D1066" s="2" t="s">
        <v>100</v>
      </c>
      <c r="E1066" s="2"/>
      <c r="F1066" s="2"/>
      <c r="G1066" s="3">
        <v>46247</v>
      </c>
      <c r="H1066" s="2" t="s">
        <v>5344</v>
      </c>
      <c r="I1066" s="3">
        <v>46247</v>
      </c>
      <c r="J1066" s="2" t="s">
        <v>5345</v>
      </c>
      <c r="K1066" s="2"/>
      <c r="L1066" s="2"/>
      <c r="M1066" s="2" t="s">
        <v>90</v>
      </c>
      <c r="N1066" s="3"/>
      <c r="O1066" s="2" t="s">
        <v>5346</v>
      </c>
      <c r="P1066" s="2"/>
      <c r="Q1066" s="2" t="s">
        <v>27</v>
      </c>
      <c r="R1066" s="2" t="s">
        <v>538</v>
      </c>
      <c r="S1066" s="2" t="s">
        <v>27</v>
      </c>
      <c r="T1066" s="3"/>
      <c r="U1066" s="2"/>
      <c r="V1066" s="2"/>
      <c r="W1066" s="2" t="s">
        <v>610</v>
      </c>
      <c r="X1066" s="2" t="s">
        <v>133</v>
      </c>
      <c r="Y1066" s="2" t="s">
        <v>195</v>
      </c>
      <c r="Z1066" s="2" t="s">
        <v>92</v>
      </c>
      <c r="AA1066" s="2" t="s">
        <v>90</v>
      </c>
      <c r="AB1066" s="2"/>
      <c r="AC1066" s="2" t="s">
        <v>114</v>
      </c>
      <c r="AD1066" s="2">
        <v>1</v>
      </c>
      <c r="AE1066" s="2" t="s">
        <v>539</v>
      </c>
      <c r="AF1066" s="2" t="s">
        <v>540</v>
      </c>
      <c r="AG1066" s="2" t="s">
        <v>13</v>
      </c>
      <c r="AH1066" s="2" t="s">
        <v>154</v>
      </c>
      <c r="AI1066" s="2" t="s">
        <v>541</v>
      </c>
      <c r="AJ1066" s="2" t="s">
        <v>155</v>
      </c>
      <c r="AK1066" s="2" t="s">
        <v>156</v>
      </c>
      <c r="AL1066" s="2" t="s">
        <v>129</v>
      </c>
      <c r="AM1066" s="2" t="s">
        <v>150</v>
      </c>
      <c r="AN1066" s="2" t="s">
        <v>5347</v>
      </c>
      <c r="AO1066" s="22">
        <v>0</v>
      </c>
      <c r="AP1066" s="22">
        <v>0</v>
      </c>
      <c r="AQ1066" s="22">
        <v>0</v>
      </c>
      <c r="AR1066" s="22">
        <v>0</v>
      </c>
      <c r="AS1066" s="25">
        <v>29022.080000000002</v>
      </c>
      <c r="AT1066" s="25">
        <v>0</v>
      </c>
      <c r="AU1066" s="25">
        <v>40117.199999999997</v>
      </c>
      <c r="AV1066" s="25">
        <v>0</v>
      </c>
      <c r="AW1066" s="25">
        <v>29022.080000000002</v>
      </c>
      <c r="AX1066" s="25">
        <v>40117.199999999997</v>
      </c>
      <c r="AY1066" s="25">
        <v>11095.12</v>
      </c>
    </row>
    <row r="1067" spans="2:51" hidden="1">
      <c r="B1067" s="5" t="s">
        <v>21</v>
      </c>
      <c r="C1067" s="2" t="s">
        <v>152</v>
      </c>
      <c r="D1067" s="2" t="s">
        <v>100</v>
      </c>
      <c r="E1067" s="2"/>
      <c r="F1067" s="2"/>
      <c r="G1067" s="3">
        <v>46247</v>
      </c>
      <c r="H1067" s="2" t="s">
        <v>5348</v>
      </c>
      <c r="I1067" s="3">
        <v>46247</v>
      </c>
      <c r="J1067" s="2" t="s">
        <v>5349</v>
      </c>
      <c r="K1067" s="2"/>
      <c r="L1067" s="2"/>
      <c r="M1067" s="2" t="s">
        <v>90</v>
      </c>
      <c r="N1067" s="3"/>
      <c r="O1067" s="2" t="s">
        <v>5350</v>
      </c>
      <c r="P1067" s="2"/>
      <c r="Q1067" s="2" t="s">
        <v>27</v>
      </c>
      <c r="R1067" s="2" t="s">
        <v>538</v>
      </c>
      <c r="S1067" s="2" t="s">
        <v>27</v>
      </c>
      <c r="T1067" s="3">
        <v>46247</v>
      </c>
      <c r="U1067" s="2" t="s">
        <v>5351</v>
      </c>
      <c r="V1067" s="2"/>
      <c r="W1067" s="2" t="s">
        <v>717</v>
      </c>
      <c r="X1067" s="2" t="s">
        <v>133</v>
      </c>
      <c r="Y1067" s="2" t="s">
        <v>277</v>
      </c>
      <c r="Z1067" s="2" t="s">
        <v>92</v>
      </c>
      <c r="AA1067" s="2" t="s">
        <v>278</v>
      </c>
      <c r="AB1067" s="2" t="s">
        <v>279</v>
      </c>
      <c r="AC1067" s="2" t="s">
        <v>114</v>
      </c>
      <c r="AD1067" s="2">
        <v>1</v>
      </c>
      <c r="AE1067" s="2" t="s">
        <v>539</v>
      </c>
      <c r="AF1067" s="2" t="s">
        <v>540</v>
      </c>
      <c r="AG1067" s="2" t="s">
        <v>13</v>
      </c>
      <c r="AH1067" s="2" t="s">
        <v>154</v>
      </c>
      <c r="AI1067" s="2" t="s">
        <v>541</v>
      </c>
      <c r="AJ1067" s="2" t="s">
        <v>155</v>
      </c>
      <c r="AK1067" s="2" t="s">
        <v>156</v>
      </c>
      <c r="AL1067" s="2" t="s">
        <v>129</v>
      </c>
      <c r="AM1067" s="2" t="s">
        <v>150</v>
      </c>
      <c r="AN1067" s="2" t="s">
        <v>5352</v>
      </c>
      <c r="AO1067" s="22">
        <v>27460</v>
      </c>
      <c r="AP1067" s="22">
        <v>0</v>
      </c>
      <c r="AQ1067" s="22">
        <v>0</v>
      </c>
      <c r="AR1067" s="22">
        <v>0</v>
      </c>
      <c r="AS1067" s="25">
        <v>30096.16</v>
      </c>
      <c r="AT1067" s="25">
        <v>0</v>
      </c>
      <c r="AU1067" s="25">
        <v>41601.9</v>
      </c>
      <c r="AV1067" s="25">
        <v>0</v>
      </c>
      <c r="AW1067" s="25">
        <v>30096.16</v>
      </c>
      <c r="AX1067" s="25">
        <v>41601.9</v>
      </c>
      <c r="AY1067" s="25">
        <v>11505.74</v>
      </c>
    </row>
    <row r="1068" spans="2:51" hidden="1">
      <c r="B1068" s="5" t="s">
        <v>21</v>
      </c>
      <c r="C1068" s="2" t="s">
        <v>152</v>
      </c>
      <c r="D1068" s="2" t="s">
        <v>100</v>
      </c>
      <c r="E1068" s="2"/>
      <c r="F1068" s="2"/>
      <c r="G1068" s="3">
        <v>46247</v>
      </c>
      <c r="H1068" s="2" t="s">
        <v>5353</v>
      </c>
      <c r="I1068" s="3">
        <v>46247</v>
      </c>
      <c r="J1068" s="2" t="s">
        <v>5354</v>
      </c>
      <c r="K1068" s="2"/>
      <c r="L1068" s="2"/>
      <c r="M1068" s="2" t="s">
        <v>90</v>
      </c>
      <c r="N1068" s="3"/>
      <c r="O1068" s="2" t="s">
        <v>5355</v>
      </c>
      <c r="P1068" s="2"/>
      <c r="Q1068" s="2" t="s">
        <v>27</v>
      </c>
      <c r="R1068" s="2" t="s">
        <v>538</v>
      </c>
      <c r="S1068" s="2" t="s">
        <v>27</v>
      </c>
      <c r="T1068" s="3">
        <v>46247</v>
      </c>
      <c r="U1068" s="2" t="s">
        <v>5356</v>
      </c>
      <c r="V1068" s="2"/>
      <c r="W1068" s="2" t="s">
        <v>304</v>
      </c>
      <c r="X1068" s="2" t="s">
        <v>133</v>
      </c>
      <c r="Y1068" s="2" t="s">
        <v>305</v>
      </c>
      <c r="Z1068" s="2" t="s">
        <v>92</v>
      </c>
      <c r="AA1068" s="2" t="s">
        <v>90</v>
      </c>
      <c r="AB1068" s="2"/>
      <c r="AC1068" s="2" t="s">
        <v>114</v>
      </c>
      <c r="AD1068" s="2">
        <v>1</v>
      </c>
      <c r="AE1068" s="2" t="s">
        <v>539</v>
      </c>
      <c r="AF1068" s="2" t="s">
        <v>540</v>
      </c>
      <c r="AG1068" s="2" t="s">
        <v>13</v>
      </c>
      <c r="AH1068" s="2" t="s">
        <v>154</v>
      </c>
      <c r="AI1068" s="2" t="s">
        <v>541</v>
      </c>
      <c r="AJ1068" s="2" t="s">
        <v>155</v>
      </c>
      <c r="AK1068" s="2" t="s">
        <v>156</v>
      </c>
      <c r="AL1068" s="2" t="s">
        <v>129</v>
      </c>
      <c r="AM1068" s="2" t="s">
        <v>150</v>
      </c>
      <c r="AN1068" s="2" t="s">
        <v>5357</v>
      </c>
      <c r="AO1068" s="22">
        <v>27260</v>
      </c>
      <c r="AP1068" s="22">
        <v>0</v>
      </c>
      <c r="AQ1068" s="22">
        <v>0</v>
      </c>
      <c r="AR1068" s="22">
        <v>0</v>
      </c>
      <c r="AS1068" s="25">
        <v>29876.959999999999</v>
      </c>
      <c r="AT1068" s="25">
        <v>0</v>
      </c>
      <c r="AU1068" s="25">
        <v>41298.9</v>
      </c>
      <c r="AV1068" s="25">
        <v>0</v>
      </c>
      <c r="AW1068" s="25">
        <v>29876.959999999999</v>
      </c>
      <c r="AX1068" s="25">
        <v>41298.9</v>
      </c>
      <c r="AY1068" s="25">
        <v>11421.94</v>
      </c>
    </row>
    <row r="1069" spans="2:51" hidden="1">
      <c r="B1069" s="5" t="s">
        <v>21</v>
      </c>
      <c r="C1069" s="2" t="s">
        <v>152</v>
      </c>
      <c r="D1069" s="2" t="s">
        <v>100</v>
      </c>
      <c r="E1069" s="2"/>
      <c r="F1069" s="2"/>
      <c r="G1069" s="3">
        <v>46247</v>
      </c>
      <c r="H1069" s="2" t="s">
        <v>5358</v>
      </c>
      <c r="I1069" s="3">
        <v>46247</v>
      </c>
      <c r="J1069" s="2" t="s">
        <v>5359</v>
      </c>
      <c r="K1069" s="2"/>
      <c r="L1069" s="2"/>
      <c r="M1069" s="2" t="s">
        <v>90</v>
      </c>
      <c r="N1069" s="3"/>
      <c r="O1069" s="2" t="s">
        <v>5360</v>
      </c>
      <c r="P1069" s="2"/>
      <c r="Q1069" s="2" t="s">
        <v>27</v>
      </c>
      <c r="R1069" s="2" t="s">
        <v>538</v>
      </c>
      <c r="S1069" s="2" t="s">
        <v>27</v>
      </c>
      <c r="T1069" s="3">
        <v>46247</v>
      </c>
      <c r="U1069" s="2" t="s">
        <v>5361</v>
      </c>
      <c r="V1069" s="2"/>
      <c r="W1069" s="2" t="s">
        <v>564</v>
      </c>
      <c r="X1069" s="2" t="s">
        <v>133</v>
      </c>
      <c r="Y1069" s="2" t="s">
        <v>536</v>
      </c>
      <c r="Z1069" s="2" t="s">
        <v>92</v>
      </c>
      <c r="AA1069" s="2" t="s">
        <v>90</v>
      </c>
      <c r="AB1069" s="2"/>
      <c r="AC1069" s="2" t="s">
        <v>114</v>
      </c>
      <c r="AD1069" s="2">
        <v>1</v>
      </c>
      <c r="AE1069" s="2" t="s">
        <v>539</v>
      </c>
      <c r="AF1069" s="2" t="s">
        <v>540</v>
      </c>
      <c r="AG1069" s="2" t="s">
        <v>13</v>
      </c>
      <c r="AH1069" s="2" t="s">
        <v>154</v>
      </c>
      <c r="AI1069" s="2" t="s">
        <v>541</v>
      </c>
      <c r="AJ1069" s="2" t="s">
        <v>155</v>
      </c>
      <c r="AK1069" s="2" t="s">
        <v>156</v>
      </c>
      <c r="AL1069" s="2" t="s">
        <v>129</v>
      </c>
      <c r="AM1069" s="2" t="s">
        <v>150</v>
      </c>
      <c r="AN1069" s="2" t="s">
        <v>5362</v>
      </c>
      <c r="AO1069" s="22">
        <v>27280</v>
      </c>
      <c r="AP1069" s="22">
        <v>0</v>
      </c>
      <c r="AQ1069" s="22">
        <v>0</v>
      </c>
      <c r="AR1069" s="22">
        <v>0</v>
      </c>
      <c r="AS1069" s="25">
        <v>29898.880000000001</v>
      </c>
      <c r="AT1069" s="25">
        <v>0</v>
      </c>
      <c r="AU1069" s="25">
        <v>41329.199999999997</v>
      </c>
      <c r="AV1069" s="25">
        <v>0</v>
      </c>
      <c r="AW1069" s="25">
        <v>29898.880000000001</v>
      </c>
      <c r="AX1069" s="25">
        <v>41329.199999999997</v>
      </c>
      <c r="AY1069" s="25">
        <v>11430.32</v>
      </c>
    </row>
    <row r="1070" spans="2:51" hidden="1">
      <c r="B1070" s="5" t="s">
        <v>21</v>
      </c>
      <c r="C1070" s="2" t="s">
        <v>152</v>
      </c>
      <c r="D1070" s="2" t="s">
        <v>100</v>
      </c>
      <c r="E1070" s="2"/>
      <c r="F1070" s="2"/>
      <c r="G1070" s="3">
        <v>46247</v>
      </c>
      <c r="H1070" s="2" t="s">
        <v>5363</v>
      </c>
      <c r="I1070" s="3">
        <v>46247</v>
      </c>
      <c r="J1070" s="2" t="s">
        <v>5364</v>
      </c>
      <c r="K1070" s="2"/>
      <c r="L1070" s="2"/>
      <c r="M1070" s="2" t="s">
        <v>90</v>
      </c>
      <c r="N1070" s="3"/>
      <c r="O1070" s="2" t="s">
        <v>5365</v>
      </c>
      <c r="P1070" s="2"/>
      <c r="Q1070" s="2" t="s">
        <v>27</v>
      </c>
      <c r="R1070" s="2" t="s">
        <v>538</v>
      </c>
      <c r="S1070" s="2" t="s">
        <v>27</v>
      </c>
      <c r="T1070" s="3">
        <v>46247</v>
      </c>
      <c r="U1070" s="2" t="s">
        <v>5366</v>
      </c>
      <c r="V1070" s="2"/>
      <c r="W1070" s="2" t="s">
        <v>1104</v>
      </c>
      <c r="X1070" s="2" t="s">
        <v>133</v>
      </c>
      <c r="Y1070" s="2" t="s">
        <v>277</v>
      </c>
      <c r="Z1070" s="2" t="s">
        <v>92</v>
      </c>
      <c r="AA1070" s="2" t="s">
        <v>278</v>
      </c>
      <c r="AB1070" s="2" t="s">
        <v>279</v>
      </c>
      <c r="AC1070" s="2" t="s">
        <v>114</v>
      </c>
      <c r="AD1070" s="2">
        <v>1</v>
      </c>
      <c r="AE1070" s="2" t="s">
        <v>539</v>
      </c>
      <c r="AF1070" s="2" t="s">
        <v>540</v>
      </c>
      <c r="AG1070" s="2" t="s">
        <v>13</v>
      </c>
      <c r="AH1070" s="2" t="s">
        <v>154</v>
      </c>
      <c r="AI1070" s="2" t="s">
        <v>541</v>
      </c>
      <c r="AJ1070" s="2" t="s">
        <v>155</v>
      </c>
      <c r="AK1070" s="2" t="s">
        <v>156</v>
      </c>
      <c r="AL1070" s="2" t="s">
        <v>129</v>
      </c>
      <c r="AM1070" s="2" t="s">
        <v>150</v>
      </c>
      <c r="AN1070" s="2" t="s">
        <v>5367</v>
      </c>
      <c r="AO1070" s="22">
        <v>27240</v>
      </c>
      <c r="AP1070" s="22">
        <v>0</v>
      </c>
      <c r="AQ1070" s="22">
        <v>0</v>
      </c>
      <c r="AR1070" s="22">
        <v>0</v>
      </c>
      <c r="AS1070" s="25">
        <v>29855.040000000001</v>
      </c>
      <c r="AT1070" s="25">
        <v>0</v>
      </c>
      <c r="AU1070" s="25">
        <v>41268.6</v>
      </c>
      <c r="AV1070" s="25">
        <v>0</v>
      </c>
      <c r="AW1070" s="25">
        <v>29855.040000000001</v>
      </c>
      <c r="AX1070" s="25">
        <v>41268.6</v>
      </c>
      <c r="AY1070" s="25">
        <v>11413.56</v>
      </c>
    </row>
    <row r="1071" spans="2:51" hidden="1">
      <c r="B1071" s="5" t="s">
        <v>21</v>
      </c>
      <c r="C1071" s="2" t="s">
        <v>152</v>
      </c>
      <c r="D1071" s="2" t="s">
        <v>100</v>
      </c>
      <c r="E1071" s="2"/>
      <c r="F1071" s="2"/>
      <c r="G1071" s="3">
        <v>46247</v>
      </c>
      <c r="H1071" s="2" t="s">
        <v>5368</v>
      </c>
      <c r="I1071" s="3">
        <v>46247</v>
      </c>
      <c r="J1071" s="2" t="s">
        <v>5369</v>
      </c>
      <c r="K1071" s="2"/>
      <c r="L1071" s="2"/>
      <c r="M1071" s="2" t="s">
        <v>90</v>
      </c>
      <c r="N1071" s="3"/>
      <c r="O1071" s="2" t="s">
        <v>5370</v>
      </c>
      <c r="P1071" s="2"/>
      <c r="Q1071" s="2" t="s">
        <v>27</v>
      </c>
      <c r="R1071" s="2" t="s">
        <v>538</v>
      </c>
      <c r="S1071" s="2" t="s">
        <v>27</v>
      </c>
      <c r="T1071" s="3">
        <v>46247</v>
      </c>
      <c r="U1071" s="2" t="s">
        <v>5371</v>
      </c>
      <c r="V1071" s="2"/>
      <c r="W1071" s="2" t="s">
        <v>488</v>
      </c>
      <c r="X1071" s="2" t="s">
        <v>133</v>
      </c>
      <c r="Y1071" s="2" t="s">
        <v>474</v>
      </c>
      <c r="Z1071" s="2" t="s">
        <v>92</v>
      </c>
      <c r="AA1071" s="2" t="s">
        <v>90</v>
      </c>
      <c r="AB1071" s="2"/>
      <c r="AC1071" s="2" t="s">
        <v>114</v>
      </c>
      <c r="AD1071" s="2">
        <v>1</v>
      </c>
      <c r="AE1071" s="2" t="s">
        <v>539</v>
      </c>
      <c r="AF1071" s="2" t="s">
        <v>540</v>
      </c>
      <c r="AG1071" s="2" t="s">
        <v>13</v>
      </c>
      <c r="AH1071" s="2" t="s">
        <v>154</v>
      </c>
      <c r="AI1071" s="2" t="s">
        <v>541</v>
      </c>
      <c r="AJ1071" s="2" t="s">
        <v>155</v>
      </c>
      <c r="AK1071" s="2" t="s">
        <v>156</v>
      </c>
      <c r="AL1071" s="2" t="s">
        <v>129</v>
      </c>
      <c r="AM1071" s="2" t="s">
        <v>150</v>
      </c>
      <c r="AN1071" s="2" t="s">
        <v>5372</v>
      </c>
      <c r="AO1071" s="22">
        <v>27380</v>
      </c>
      <c r="AP1071" s="22">
        <v>0</v>
      </c>
      <c r="AQ1071" s="22">
        <v>0</v>
      </c>
      <c r="AR1071" s="22">
        <v>0</v>
      </c>
      <c r="AS1071" s="25">
        <v>30008.48</v>
      </c>
      <c r="AT1071" s="25">
        <v>0</v>
      </c>
      <c r="AU1071" s="25">
        <v>41480.699999999997</v>
      </c>
      <c r="AV1071" s="25">
        <v>0</v>
      </c>
      <c r="AW1071" s="25">
        <v>30008.48</v>
      </c>
      <c r="AX1071" s="25">
        <v>41480.699999999997</v>
      </c>
      <c r="AY1071" s="25">
        <v>11472.22</v>
      </c>
    </row>
    <row r="1072" spans="2:51" hidden="1">
      <c r="B1072" s="5" t="s">
        <v>21</v>
      </c>
      <c r="C1072" s="2" t="s">
        <v>152</v>
      </c>
      <c r="D1072" s="2" t="s">
        <v>100</v>
      </c>
      <c r="E1072" s="2"/>
      <c r="F1072" s="2"/>
      <c r="G1072" s="3">
        <v>46247</v>
      </c>
      <c r="H1072" s="2" t="s">
        <v>5373</v>
      </c>
      <c r="I1072" s="3">
        <v>46247</v>
      </c>
      <c r="J1072" s="2" t="s">
        <v>5374</v>
      </c>
      <c r="K1072" s="2"/>
      <c r="L1072" s="2"/>
      <c r="M1072" s="2" t="s">
        <v>90</v>
      </c>
      <c r="N1072" s="3"/>
      <c r="O1072" s="2" t="s">
        <v>5375</v>
      </c>
      <c r="P1072" s="2"/>
      <c r="Q1072" s="2" t="s">
        <v>486</v>
      </c>
      <c r="R1072" s="2" t="s">
        <v>538</v>
      </c>
      <c r="S1072" s="2" t="s">
        <v>486</v>
      </c>
      <c r="T1072" s="3">
        <v>46247</v>
      </c>
      <c r="U1072" s="2" t="s">
        <v>5376</v>
      </c>
      <c r="V1072" s="2"/>
      <c r="W1072" s="2" t="s">
        <v>550</v>
      </c>
      <c r="X1072" s="2" t="s">
        <v>133</v>
      </c>
      <c r="Y1072" s="2" t="s">
        <v>506</v>
      </c>
      <c r="Z1072" s="2" t="s">
        <v>92</v>
      </c>
      <c r="AA1072" s="2" t="s">
        <v>90</v>
      </c>
      <c r="AB1072" s="2"/>
      <c r="AC1072" s="2" t="s">
        <v>114</v>
      </c>
      <c r="AD1072" s="2">
        <v>1</v>
      </c>
      <c r="AE1072" s="2" t="s">
        <v>539</v>
      </c>
      <c r="AF1072" s="2" t="s">
        <v>540</v>
      </c>
      <c r="AG1072" s="2" t="s">
        <v>13</v>
      </c>
      <c r="AH1072" s="2" t="s">
        <v>154</v>
      </c>
      <c r="AI1072" s="2" t="s">
        <v>541</v>
      </c>
      <c r="AJ1072" s="2" t="s">
        <v>194</v>
      </c>
      <c r="AK1072" s="2" t="s">
        <v>487</v>
      </c>
      <c r="AL1072" s="2" t="s">
        <v>103</v>
      </c>
      <c r="AM1072" s="2" t="s">
        <v>104</v>
      </c>
      <c r="AN1072" s="2" t="s">
        <v>5377</v>
      </c>
      <c r="AO1072" s="22">
        <v>26460</v>
      </c>
      <c r="AP1072" s="22">
        <v>0</v>
      </c>
      <c r="AQ1072" s="22">
        <v>0</v>
      </c>
      <c r="AR1072" s="22">
        <v>0</v>
      </c>
      <c r="AS1072" s="25">
        <v>36461.879999999997</v>
      </c>
      <c r="AT1072" s="25">
        <v>0</v>
      </c>
      <c r="AU1072" s="25">
        <v>39869.93</v>
      </c>
      <c r="AV1072" s="25">
        <v>0</v>
      </c>
      <c r="AW1072" s="25">
        <v>36461.879999999997</v>
      </c>
      <c r="AX1072" s="25">
        <v>39869.93</v>
      </c>
      <c r="AY1072" s="25">
        <v>3408.05</v>
      </c>
    </row>
    <row r="1073" spans="2:51" hidden="1">
      <c r="B1073" s="5" t="s">
        <v>21</v>
      </c>
      <c r="C1073" s="2" t="s">
        <v>152</v>
      </c>
      <c r="D1073" s="2" t="s">
        <v>100</v>
      </c>
      <c r="E1073" s="2"/>
      <c r="F1073" s="2"/>
      <c r="G1073" s="3">
        <v>46247</v>
      </c>
      <c r="H1073" s="2" t="s">
        <v>5378</v>
      </c>
      <c r="I1073" s="3">
        <v>46247</v>
      </c>
      <c r="J1073" s="2" t="s">
        <v>5379</v>
      </c>
      <c r="K1073" s="2"/>
      <c r="L1073" s="2"/>
      <c r="M1073" s="2" t="s">
        <v>90</v>
      </c>
      <c r="N1073" s="3"/>
      <c r="O1073" s="2" t="s">
        <v>5380</v>
      </c>
      <c r="P1073" s="2"/>
      <c r="Q1073" s="2" t="s">
        <v>27</v>
      </c>
      <c r="R1073" s="2" t="s">
        <v>538</v>
      </c>
      <c r="S1073" s="2" t="s">
        <v>27</v>
      </c>
      <c r="T1073" s="3">
        <v>46247</v>
      </c>
      <c r="U1073" s="2" t="s">
        <v>5381</v>
      </c>
      <c r="V1073" s="2"/>
      <c r="W1073" s="2" t="s">
        <v>1027</v>
      </c>
      <c r="X1073" s="2" t="s">
        <v>113</v>
      </c>
      <c r="Y1073" s="2" t="s">
        <v>1110</v>
      </c>
      <c r="Z1073" s="2" t="s">
        <v>92</v>
      </c>
      <c r="AA1073" s="2" t="s">
        <v>90</v>
      </c>
      <c r="AB1073" s="2"/>
      <c r="AC1073" s="2" t="s">
        <v>114</v>
      </c>
      <c r="AD1073" s="2">
        <v>1</v>
      </c>
      <c r="AE1073" s="2" t="s">
        <v>539</v>
      </c>
      <c r="AF1073" s="2" t="s">
        <v>540</v>
      </c>
      <c r="AG1073" s="2" t="s">
        <v>13</v>
      </c>
      <c r="AH1073" s="2" t="s">
        <v>154</v>
      </c>
      <c r="AI1073" s="2" t="s">
        <v>541</v>
      </c>
      <c r="AJ1073" s="2" t="s">
        <v>155</v>
      </c>
      <c r="AK1073" s="2" t="s">
        <v>156</v>
      </c>
      <c r="AL1073" s="2" t="s">
        <v>129</v>
      </c>
      <c r="AM1073" s="2" t="s">
        <v>150</v>
      </c>
      <c r="AN1073" s="2" t="s">
        <v>5382</v>
      </c>
      <c r="AO1073" s="22">
        <v>28300</v>
      </c>
      <c r="AP1073" s="22">
        <v>0</v>
      </c>
      <c r="AQ1073" s="22">
        <v>0</v>
      </c>
      <c r="AR1073" s="22">
        <v>0</v>
      </c>
      <c r="AS1073" s="25">
        <v>31016.799999999999</v>
      </c>
      <c r="AT1073" s="25">
        <v>0</v>
      </c>
      <c r="AU1073" s="25">
        <v>42874.5</v>
      </c>
      <c r="AV1073" s="25">
        <v>0</v>
      </c>
      <c r="AW1073" s="25">
        <v>31016.799999999999</v>
      </c>
      <c r="AX1073" s="25">
        <v>42874.5</v>
      </c>
      <c r="AY1073" s="25">
        <v>11857.7</v>
      </c>
    </row>
    <row r="1074" spans="2:51" hidden="1">
      <c r="B1074" s="5" t="s">
        <v>21</v>
      </c>
      <c r="C1074" s="2" t="s">
        <v>152</v>
      </c>
      <c r="D1074" s="2" t="s">
        <v>100</v>
      </c>
      <c r="E1074" s="2"/>
      <c r="F1074" s="2"/>
      <c r="G1074" s="3">
        <v>46247</v>
      </c>
      <c r="H1074" s="2" t="s">
        <v>5383</v>
      </c>
      <c r="I1074" s="3">
        <v>46247</v>
      </c>
      <c r="J1074" s="2" t="s">
        <v>5384</v>
      </c>
      <c r="K1074" s="2"/>
      <c r="L1074" s="2"/>
      <c r="M1074" s="2" t="s">
        <v>90</v>
      </c>
      <c r="N1074" s="3"/>
      <c r="O1074" s="2" t="s">
        <v>5385</v>
      </c>
      <c r="P1074" s="2"/>
      <c r="Q1074" s="2" t="s">
        <v>27</v>
      </c>
      <c r="R1074" s="2" t="s">
        <v>538</v>
      </c>
      <c r="S1074" s="2" t="s">
        <v>27</v>
      </c>
      <c r="T1074" s="3">
        <v>46247</v>
      </c>
      <c r="U1074" s="2" t="s">
        <v>5386</v>
      </c>
      <c r="V1074" s="2"/>
      <c r="W1074" s="2" t="s">
        <v>335</v>
      </c>
      <c r="X1074" s="2" t="s">
        <v>133</v>
      </c>
      <c r="Y1074" s="2" t="s">
        <v>336</v>
      </c>
      <c r="Z1074" s="2" t="s">
        <v>92</v>
      </c>
      <c r="AA1074" s="2" t="s">
        <v>603</v>
      </c>
      <c r="AB1074" s="2" t="s">
        <v>604</v>
      </c>
      <c r="AC1074" s="2" t="s">
        <v>114</v>
      </c>
      <c r="AD1074" s="2">
        <v>1</v>
      </c>
      <c r="AE1074" s="2" t="s">
        <v>539</v>
      </c>
      <c r="AF1074" s="2" t="s">
        <v>540</v>
      </c>
      <c r="AG1074" s="2" t="s">
        <v>13</v>
      </c>
      <c r="AH1074" s="2" t="s">
        <v>154</v>
      </c>
      <c r="AI1074" s="2" t="s">
        <v>541</v>
      </c>
      <c r="AJ1074" s="2" t="s">
        <v>155</v>
      </c>
      <c r="AK1074" s="2" t="s">
        <v>156</v>
      </c>
      <c r="AL1074" s="2" t="s">
        <v>129</v>
      </c>
      <c r="AM1074" s="2" t="s">
        <v>150</v>
      </c>
      <c r="AN1074" s="2" t="s">
        <v>5387</v>
      </c>
      <c r="AO1074" s="22">
        <v>27360</v>
      </c>
      <c r="AP1074" s="22">
        <v>0</v>
      </c>
      <c r="AQ1074" s="22">
        <v>0</v>
      </c>
      <c r="AR1074" s="22">
        <v>0</v>
      </c>
      <c r="AS1074" s="25">
        <v>29986.560000000001</v>
      </c>
      <c r="AT1074" s="25">
        <v>0</v>
      </c>
      <c r="AU1074" s="25">
        <v>41450.400000000001</v>
      </c>
      <c r="AV1074" s="25">
        <v>0</v>
      </c>
      <c r="AW1074" s="25">
        <v>29986.560000000001</v>
      </c>
      <c r="AX1074" s="25">
        <v>41450.400000000001</v>
      </c>
      <c r="AY1074" s="25">
        <v>11463.84</v>
      </c>
    </row>
    <row r="1075" spans="2:51" hidden="1">
      <c r="B1075" s="5" t="s">
        <v>21</v>
      </c>
      <c r="C1075" s="2" t="s">
        <v>152</v>
      </c>
      <c r="D1075" s="2" t="s">
        <v>100</v>
      </c>
      <c r="E1075" s="2"/>
      <c r="F1075" s="2"/>
      <c r="G1075" s="3">
        <v>46247</v>
      </c>
      <c r="H1075" s="2" t="s">
        <v>5388</v>
      </c>
      <c r="I1075" s="3">
        <v>46247</v>
      </c>
      <c r="J1075" s="2" t="s">
        <v>5389</v>
      </c>
      <c r="K1075" s="2"/>
      <c r="L1075" s="2"/>
      <c r="M1075" s="2" t="s">
        <v>90</v>
      </c>
      <c r="N1075" s="3"/>
      <c r="O1075" s="2" t="s">
        <v>5390</v>
      </c>
      <c r="P1075" s="2"/>
      <c r="Q1075" s="2" t="s">
        <v>27</v>
      </c>
      <c r="R1075" s="2" t="s">
        <v>538</v>
      </c>
      <c r="S1075" s="2" t="s">
        <v>27</v>
      </c>
      <c r="T1075" s="3">
        <v>46247</v>
      </c>
      <c r="U1075" s="2" t="s">
        <v>5391</v>
      </c>
      <c r="V1075" s="2"/>
      <c r="W1075" s="2" t="s">
        <v>368</v>
      </c>
      <c r="X1075" s="2" t="s">
        <v>133</v>
      </c>
      <c r="Y1075" s="2" t="s">
        <v>833</v>
      </c>
      <c r="Z1075" s="2" t="s">
        <v>92</v>
      </c>
      <c r="AA1075" s="2" t="s">
        <v>90</v>
      </c>
      <c r="AB1075" s="2"/>
      <c r="AC1075" s="2" t="s">
        <v>114</v>
      </c>
      <c r="AD1075" s="2">
        <v>1</v>
      </c>
      <c r="AE1075" s="2" t="s">
        <v>539</v>
      </c>
      <c r="AF1075" s="2" t="s">
        <v>540</v>
      </c>
      <c r="AG1075" s="2" t="s">
        <v>13</v>
      </c>
      <c r="AH1075" s="2" t="s">
        <v>154</v>
      </c>
      <c r="AI1075" s="2" t="s">
        <v>541</v>
      </c>
      <c r="AJ1075" s="2" t="s">
        <v>155</v>
      </c>
      <c r="AK1075" s="2" t="s">
        <v>156</v>
      </c>
      <c r="AL1075" s="2" t="s">
        <v>129</v>
      </c>
      <c r="AM1075" s="2" t="s">
        <v>150</v>
      </c>
      <c r="AN1075" s="2" t="s">
        <v>5392</v>
      </c>
      <c r="AO1075" s="22">
        <v>18620</v>
      </c>
      <c r="AP1075" s="22">
        <v>0</v>
      </c>
      <c r="AQ1075" s="22">
        <v>0</v>
      </c>
      <c r="AR1075" s="22">
        <v>0</v>
      </c>
      <c r="AS1075" s="25">
        <v>29000</v>
      </c>
      <c r="AT1075" s="25">
        <v>0</v>
      </c>
      <c r="AU1075" s="25">
        <v>40905</v>
      </c>
      <c r="AV1075" s="25">
        <v>0</v>
      </c>
      <c r="AW1075" s="25">
        <v>29000</v>
      </c>
      <c r="AX1075" s="25">
        <v>40905</v>
      </c>
      <c r="AY1075" s="25">
        <v>11905</v>
      </c>
    </row>
    <row r="1076" spans="2:51" hidden="1">
      <c r="B1076" s="5" t="s">
        <v>21</v>
      </c>
      <c r="C1076" s="2" t="s">
        <v>152</v>
      </c>
      <c r="D1076" s="2" t="s">
        <v>100</v>
      </c>
      <c r="E1076" s="2"/>
      <c r="F1076" s="2"/>
      <c r="G1076" s="3">
        <v>46247</v>
      </c>
      <c r="H1076" s="2" t="s">
        <v>5393</v>
      </c>
      <c r="I1076" s="3">
        <v>46247</v>
      </c>
      <c r="J1076" s="2" t="s">
        <v>5394</v>
      </c>
      <c r="K1076" s="12"/>
      <c r="L1076" s="2"/>
      <c r="M1076" s="2" t="s">
        <v>90</v>
      </c>
      <c r="N1076" s="3"/>
      <c r="O1076" s="2" t="s">
        <v>5395</v>
      </c>
      <c r="P1076" s="2"/>
      <c r="Q1076" s="2" t="s">
        <v>27</v>
      </c>
      <c r="R1076" s="2" t="s">
        <v>538</v>
      </c>
      <c r="S1076" s="2" t="s">
        <v>27</v>
      </c>
      <c r="T1076" s="3">
        <v>46247</v>
      </c>
      <c r="U1076" s="2" t="s">
        <v>5396</v>
      </c>
      <c r="V1076" s="2"/>
      <c r="W1076" s="2" t="s">
        <v>290</v>
      </c>
      <c r="X1076" s="2" t="s">
        <v>133</v>
      </c>
      <c r="Y1076" s="2" t="s">
        <v>291</v>
      </c>
      <c r="Z1076" s="2" t="s">
        <v>92</v>
      </c>
      <c r="AA1076" s="2" t="s">
        <v>90</v>
      </c>
      <c r="AB1076" s="2"/>
      <c r="AC1076" s="2" t="s">
        <v>114</v>
      </c>
      <c r="AD1076" s="2">
        <v>1</v>
      </c>
      <c r="AE1076" s="2" t="s">
        <v>539</v>
      </c>
      <c r="AF1076" s="2" t="s">
        <v>540</v>
      </c>
      <c r="AG1076" s="2" t="s">
        <v>13</v>
      </c>
      <c r="AH1076" s="2" t="s">
        <v>154</v>
      </c>
      <c r="AI1076" s="2" t="s">
        <v>541</v>
      </c>
      <c r="AJ1076" s="2" t="s">
        <v>155</v>
      </c>
      <c r="AK1076" s="2" t="s">
        <v>156</v>
      </c>
      <c r="AL1076" s="2" t="s">
        <v>129</v>
      </c>
      <c r="AM1076" s="2" t="s">
        <v>150</v>
      </c>
      <c r="AN1076" s="2" t="s">
        <v>5397</v>
      </c>
      <c r="AO1076" s="22">
        <v>26480</v>
      </c>
      <c r="AP1076" s="22">
        <v>0</v>
      </c>
      <c r="AQ1076" s="22">
        <v>0</v>
      </c>
      <c r="AR1076" s="22">
        <v>0</v>
      </c>
      <c r="AS1076" s="25">
        <v>29022.080000000002</v>
      </c>
      <c r="AT1076" s="25">
        <v>0</v>
      </c>
      <c r="AU1076" s="25">
        <v>40117.199999999997</v>
      </c>
      <c r="AV1076" s="25">
        <v>0</v>
      </c>
      <c r="AW1076" s="25">
        <v>29022.080000000002</v>
      </c>
      <c r="AX1076" s="25">
        <v>40117.199999999997</v>
      </c>
      <c r="AY1076" s="25">
        <v>11095.12</v>
      </c>
    </row>
    <row r="1077" spans="2:51" hidden="1">
      <c r="B1077" s="5" t="s">
        <v>21</v>
      </c>
      <c r="C1077" s="2" t="s">
        <v>152</v>
      </c>
      <c r="D1077" s="2" t="s">
        <v>100</v>
      </c>
      <c r="E1077" s="2"/>
      <c r="F1077" s="2"/>
      <c r="G1077" s="3">
        <v>46247</v>
      </c>
      <c r="H1077" s="2" t="s">
        <v>5398</v>
      </c>
      <c r="I1077" s="3">
        <v>46247</v>
      </c>
      <c r="J1077" s="2" t="s">
        <v>5399</v>
      </c>
      <c r="K1077" s="2"/>
      <c r="L1077" s="2"/>
      <c r="M1077" s="2" t="s">
        <v>90</v>
      </c>
      <c r="N1077" s="3"/>
      <c r="O1077" s="2" t="s">
        <v>5400</v>
      </c>
      <c r="P1077" s="2"/>
      <c r="Q1077" s="2" t="s">
        <v>27</v>
      </c>
      <c r="R1077" s="2" t="s">
        <v>538</v>
      </c>
      <c r="S1077" s="2" t="s">
        <v>27</v>
      </c>
      <c r="T1077" s="3">
        <v>46247</v>
      </c>
      <c r="U1077" s="2" t="s">
        <v>5401</v>
      </c>
      <c r="V1077" s="2"/>
      <c r="W1077" s="2" t="s">
        <v>330</v>
      </c>
      <c r="X1077" s="2" t="s">
        <v>133</v>
      </c>
      <c r="Y1077" s="2" t="s">
        <v>331</v>
      </c>
      <c r="Z1077" s="2" t="s">
        <v>92</v>
      </c>
      <c r="AA1077" s="2" t="s">
        <v>90</v>
      </c>
      <c r="AB1077" s="2"/>
      <c r="AC1077" s="2" t="s">
        <v>114</v>
      </c>
      <c r="AD1077" s="2">
        <v>1</v>
      </c>
      <c r="AE1077" s="2" t="s">
        <v>539</v>
      </c>
      <c r="AF1077" s="2" t="s">
        <v>540</v>
      </c>
      <c r="AG1077" s="2" t="s">
        <v>13</v>
      </c>
      <c r="AH1077" s="2" t="s">
        <v>154</v>
      </c>
      <c r="AI1077" s="2" t="s">
        <v>541</v>
      </c>
      <c r="AJ1077" s="2" t="s">
        <v>155</v>
      </c>
      <c r="AK1077" s="2" t="s">
        <v>156</v>
      </c>
      <c r="AL1077" s="2" t="s">
        <v>129</v>
      </c>
      <c r="AM1077" s="2" t="s">
        <v>150</v>
      </c>
      <c r="AN1077" s="2" t="s">
        <v>5402</v>
      </c>
      <c r="AO1077" s="22">
        <v>27300</v>
      </c>
      <c r="AP1077" s="22">
        <v>0</v>
      </c>
      <c r="AQ1077" s="22">
        <v>0</v>
      </c>
      <c r="AR1077" s="22">
        <v>0</v>
      </c>
      <c r="AS1077" s="25">
        <v>29920.799999999999</v>
      </c>
      <c r="AT1077" s="25">
        <v>0</v>
      </c>
      <c r="AU1077" s="25">
        <v>41359.5</v>
      </c>
      <c r="AV1077" s="25">
        <v>0</v>
      </c>
      <c r="AW1077" s="25">
        <v>29920.799999999999</v>
      </c>
      <c r="AX1077" s="25">
        <v>41359.5</v>
      </c>
      <c r="AY1077" s="25">
        <v>11438.7</v>
      </c>
    </row>
    <row r="1078" spans="2:51" hidden="1">
      <c r="B1078" s="5" t="s">
        <v>21</v>
      </c>
      <c r="C1078" s="2" t="s">
        <v>152</v>
      </c>
      <c r="D1078" s="2" t="s">
        <v>100</v>
      </c>
      <c r="E1078" s="2"/>
      <c r="F1078" s="2"/>
      <c r="G1078" s="3">
        <v>46247</v>
      </c>
      <c r="H1078" s="2" t="s">
        <v>5403</v>
      </c>
      <c r="I1078" s="3">
        <v>46247</v>
      </c>
      <c r="J1078" s="2" t="s">
        <v>5404</v>
      </c>
      <c r="K1078" s="2"/>
      <c r="L1078" s="2"/>
      <c r="M1078" s="2" t="s">
        <v>90</v>
      </c>
      <c r="N1078" s="3"/>
      <c r="O1078" s="2" t="s">
        <v>5405</v>
      </c>
      <c r="P1078" s="2"/>
      <c r="Q1078" s="2" t="s">
        <v>486</v>
      </c>
      <c r="R1078" s="2" t="s">
        <v>538</v>
      </c>
      <c r="S1078" s="2" t="s">
        <v>486</v>
      </c>
      <c r="T1078" s="3">
        <v>46247</v>
      </c>
      <c r="U1078" s="2" t="s">
        <v>5406</v>
      </c>
      <c r="V1078" s="2"/>
      <c r="W1078" s="2" t="s">
        <v>581</v>
      </c>
      <c r="X1078" s="2" t="s">
        <v>133</v>
      </c>
      <c r="Y1078" s="2" t="s">
        <v>197</v>
      </c>
      <c r="Z1078" s="2" t="s">
        <v>92</v>
      </c>
      <c r="AA1078" s="2" t="s">
        <v>197</v>
      </c>
      <c r="AB1078" s="2" t="s">
        <v>198</v>
      </c>
      <c r="AC1078" s="2" t="s">
        <v>114</v>
      </c>
      <c r="AD1078" s="2">
        <v>1</v>
      </c>
      <c r="AE1078" s="2" t="s">
        <v>539</v>
      </c>
      <c r="AF1078" s="2" t="s">
        <v>540</v>
      </c>
      <c r="AG1078" s="2" t="s">
        <v>13</v>
      </c>
      <c r="AH1078" s="2" t="s">
        <v>154</v>
      </c>
      <c r="AI1078" s="2" t="s">
        <v>541</v>
      </c>
      <c r="AJ1078" s="2" t="s">
        <v>194</v>
      </c>
      <c r="AK1078" s="2" t="s">
        <v>487</v>
      </c>
      <c r="AL1078" s="2" t="s">
        <v>103</v>
      </c>
      <c r="AM1078" s="2" t="s">
        <v>104</v>
      </c>
      <c r="AN1078" s="2" t="s">
        <v>5407</v>
      </c>
      <c r="AO1078" s="22">
        <v>27320</v>
      </c>
      <c r="AP1078" s="22">
        <v>0</v>
      </c>
      <c r="AQ1078" s="22">
        <v>0</v>
      </c>
      <c r="AR1078" s="22">
        <v>0</v>
      </c>
      <c r="AS1078" s="25">
        <v>37646.959999999999</v>
      </c>
      <c r="AT1078" s="25">
        <v>0</v>
      </c>
      <c r="AU1078" s="25">
        <v>41165.78</v>
      </c>
      <c r="AV1078" s="25">
        <v>0</v>
      </c>
      <c r="AW1078" s="25">
        <v>37646.959999999999</v>
      </c>
      <c r="AX1078" s="25">
        <v>41165.78</v>
      </c>
      <c r="AY1078" s="25">
        <v>3518.82</v>
      </c>
    </row>
    <row r="1079" spans="2:51" hidden="1">
      <c r="B1079" s="5" t="s">
        <v>21</v>
      </c>
      <c r="C1079" s="2" t="s">
        <v>152</v>
      </c>
      <c r="D1079" s="2" t="s">
        <v>100</v>
      </c>
      <c r="E1079" s="2"/>
      <c r="F1079" s="2"/>
      <c r="G1079" s="3">
        <v>46247</v>
      </c>
      <c r="H1079" s="2" t="s">
        <v>5408</v>
      </c>
      <c r="I1079" s="3">
        <v>46247</v>
      </c>
      <c r="J1079" s="2" t="s">
        <v>5409</v>
      </c>
      <c r="K1079" s="2"/>
      <c r="L1079" s="2"/>
      <c r="M1079" s="2" t="s">
        <v>90</v>
      </c>
      <c r="N1079" s="3"/>
      <c r="O1079" s="2" t="s">
        <v>5410</v>
      </c>
      <c r="P1079" s="2"/>
      <c r="Q1079" s="2" t="s">
        <v>27</v>
      </c>
      <c r="R1079" s="2" t="s">
        <v>538</v>
      </c>
      <c r="S1079" s="2" t="s">
        <v>27</v>
      </c>
      <c r="T1079" s="3">
        <v>46247</v>
      </c>
      <c r="U1079" s="2" t="s">
        <v>5411</v>
      </c>
      <c r="V1079" s="2"/>
      <c r="W1079" s="2" t="s">
        <v>503</v>
      </c>
      <c r="X1079" s="2" t="s">
        <v>133</v>
      </c>
      <c r="Y1079" s="2" t="s">
        <v>504</v>
      </c>
      <c r="Z1079" s="2" t="s">
        <v>92</v>
      </c>
      <c r="AA1079" s="2" t="s">
        <v>90</v>
      </c>
      <c r="AB1079" s="2"/>
      <c r="AC1079" s="2" t="s">
        <v>114</v>
      </c>
      <c r="AD1079" s="2">
        <v>1</v>
      </c>
      <c r="AE1079" s="2" t="s">
        <v>539</v>
      </c>
      <c r="AF1079" s="2" t="s">
        <v>540</v>
      </c>
      <c r="AG1079" s="2" t="s">
        <v>13</v>
      </c>
      <c r="AH1079" s="2" t="s">
        <v>154</v>
      </c>
      <c r="AI1079" s="2" t="s">
        <v>541</v>
      </c>
      <c r="AJ1079" s="2" t="s">
        <v>155</v>
      </c>
      <c r="AK1079" s="2" t="s">
        <v>156</v>
      </c>
      <c r="AL1079" s="2" t="s">
        <v>129</v>
      </c>
      <c r="AM1079" s="2" t="s">
        <v>150</v>
      </c>
      <c r="AN1079" s="2" t="s">
        <v>5412</v>
      </c>
      <c r="AO1079" s="22">
        <v>27340</v>
      </c>
      <c r="AP1079" s="22">
        <v>0</v>
      </c>
      <c r="AQ1079" s="22">
        <v>0</v>
      </c>
      <c r="AR1079" s="22">
        <v>0</v>
      </c>
      <c r="AS1079" s="25">
        <v>29964.639999999999</v>
      </c>
      <c r="AT1079" s="25">
        <v>0</v>
      </c>
      <c r="AU1079" s="25">
        <v>41420.1</v>
      </c>
      <c r="AV1079" s="25">
        <v>0</v>
      </c>
      <c r="AW1079" s="25">
        <v>29964.639999999999</v>
      </c>
      <c r="AX1079" s="25">
        <v>41420.1</v>
      </c>
      <c r="AY1079" s="25">
        <v>11455.46</v>
      </c>
    </row>
    <row r="1080" spans="2:51" hidden="1">
      <c r="B1080" s="5" t="s">
        <v>21</v>
      </c>
      <c r="C1080" s="2" t="s">
        <v>152</v>
      </c>
      <c r="D1080" s="2" t="s">
        <v>100</v>
      </c>
      <c r="E1080" s="2"/>
      <c r="F1080" s="2"/>
      <c r="G1080" s="3">
        <v>46247</v>
      </c>
      <c r="H1080" s="2" t="s">
        <v>5413</v>
      </c>
      <c r="I1080" s="3">
        <v>46247</v>
      </c>
      <c r="J1080" s="2" t="s">
        <v>5414</v>
      </c>
      <c r="K1080" s="2"/>
      <c r="L1080" s="2"/>
      <c r="M1080" s="2" t="s">
        <v>90</v>
      </c>
      <c r="N1080" s="3"/>
      <c r="O1080" s="2" t="s">
        <v>5415</v>
      </c>
      <c r="P1080" s="2"/>
      <c r="Q1080" s="2" t="s">
        <v>27</v>
      </c>
      <c r="R1080" s="2" t="s">
        <v>538</v>
      </c>
      <c r="S1080" s="2" t="s">
        <v>27</v>
      </c>
      <c r="T1080" s="3">
        <v>46247</v>
      </c>
      <c r="U1080" s="2" t="s">
        <v>5416</v>
      </c>
      <c r="V1080" s="2"/>
      <c r="W1080" s="2" t="s">
        <v>1118</v>
      </c>
      <c r="X1080" s="2" t="s">
        <v>133</v>
      </c>
      <c r="Y1080" s="2" t="s">
        <v>195</v>
      </c>
      <c r="Z1080" s="2" t="s">
        <v>92</v>
      </c>
      <c r="AA1080" s="2" t="s">
        <v>90</v>
      </c>
      <c r="AB1080" s="2"/>
      <c r="AC1080" s="2" t="s">
        <v>114</v>
      </c>
      <c r="AD1080" s="2">
        <v>1</v>
      </c>
      <c r="AE1080" s="2" t="s">
        <v>539</v>
      </c>
      <c r="AF1080" s="2" t="s">
        <v>540</v>
      </c>
      <c r="AG1080" s="2" t="s">
        <v>13</v>
      </c>
      <c r="AH1080" s="2" t="s">
        <v>154</v>
      </c>
      <c r="AI1080" s="2" t="s">
        <v>541</v>
      </c>
      <c r="AJ1080" s="2" t="s">
        <v>155</v>
      </c>
      <c r="AK1080" s="2" t="s">
        <v>156</v>
      </c>
      <c r="AL1080" s="2" t="s">
        <v>129</v>
      </c>
      <c r="AM1080" s="2" t="s">
        <v>150</v>
      </c>
      <c r="AN1080" s="2" t="s">
        <v>5417</v>
      </c>
      <c r="AO1080" s="22">
        <v>26460</v>
      </c>
      <c r="AP1080" s="22">
        <v>0</v>
      </c>
      <c r="AQ1080" s="22">
        <v>0</v>
      </c>
      <c r="AR1080" s="22">
        <v>0</v>
      </c>
      <c r="AS1080" s="25">
        <v>29000.16</v>
      </c>
      <c r="AT1080" s="25">
        <v>0</v>
      </c>
      <c r="AU1080" s="25">
        <v>40086.9</v>
      </c>
      <c r="AV1080" s="25">
        <v>0</v>
      </c>
      <c r="AW1080" s="25">
        <v>29000.16</v>
      </c>
      <c r="AX1080" s="25">
        <v>40086.9</v>
      </c>
      <c r="AY1080" s="25">
        <v>11086.74</v>
      </c>
    </row>
    <row r="1081" spans="2:51" hidden="1">
      <c r="B1081" s="5" t="s">
        <v>21</v>
      </c>
      <c r="C1081" s="2" t="s">
        <v>152</v>
      </c>
      <c r="D1081" s="2" t="s">
        <v>100</v>
      </c>
      <c r="E1081" s="2"/>
      <c r="F1081" s="2"/>
      <c r="G1081" s="3">
        <v>46247</v>
      </c>
      <c r="H1081" s="2" t="s">
        <v>5418</v>
      </c>
      <c r="I1081" s="3">
        <v>46247</v>
      </c>
      <c r="J1081" s="2" t="s">
        <v>5419</v>
      </c>
      <c r="K1081" s="2"/>
      <c r="L1081" s="2"/>
      <c r="M1081" s="2" t="s">
        <v>90</v>
      </c>
      <c r="N1081" s="3"/>
      <c r="O1081" s="2" t="s">
        <v>5420</v>
      </c>
      <c r="P1081" s="2"/>
      <c r="Q1081" s="2" t="s">
        <v>27</v>
      </c>
      <c r="R1081" s="2" t="s">
        <v>538</v>
      </c>
      <c r="S1081" s="2" t="s">
        <v>27</v>
      </c>
      <c r="T1081" s="3">
        <v>46247</v>
      </c>
      <c r="U1081" s="2" t="s">
        <v>5421</v>
      </c>
      <c r="V1081" s="2"/>
      <c r="W1081" s="2" t="s">
        <v>293</v>
      </c>
      <c r="X1081" s="2" t="s">
        <v>133</v>
      </c>
      <c r="Y1081" s="2" t="s">
        <v>651</v>
      </c>
      <c r="Z1081" s="2" t="s">
        <v>92</v>
      </c>
      <c r="AA1081" s="2" t="s">
        <v>90</v>
      </c>
      <c r="AB1081" s="2"/>
      <c r="AC1081" s="2" t="s">
        <v>114</v>
      </c>
      <c r="AD1081" s="2">
        <v>1</v>
      </c>
      <c r="AE1081" s="2" t="s">
        <v>539</v>
      </c>
      <c r="AF1081" s="2" t="s">
        <v>540</v>
      </c>
      <c r="AG1081" s="2" t="s">
        <v>13</v>
      </c>
      <c r="AH1081" s="2" t="s">
        <v>154</v>
      </c>
      <c r="AI1081" s="2" t="s">
        <v>541</v>
      </c>
      <c r="AJ1081" s="2" t="s">
        <v>155</v>
      </c>
      <c r="AK1081" s="2" t="s">
        <v>156</v>
      </c>
      <c r="AL1081" s="2" t="s">
        <v>129</v>
      </c>
      <c r="AM1081" s="2" t="s">
        <v>150</v>
      </c>
      <c r="AN1081" s="2" t="s">
        <v>5422</v>
      </c>
      <c r="AO1081" s="22">
        <v>27280</v>
      </c>
      <c r="AP1081" s="22">
        <v>0</v>
      </c>
      <c r="AQ1081" s="22">
        <v>0</v>
      </c>
      <c r="AR1081" s="22">
        <v>0</v>
      </c>
      <c r="AS1081" s="25">
        <v>29898.880000000001</v>
      </c>
      <c r="AT1081" s="25">
        <v>0</v>
      </c>
      <c r="AU1081" s="25">
        <v>41329.199999999997</v>
      </c>
      <c r="AV1081" s="25">
        <v>0</v>
      </c>
      <c r="AW1081" s="25">
        <v>29898.880000000001</v>
      </c>
      <c r="AX1081" s="25">
        <v>41329.199999999997</v>
      </c>
      <c r="AY1081" s="25">
        <v>11430.32</v>
      </c>
    </row>
    <row r="1082" spans="2:51" hidden="1">
      <c r="B1082" s="5" t="s">
        <v>21</v>
      </c>
      <c r="C1082" s="2" t="s">
        <v>152</v>
      </c>
      <c r="D1082" s="2" t="s">
        <v>100</v>
      </c>
      <c r="E1082" s="2"/>
      <c r="F1082" s="2"/>
      <c r="G1082" s="3">
        <v>46247</v>
      </c>
      <c r="H1082" s="2" t="s">
        <v>5423</v>
      </c>
      <c r="I1082" s="3">
        <v>46247</v>
      </c>
      <c r="J1082" s="2" t="s">
        <v>5424</v>
      </c>
      <c r="K1082" s="2"/>
      <c r="L1082" s="2"/>
      <c r="M1082" s="2" t="s">
        <v>90</v>
      </c>
      <c r="N1082" s="3"/>
      <c r="O1082" s="2" t="s">
        <v>5425</v>
      </c>
      <c r="P1082" s="2"/>
      <c r="Q1082" s="2" t="s">
        <v>27</v>
      </c>
      <c r="R1082" s="2" t="s">
        <v>538</v>
      </c>
      <c r="S1082" s="2" t="s">
        <v>27</v>
      </c>
      <c r="T1082" s="3">
        <v>46247</v>
      </c>
      <c r="U1082" s="2" t="s">
        <v>5426</v>
      </c>
      <c r="V1082" s="2"/>
      <c r="W1082" s="2" t="s">
        <v>767</v>
      </c>
      <c r="X1082" s="2" t="s">
        <v>133</v>
      </c>
      <c r="Y1082" s="2" t="s">
        <v>291</v>
      </c>
      <c r="Z1082" s="2" t="s">
        <v>92</v>
      </c>
      <c r="AA1082" s="2" t="s">
        <v>90</v>
      </c>
      <c r="AB1082" s="2"/>
      <c r="AC1082" s="2" t="s">
        <v>114</v>
      </c>
      <c r="AD1082" s="2">
        <v>1</v>
      </c>
      <c r="AE1082" s="2" t="s">
        <v>539</v>
      </c>
      <c r="AF1082" s="2" t="s">
        <v>540</v>
      </c>
      <c r="AG1082" s="2" t="s">
        <v>13</v>
      </c>
      <c r="AH1082" s="2" t="s">
        <v>154</v>
      </c>
      <c r="AI1082" s="2" t="s">
        <v>541</v>
      </c>
      <c r="AJ1082" s="2" t="s">
        <v>155</v>
      </c>
      <c r="AK1082" s="2" t="s">
        <v>156</v>
      </c>
      <c r="AL1082" s="2" t="s">
        <v>129</v>
      </c>
      <c r="AM1082" s="2" t="s">
        <v>150</v>
      </c>
      <c r="AN1082" s="2" t="s">
        <v>5427</v>
      </c>
      <c r="AO1082" s="22">
        <v>26480</v>
      </c>
      <c r="AP1082" s="22">
        <v>0</v>
      </c>
      <c r="AQ1082" s="22">
        <v>0</v>
      </c>
      <c r="AR1082" s="22">
        <v>0</v>
      </c>
      <c r="AS1082" s="25">
        <v>29022.080000000002</v>
      </c>
      <c r="AT1082" s="25">
        <v>0</v>
      </c>
      <c r="AU1082" s="25">
        <v>40117.199999999997</v>
      </c>
      <c r="AV1082" s="25">
        <v>0</v>
      </c>
      <c r="AW1082" s="25">
        <v>29022.080000000002</v>
      </c>
      <c r="AX1082" s="25">
        <v>40117.199999999997</v>
      </c>
      <c r="AY1082" s="25">
        <v>11095.12</v>
      </c>
    </row>
    <row r="1083" spans="2:51" hidden="1">
      <c r="B1083" s="5" t="s">
        <v>21</v>
      </c>
      <c r="C1083" s="2" t="s">
        <v>152</v>
      </c>
      <c r="D1083" s="2" t="s">
        <v>100</v>
      </c>
      <c r="E1083" s="2"/>
      <c r="F1083" s="2"/>
      <c r="G1083" s="3">
        <v>46247</v>
      </c>
      <c r="H1083" s="2" t="s">
        <v>5428</v>
      </c>
      <c r="I1083" s="3">
        <v>46247</v>
      </c>
      <c r="J1083" s="2" t="s">
        <v>5429</v>
      </c>
      <c r="K1083" s="2"/>
      <c r="L1083" s="2"/>
      <c r="M1083" s="2" t="s">
        <v>90</v>
      </c>
      <c r="N1083" s="3"/>
      <c r="O1083" s="2" t="s">
        <v>5430</v>
      </c>
      <c r="P1083" s="2"/>
      <c r="Q1083" s="2" t="s">
        <v>27</v>
      </c>
      <c r="R1083" s="2" t="s">
        <v>538</v>
      </c>
      <c r="S1083" s="2" t="s">
        <v>27</v>
      </c>
      <c r="T1083" s="3">
        <v>46247</v>
      </c>
      <c r="U1083" s="2" t="s">
        <v>5431</v>
      </c>
      <c r="V1083" s="2"/>
      <c r="W1083" s="2" t="s">
        <v>560</v>
      </c>
      <c r="X1083" s="2" t="s">
        <v>133</v>
      </c>
      <c r="Y1083" s="2" t="s">
        <v>277</v>
      </c>
      <c r="Z1083" s="2" t="s">
        <v>92</v>
      </c>
      <c r="AA1083" s="2" t="s">
        <v>278</v>
      </c>
      <c r="AB1083" s="2" t="s">
        <v>279</v>
      </c>
      <c r="AC1083" s="2" t="s">
        <v>114</v>
      </c>
      <c r="AD1083" s="2">
        <v>1</v>
      </c>
      <c r="AE1083" s="2" t="s">
        <v>539</v>
      </c>
      <c r="AF1083" s="2" t="s">
        <v>540</v>
      </c>
      <c r="AG1083" s="2" t="s">
        <v>13</v>
      </c>
      <c r="AH1083" s="2" t="s">
        <v>154</v>
      </c>
      <c r="AI1083" s="2" t="s">
        <v>541</v>
      </c>
      <c r="AJ1083" s="2" t="s">
        <v>155</v>
      </c>
      <c r="AK1083" s="2" t="s">
        <v>156</v>
      </c>
      <c r="AL1083" s="2" t="s">
        <v>129</v>
      </c>
      <c r="AM1083" s="2" t="s">
        <v>150</v>
      </c>
      <c r="AN1083" s="2" t="s">
        <v>5432</v>
      </c>
      <c r="AO1083" s="22">
        <v>27280</v>
      </c>
      <c r="AP1083" s="22">
        <v>0</v>
      </c>
      <c r="AQ1083" s="22">
        <v>0</v>
      </c>
      <c r="AR1083" s="22">
        <v>0</v>
      </c>
      <c r="AS1083" s="25">
        <v>29898.880000000001</v>
      </c>
      <c r="AT1083" s="25">
        <v>0</v>
      </c>
      <c r="AU1083" s="25">
        <v>41329.199999999997</v>
      </c>
      <c r="AV1083" s="25">
        <v>0</v>
      </c>
      <c r="AW1083" s="25">
        <v>29898.880000000001</v>
      </c>
      <c r="AX1083" s="25">
        <v>41329.199999999997</v>
      </c>
      <c r="AY1083" s="25">
        <v>11430.32</v>
      </c>
    </row>
    <row r="1084" spans="2:51" hidden="1">
      <c r="B1084" s="5" t="s">
        <v>21</v>
      </c>
      <c r="C1084" s="2" t="s">
        <v>152</v>
      </c>
      <c r="D1084" s="2" t="s">
        <v>100</v>
      </c>
      <c r="E1084" s="2"/>
      <c r="F1084" s="2"/>
      <c r="G1084" s="3">
        <v>46247</v>
      </c>
      <c r="H1084" s="2" t="s">
        <v>5433</v>
      </c>
      <c r="I1084" s="3">
        <v>46247</v>
      </c>
      <c r="J1084" s="2" t="s">
        <v>5434</v>
      </c>
      <c r="K1084" s="2"/>
      <c r="L1084" s="2"/>
      <c r="M1084" s="2" t="s">
        <v>90</v>
      </c>
      <c r="N1084" s="3"/>
      <c r="O1084" s="2" t="s">
        <v>5435</v>
      </c>
      <c r="P1084" s="2"/>
      <c r="Q1084" s="2" t="s">
        <v>27</v>
      </c>
      <c r="R1084" s="2" t="s">
        <v>538</v>
      </c>
      <c r="S1084" s="2" t="s">
        <v>27</v>
      </c>
      <c r="T1084" s="3">
        <v>46247</v>
      </c>
      <c r="U1084" s="2" t="s">
        <v>5436</v>
      </c>
      <c r="V1084" s="2"/>
      <c r="W1084" s="2" t="s">
        <v>359</v>
      </c>
      <c r="X1084" s="2" t="s">
        <v>133</v>
      </c>
      <c r="Y1084" s="2" t="s">
        <v>357</v>
      </c>
      <c r="Z1084" s="2" t="s">
        <v>92</v>
      </c>
      <c r="AA1084" s="2" t="s">
        <v>90</v>
      </c>
      <c r="AB1084" s="2"/>
      <c r="AC1084" s="2" t="s">
        <v>114</v>
      </c>
      <c r="AD1084" s="2">
        <v>1</v>
      </c>
      <c r="AE1084" s="2" t="s">
        <v>539</v>
      </c>
      <c r="AF1084" s="2" t="s">
        <v>540</v>
      </c>
      <c r="AG1084" s="2" t="s">
        <v>13</v>
      </c>
      <c r="AH1084" s="2" t="s">
        <v>154</v>
      </c>
      <c r="AI1084" s="2" t="s">
        <v>541</v>
      </c>
      <c r="AJ1084" s="2" t="s">
        <v>155</v>
      </c>
      <c r="AK1084" s="2" t="s">
        <v>156</v>
      </c>
      <c r="AL1084" s="2" t="s">
        <v>129</v>
      </c>
      <c r="AM1084" s="2" t="s">
        <v>150</v>
      </c>
      <c r="AN1084" s="2" t="s">
        <v>5437</v>
      </c>
      <c r="AO1084" s="22">
        <v>27280</v>
      </c>
      <c r="AP1084" s="22">
        <v>0</v>
      </c>
      <c r="AQ1084" s="22">
        <v>0</v>
      </c>
      <c r="AR1084" s="22">
        <v>0</v>
      </c>
      <c r="AS1084" s="25">
        <v>29898.880000000001</v>
      </c>
      <c r="AT1084" s="25">
        <v>0</v>
      </c>
      <c r="AU1084" s="25">
        <v>41329.199999999997</v>
      </c>
      <c r="AV1084" s="25">
        <v>0</v>
      </c>
      <c r="AW1084" s="25">
        <v>29898.880000000001</v>
      </c>
      <c r="AX1084" s="25">
        <v>41329.199999999997</v>
      </c>
      <c r="AY1084" s="25">
        <v>11430.32</v>
      </c>
    </row>
    <row r="1085" spans="2:51" hidden="1">
      <c r="B1085" s="5" t="s">
        <v>21</v>
      </c>
      <c r="C1085" s="2" t="s">
        <v>152</v>
      </c>
      <c r="D1085" s="2" t="s">
        <v>100</v>
      </c>
      <c r="E1085" s="2"/>
      <c r="F1085" s="2"/>
      <c r="G1085" s="3">
        <v>46247</v>
      </c>
      <c r="H1085" s="2" t="s">
        <v>5438</v>
      </c>
      <c r="I1085" s="3">
        <v>46247</v>
      </c>
      <c r="J1085" s="2" t="s">
        <v>5439</v>
      </c>
      <c r="K1085" s="2"/>
      <c r="L1085" s="2"/>
      <c r="M1085" s="2" t="s">
        <v>90</v>
      </c>
      <c r="N1085" s="3"/>
      <c r="O1085" s="2" t="s">
        <v>5440</v>
      </c>
      <c r="P1085" s="2"/>
      <c r="Q1085" s="2" t="s">
        <v>27</v>
      </c>
      <c r="R1085" s="2" t="s">
        <v>538</v>
      </c>
      <c r="S1085" s="2" t="s">
        <v>27</v>
      </c>
      <c r="T1085" s="3">
        <v>46247</v>
      </c>
      <c r="U1085" s="2" t="s">
        <v>5441</v>
      </c>
      <c r="V1085" s="2"/>
      <c r="W1085" s="2" t="s">
        <v>533</v>
      </c>
      <c r="X1085" s="2" t="s">
        <v>133</v>
      </c>
      <c r="Y1085" s="2" t="s">
        <v>350</v>
      </c>
      <c r="Z1085" s="2" t="s">
        <v>92</v>
      </c>
      <c r="AA1085" s="2" t="s">
        <v>350</v>
      </c>
      <c r="AB1085" s="2" t="s">
        <v>351</v>
      </c>
      <c r="AC1085" s="2" t="s">
        <v>114</v>
      </c>
      <c r="AD1085" s="2">
        <v>1</v>
      </c>
      <c r="AE1085" s="2" t="s">
        <v>539</v>
      </c>
      <c r="AF1085" s="2" t="s">
        <v>540</v>
      </c>
      <c r="AG1085" s="2" t="s">
        <v>13</v>
      </c>
      <c r="AH1085" s="2" t="s">
        <v>154</v>
      </c>
      <c r="AI1085" s="2" t="s">
        <v>541</v>
      </c>
      <c r="AJ1085" s="2" t="s">
        <v>155</v>
      </c>
      <c r="AK1085" s="2" t="s">
        <v>156</v>
      </c>
      <c r="AL1085" s="2" t="s">
        <v>129</v>
      </c>
      <c r="AM1085" s="2" t="s">
        <v>150</v>
      </c>
      <c r="AN1085" s="2" t="s">
        <v>5442</v>
      </c>
      <c r="AO1085" s="22">
        <v>27280</v>
      </c>
      <c r="AP1085" s="22">
        <v>0</v>
      </c>
      <c r="AQ1085" s="22">
        <v>0</v>
      </c>
      <c r="AR1085" s="22">
        <v>0</v>
      </c>
      <c r="AS1085" s="25">
        <v>29898.880000000001</v>
      </c>
      <c r="AT1085" s="25">
        <v>0</v>
      </c>
      <c r="AU1085" s="25">
        <v>41329.199999999997</v>
      </c>
      <c r="AV1085" s="25">
        <v>0</v>
      </c>
      <c r="AW1085" s="25">
        <v>29898.880000000001</v>
      </c>
      <c r="AX1085" s="25">
        <v>41329.199999999997</v>
      </c>
      <c r="AY1085" s="25">
        <v>11430.32</v>
      </c>
    </row>
    <row r="1086" spans="2:51" hidden="1">
      <c r="B1086" s="5" t="s">
        <v>21</v>
      </c>
      <c r="C1086" s="2" t="s">
        <v>152</v>
      </c>
      <c r="D1086" s="2" t="s">
        <v>100</v>
      </c>
      <c r="E1086" s="2"/>
      <c r="F1086" s="2"/>
      <c r="G1086" s="3">
        <v>46247</v>
      </c>
      <c r="H1086" s="2" t="s">
        <v>5443</v>
      </c>
      <c r="I1086" s="3">
        <v>46247</v>
      </c>
      <c r="J1086" s="2" t="s">
        <v>5444</v>
      </c>
      <c r="K1086" s="2"/>
      <c r="L1086" s="2"/>
      <c r="M1086" s="2" t="s">
        <v>90</v>
      </c>
      <c r="N1086" s="3"/>
      <c r="O1086" s="2" t="s">
        <v>5445</v>
      </c>
      <c r="P1086" s="2"/>
      <c r="Q1086" s="2" t="s">
        <v>486</v>
      </c>
      <c r="R1086" s="2" t="s">
        <v>538</v>
      </c>
      <c r="S1086" s="2" t="s">
        <v>486</v>
      </c>
      <c r="T1086" s="3">
        <v>46247</v>
      </c>
      <c r="U1086" s="2" t="s">
        <v>5446</v>
      </c>
      <c r="V1086" s="2"/>
      <c r="W1086" s="2" t="s">
        <v>641</v>
      </c>
      <c r="X1086" s="2" t="s">
        <v>133</v>
      </c>
      <c r="Y1086" s="2" t="s">
        <v>619</v>
      </c>
      <c r="Z1086" s="2" t="s">
        <v>92</v>
      </c>
      <c r="AA1086" s="2" t="s">
        <v>90</v>
      </c>
      <c r="AB1086" s="2"/>
      <c r="AC1086" s="2" t="s">
        <v>114</v>
      </c>
      <c r="AD1086" s="2">
        <v>1</v>
      </c>
      <c r="AE1086" s="2" t="s">
        <v>539</v>
      </c>
      <c r="AF1086" s="2" t="s">
        <v>540</v>
      </c>
      <c r="AG1086" s="2" t="s">
        <v>13</v>
      </c>
      <c r="AH1086" s="2" t="s">
        <v>154</v>
      </c>
      <c r="AI1086" s="2" t="s">
        <v>541</v>
      </c>
      <c r="AJ1086" s="2" t="s">
        <v>194</v>
      </c>
      <c r="AK1086" s="2" t="s">
        <v>487</v>
      </c>
      <c r="AL1086" s="2" t="s">
        <v>103</v>
      </c>
      <c r="AM1086" s="2" t="s">
        <v>104</v>
      </c>
      <c r="AN1086" s="2" t="s">
        <v>5447</v>
      </c>
      <c r="AO1086" s="22">
        <v>27280</v>
      </c>
      <c r="AP1086" s="22">
        <v>0</v>
      </c>
      <c r="AQ1086" s="22">
        <v>0</v>
      </c>
      <c r="AR1086" s="22">
        <v>0</v>
      </c>
      <c r="AS1086" s="25">
        <v>37591.839999999997</v>
      </c>
      <c r="AT1086" s="25">
        <v>0</v>
      </c>
      <c r="AU1086" s="25">
        <v>41105.5</v>
      </c>
      <c r="AV1086" s="25">
        <v>0</v>
      </c>
      <c r="AW1086" s="25">
        <v>37591.839999999997</v>
      </c>
      <c r="AX1086" s="25">
        <v>41105.5</v>
      </c>
      <c r="AY1086" s="25">
        <v>3513.66</v>
      </c>
    </row>
    <row r="1087" spans="2:51" hidden="1">
      <c r="B1087" s="5" t="s">
        <v>551</v>
      </c>
      <c r="C1087" s="2" t="s">
        <v>552</v>
      </c>
      <c r="D1087" s="2"/>
      <c r="E1087" s="2"/>
      <c r="F1087" s="2" t="s">
        <v>88</v>
      </c>
      <c r="G1087" s="3">
        <v>46247</v>
      </c>
      <c r="H1087" s="2" t="s">
        <v>5448</v>
      </c>
      <c r="I1087" s="3">
        <v>46247</v>
      </c>
      <c r="J1087" s="2" t="s">
        <v>5449</v>
      </c>
      <c r="K1087" s="2"/>
      <c r="L1087" s="2"/>
      <c r="M1087" s="2" t="s">
        <v>90</v>
      </c>
      <c r="N1087" s="3"/>
      <c r="O1087" s="2"/>
      <c r="P1087" s="2"/>
      <c r="Q1087" s="2" t="s">
        <v>553</v>
      </c>
      <c r="R1087" s="2" t="s">
        <v>553</v>
      </c>
      <c r="S1087" s="2"/>
      <c r="T1087" s="3"/>
      <c r="U1087" s="2"/>
      <c r="V1087" s="2"/>
      <c r="W1087" s="2" t="s">
        <v>5450</v>
      </c>
      <c r="X1087" s="2" t="s">
        <v>91</v>
      </c>
      <c r="Y1087" s="2" t="s">
        <v>959</v>
      </c>
      <c r="Z1087" s="2" t="s">
        <v>92</v>
      </c>
      <c r="AA1087" s="2" t="s">
        <v>90</v>
      </c>
      <c r="AB1087" s="2"/>
      <c r="AC1087" s="2" t="s">
        <v>93</v>
      </c>
      <c r="AD1087" s="2">
        <v>1</v>
      </c>
      <c r="AE1087" s="2" t="s">
        <v>179</v>
      </c>
      <c r="AF1087" s="2" t="s">
        <v>8</v>
      </c>
      <c r="AG1087" s="2" t="s">
        <v>8</v>
      </c>
      <c r="AH1087" s="2" t="s">
        <v>180</v>
      </c>
      <c r="AI1087" s="2" t="s">
        <v>843</v>
      </c>
      <c r="AJ1087" s="2" t="s">
        <v>179</v>
      </c>
      <c r="AK1087" s="2" t="s">
        <v>8</v>
      </c>
      <c r="AL1087" s="2" t="s">
        <v>8</v>
      </c>
      <c r="AM1087" s="2" t="s">
        <v>180</v>
      </c>
      <c r="AN1087" s="2" t="s">
        <v>1263</v>
      </c>
      <c r="AO1087" s="22">
        <v>0</v>
      </c>
      <c r="AP1087" s="22">
        <v>0</v>
      </c>
      <c r="AQ1087" s="22">
        <v>0</v>
      </c>
      <c r="AR1087" s="22">
        <v>0</v>
      </c>
      <c r="AS1087" s="25">
        <v>18500</v>
      </c>
      <c r="AT1087" s="25">
        <v>0</v>
      </c>
      <c r="AU1087" s="25">
        <v>20950</v>
      </c>
      <c r="AV1087" s="25">
        <v>0</v>
      </c>
      <c r="AW1087" s="25">
        <v>18500</v>
      </c>
      <c r="AX1087" s="25">
        <v>20950</v>
      </c>
      <c r="AY1087" s="25">
        <v>2450</v>
      </c>
    </row>
    <row r="1088" spans="2:51" hidden="1">
      <c r="B1088" s="5" t="s">
        <v>551</v>
      </c>
      <c r="C1088" s="2" t="s">
        <v>552</v>
      </c>
      <c r="D1088" s="2"/>
      <c r="E1088" s="2"/>
      <c r="F1088" s="2" t="s">
        <v>88</v>
      </c>
      <c r="G1088" s="3">
        <v>46247</v>
      </c>
      <c r="H1088" s="2" t="s">
        <v>5451</v>
      </c>
      <c r="I1088" s="3">
        <v>46247</v>
      </c>
      <c r="J1088" s="2" t="s">
        <v>5452</v>
      </c>
      <c r="K1088" s="2"/>
      <c r="L1088" s="2"/>
      <c r="M1088" s="2" t="s">
        <v>90</v>
      </c>
      <c r="N1088" s="3"/>
      <c r="O1088" s="2"/>
      <c r="P1088" s="2"/>
      <c r="Q1088" s="2" t="s">
        <v>553</v>
      </c>
      <c r="R1088" s="2" t="s">
        <v>553</v>
      </c>
      <c r="S1088" s="2"/>
      <c r="T1088" s="3"/>
      <c r="U1088" s="2"/>
      <c r="V1088" s="2"/>
      <c r="W1088" s="2" t="s">
        <v>5453</v>
      </c>
      <c r="X1088" s="2" t="s">
        <v>91</v>
      </c>
      <c r="Y1088" s="2" t="s">
        <v>5454</v>
      </c>
      <c r="Z1088" s="2" t="s">
        <v>92</v>
      </c>
      <c r="AA1088" s="2" t="s">
        <v>90</v>
      </c>
      <c r="AB1088" s="2"/>
      <c r="AC1088" s="2" t="s">
        <v>114</v>
      </c>
      <c r="AD1088" s="2">
        <v>1</v>
      </c>
      <c r="AE1088" s="2" t="s">
        <v>554</v>
      </c>
      <c r="AF1088" s="2" t="s">
        <v>555</v>
      </c>
      <c r="AG1088" s="2" t="s">
        <v>322</v>
      </c>
      <c r="AH1088" s="2" t="s">
        <v>556</v>
      </c>
      <c r="AI1088" s="2" t="s">
        <v>1040</v>
      </c>
      <c r="AJ1088" s="2" t="s">
        <v>254</v>
      </c>
      <c r="AK1088" s="2" t="s">
        <v>126</v>
      </c>
      <c r="AL1088" s="2" t="s">
        <v>126</v>
      </c>
      <c r="AM1088" s="2" t="s">
        <v>314</v>
      </c>
      <c r="AN1088" s="2" t="s">
        <v>5455</v>
      </c>
      <c r="AO1088" s="22">
        <v>0</v>
      </c>
      <c r="AP1088" s="22">
        <v>0</v>
      </c>
      <c r="AQ1088" s="22">
        <v>0</v>
      </c>
      <c r="AR1088" s="22">
        <v>0</v>
      </c>
      <c r="AS1088" s="25">
        <v>26000</v>
      </c>
      <c r="AT1088" s="25">
        <v>0</v>
      </c>
      <c r="AU1088" s="25">
        <v>29100</v>
      </c>
      <c r="AV1088" s="25">
        <v>1000</v>
      </c>
      <c r="AW1088" s="25">
        <v>26000</v>
      </c>
      <c r="AX1088" s="25">
        <v>28100</v>
      </c>
      <c r="AY1088" s="25">
        <v>2100</v>
      </c>
    </row>
    <row r="1089" spans="2:51" hidden="1">
      <c r="B1089" s="5" t="s">
        <v>551</v>
      </c>
      <c r="C1089" s="2" t="s">
        <v>552</v>
      </c>
      <c r="D1089" s="2"/>
      <c r="E1089" s="2"/>
      <c r="F1089" s="2" t="s">
        <v>88</v>
      </c>
      <c r="G1089" s="3">
        <v>46247</v>
      </c>
      <c r="H1089" s="2" t="s">
        <v>5456</v>
      </c>
      <c r="I1089" s="3">
        <v>46247</v>
      </c>
      <c r="J1089" s="2" t="s">
        <v>5457</v>
      </c>
      <c r="K1089" s="2"/>
      <c r="L1089" s="2"/>
      <c r="M1089" s="2" t="s">
        <v>90</v>
      </c>
      <c r="N1089" s="3"/>
      <c r="O1089" s="2"/>
      <c r="P1089" s="2"/>
      <c r="Q1089" s="2" t="s">
        <v>553</v>
      </c>
      <c r="R1089" s="2" t="s">
        <v>553</v>
      </c>
      <c r="S1089" s="2"/>
      <c r="T1089" s="3"/>
      <c r="U1089" s="2"/>
      <c r="V1089" s="2"/>
      <c r="W1089" s="2" t="s">
        <v>5458</v>
      </c>
      <c r="X1089" s="2" t="s">
        <v>91</v>
      </c>
      <c r="Y1089" s="2" t="s">
        <v>5459</v>
      </c>
      <c r="Z1089" s="2" t="s">
        <v>92</v>
      </c>
      <c r="AA1089" s="2" t="s">
        <v>90</v>
      </c>
      <c r="AB1089" s="2"/>
      <c r="AC1089" s="2" t="s">
        <v>114</v>
      </c>
      <c r="AD1089" s="2">
        <v>1</v>
      </c>
      <c r="AE1089" s="2" t="s">
        <v>554</v>
      </c>
      <c r="AF1089" s="2" t="s">
        <v>555</v>
      </c>
      <c r="AG1089" s="2" t="s">
        <v>322</v>
      </c>
      <c r="AH1089" s="2" t="s">
        <v>556</v>
      </c>
      <c r="AI1089" s="2" t="s">
        <v>557</v>
      </c>
      <c r="AJ1089" s="2" t="s">
        <v>232</v>
      </c>
      <c r="AK1089" s="2" t="s">
        <v>5</v>
      </c>
      <c r="AL1089" s="2" t="s">
        <v>5</v>
      </c>
      <c r="AM1089" s="2" t="s">
        <v>178</v>
      </c>
      <c r="AN1089" s="2" t="s">
        <v>911</v>
      </c>
      <c r="AO1089" s="22">
        <v>0</v>
      </c>
      <c r="AP1089" s="22">
        <v>0</v>
      </c>
      <c r="AQ1089" s="22">
        <v>0</v>
      </c>
      <c r="AR1089" s="22">
        <v>0</v>
      </c>
      <c r="AS1089" s="25">
        <v>27000</v>
      </c>
      <c r="AT1089" s="25">
        <v>0</v>
      </c>
      <c r="AU1089" s="25">
        <v>28100</v>
      </c>
      <c r="AV1089" s="25">
        <v>0</v>
      </c>
      <c r="AW1089" s="25">
        <v>27000</v>
      </c>
      <c r="AX1089" s="25">
        <v>28100</v>
      </c>
      <c r="AY1089" s="25">
        <v>1100</v>
      </c>
    </row>
    <row r="1090" spans="2:51" hidden="1">
      <c r="B1090" s="5" t="s">
        <v>551</v>
      </c>
      <c r="C1090" s="2" t="s">
        <v>552</v>
      </c>
      <c r="D1090" s="2"/>
      <c r="E1090" s="2"/>
      <c r="F1090" s="2" t="s">
        <v>88</v>
      </c>
      <c r="G1090" s="3">
        <v>46247</v>
      </c>
      <c r="H1090" s="2" t="s">
        <v>5460</v>
      </c>
      <c r="I1090" s="3">
        <v>46247</v>
      </c>
      <c r="J1090" s="2" t="s">
        <v>5461</v>
      </c>
      <c r="K1090" s="2"/>
      <c r="L1090" s="2"/>
      <c r="M1090" s="2" t="s">
        <v>90</v>
      </c>
      <c r="N1090" s="3"/>
      <c r="O1090" s="2"/>
      <c r="P1090" s="2"/>
      <c r="Q1090" s="2" t="s">
        <v>553</v>
      </c>
      <c r="R1090" s="2" t="s">
        <v>553</v>
      </c>
      <c r="S1090" s="2"/>
      <c r="T1090" s="3"/>
      <c r="U1090" s="2"/>
      <c r="V1090" s="2"/>
      <c r="W1090" s="2" t="s">
        <v>694</v>
      </c>
      <c r="X1090" s="2" t="s">
        <v>91</v>
      </c>
      <c r="Y1090" s="2" t="s">
        <v>695</v>
      </c>
      <c r="Z1090" s="2" t="s">
        <v>92</v>
      </c>
      <c r="AA1090" s="2" t="s">
        <v>90</v>
      </c>
      <c r="AB1090" s="2"/>
      <c r="AC1090" s="2" t="s">
        <v>114</v>
      </c>
      <c r="AD1090" s="2">
        <v>1</v>
      </c>
      <c r="AE1090" s="2" t="s">
        <v>554</v>
      </c>
      <c r="AF1090" s="2" t="s">
        <v>555</v>
      </c>
      <c r="AG1090" s="2" t="s">
        <v>322</v>
      </c>
      <c r="AH1090" s="2" t="s">
        <v>556</v>
      </c>
      <c r="AI1090" s="2" t="s">
        <v>557</v>
      </c>
      <c r="AJ1090" s="2" t="s">
        <v>231</v>
      </c>
      <c r="AK1090" s="2" t="s">
        <v>207</v>
      </c>
      <c r="AL1090" s="2" t="s">
        <v>207</v>
      </c>
      <c r="AM1090" s="2" t="s">
        <v>178</v>
      </c>
      <c r="AN1090" s="2" t="s">
        <v>5462</v>
      </c>
      <c r="AO1090" s="22">
        <v>0</v>
      </c>
      <c r="AP1090" s="22">
        <v>0</v>
      </c>
      <c r="AQ1090" s="22">
        <v>0</v>
      </c>
      <c r="AR1090" s="22">
        <v>0</v>
      </c>
      <c r="AS1090" s="25">
        <v>13000</v>
      </c>
      <c r="AT1090" s="25">
        <v>0</v>
      </c>
      <c r="AU1090" s="25">
        <v>13100</v>
      </c>
      <c r="AV1090" s="25">
        <v>0</v>
      </c>
      <c r="AW1090" s="25">
        <v>13000</v>
      </c>
      <c r="AX1090" s="25">
        <v>13100</v>
      </c>
      <c r="AY1090" s="25">
        <v>100</v>
      </c>
    </row>
    <row r="1091" spans="2:51" hidden="1">
      <c r="B1091" s="5" t="s">
        <v>551</v>
      </c>
      <c r="C1091" s="2" t="s">
        <v>552</v>
      </c>
      <c r="D1091" s="2"/>
      <c r="E1091" s="2" t="s">
        <v>4054</v>
      </c>
      <c r="F1091" s="2" t="s">
        <v>88</v>
      </c>
      <c r="G1091" s="3">
        <v>46247</v>
      </c>
      <c r="H1091" s="2" t="s">
        <v>5463</v>
      </c>
      <c r="I1091" s="3">
        <v>46247</v>
      </c>
      <c r="J1091" s="2" t="s">
        <v>5464</v>
      </c>
      <c r="K1091" s="2"/>
      <c r="L1091" s="2"/>
      <c r="M1091" s="2" t="s">
        <v>90</v>
      </c>
      <c r="N1091" s="3"/>
      <c r="O1091" s="2"/>
      <c r="P1091" s="2"/>
      <c r="Q1091" s="2" t="s">
        <v>834</v>
      </c>
      <c r="R1091" s="2" t="s">
        <v>834</v>
      </c>
      <c r="S1091" s="2"/>
      <c r="T1091" s="3"/>
      <c r="U1091" s="2"/>
      <c r="V1091" s="2"/>
      <c r="W1091" s="2" t="s">
        <v>2244</v>
      </c>
      <c r="X1091" s="2" t="s">
        <v>91</v>
      </c>
      <c r="Y1091" s="2" t="s">
        <v>894</v>
      </c>
      <c r="Z1091" s="2" t="s">
        <v>92</v>
      </c>
      <c r="AA1091" s="2" t="s">
        <v>90</v>
      </c>
      <c r="AB1091" s="2"/>
      <c r="AC1091" s="2" t="s">
        <v>114</v>
      </c>
      <c r="AD1091" s="2">
        <v>1</v>
      </c>
      <c r="AE1091" s="2" t="s">
        <v>321</v>
      </c>
      <c r="AF1091" s="2" t="s">
        <v>322</v>
      </c>
      <c r="AG1091" s="2" t="s">
        <v>322</v>
      </c>
      <c r="AH1091" s="2" t="s">
        <v>323</v>
      </c>
      <c r="AI1091" s="2"/>
      <c r="AJ1091" s="2" t="s">
        <v>138</v>
      </c>
      <c r="AK1091" s="2" t="s">
        <v>103</v>
      </c>
      <c r="AL1091" s="2" t="s">
        <v>103</v>
      </c>
      <c r="AM1091" s="2" t="s">
        <v>139</v>
      </c>
      <c r="AN1091" s="2" t="s">
        <v>842</v>
      </c>
      <c r="AO1091" s="22">
        <v>0</v>
      </c>
      <c r="AP1091" s="22">
        <v>0</v>
      </c>
      <c r="AQ1091" s="22">
        <v>0</v>
      </c>
      <c r="AR1091" s="22">
        <v>0</v>
      </c>
      <c r="AS1091" s="25">
        <v>48500</v>
      </c>
      <c r="AT1091" s="25">
        <v>0</v>
      </c>
      <c r="AU1091" s="25">
        <v>50429.56</v>
      </c>
      <c r="AV1091" s="25">
        <v>0</v>
      </c>
      <c r="AW1091" s="25">
        <v>48500</v>
      </c>
      <c r="AX1091" s="25">
        <v>50429.56</v>
      </c>
      <c r="AY1091" s="25">
        <v>1929.56</v>
      </c>
    </row>
    <row r="1092" spans="2:51" hidden="1">
      <c r="B1092" s="5" t="s">
        <v>551</v>
      </c>
      <c r="C1092" s="2" t="s">
        <v>552</v>
      </c>
      <c r="D1092" s="2"/>
      <c r="E1092" s="2" t="s">
        <v>4054</v>
      </c>
      <c r="F1092" s="2" t="s">
        <v>88</v>
      </c>
      <c r="G1092" s="3">
        <v>46247</v>
      </c>
      <c r="H1092" s="2" t="s">
        <v>5465</v>
      </c>
      <c r="I1092" s="3">
        <v>46247</v>
      </c>
      <c r="J1092" s="2" t="s">
        <v>5466</v>
      </c>
      <c r="K1092" s="2"/>
      <c r="L1092" s="2"/>
      <c r="M1092" s="2" t="s">
        <v>90</v>
      </c>
      <c r="N1092" s="3"/>
      <c r="O1092" s="2"/>
      <c r="P1092" s="2"/>
      <c r="Q1092" s="2" t="s">
        <v>834</v>
      </c>
      <c r="R1092" s="2" t="s">
        <v>834</v>
      </c>
      <c r="S1092" s="2"/>
      <c r="T1092" s="3"/>
      <c r="U1092" s="2"/>
      <c r="V1092" s="2"/>
      <c r="W1092" s="2" t="s">
        <v>837</v>
      </c>
      <c r="X1092" s="2" t="s">
        <v>91</v>
      </c>
      <c r="Y1092" s="2" t="s">
        <v>838</v>
      </c>
      <c r="Z1092" s="2" t="s">
        <v>92</v>
      </c>
      <c r="AA1092" s="2" t="s">
        <v>90</v>
      </c>
      <c r="AB1092" s="2"/>
      <c r="AC1092" s="2" t="s">
        <v>114</v>
      </c>
      <c r="AD1092" s="2">
        <v>1</v>
      </c>
      <c r="AE1092" s="2" t="s">
        <v>321</v>
      </c>
      <c r="AF1092" s="2" t="s">
        <v>322</v>
      </c>
      <c r="AG1092" s="2" t="s">
        <v>322</v>
      </c>
      <c r="AH1092" s="2" t="s">
        <v>323</v>
      </c>
      <c r="AI1092" s="2"/>
      <c r="AJ1092" s="2" t="s">
        <v>138</v>
      </c>
      <c r="AK1092" s="2" t="s">
        <v>103</v>
      </c>
      <c r="AL1092" s="2" t="s">
        <v>103</v>
      </c>
      <c r="AM1092" s="2" t="s">
        <v>139</v>
      </c>
      <c r="AN1092" s="2" t="s">
        <v>861</v>
      </c>
      <c r="AO1092" s="22">
        <v>0</v>
      </c>
      <c r="AP1092" s="22">
        <v>0</v>
      </c>
      <c r="AQ1092" s="22">
        <v>0</v>
      </c>
      <c r="AR1092" s="22">
        <v>0</v>
      </c>
      <c r="AS1092" s="25">
        <v>49500</v>
      </c>
      <c r="AT1092" s="25">
        <v>0</v>
      </c>
      <c r="AU1092" s="25">
        <v>50429.56</v>
      </c>
      <c r="AV1092" s="25">
        <v>0</v>
      </c>
      <c r="AW1092" s="25">
        <v>49500</v>
      </c>
      <c r="AX1092" s="25">
        <v>50429.56</v>
      </c>
      <c r="AY1092" s="25">
        <v>929.56</v>
      </c>
    </row>
    <row r="1093" spans="2:51" hidden="1">
      <c r="B1093" s="5" t="s">
        <v>551</v>
      </c>
      <c r="C1093" s="2" t="s">
        <v>552</v>
      </c>
      <c r="D1093" s="2"/>
      <c r="E1093" s="2" t="s">
        <v>4054</v>
      </c>
      <c r="F1093" s="2" t="s">
        <v>88</v>
      </c>
      <c r="G1093" s="3">
        <v>46247</v>
      </c>
      <c r="H1093" s="2" t="s">
        <v>5467</v>
      </c>
      <c r="I1093" s="3">
        <v>46247</v>
      </c>
      <c r="J1093" s="2" t="s">
        <v>5468</v>
      </c>
      <c r="K1093" s="2"/>
      <c r="L1093" s="2"/>
      <c r="M1093" s="2" t="s">
        <v>90</v>
      </c>
      <c r="N1093" s="3"/>
      <c r="O1093" s="2"/>
      <c r="P1093" s="2"/>
      <c r="Q1093" s="2" t="s">
        <v>834</v>
      </c>
      <c r="R1093" s="2" t="s">
        <v>834</v>
      </c>
      <c r="S1093" s="2"/>
      <c r="T1093" s="3"/>
      <c r="U1093" s="2"/>
      <c r="V1093" s="2"/>
      <c r="W1093" s="2" t="s">
        <v>1138</v>
      </c>
      <c r="X1093" s="2" t="s">
        <v>91</v>
      </c>
      <c r="Y1093" s="2" t="s">
        <v>1228</v>
      </c>
      <c r="Z1093" s="2" t="s">
        <v>92</v>
      </c>
      <c r="AA1093" s="2" t="s">
        <v>90</v>
      </c>
      <c r="AB1093" s="2"/>
      <c r="AC1093" s="2" t="s">
        <v>114</v>
      </c>
      <c r="AD1093" s="2">
        <v>1</v>
      </c>
      <c r="AE1093" s="2" t="s">
        <v>321</v>
      </c>
      <c r="AF1093" s="2" t="s">
        <v>322</v>
      </c>
      <c r="AG1093" s="2" t="s">
        <v>322</v>
      </c>
      <c r="AH1093" s="2" t="s">
        <v>323</v>
      </c>
      <c r="AI1093" s="2"/>
      <c r="AJ1093" s="2" t="s">
        <v>231</v>
      </c>
      <c r="AK1093" s="2" t="s">
        <v>207</v>
      </c>
      <c r="AL1093" s="2" t="s">
        <v>207</v>
      </c>
      <c r="AM1093" s="2" t="s">
        <v>178</v>
      </c>
      <c r="AN1093" s="2" t="s">
        <v>1043</v>
      </c>
      <c r="AO1093" s="22">
        <v>0</v>
      </c>
      <c r="AP1093" s="22">
        <v>0</v>
      </c>
      <c r="AQ1093" s="22">
        <v>0</v>
      </c>
      <c r="AR1093" s="22">
        <v>0</v>
      </c>
      <c r="AS1093" s="25">
        <v>8500</v>
      </c>
      <c r="AT1093" s="25">
        <v>0</v>
      </c>
      <c r="AU1093" s="25">
        <v>8713.2999999999993</v>
      </c>
      <c r="AV1093" s="25">
        <v>0</v>
      </c>
      <c r="AW1093" s="25">
        <v>8500</v>
      </c>
      <c r="AX1093" s="25">
        <v>8713.2999999999993</v>
      </c>
      <c r="AY1093" s="25">
        <v>213.3</v>
      </c>
    </row>
    <row r="1094" spans="2:51" hidden="1">
      <c r="B1094" s="5" t="s">
        <v>551</v>
      </c>
      <c r="C1094" s="2" t="s">
        <v>552</v>
      </c>
      <c r="D1094" s="2"/>
      <c r="E1094" s="2" t="s">
        <v>4054</v>
      </c>
      <c r="F1094" s="2" t="s">
        <v>88</v>
      </c>
      <c r="G1094" s="3">
        <v>46247</v>
      </c>
      <c r="H1094" s="2" t="s">
        <v>5469</v>
      </c>
      <c r="I1094" s="3">
        <v>46247</v>
      </c>
      <c r="J1094" s="2" t="s">
        <v>5470</v>
      </c>
      <c r="K1094" s="2"/>
      <c r="L1094" s="2"/>
      <c r="M1094" s="2" t="s">
        <v>90</v>
      </c>
      <c r="N1094" s="3"/>
      <c r="O1094" s="2"/>
      <c r="P1094" s="2"/>
      <c r="Q1094" s="2" t="s">
        <v>834</v>
      </c>
      <c r="R1094" s="2" t="s">
        <v>834</v>
      </c>
      <c r="S1094" s="2"/>
      <c r="T1094" s="3"/>
      <c r="U1094" s="2"/>
      <c r="V1094" s="2"/>
      <c r="W1094" s="2" t="s">
        <v>962</v>
      </c>
      <c r="X1094" s="2" t="s">
        <v>91</v>
      </c>
      <c r="Y1094" s="2" t="s">
        <v>1380</v>
      </c>
      <c r="Z1094" s="2" t="s">
        <v>92</v>
      </c>
      <c r="AA1094" s="2" t="s">
        <v>90</v>
      </c>
      <c r="AB1094" s="2"/>
      <c r="AC1094" s="2" t="s">
        <v>93</v>
      </c>
      <c r="AD1094" s="2">
        <v>1</v>
      </c>
      <c r="AE1094" s="2" t="s">
        <v>321</v>
      </c>
      <c r="AF1094" s="2" t="s">
        <v>322</v>
      </c>
      <c r="AG1094" s="2" t="s">
        <v>322</v>
      </c>
      <c r="AH1094" s="2" t="s">
        <v>323</v>
      </c>
      <c r="AI1094" s="2"/>
      <c r="AJ1094" s="2" t="s">
        <v>321</v>
      </c>
      <c r="AK1094" s="2" t="s">
        <v>322</v>
      </c>
      <c r="AL1094" s="2" t="s">
        <v>322</v>
      </c>
      <c r="AM1094" s="2" t="s">
        <v>323</v>
      </c>
      <c r="AN1094" s="2" t="s">
        <v>1064</v>
      </c>
      <c r="AO1094" s="22">
        <v>0</v>
      </c>
      <c r="AP1094" s="22">
        <v>0</v>
      </c>
      <c r="AQ1094" s="22">
        <v>0</v>
      </c>
      <c r="AR1094" s="22">
        <v>0</v>
      </c>
      <c r="AS1094" s="25">
        <v>8000</v>
      </c>
      <c r="AT1094" s="25">
        <v>0</v>
      </c>
      <c r="AU1094" s="25">
        <v>8713.2999999999993</v>
      </c>
      <c r="AV1094" s="25">
        <v>0</v>
      </c>
      <c r="AW1094" s="25">
        <v>8000</v>
      </c>
      <c r="AX1094" s="25">
        <v>8713.2999999999993</v>
      </c>
      <c r="AY1094" s="25">
        <v>713.3</v>
      </c>
    </row>
    <row r="1095" spans="2:51" hidden="1">
      <c r="B1095" s="5" t="s">
        <v>551</v>
      </c>
      <c r="C1095" s="2" t="s">
        <v>552</v>
      </c>
      <c r="D1095" s="2"/>
      <c r="E1095" s="2" t="s">
        <v>4054</v>
      </c>
      <c r="F1095" s="2" t="s">
        <v>88</v>
      </c>
      <c r="G1095" s="3">
        <v>46247</v>
      </c>
      <c r="H1095" s="2" t="s">
        <v>5471</v>
      </c>
      <c r="I1095" s="3">
        <v>46247</v>
      </c>
      <c r="J1095" s="2" t="s">
        <v>5472</v>
      </c>
      <c r="K1095" s="2"/>
      <c r="L1095" s="2"/>
      <c r="M1095" s="2" t="s">
        <v>90</v>
      </c>
      <c r="N1095" s="3"/>
      <c r="O1095" s="2"/>
      <c r="P1095" s="2"/>
      <c r="Q1095" s="2" t="s">
        <v>834</v>
      </c>
      <c r="R1095" s="2" t="s">
        <v>834</v>
      </c>
      <c r="S1095" s="2"/>
      <c r="T1095" s="3"/>
      <c r="U1095" s="2"/>
      <c r="V1095" s="2"/>
      <c r="W1095" s="2" t="s">
        <v>915</v>
      </c>
      <c r="X1095" s="2" t="s">
        <v>91</v>
      </c>
      <c r="Y1095" s="2" t="s">
        <v>894</v>
      </c>
      <c r="Z1095" s="2" t="s">
        <v>92</v>
      </c>
      <c r="AA1095" s="2" t="s">
        <v>90</v>
      </c>
      <c r="AB1095" s="2"/>
      <c r="AC1095" s="2" t="s">
        <v>93</v>
      </c>
      <c r="AD1095" s="2">
        <v>1</v>
      </c>
      <c r="AE1095" s="2" t="s">
        <v>321</v>
      </c>
      <c r="AF1095" s="2" t="s">
        <v>322</v>
      </c>
      <c r="AG1095" s="2" t="s">
        <v>322</v>
      </c>
      <c r="AH1095" s="2" t="s">
        <v>323</v>
      </c>
      <c r="AI1095" s="2"/>
      <c r="AJ1095" s="2" t="s">
        <v>321</v>
      </c>
      <c r="AK1095" s="2" t="s">
        <v>322</v>
      </c>
      <c r="AL1095" s="2" t="s">
        <v>322</v>
      </c>
      <c r="AM1095" s="2" t="s">
        <v>323</v>
      </c>
      <c r="AN1095" s="2" t="s">
        <v>880</v>
      </c>
      <c r="AO1095" s="22">
        <v>0</v>
      </c>
      <c r="AP1095" s="22">
        <v>0</v>
      </c>
      <c r="AQ1095" s="22">
        <v>0</v>
      </c>
      <c r="AR1095" s="22">
        <v>0</v>
      </c>
      <c r="AS1095" s="25">
        <v>4000</v>
      </c>
      <c r="AT1095" s="25">
        <v>0</v>
      </c>
      <c r="AU1095" s="25">
        <v>2323.5500000000002</v>
      </c>
      <c r="AV1095" s="25">
        <v>0</v>
      </c>
      <c r="AW1095" s="25">
        <v>4000</v>
      </c>
      <c r="AX1095" s="25">
        <v>2323.5500000000002</v>
      </c>
      <c r="AY1095" s="25">
        <v>-1676.45</v>
      </c>
    </row>
    <row r="1096" spans="2:51" hidden="1">
      <c r="B1096" s="5" t="s">
        <v>551</v>
      </c>
      <c r="C1096" s="2" t="s">
        <v>552</v>
      </c>
      <c r="D1096" s="2"/>
      <c r="E1096" s="2" t="s">
        <v>4054</v>
      </c>
      <c r="F1096" s="2" t="s">
        <v>88</v>
      </c>
      <c r="G1096" s="3">
        <v>46247</v>
      </c>
      <c r="H1096" s="2" t="s">
        <v>5473</v>
      </c>
      <c r="I1096" s="3">
        <v>46247</v>
      </c>
      <c r="J1096" s="2" t="s">
        <v>5474</v>
      </c>
      <c r="K1096" s="2"/>
      <c r="L1096" s="2"/>
      <c r="M1096" s="2" t="s">
        <v>90</v>
      </c>
      <c r="N1096" s="3"/>
      <c r="O1096" s="2"/>
      <c r="P1096" s="2"/>
      <c r="Q1096" s="2" t="s">
        <v>834</v>
      </c>
      <c r="R1096" s="2" t="s">
        <v>834</v>
      </c>
      <c r="S1096" s="2"/>
      <c r="T1096" s="3"/>
      <c r="U1096" s="2"/>
      <c r="V1096" s="2"/>
      <c r="W1096" s="2" t="s">
        <v>902</v>
      </c>
      <c r="X1096" s="2" t="s">
        <v>91</v>
      </c>
      <c r="Y1096" s="2" t="s">
        <v>894</v>
      </c>
      <c r="Z1096" s="2" t="s">
        <v>92</v>
      </c>
      <c r="AA1096" s="2" t="s">
        <v>90</v>
      </c>
      <c r="AB1096" s="2"/>
      <c r="AC1096" s="2" t="s">
        <v>114</v>
      </c>
      <c r="AD1096" s="2">
        <v>1</v>
      </c>
      <c r="AE1096" s="2" t="s">
        <v>321</v>
      </c>
      <c r="AF1096" s="2" t="s">
        <v>322</v>
      </c>
      <c r="AG1096" s="2" t="s">
        <v>322</v>
      </c>
      <c r="AH1096" s="2" t="s">
        <v>323</v>
      </c>
      <c r="AI1096" s="2"/>
      <c r="AJ1096" s="2" t="s">
        <v>123</v>
      </c>
      <c r="AK1096" s="2" t="s">
        <v>13</v>
      </c>
      <c r="AL1096" s="2" t="s">
        <v>13</v>
      </c>
      <c r="AM1096" s="2" t="s">
        <v>124</v>
      </c>
      <c r="AN1096" s="2" t="s">
        <v>1119</v>
      </c>
      <c r="AO1096" s="22">
        <v>0</v>
      </c>
      <c r="AP1096" s="22">
        <v>0</v>
      </c>
      <c r="AQ1096" s="22">
        <v>0</v>
      </c>
      <c r="AR1096" s="22">
        <v>0</v>
      </c>
      <c r="AS1096" s="25">
        <v>46000</v>
      </c>
      <c r="AT1096" s="25">
        <v>0</v>
      </c>
      <c r="AU1096" s="25">
        <v>45979.65</v>
      </c>
      <c r="AV1096" s="25">
        <v>0</v>
      </c>
      <c r="AW1096" s="25">
        <v>46000</v>
      </c>
      <c r="AX1096" s="25">
        <v>45979.65</v>
      </c>
      <c r="AY1096" s="25">
        <v>-20.350000000000001</v>
      </c>
    </row>
    <row r="1097" spans="2:51" hidden="1">
      <c r="B1097" s="5" t="s">
        <v>551</v>
      </c>
      <c r="C1097" s="2" t="s">
        <v>552</v>
      </c>
      <c r="D1097" s="2" t="s">
        <v>100</v>
      </c>
      <c r="E1097" s="2" t="s">
        <v>4054</v>
      </c>
      <c r="F1097" s="2" t="s">
        <v>88</v>
      </c>
      <c r="G1097" s="3">
        <v>46247</v>
      </c>
      <c r="H1097" s="2" t="s">
        <v>5475</v>
      </c>
      <c r="I1097" s="3">
        <v>46247</v>
      </c>
      <c r="J1097" s="2" t="s">
        <v>5476</v>
      </c>
      <c r="K1097" s="2"/>
      <c r="L1097" s="2"/>
      <c r="M1097" s="2" t="s">
        <v>90</v>
      </c>
      <c r="N1097" s="3"/>
      <c r="O1097" s="2"/>
      <c r="P1097" s="2"/>
      <c r="Q1097" s="2" t="s">
        <v>834</v>
      </c>
      <c r="R1097" s="2" t="s">
        <v>834</v>
      </c>
      <c r="S1097" s="2"/>
      <c r="T1097" s="3"/>
      <c r="U1097" s="2"/>
      <c r="V1097" s="2"/>
      <c r="W1097" s="2" t="s">
        <v>5477</v>
      </c>
      <c r="X1097" s="2" t="s">
        <v>91</v>
      </c>
      <c r="Y1097" s="2" t="s">
        <v>675</v>
      </c>
      <c r="Z1097" s="2" t="s">
        <v>92</v>
      </c>
      <c r="AA1097" s="2" t="s">
        <v>90</v>
      </c>
      <c r="AB1097" s="2"/>
      <c r="AC1097" s="2" t="s">
        <v>114</v>
      </c>
      <c r="AD1097" s="2">
        <v>1</v>
      </c>
      <c r="AE1097" s="2" t="s">
        <v>321</v>
      </c>
      <c r="AF1097" s="2" t="s">
        <v>322</v>
      </c>
      <c r="AG1097" s="2" t="s">
        <v>322</v>
      </c>
      <c r="AH1097" s="2" t="s">
        <v>323</v>
      </c>
      <c r="AI1097" s="2"/>
      <c r="AJ1097" s="2" t="s">
        <v>123</v>
      </c>
      <c r="AK1097" s="2" t="s">
        <v>13</v>
      </c>
      <c r="AL1097" s="2" t="s">
        <v>13</v>
      </c>
      <c r="AM1097" s="2" t="s">
        <v>124</v>
      </c>
      <c r="AN1097" s="2" t="s">
        <v>1190</v>
      </c>
      <c r="AO1097" s="22">
        <v>0</v>
      </c>
      <c r="AP1097" s="22">
        <v>0</v>
      </c>
      <c r="AQ1097" s="22">
        <v>0</v>
      </c>
      <c r="AR1097" s="22">
        <v>0</v>
      </c>
      <c r="AS1097" s="25">
        <v>37000</v>
      </c>
      <c r="AT1097" s="25">
        <v>0</v>
      </c>
      <c r="AU1097" s="25">
        <v>37919.69</v>
      </c>
      <c r="AV1097" s="25">
        <v>0</v>
      </c>
      <c r="AW1097" s="25">
        <v>37000</v>
      </c>
      <c r="AX1097" s="25">
        <v>37919.69</v>
      </c>
      <c r="AY1097" s="25">
        <v>919.69</v>
      </c>
    </row>
    <row r="1098" spans="2:51" hidden="1">
      <c r="B1098" s="5" t="s">
        <v>551</v>
      </c>
      <c r="C1098" s="2" t="s">
        <v>552</v>
      </c>
      <c r="D1098" s="2"/>
      <c r="E1098" s="2" t="s">
        <v>4054</v>
      </c>
      <c r="F1098" s="2" t="s">
        <v>88</v>
      </c>
      <c r="G1098" s="3">
        <v>46247</v>
      </c>
      <c r="H1098" s="2" t="s">
        <v>5478</v>
      </c>
      <c r="I1098" s="3">
        <v>46247</v>
      </c>
      <c r="J1098" s="2" t="s">
        <v>5479</v>
      </c>
      <c r="K1098" s="2"/>
      <c r="L1098" s="2"/>
      <c r="M1098" s="2" t="s">
        <v>90</v>
      </c>
      <c r="N1098" s="3"/>
      <c r="O1098" s="2"/>
      <c r="P1098" s="2"/>
      <c r="Q1098" s="2" t="s">
        <v>834</v>
      </c>
      <c r="R1098" s="2" t="s">
        <v>834</v>
      </c>
      <c r="S1098" s="2"/>
      <c r="T1098" s="3"/>
      <c r="U1098" s="2"/>
      <c r="V1098" s="2"/>
      <c r="W1098" s="2" t="s">
        <v>5480</v>
      </c>
      <c r="X1098" s="2" t="s">
        <v>91</v>
      </c>
      <c r="Y1098" s="2" t="s">
        <v>1366</v>
      </c>
      <c r="Z1098" s="2" t="s">
        <v>92</v>
      </c>
      <c r="AA1098" s="2" t="s">
        <v>90</v>
      </c>
      <c r="AB1098" s="2"/>
      <c r="AC1098" s="2" t="s">
        <v>114</v>
      </c>
      <c r="AD1098" s="2">
        <v>1</v>
      </c>
      <c r="AE1098" s="2" t="s">
        <v>321</v>
      </c>
      <c r="AF1098" s="2" t="s">
        <v>322</v>
      </c>
      <c r="AG1098" s="2" t="s">
        <v>322</v>
      </c>
      <c r="AH1098" s="2" t="s">
        <v>323</v>
      </c>
      <c r="AI1098" s="2"/>
      <c r="AJ1098" s="2" t="s">
        <v>164</v>
      </c>
      <c r="AK1098" s="2" t="s">
        <v>165</v>
      </c>
      <c r="AL1098" s="2" t="s">
        <v>165</v>
      </c>
      <c r="AM1098" s="2" t="s">
        <v>166</v>
      </c>
      <c r="AN1098" s="2" t="s">
        <v>1353</v>
      </c>
      <c r="AO1098" s="22">
        <v>0</v>
      </c>
      <c r="AP1098" s="22">
        <v>0</v>
      </c>
      <c r="AQ1098" s="22">
        <v>0</v>
      </c>
      <c r="AR1098" s="22">
        <v>0</v>
      </c>
      <c r="AS1098" s="25">
        <v>40000</v>
      </c>
      <c r="AT1098" s="25">
        <v>0</v>
      </c>
      <c r="AU1098" s="25">
        <v>42132.99</v>
      </c>
      <c r="AV1098" s="25">
        <v>0</v>
      </c>
      <c r="AW1098" s="25">
        <v>40000</v>
      </c>
      <c r="AX1098" s="25">
        <v>42132.99</v>
      </c>
      <c r="AY1098" s="25">
        <v>2132.9899999999998</v>
      </c>
    </row>
    <row r="1099" spans="2:51" hidden="1">
      <c r="B1099" s="5" t="s">
        <v>551</v>
      </c>
      <c r="C1099" s="2" t="s">
        <v>552</v>
      </c>
      <c r="D1099" s="2"/>
      <c r="E1099" s="2" t="s">
        <v>4054</v>
      </c>
      <c r="F1099" s="2" t="s">
        <v>88</v>
      </c>
      <c r="G1099" s="3">
        <v>46247</v>
      </c>
      <c r="H1099" s="2" t="s">
        <v>5481</v>
      </c>
      <c r="I1099" s="3">
        <v>46247</v>
      </c>
      <c r="J1099" s="2" t="s">
        <v>5482</v>
      </c>
      <c r="K1099" s="2"/>
      <c r="L1099" s="2"/>
      <c r="M1099" s="2" t="s">
        <v>90</v>
      </c>
      <c r="N1099" s="3"/>
      <c r="O1099" s="2"/>
      <c r="P1099" s="2"/>
      <c r="Q1099" s="2" t="s">
        <v>834</v>
      </c>
      <c r="R1099" s="2" t="s">
        <v>834</v>
      </c>
      <c r="S1099" s="2"/>
      <c r="T1099" s="3"/>
      <c r="U1099" s="2"/>
      <c r="V1099" s="2"/>
      <c r="W1099" s="2" t="s">
        <v>862</v>
      </c>
      <c r="X1099" s="2" t="s">
        <v>91</v>
      </c>
      <c r="Y1099" s="2" t="s">
        <v>863</v>
      </c>
      <c r="Z1099" s="2" t="s">
        <v>92</v>
      </c>
      <c r="AA1099" s="2" t="s">
        <v>90</v>
      </c>
      <c r="AB1099" s="2"/>
      <c r="AC1099" s="2" t="s">
        <v>114</v>
      </c>
      <c r="AD1099" s="2">
        <v>1</v>
      </c>
      <c r="AE1099" s="2" t="s">
        <v>321</v>
      </c>
      <c r="AF1099" s="2" t="s">
        <v>322</v>
      </c>
      <c r="AG1099" s="2" t="s">
        <v>322</v>
      </c>
      <c r="AH1099" s="2" t="s">
        <v>323</v>
      </c>
      <c r="AI1099" s="2"/>
      <c r="AJ1099" s="2" t="s">
        <v>97</v>
      </c>
      <c r="AK1099" s="2" t="s">
        <v>14</v>
      </c>
      <c r="AL1099" s="2" t="s">
        <v>14</v>
      </c>
      <c r="AM1099" s="2" t="s">
        <v>98</v>
      </c>
      <c r="AN1099" s="2" t="s">
        <v>1306</v>
      </c>
      <c r="AO1099" s="22">
        <v>0</v>
      </c>
      <c r="AP1099" s="22">
        <v>0</v>
      </c>
      <c r="AQ1099" s="22">
        <v>0</v>
      </c>
      <c r="AR1099" s="22">
        <v>0</v>
      </c>
      <c r="AS1099" s="25">
        <v>45000</v>
      </c>
      <c r="AT1099" s="25">
        <v>0</v>
      </c>
      <c r="AU1099" s="25">
        <v>47764.45</v>
      </c>
      <c r="AV1099" s="25">
        <v>0</v>
      </c>
      <c r="AW1099" s="25">
        <v>45000</v>
      </c>
      <c r="AX1099" s="25">
        <v>47764.45</v>
      </c>
      <c r="AY1099" s="25">
        <v>2764.45</v>
      </c>
    </row>
    <row r="1100" spans="2:51" hidden="1">
      <c r="B1100" s="5" t="s">
        <v>551</v>
      </c>
      <c r="C1100" s="2" t="s">
        <v>552</v>
      </c>
      <c r="D1100" s="2"/>
      <c r="E1100" s="2" t="s">
        <v>4054</v>
      </c>
      <c r="F1100" s="2" t="s">
        <v>88</v>
      </c>
      <c r="G1100" s="3">
        <v>46247</v>
      </c>
      <c r="H1100" s="2" t="s">
        <v>5483</v>
      </c>
      <c r="I1100" s="3">
        <v>46247</v>
      </c>
      <c r="J1100" s="2" t="s">
        <v>5484</v>
      </c>
      <c r="K1100" s="2"/>
      <c r="L1100" s="2"/>
      <c r="M1100" s="2" t="s">
        <v>90</v>
      </c>
      <c r="N1100" s="3"/>
      <c r="O1100" s="2"/>
      <c r="P1100" s="2"/>
      <c r="Q1100" s="2" t="s">
        <v>834</v>
      </c>
      <c r="R1100" s="2" t="s">
        <v>834</v>
      </c>
      <c r="S1100" s="2"/>
      <c r="T1100" s="3"/>
      <c r="U1100" s="2"/>
      <c r="V1100" s="2"/>
      <c r="W1100" s="2" t="s">
        <v>956</v>
      </c>
      <c r="X1100" s="2" t="s">
        <v>91</v>
      </c>
      <c r="Y1100" s="2" t="s">
        <v>957</v>
      </c>
      <c r="Z1100" s="2" t="s">
        <v>92</v>
      </c>
      <c r="AA1100" s="2" t="s">
        <v>90</v>
      </c>
      <c r="AB1100" s="2"/>
      <c r="AC1100" s="2" t="s">
        <v>93</v>
      </c>
      <c r="AD1100" s="2">
        <v>1</v>
      </c>
      <c r="AE1100" s="2" t="s">
        <v>321</v>
      </c>
      <c r="AF1100" s="2" t="s">
        <v>322</v>
      </c>
      <c r="AG1100" s="2" t="s">
        <v>322</v>
      </c>
      <c r="AH1100" s="2" t="s">
        <v>323</v>
      </c>
      <c r="AI1100" s="2"/>
      <c r="AJ1100" s="2" t="s">
        <v>321</v>
      </c>
      <c r="AK1100" s="2" t="s">
        <v>322</v>
      </c>
      <c r="AL1100" s="2" t="s">
        <v>322</v>
      </c>
      <c r="AM1100" s="2" t="s">
        <v>323</v>
      </c>
      <c r="AN1100" s="2" t="s">
        <v>1088</v>
      </c>
      <c r="AO1100" s="22">
        <v>0</v>
      </c>
      <c r="AP1100" s="22">
        <v>0</v>
      </c>
      <c r="AQ1100" s="22">
        <v>0</v>
      </c>
      <c r="AR1100" s="22">
        <v>0</v>
      </c>
      <c r="AS1100" s="25">
        <v>8000</v>
      </c>
      <c r="AT1100" s="25">
        <v>0</v>
      </c>
      <c r="AU1100" s="25">
        <v>6970.64</v>
      </c>
      <c r="AV1100" s="25">
        <v>0</v>
      </c>
      <c r="AW1100" s="25">
        <v>8000</v>
      </c>
      <c r="AX1100" s="25">
        <v>6970.64</v>
      </c>
      <c r="AY1100" s="25">
        <v>-1029.3599999999999</v>
      </c>
    </row>
    <row r="1101" spans="2:51" hidden="1">
      <c r="B1101" s="5" t="s">
        <v>19</v>
      </c>
      <c r="C1101" s="2" t="s">
        <v>112</v>
      </c>
      <c r="D1101" s="2" t="s">
        <v>100</v>
      </c>
      <c r="E1101" s="2"/>
      <c r="F1101" s="2"/>
      <c r="G1101" s="3">
        <v>46247</v>
      </c>
      <c r="H1101" s="2" t="s">
        <v>5485</v>
      </c>
      <c r="I1101" s="3">
        <v>46247</v>
      </c>
      <c r="J1101" s="2" t="s">
        <v>5486</v>
      </c>
      <c r="K1101" s="2"/>
      <c r="L1101" s="2"/>
      <c r="M1101" s="2" t="s">
        <v>90</v>
      </c>
      <c r="N1101" s="3"/>
      <c r="O1101" s="2"/>
      <c r="P1101" s="2"/>
      <c r="Q1101" s="2" t="s">
        <v>25</v>
      </c>
      <c r="R1101" s="2" t="s">
        <v>25</v>
      </c>
      <c r="S1101" s="2"/>
      <c r="T1101" s="3">
        <v>46247</v>
      </c>
      <c r="U1101" s="2" t="s">
        <v>5487</v>
      </c>
      <c r="V1101" s="2"/>
      <c r="W1101" s="2" t="s">
        <v>5488</v>
      </c>
      <c r="X1101" s="2" t="s">
        <v>113</v>
      </c>
      <c r="Y1101" s="2" t="s">
        <v>5489</v>
      </c>
      <c r="Z1101" s="2" t="s">
        <v>92</v>
      </c>
      <c r="AA1101" s="2" t="s">
        <v>90</v>
      </c>
      <c r="AB1101" s="2"/>
      <c r="AC1101" s="2" t="s">
        <v>114</v>
      </c>
      <c r="AD1101" s="2">
        <v>1</v>
      </c>
      <c r="AE1101" s="2" t="s">
        <v>125</v>
      </c>
      <c r="AF1101" s="2" t="s">
        <v>125</v>
      </c>
      <c r="AG1101" s="2" t="s">
        <v>126</v>
      </c>
      <c r="AH1101" s="2" t="s">
        <v>127</v>
      </c>
      <c r="AI1101" s="2"/>
      <c r="AJ1101" s="2" t="s">
        <v>240</v>
      </c>
      <c r="AK1101" s="2" t="s">
        <v>241</v>
      </c>
      <c r="AL1101" s="2" t="s">
        <v>241</v>
      </c>
      <c r="AM1101" s="2" t="s">
        <v>242</v>
      </c>
      <c r="AN1101" s="2"/>
      <c r="AO1101" s="22">
        <v>0</v>
      </c>
      <c r="AP1101" s="22">
        <v>0</v>
      </c>
      <c r="AQ1101" s="22">
        <v>0</v>
      </c>
      <c r="AR1101" s="22">
        <v>0</v>
      </c>
      <c r="AS1101" s="25">
        <v>55000</v>
      </c>
      <c r="AT1101" s="25">
        <v>0</v>
      </c>
      <c r="AU1101" s="25">
        <v>61507</v>
      </c>
      <c r="AV1101" s="25">
        <v>0</v>
      </c>
      <c r="AW1101" s="25">
        <v>55000</v>
      </c>
      <c r="AX1101" s="25">
        <v>61507</v>
      </c>
      <c r="AY1101" s="25">
        <v>6507</v>
      </c>
    </row>
    <row r="1102" spans="2:51" hidden="1">
      <c r="B1102" s="5" t="s">
        <v>19</v>
      </c>
      <c r="C1102" s="2" t="s">
        <v>131</v>
      </c>
      <c r="D1102" s="2"/>
      <c r="E1102" s="2"/>
      <c r="F1102" s="2" t="s">
        <v>126</v>
      </c>
      <c r="G1102" s="3">
        <v>46247</v>
      </c>
      <c r="H1102" s="2" t="s">
        <v>5490</v>
      </c>
      <c r="I1102" s="3">
        <v>46247</v>
      </c>
      <c r="J1102" s="2" t="s">
        <v>5491</v>
      </c>
      <c r="K1102" s="2" t="s">
        <v>126</v>
      </c>
      <c r="L1102" s="2"/>
      <c r="M1102" s="2" t="s">
        <v>90</v>
      </c>
      <c r="N1102" s="3">
        <v>46247</v>
      </c>
      <c r="O1102" s="2"/>
      <c r="P1102" s="2"/>
      <c r="Q1102" s="2" t="s">
        <v>25</v>
      </c>
      <c r="R1102" s="2" t="s">
        <v>25</v>
      </c>
      <c r="S1102" s="2"/>
      <c r="T1102" s="3"/>
      <c r="U1102" s="2"/>
      <c r="V1102" s="2"/>
      <c r="W1102" s="2" t="s">
        <v>813</v>
      </c>
      <c r="X1102" s="2" t="s">
        <v>113</v>
      </c>
      <c r="Y1102" s="2" t="s">
        <v>170</v>
      </c>
      <c r="Z1102" s="2" t="s">
        <v>92</v>
      </c>
      <c r="AA1102" s="2" t="s">
        <v>90</v>
      </c>
      <c r="AB1102" s="2"/>
      <c r="AC1102" s="2" t="s">
        <v>114</v>
      </c>
      <c r="AD1102" s="2"/>
      <c r="AE1102" s="2" t="s">
        <v>171</v>
      </c>
      <c r="AF1102" s="2" t="s">
        <v>125</v>
      </c>
      <c r="AG1102" s="2" t="s">
        <v>126</v>
      </c>
      <c r="AH1102" s="2" t="s">
        <v>127</v>
      </c>
      <c r="AI1102" s="2"/>
      <c r="AJ1102" s="2" t="s">
        <v>321</v>
      </c>
      <c r="AK1102" s="2" t="s">
        <v>322</v>
      </c>
      <c r="AL1102" s="2" t="s">
        <v>322</v>
      </c>
      <c r="AM1102" s="2" t="s">
        <v>323</v>
      </c>
      <c r="AN1102" s="2" t="s">
        <v>978</v>
      </c>
      <c r="AO1102" s="22">
        <v>0</v>
      </c>
      <c r="AP1102" s="22">
        <v>0</v>
      </c>
      <c r="AQ1102" s="22">
        <v>1</v>
      </c>
      <c r="AR1102" s="22"/>
      <c r="AS1102" s="25">
        <v>25198</v>
      </c>
      <c r="AT1102" s="25">
        <v>0</v>
      </c>
      <c r="AU1102" s="25">
        <v>29410</v>
      </c>
      <c r="AV1102" s="25">
        <v>0</v>
      </c>
      <c r="AW1102" s="25">
        <v>25198</v>
      </c>
      <c r="AX1102" s="25">
        <v>29410</v>
      </c>
      <c r="AY1102" s="25">
        <v>4212</v>
      </c>
    </row>
    <row r="1103" spans="2:51" hidden="1">
      <c r="B1103" s="5" t="s">
        <v>19</v>
      </c>
      <c r="C1103" s="2" t="s">
        <v>112</v>
      </c>
      <c r="D1103" s="2" t="s">
        <v>100</v>
      </c>
      <c r="E1103" s="2"/>
      <c r="F1103" s="2"/>
      <c r="G1103" s="3">
        <v>46247</v>
      </c>
      <c r="H1103" s="2" t="s">
        <v>5492</v>
      </c>
      <c r="I1103" s="3">
        <v>46247</v>
      </c>
      <c r="J1103" s="2" t="s">
        <v>5493</v>
      </c>
      <c r="K1103" s="2"/>
      <c r="L1103" s="2"/>
      <c r="M1103" s="2" t="s">
        <v>90</v>
      </c>
      <c r="N1103" s="3"/>
      <c r="O1103" s="2"/>
      <c r="P1103" s="2"/>
      <c r="Q1103" s="2" t="s">
        <v>23</v>
      </c>
      <c r="R1103" s="2" t="s">
        <v>23</v>
      </c>
      <c r="S1103" s="2"/>
      <c r="T1103" s="3">
        <v>46247</v>
      </c>
      <c r="U1103" s="2" t="s">
        <v>5494</v>
      </c>
      <c r="V1103" s="2"/>
      <c r="W1103" s="2" t="s">
        <v>280</v>
      </c>
      <c r="X1103" s="2" t="s">
        <v>113</v>
      </c>
      <c r="Y1103" s="2" t="s">
        <v>196</v>
      </c>
      <c r="Z1103" s="2" t="s">
        <v>92</v>
      </c>
      <c r="AA1103" s="2" t="s">
        <v>90</v>
      </c>
      <c r="AB1103" s="2"/>
      <c r="AC1103" s="2" t="s">
        <v>93</v>
      </c>
      <c r="AD1103" s="2">
        <v>1</v>
      </c>
      <c r="AE1103" s="2" t="s">
        <v>282</v>
      </c>
      <c r="AF1103" s="2" t="s">
        <v>3</v>
      </c>
      <c r="AG1103" s="2" t="s">
        <v>3</v>
      </c>
      <c r="AH1103" s="2" t="s">
        <v>283</v>
      </c>
      <c r="AI1103" s="2"/>
      <c r="AJ1103" s="2" t="s">
        <v>282</v>
      </c>
      <c r="AK1103" s="2" t="s">
        <v>3</v>
      </c>
      <c r="AL1103" s="2" t="s">
        <v>3</v>
      </c>
      <c r="AM1103" s="2" t="s">
        <v>283</v>
      </c>
      <c r="AN1103" s="2" t="s">
        <v>5495</v>
      </c>
      <c r="AO1103" s="22">
        <v>0</v>
      </c>
      <c r="AP1103" s="22">
        <v>0</v>
      </c>
      <c r="AQ1103" s="22">
        <v>0</v>
      </c>
      <c r="AR1103" s="22">
        <v>0</v>
      </c>
      <c r="AS1103" s="25">
        <v>34500</v>
      </c>
      <c r="AT1103" s="25">
        <v>0</v>
      </c>
      <c r="AU1103" s="25">
        <v>35254</v>
      </c>
      <c r="AV1103" s="25">
        <v>0</v>
      </c>
      <c r="AW1103" s="25">
        <v>34500</v>
      </c>
      <c r="AX1103" s="25">
        <v>35254</v>
      </c>
      <c r="AY1103" s="25">
        <v>754</v>
      </c>
    </row>
    <row r="1104" spans="2:51" hidden="1">
      <c r="B1104" s="5" t="s">
        <v>19</v>
      </c>
      <c r="C1104" s="2" t="s">
        <v>112</v>
      </c>
      <c r="D1104" s="2" t="s">
        <v>100</v>
      </c>
      <c r="E1104" s="2"/>
      <c r="F1104" s="2"/>
      <c r="G1104" s="3">
        <v>46247</v>
      </c>
      <c r="H1104" s="2" t="s">
        <v>5496</v>
      </c>
      <c r="I1104" s="3">
        <v>46247</v>
      </c>
      <c r="J1104" s="2" t="s">
        <v>5497</v>
      </c>
      <c r="K1104" s="2"/>
      <c r="L1104" s="2"/>
      <c r="M1104" s="2" t="s">
        <v>90</v>
      </c>
      <c r="N1104" s="3"/>
      <c r="O1104" s="2"/>
      <c r="P1104" s="2"/>
      <c r="Q1104" s="2" t="s">
        <v>25</v>
      </c>
      <c r="R1104" s="2" t="s">
        <v>25</v>
      </c>
      <c r="S1104" s="2"/>
      <c r="T1104" s="3">
        <v>46247</v>
      </c>
      <c r="U1104" s="2" t="s">
        <v>5498</v>
      </c>
      <c r="V1104" s="2"/>
      <c r="W1104" s="2" t="s">
        <v>5499</v>
      </c>
      <c r="X1104" s="2" t="s">
        <v>113</v>
      </c>
      <c r="Y1104" s="2" t="s">
        <v>5500</v>
      </c>
      <c r="Z1104" s="2" t="s">
        <v>92</v>
      </c>
      <c r="AA1104" s="2" t="s">
        <v>90</v>
      </c>
      <c r="AB1104" s="2"/>
      <c r="AC1104" s="2" t="s">
        <v>114</v>
      </c>
      <c r="AD1104" s="2">
        <v>1</v>
      </c>
      <c r="AE1104" s="2" t="s">
        <v>125</v>
      </c>
      <c r="AF1104" s="2" t="s">
        <v>125</v>
      </c>
      <c r="AG1104" s="2" t="s">
        <v>126</v>
      </c>
      <c r="AH1104" s="2" t="s">
        <v>127</v>
      </c>
      <c r="AI1104" s="2"/>
      <c r="AJ1104" s="2" t="s">
        <v>233</v>
      </c>
      <c r="AK1104" s="2" t="s">
        <v>16</v>
      </c>
      <c r="AL1104" s="2" t="s">
        <v>16</v>
      </c>
      <c r="AM1104" s="2" t="s">
        <v>234</v>
      </c>
      <c r="AN1104" s="2"/>
      <c r="AO1104" s="22">
        <v>0</v>
      </c>
      <c r="AP1104" s="22">
        <v>0</v>
      </c>
      <c r="AQ1104" s="22">
        <v>0</v>
      </c>
      <c r="AR1104" s="22">
        <v>0</v>
      </c>
      <c r="AS1104" s="25">
        <v>27000</v>
      </c>
      <c r="AT1104" s="25">
        <v>0</v>
      </c>
      <c r="AU1104" s="25">
        <v>27045</v>
      </c>
      <c r="AV1104" s="25">
        <v>0</v>
      </c>
      <c r="AW1104" s="25">
        <v>27000</v>
      </c>
      <c r="AX1104" s="25">
        <v>27045</v>
      </c>
      <c r="AY1104" s="25">
        <v>45</v>
      </c>
    </row>
    <row r="1105" spans="2:51" hidden="1">
      <c r="B1105" s="5" t="s">
        <v>19</v>
      </c>
      <c r="C1105" s="2" t="s">
        <v>112</v>
      </c>
      <c r="D1105" s="2" t="s">
        <v>100</v>
      </c>
      <c r="E1105" s="2"/>
      <c r="F1105" s="2"/>
      <c r="G1105" s="3">
        <v>46247</v>
      </c>
      <c r="H1105" s="2" t="s">
        <v>5501</v>
      </c>
      <c r="I1105" s="3">
        <v>46247</v>
      </c>
      <c r="J1105" s="2" t="s">
        <v>5502</v>
      </c>
      <c r="K1105" s="2"/>
      <c r="L1105" s="2"/>
      <c r="M1105" s="2" t="s">
        <v>90</v>
      </c>
      <c r="N1105" s="3"/>
      <c r="O1105" s="2"/>
      <c r="P1105" s="2"/>
      <c r="Q1105" s="2" t="s">
        <v>23</v>
      </c>
      <c r="R1105" s="2" t="s">
        <v>23</v>
      </c>
      <c r="S1105" s="2"/>
      <c r="T1105" s="3">
        <v>46247</v>
      </c>
      <c r="U1105" s="2" t="s">
        <v>5503</v>
      </c>
      <c r="V1105" s="2"/>
      <c r="W1105" s="2" t="s">
        <v>5504</v>
      </c>
      <c r="X1105" s="2" t="s">
        <v>113</v>
      </c>
      <c r="Y1105" s="2" t="s">
        <v>5505</v>
      </c>
      <c r="Z1105" s="2" t="s">
        <v>92</v>
      </c>
      <c r="AA1105" s="2" t="s">
        <v>90</v>
      </c>
      <c r="AB1105" s="2"/>
      <c r="AC1105" s="2" t="s">
        <v>114</v>
      </c>
      <c r="AD1105" s="2">
        <v>1</v>
      </c>
      <c r="AE1105" s="2" t="s">
        <v>7</v>
      </c>
      <c r="AF1105" s="2" t="s">
        <v>7</v>
      </c>
      <c r="AG1105" s="2" t="s">
        <v>103</v>
      </c>
      <c r="AH1105" s="2" t="s">
        <v>7</v>
      </c>
      <c r="AI1105" s="2"/>
      <c r="AJ1105" s="2" t="s">
        <v>136</v>
      </c>
      <c r="AK1105" s="2" t="s">
        <v>9</v>
      </c>
      <c r="AL1105" s="2" t="s">
        <v>9</v>
      </c>
      <c r="AM1105" s="2" t="s">
        <v>137</v>
      </c>
      <c r="AN1105" s="2" t="s">
        <v>5506</v>
      </c>
      <c r="AO1105" s="22">
        <v>0</v>
      </c>
      <c r="AP1105" s="22">
        <v>0</v>
      </c>
      <c r="AQ1105" s="22">
        <v>0</v>
      </c>
      <c r="AR1105" s="22">
        <v>0</v>
      </c>
      <c r="AS1105" s="25">
        <v>38000</v>
      </c>
      <c r="AT1105" s="25">
        <v>0</v>
      </c>
      <c r="AU1105" s="25">
        <v>40037</v>
      </c>
      <c r="AV1105" s="25">
        <v>0</v>
      </c>
      <c r="AW1105" s="25">
        <v>38000</v>
      </c>
      <c r="AX1105" s="25">
        <v>40037</v>
      </c>
      <c r="AY1105" s="25">
        <v>2037</v>
      </c>
    </row>
    <row r="1106" spans="2:51" hidden="1">
      <c r="B1106" s="5" t="s">
        <v>19</v>
      </c>
      <c r="C1106" s="2" t="s">
        <v>112</v>
      </c>
      <c r="D1106" s="2" t="s">
        <v>100</v>
      </c>
      <c r="E1106" s="2"/>
      <c r="F1106" s="2"/>
      <c r="G1106" s="3">
        <v>46247</v>
      </c>
      <c r="H1106" s="2" t="s">
        <v>5507</v>
      </c>
      <c r="I1106" s="3">
        <v>46247</v>
      </c>
      <c r="J1106" s="2" t="s">
        <v>5508</v>
      </c>
      <c r="K1106" s="2"/>
      <c r="L1106" s="2"/>
      <c r="M1106" s="2" t="s">
        <v>90</v>
      </c>
      <c r="N1106" s="3"/>
      <c r="O1106" s="2"/>
      <c r="P1106" s="2"/>
      <c r="Q1106" s="2" t="s">
        <v>25</v>
      </c>
      <c r="R1106" s="2" t="s">
        <v>25</v>
      </c>
      <c r="S1106" s="2"/>
      <c r="T1106" s="3">
        <v>46247</v>
      </c>
      <c r="U1106" s="2" t="s">
        <v>5509</v>
      </c>
      <c r="V1106" s="2"/>
      <c r="W1106" s="2" t="s">
        <v>5510</v>
      </c>
      <c r="X1106" s="2" t="s">
        <v>113</v>
      </c>
      <c r="Y1106" s="2" t="s">
        <v>5511</v>
      </c>
      <c r="Z1106" s="2" t="s">
        <v>92</v>
      </c>
      <c r="AA1106" s="2" t="s">
        <v>90</v>
      </c>
      <c r="AB1106" s="2"/>
      <c r="AC1106" s="2" t="s">
        <v>114</v>
      </c>
      <c r="AD1106" s="2">
        <v>1</v>
      </c>
      <c r="AE1106" s="2" t="s">
        <v>125</v>
      </c>
      <c r="AF1106" s="2" t="s">
        <v>125</v>
      </c>
      <c r="AG1106" s="2" t="s">
        <v>126</v>
      </c>
      <c r="AH1106" s="2" t="s">
        <v>127</v>
      </c>
      <c r="AI1106" s="2"/>
      <c r="AJ1106" s="2" t="s">
        <v>179</v>
      </c>
      <c r="AK1106" s="2" t="s">
        <v>8</v>
      </c>
      <c r="AL1106" s="2" t="s">
        <v>8</v>
      </c>
      <c r="AM1106" s="2" t="s">
        <v>180</v>
      </c>
      <c r="AN1106" s="2"/>
      <c r="AO1106" s="22">
        <v>0</v>
      </c>
      <c r="AP1106" s="22">
        <v>0</v>
      </c>
      <c r="AQ1106" s="22">
        <v>0</v>
      </c>
      <c r="AR1106" s="22">
        <v>0</v>
      </c>
      <c r="AS1106" s="25">
        <v>12000</v>
      </c>
      <c r="AT1106" s="25">
        <v>0</v>
      </c>
      <c r="AU1106" s="25">
        <v>14503</v>
      </c>
      <c r="AV1106" s="25">
        <v>0</v>
      </c>
      <c r="AW1106" s="25">
        <v>12000</v>
      </c>
      <c r="AX1106" s="25">
        <v>14503</v>
      </c>
      <c r="AY1106" s="25">
        <v>2503</v>
      </c>
    </row>
    <row r="1107" spans="2:51" hidden="1">
      <c r="B1107" s="5" t="s">
        <v>19</v>
      </c>
      <c r="C1107" s="2" t="s">
        <v>112</v>
      </c>
      <c r="D1107" s="2" t="s">
        <v>100</v>
      </c>
      <c r="E1107" s="2"/>
      <c r="F1107" s="2"/>
      <c r="G1107" s="3">
        <v>46247</v>
      </c>
      <c r="H1107" s="2" t="s">
        <v>5512</v>
      </c>
      <c r="I1107" s="3">
        <v>46247</v>
      </c>
      <c r="J1107" s="2" t="s">
        <v>5513</v>
      </c>
      <c r="K1107" s="2"/>
      <c r="L1107" s="2"/>
      <c r="M1107" s="2" t="s">
        <v>90</v>
      </c>
      <c r="N1107" s="3"/>
      <c r="O1107" s="2"/>
      <c r="P1107" s="2"/>
      <c r="Q1107" s="2" t="s">
        <v>25</v>
      </c>
      <c r="R1107" s="2" t="s">
        <v>25</v>
      </c>
      <c r="S1107" s="2"/>
      <c r="T1107" s="3">
        <v>46247</v>
      </c>
      <c r="U1107" s="2" t="s">
        <v>5514</v>
      </c>
      <c r="V1107" s="2"/>
      <c r="W1107" s="2" t="s">
        <v>5515</v>
      </c>
      <c r="X1107" s="2" t="s">
        <v>113</v>
      </c>
      <c r="Y1107" s="2" t="s">
        <v>5516</v>
      </c>
      <c r="Z1107" s="2" t="s">
        <v>92</v>
      </c>
      <c r="AA1107" s="2" t="s">
        <v>90</v>
      </c>
      <c r="AB1107" s="2"/>
      <c r="AC1107" s="2" t="s">
        <v>114</v>
      </c>
      <c r="AD1107" s="2">
        <v>1</v>
      </c>
      <c r="AE1107" s="2" t="s">
        <v>125</v>
      </c>
      <c r="AF1107" s="2" t="s">
        <v>125</v>
      </c>
      <c r="AG1107" s="2" t="s">
        <v>126</v>
      </c>
      <c r="AH1107" s="2" t="s">
        <v>127</v>
      </c>
      <c r="AI1107" s="2"/>
      <c r="AJ1107" s="2" t="s">
        <v>179</v>
      </c>
      <c r="AK1107" s="2" t="s">
        <v>8</v>
      </c>
      <c r="AL1107" s="2" t="s">
        <v>8</v>
      </c>
      <c r="AM1107" s="2" t="s">
        <v>180</v>
      </c>
      <c r="AN1107" s="2"/>
      <c r="AO1107" s="22">
        <v>0</v>
      </c>
      <c r="AP1107" s="22">
        <v>0</v>
      </c>
      <c r="AQ1107" s="22">
        <v>0</v>
      </c>
      <c r="AR1107" s="22">
        <v>0</v>
      </c>
      <c r="AS1107" s="25">
        <v>13000</v>
      </c>
      <c r="AT1107" s="25">
        <v>0</v>
      </c>
      <c r="AU1107" s="25">
        <v>14503</v>
      </c>
      <c r="AV1107" s="25">
        <v>0</v>
      </c>
      <c r="AW1107" s="25">
        <v>13000</v>
      </c>
      <c r="AX1107" s="25">
        <v>14503</v>
      </c>
      <c r="AY1107" s="25">
        <v>1503</v>
      </c>
    </row>
    <row r="1108" spans="2:51" hidden="1">
      <c r="B1108" s="5" t="s">
        <v>19</v>
      </c>
      <c r="C1108" s="2" t="s">
        <v>112</v>
      </c>
      <c r="D1108" s="2" t="s">
        <v>100</v>
      </c>
      <c r="E1108" s="2"/>
      <c r="F1108" s="2"/>
      <c r="G1108" s="3">
        <v>46247</v>
      </c>
      <c r="H1108" s="2" t="s">
        <v>5517</v>
      </c>
      <c r="I1108" s="3">
        <v>46247</v>
      </c>
      <c r="J1108" s="2" t="s">
        <v>5518</v>
      </c>
      <c r="K1108" s="2"/>
      <c r="L1108" s="2"/>
      <c r="M1108" s="2" t="s">
        <v>90</v>
      </c>
      <c r="N1108" s="3"/>
      <c r="O1108" s="2"/>
      <c r="P1108" s="2"/>
      <c r="Q1108" s="2" t="s">
        <v>25</v>
      </c>
      <c r="R1108" s="2" t="s">
        <v>25</v>
      </c>
      <c r="S1108" s="2"/>
      <c r="T1108" s="3">
        <v>46247</v>
      </c>
      <c r="U1108" s="2" t="s">
        <v>5519</v>
      </c>
      <c r="V1108" s="2"/>
      <c r="W1108" s="2" t="s">
        <v>568</v>
      </c>
      <c r="X1108" s="2" t="s">
        <v>113</v>
      </c>
      <c r="Y1108" s="2" t="s">
        <v>569</v>
      </c>
      <c r="Z1108" s="2" t="s">
        <v>92</v>
      </c>
      <c r="AA1108" s="2" t="s">
        <v>90</v>
      </c>
      <c r="AB1108" s="2"/>
      <c r="AC1108" s="2" t="s">
        <v>114</v>
      </c>
      <c r="AD1108" s="2">
        <v>1</v>
      </c>
      <c r="AE1108" s="2" t="s">
        <v>125</v>
      </c>
      <c r="AF1108" s="2" t="s">
        <v>125</v>
      </c>
      <c r="AG1108" s="2" t="s">
        <v>126</v>
      </c>
      <c r="AH1108" s="2" t="s">
        <v>127</v>
      </c>
      <c r="AI1108" s="2"/>
      <c r="AJ1108" s="2" t="s">
        <v>4078</v>
      </c>
      <c r="AK1108" s="2" t="s">
        <v>4078</v>
      </c>
      <c r="AL1108" s="2" t="s">
        <v>103</v>
      </c>
      <c r="AM1108" s="2" t="s">
        <v>847</v>
      </c>
      <c r="AN1108" s="2"/>
      <c r="AO1108" s="22">
        <v>0</v>
      </c>
      <c r="AP1108" s="22">
        <v>0</v>
      </c>
      <c r="AQ1108" s="22">
        <v>0</v>
      </c>
      <c r="AR1108" s="22">
        <v>0</v>
      </c>
      <c r="AS1108" s="25">
        <v>12000</v>
      </c>
      <c r="AT1108" s="25">
        <v>0</v>
      </c>
      <c r="AU1108" s="25">
        <v>12659</v>
      </c>
      <c r="AV1108" s="25">
        <v>0</v>
      </c>
      <c r="AW1108" s="25">
        <v>12000</v>
      </c>
      <c r="AX1108" s="25">
        <v>12659</v>
      </c>
      <c r="AY1108" s="25">
        <v>659</v>
      </c>
    </row>
    <row r="1109" spans="2:51" hidden="1">
      <c r="B1109" s="5" t="s">
        <v>19</v>
      </c>
      <c r="C1109" s="2" t="s">
        <v>131</v>
      </c>
      <c r="D1109" s="2"/>
      <c r="E1109" s="2"/>
      <c r="F1109" s="2" t="s">
        <v>126</v>
      </c>
      <c r="G1109" s="3">
        <v>46247</v>
      </c>
      <c r="H1109" s="2" t="s">
        <v>5520</v>
      </c>
      <c r="I1109" s="3">
        <v>46247</v>
      </c>
      <c r="J1109" s="2" t="s">
        <v>5521</v>
      </c>
      <c r="K1109" s="2" t="s">
        <v>126</v>
      </c>
      <c r="L1109" s="2"/>
      <c r="M1109" s="2" t="s">
        <v>90</v>
      </c>
      <c r="N1109" s="3">
        <v>46247</v>
      </c>
      <c r="O1109" s="2"/>
      <c r="P1109" s="2"/>
      <c r="Q1109" s="2" t="s">
        <v>25</v>
      </c>
      <c r="R1109" s="2" t="s">
        <v>25</v>
      </c>
      <c r="S1109" s="2"/>
      <c r="T1109" s="3"/>
      <c r="U1109" s="2"/>
      <c r="V1109" s="2"/>
      <c r="W1109" s="2" t="s">
        <v>1224</v>
      </c>
      <c r="X1109" s="2" t="s">
        <v>113</v>
      </c>
      <c r="Y1109" s="2" t="s">
        <v>170</v>
      </c>
      <c r="Z1109" s="2" t="s">
        <v>92</v>
      </c>
      <c r="AA1109" s="2" t="s">
        <v>90</v>
      </c>
      <c r="AB1109" s="2"/>
      <c r="AC1109" s="2" t="s">
        <v>114</v>
      </c>
      <c r="AD1109" s="2"/>
      <c r="AE1109" s="2" t="s">
        <v>171</v>
      </c>
      <c r="AF1109" s="2" t="s">
        <v>125</v>
      </c>
      <c r="AG1109" s="2" t="s">
        <v>126</v>
      </c>
      <c r="AH1109" s="2" t="s">
        <v>127</v>
      </c>
      <c r="AI1109" s="2"/>
      <c r="AJ1109" s="2" t="s">
        <v>123</v>
      </c>
      <c r="AK1109" s="2" t="s">
        <v>13</v>
      </c>
      <c r="AL1109" s="2" t="s">
        <v>13</v>
      </c>
      <c r="AM1109" s="2" t="s">
        <v>124</v>
      </c>
      <c r="AN1109" s="2" t="s">
        <v>965</v>
      </c>
      <c r="AO1109" s="22">
        <v>0</v>
      </c>
      <c r="AP1109" s="22">
        <v>0</v>
      </c>
      <c r="AQ1109" s="22">
        <v>1</v>
      </c>
      <c r="AR1109" s="22"/>
      <c r="AS1109" s="25">
        <v>20893</v>
      </c>
      <c r="AT1109" s="25">
        <v>0</v>
      </c>
      <c r="AU1109" s="25">
        <v>23291</v>
      </c>
      <c r="AV1109" s="25">
        <v>0</v>
      </c>
      <c r="AW1109" s="25">
        <v>20893</v>
      </c>
      <c r="AX1109" s="25">
        <v>23291</v>
      </c>
      <c r="AY1109" s="25">
        <v>2398</v>
      </c>
    </row>
    <row r="1110" spans="2:51" hidden="1">
      <c r="B1110" s="5" t="s">
        <v>19</v>
      </c>
      <c r="C1110" s="2" t="s">
        <v>131</v>
      </c>
      <c r="D1110" s="2"/>
      <c r="E1110" s="2"/>
      <c r="F1110" s="2" t="s">
        <v>126</v>
      </c>
      <c r="G1110" s="3">
        <v>46247</v>
      </c>
      <c r="H1110" s="2" t="s">
        <v>5522</v>
      </c>
      <c r="I1110" s="3">
        <v>46247</v>
      </c>
      <c r="J1110" s="2" t="s">
        <v>5523</v>
      </c>
      <c r="K1110" s="2" t="s">
        <v>126</v>
      </c>
      <c r="L1110" s="2"/>
      <c r="M1110" s="2" t="s">
        <v>90</v>
      </c>
      <c r="N1110" s="3">
        <v>46247</v>
      </c>
      <c r="O1110" s="2"/>
      <c r="P1110" s="2"/>
      <c r="Q1110" s="2" t="s">
        <v>25</v>
      </c>
      <c r="R1110" s="2" t="s">
        <v>25</v>
      </c>
      <c r="S1110" s="2"/>
      <c r="T1110" s="3"/>
      <c r="U1110" s="2"/>
      <c r="V1110" s="2"/>
      <c r="W1110" s="2" t="s">
        <v>1089</v>
      </c>
      <c r="X1110" s="2" t="s">
        <v>113</v>
      </c>
      <c r="Y1110" s="2" t="s">
        <v>170</v>
      </c>
      <c r="Z1110" s="2" t="s">
        <v>92</v>
      </c>
      <c r="AA1110" s="2" t="s">
        <v>90</v>
      </c>
      <c r="AB1110" s="2"/>
      <c r="AC1110" s="2" t="s">
        <v>114</v>
      </c>
      <c r="AD1110" s="2"/>
      <c r="AE1110" s="2" t="s">
        <v>171</v>
      </c>
      <c r="AF1110" s="2" t="s">
        <v>125</v>
      </c>
      <c r="AG1110" s="2" t="s">
        <v>126</v>
      </c>
      <c r="AH1110" s="2" t="s">
        <v>127</v>
      </c>
      <c r="AI1110" s="2"/>
      <c r="AJ1110" s="2" t="s">
        <v>136</v>
      </c>
      <c r="AK1110" s="2" t="s">
        <v>9</v>
      </c>
      <c r="AL1110" s="2" t="s">
        <v>9</v>
      </c>
      <c r="AM1110" s="2" t="s">
        <v>137</v>
      </c>
      <c r="AN1110" s="2" t="s">
        <v>181</v>
      </c>
      <c r="AO1110" s="22">
        <v>0</v>
      </c>
      <c r="AP1110" s="22">
        <v>0</v>
      </c>
      <c r="AQ1110" s="22">
        <v>1</v>
      </c>
      <c r="AR1110" s="22"/>
      <c r="AS1110" s="25">
        <v>29536</v>
      </c>
      <c r="AT1110" s="25">
        <v>0</v>
      </c>
      <c r="AU1110" s="25">
        <v>32223</v>
      </c>
      <c r="AV1110" s="25">
        <v>0</v>
      </c>
      <c r="AW1110" s="25">
        <v>29536</v>
      </c>
      <c r="AX1110" s="25">
        <v>32223</v>
      </c>
      <c r="AY1110" s="25">
        <v>2687</v>
      </c>
    </row>
    <row r="1111" spans="2:51" hidden="1">
      <c r="B1111" s="5" t="s">
        <v>19</v>
      </c>
      <c r="C1111" s="2" t="s">
        <v>131</v>
      </c>
      <c r="D1111" s="2"/>
      <c r="E1111" s="2"/>
      <c r="F1111" s="2" t="s">
        <v>126</v>
      </c>
      <c r="G1111" s="3">
        <v>46247</v>
      </c>
      <c r="H1111" s="2" t="s">
        <v>5524</v>
      </c>
      <c r="I1111" s="3">
        <v>46247</v>
      </c>
      <c r="J1111" s="2" t="s">
        <v>5525</v>
      </c>
      <c r="K1111" s="2" t="s">
        <v>126</v>
      </c>
      <c r="L1111" s="2"/>
      <c r="M1111" s="2" t="s">
        <v>90</v>
      </c>
      <c r="N1111" s="3">
        <v>46247</v>
      </c>
      <c r="O1111" s="2"/>
      <c r="P1111" s="2"/>
      <c r="Q1111" s="2" t="s">
        <v>25</v>
      </c>
      <c r="R1111" s="2" t="s">
        <v>25</v>
      </c>
      <c r="S1111" s="2"/>
      <c r="T1111" s="3"/>
      <c r="U1111" s="2"/>
      <c r="V1111" s="2"/>
      <c r="W1111" s="2" t="s">
        <v>182</v>
      </c>
      <c r="X1111" s="2" t="s">
        <v>113</v>
      </c>
      <c r="Y1111" s="2" t="s">
        <v>170</v>
      </c>
      <c r="Z1111" s="2" t="s">
        <v>92</v>
      </c>
      <c r="AA1111" s="2" t="s">
        <v>90</v>
      </c>
      <c r="AB1111" s="2"/>
      <c r="AC1111" s="2" t="s">
        <v>114</v>
      </c>
      <c r="AD1111" s="2"/>
      <c r="AE1111" s="2" t="s">
        <v>171</v>
      </c>
      <c r="AF1111" s="2" t="s">
        <v>125</v>
      </c>
      <c r="AG1111" s="2" t="s">
        <v>126</v>
      </c>
      <c r="AH1111" s="2" t="s">
        <v>127</v>
      </c>
      <c r="AI1111" s="2"/>
      <c r="AJ1111" s="2" t="s">
        <v>138</v>
      </c>
      <c r="AK1111" s="2" t="s">
        <v>103</v>
      </c>
      <c r="AL1111" s="2" t="s">
        <v>103</v>
      </c>
      <c r="AM1111" s="2" t="s">
        <v>139</v>
      </c>
      <c r="AN1111" s="2" t="s">
        <v>388</v>
      </c>
      <c r="AO1111" s="22">
        <v>0</v>
      </c>
      <c r="AP1111" s="22">
        <v>0</v>
      </c>
      <c r="AQ1111" s="22">
        <v>1</v>
      </c>
      <c r="AR1111" s="22"/>
      <c r="AS1111" s="25">
        <v>10610</v>
      </c>
      <c r="AT1111" s="25">
        <v>0</v>
      </c>
      <c r="AU1111" s="25">
        <v>12659</v>
      </c>
      <c r="AV1111" s="25">
        <v>0</v>
      </c>
      <c r="AW1111" s="25">
        <v>10610</v>
      </c>
      <c r="AX1111" s="25">
        <v>12659</v>
      </c>
      <c r="AY1111" s="25">
        <v>2049</v>
      </c>
    </row>
    <row r="1112" spans="2:51" hidden="1">
      <c r="B1112" s="5" t="s">
        <v>19</v>
      </c>
      <c r="C1112" s="2" t="s">
        <v>131</v>
      </c>
      <c r="D1112" s="2"/>
      <c r="E1112" s="2"/>
      <c r="F1112" s="2" t="s">
        <v>126</v>
      </c>
      <c r="G1112" s="3">
        <v>46247</v>
      </c>
      <c r="H1112" s="2" t="s">
        <v>5526</v>
      </c>
      <c r="I1112" s="3">
        <v>46247</v>
      </c>
      <c r="J1112" s="2" t="s">
        <v>5527</v>
      </c>
      <c r="K1112" s="2" t="s">
        <v>126</v>
      </c>
      <c r="L1112" s="2"/>
      <c r="M1112" s="2" t="s">
        <v>90</v>
      </c>
      <c r="N1112" s="3">
        <v>46247</v>
      </c>
      <c r="O1112" s="2"/>
      <c r="P1112" s="2"/>
      <c r="Q1112" s="2" t="s">
        <v>25</v>
      </c>
      <c r="R1112" s="2" t="s">
        <v>25</v>
      </c>
      <c r="S1112" s="2"/>
      <c r="T1112" s="3"/>
      <c r="U1112" s="2"/>
      <c r="V1112" s="2"/>
      <c r="W1112" s="2" t="s">
        <v>770</v>
      </c>
      <c r="X1112" s="2" t="s">
        <v>113</v>
      </c>
      <c r="Y1112" s="2" t="s">
        <v>771</v>
      </c>
      <c r="Z1112" s="2" t="s">
        <v>92</v>
      </c>
      <c r="AA1112" s="2" t="s">
        <v>90</v>
      </c>
      <c r="AB1112" s="2"/>
      <c r="AC1112" s="2" t="s">
        <v>114</v>
      </c>
      <c r="AD1112" s="2"/>
      <c r="AE1112" s="2" t="s">
        <v>171</v>
      </c>
      <c r="AF1112" s="2" t="s">
        <v>125</v>
      </c>
      <c r="AG1112" s="2" t="s">
        <v>126</v>
      </c>
      <c r="AH1112" s="2" t="s">
        <v>127</v>
      </c>
      <c r="AI1112" s="2"/>
      <c r="AJ1112" s="2" t="s">
        <v>138</v>
      </c>
      <c r="AK1112" s="2" t="s">
        <v>103</v>
      </c>
      <c r="AL1112" s="2" t="s">
        <v>103</v>
      </c>
      <c r="AM1112" s="2" t="s">
        <v>139</v>
      </c>
      <c r="AN1112" s="2" t="s">
        <v>1005</v>
      </c>
      <c r="AO1112" s="22">
        <v>0</v>
      </c>
      <c r="AP1112" s="22">
        <v>0</v>
      </c>
      <c r="AQ1112" s="22">
        <v>1</v>
      </c>
      <c r="AR1112" s="22"/>
      <c r="AS1112" s="25">
        <v>10610</v>
      </c>
      <c r="AT1112" s="25">
        <v>0</v>
      </c>
      <c r="AU1112" s="25">
        <v>11506</v>
      </c>
      <c r="AV1112" s="25">
        <v>0</v>
      </c>
      <c r="AW1112" s="25">
        <v>10610</v>
      </c>
      <c r="AX1112" s="25">
        <v>11506</v>
      </c>
      <c r="AY1112" s="25">
        <v>896</v>
      </c>
    </row>
    <row r="1113" spans="2:51" hidden="1">
      <c r="B1113" s="5" t="s">
        <v>19</v>
      </c>
      <c r="C1113" s="2" t="s">
        <v>131</v>
      </c>
      <c r="D1113" s="2"/>
      <c r="E1113" s="2"/>
      <c r="F1113" s="2" t="s">
        <v>126</v>
      </c>
      <c r="G1113" s="3">
        <v>46247</v>
      </c>
      <c r="H1113" s="2" t="s">
        <v>5528</v>
      </c>
      <c r="I1113" s="3">
        <v>46247</v>
      </c>
      <c r="J1113" s="2" t="s">
        <v>5529</v>
      </c>
      <c r="K1113" s="2" t="s">
        <v>126</v>
      </c>
      <c r="L1113" s="2"/>
      <c r="M1113" s="2" t="s">
        <v>90</v>
      </c>
      <c r="N1113" s="3">
        <v>46247</v>
      </c>
      <c r="O1113" s="2"/>
      <c r="P1113" s="2"/>
      <c r="Q1113" s="2" t="s">
        <v>25</v>
      </c>
      <c r="R1113" s="2" t="s">
        <v>25</v>
      </c>
      <c r="S1113" s="2"/>
      <c r="T1113" s="3"/>
      <c r="U1113" s="2"/>
      <c r="V1113" s="2"/>
      <c r="W1113" s="2" t="s">
        <v>479</v>
      </c>
      <c r="X1113" s="2" t="s">
        <v>113</v>
      </c>
      <c r="Y1113" s="2" t="s">
        <v>170</v>
      </c>
      <c r="Z1113" s="2" t="s">
        <v>92</v>
      </c>
      <c r="AA1113" s="2" t="s">
        <v>90</v>
      </c>
      <c r="AB1113" s="2"/>
      <c r="AC1113" s="2" t="s">
        <v>114</v>
      </c>
      <c r="AD1113" s="2"/>
      <c r="AE1113" s="2" t="s">
        <v>171</v>
      </c>
      <c r="AF1113" s="2" t="s">
        <v>125</v>
      </c>
      <c r="AG1113" s="2" t="s">
        <v>126</v>
      </c>
      <c r="AH1113" s="2" t="s">
        <v>127</v>
      </c>
      <c r="AI1113" s="2"/>
      <c r="AJ1113" s="2" t="s">
        <v>365</v>
      </c>
      <c r="AK1113" s="2" t="s">
        <v>204</v>
      </c>
      <c r="AL1113" s="2" t="s">
        <v>204</v>
      </c>
      <c r="AM1113" s="2" t="s">
        <v>205</v>
      </c>
      <c r="AN1113" s="2" t="s">
        <v>366</v>
      </c>
      <c r="AO1113" s="22">
        <v>0</v>
      </c>
      <c r="AP1113" s="22">
        <v>0</v>
      </c>
      <c r="AQ1113" s="22">
        <v>1</v>
      </c>
      <c r="AR1113" s="22"/>
      <c r="AS1113" s="25">
        <v>21794</v>
      </c>
      <c r="AT1113" s="25">
        <v>0</v>
      </c>
      <c r="AU1113" s="25">
        <v>23245</v>
      </c>
      <c r="AV1113" s="25">
        <v>0</v>
      </c>
      <c r="AW1113" s="25">
        <v>21794</v>
      </c>
      <c r="AX1113" s="25">
        <v>23245</v>
      </c>
      <c r="AY1113" s="25">
        <v>1451</v>
      </c>
    </row>
    <row r="1114" spans="2:51" hidden="1">
      <c r="B1114" s="5" t="s">
        <v>19</v>
      </c>
      <c r="C1114" s="2" t="s">
        <v>131</v>
      </c>
      <c r="D1114" s="2"/>
      <c r="E1114" s="2"/>
      <c r="F1114" s="2" t="s">
        <v>126</v>
      </c>
      <c r="G1114" s="3">
        <v>46247</v>
      </c>
      <c r="H1114" s="2" t="s">
        <v>5530</v>
      </c>
      <c r="I1114" s="3">
        <v>46247</v>
      </c>
      <c r="J1114" s="2" t="s">
        <v>5531</v>
      </c>
      <c r="K1114" s="2" t="s">
        <v>126</v>
      </c>
      <c r="L1114" s="2"/>
      <c r="M1114" s="2" t="s">
        <v>90</v>
      </c>
      <c r="N1114" s="3">
        <v>46247</v>
      </c>
      <c r="O1114" s="2"/>
      <c r="P1114" s="2"/>
      <c r="Q1114" s="2" t="s">
        <v>25</v>
      </c>
      <c r="R1114" s="2" t="s">
        <v>25</v>
      </c>
      <c r="S1114" s="2"/>
      <c r="T1114" s="3"/>
      <c r="U1114" s="2"/>
      <c r="V1114" s="2"/>
      <c r="W1114" s="2" t="s">
        <v>588</v>
      </c>
      <c r="X1114" s="2" t="s">
        <v>113</v>
      </c>
      <c r="Y1114" s="2" t="s">
        <v>170</v>
      </c>
      <c r="Z1114" s="2" t="s">
        <v>92</v>
      </c>
      <c r="AA1114" s="2" t="s">
        <v>90</v>
      </c>
      <c r="AB1114" s="2"/>
      <c r="AC1114" s="2" t="s">
        <v>114</v>
      </c>
      <c r="AD1114" s="2"/>
      <c r="AE1114" s="2" t="s">
        <v>171</v>
      </c>
      <c r="AF1114" s="2" t="s">
        <v>125</v>
      </c>
      <c r="AG1114" s="2" t="s">
        <v>126</v>
      </c>
      <c r="AH1114" s="2" t="s">
        <v>127</v>
      </c>
      <c r="AI1114" s="2"/>
      <c r="AJ1114" s="2" t="s">
        <v>238</v>
      </c>
      <c r="AK1114" s="2" t="s">
        <v>206</v>
      </c>
      <c r="AL1114" s="2" t="s">
        <v>206</v>
      </c>
      <c r="AM1114" s="2" t="s">
        <v>239</v>
      </c>
      <c r="AN1114" s="2" t="s">
        <v>285</v>
      </c>
      <c r="AO1114" s="22">
        <v>0</v>
      </c>
      <c r="AP1114" s="22">
        <v>0</v>
      </c>
      <c r="AQ1114" s="22">
        <v>1</v>
      </c>
      <c r="AR1114" s="22"/>
      <c r="AS1114" s="25">
        <v>71690</v>
      </c>
      <c r="AT1114" s="25">
        <v>0</v>
      </c>
      <c r="AU1114" s="25">
        <v>80584</v>
      </c>
      <c r="AV1114" s="25">
        <v>0</v>
      </c>
      <c r="AW1114" s="25">
        <v>71690</v>
      </c>
      <c r="AX1114" s="25">
        <v>80584</v>
      </c>
      <c r="AY1114" s="25">
        <v>8894</v>
      </c>
    </row>
    <row r="1115" spans="2:51" hidden="1">
      <c r="B1115" s="5" t="s">
        <v>19</v>
      </c>
      <c r="C1115" s="2" t="s">
        <v>131</v>
      </c>
      <c r="D1115" s="2"/>
      <c r="E1115" s="2"/>
      <c r="F1115" s="2" t="s">
        <v>126</v>
      </c>
      <c r="G1115" s="3">
        <v>46247</v>
      </c>
      <c r="H1115" s="2" t="s">
        <v>5532</v>
      </c>
      <c r="I1115" s="3">
        <v>46247</v>
      </c>
      <c r="J1115" s="2" t="s">
        <v>5533</v>
      </c>
      <c r="K1115" s="2" t="s">
        <v>126</v>
      </c>
      <c r="L1115" s="2"/>
      <c r="M1115" s="2" t="s">
        <v>90</v>
      </c>
      <c r="N1115" s="3">
        <v>46247</v>
      </c>
      <c r="O1115" s="2"/>
      <c r="P1115" s="2"/>
      <c r="Q1115" s="2" t="s">
        <v>25</v>
      </c>
      <c r="R1115" s="2" t="s">
        <v>25</v>
      </c>
      <c r="S1115" s="2"/>
      <c r="T1115" s="3"/>
      <c r="U1115" s="2"/>
      <c r="V1115" s="2"/>
      <c r="W1115" s="2" t="s">
        <v>466</v>
      </c>
      <c r="X1115" s="2" t="s">
        <v>113</v>
      </c>
      <c r="Y1115" s="2" t="s">
        <v>573</v>
      </c>
      <c r="Z1115" s="2" t="s">
        <v>92</v>
      </c>
      <c r="AA1115" s="2" t="s">
        <v>90</v>
      </c>
      <c r="AB1115" s="2"/>
      <c r="AC1115" s="2" t="s">
        <v>114</v>
      </c>
      <c r="AD1115" s="2"/>
      <c r="AE1115" s="2" t="s">
        <v>171</v>
      </c>
      <c r="AF1115" s="2" t="s">
        <v>125</v>
      </c>
      <c r="AG1115" s="2" t="s">
        <v>126</v>
      </c>
      <c r="AH1115" s="2" t="s">
        <v>127</v>
      </c>
      <c r="AI1115" s="2"/>
      <c r="AJ1115" s="2" t="s">
        <v>123</v>
      </c>
      <c r="AK1115" s="2" t="s">
        <v>13</v>
      </c>
      <c r="AL1115" s="2" t="s">
        <v>13</v>
      </c>
      <c r="AM1115" s="2" t="s">
        <v>124</v>
      </c>
      <c r="AN1115" s="2" t="s">
        <v>1097</v>
      </c>
      <c r="AO1115" s="22">
        <v>0</v>
      </c>
      <c r="AP1115" s="22">
        <v>0</v>
      </c>
      <c r="AQ1115" s="22">
        <v>1</v>
      </c>
      <c r="AR1115" s="22"/>
      <c r="AS1115" s="25">
        <v>20073</v>
      </c>
      <c r="AT1115" s="25">
        <v>0</v>
      </c>
      <c r="AU1115" s="25">
        <v>21897</v>
      </c>
      <c r="AV1115" s="25">
        <v>0</v>
      </c>
      <c r="AW1115" s="25">
        <v>20073</v>
      </c>
      <c r="AX1115" s="25">
        <v>21897</v>
      </c>
      <c r="AY1115" s="25">
        <v>1824</v>
      </c>
    </row>
    <row r="1116" spans="2:51" hidden="1">
      <c r="B1116" s="5" t="s">
        <v>19</v>
      </c>
      <c r="C1116" s="2" t="s">
        <v>131</v>
      </c>
      <c r="D1116" s="2"/>
      <c r="E1116" s="2"/>
      <c r="F1116" s="2" t="s">
        <v>126</v>
      </c>
      <c r="G1116" s="3">
        <v>46247</v>
      </c>
      <c r="H1116" s="2" t="s">
        <v>5534</v>
      </c>
      <c r="I1116" s="3">
        <v>46247</v>
      </c>
      <c r="J1116" s="2" t="s">
        <v>5535</v>
      </c>
      <c r="K1116" s="2" t="s">
        <v>126</v>
      </c>
      <c r="L1116" s="2"/>
      <c r="M1116" s="2" t="s">
        <v>90</v>
      </c>
      <c r="N1116" s="3">
        <v>46247</v>
      </c>
      <c r="O1116" s="2"/>
      <c r="P1116" s="2"/>
      <c r="Q1116" s="2" t="s">
        <v>25</v>
      </c>
      <c r="R1116" s="2" t="s">
        <v>25</v>
      </c>
      <c r="S1116" s="2"/>
      <c r="T1116" s="3"/>
      <c r="U1116" s="2"/>
      <c r="V1116" s="2"/>
      <c r="W1116" s="2" t="s">
        <v>950</v>
      </c>
      <c r="X1116" s="2" t="s">
        <v>113</v>
      </c>
      <c r="Y1116" s="2" t="s">
        <v>170</v>
      </c>
      <c r="Z1116" s="2" t="s">
        <v>92</v>
      </c>
      <c r="AA1116" s="2" t="s">
        <v>90</v>
      </c>
      <c r="AB1116" s="2"/>
      <c r="AC1116" s="2" t="s">
        <v>114</v>
      </c>
      <c r="AD1116" s="2"/>
      <c r="AE1116" s="2" t="s">
        <v>171</v>
      </c>
      <c r="AF1116" s="2" t="s">
        <v>125</v>
      </c>
      <c r="AG1116" s="2" t="s">
        <v>126</v>
      </c>
      <c r="AH1116" s="2" t="s">
        <v>127</v>
      </c>
      <c r="AI1116" s="2"/>
      <c r="AJ1116" s="2" t="s">
        <v>138</v>
      </c>
      <c r="AK1116" s="2" t="s">
        <v>103</v>
      </c>
      <c r="AL1116" s="2" t="s">
        <v>103</v>
      </c>
      <c r="AM1116" s="2" t="s">
        <v>139</v>
      </c>
      <c r="AN1116" s="2" t="s">
        <v>406</v>
      </c>
      <c r="AO1116" s="22">
        <v>0</v>
      </c>
      <c r="AP1116" s="22">
        <v>0</v>
      </c>
      <c r="AQ1116" s="22">
        <v>1</v>
      </c>
      <c r="AR1116" s="22"/>
      <c r="AS1116" s="25">
        <v>22530</v>
      </c>
      <c r="AT1116" s="25">
        <v>0</v>
      </c>
      <c r="AU1116" s="25">
        <v>22627</v>
      </c>
      <c r="AV1116" s="25">
        <v>0</v>
      </c>
      <c r="AW1116" s="25">
        <v>22530</v>
      </c>
      <c r="AX1116" s="25">
        <v>22627</v>
      </c>
      <c r="AY1116" s="25">
        <v>97</v>
      </c>
    </row>
    <row r="1117" spans="2:51" hidden="1">
      <c r="B1117" s="5" t="s">
        <v>19</v>
      </c>
      <c r="C1117" s="2" t="s">
        <v>131</v>
      </c>
      <c r="D1117" s="2"/>
      <c r="E1117" s="2"/>
      <c r="F1117" s="2" t="s">
        <v>126</v>
      </c>
      <c r="G1117" s="3">
        <v>46247</v>
      </c>
      <c r="H1117" s="2" t="s">
        <v>5536</v>
      </c>
      <c r="I1117" s="3">
        <v>46247</v>
      </c>
      <c r="J1117" s="2" t="s">
        <v>5537</v>
      </c>
      <c r="K1117" s="2" t="s">
        <v>126</v>
      </c>
      <c r="L1117" s="2"/>
      <c r="M1117" s="2" t="s">
        <v>90</v>
      </c>
      <c r="N1117" s="3">
        <v>46247</v>
      </c>
      <c r="O1117" s="2"/>
      <c r="P1117" s="2"/>
      <c r="Q1117" s="2" t="s">
        <v>25</v>
      </c>
      <c r="R1117" s="2" t="s">
        <v>25</v>
      </c>
      <c r="S1117" s="2"/>
      <c r="T1117" s="3"/>
      <c r="U1117" s="2"/>
      <c r="V1117" s="2"/>
      <c r="W1117" s="2" t="s">
        <v>5538</v>
      </c>
      <c r="X1117" s="2" t="s">
        <v>133</v>
      </c>
      <c r="Y1117" s="2" t="s">
        <v>170</v>
      </c>
      <c r="Z1117" s="2" t="s">
        <v>92</v>
      </c>
      <c r="AA1117" s="2" t="s">
        <v>90</v>
      </c>
      <c r="AB1117" s="2"/>
      <c r="AC1117" s="2" t="s">
        <v>114</v>
      </c>
      <c r="AD1117" s="2"/>
      <c r="AE1117" s="2" t="s">
        <v>171</v>
      </c>
      <c r="AF1117" s="2" t="s">
        <v>125</v>
      </c>
      <c r="AG1117" s="2" t="s">
        <v>126</v>
      </c>
      <c r="AH1117" s="2" t="s">
        <v>127</v>
      </c>
      <c r="AI1117" s="2"/>
      <c r="AJ1117" s="2" t="s">
        <v>240</v>
      </c>
      <c r="AK1117" s="2" t="s">
        <v>241</v>
      </c>
      <c r="AL1117" s="2" t="s">
        <v>241</v>
      </c>
      <c r="AM1117" s="2" t="s">
        <v>242</v>
      </c>
      <c r="AN1117" s="2" t="s">
        <v>400</v>
      </c>
      <c r="AO1117" s="22">
        <v>0</v>
      </c>
      <c r="AP1117" s="22">
        <v>0</v>
      </c>
      <c r="AQ1117" s="22">
        <v>1</v>
      </c>
      <c r="AR1117" s="22"/>
      <c r="AS1117" s="25">
        <v>56205</v>
      </c>
      <c r="AT1117" s="25">
        <v>0</v>
      </c>
      <c r="AU1117" s="25">
        <v>61507</v>
      </c>
      <c r="AV1117" s="25">
        <v>0</v>
      </c>
      <c r="AW1117" s="25">
        <v>56205</v>
      </c>
      <c r="AX1117" s="25">
        <v>61507</v>
      </c>
      <c r="AY1117" s="25">
        <v>5302</v>
      </c>
    </row>
    <row r="1118" spans="2:51" hidden="1">
      <c r="B1118" s="5" t="s">
        <v>19</v>
      </c>
      <c r="C1118" s="2" t="s">
        <v>131</v>
      </c>
      <c r="D1118" s="2"/>
      <c r="E1118" s="2"/>
      <c r="F1118" s="2" t="s">
        <v>126</v>
      </c>
      <c r="G1118" s="3">
        <v>46247</v>
      </c>
      <c r="H1118" s="2" t="s">
        <v>5539</v>
      </c>
      <c r="I1118" s="3">
        <v>46247</v>
      </c>
      <c r="J1118" s="2" t="s">
        <v>5540</v>
      </c>
      <c r="K1118" s="2" t="s">
        <v>126</v>
      </c>
      <c r="L1118" s="2"/>
      <c r="M1118" s="2" t="s">
        <v>90</v>
      </c>
      <c r="N1118" s="3">
        <v>46247</v>
      </c>
      <c r="O1118" s="2"/>
      <c r="P1118" s="2"/>
      <c r="Q1118" s="2" t="s">
        <v>25</v>
      </c>
      <c r="R1118" s="2" t="s">
        <v>25</v>
      </c>
      <c r="S1118" s="2"/>
      <c r="T1118" s="3"/>
      <c r="U1118" s="2"/>
      <c r="V1118" s="2"/>
      <c r="W1118" s="2" t="s">
        <v>5541</v>
      </c>
      <c r="X1118" s="2" t="s">
        <v>133</v>
      </c>
      <c r="Y1118" s="2" t="s">
        <v>170</v>
      </c>
      <c r="Z1118" s="2" t="s">
        <v>92</v>
      </c>
      <c r="AA1118" s="2" t="s">
        <v>90</v>
      </c>
      <c r="AB1118" s="2"/>
      <c r="AC1118" s="2" t="s">
        <v>114</v>
      </c>
      <c r="AD1118" s="2"/>
      <c r="AE1118" s="2" t="s">
        <v>171</v>
      </c>
      <c r="AF1118" s="2" t="s">
        <v>125</v>
      </c>
      <c r="AG1118" s="2" t="s">
        <v>126</v>
      </c>
      <c r="AH1118" s="2" t="s">
        <v>127</v>
      </c>
      <c r="AI1118" s="2"/>
      <c r="AJ1118" s="2" t="s">
        <v>232</v>
      </c>
      <c r="AK1118" s="2" t="s">
        <v>5</v>
      </c>
      <c r="AL1118" s="2" t="s">
        <v>5</v>
      </c>
      <c r="AM1118" s="2" t="s">
        <v>178</v>
      </c>
      <c r="AN1118" s="2" t="s">
        <v>530</v>
      </c>
      <c r="AO1118" s="22">
        <v>0</v>
      </c>
      <c r="AP1118" s="22">
        <v>0</v>
      </c>
      <c r="AQ1118" s="22">
        <v>1</v>
      </c>
      <c r="AR1118" s="22"/>
      <c r="AS1118" s="25">
        <v>30970</v>
      </c>
      <c r="AT1118" s="25">
        <v>0</v>
      </c>
      <c r="AU1118" s="25">
        <v>33372</v>
      </c>
      <c r="AV1118" s="25">
        <v>0</v>
      </c>
      <c r="AW1118" s="25">
        <v>30970</v>
      </c>
      <c r="AX1118" s="25">
        <v>33372</v>
      </c>
      <c r="AY1118" s="25">
        <v>2402</v>
      </c>
    </row>
    <row r="1119" spans="2:51" hidden="1">
      <c r="B1119" s="5" t="s">
        <v>19</v>
      </c>
      <c r="C1119" s="2" t="s">
        <v>131</v>
      </c>
      <c r="D1119" s="2"/>
      <c r="E1119" s="2"/>
      <c r="F1119" s="2" t="s">
        <v>126</v>
      </c>
      <c r="G1119" s="3">
        <v>46247</v>
      </c>
      <c r="H1119" s="2" t="s">
        <v>5542</v>
      </c>
      <c r="I1119" s="3">
        <v>46247</v>
      </c>
      <c r="J1119" s="2" t="s">
        <v>5543</v>
      </c>
      <c r="K1119" s="2" t="s">
        <v>126</v>
      </c>
      <c r="L1119" s="2"/>
      <c r="M1119" s="2" t="s">
        <v>90</v>
      </c>
      <c r="N1119" s="3">
        <v>46247</v>
      </c>
      <c r="O1119" s="2"/>
      <c r="P1119" s="2"/>
      <c r="Q1119" s="2" t="s">
        <v>25</v>
      </c>
      <c r="R1119" s="2" t="s">
        <v>25</v>
      </c>
      <c r="S1119" s="2"/>
      <c r="T1119" s="3"/>
      <c r="U1119" s="2"/>
      <c r="V1119" s="2"/>
      <c r="W1119" s="2" t="s">
        <v>5544</v>
      </c>
      <c r="X1119" s="2" t="s">
        <v>91</v>
      </c>
      <c r="Y1119" s="2" t="s">
        <v>5545</v>
      </c>
      <c r="Z1119" s="2" t="s">
        <v>92</v>
      </c>
      <c r="AA1119" s="2" t="s">
        <v>90</v>
      </c>
      <c r="AB1119" s="2"/>
      <c r="AC1119" s="2" t="s">
        <v>114</v>
      </c>
      <c r="AD1119" s="2"/>
      <c r="AE1119" s="2" t="s">
        <v>171</v>
      </c>
      <c r="AF1119" s="2" t="s">
        <v>125</v>
      </c>
      <c r="AG1119" s="2" t="s">
        <v>126</v>
      </c>
      <c r="AH1119" s="2" t="s">
        <v>127</v>
      </c>
      <c r="AI1119" s="2"/>
      <c r="AJ1119" s="2" t="s">
        <v>327</v>
      </c>
      <c r="AK1119" s="2" t="s">
        <v>12</v>
      </c>
      <c r="AL1119" s="2" t="s">
        <v>12</v>
      </c>
      <c r="AM1119" s="2" t="s">
        <v>328</v>
      </c>
      <c r="AN1119" s="2" t="s">
        <v>499</v>
      </c>
      <c r="AO1119" s="22">
        <v>0</v>
      </c>
      <c r="AP1119" s="22">
        <v>0</v>
      </c>
      <c r="AQ1119" s="22">
        <v>1</v>
      </c>
      <c r="AR1119" s="22"/>
      <c r="AS1119" s="25">
        <v>28676</v>
      </c>
      <c r="AT1119" s="25">
        <v>0</v>
      </c>
      <c r="AU1119" s="25">
        <v>30496</v>
      </c>
      <c r="AV1119" s="25">
        <v>0</v>
      </c>
      <c r="AW1119" s="25">
        <v>28676</v>
      </c>
      <c r="AX1119" s="25">
        <v>30496</v>
      </c>
      <c r="AY1119" s="25">
        <v>1820</v>
      </c>
    </row>
    <row r="1120" spans="2:51" hidden="1">
      <c r="B1120" s="5" t="s">
        <v>19</v>
      </c>
      <c r="C1120" s="2" t="s">
        <v>131</v>
      </c>
      <c r="D1120" s="2"/>
      <c r="E1120" s="2"/>
      <c r="F1120" s="2" t="s">
        <v>126</v>
      </c>
      <c r="G1120" s="3">
        <v>46247</v>
      </c>
      <c r="H1120" s="2" t="s">
        <v>5546</v>
      </c>
      <c r="I1120" s="3">
        <v>46247</v>
      </c>
      <c r="J1120" s="2" t="s">
        <v>5547</v>
      </c>
      <c r="K1120" s="2" t="s">
        <v>126</v>
      </c>
      <c r="L1120" s="2"/>
      <c r="M1120" s="2" t="s">
        <v>90</v>
      </c>
      <c r="N1120" s="3">
        <v>46247</v>
      </c>
      <c r="O1120" s="2"/>
      <c r="P1120" s="2"/>
      <c r="Q1120" s="2" t="s">
        <v>25</v>
      </c>
      <c r="R1120" s="2" t="s">
        <v>25</v>
      </c>
      <c r="S1120" s="2"/>
      <c r="T1120" s="3"/>
      <c r="U1120" s="2"/>
      <c r="V1120" s="2"/>
      <c r="W1120" s="2" t="s">
        <v>529</v>
      </c>
      <c r="X1120" s="2" t="s">
        <v>113</v>
      </c>
      <c r="Y1120" s="2" t="s">
        <v>573</v>
      </c>
      <c r="Z1120" s="2" t="s">
        <v>92</v>
      </c>
      <c r="AA1120" s="2" t="s">
        <v>90</v>
      </c>
      <c r="AB1120" s="2"/>
      <c r="AC1120" s="2" t="s">
        <v>114</v>
      </c>
      <c r="AD1120" s="2"/>
      <c r="AE1120" s="2" t="s">
        <v>171</v>
      </c>
      <c r="AF1120" s="2" t="s">
        <v>125</v>
      </c>
      <c r="AG1120" s="2" t="s">
        <v>126</v>
      </c>
      <c r="AH1120" s="2" t="s">
        <v>127</v>
      </c>
      <c r="AI1120" s="2"/>
      <c r="AJ1120" s="2" t="s">
        <v>97</v>
      </c>
      <c r="AK1120" s="2" t="s">
        <v>14</v>
      </c>
      <c r="AL1120" s="2" t="s">
        <v>14</v>
      </c>
      <c r="AM1120" s="2" t="s">
        <v>98</v>
      </c>
      <c r="AN1120" s="2" t="s">
        <v>317</v>
      </c>
      <c r="AO1120" s="22">
        <v>0</v>
      </c>
      <c r="AP1120" s="22">
        <v>0</v>
      </c>
      <c r="AQ1120" s="22">
        <v>1</v>
      </c>
      <c r="AR1120" s="22"/>
      <c r="AS1120" s="25">
        <v>27242</v>
      </c>
      <c r="AT1120" s="25">
        <v>0</v>
      </c>
      <c r="AU1120" s="25">
        <v>30496</v>
      </c>
      <c r="AV1120" s="25">
        <v>0</v>
      </c>
      <c r="AW1120" s="25">
        <v>27242</v>
      </c>
      <c r="AX1120" s="25">
        <v>30496</v>
      </c>
      <c r="AY1120" s="25">
        <v>3254</v>
      </c>
    </row>
    <row r="1121" spans="2:51" hidden="1">
      <c r="B1121" s="5" t="s">
        <v>19</v>
      </c>
      <c r="C1121" s="2" t="s">
        <v>131</v>
      </c>
      <c r="D1121" s="2"/>
      <c r="E1121" s="2"/>
      <c r="F1121" s="2" t="s">
        <v>126</v>
      </c>
      <c r="G1121" s="3">
        <v>46247</v>
      </c>
      <c r="H1121" s="2" t="s">
        <v>5548</v>
      </c>
      <c r="I1121" s="3">
        <v>46247</v>
      </c>
      <c r="J1121" s="2" t="s">
        <v>5549</v>
      </c>
      <c r="K1121" s="2" t="s">
        <v>126</v>
      </c>
      <c r="L1121" s="2"/>
      <c r="M1121" s="2" t="s">
        <v>90</v>
      </c>
      <c r="N1121" s="3">
        <v>46247</v>
      </c>
      <c r="O1121" s="2"/>
      <c r="P1121" s="2"/>
      <c r="Q1121" s="2" t="s">
        <v>25</v>
      </c>
      <c r="R1121" s="2" t="s">
        <v>25</v>
      </c>
      <c r="S1121" s="2"/>
      <c r="T1121" s="3"/>
      <c r="U1121" s="2"/>
      <c r="V1121" s="2"/>
      <c r="W1121" s="2" t="s">
        <v>465</v>
      </c>
      <c r="X1121" s="2" t="s">
        <v>113</v>
      </c>
      <c r="Y1121" s="2" t="s">
        <v>170</v>
      </c>
      <c r="Z1121" s="2" t="s">
        <v>92</v>
      </c>
      <c r="AA1121" s="2" t="s">
        <v>90</v>
      </c>
      <c r="AB1121" s="2"/>
      <c r="AC1121" s="2" t="s">
        <v>114</v>
      </c>
      <c r="AD1121" s="2"/>
      <c r="AE1121" s="2" t="s">
        <v>171</v>
      </c>
      <c r="AF1121" s="2" t="s">
        <v>125</v>
      </c>
      <c r="AG1121" s="2" t="s">
        <v>126</v>
      </c>
      <c r="AH1121" s="2" t="s">
        <v>127</v>
      </c>
      <c r="AI1121" s="2"/>
      <c r="AJ1121" s="2" t="s">
        <v>115</v>
      </c>
      <c r="AK1121" s="2" t="s">
        <v>116</v>
      </c>
      <c r="AL1121" s="2" t="s">
        <v>116</v>
      </c>
      <c r="AM1121" s="2" t="s">
        <v>117</v>
      </c>
      <c r="AN1121" s="2" t="s">
        <v>426</v>
      </c>
      <c r="AO1121" s="22">
        <v>0</v>
      </c>
      <c r="AP1121" s="22">
        <v>0</v>
      </c>
      <c r="AQ1121" s="22">
        <v>1</v>
      </c>
      <c r="AR1121" s="22"/>
      <c r="AS1121" s="25">
        <v>22224</v>
      </c>
      <c r="AT1121" s="25">
        <v>0</v>
      </c>
      <c r="AU1121" s="25">
        <v>23722</v>
      </c>
      <c r="AV1121" s="25">
        <v>0</v>
      </c>
      <c r="AW1121" s="25">
        <v>22224</v>
      </c>
      <c r="AX1121" s="25">
        <v>23722</v>
      </c>
      <c r="AY1121" s="25">
        <v>1498</v>
      </c>
    </row>
    <row r="1122" spans="2:51" hidden="1">
      <c r="B1122" s="5" t="s">
        <v>19</v>
      </c>
      <c r="C1122" s="2" t="s">
        <v>131</v>
      </c>
      <c r="D1122" s="2"/>
      <c r="E1122" s="2"/>
      <c r="F1122" s="2" t="s">
        <v>126</v>
      </c>
      <c r="G1122" s="3">
        <v>46247</v>
      </c>
      <c r="H1122" s="2" t="s">
        <v>5550</v>
      </c>
      <c r="I1122" s="3">
        <v>46247</v>
      </c>
      <c r="J1122" s="2" t="s">
        <v>5551</v>
      </c>
      <c r="K1122" s="2" t="s">
        <v>126</v>
      </c>
      <c r="L1122" s="2"/>
      <c r="M1122" s="2" t="s">
        <v>90</v>
      </c>
      <c r="N1122" s="3">
        <v>46247</v>
      </c>
      <c r="O1122" s="2"/>
      <c r="P1122" s="2"/>
      <c r="Q1122" s="2" t="s">
        <v>25</v>
      </c>
      <c r="R1122" s="2" t="s">
        <v>25</v>
      </c>
      <c r="S1122" s="2"/>
      <c r="T1122" s="3"/>
      <c r="U1122" s="2"/>
      <c r="V1122" s="2"/>
      <c r="W1122" s="2" t="s">
        <v>615</v>
      </c>
      <c r="X1122" s="2" t="s">
        <v>113</v>
      </c>
      <c r="Y1122" s="2" t="s">
        <v>616</v>
      </c>
      <c r="Z1122" s="2" t="s">
        <v>92</v>
      </c>
      <c r="AA1122" s="2" t="s">
        <v>90</v>
      </c>
      <c r="AB1122" s="2"/>
      <c r="AC1122" s="2" t="s">
        <v>114</v>
      </c>
      <c r="AD1122" s="2"/>
      <c r="AE1122" s="2" t="s">
        <v>171</v>
      </c>
      <c r="AF1122" s="2" t="s">
        <v>125</v>
      </c>
      <c r="AG1122" s="2" t="s">
        <v>126</v>
      </c>
      <c r="AH1122" s="2" t="s">
        <v>127</v>
      </c>
      <c r="AI1122" s="2"/>
      <c r="AJ1122" s="2" t="s">
        <v>231</v>
      </c>
      <c r="AK1122" s="2" t="s">
        <v>207</v>
      </c>
      <c r="AL1122" s="2" t="s">
        <v>207</v>
      </c>
      <c r="AM1122" s="2" t="s">
        <v>178</v>
      </c>
      <c r="AN1122" s="2" t="s">
        <v>606</v>
      </c>
      <c r="AO1122" s="22">
        <v>0</v>
      </c>
      <c r="AP1122" s="22">
        <v>0</v>
      </c>
      <c r="AQ1122" s="22">
        <v>1</v>
      </c>
      <c r="AR1122" s="22"/>
      <c r="AS1122" s="25">
        <v>26525</v>
      </c>
      <c r="AT1122" s="25">
        <v>0</v>
      </c>
      <c r="AU1122" s="25">
        <v>30460</v>
      </c>
      <c r="AV1122" s="25">
        <v>0</v>
      </c>
      <c r="AW1122" s="25">
        <v>26525</v>
      </c>
      <c r="AX1122" s="25">
        <v>30460</v>
      </c>
      <c r="AY1122" s="25">
        <v>3935</v>
      </c>
    </row>
    <row r="1123" spans="2:51" hidden="1">
      <c r="B1123" s="5" t="s">
        <v>19</v>
      </c>
      <c r="C1123" s="2" t="s">
        <v>131</v>
      </c>
      <c r="D1123" s="2"/>
      <c r="E1123" s="2"/>
      <c r="F1123" s="2" t="s">
        <v>126</v>
      </c>
      <c r="G1123" s="3">
        <v>46247</v>
      </c>
      <c r="H1123" s="2" t="s">
        <v>5552</v>
      </c>
      <c r="I1123" s="3">
        <v>46247</v>
      </c>
      <c r="J1123" s="2" t="s">
        <v>5553</v>
      </c>
      <c r="K1123" s="2" t="s">
        <v>126</v>
      </c>
      <c r="L1123" s="2"/>
      <c r="M1123" s="2" t="s">
        <v>90</v>
      </c>
      <c r="N1123" s="3">
        <v>46247</v>
      </c>
      <c r="O1123" s="2"/>
      <c r="P1123" s="2"/>
      <c r="Q1123" s="2" t="s">
        <v>25</v>
      </c>
      <c r="R1123" s="2" t="s">
        <v>25</v>
      </c>
      <c r="S1123" s="2"/>
      <c r="T1123" s="3"/>
      <c r="U1123" s="2"/>
      <c r="V1123" s="2"/>
      <c r="W1123" s="2" t="s">
        <v>1199</v>
      </c>
      <c r="X1123" s="2" t="s">
        <v>113</v>
      </c>
      <c r="Y1123" s="2" t="s">
        <v>170</v>
      </c>
      <c r="Z1123" s="2" t="s">
        <v>92</v>
      </c>
      <c r="AA1123" s="2" t="s">
        <v>90</v>
      </c>
      <c r="AB1123" s="2"/>
      <c r="AC1123" s="2" t="s">
        <v>114</v>
      </c>
      <c r="AD1123" s="2"/>
      <c r="AE1123" s="2" t="s">
        <v>171</v>
      </c>
      <c r="AF1123" s="2" t="s">
        <v>125</v>
      </c>
      <c r="AG1123" s="2" t="s">
        <v>126</v>
      </c>
      <c r="AH1123" s="2" t="s">
        <v>127</v>
      </c>
      <c r="AI1123" s="2"/>
      <c r="AJ1123" s="2" t="s">
        <v>138</v>
      </c>
      <c r="AK1123" s="2" t="s">
        <v>103</v>
      </c>
      <c r="AL1123" s="2" t="s">
        <v>103</v>
      </c>
      <c r="AM1123" s="2" t="s">
        <v>139</v>
      </c>
      <c r="AN1123" s="2" t="s">
        <v>701</v>
      </c>
      <c r="AO1123" s="22">
        <v>0</v>
      </c>
      <c r="AP1123" s="22">
        <v>0</v>
      </c>
      <c r="AQ1123" s="22">
        <v>1</v>
      </c>
      <c r="AR1123" s="22"/>
      <c r="AS1123" s="25">
        <v>22530</v>
      </c>
      <c r="AT1123" s="25">
        <v>0</v>
      </c>
      <c r="AU1123" s="25">
        <v>22627</v>
      </c>
      <c r="AV1123" s="25">
        <v>0</v>
      </c>
      <c r="AW1123" s="25">
        <v>22530</v>
      </c>
      <c r="AX1123" s="25">
        <v>22627</v>
      </c>
      <c r="AY1123" s="25">
        <v>97</v>
      </c>
    </row>
    <row r="1124" spans="2:51" hidden="1">
      <c r="B1124" s="5" t="s">
        <v>19</v>
      </c>
      <c r="C1124" s="2" t="s">
        <v>131</v>
      </c>
      <c r="D1124" s="2"/>
      <c r="E1124" s="2"/>
      <c r="F1124" s="2" t="s">
        <v>126</v>
      </c>
      <c r="G1124" s="3">
        <v>46247</v>
      </c>
      <c r="H1124" s="2" t="s">
        <v>5554</v>
      </c>
      <c r="I1124" s="3">
        <v>46247</v>
      </c>
      <c r="J1124" s="2" t="s">
        <v>5555</v>
      </c>
      <c r="K1124" s="2" t="s">
        <v>126</v>
      </c>
      <c r="L1124" s="2"/>
      <c r="M1124" s="2" t="s">
        <v>90</v>
      </c>
      <c r="N1124" s="3">
        <v>46247</v>
      </c>
      <c r="O1124" s="2"/>
      <c r="P1124" s="2"/>
      <c r="Q1124" s="2" t="s">
        <v>25</v>
      </c>
      <c r="R1124" s="2" t="s">
        <v>25</v>
      </c>
      <c r="S1124" s="2"/>
      <c r="T1124" s="3"/>
      <c r="U1124" s="2"/>
      <c r="V1124" s="2"/>
      <c r="W1124" s="2" t="s">
        <v>958</v>
      </c>
      <c r="X1124" s="2" t="s">
        <v>113</v>
      </c>
      <c r="Y1124" s="2" t="s">
        <v>170</v>
      </c>
      <c r="Z1124" s="2" t="s">
        <v>92</v>
      </c>
      <c r="AA1124" s="2" t="s">
        <v>90</v>
      </c>
      <c r="AB1124" s="2"/>
      <c r="AC1124" s="2" t="s">
        <v>114</v>
      </c>
      <c r="AD1124" s="2"/>
      <c r="AE1124" s="2" t="s">
        <v>171</v>
      </c>
      <c r="AF1124" s="2" t="s">
        <v>125</v>
      </c>
      <c r="AG1124" s="2" t="s">
        <v>126</v>
      </c>
      <c r="AH1124" s="2" t="s">
        <v>127</v>
      </c>
      <c r="AI1124" s="2"/>
      <c r="AJ1124" s="2" t="s">
        <v>164</v>
      </c>
      <c r="AK1124" s="2" t="s">
        <v>165</v>
      </c>
      <c r="AL1124" s="2" t="s">
        <v>165</v>
      </c>
      <c r="AM1124" s="2" t="s">
        <v>166</v>
      </c>
      <c r="AN1124" s="2" t="s">
        <v>501</v>
      </c>
      <c r="AO1124" s="22">
        <v>0</v>
      </c>
      <c r="AP1124" s="22">
        <v>0</v>
      </c>
      <c r="AQ1124" s="22">
        <v>1</v>
      </c>
      <c r="AR1124" s="22"/>
      <c r="AS1124" s="25">
        <v>25808</v>
      </c>
      <c r="AT1124" s="25">
        <v>0</v>
      </c>
      <c r="AU1124" s="25">
        <v>28771</v>
      </c>
      <c r="AV1124" s="25">
        <v>0</v>
      </c>
      <c r="AW1124" s="25">
        <v>25808</v>
      </c>
      <c r="AX1124" s="25">
        <v>28771</v>
      </c>
      <c r="AY1124" s="25">
        <v>2963</v>
      </c>
    </row>
    <row r="1125" spans="2:51" hidden="1">
      <c r="B1125" s="5" t="s">
        <v>19</v>
      </c>
      <c r="C1125" s="2" t="s">
        <v>112</v>
      </c>
      <c r="D1125" s="2" t="s">
        <v>100</v>
      </c>
      <c r="E1125" s="2"/>
      <c r="F1125" s="2"/>
      <c r="G1125" s="3">
        <v>46247</v>
      </c>
      <c r="H1125" s="2" t="s">
        <v>5556</v>
      </c>
      <c r="I1125" s="3">
        <v>46247</v>
      </c>
      <c r="J1125" s="2" t="s">
        <v>5557</v>
      </c>
      <c r="K1125" s="2"/>
      <c r="L1125" s="2"/>
      <c r="M1125" s="2" t="s">
        <v>90</v>
      </c>
      <c r="N1125" s="3"/>
      <c r="O1125" s="2"/>
      <c r="P1125" s="2"/>
      <c r="Q1125" s="2" t="s">
        <v>23</v>
      </c>
      <c r="R1125" s="2" t="s">
        <v>23</v>
      </c>
      <c r="S1125" s="2"/>
      <c r="T1125" s="3">
        <v>46247</v>
      </c>
      <c r="U1125" s="2" t="s">
        <v>5558</v>
      </c>
      <c r="V1125" s="2"/>
      <c r="W1125" s="2" t="s">
        <v>508</v>
      </c>
      <c r="X1125" s="2" t="s">
        <v>113</v>
      </c>
      <c r="Y1125" s="2" t="s">
        <v>509</v>
      </c>
      <c r="Z1125" s="2" t="s">
        <v>92</v>
      </c>
      <c r="AA1125" s="2" t="s">
        <v>90</v>
      </c>
      <c r="AB1125" s="2"/>
      <c r="AC1125" s="2" t="s">
        <v>114</v>
      </c>
      <c r="AD1125" s="2">
        <v>1</v>
      </c>
      <c r="AE1125" s="2" t="s">
        <v>282</v>
      </c>
      <c r="AF1125" s="2" t="s">
        <v>3</v>
      </c>
      <c r="AG1125" s="2" t="s">
        <v>3</v>
      </c>
      <c r="AH1125" s="2" t="s">
        <v>283</v>
      </c>
      <c r="AI1125" s="2"/>
      <c r="AJ1125" s="2" t="s">
        <v>329</v>
      </c>
      <c r="AK1125" s="2" t="s">
        <v>329</v>
      </c>
      <c r="AL1125" s="2" t="s">
        <v>103</v>
      </c>
      <c r="AM1125" s="2"/>
      <c r="AN1125" s="2"/>
      <c r="AO1125" s="22">
        <v>0</v>
      </c>
      <c r="AP1125" s="22">
        <v>0</v>
      </c>
      <c r="AQ1125" s="22">
        <v>0</v>
      </c>
      <c r="AR1125" s="22">
        <v>0</v>
      </c>
      <c r="AS1125" s="25">
        <v>11000</v>
      </c>
      <c r="AT1125" s="25">
        <v>0</v>
      </c>
      <c r="AU1125" s="25">
        <v>13854</v>
      </c>
      <c r="AV1125" s="25">
        <v>0</v>
      </c>
      <c r="AW1125" s="25">
        <v>11000</v>
      </c>
      <c r="AX1125" s="25">
        <v>13854</v>
      </c>
      <c r="AY1125" s="25">
        <v>2854</v>
      </c>
    </row>
    <row r="1126" spans="2:51" hidden="1">
      <c r="B1126" s="5" t="s">
        <v>19</v>
      </c>
      <c r="C1126" s="2" t="s">
        <v>112</v>
      </c>
      <c r="D1126" s="2" t="s">
        <v>100</v>
      </c>
      <c r="E1126" s="2"/>
      <c r="F1126" s="2"/>
      <c r="G1126" s="3">
        <v>46247</v>
      </c>
      <c r="H1126" s="2" t="s">
        <v>5559</v>
      </c>
      <c r="I1126" s="3">
        <v>46247</v>
      </c>
      <c r="J1126" s="2" t="s">
        <v>5560</v>
      </c>
      <c r="K1126" s="2"/>
      <c r="L1126" s="2"/>
      <c r="M1126" s="2" t="s">
        <v>90</v>
      </c>
      <c r="N1126" s="3"/>
      <c r="O1126" s="2"/>
      <c r="P1126" s="2"/>
      <c r="Q1126" s="2" t="s">
        <v>25</v>
      </c>
      <c r="R1126" s="2" t="s">
        <v>25</v>
      </c>
      <c r="S1126" s="2"/>
      <c r="T1126" s="3">
        <v>46247</v>
      </c>
      <c r="U1126" s="2" t="s">
        <v>5561</v>
      </c>
      <c r="V1126" s="2"/>
      <c r="W1126" s="2" t="s">
        <v>1330</v>
      </c>
      <c r="X1126" s="2" t="s">
        <v>113</v>
      </c>
      <c r="Y1126" s="2" t="s">
        <v>1331</v>
      </c>
      <c r="Z1126" s="2" t="s">
        <v>92</v>
      </c>
      <c r="AA1126" s="2" t="s">
        <v>90</v>
      </c>
      <c r="AB1126" s="2"/>
      <c r="AC1126" s="2" t="s">
        <v>114</v>
      </c>
      <c r="AD1126" s="2">
        <v>1</v>
      </c>
      <c r="AE1126" s="2" t="s">
        <v>125</v>
      </c>
      <c r="AF1126" s="2" t="s">
        <v>125</v>
      </c>
      <c r="AG1126" s="2" t="s">
        <v>126</v>
      </c>
      <c r="AH1126" s="2" t="s">
        <v>127</v>
      </c>
      <c r="AI1126" s="2"/>
      <c r="AJ1126" s="2" t="s">
        <v>268</v>
      </c>
      <c r="AK1126" s="2" t="s">
        <v>15</v>
      </c>
      <c r="AL1126" s="2" t="s">
        <v>269</v>
      </c>
      <c r="AM1126" s="2" t="s">
        <v>270</v>
      </c>
      <c r="AN1126" s="2"/>
      <c r="AO1126" s="22">
        <v>0</v>
      </c>
      <c r="AP1126" s="22">
        <v>0</v>
      </c>
      <c r="AQ1126" s="22">
        <v>0</v>
      </c>
      <c r="AR1126" s="22">
        <v>0</v>
      </c>
      <c r="AS1126" s="25">
        <v>19000</v>
      </c>
      <c r="AT1126" s="25">
        <v>0</v>
      </c>
      <c r="AU1126" s="25">
        <v>21003</v>
      </c>
      <c r="AV1126" s="25">
        <v>0</v>
      </c>
      <c r="AW1126" s="25">
        <v>19000</v>
      </c>
      <c r="AX1126" s="25">
        <v>21003</v>
      </c>
      <c r="AY1126" s="25">
        <v>2003</v>
      </c>
    </row>
    <row r="1127" spans="2:51">
      <c r="B1127" s="5" t="s">
        <v>17</v>
      </c>
      <c r="C1127" s="2" t="s">
        <v>600</v>
      </c>
      <c r="D1127" s="2" t="s">
        <v>100</v>
      </c>
      <c r="E1127" s="2"/>
      <c r="F1127" s="2"/>
      <c r="G1127" s="3">
        <v>46247</v>
      </c>
      <c r="H1127" s="2" t="s">
        <v>5562</v>
      </c>
      <c r="I1127" s="3">
        <v>46247</v>
      </c>
      <c r="J1127" s="2" t="s">
        <v>5563</v>
      </c>
      <c r="K1127" s="2" t="s">
        <v>208</v>
      </c>
      <c r="L1127" s="2"/>
      <c r="M1127" s="2" t="s">
        <v>90</v>
      </c>
      <c r="N1127" s="3"/>
      <c r="O1127" s="2"/>
      <c r="P1127" s="2"/>
      <c r="Q1127" s="2" t="s">
        <v>719</v>
      </c>
      <c r="R1127" s="2"/>
      <c r="S1127" s="2"/>
      <c r="T1127" s="3">
        <v>46247</v>
      </c>
      <c r="U1127" s="2" t="s">
        <v>5564</v>
      </c>
      <c r="V1127" s="2"/>
      <c r="W1127" s="2" t="s">
        <v>1057</v>
      </c>
      <c r="X1127" s="2" t="s">
        <v>91</v>
      </c>
      <c r="Y1127" s="2" t="s">
        <v>1058</v>
      </c>
      <c r="Z1127" s="2" t="s">
        <v>149</v>
      </c>
      <c r="AA1127" s="2" t="s">
        <v>90</v>
      </c>
      <c r="AB1127" s="2"/>
      <c r="AC1127" s="2" t="s">
        <v>114</v>
      </c>
      <c r="AD1127" s="2">
        <v>1</v>
      </c>
      <c r="AE1127" s="2" t="s">
        <v>422</v>
      </c>
      <c r="AF1127" s="2" t="s">
        <v>423</v>
      </c>
      <c r="AG1127" s="2" t="s">
        <v>423</v>
      </c>
      <c r="AH1127" s="2" t="s">
        <v>424</v>
      </c>
      <c r="AI1127" s="2"/>
      <c r="AJ1127" s="2" t="s">
        <v>243</v>
      </c>
      <c r="AK1127" s="2" t="s">
        <v>11</v>
      </c>
      <c r="AL1127" s="2" t="s">
        <v>11</v>
      </c>
      <c r="AM1127" s="2" t="s">
        <v>244</v>
      </c>
      <c r="AN1127" s="2" t="s">
        <v>1056</v>
      </c>
      <c r="AO1127" s="22">
        <v>0</v>
      </c>
      <c r="AP1127" s="22">
        <v>441</v>
      </c>
      <c r="AQ1127" s="22">
        <v>1035</v>
      </c>
      <c r="AR1127" s="22">
        <v>594</v>
      </c>
      <c r="AS1127" s="25">
        <v>43079.1</v>
      </c>
      <c r="AT1127" s="25">
        <v>78.680000000000007</v>
      </c>
      <c r="AU1127" s="25">
        <v>34699</v>
      </c>
      <c r="AV1127" s="25">
        <v>0</v>
      </c>
      <c r="AW1127" s="25">
        <v>43000.42</v>
      </c>
      <c r="AX1127" s="25">
        <v>34699</v>
      </c>
      <c r="AY1127" s="25">
        <v>-8301.42</v>
      </c>
    </row>
    <row r="1128" spans="2:51">
      <c r="B1128" s="5" t="s">
        <v>17</v>
      </c>
      <c r="C1128" s="2" t="s">
        <v>600</v>
      </c>
      <c r="D1128" s="2" t="s">
        <v>100</v>
      </c>
      <c r="E1128" s="2"/>
      <c r="F1128" s="2"/>
      <c r="G1128" s="3">
        <v>46247</v>
      </c>
      <c r="H1128" s="2" t="s">
        <v>5565</v>
      </c>
      <c r="I1128" s="3">
        <v>46247</v>
      </c>
      <c r="J1128" s="2" t="s">
        <v>5566</v>
      </c>
      <c r="K1128" s="2" t="s">
        <v>208</v>
      </c>
      <c r="L1128" s="2"/>
      <c r="M1128" s="2" t="s">
        <v>90</v>
      </c>
      <c r="N1128" s="3"/>
      <c r="O1128" s="2"/>
      <c r="P1128" s="2"/>
      <c r="Q1128" s="2" t="s">
        <v>719</v>
      </c>
      <c r="R1128" s="2"/>
      <c r="S1128" s="2"/>
      <c r="T1128" s="3">
        <v>46247</v>
      </c>
      <c r="U1128" s="2" t="s">
        <v>5567</v>
      </c>
      <c r="V1128" s="2"/>
      <c r="W1128" s="2" t="s">
        <v>520</v>
      </c>
      <c r="X1128" s="2" t="s">
        <v>91</v>
      </c>
      <c r="Y1128" s="2" t="s">
        <v>521</v>
      </c>
      <c r="Z1128" s="2" t="s">
        <v>149</v>
      </c>
      <c r="AA1128" s="2" t="s">
        <v>710</v>
      </c>
      <c r="AB1128" s="2"/>
      <c r="AC1128" s="2" t="s">
        <v>114</v>
      </c>
      <c r="AD1128" s="2">
        <v>1</v>
      </c>
      <c r="AE1128" s="2" t="s">
        <v>422</v>
      </c>
      <c r="AF1128" s="2" t="s">
        <v>423</v>
      </c>
      <c r="AG1128" s="2" t="s">
        <v>423</v>
      </c>
      <c r="AH1128" s="2" t="s">
        <v>424</v>
      </c>
      <c r="AI1128" s="2"/>
      <c r="AJ1128" s="2" t="s">
        <v>164</v>
      </c>
      <c r="AK1128" s="2" t="s">
        <v>165</v>
      </c>
      <c r="AL1128" s="2" t="s">
        <v>165</v>
      </c>
      <c r="AM1128" s="2" t="s">
        <v>166</v>
      </c>
      <c r="AN1128" s="2"/>
      <c r="AO1128" s="22">
        <v>0</v>
      </c>
      <c r="AP1128" s="22">
        <v>105</v>
      </c>
      <c r="AQ1128" s="22">
        <v>215</v>
      </c>
      <c r="AR1128" s="22">
        <v>110</v>
      </c>
      <c r="AS1128" s="25">
        <v>9266.5300000000007</v>
      </c>
      <c r="AT1128" s="25">
        <v>0</v>
      </c>
      <c r="AU1128" s="25">
        <v>15539</v>
      </c>
      <c r="AV1128" s="25">
        <v>0</v>
      </c>
      <c r="AW1128" s="25">
        <v>9266.5300000000007</v>
      </c>
      <c r="AX1128" s="25">
        <v>15539</v>
      </c>
      <c r="AY1128" s="25">
        <v>6272.47</v>
      </c>
    </row>
    <row r="1129" spans="2:51" hidden="1">
      <c r="B1129" s="5" t="s">
        <v>17</v>
      </c>
      <c r="C1129" s="2" t="s">
        <v>107</v>
      </c>
      <c r="D1129" s="2"/>
      <c r="E1129" s="2"/>
      <c r="F1129" s="2"/>
      <c r="G1129" s="3">
        <v>46247</v>
      </c>
      <c r="H1129" s="2" t="s">
        <v>5568</v>
      </c>
      <c r="I1129" s="3">
        <v>46247</v>
      </c>
      <c r="J1129" s="2" t="s">
        <v>5569</v>
      </c>
      <c r="K1129" s="2" t="s">
        <v>208</v>
      </c>
      <c r="L1129" s="2"/>
      <c r="M1129" s="2" t="s">
        <v>90</v>
      </c>
      <c r="N1129" s="3"/>
      <c r="O1129" s="2"/>
      <c r="P1129" s="2"/>
      <c r="Q1129" s="2" t="s">
        <v>719</v>
      </c>
      <c r="R1129" s="2"/>
      <c r="S1129" s="2"/>
      <c r="T1129" s="3">
        <v>46247</v>
      </c>
      <c r="U1129" s="2" t="s">
        <v>5570</v>
      </c>
      <c r="V1129" s="2"/>
      <c r="W1129" s="2" t="s">
        <v>1386</v>
      </c>
      <c r="X1129" s="2" t="s">
        <v>91</v>
      </c>
      <c r="Y1129" s="2" t="s">
        <v>1387</v>
      </c>
      <c r="Z1129" s="2" t="s">
        <v>92</v>
      </c>
      <c r="AA1129" s="2" t="s">
        <v>90</v>
      </c>
      <c r="AB1129" s="2"/>
      <c r="AC1129" s="2" t="s">
        <v>114</v>
      </c>
      <c r="AD1129" s="2">
        <v>1</v>
      </c>
      <c r="AE1129" s="2" t="s">
        <v>422</v>
      </c>
      <c r="AF1129" s="2" t="s">
        <v>423</v>
      </c>
      <c r="AG1129" s="2" t="s">
        <v>423</v>
      </c>
      <c r="AH1129" s="2" t="s">
        <v>424</v>
      </c>
      <c r="AI1129" s="2"/>
      <c r="AJ1129" s="2" t="s">
        <v>138</v>
      </c>
      <c r="AK1129" s="2" t="s">
        <v>103</v>
      </c>
      <c r="AL1129" s="2" t="s">
        <v>103</v>
      </c>
      <c r="AM1129" s="2" t="s">
        <v>139</v>
      </c>
      <c r="AN1129" s="2" t="s">
        <v>5571</v>
      </c>
      <c r="AO1129" s="22">
        <v>0</v>
      </c>
      <c r="AP1129" s="22">
        <v>0</v>
      </c>
      <c r="AQ1129" s="22">
        <v>0</v>
      </c>
      <c r="AR1129" s="22">
        <v>0</v>
      </c>
      <c r="AS1129" s="25">
        <v>52000</v>
      </c>
      <c r="AT1129" s="25">
        <v>0</v>
      </c>
      <c r="AU1129" s="25">
        <v>60314</v>
      </c>
      <c r="AV1129" s="25">
        <v>0</v>
      </c>
      <c r="AW1129" s="25">
        <v>52000</v>
      </c>
      <c r="AX1129" s="25">
        <v>60314</v>
      </c>
      <c r="AY1129" s="25">
        <v>8314</v>
      </c>
    </row>
    <row r="1130" spans="2:51" hidden="1">
      <c r="B1130" s="5" t="s">
        <v>17</v>
      </c>
      <c r="C1130" s="2" t="s">
        <v>107</v>
      </c>
      <c r="D1130" s="2"/>
      <c r="E1130" s="2"/>
      <c r="F1130" s="2"/>
      <c r="G1130" s="3">
        <v>46247</v>
      </c>
      <c r="H1130" s="2" t="s">
        <v>5572</v>
      </c>
      <c r="I1130" s="3">
        <v>46247</v>
      </c>
      <c r="J1130" s="2" t="s">
        <v>5573</v>
      </c>
      <c r="K1130" s="2" t="s">
        <v>208</v>
      </c>
      <c r="L1130" s="2"/>
      <c r="M1130" s="2" t="s">
        <v>90</v>
      </c>
      <c r="N1130" s="3"/>
      <c r="O1130" s="2"/>
      <c r="P1130" s="2"/>
      <c r="Q1130" s="2" t="s">
        <v>719</v>
      </c>
      <c r="R1130" s="2"/>
      <c r="S1130" s="2"/>
      <c r="T1130" s="3">
        <v>46247</v>
      </c>
      <c r="U1130" s="2" t="s">
        <v>5574</v>
      </c>
      <c r="V1130" s="2"/>
      <c r="W1130" s="2" t="s">
        <v>1204</v>
      </c>
      <c r="X1130" s="2" t="s">
        <v>91</v>
      </c>
      <c r="Y1130" s="2" t="s">
        <v>1205</v>
      </c>
      <c r="Z1130" s="2" t="s">
        <v>92</v>
      </c>
      <c r="AA1130" s="2" t="s">
        <v>1205</v>
      </c>
      <c r="AB1130" s="2" t="s">
        <v>1206</v>
      </c>
      <c r="AC1130" s="2" t="s">
        <v>114</v>
      </c>
      <c r="AD1130" s="2">
        <v>1</v>
      </c>
      <c r="AE1130" s="2" t="s">
        <v>422</v>
      </c>
      <c r="AF1130" s="2" t="s">
        <v>423</v>
      </c>
      <c r="AG1130" s="2" t="s">
        <v>423</v>
      </c>
      <c r="AH1130" s="2" t="s">
        <v>424</v>
      </c>
      <c r="AI1130" s="2"/>
      <c r="AJ1130" s="2" t="s">
        <v>138</v>
      </c>
      <c r="AK1130" s="2" t="s">
        <v>103</v>
      </c>
      <c r="AL1130" s="2" t="s">
        <v>103</v>
      </c>
      <c r="AM1130" s="2" t="s">
        <v>139</v>
      </c>
      <c r="AN1130" s="2" t="s">
        <v>1030</v>
      </c>
      <c r="AO1130" s="22">
        <v>0</v>
      </c>
      <c r="AP1130" s="22">
        <v>0</v>
      </c>
      <c r="AQ1130" s="22">
        <v>0</v>
      </c>
      <c r="AR1130" s="22">
        <v>0</v>
      </c>
      <c r="AS1130" s="25">
        <v>50000</v>
      </c>
      <c r="AT1130" s="25">
        <v>0</v>
      </c>
      <c r="AU1130" s="25">
        <v>59564</v>
      </c>
      <c r="AV1130" s="25">
        <v>0</v>
      </c>
      <c r="AW1130" s="25">
        <v>50000</v>
      </c>
      <c r="AX1130" s="25">
        <v>59564</v>
      </c>
      <c r="AY1130" s="25">
        <v>9564</v>
      </c>
    </row>
    <row r="1131" spans="2:51" hidden="1">
      <c r="B1131" s="5" t="s">
        <v>17</v>
      </c>
      <c r="C1131" s="2" t="s">
        <v>107</v>
      </c>
      <c r="D1131" s="2"/>
      <c r="E1131" s="2"/>
      <c r="F1131" s="2"/>
      <c r="G1131" s="3">
        <v>46247</v>
      </c>
      <c r="H1131" s="2" t="s">
        <v>5575</v>
      </c>
      <c r="I1131" s="3">
        <v>46247</v>
      </c>
      <c r="J1131" s="2" t="s">
        <v>5576</v>
      </c>
      <c r="K1131" s="2" t="s">
        <v>208</v>
      </c>
      <c r="L1131" s="2"/>
      <c r="M1131" s="2" t="s">
        <v>90</v>
      </c>
      <c r="N1131" s="3"/>
      <c r="O1131" s="2"/>
      <c r="P1131" s="2"/>
      <c r="Q1131" s="2" t="s">
        <v>719</v>
      </c>
      <c r="R1131" s="2"/>
      <c r="S1131" s="2"/>
      <c r="T1131" s="3">
        <v>46247</v>
      </c>
      <c r="U1131" s="2" t="s">
        <v>5577</v>
      </c>
      <c r="V1131" s="2"/>
      <c r="W1131" s="2" t="s">
        <v>5578</v>
      </c>
      <c r="X1131" s="2" t="s">
        <v>91</v>
      </c>
      <c r="Y1131" s="2" t="s">
        <v>5579</v>
      </c>
      <c r="Z1131" s="2" t="s">
        <v>92</v>
      </c>
      <c r="AA1131" s="2" t="s">
        <v>90</v>
      </c>
      <c r="AB1131" s="2"/>
      <c r="AC1131" s="2" t="s">
        <v>114</v>
      </c>
      <c r="AD1131" s="2">
        <v>1</v>
      </c>
      <c r="AE1131" s="2" t="s">
        <v>422</v>
      </c>
      <c r="AF1131" s="2" t="s">
        <v>423</v>
      </c>
      <c r="AG1131" s="2" t="s">
        <v>423</v>
      </c>
      <c r="AH1131" s="2" t="s">
        <v>424</v>
      </c>
      <c r="AI1131" s="2"/>
      <c r="AJ1131" s="2" t="s">
        <v>138</v>
      </c>
      <c r="AK1131" s="2" t="s">
        <v>103</v>
      </c>
      <c r="AL1131" s="2" t="s">
        <v>103</v>
      </c>
      <c r="AM1131" s="2" t="s">
        <v>139</v>
      </c>
      <c r="AN1131" s="2" t="s">
        <v>1030</v>
      </c>
      <c r="AO1131" s="22">
        <v>0</v>
      </c>
      <c r="AP1131" s="22">
        <v>0</v>
      </c>
      <c r="AQ1131" s="22">
        <v>0</v>
      </c>
      <c r="AR1131" s="22">
        <v>0</v>
      </c>
      <c r="AS1131" s="25">
        <v>49000</v>
      </c>
      <c r="AT1131" s="25">
        <v>0</v>
      </c>
      <c r="AU1131" s="25">
        <v>59564</v>
      </c>
      <c r="AV1131" s="25">
        <v>0</v>
      </c>
      <c r="AW1131" s="25">
        <v>49000</v>
      </c>
      <c r="AX1131" s="25">
        <v>59564</v>
      </c>
      <c r="AY1131" s="25">
        <v>10564</v>
      </c>
    </row>
    <row r="1132" spans="2:51" hidden="1">
      <c r="B1132" s="5" t="s">
        <v>17</v>
      </c>
      <c r="C1132" s="2" t="s">
        <v>107</v>
      </c>
      <c r="D1132" s="2" t="s">
        <v>100</v>
      </c>
      <c r="E1132" s="2"/>
      <c r="F1132" s="2"/>
      <c r="G1132" s="3">
        <v>46247</v>
      </c>
      <c r="H1132" s="2" t="s">
        <v>5580</v>
      </c>
      <c r="I1132" s="3">
        <v>46247</v>
      </c>
      <c r="J1132" s="2" t="s">
        <v>5581</v>
      </c>
      <c r="K1132" s="2" t="s">
        <v>208</v>
      </c>
      <c r="L1132" s="2"/>
      <c r="M1132" s="2" t="s">
        <v>90</v>
      </c>
      <c r="N1132" s="3"/>
      <c r="O1132" s="2"/>
      <c r="P1132" s="2"/>
      <c r="Q1132" s="2" t="s">
        <v>719</v>
      </c>
      <c r="R1132" s="2"/>
      <c r="S1132" s="2"/>
      <c r="T1132" s="3">
        <v>46247</v>
      </c>
      <c r="U1132" s="2" t="s">
        <v>5582</v>
      </c>
      <c r="V1132" s="2"/>
      <c r="W1132" s="2" t="s">
        <v>5583</v>
      </c>
      <c r="X1132" s="2" t="s">
        <v>91</v>
      </c>
      <c r="Y1132" s="2" t="s">
        <v>1034</v>
      </c>
      <c r="Z1132" s="2" t="s">
        <v>92</v>
      </c>
      <c r="AA1132" s="2" t="s">
        <v>90</v>
      </c>
      <c r="AB1132" s="2"/>
      <c r="AC1132" s="2" t="s">
        <v>114</v>
      </c>
      <c r="AD1132" s="2">
        <v>1</v>
      </c>
      <c r="AE1132" s="2" t="s">
        <v>422</v>
      </c>
      <c r="AF1132" s="2" t="s">
        <v>423</v>
      </c>
      <c r="AG1132" s="2" t="s">
        <v>423</v>
      </c>
      <c r="AH1132" s="2" t="s">
        <v>424</v>
      </c>
      <c r="AI1132" s="2"/>
      <c r="AJ1132" s="2" t="s">
        <v>187</v>
      </c>
      <c r="AK1132" s="2" t="s">
        <v>6</v>
      </c>
      <c r="AL1132" s="2" t="s">
        <v>6</v>
      </c>
      <c r="AM1132" s="2" t="s">
        <v>188</v>
      </c>
      <c r="AN1132" s="2" t="s">
        <v>5584</v>
      </c>
      <c r="AO1132" s="22">
        <v>0</v>
      </c>
      <c r="AP1132" s="22">
        <v>0</v>
      </c>
      <c r="AQ1132" s="22">
        <v>0</v>
      </c>
      <c r="AR1132" s="22">
        <v>0</v>
      </c>
      <c r="AS1132" s="25">
        <v>53000</v>
      </c>
      <c r="AT1132" s="25">
        <v>0</v>
      </c>
      <c r="AU1132" s="25">
        <v>59564</v>
      </c>
      <c r="AV1132" s="25">
        <v>0</v>
      </c>
      <c r="AW1132" s="25">
        <v>53000</v>
      </c>
      <c r="AX1132" s="25">
        <v>59564</v>
      </c>
      <c r="AY1132" s="25">
        <v>6564</v>
      </c>
    </row>
    <row r="1133" spans="2:51" hidden="1">
      <c r="B1133" s="5" t="s">
        <v>17</v>
      </c>
      <c r="C1133" s="2" t="s">
        <v>107</v>
      </c>
      <c r="D1133" s="2"/>
      <c r="E1133" s="2"/>
      <c r="F1133" s="2"/>
      <c r="G1133" s="3">
        <v>46247</v>
      </c>
      <c r="H1133" s="2" t="s">
        <v>5585</v>
      </c>
      <c r="I1133" s="3">
        <v>46247</v>
      </c>
      <c r="J1133" s="2" t="s">
        <v>5586</v>
      </c>
      <c r="K1133" s="2" t="s">
        <v>208</v>
      </c>
      <c r="L1133" s="2"/>
      <c r="M1133" s="2" t="s">
        <v>90</v>
      </c>
      <c r="N1133" s="3"/>
      <c r="O1133" s="2"/>
      <c r="P1133" s="2"/>
      <c r="Q1133" s="2" t="s">
        <v>719</v>
      </c>
      <c r="R1133" s="2"/>
      <c r="S1133" s="2"/>
      <c r="T1133" s="3">
        <v>46247</v>
      </c>
      <c r="U1133" s="2" t="s">
        <v>5587</v>
      </c>
      <c r="V1133" s="2"/>
      <c r="W1133" s="2" t="s">
        <v>5588</v>
      </c>
      <c r="X1133" s="2" t="s">
        <v>91</v>
      </c>
      <c r="Y1133" s="2" t="s">
        <v>5589</v>
      </c>
      <c r="Z1133" s="2" t="s">
        <v>92</v>
      </c>
      <c r="AA1133" s="2" t="s">
        <v>90</v>
      </c>
      <c r="AB1133" s="2"/>
      <c r="AC1133" s="2" t="s">
        <v>114</v>
      </c>
      <c r="AD1133" s="2">
        <v>1</v>
      </c>
      <c r="AE1133" s="2" t="s">
        <v>422</v>
      </c>
      <c r="AF1133" s="2" t="s">
        <v>423</v>
      </c>
      <c r="AG1133" s="2" t="s">
        <v>423</v>
      </c>
      <c r="AH1133" s="2" t="s">
        <v>424</v>
      </c>
      <c r="AI1133" s="2"/>
      <c r="AJ1133" s="2" t="s">
        <v>160</v>
      </c>
      <c r="AK1133" s="2" t="s">
        <v>161</v>
      </c>
      <c r="AL1133" s="2" t="s">
        <v>161</v>
      </c>
      <c r="AM1133" s="2" t="s">
        <v>162</v>
      </c>
      <c r="AN1133" s="2" t="s">
        <v>954</v>
      </c>
      <c r="AO1133" s="22">
        <v>0</v>
      </c>
      <c r="AP1133" s="22">
        <v>0</v>
      </c>
      <c r="AQ1133" s="22">
        <v>0</v>
      </c>
      <c r="AR1133" s="22">
        <v>0</v>
      </c>
      <c r="AS1133" s="25">
        <v>38000</v>
      </c>
      <c r="AT1133" s="25">
        <v>0</v>
      </c>
      <c r="AU1133" s="25">
        <v>43197</v>
      </c>
      <c r="AV1133" s="25">
        <v>0</v>
      </c>
      <c r="AW1133" s="25">
        <v>38000</v>
      </c>
      <c r="AX1133" s="25">
        <v>43197</v>
      </c>
      <c r="AY1133" s="25">
        <v>5197</v>
      </c>
    </row>
    <row r="1134" spans="2:51" hidden="1">
      <c r="B1134" s="5" t="s">
        <v>17</v>
      </c>
      <c r="C1134" s="2" t="s">
        <v>107</v>
      </c>
      <c r="D1134" s="2"/>
      <c r="E1134" s="2"/>
      <c r="F1134" s="2"/>
      <c r="G1134" s="3">
        <v>46247</v>
      </c>
      <c r="H1134" s="2" t="s">
        <v>5590</v>
      </c>
      <c r="I1134" s="3">
        <v>46247</v>
      </c>
      <c r="J1134" s="2" t="s">
        <v>5591</v>
      </c>
      <c r="K1134" s="2" t="s">
        <v>208</v>
      </c>
      <c r="L1134" s="2"/>
      <c r="M1134" s="2" t="s">
        <v>90</v>
      </c>
      <c r="N1134" s="3"/>
      <c r="O1134" s="2"/>
      <c r="P1134" s="2"/>
      <c r="Q1134" s="2" t="s">
        <v>719</v>
      </c>
      <c r="R1134" s="2"/>
      <c r="S1134" s="2"/>
      <c r="T1134" s="3">
        <v>46247</v>
      </c>
      <c r="U1134" s="2" t="s">
        <v>5592</v>
      </c>
      <c r="V1134" s="2"/>
      <c r="W1134" s="2" t="s">
        <v>1070</v>
      </c>
      <c r="X1134" s="2" t="s">
        <v>91</v>
      </c>
      <c r="Y1134" s="2" t="s">
        <v>1071</v>
      </c>
      <c r="Z1134" s="2" t="s">
        <v>92</v>
      </c>
      <c r="AA1134" s="2" t="s">
        <v>90</v>
      </c>
      <c r="AB1134" s="2"/>
      <c r="AC1134" s="2" t="s">
        <v>114</v>
      </c>
      <c r="AD1134" s="2">
        <v>1</v>
      </c>
      <c r="AE1134" s="2" t="s">
        <v>422</v>
      </c>
      <c r="AF1134" s="2" t="s">
        <v>423</v>
      </c>
      <c r="AG1134" s="2" t="s">
        <v>423</v>
      </c>
      <c r="AH1134" s="2" t="s">
        <v>424</v>
      </c>
      <c r="AI1134" s="2"/>
      <c r="AJ1134" s="2" t="s">
        <v>97</v>
      </c>
      <c r="AK1134" s="2" t="s">
        <v>14</v>
      </c>
      <c r="AL1134" s="2" t="s">
        <v>14</v>
      </c>
      <c r="AM1134" s="2" t="s">
        <v>98</v>
      </c>
      <c r="AN1134" s="2"/>
      <c r="AO1134" s="22">
        <v>0</v>
      </c>
      <c r="AP1134" s="22">
        <v>0</v>
      </c>
      <c r="AQ1134" s="22">
        <v>0</v>
      </c>
      <c r="AR1134" s="22">
        <v>0</v>
      </c>
      <c r="AS1134" s="25">
        <v>18000</v>
      </c>
      <c r="AT1134" s="25">
        <v>0</v>
      </c>
      <c r="AU1134" s="25">
        <v>21857</v>
      </c>
      <c r="AV1134" s="25">
        <v>0</v>
      </c>
      <c r="AW1134" s="25">
        <v>18000</v>
      </c>
      <c r="AX1134" s="25">
        <v>21857</v>
      </c>
      <c r="AY1134" s="25">
        <v>3857</v>
      </c>
    </row>
    <row r="1135" spans="2:51">
      <c r="B1135" s="5" t="s">
        <v>17</v>
      </c>
      <c r="C1135" s="2" t="s">
        <v>600</v>
      </c>
      <c r="D1135" s="2" t="s">
        <v>100</v>
      </c>
      <c r="E1135" s="2"/>
      <c r="F1135" s="2"/>
      <c r="G1135" s="3">
        <v>46247</v>
      </c>
      <c r="H1135" s="2" t="s">
        <v>5593</v>
      </c>
      <c r="I1135" s="3">
        <v>46247</v>
      </c>
      <c r="J1135" s="2" t="s">
        <v>5594</v>
      </c>
      <c r="K1135" s="2" t="s">
        <v>208</v>
      </c>
      <c r="L1135" s="2"/>
      <c r="M1135" s="2" t="s">
        <v>90</v>
      </c>
      <c r="N1135" s="3"/>
      <c r="O1135" s="2"/>
      <c r="P1135" s="2"/>
      <c r="Q1135" s="2" t="s">
        <v>719</v>
      </c>
      <c r="R1135" s="2"/>
      <c r="S1135" s="2"/>
      <c r="T1135" s="3">
        <v>46247</v>
      </c>
      <c r="U1135" s="2" t="s">
        <v>5595</v>
      </c>
      <c r="V1135" s="2"/>
      <c r="W1135" s="2" t="s">
        <v>425</v>
      </c>
      <c r="X1135" s="2" t="s">
        <v>91</v>
      </c>
      <c r="Y1135" s="2" t="s">
        <v>471</v>
      </c>
      <c r="Z1135" s="2" t="s">
        <v>149</v>
      </c>
      <c r="AA1135" s="2" t="s">
        <v>90</v>
      </c>
      <c r="AB1135" s="2"/>
      <c r="AC1135" s="2" t="s">
        <v>114</v>
      </c>
      <c r="AD1135" s="2">
        <v>1</v>
      </c>
      <c r="AE1135" s="2" t="s">
        <v>422</v>
      </c>
      <c r="AF1135" s="2" t="s">
        <v>423</v>
      </c>
      <c r="AG1135" s="2" t="s">
        <v>423</v>
      </c>
      <c r="AH1135" s="2" t="s">
        <v>424</v>
      </c>
      <c r="AI1135" s="2"/>
      <c r="AJ1135" s="2" t="s">
        <v>311</v>
      </c>
      <c r="AK1135" s="2" t="s">
        <v>312</v>
      </c>
      <c r="AL1135" s="2" t="s">
        <v>312</v>
      </c>
      <c r="AM1135" s="2" t="s">
        <v>313</v>
      </c>
      <c r="AN1135" s="2" t="s">
        <v>1056</v>
      </c>
      <c r="AO1135" s="22">
        <v>0</v>
      </c>
      <c r="AP1135" s="22">
        <v>452</v>
      </c>
      <c r="AQ1135" s="22">
        <v>1296</v>
      </c>
      <c r="AR1135" s="22">
        <v>844</v>
      </c>
      <c r="AS1135" s="25">
        <v>52138.51</v>
      </c>
      <c r="AT1135" s="25">
        <v>0</v>
      </c>
      <c r="AU1135" s="25">
        <v>34185</v>
      </c>
      <c r="AV1135" s="25">
        <v>0</v>
      </c>
      <c r="AW1135" s="25">
        <v>52138.51</v>
      </c>
      <c r="AX1135" s="25">
        <v>34185</v>
      </c>
      <c r="AY1135" s="25">
        <v>-17953.509999999998</v>
      </c>
    </row>
    <row r="1136" spans="2:51">
      <c r="B1136" s="5" t="s">
        <v>17</v>
      </c>
      <c r="C1136" s="2" t="s">
        <v>600</v>
      </c>
      <c r="D1136" s="2"/>
      <c r="E1136" s="2"/>
      <c r="F1136" s="2"/>
      <c r="G1136" s="3">
        <v>46247</v>
      </c>
      <c r="H1136" s="2" t="s">
        <v>5596</v>
      </c>
      <c r="I1136" s="3">
        <v>46247</v>
      </c>
      <c r="J1136" s="2" t="s">
        <v>5597</v>
      </c>
      <c r="K1136" s="2" t="s">
        <v>208</v>
      </c>
      <c r="L1136" s="2"/>
      <c r="M1136" s="2" t="s">
        <v>90</v>
      </c>
      <c r="N1136" s="3"/>
      <c r="O1136" s="2"/>
      <c r="P1136" s="2"/>
      <c r="Q1136" s="2" t="s">
        <v>719</v>
      </c>
      <c r="R1136" s="2"/>
      <c r="S1136" s="2"/>
      <c r="T1136" s="3">
        <v>46247</v>
      </c>
      <c r="U1136" s="2" t="s">
        <v>5598</v>
      </c>
      <c r="V1136" s="2"/>
      <c r="W1136" s="2" t="s">
        <v>942</v>
      </c>
      <c r="X1136" s="2" t="s">
        <v>91</v>
      </c>
      <c r="Y1136" s="2" t="s">
        <v>822</v>
      </c>
      <c r="Z1136" s="2" t="s">
        <v>149</v>
      </c>
      <c r="AA1136" s="2" t="s">
        <v>90</v>
      </c>
      <c r="AB1136" s="2"/>
      <c r="AC1136" s="2" t="s">
        <v>114</v>
      </c>
      <c r="AD1136" s="2">
        <v>1</v>
      </c>
      <c r="AE1136" s="2" t="s">
        <v>321</v>
      </c>
      <c r="AF1136" s="2" t="s">
        <v>322</v>
      </c>
      <c r="AG1136" s="2" t="s">
        <v>322</v>
      </c>
      <c r="AH1136" s="2" t="s">
        <v>323</v>
      </c>
      <c r="AI1136" s="2" t="s">
        <v>556</v>
      </c>
      <c r="AJ1136" s="2" t="s">
        <v>187</v>
      </c>
      <c r="AK1136" s="2" t="s">
        <v>6</v>
      </c>
      <c r="AL1136" s="2" t="s">
        <v>6</v>
      </c>
      <c r="AM1136" s="2" t="s">
        <v>188</v>
      </c>
      <c r="AN1136" s="2"/>
      <c r="AO1136" s="22">
        <v>0</v>
      </c>
      <c r="AP1136" s="22">
        <v>348</v>
      </c>
      <c r="AQ1136" s="22">
        <v>733</v>
      </c>
      <c r="AR1136" s="22">
        <v>385</v>
      </c>
      <c r="AS1136" s="25">
        <v>31365.73</v>
      </c>
      <c r="AT1136" s="25">
        <v>0</v>
      </c>
      <c r="AU1136" s="25">
        <v>29750</v>
      </c>
      <c r="AV1136" s="25">
        <v>0</v>
      </c>
      <c r="AW1136" s="25">
        <v>31365.73</v>
      </c>
      <c r="AX1136" s="25">
        <v>29750</v>
      </c>
      <c r="AY1136" s="25">
        <v>-1615.73</v>
      </c>
    </row>
    <row r="1137" spans="2:51">
      <c r="B1137" s="5" t="s">
        <v>17</v>
      </c>
      <c r="C1137" s="2" t="s">
        <v>524</v>
      </c>
      <c r="D1137" s="2" t="s">
        <v>100</v>
      </c>
      <c r="E1137" s="2" t="s">
        <v>4239</v>
      </c>
      <c r="F1137" s="2" t="s">
        <v>88</v>
      </c>
      <c r="G1137" s="3">
        <v>46247</v>
      </c>
      <c r="H1137" s="2" t="s">
        <v>5599</v>
      </c>
      <c r="I1137" s="3">
        <v>46247</v>
      </c>
      <c r="J1137" s="2" t="s">
        <v>5600</v>
      </c>
      <c r="K1137" s="2" t="s">
        <v>208</v>
      </c>
      <c r="L1137" s="2"/>
      <c r="M1137" s="2" t="s">
        <v>90</v>
      </c>
      <c r="N1137" s="3"/>
      <c r="O1137" s="2"/>
      <c r="P1137" s="2"/>
      <c r="Q1137" s="2" t="s">
        <v>22</v>
      </c>
      <c r="R1137" s="2" t="s">
        <v>22</v>
      </c>
      <c r="S1137" s="2"/>
      <c r="T1137" s="3">
        <v>46247</v>
      </c>
      <c r="U1137" s="2" t="s">
        <v>5601</v>
      </c>
      <c r="V1137" s="2"/>
      <c r="W1137" s="2" t="s">
        <v>658</v>
      </c>
      <c r="X1137" s="2" t="s">
        <v>91</v>
      </c>
      <c r="Y1137" s="2" t="s">
        <v>265</v>
      </c>
      <c r="Z1137" s="2" t="s">
        <v>149</v>
      </c>
      <c r="AA1137" s="2" t="s">
        <v>90</v>
      </c>
      <c r="AB1137" s="2"/>
      <c r="AC1137" s="2" t="s">
        <v>114</v>
      </c>
      <c r="AD1137" s="2">
        <v>1</v>
      </c>
      <c r="AE1137" s="2" t="s">
        <v>189</v>
      </c>
      <c r="AF1137" s="2" t="s">
        <v>190</v>
      </c>
      <c r="AG1137" s="2" t="s">
        <v>14</v>
      </c>
      <c r="AH1137" s="2" t="s">
        <v>191</v>
      </c>
      <c r="AI1137" s="2"/>
      <c r="AJ1137" s="2" t="s">
        <v>176</v>
      </c>
      <c r="AK1137" s="2" t="s">
        <v>177</v>
      </c>
      <c r="AL1137" s="2" t="s">
        <v>177</v>
      </c>
      <c r="AM1137" s="2" t="s">
        <v>178</v>
      </c>
      <c r="AN1137" s="2" t="s">
        <v>5602</v>
      </c>
      <c r="AO1137" s="22">
        <v>0</v>
      </c>
      <c r="AP1137" s="22">
        <v>959</v>
      </c>
      <c r="AQ1137" s="22">
        <v>959</v>
      </c>
      <c r="AR1137" s="22">
        <v>0</v>
      </c>
      <c r="AS1137" s="25">
        <v>35907.089999999997</v>
      </c>
      <c r="AT1137" s="25">
        <v>0</v>
      </c>
      <c r="AU1137" s="25">
        <v>30974.6</v>
      </c>
      <c r="AV1137" s="25">
        <v>0</v>
      </c>
      <c r="AW1137" s="25">
        <v>35907.089999999997</v>
      </c>
      <c r="AX1137" s="25">
        <v>30974.6</v>
      </c>
      <c r="AY1137" s="25">
        <v>-4932.49</v>
      </c>
    </row>
    <row r="1138" spans="2:51">
      <c r="B1138" s="5" t="s">
        <v>17</v>
      </c>
      <c r="C1138" s="2" t="s">
        <v>524</v>
      </c>
      <c r="D1138" s="2" t="s">
        <v>100</v>
      </c>
      <c r="E1138" s="2" t="s">
        <v>4239</v>
      </c>
      <c r="F1138" s="2" t="s">
        <v>88</v>
      </c>
      <c r="G1138" s="3">
        <v>46247</v>
      </c>
      <c r="H1138" s="2" t="s">
        <v>5603</v>
      </c>
      <c r="I1138" s="3">
        <v>46247</v>
      </c>
      <c r="J1138" s="2" t="s">
        <v>5604</v>
      </c>
      <c r="K1138" s="2" t="s">
        <v>208</v>
      </c>
      <c r="L1138" s="2"/>
      <c r="M1138" s="2" t="s">
        <v>90</v>
      </c>
      <c r="N1138" s="3"/>
      <c r="O1138" s="2"/>
      <c r="P1138" s="2"/>
      <c r="Q1138" s="2" t="s">
        <v>22</v>
      </c>
      <c r="R1138" s="2" t="s">
        <v>22</v>
      </c>
      <c r="S1138" s="2"/>
      <c r="T1138" s="3">
        <v>46247</v>
      </c>
      <c r="U1138" s="2" t="s">
        <v>5605</v>
      </c>
      <c r="V1138" s="2"/>
      <c r="W1138" s="2" t="s">
        <v>865</v>
      </c>
      <c r="X1138" s="2" t="s">
        <v>91</v>
      </c>
      <c r="Y1138" s="2" t="s">
        <v>866</v>
      </c>
      <c r="Z1138" s="2" t="s">
        <v>149</v>
      </c>
      <c r="AA1138" s="2" t="s">
        <v>90</v>
      </c>
      <c r="AB1138" s="2"/>
      <c r="AC1138" s="2" t="s">
        <v>114</v>
      </c>
      <c r="AD1138" s="2">
        <v>1</v>
      </c>
      <c r="AE1138" s="2" t="s">
        <v>189</v>
      </c>
      <c r="AF1138" s="2" t="s">
        <v>190</v>
      </c>
      <c r="AG1138" s="2" t="s">
        <v>14</v>
      </c>
      <c r="AH1138" s="2" t="s">
        <v>191</v>
      </c>
      <c r="AI1138" s="2"/>
      <c r="AJ1138" s="2" t="s">
        <v>140</v>
      </c>
      <c r="AK1138" s="2" t="s">
        <v>141</v>
      </c>
      <c r="AL1138" s="2" t="s">
        <v>141</v>
      </c>
      <c r="AM1138" s="2" t="s">
        <v>142</v>
      </c>
      <c r="AN1138" s="2" t="s">
        <v>5606</v>
      </c>
      <c r="AO1138" s="22">
        <v>0</v>
      </c>
      <c r="AP1138" s="22">
        <v>471</v>
      </c>
      <c r="AQ1138" s="22">
        <v>471</v>
      </c>
      <c r="AR1138" s="22">
        <v>0</v>
      </c>
      <c r="AS1138" s="25">
        <v>19541.41</v>
      </c>
      <c r="AT1138" s="25">
        <v>0</v>
      </c>
      <c r="AU1138" s="25">
        <v>27115.02</v>
      </c>
      <c r="AV1138" s="25">
        <v>0</v>
      </c>
      <c r="AW1138" s="25">
        <v>19541.41</v>
      </c>
      <c r="AX1138" s="25">
        <v>27115.02</v>
      </c>
      <c r="AY1138" s="25">
        <v>7573.61</v>
      </c>
    </row>
    <row r="1139" spans="2:51">
      <c r="B1139" s="5" t="s">
        <v>17</v>
      </c>
      <c r="C1139" s="2" t="s">
        <v>524</v>
      </c>
      <c r="D1139" s="2" t="s">
        <v>100</v>
      </c>
      <c r="E1139" s="2" t="s">
        <v>4239</v>
      </c>
      <c r="F1139" s="2" t="s">
        <v>88</v>
      </c>
      <c r="G1139" s="3">
        <v>46247</v>
      </c>
      <c r="H1139" s="2" t="s">
        <v>5607</v>
      </c>
      <c r="I1139" s="3">
        <v>46247</v>
      </c>
      <c r="J1139" s="2" t="s">
        <v>5608</v>
      </c>
      <c r="K1139" s="2" t="s">
        <v>208</v>
      </c>
      <c r="L1139" s="2"/>
      <c r="M1139" s="2" t="s">
        <v>90</v>
      </c>
      <c r="N1139" s="3"/>
      <c r="O1139" s="2"/>
      <c r="P1139" s="2"/>
      <c r="Q1139" s="2" t="s">
        <v>22</v>
      </c>
      <c r="R1139" s="2" t="s">
        <v>22</v>
      </c>
      <c r="S1139" s="2"/>
      <c r="T1139" s="3">
        <v>46247</v>
      </c>
      <c r="U1139" s="2" t="s">
        <v>5609</v>
      </c>
      <c r="V1139" s="2"/>
      <c r="W1139" s="2" t="s">
        <v>332</v>
      </c>
      <c r="X1139" s="2" t="s">
        <v>91</v>
      </c>
      <c r="Y1139" s="2" t="s">
        <v>333</v>
      </c>
      <c r="Z1139" s="2" t="s">
        <v>149</v>
      </c>
      <c r="AA1139" s="2" t="s">
        <v>90</v>
      </c>
      <c r="AB1139" s="2"/>
      <c r="AC1139" s="2" t="s">
        <v>114</v>
      </c>
      <c r="AD1139" s="2">
        <v>1</v>
      </c>
      <c r="AE1139" s="2" t="s">
        <v>189</v>
      </c>
      <c r="AF1139" s="2" t="s">
        <v>190</v>
      </c>
      <c r="AG1139" s="2" t="s">
        <v>14</v>
      </c>
      <c r="AH1139" s="2" t="s">
        <v>191</v>
      </c>
      <c r="AI1139" s="2"/>
      <c r="AJ1139" s="2" t="s">
        <v>123</v>
      </c>
      <c r="AK1139" s="2" t="s">
        <v>13</v>
      </c>
      <c r="AL1139" s="2" t="s">
        <v>13</v>
      </c>
      <c r="AM1139" s="2" t="s">
        <v>124</v>
      </c>
      <c r="AN1139" s="2" t="s">
        <v>5610</v>
      </c>
      <c r="AO1139" s="22">
        <v>0</v>
      </c>
      <c r="AP1139" s="22">
        <v>346</v>
      </c>
      <c r="AQ1139" s="22">
        <v>346</v>
      </c>
      <c r="AR1139" s="22">
        <v>0</v>
      </c>
      <c r="AS1139" s="25">
        <v>12943.74</v>
      </c>
      <c r="AT1139" s="25">
        <v>0</v>
      </c>
      <c r="AU1139" s="25">
        <v>22445.279999999999</v>
      </c>
      <c r="AV1139" s="25">
        <v>0</v>
      </c>
      <c r="AW1139" s="25">
        <v>12943.74</v>
      </c>
      <c r="AX1139" s="25">
        <v>22445.279999999999</v>
      </c>
      <c r="AY1139" s="25">
        <v>9501.5400000000009</v>
      </c>
    </row>
    <row r="1140" spans="2:51">
      <c r="B1140" s="5" t="s">
        <v>17</v>
      </c>
      <c r="C1140" s="2" t="s">
        <v>524</v>
      </c>
      <c r="D1140" s="2" t="s">
        <v>100</v>
      </c>
      <c r="E1140" s="2" t="s">
        <v>4239</v>
      </c>
      <c r="F1140" s="2" t="s">
        <v>88</v>
      </c>
      <c r="G1140" s="3">
        <v>46247</v>
      </c>
      <c r="H1140" s="2" t="s">
        <v>5611</v>
      </c>
      <c r="I1140" s="3">
        <v>46247</v>
      </c>
      <c r="J1140" s="2" t="s">
        <v>5612</v>
      </c>
      <c r="K1140" s="2" t="s">
        <v>208</v>
      </c>
      <c r="L1140" s="2"/>
      <c r="M1140" s="2" t="s">
        <v>90</v>
      </c>
      <c r="N1140" s="3"/>
      <c r="O1140" s="2"/>
      <c r="P1140" s="2"/>
      <c r="Q1140" s="2" t="s">
        <v>22</v>
      </c>
      <c r="R1140" s="2" t="s">
        <v>22</v>
      </c>
      <c r="S1140" s="2"/>
      <c r="T1140" s="3">
        <v>46247</v>
      </c>
      <c r="U1140" s="2" t="s">
        <v>5613</v>
      </c>
      <c r="V1140" s="2"/>
      <c r="W1140" s="2" t="s">
        <v>463</v>
      </c>
      <c r="X1140" s="2" t="s">
        <v>91</v>
      </c>
      <c r="Y1140" s="2" t="s">
        <v>235</v>
      </c>
      <c r="Z1140" s="2" t="s">
        <v>149</v>
      </c>
      <c r="AA1140" s="2" t="s">
        <v>90</v>
      </c>
      <c r="AB1140" s="2"/>
      <c r="AC1140" s="2" t="s">
        <v>114</v>
      </c>
      <c r="AD1140" s="2">
        <v>1</v>
      </c>
      <c r="AE1140" s="2" t="s">
        <v>189</v>
      </c>
      <c r="AF1140" s="2" t="s">
        <v>190</v>
      </c>
      <c r="AG1140" s="2" t="s">
        <v>14</v>
      </c>
      <c r="AH1140" s="2" t="s">
        <v>191</v>
      </c>
      <c r="AI1140" s="2"/>
      <c r="AJ1140" s="2" t="s">
        <v>123</v>
      </c>
      <c r="AK1140" s="2" t="s">
        <v>13</v>
      </c>
      <c r="AL1140" s="2" t="s">
        <v>13</v>
      </c>
      <c r="AM1140" s="2" t="s">
        <v>124</v>
      </c>
      <c r="AN1140" s="2" t="s">
        <v>5614</v>
      </c>
      <c r="AO1140" s="22">
        <v>0</v>
      </c>
      <c r="AP1140" s="22">
        <v>398</v>
      </c>
      <c r="AQ1140" s="22">
        <v>398</v>
      </c>
      <c r="AR1140" s="22">
        <v>0</v>
      </c>
      <c r="AS1140" s="25">
        <v>14338.57</v>
      </c>
      <c r="AT1140" s="25">
        <v>0</v>
      </c>
      <c r="AU1140" s="25">
        <v>25611.360000000001</v>
      </c>
      <c r="AV1140" s="25">
        <v>0</v>
      </c>
      <c r="AW1140" s="25">
        <v>14338.57</v>
      </c>
      <c r="AX1140" s="25">
        <v>25611.360000000001</v>
      </c>
      <c r="AY1140" s="25">
        <v>11272.79</v>
      </c>
    </row>
    <row r="1141" spans="2:51">
      <c r="B1141" s="5" t="s">
        <v>17</v>
      </c>
      <c r="C1141" s="2" t="s">
        <v>524</v>
      </c>
      <c r="D1141" s="2" t="s">
        <v>100</v>
      </c>
      <c r="E1141" s="2" t="s">
        <v>4239</v>
      </c>
      <c r="F1141" s="2" t="s">
        <v>88</v>
      </c>
      <c r="G1141" s="3">
        <v>46247</v>
      </c>
      <c r="H1141" s="2" t="s">
        <v>5615</v>
      </c>
      <c r="I1141" s="3">
        <v>46247</v>
      </c>
      <c r="J1141" s="2" t="s">
        <v>5616</v>
      </c>
      <c r="K1141" s="2" t="s">
        <v>208</v>
      </c>
      <c r="L1141" s="2"/>
      <c r="M1141" s="2" t="s">
        <v>90</v>
      </c>
      <c r="N1141" s="3"/>
      <c r="O1141" s="2"/>
      <c r="P1141" s="2"/>
      <c r="Q1141" s="2" t="s">
        <v>22</v>
      </c>
      <c r="R1141" s="2" t="s">
        <v>22</v>
      </c>
      <c r="S1141" s="2"/>
      <c r="T1141" s="3">
        <v>46247</v>
      </c>
      <c r="U1141" s="2" t="s">
        <v>5617</v>
      </c>
      <c r="V1141" s="2"/>
      <c r="W1141" s="2" t="s">
        <v>804</v>
      </c>
      <c r="X1141" s="2" t="s">
        <v>91</v>
      </c>
      <c r="Y1141" s="2" t="s">
        <v>805</v>
      </c>
      <c r="Z1141" s="2" t="s">
        <v>149</v>
      </c>
      <c r="AA1141" s="2" t="s">
        <v>90</v>
      </c>
      <c r="AB1141" s="2"/>
      <c r="AC1141" s="2" t="s">
        <v>114</v>
      </c>
      <c r="AD1141" s="2">
        <v>1</v>
      </c>
      <c r="AE1141" s="2" t="s">
        <v>189</v>
      </c>
      <c r="AF1141" s="2" t="s">
        <v>190</v>
      </c>
      <c r="AG1141" s="2" t="s">
        <v>14</v>
      </c>
      <c r="AH1141" s="2" t="s">
        <v>191</v>
      </c>
      <c r="AI1141" s="2"/>
      <c r="AJ1141" s="2" t="s">
        <v>123</v>
      </c>
      <c r="AK1141" s="2" t="s">
        <v>13</v>
      </c>
      <c r="AL1141" s="2" t="s">
        <v>13</v>
      </c>
      <c r="AM1141" s="2" t="s">
        <v>124</v>
      </c>
      <c r="AN1141" s="2" t="s">
        <v>5618</v>
      </c>
      <c r="AO1141" s="22">
        <v>0</v>
      </c>
      <c r="AP1141" s="22">
        <v>385</v>
      </c>
      <c r="AQ1141" s="22">
        <v>385</v>
      </c>
      <c r="AR1141" s="22">
        <v>0</v>
      </c>
      <c r="AS1141" s="25">
        <v>13958.33</v>
      </c>
      <c r="AT1141" s="25">
        <v>21.47</v>
      </c>
      <c r="AU1141" s="25">
        <v>26553.68</v>
      </c>
      <c r="AV1141" s="25">
        <v>0</v>
      </c>
      <c r="AW1141" s="25">
        <v>13936.86</v>
      </c>
      <c r="AX1141" s="25">
        <v>26553.68</v>
      </c>
      <c r="AY1141" s="25">
        <v>12616.82</v>
      </c>
    </row>
    <row r="1142" spans="2:51" hidden="1">
      <c r="B1142" s="5" t="s">
        <v>18</v>
      </c>
      <c r="C1142" s="2" t="s">
        <v>99</v>
      </c>
      <c r="D1142" s="2" t="s">
        <v>100</v>
      </c>
      <c r="E1142" s="2"/>
      <c r="F1142" s="2"/>
      <c r="G1142" s="3">
        <v>46248</v>
      </c>
      <c r="H1142" s="2" t="s">
        <v>5619</v>
      </c>
      <c r="I1142" s="3">
        <v>46248</v>
      </c>
      <c r="J1142" s="2" t="s">
        <v>5620</v>
      </c>
      <c r="K1142" s="2"/>
      <c r="L1142" s="2"/>
      <c r="M1142" s="2" t="s">
        <v>90</v>
      </c>
      <c r="N1142" s="3"/>
      <c r="O1142" s="2" t="s">
        <v>5621</v>
      </c>
      <c r="P1142" s="2"/>
      <c r="Q1142" s="2" t="s">
        <v>26</v>
      </c>
      <c r="R1142" s="2" t="s">
        <v>26</v>
      </c>
      <c r="S1142" s="2"/>
      <c r="T1142" s="3"/>
      <c r="U1142" s="2"/>
      <c r="V1142" s="2"/>
      <c r="W1142" s="2" t="s">
        <v>815</v>
      </c>
      <c r="X1142" s="2" t="s">
        <v>91</v>
      </c>
      <c r="Y1142" s="2" t="s">
        <v>519</v>
      </c>
      <c r="Z1142" s="2" t="s">
        <v>92</v>
      </c>
      <c r="AA1142" s="2" t="s">
        <v>90</v>
      </c>
      <c r="AB1142" s="2"/>
      <c r="AC1142" s="2" t="s">
        <v>93</v>
      </c>
      <c r="AD1142" s="2">
        <v>1</v>
      </c>
      <c r="AE1142" s="2" t="s">
        <v>692</v>
      </c>
      <c r="AF1142" s="2" t="s">
        <v>693</v>
      </c>
      <c r="AG1142" s="2" t="s">
        <v>103</v>
      </c>
      <c r="AH1142" s="2" t="s">
        <v>2</v>
      </c>
      <c r="AI1142" s="2" t="s">
        <v>699</v>
      </c>
      <c r="AJ1142" s="2" t="s">
        <v>731</v>
      </c>
      <c r="AK1142" s="2" t="s">
        <v>732</v>
      </c>
      <c r="AL1142" s="2" t="s">
        <v>103</v>
      </c>
      <c r="AM1142" s="2" t="s">
        <v>169</v>
      </c>
      <c r="AN1142" s="2"/>
      <c r="AO1142" s="22">
        <v>0</v>
      </c>
      <c r="AP1142" s="22">
        <v>0</v>
      </c>
      <c r="AQ1142" s="22">
        <v>0</v>
      </c>
      <c r="AR1142" s="22">
        <v>0</v>
      </c>
      <c r="AS1142" s="25">
        <v>5000</v>
      </c>
      <c r="AT1142" s="25">
        <v>0</v>
      </c>
      <c r="AU1142" s="25">
        <v>5579</v>
      </c>
      <c r="AV1142" s="25">
        <v>0</v>
      </c>
      <c r="AW1142" s="25">
        <v>5000</v>
      </c>
      <c r="AX1142" s="25">
        <v>5579</v>
      </c>
      <c r="AY1142" s="25">
        <v>579</v>
      </c>
    </row>
    <row r="1143" spans="2:51" hidden="1">
      <c r="B1143" s="5" t="s">
        <v>18</v>
      </c>
      <c r="C1143" s="2" t="s">
        <v>99</v>
      </c>
      <c r="D1143" s="2" t="s">
        <v>100</v>
      </c>
      <c r="E1143" s="2"/>
      <c r="F1143" s="2"/>
      <c r="G1143" s="3">
        <v>46248</v>
      </c>
      <c r="H1143" s="2" t="s">
        <v>5622</v>
      </c>
      <c r="I1143" s="3">
        <v>46248</v>
      </c>
      <c r="J1143" s="2" t="s">
        <v>5623</v>
      </c>
      <c r="K1143" s="2"/>
      <c r="L1143" s="2"/>
      <c r="M1143" s="2" t="s">
        <v>90</v>
      </c>
      <c r="N1143" s="3"/>
      <c r="O1143" s="2" t="s">
        <v>5624</v>
      </c>
      <c r="P1143" s="2"/>
      <c r="Q1143" s="2" t="s">
        <v>26</v>
      </c>
      <c r="R1143" s="2" t="s">
        <v>26</v>
      </c>
      <c r="S1143" s="2"/>
      <c r="T1143" s="3"/>
      <c r="U1143" s="2"/>
      <c r="V1143" s="2"/>
      <c r="W1143" s="2" t="s">
        <v>815</v>
      </c>
      <c r="X1143" s="2" t="s">
        <v>91</v>
      </c>
      <c r="Y1143" s="2" t="s">
        <v>519</v>
      </c>
      <c r="Z1143" s="2" t="s">
        <v>92</v>
      </c>
      <c r="AA1143" s="2" t="s">
        <v>90</v>
      </c>
      <c r="AB1143" s="2"/>
      <c r="AC1143" s="2" t="s">
        <v>93</v>
      </c>
      <c r="AD1143" s="2">
        <v>1</v>
      </c>
      <c r="AE1143" s="2" t="s">
        <v>692</v>
      </c>
      <c r="AF1143" s="2" t="s">
        <v>693</v>
      </c>
      <c r="AG1143" s="2" t="s">
        <v>103</v>
      </c>
      <c r="AH1143" s="2" t="s">
        <v>2</v>
      </c>
      <c r="AI1143" s="2" t="s">
        <v>699</v>
      </c>
      <c r="AJ1143" s="2" t="s">
        <v>731</v>
      </c>
      <c r="AK1143" s="2" t="s">
        <v>732</v>
      </c>
      <c r="AL1143" s="2" t="s">
        <v>103</v>
      </c>
      <c r="AM1143" s="2" t="s">
        <v>169</v>
      </c>
      <c r="AN1143" s="2"/>
      <c r="AO1143" s="22">
        <v>0</v>
      </c>
      <c r="AP1143" s="22">
        <v>0</v>
      </c>
      <c r="AQ1143" s="22">
        <v>0</v>
      </c>
      <c r="AR1143" s="22">
        <v>0</v>
      </c>
      <c r="AS1143" s="25">
        <v>5000</v>
      </c>
      <c r="AT1143" s="25">
        <v>0</v>
      </c>
      <c r="AU1143" s="25">
        <v>5579</v>
      </c>
      <c r="AV1143" s="25">
        <v>0</v>
      </c>
      <c r="AW1143" s="25">
        <v>5000</v>
      </c>
      <c r="AX1143" s="25">
        <v>5579</v>
      </c>
      <c r="AY1143" s="25">
        <v>579</v>
      </c>
    </row>
    <row r="1144" spans="2:51" hidden="1">
      <c r="B1144" s="5" t="s">
        <v>18</v>
      </c>
      <c r="C1144" s="2" t="s">
        <v>99</v>
      </c>
      <c r="D1144" s="2" t="s">
        <v>100</v>
      </c>
      <c r="E1144" s="2"/>
      <c r="F1144" s="2"/>
      <c r="G1144" s="3">
        <v>46248</v>
      </c>
      <c r="H1144" s="2" t="s">
        <v>5625</v>
      </c>
      <c r="I1144" s="3">
        <v>46248</v>
      </c>
      <c r="J1144" s="2" t="s">
        <v>5626</v>
      </c>
      <c r="K1144" s="2"/>
      <c r="L1144" s="2"/>
      <c r="M1144" s="2" t="s">
        <v>90</v>
      </c>
      <c r="N1144" s="3"/>
      <c r="O1144" s="2" t="s">
        <v>5627</v>
      </c>
      <c r="P1144" s="2"/>
      <c r="Q1144" s="2" t="s">
        <v>26</v>
      </c>
      <c r="R1144" s="2" t="s">
        <v>26</v>
      </c>
      <c r="S1144" s="2"/>
      <c r="T1144" s="3"/>
      <c r="U1144" s="2"/>
      <c r="V1144" s="2"/>
      <c r="W1144" s="2" t="s">
        <v>815</v>
      </c>
      <c r="X1144" s="2" t="s">
        <v>91</v>
      </c>
      <c r="Y1144" s="2" t="s">
        <v>519</v>
      </c>
      <c r="Z1144" s="2" t="s">
        <v>92</v>
      </c>
      <c r="AA1144" s="2" t="s">
        <v>90</v>
      </c>
      <c r="AB1144" s="2"/>
      <c r="AC1144" s="2" t="s">
        <v>93</v>
      </c>
      <c r="AD1144" s="2">
        <v>1</v>
      </c>
      <c r="AE1144" s="2" t="s">
        <v>692</v>
      </c>
      <c r="AF1144" s="2" t="s">
        <v>693</v>
      </c>
      <c r="AG1144" s="2" t="s">
        <v>103</v>
      </c>
      <c r="AH1144" s="2" t="s">
        <v>2</v>
      </c>
      <c r="AI1144" s="2" t="s">
        <v>699</v>
      </c>
      <c r="AJ1144" s="2" t="s">
        <v>731</v>
      </c>
      <c r="AK1144" s="2" t="s">
        <v>732</v>
      </c>
      <c r="AL1144" s="2" t="s">
        <v>103</v>
      </c>
      <c r="AM1144" s="2" t="s">
        <v>169</v>
      </c>
      <c r="AN1144" s="2"/>
      <c r="AO1144" s="22">
        <v>0</v>
      </c>
      <c r="AP1144" s="22">
        <v>0</v>
      </c>
      <c r="AQ1144" s="22">
        <v>0</v>
      </c>
      <c r="AR1144" s="22">
        <v>0</v>
      </c>
      <c r="AS1144" s="25">
        <v>5000</v>
      </c>
      <c r="AT1144" s="25">
        <v>0</v>
      </c>
      <c r="AU1144" s="25">
        <v>5579</v>
      </c>
      <c r="AV1144" s="25">
        <v>0</v>
      </c>
      <c r="AW1144" s="25">
        <v>5000</v>
      </c>
      <c r="AX1144" s="25">
        <v>5579</v>
      </c>
      <c r="AY1144" s="25">
        <v>579</v>
      </c>
    </row>
    <row r="1145" spans="2:51" hidden="1">
      <c r="B1145" s="5" t="s">
        <v>18</v>
      </c>
      <c r="C1145" s="2" t="s">
        <v>99</v>
      </c>
      <c r="D1145" s="2" t="s">
        <v>100</v>
      </c>
      <c r="E1145" s="2"/>
      <c r="F1145" s="2"/>
      <c r="G1145" s="3">
        <v>46248</v>
      </c>
      <c r="H1145" s="2" t="s">
        <v>5628</v>
      </c>
      <c r="I1145" s="3">
        <v>46248</v>
      </c>
      <c r="J1145" s="2" t="s">
        <v>5629</v>
      </c>
      <c r="K1145" s="2"/>
      <c r="L1145" s="2"/>
      <c r="M1145" s="2" t="s">
        <v>90</v>
      </c>
      <c r="N1145" s="3"/>
      <c r="O1145" s="2"/>
      <c r="P1145" s="2"/>
      <c r="Q1145" s="2" t="s">
        <v>537</v>
      </c>
      <c r="R1145" s="2" t="s">
        <v>537</v>
      </c>
      <c r="S1145" s="2"/>
      <c r="T1145" s="3"/>
      <c r="U1145" s="2"/>
      <c r="V1145" s="2"/>
      <c r="W1145" s="2" t="s">
        <v>517</v>
      </c>
      <c r="X1145" s="2" t="s">
        <v>91</v>
      </c>
      <c r="Y1145" s="2" t="s">
        <v>319</v>
      </c>
      <c r="Z1145" s="2" t="s">
        <v>92</v>
      </c>
      <c r="AA1145" s="2" t="s">
        <v>90</v>
      </c>
      <c r="AB1145" s="2"/>
      <c r="AC1145" s="2" t="s">
        <v>114</v>
      </c>
      <c r="AD1145" s="2">
        <v>1</v>
      </c>
      <c r="AE1145" s="2" t="s">
        <v>110</v>
      </c>
      <c r="AF1145" s="2" t="s">
        <v>111</v>
      </c>
      <c r="AG1145" s="2" t="s">
        <v>103</v>
      </c>
      <c r="AH1145" s="2" t="s">
        <v>104</v>
      </c>
      <c r="AI1145" s="2" t="s">
        <v>381</v>
      </c>
      <c r="AJ1145" s="2" t="s">
        <v>128</v>
      </c>
      <c r="AK1145" s="2" t="s">
        <v>129</v>
      </c>
      <c r="AL1145" s="2" t="s">
        <v>129</v>
      </c>
      <c r="AM1145" s="2" t="s">
        <v>150</v>
      </c>
      <c r="AN1145" s="2"/>
      <c r="AO1145" s="22">
        <v>0</v>
      </c>
      <c r="AP1145" s="22">
        <v>0</v>
      </c>
      <c r="AQ1145" s="22">
        <v>0</v>
      </c>
      <c r="AR1145" s="22">
        <v>0</v>
      </c>
      <c r="AS1145" s="25">
        <v>19000</v>
      </c>
      <c r="AT1145" s="25">
        <v>0</v>
      </c>
      <c r="AU1145" s="25">
        <v>20156</v>
      </c>
      <c r="AV1145" s="25">
        <v>0</v>
      </c>
      <c r="AW1145" s="25">
        <v>19000</v>
      </c>
      <c r="AX1145" s="25">
        <v>20156</v>
      </c>
      <c r="AY1145" s="25">
        <v>1156</v>
      </c>
    </row>
    <row r="1146" spans="2:51" hidden="1">
      <c r="B1146" s="5" t="s">
        <v>18</v>
      </c>
      <c r="C1146" s="2" t="s">
        <v>107</v>
      </c>
      <c r="D1146" s="2" t="s">
        <v>100</v>
      </c>
      <c r="E1146" s="2"/>
      <c r="F1146" s="2" t="s">
        <v>88</v>
      </c>
      <c r="G1146" s="3">
        <v>46248</v>
      </c>
      <c r="H1146" s="2" t="s">
        <v>5630</v>
      </c>
      <c r="I1146" s="3">
        <v>46248</v>
      </c>
      <c r="J1146" s="2" t="s">
        <v>5631</v>
      </c>
      <c r="K1146" s="2"/>
      <c r="L1146" s="2"/>
      <c r="M1146" s="2" t="s">
        <v>90</v>
      </c>
      <c r="N1146" s="3"/>
      <c r="O1146" s="2"/>
      <c r="P1146" s="2"/>
      <c r="Q1146" s="2" t="s">
        <v>537</v>
      </c>
      <c r="R1146" s="2" t="s">
        <v>537</v>
      </c>
      <c r="S1146" s="2"/>
      <c r="T1146" s="3"/>
      <c r="U1146" s="2"/>
      <c r="V1146" s="2"/>
      <c r="W1146" s="2" t="s">
        <v>376</v>
      </c>
      <c r="X1146" s="2" t="s">
        <v>91</v>
      </c>
      <c r="Y1146" s="2" t="s">
        <v>377</v>
      </c>
      <c r="Z1146" s="2" t="s">
        <v>92</v>
      </c>
      <c r="AA1146" s="2" t="s">
        <v>90</v>
      </c>
      <c r="AB1146" s="2"/>
      <c r="AC1146" s="2" t="s">
        <v>93</v>
      </c>
      <c r="AD1146" s="2">
        <v>1</v>
      </c>
      <c r="AE1146" s="2" t="s">
        <v>108</v>
      </c>
      <c r="AF1146" s="2" t="s">
        <v>109</v>
      </c>
      <c r="AG1146" s="2" t="s">
        <v>103</v>
      </c>
      <c r="AH1146" s="2" t="s">
        <v>106</v>
      </c>
      <c r="AI1146" s="2" t="s">
        <v>109</v>
      </c>
      <c r="AJ1146" s="2" t="s">
        <v>110</v>
      </c>
      <c r="AK1146" s="2" t="s">
        <v>111</v>
      </c>
      <c r="AL1146" s="2" t="s">
        <v>103</v>
      </c>
      <c r="AM1146" s="2" t="s">
        <v>104</v>
      </c>
      <c r="AN1146" s="2" t="s">
        <v>5632</v>
      </c>
      <c r="AO1146" s="22">
        <v>0</v>
      </c>
      <c r="AP1146" s="22">
        <v>0</v>
      </c>
      <c r="AQ1146" s="22">
        <v>0</v>
      </c>
      <c r="AR1146" s="22">
        <v>0</v>
      </c>
      <c r="AS1146" s="25">
        <v>24900</v>
      </c>
      <c r="AT1146" s="25">
        <v>0</v>
      </c>
      <c r="AU1146" s="25">
        <v>30843.22</v>
      </c>
      <c r="AV1146" s="25">
        <v>0</v>
      </c>
      <c r="AW1146" s="25">
        <v>24900</v>
      </c>
      <c r="AX1146" s="25">
        <v>30843.22</v>
      </c>
      <c r="AY1146" s="25">
        <v>5943.22</v>
      </c>
    </row>
    <row r="1147" spans="2:51" hidden="1">
      <c r="B1147" s="5" t="s">
        <v>18</v>
      </c>
      <c r="C1147" s="2" t="s">
        <v>107</v>
      </c>
      <c r="D1147" s="2" t="s">
        <v>100</v>
      </c>
      <c r="E1147" s="2"/>
      <c r="F1147" s="2" t="s">
        <v>88</v>
      </c>
      <c r="G1147" s="3">
        <v>46248</v>
      </c>
      <c r="H1147" s="2" t="s">
        <v>5633</v>
      </c>
      <c r="I1147" s="3">
        <v>46248</v>
      </c>
      <c r="J1147" s="2" t="s">
        <v>5634</v>
      </c>
      <c r="K1147" s="2"/>
      <c r="L1147" s="2"/>
      <c r="M1147" s="2" t="s">
        <v>90</v>
      </c>
      <c r="N1147" s="3"/>
      <c r="O1147" s="2"/>
      <c r="P1147" s="2"/>
      <c r="Q1147" s="2" t="s">
        <v>537</v>
      </c>
      <c r="R1147" s="2" t="s">
        <v>537</v>
      </c>
      <c r="S1147" s="2"/>
      <c r="T1147" s="3"/>
      <c r="U1147" s="2"/>
      <c r="V1147" s="2"/>
      <c r="W1147" s="2" t="s">
        <v>755</v>
      </c>
      <c r="X1147" s="2" t="s">
        <v>261</v>
      </c>
      <c r="Y1147" s="2" t="s">
        <v>665</v>
      </c>
      <c r="Z1147" s="2" t="s">
        <v>92</v>
      </c>
      <c r="AA1147" s="2" t="s">
        <v>90</v>
      </c>
      <c r="AB1147" s="2"/>
      <c r="AC1147" s="2" t="s">
        <v>93</v>
      </c>
      <c r="AD1147" s="2">
        <v>1</v>
      </c>
      <c r="AE1147" s="2" t="s">
        <v>108</v>
      </c>
      <c r="AF1147" s="2" t="s">
        <v>109</v>
      </c>
      <c r="AG1147" s="2" t="s">
        <v>103</v>
      </c>
      <c r="AH1147" s="2" t="s">
        <v>106</v>
      </c>
      <c r="AI1147" s="2" t="s">
        <v>109</v>
      </c>
      <c r="AJ1147" s="2" t="s">
        <v>110</v>
      </c>
      <c r="AK1147" s="2" t="s">
        <v>111</v>
      </c>
      <c r="AL1147" s="2" t="s">
        <v>103</v>
      </c>
      <c r="AM1147" s="2" t="s">
        <v>104</v>
      </c>
      <c r="AN1147" s="2" t="s">
        <v>5635</v>
      </c>
      <c r="AO1147" s="22">
        <v>0</v>
      </c>
      <c r="AP1147" s="22">
        <v>0</v>
      </c>
      <c r="AQ1147" s="22">
        <v>0</v>
      </c>
      <c r="AR1147" s="22">
        <v>0</v>
      </c>
      <c r="AS1147" s="25">
        <v>41500</v>
      </c>
      <c r="AT1147" s="25">
        <v>0</v>
      </c>
      <c r="AU1147" s="25">
        <v>50280.33</v>
      </c>
      <c r="AV1147" s="25">
        <v>0</v>
      </c>
      <c r="AW1147" s="25">
        <v>41500</v>
      </c>
      <c r="AX1147" s="25">
        <v>50280.33</v>
      </c>
      <c r="AY1147" s="25">
        <v>8780.33</v>
      </c>
    </row>
    <row r="1148" spans="2:51" hidden="1">
      <c r="B1148" s="5" t="s">
        <v>18</v>
      </c>
      <c r="C1148" s="2" t="s">
        <v>99</v>
      </c>
      <c r="D1148" s="2"/>
      <c r="E1148" s="2" t="s">
        <v>1455</v>
      </c>
      <c r="F1148" s="2"/>
      <c r="G1148" s="3">
        <v>46248</v>
      </c>
      <c r="H1148" s="2" t="s">
        <v>5636</v>
      </c>
      <c r="I1148" s="3">
        <v>46248</v>
      </c>
      <c r="J1148" s="2" t="s">
        <v>5637</v>
      </c>
      <c r="K1148" s="2"/>
      <c r="L1148" s="2"/>
      <c r="M1148" s="2" t="s">
        <v>90</v>
      </c>
      <c r="N1148" s="3"/>
      <c r="O1148" s="2" t="s">
        <v>5638</v>
      </c>
      <c r="P1148" s="2"/>
      <c r="Q1148" s="2" t="s">
        <v>24</v>
      </c>
      <c r="R1148" s="2" t="s">
        <v>24</v>
      </c>
      <c r="S1148" s="2"/>
      <c r="T1148" s="3"/>
      <c r="U1148" s="2"/>
      <c r="V1148" s="2"/>
      <c r="W1148" s="2" t="s">
        <v>598</v>
      </c>
      <c r="X1148" s="2" t="s">
        <v>91</v>
      </c>
      <c r="Y1148" s="2" t="s">
        <v>519</v>
      </c>
      <c r="Z1148" s="2" t="s">
        <v>92</v>
      </c>
      <c r="AA1148" s="2" t="s">
        <v>90</v>
      </c>
      <c r="AB1148" s="2"/>
      <c r="AC1148" s="2" t="s">
        <v>93</v>
      </c>
      <c r="AD1148" s="2">
        <v>1</v>
      </c>
      <c r="AE1148" s="2" t="s">
        <v>105</v>
      </c>
      <c r="AF1148" s="2" t="s">
        <v>484</v>
      </c>
      <c r="AG1148" s="2" t="s">
        <v>103</v>
      </c>
      <c r="AH1148" s="2" t="s">
        <v>106</v>
      </c>
      <c r="AI1148" s="2" t="s">
        <v>119</v>
      </c>
      <c r="AJ1148" s="2" t="s">
        <v>120</v>
      </c>
      <c r="AK1148" s="2" t="s">
        <v>121</v>
      </c>
      <c r="AL1148" s="2" t="s">
        <v>103</v>
      </c>
      <c r="AM1148" s="2" t="s">
        <v>122</v>
      </c>
      <c r="AN1148" s="2"/>
      <c r="AO1148" s="22">
        <v>0</v>
      </c>
      <c r="AP1148" s="22">
        <v>0</v>
      </c>
      <c r="AQ1148" s="22">
        <v>0</v>
      </c>
      <c r="AR1148" s="22">
        <v>0</v>
      </c>
      <c r="AS1148" s="25">
        <v>15500</v>
      </c>
      <c r="AT1148" s="25">
        <v>0</v>
      </c>
      <c r="AU1148" s="25">
        <v>16879</v>
      </c>
      <c r="AV1148" s="25">
        <v>0</v>
      </c>
      <c r="AW1148" s="25">
        <v>15500</v>
      </c>
      <c r="AX1148" s="25">
        <v>16879</v>
      </c>
      <c r="AY1148" s="25">
        <v>1379</v>
      </c>
    </row>
    <row r="1149" spans="2:51" hidden="1">
      <c r="B1149" s="5" t="s">
        <v>18</v>
      </c>
      <c r="C1149" s="2" t="s">
        <v>99</v>
      </c>
      <c r="D1149" s="2"/>
      <c r="E1149" s="2" t="s">
        <v>2806</v>
      </c>
      <c r="F1149" s="2"/>
      <c r="G1149" s="3">
        <v>46248</v>
      </c>
      <c r="H1149" s="2" t="s">
        <v>5639</v>
      </c>
      <c r="I1149" s="3">
        <v>46248</v>
      </c>
      <c r="J1149" s="2" t="s">
        <v>5640</v>
      </c>
      <c r="K1149" s="2"/>
      <c r="L1149" s="2"/>
      <c r="M1149" s="2" t="s">
        <v>90</v>
      </c>
      <c r="N1149" s="3"/>
      <c r="O1149" s="2" t="s">
        <v>5641</v>
      </c>
      <c r="P1149" s="2"/>
      <c r="Q1149" s="2" t="s">
        <v>24</v>
      </c>
      <c r="R1149" s="2" t="s">
        <v>24</v>
      </c>
      <c r="S1149" s="2"/>
      <c r="T1149" s="3"/>
      <c r="U1149" s="2"/>
      <c r="V1149" s="2"/>
      <c r="W1149" s="2" t="s">
        <v>598</v>
      </c>
      <c r="X1149" s="2" t="s">
        <v>91</v>
      </c>
      <c r="Y1149" s="2" t="s">
        <v>519</v>
      </c>
      <c r="Z1149" s="2" t="s">
        <v>92</v>
      </c>
      <c r="AA1149" s="2" t="s">
        <v>90</v>
      </c>
      <c r="AB1149" s="2"/>
      <c r="AC1149" s="2" t="s">
        <v>93</v>
      </c>
      <c r="AD1149" s="2">
        <v>1</v>
      </c>
      <c r="AE1149" s="2" t="s">
        <v>105</v>
      </c>
      <c r="AF1149" s="2" t="s">
        <v>484</v>
      </c>
      <c r="AG1149" s="2" t="s">
        <v>103</v>
      </c>
      <c r="AH1149" s="2" t="s">
        <v>106</v>
      </c>
      <c r="AI1149" s="2" t="s">
        <v>119</v>
      </c>
      <c r="AJ1149" s="2" t="s">
        <v>120</v>
      </c>
      <c r="AK1149" s="2" t="s">
        <v>121</v>
      </c>
      <c r="AL1149" s="2" t="s">
        <v>103</v>
      </c>
      <c r="AM1149" s="2" t="s">
        <v>122</v>
      </c>
      <c r="AN1149" s="2"/>
      <c r="AO1149" s="22">
        <v>0</v>
      </c>
      <c r="AP1149" s="22">
        <v>0</v>
      </c>
      <c r="AQ1149" s="22">
        <v>0</v>
      </c>
      <c r="AR1149" s="22">
        <v>0</v>
      </c>
      <c r="AS1149" s="25">
        <v>15500</v>
      </c>
      <c r="AT1149" s="25">
        <v>0</v>
      </c>
      <c r="AU1149" s="25">
        <v>16879</v>
      </c>
      <c r="AV1149" s="25">
        <v>0</v>
      </c>
      <c r="AW1149" s="25">
        <v>15500</v>
      </c>
      <c r="AX1149" s="25">
        <v>16879</v>
      </c>
      <c r="AY1149" s="25">
        <v>1379</v>
      </c>
    </row>
    <row r="1150" spans="2:51" hidden="1">
      <c r="B1150" s="5" t="s">
        <v>18</v>
      </c>
      <c r="C1150" s="2" t="s">
        <v>99</v>
      </c>
      <c r="D1150" s="2" t="s">
        <v>100</v>
      </c>
      <c r="E1150" s="2"/>
      <c r="F1150" s="2"/>
      <c r="G1150" s="3">
        <v>46248</v>
      </c>
      <c r="H1150" s="2" t="s">
        <v>5642</v>
      </c>
      <c r="I1150" s="3">
        <v>46248</v>
      </c>
      <c r="J1150" s="2" t="s">
        <v>5643</v>
      </c>
      <c r="K1150" s="2"/>
      <c r="L1150" s="2"/>
      <c r="M1150" s="2" t="s">
        <v>90</v>
      </c>
      <c r="N1150" s="3"/>
      <c r="O1150" s="2" t="s">
        <v>5644</v>
      </c>
      <c r="P1150" s="2"/>
      <c r="Q1150" s="2" t="s">
        <v>34</v>
      </c>
      <c r="R1150" s="2" t="s">
        <v>34</v>
      </c>
      <c r="S1150" s="2"/>
      <c r="T1150" s="3"/>
      <c r="U1150" s="2"/>
      <c r="V1150" s="2"/>
      <c r="W1150" s="2" t="s">
        <v>5645</v>
      </c>
      <c r="X1150" s="2" t="s">
        <v>91</v>
      </c>
      <c r="Y1150" s="2" t="s">
        <v>383</v>
      </c>
      <c r="Z1150" s="2" t="s">
        <v>92</v>
      </c>
      <c r="AA1150" s="2" t="s">
        <v>90</v>
      </c>
      <c r="AB1150" s="2"/>
      <c r="AC1150" s="2" t="s">
        <v>114</v>
      </c>
      <c r="AD1150" s="2">
        <v>1</v>
      </c>
      <c r="AE1150" s="2" t="s">
        <v>212</v>
      </c>
      <c r="AF1150" s="2" t="s">
        <v>213</v>
      </c>
      <c r="AG1150" s="2" t="s">
        <v>103</v>
      </c>
      <c r="AH1150" s="2" t="s">
        <v>214</v>
      </c>
      <c r="AI1150" s="2" t="s">
        <v>215</v>
      </c>
      <c r="AJ1150" s="2" t="s">
        <v>179</v>
      </c>
      <c r="AK1150" s="2" t="s">
        <v>8</v>
      </c>
      <c r="AL1150" s="2" t="s">
        <v>8</v>
      </c>
      <c r="AM1150" s="2" t="s">
        <v>712</v>
      </c>
      <c r="AN1150" s="2"/>
      <c r="AO1150" s="22">
        <v>0</v>
      </c>
      <c r="AP1150" s="22">
        <v>0</v>
      </c>
      <c r="AQ1150" s="22">
        <v>0</v>
      </c>
      <c r="AR1150" s="22">
        <v>0</v>
      </c>
      <c r="AS1150" s="25">
        <v>23000</v>
      </c>
      <c r="AT1150" s="25">
        <v>0</v>
      </c>
      <c r="AU1150" s="25">
        <v>31617</v>
      </c>
      <c r="AV1150" s="25">
        <v>0</v>
      </c>
      <c r="AW1150" s="25">
        <v>23000</v>
      </c>
      <c r="AX1150" s="25">
        <v>31617</v>
      </c>
      <c r="AY1150" s="25">
        <v>8617</v>
      </c>
    </row>
    <row r="1151" spans="2:51" hidden="1">
      <c r="B1151" s="5" t="s">
        <v>18</v>
      </c>
      <c r="C1151" s="2" t="s">
        <v>99</v>
      </c>
      <c r="D1151" s="2" t="s">
        <v>100</v>
      </c>
      <c r="E1151" s="2"/>
      <c r="F1151" s="2"/>
      <c r="G1151" s="3">
        <v>46248</v>
      </c>
      <c r="H1151" s="2" t="s">
        <v>5646</v>
      </c>
      <c r="I1151" s="3">
        <v>46248</v>
      </c>
      <c r="J1151" s="2" t="s">
        <v>5647</v>
      </c>
      <c r="K1151" s="2"/>
      <c r="L1151" s="2"/>
      <c r="M1151" s="2" t="s">
        <v>90</v>
      </c>
      <c r="N1151" s="3"/>
      <c r="O1151" s="2" t="s">
        <v>5648</v>
      </c>
      <c r="P1151" s="2"/>
      <c r="Q1151" s="2" t="s">
        <v>34</v>
      </c>
      <c r="R1151" s="2" t="s">
        <v>34</v>
      </c>
      <c r="S1151" s="2"/>
      <c r="T1151" s="3"/>
      <c r="U1151" s="2"/>
      <c r="V1151" s="2"/>
      <c r="W1151" s="2" t="s">
        <v>715</v>
      </c>
      <c r="X1151" s="2" t="s">
        <v>91</v>
      </c>
      <c r="Y1151" s="2" t="s">
        <v>383</v>
      </c>
      <c r="Z1151" s="2" t="s">
        <v>92</v>
      </c>
      <c r="AA1151" s="2" t="s">
        <v>90</v>
      </c>
      <c r="AB1151" s="2"/>
      <c r="AC1151" s="2" t="s">
        <v>114</v>
      </c>
      <c r="AD1151" s="2">
        <v>1</v>
      </c>
      <c r="AE1151" s="2" t="s">
        <v>212</v>
      </c>
      <c r="AF1151" s="2" t="s">
        <v>213</v>
      </c>
      <c r="AG1151" s="2" t="s">
        <v>103</v>
      </c>
      <c r="AH1151" s="2" t="s">
        <v>214</v>
      </c>
      <c r="AI1151" s="2" t="s">
        <v>215</v>
      </c>
      <c r="AJ1151" s="2" t="s">
        <v>179</v>
      </c>
      <c r="AK1151" s="2" t="s">
        <v>8</v>
      </c>
      <c r="AL1151" s="2" t="s">
        <v>8</v>
      </c>
      <c r="AM1151" s="2" t="s">
        <v>712</v>
      </c>
      <c r="AN1151" s="2"/>
      <c r="AO1151" s="22">
        <v>0</v>
      </c>
      <c r="AP1151" s="22">
        <v>0</v>
      </c>
      <c r="AQ1151" s="22">
        <v>0</v>
      </c>
      <c r="AR1151" s="22">
        <v>0</v>
      </c>
      <c r="AS1151" s="25">
        <v>23000</v>
      </c>
      <c r="AT1151" s="25">
        <v>0</v>
      </c>
      <c r="AU1151" s="25">
        <v>31617</v>
      </c>
      <c r="AV1151" s="25">
        <v>0</v>
      </c>
      <c r="AW1151" s="25">
        <v>23000</v>
      </c>
      <c r="AX1151" s="25">
        <v>31617</v>
      </c>
      <c r="AY1151" s="25">
        <v>8617</v>
      </c>
    </row>
    <row r="1152" spans="2:51" hidden="1">
      <c r="B1152" s="5" t="s">
        <v>18</v>
      </c>
      <c r="C1152" s="2" t="s">
        <v>99</v>
      </c>
      <c r="D1152" s="2"/>
      <c r="E1152" s="2"/>
      <c r="F1152" s="2"/>
      <c r="G1152" s="3">
        <v>46248</v>
      </c>
      <c r="H1152" s="2" t="s">
        <v>5649</v>
      </c>
      <c r="I1152" s="3">
        <v>46248</v>
      </c>
      <c r="J1152" s="2" t="s">
        <v>5650</v>
      </c>
      <c r="K1152" s="2"/>
      <c r="L1152" s="2"/>
      <c r="M1152" s="2" t="s">
        <v>90</v>
      </c>
      <c r="N1152" s="3"/>
      <c r="O1152" s="2"/>
      <c r="P1152" s="2"/>
      <c r="Q1152" s="2" t="s">
        <v>30</v>
      </c>
      <c r="R1152" s="2" t="s">
        <v>30</v>
      </c>
      <c r="S1152" s="2"/>
      <c r="T1152" s="3"/>
      <c r="U1152" s="2"/>
      <c r="V1152" s="2"/>
      <c r="W1152" s="2" t="s">
        <v>1292</v>
      </c>
      <c r="X1152" s="2" t="s">
        <v>91</v>
      </c>
      <c r="Y1152" s="2" t="s">
        <v>383</v>
      </c>
      <c r="Z1152" s="2" t="s">
        <v>92</v>
      </c>
      <c r="AA1152" s="2" t="s">
        <v>90</v>
      </c>
      <c r="AB1152" s="2"/>
      <c r="AC1152" s="2" t="s">
        <v>114</v>
      </c>
      <c r="AD1152" s="2">
        <v>1</v>
      </c>
      <c r="AE1152" s="2" t="s">
        <v>212</v>
      </c>
      <c r="AF1152" s="2" t="s">
        <v>213</v>
      </c>
      <c r="AG1152" s="2" t="s">
        <v>103</v>
      </c>
      <c r="AH1152" s="2" t="s">
        <v>214</v>
      </c>
      <c r="AI1152" s="2" t="s">
        <v>215</v>
      </c>
      <c r="AJ1152" s="2" t="s">
        <v>179</v>
      </c>
      <c r="AK1152" s="2" t="s">
        <v>8</v>
      </c>
      <c r="AL1152" s="2" t="s">
        <v>8</v>
      </c>
      <c r="AM1152" s="2" t="s">
        <v>712</v>
      </c>
      <c r="AN1152" s="2"/>
      <c r="AO1152" s="22">
        <v>0</v>
      </c>
      <c r="AP1152" s="22">
        <v>0</v>
      </c>
      <c r="AQ1152" s="22">
        <v>0</v>
      </c>
      <c r="AR1152" s="22">
        <v>0</v>
      </c>
      <c r="AS1152" s="25">
        <v>23000</v>
      </c>
      <c r="AT1152" s="25">
        <v>0</v>
      </c>
      <c r="AU1152" s="25">
        <v>31617</v>
      </c>
      <c r="AV1152" s="25">
        <v>0</v>
      </c>
      <c r="AW1152" s="25">
        <v>23000</v>
      </c>
      <c r="AX1152" s="25">
        <v>31617</v>
      </c>
      <c r="AY1152" s="25">
        <v>8617</v>
      </c>
    </row>
    <row r="1153" spans="2:51" hidden="1">
      <c r="B1153" s="5" t="s">
        <v>18</v>
      </c>
      <c r="C1153" s="2" t="s">
        <v>99</v>
      </c>
      <c r="D1153" s="2" t="s">
        <v>100</v>
      </c>
      <c r="E1153" s="2"/>
      <c r="F1153" s="2"/>
      <c r="G1153" s="3">
        <v>46248</v>
      </c>
      <c r="H1153" s="2" t="s">
        <v>5651</v>
      </c>
      <c r="I1153" s="3">
        <v>46248</v>
      </c>
      <c r="J1153" s="2" t="s">
        <v>5652</v>
      </c>
      <c r="K1153" s="2"/>
      <c r="L1153" s="2"/>
      <c r="M1153" s="2" t="s">
        <v>90</v>
      </c>
      <c r="N1153" s="3"/>
      <c r="O1153" s="2"/>
      <c r="P1153" s="2"/>
      <c r="Q1153" s="2" t="s">
        <v>485</v>
      </c>
      <c r="R1153" s="2" t="s">
        <v>485</v>
      </c>
      <c r="S1153" s="2"/>
      <c r="T1153" s="3"/>
      <c r="U1153" s="2"/>
      <c r="V1153" s="2"/>
      <c r="W1153" s="2" t="s">
        <v>598</v>
      </c>
      <c r="X1153" s="2" t="s">
        <v>91</v>
      </c>
      <c r="Y1153" s="2" t="s">
        <v>519</v>
      </c>
      <c r="Z1153" s="2" t="s">
        <v>92</v>
      </c>
      <c r="AA1153" s="2" t="s">
        <v>90</v>
      </c>
      <c r="AB1153" s="2"/>
      <c r="AC1153" s="2" t="s">
        <v>93</v>
      </c>
      <c r="AD1153" s="2">
        <v>1</v>
      </c>
      <c r="AE1153" s="2" t="s">
        <v>102</v>
      </c>
      <c r="AF1153" s="2" t="s">
        <v>102</v>
      </c>
      <c r="AG1153" s="2" t="s">
        <v>103</v>
      </c>
      <c r="AH1153" s="2" t="s">
        <v>104</v>
      </c>
      <c r="AI1153" s="2"/>
      <c r="AJ1153" s="2" t="s">
        <v>105</v>
      </c>
      <c r="AK1153" s="2" t="s">
        <v>484</v>
      </c>
      <c r="AL1153" s="2" t="s">
        <v>103</v>
      </c>
      <c r="AM1153" s="2" t="s">
        <v>106</v>
      </c>
      <c r="AN1153" s="2" t="s">
        <v>5653</v>
      </c>
      <c r="AO1153" s="22">
        <v>0</v>
      </c>
      <c r="AP1153" s="22">
        <v>0</v>
      </c>
      <c r="AQ1153" s="22">
        <v>0</v>
      </c>
      <c r="AR1153" s="22">
        <v>0</v>
      </c>
      <c r="AS1153" s="25">
        <v>14500</v>
      </c>
      <c r="AT1153" s="25">
        <v>0</v>
      </c>
      <c r="AU1153" s="25">
        <v>16584</v>
      </c>
      <c r="AV1153" s="25">
        <v>0</v>
      </c>
      <c r="AW1153" s="25">
        <v>14500</v>
      </c>
      <c r="AX1153" s="25">
        <v>16584</v>
      </c>
      <c r="AY1153" s="25">
        <v>2084</v>
      </c>
    </row>
    <row r="1154" spans="2:51" hidden="1">
      <c r="B1154" s="5" t="s">
        <v>18</v>
      </c>
      <c r="C1154" s="2" t="s">
        <v>99</v>
      </c>
      <c r="D1154" s="2" t="s">
        <v>100</v>
      </c>
      <c r="E1154" s="2"/>
      <c r="F1154" s="2"/>
      <c r="G1154" s="3">
        <v>46248</v>
      </c>
      <c r="H1154" s="2" t="s">
        <v>5654</v>
      </c>
      <c r="I1154" s="3">
        <v>46248</v>
      </c>
      <c r="J1154" s="2" t="s">
        <v>5655</v>
      </c>
      <c r="K1154" s="2"/>
      <c r="L1154" s="2"/>
      <c r="M1154" s="2" t="s">
        <v>90</v>
      </c>
      <c r="N1154" s="3"/>
      <c r="O1154" s="2"/>
      <c r="P1154" s="2"/>
      <c r="Q1154" s="2" t="s">
        <v>26</v>
      </c>
      <c r="R1154" s="2" t="s">
        <v>26</v>
      </c>
      <c r="S1154" s="2"/>
      <c r="T1154" s="3"/>
      <c r="U1154" s="2"/>
      <c r="V1154" s="2"/>
      <c r="W1154" s="2" t="s">
        <v>1375</v>
      </c>
      <c r="X1154" s="2" t="s">
        <v>91</v>
      </c>
      <c r="Y1154" s="2" t="s">
        <v>1376</v>
      </c>
      <c r="Z1154" s="2" t="s">
        <v>92</v>
      </c>
      <c r="AA1154" s="2" t="s">
        <v>90</v>
      </c>
      <c r="AB1154" s="2"/>
      <c r="AC1154" s="2" t="s">
        <v>114</v>
      </c>
      <c r="AD1154" s="2">
        <v>1</v>
      </c>
      <c r="AE1154" s="2" t="s">
        <v>692</v>
      </c>
      <c r="AF1154" s="2" t="s">
        <v>693</v>
      </c>
      <c r="AG1154" s="2" t="s">
        <v>103</v>
      </c>
      <c r="AH1154" s="2" t="s">
        <v>2</v>
      </c>
      <c r="AI1154" s="2" t="s">
        <v>699</v>
      </c>
      <c r="AJ1154" s="2" t="s">
        <v>231</v>
      </c>
      <c r="AK1154" s="2" t="s">
        <v>207</v>
      </c>
      <c r="AL1154" s="2" t="s">
        <v>207</v>
      </c>
      <c r="AM1154" s="2" t="s">
        <v>1220</v>
      </c>
      <c r="AN1154" s="2" t="s">
        <v>5656</v>
      </c>
      <c r="AO1154" s="22">
        <v>0</v>
      </c>
      <c r="AP1154" s="22">
        <v>0</v>
      </c>
      <c r="AQ1154" s="22">
        <v>0</v>
      </c>
      <c r="AR1154" s="22">
        <v>0</v>
      </c>
      <c r="AS1154" s="25">
        <v>31000</v>
      </c>
      <c r="AT1154" s="25">
        <v>0</v>
      </c>
      <c r="AU1154" s="25">
        <v>32167</v>
      </c>
      <c r="AV1154" s="25">
        <v>0</v>
      </c>
      <c r="AW1154" s="25">
        <v>31000</v>
      </c>
      <c r="AX1154" s="25">
        <v>32167</v>
      </c>
      <c r="AY1154" s="25">
        <v>1167</v>
      </c>
    </row>
    <row r="1155" spans="2:51" hidden="1">
      <c r="B1155" s="5" t="s">
        <v>18</v>
      </c>
      <c r="C1155" s="2" t="s">
        <v>99</v>
      </c>
      <c r="D1155" s="2"/>
      <c r="E1155" s="2"/>
      <c r="F1155" s="2"/>
      <c r="G1155" s="3">
        <v>46248</v>
      </c>
      <c r="H1155" s="2" t="s">
        <v>5657</v>
      </c>
      <c r="I1155" s="3">
        <v>46248</v>
      </c>
      <c r="J1155" s="2" t="s">
        <v>5658</v>
      </c>
      <c r="K1155" s="2"/>
      <c r="L1155" s="2"/>
      <c r="M1155" s="2" t="s">
        <v>90</v>
      </c>
      <c r="N1155" s="3"/>
      <c r="O1155" s="2" t="s">
        <v>5659</v>
      </c>
      <c r="P1155" s="2"/>
      <c r="Q1155" s="2" t="s">
        <v>32</v>
      </c>
      <c r="R1155" s="2" t="s">
        <v>32</v>
      </c>
      <c r="S1155" s="2"/>
      <c r="T1155" s="3">
        <v>46248</v>
      </c>
      <c r="U1155" s="2" t="s">
        <v>5660</v>
      </c>
      <c r="V1155" s="2"/>
      <c r="W1155" s="2" t="s">
        <v>1298</v>
      </c>
      <c r="X1155" s="2" t="s">
        <v>113</v>
      </c>
      <c r="Y1155" s="2" t="s">
        <v>1299</v>
      </c>
      <c r="Z1155" s="2" t="s">
        <v>92</v>
      </c>
      <c r="AA1155" s="2" t="s">
        <v>90</v>
      </c>
      <c r="AB1155" s="2"/>
      <c r="AC1155" s="2" t="s">
        <v>114</v>
      </c>
      <c r="AD1155" s="2">
        <v>1</v>
      </c>
      <c r="AE1155" s="2" t="s">
        <v>1273</v>
      </c>
      <c r="AF1155" s="2" t="s">
        <v>1274</v>
      </c>
      <c r="AG1155" s="2" t="s">
        <v>103</v>
      </c>
      <c r="AH1155" s="2" t="s">
        <v>214</v>
      </c>
      <c r="AI1155" s="2" t="s">
        <v>1275</v>
      </c>
      <c r="AJ1155" s="2" t="s">
        <v>979</v>
      </c>
      <c r="AK1155" s="2" t="s">
        <v>980</v>
      </c>
      <c r="AL1155" s="2" t="s">
        <v>980</v>
      </c>
      <c r="AM1155" s="2" t="s">
        <v>981</v>
      </c>
      <c r="AN1155" s="2"/>
      <c r="AO1155" s="22">
        <v>0</v>
      </c>
      <c r="AP1155" s="22">
        <v>0</v>
      </c>
      <c r="AQ1155" s="22">
        <v>0</v>
      </c>
      <c r="AR1155" s="22">
        <v>0</v>
      </c>
      <c r="AS1155" s="25">
        <v>65000</v>
      </c>
      <c r="AT1155" s="25">
        <v>0</v>
      </c>
      <c r="AU1155" s="25">
        <v>74319</v>
      </c>
      <c r="AV1155" s="25">
        <v>0</v>
      </c>
      <c r="AW1155" s="25">
        <v>65000</v>
      </c>
      <c r="AX1155" s="25">
        <v>74319</v>
      </c>
      <c r="AY1155" s="25">
        <v>9319</v>
      </c>
    </row>
    <row r="1156" spans="2:51" hidden="1">
      <c r="B1156" s="5" t="s">
        <v>18</v>
      </c>
      <c r="C1156" s="2" t="s">
        <v>99</v>
      </c>
      <c r="D1156" s="2" t="s">
        <v>100</v>
      </c>
      <c r="E1156" s="2"/>
      <c r="F1156" s="2"/>
      <c r="G1156" s="3">
        <v>46248</v>
      </c>
      <c r="H1156" s="2" t="s">
        <v>5661</v>
      </c>
      <c r="I1156" s="3">
        <v>46248</v>
      </c>
      <c r="J1156" s="2" t="s">
        <v>5662</v>
      </c>
      <c r="K1156" s="2"/>
      <c r="L1156" s="2"/>
      <c r="M1156" s="2" t="s">
        <v>90</v>
      </c>
      <c r="N1156" s="3"/>
      <c r="O1156" s="2" t="s">
        <v>5663</v>
      </c>
      <c r="P1156" s="2"/>
      <c r="Q1156" s="2" t="s">
        <v>32</v>
      </c>
      <c r="R1156" s="2" t="s">
        <v>32</v>
      </c>
      <c r="S1156" s="2"/>
      <c r="T1156" s="3">
        <v>46248</v>
      </c>
      <c r="U1156" s="2" t="s">
        <v>5664</v>
      </c>
      <c r="V1156" s="2"/>
      <c r="W1156" s="2" t="s">
        <v>5665</v>
      </c>
      <c r="X1156" s="2" t="s">
        <v>113</v>
      </c>
      <c r="Y1156" s="2" t="s">
        <v>5666</v>
      </c>
      <c r="Z1156" s="2" t="s">
        <v>92</v>
      </c>
      <c r="AA1156" s="2" t="s">
        <v>90</v>
      </c>
      <c r="AB1156" s="2"/>
      <c r="AC1156" s="2" t="s">
        <v>93</v>
      </c>
      <c r="AD1156" s="2">
        <v>1</v>
      </c>
      <c r="AE1156" s="2" t="s">
        <v>1273</v>
      </c>
      <c r="AF1156" s="2" t="s">
        <v>1274</v>
      </c>
      <c r="AG1156" s="2" t="s">
        <v>103</v>
      </c>
      <c r="AH1156" s="2" t="s">
        <v>214</v>
      </c>
      <c r="AI1156" s="2" t="s">
        <v>1275</v>
      </c>
      <c r="AJ1156" s="2" t="s">
        <v>138</v>
      </c>
      <c r="AK1156" s="2" t="s">
        <v>103</v>
      </c>
      <c r="AL1156" s="2" t="s">
        <v>103</v>
      </c>
      <c r="AM1156" s="2" t="s">
        <v>329</v>
      </c>
      <c r="AN1156" s="2"/>
      <c r="AO1156" s="22">
        <v>0</v>
      </c>
      <c r="AP1156" s="22">
        <v>0</v>
      </c>
      <c r="AQ1156" s="22">
        <v>0</v>
      </c>
      <c r="AR1156" s="22">
        <v>0</v>
      </c>
      <c r="AS1156" s="25">
        <v>16000</v>
      </c>
      <c r="AT1156" s="25">
        <v>0</v>
      </c>
      <c r="AU1156" s="25">
        <v>20024</v>
      </c>
      <c r="AV1156" s="25">
        <v>0</v>
      </c>
      <c r="AW1156" s="25">
        <v>16000</v>
      </c>
      <c r="AX1156" s="25">
        <v>20024</v>
      </c>
      <c r="AY1156" s="25">
        <v>4024</v>
      </c>
    </row>
    <row r="1157" spans="2:51" hidden="1">
      <c r="B1157" s="5" t="s">
        <v>18</v>
      </c>
      <c r="C1157" s="2" t="s">
        <v>99</v>
      </c>
      <c r="D1157" s="2" t="s">
        <v>100</v>
      </c>
      <c r="E1157" s="2"/>
      <c r="F1157" s="2"/>
      <c r="G1157" s="3">
        <v>46248</v>
      </c>
      <c r="H1157" s="2" t="s">
        <v>5667</v>
      </c>
      <c r="I1157" s="3">
        <v>46248</v>
      </c>
      <c r="J1157" s="2" t="s">
        <v>5668</v>
      </c>
      <c r="K1157" s="2"/>
      <c r="L1157" s="2"/>
      <c r="M1157" s="2" t="s">
        <v>90</v>
      </c>
      <c r="N1157" s="3"/>
      <c r="O1157" s="2" t="s">
        <v>5669</v>
      </c>
      <c r="P1157" s="2"/>
      <c r="Q1157" s="2" t="s">
        <v>26</v>
      </c>
      <c r="R1157" s="2" t="s">
        <v>26</v>
      </c>
      <c r="S1157" s="2"/>
      <c r="T1157" s="3"/>
      <c r="U1157" s="2"/>
      <c r="V1157" s="2"/>
      <c r="W1157" s="2" t="s">
        <v>579</v>
      </c>
      <c r="X1157" s="2" t="s">
        <v>91</v>
      </c>
      <c r="Y1157" s="2" t="s">
        <v>519</v>
      </c>
      <c r="Z1157" s="2" t="s">
        <v>92</v>
      </c>
      <c r="AA1157" s="2" t="s">
        <v>90</v>
      </c>
      <c r="AB1157" s="2"/>
      <c r="AC1157" s="2" t="s">
        <v>93</v>
      </c>
      <c r="AD1157" s="2">
        <v>1</v>
      </c>
      <c r="AE1157" s="2" t="s">
        <v>692</v>
      </c>
      <c r="AF1157" s="2" t="s">
        <v>693</v>
      </c>
      <c r="AG1157" s="2" t="s">
        <v>103</v>
      </c>
      <c r="AH1157" s="2" t="s">
        <v>2</v>
      </c>
      <c r="AI1157" s="2" t="s">
        <v>699</v>
      </c>
      <c r="AJ1157" s="2" t="s">
        <v>731</v>
      </c>
      <c r="AK1157" s="2" t="s">
        <v>732</v>
      </c>
      <c r="AL1157" s="2" t="s">
        <v>103</v>
      </c>
      <c r="AM1157" s="2" t="s">
        <v>169</v>
      </c>
      <c r="AN1157" s="2"/>
      <c r="AO1157" s="22">
        <v>0</v>
      </c>
      <c r="AP1157" s="22">
        <v>0</v>
      </c>
      <c r="AQ1157" s="22">
        <v>0</v>
      </c>
      <c r="AR1157" s="22">
        <v>0</v>
      </c>
      <c r="AS1157" s="25">
        <v>5000</v>
      </c>
      <c r="AT1157" s="25">
        <v>0</v>
      </c>
      <c r="AU1157" s="25">
        <v>5579</v>
      </c>
      <c r="AV1157" s="25">
        <v>0</v>
      </c>
      <c r="AW1157" s="25">
        <v>5000</v>
      </c>
      <c r="AX1157" s="25">
        <v>5579</v>
      </c>
      <c r="AY1157" s="25">
        <v>579</v>
      </c>
    </row>
    <row r="1158" spans="2:51" hidden="1">
      <c r="B1158" s="5" t="s">
        <v>18</v>
      </c>
      <c r="C1158" s="2" t="s">
        <v>99</v>
      </c>
      <c r="D1158" s="2" t="s">
        <v>100</v>
      </c>
      <c r="E1158" s="2"/>
      <c r="F1158" s="2"/>
      <c r="G1158" s="3">
        <v>46248</v>
      </c>
      <c r="H1158" s="2" t="s">
        <v>5670</v>
      </c>
      <c r="I1158" s="3">
        <v>46248</v>
      </c>
      <c r="J1158" s="2" t="s">
        <v>5671</v>
      </c>
      <c r="K1158" s="2"/>
      <c r="L1158" s="2"/>
      <c r="M1158" s="2" t="s">
        <v>90</v>
      </c>
      <c r="N1158" s="3"/>
      <c r="O1158" s="2" t="s">
        <v>5672</v>
      </c>
      <c r="P1158" s="2"/>
      <c r="Q1158" s="2" t="s">
        <v>26</v>
      </c>
      <c r="R1158" s="2" t="s">
        <v>26</v>
      </c>
      <c r="S1158" s="2"/>
      <c r="T1158" s="3"/>
      <c r="U1158" s="2"/>
      <c r="V1158" s="2"/>
      <c r="W1158" s="2" t="s">
        <v>579</v>
      </c>
      <c r="X1158" s="2" t="s">
        <v>91</v>
      </c>
      <c r="Y1158" s="2" t="s">
        <v>519</v>
      </c>
      <c r="Z1158" s="2" t="s">
        <v>92</v>
      </c>
      <c r="AA1158" s="2" t="s">
        <v>90</v>
      </c>
      <c r="AB1158" s="2"/>
      <c r="AC1158" s="2" t="s">
        <v>93</v>
      </c>
      <c r="AD1158" s="2">
        <v>1</v>
      </c>
      <c r="AE1158" s="2" t="s">
        <v>692</v>
      </c>
      <c r="AF1158" s="2" t="s">
        <v>693</v>
      </c>
      <c r="AG1158" s="2" t="s">
        <v>103</v>
      </c>
      <c r="AH1158" s="2" t="s">
        <v>2</v>
      </c>
      <c r="AI1158" s="2" t="s">
        <v>699</v>
      </c>
      <c r="AJ1158" s="2" t="s">
        <v>731</v>
      </c>
      <c r="AK1158" s="2" t="s">
        <v>732</v>
      </c>
      <c r="AL1158" s="2" t="s">
        <v>103</v>
      </c>
      <c r="AM1158" s="2" t="s">
        <v>169</v>
      </c>
      <c r="AN1158" s="2"/>
      <c r="AO1158" s="22">
        <v>0</v>
      </c>
      <c r="AP1158" s="22">
        <v>0</v>
      </c>
      <c r="AQ1158" s="22">
        <v>0</v>
      </c>
      <c r="AR1158" s="22">
        <v>0</v>
      </c>
      <c r="AS1158" s="25">
        <v>5000</v>
      </c>
      <c r="AT1158" s="25">
        <v>0</v>
      </c>
      <c r="AU1158" s="25">
        <v>5579</v>
      </c>
      <c r="AV1158" s="25">
        <v>0</v>
      </c>
      <c r="AW1158" s="25">
        <v>5000</v>
      </c>
      <c r="AX1158" s="25">
        <v>5579</v>
      </c>
      <c r="AY1158" s="25">
        <v>579</v>
      </c>
    </row>
    <row r="1159" spans="2:51" hidden="1">
      <c r="B1159" s="5" t="s">
        <v>20</v>
      </c>
      <c r="C1159" s="2" t="s">
        <v>144</v>
      </c>
      <c r="D1159" s="2"/>
      <c r="E1159" s="2"/>
      <c r="F1159" s="2"/>
      <c r="G1159" s="3">
        <v>46248</v>
      </c>
      <c r="H1159" s="2" t="s">
        <v>5673</v>
      </c>
      <c r="I1159" s="3">
        <v>46248</v>
      </c>
      <c r="J1159" s="2" t="s">
        <v>5674</v>
      </c>
      <c r="K1159" s="2"/>
      <c r="L1159" s="2"/>
      <c r="M1159" s="2" t="s">
        <v>90</v>
      </c>
      <c r="N1159" s="3"/>
      <c r="O1159" s="2"/>
      <c r="P1159" s="2"/>
      <c r="Q1159" s="2" t="s">
        <v>27</v>
      </c>
      <c r="R1159" s="2" t="s">
        <v>27</v>
      </c>
      <c r="S1159" s="2" t="s">
        <v>27</v>
      </c>
      <c r="T1159" s="3">
        <v>46248</v>
      </c>
      <c r="U1159" s="2" t="s">
        <v>5675</v>
      </c>
      <c r="V1159" s="2" t="s">
        <v>5676</v>
      </c>
      <c r="W1159" s="2" t="s">
        <v>687</v>
      </c>
      <c r="X1159" s="2" t="s">
        <v>91</v>
      </c>
      <c r="Y1159" s="2" t="s">
        <v>519</v>
      </c>
      <c r="Z1159" s="2" t="s">
        <v>92</v>
      </c>
      <c r="AA1159" s="2" t="s">
        <v>90</v>
      </c>
      <c r="AB1159" s="2"/>
      <c r="AC1159" s="2" t="s">
        <v>114</v>
      </c>
      <c r="AD1159" s="2">
        <v>1</v>
      </c>
      <c r="AE1159" s="2" t="s">
        <v>645</v>
      </c>
      <c r="AF1159" s="2" t="s">
        <v>645</v>
      </c>
      <c r="AG1159" s="2" t="s">
        <v>103</v>
      </c>
      <c r="AH1159" s="2" t="s">
        <v>2</v>
      </c>
      <c r="AI1159" s="2" t="s">
        <v>664</v>
      </c>
      <c r="AJ1159" s="2" t="s">
        <v>259</v>
      </c>
      <c r="AK1159" s="2" t="s">
        <v>259</v>
      </c>
      <c r="AL1159" s="2" t="s">
        <v>129</v>
      </c>
      <c r="AM1159" s="2" t="s">
        <v>150</v>
      </c>
      <c r="AN1159" s="2"/>
      <c r="AO1159" s="22">
        <v>0</v>
      </c>
      <c r="AP1159" s="22">
        <v>0</v>
      </c>
      <c r="AQ1159" s="22">
        <v>0</v>
      </c>
      <c r="AR1159" s="22">
        <v>0</v>
      </c>
      <c r="AS1159" s="25">
        <v>25000</v>
      </c>
      <c r="AT1159" s="25">
        <v>0</v>
      </c>
      <c r="AU1159" s="25">
        <v>36047</v>
      </c>
      <c r="AV1159" s="25">
        <v>0</v>
      </c>
      <c r="AW1159" s="25">
        <v>25000</v>
      </c>
      <c r="AX1159" s="25">
        <v>36047</v>
      </c>
      <c r="AY1159" s="25">
        <v>11047</v>
      </c>
    </row>
    <row r="1160" spans="2:51" hidden="1">
      <c r="B1160" s="5" t="s">
        <v>20</v>
      </c>
      <c r="C1160" s="2" t="s">
        <v>144</v>
      </c>
      <c r="D1160" s="2" t="s">
        <v>100</v>
      </c>
      <c r="E1160" s="2"/>
      <c r="F1160" s="2"/>
      <c r="G1160" s="3">
        <v>46248</v>
      </c>
      <c r="H1160" s="2" t="s">
        <v>5677</v>
      </c>
      <c r="I1160" s="3">
        <v>46248</v>
      </c>
      <c r="J1160" s="2" t="s">
        <v>5678</v>
      </c>
      <c r="K1160" s="2"/>
      <c r="L1160" s="2"/>
      <c r="M1160" s="2" t="s">
        <v>90</v>
      </c>
      <c r="N1160" s="3"/>
      <c r="O1160" s="2"/>
      <c r="P1160" s="2"/>
      <c r="Q1160" s="2" t="s">
        <v>28</v>
      </c>
      <c r="R1160" s="2" t="s">
        <v>28</v>
      </c>
      <c r="S1160" s="2" t="s">
        <v>28</v>
      </c>
      <c r="T1160" s="3">
        <v>46248</v>
      </c>
      <c r="U1160" s="2" t="s">
        <v>5679</v>
      </c>
      <c r="V1160" s="2" t="s">
        <v>5680</v>
      </c>
      <c r="W1160" s="2" t="s">
        <v>1074</v>
      </c>
      <c r="X1160" s="2" t="s">
        <v>113</v>
      </c>
      <c r="Y1160" s="2" t="s">
        <v>943</v>
      </c>
      <c r="Z1160" s="2" t="s">
        <v>92</v>
      </c>
      <c r="AA1160" s="2" t="s">
        <v>90</v>
      </c>
      <c r="AB1160" s="2"/>
      <c r="AC1160" s="2" t="s">
        <v>114</v>
      </c>
      <c r="AD1160" s="2">
        <v>1</v>
      </c>
      <c r="AE1160" s="2" t="s">
        <v>403</v>
      </c>
      <c r="AF1160" s="2" t="s">
        <v>403</v>
      </c>
      <c r="AG1160" s="2" t="s">
        <v>103</v>
      </c>
      <c r="AH1160" s="2" t="s">
        <v>7</v>
      </c>
      <c r="AI1160" s="2"/>
      <c r="AJ1160" s="2" t="s">
        <v>266</v>
      </c>
      <c r="AK1160" s="2" t="s">
        <v>267</v>
      </c>
      <c r="AL1160" s="2" t="s">
        <v>126</v>
      </c>
      <c r="AM1160" s="2" t="s">
        <v>132</v>
      </c>
      <c r="AN1160" s="2" t="s">
        <v>374</v>
      </c>
      <c r="AO1160" s="22">
        <v>0</v>
      </c>
      <c r="AP1160" s="22">
        <v>0</v>
      </c>
      <c r="AQ1160" s="22">
        <v>0</v>
      </c>
      <c r="AR1160" s="22">
        <v>0</v>
      </c>
      <c r="AS1160" s="25">
        <v>2250</v>
      </c>
      <c r="AT1160" s="25">
        <v>0</v>
      </c>
      <c r="AU1160" s="25">
        <v>2554</v>
      </c>
      <c r="AV1160" s="25">
        <v>0</v>
      </c>
      <c r="AW1160" s="25">
        <v>2250</v>
      </c>
      <c r="AX1160" s="25">
        <v>2554</v>
      </c>
      <c r="AY1160" s="25">
        <v>304</v>
      </c>
    </row>
    <row r="1161" spans="2:51" hidden="1">
      <c r="B1161" s="5" t="s">
        <v>20</v>
      </c>
      <c r="C1161" s="2" t="s">
        <v>144</v>
      </c>
      <c r="D1161" s="2" t="s">
        <v>100</v>
      </c>
      <c r="E1161" s="2"/>
      <c r="F1161" s="2"/>
      <c r="G1161" s="3">
        <v>46248</v>
      </c>
      <c r="H1161" s="2" t="s">
        <v>5681</v>
      </c>
      <c r="I1161" s="3">
        <v>46248</v>
      </c>
      <c r="J1161" s="2" t="s">
        <v>5682</v>
      </c>
      <c r="K1161" s="2"/>
      <c r="L1161" s="2"/>
      <c r="M1161" s="2" t="s">
        <v>90</v>
      </c>
      <c r="N1161" s="3"/>
      <c r="O1161" s="2"/>
      <c r="P1161" s="2"/>
      <c r="Q1161" s="2" t="s">
        <v>28</v>
      </c>
      <c r="R1161" s="2" t="s">
        <v>28</v>
      </c>
      <c r="S1161" s="2" t="s">
        <v>28</v>
      </c>
      <c r="T1161" s="3">
        <v>46248</v>
      </c>
      <c r="U1161" s="2" t="s">
        <v>5683</v>
      </c>
      <c r="V1161" s="2" t="s">
        <v>5684</v>
      </c>
      <c r="W1161" s="2" t="s">
        <v>1074</v>
      </c>
      <c r="X1161" s="2" t="s">
        <v>113</v>
      </c>
      <c r="Y1161" s="2" t="s">
        <v>943</v>
      </c>
      <c r="Z1161" s="2" t="s">
        <v>92</v>
      </c>
      <c r="AA1161" s="2" t="s">
        <v>90</v>
      </c>
      <c r="AB1161" s="2"/>
      <c r="AC1161" s="2" t="s">
        <v>114</v>
      </c>
      <c r="AD1161" s="2">
        <v>1</v>
      </c>
      <c r="AE1161" s="2" t="s">
        <v>403</v>
      </c>
      <c r="AF1161" s="2" t="s">
        <v>403</v>
      </c>
      <c r="AG1161" s="2" t="s">
        <v>103</v>
      </c>
      <c r="AH1161" s="2" t="s">
        <v>7</v>
      </c>
      <c r="AI1161" s="2"/>
      <c r="AJ1161" s="2" t="s">
        <v>266</v>
      </c>
      <c r="AK1161" s="2" t="s">
        <v>267</v>
      </c>
      <c r="AL1161" s="2" t="s">
        <v>126</v>
      </c>
      <c r="AM1161" s="2" t="s">
        <v>132</v>
      </c>
      <c r="AN1161" s="2" t="s">
        <v>374</v>
      </c>
      <c r="AO1161" s="22">
        <v>0</v>
      </c>
      <c r="AP1161" s="22">
        <v>0</v>
      </c>
      <c r="AQ1161" s="22">
        <v>0</v>
      </c>
      <c r="AR1161" s="22">
        <v>0</v>
      </c>
      <c r="AS1161" s="25">
        <v>2250</v>
      </c>
      <c r="AT1161" s="25">
        <v>0</v>
      </c>
      <c r="AU1161" s="25">
        <v>2554</v>
      </c>
      <c r="AV1161" s="25">
        <v>0</v>
      </c>
      <c r="AW1161" s="25">
        <v>2250</v>
      </c>
      <c r="AX1161" s="25">
        <v>2554</v>
      </c>
      <c r="AY1161" s="25">
        <v>304</v>
      </c>
    </row>
    <row r="1162" spans="2:51" hidden="1">
      <c r="B1162" s="5" t="s">
        <v>20</v>
      </c>
      <c r="C1162" s="2" t="s">
        <v>144</v>
      </c>
      <c r="D1162" s="2" t="s">
        <v>100</v>
      </c>
      <c r="E1162" s="2"/>
      <c r="F1162" s="2"/>
      <c r="G1162" s="3">
        <v>46248</v>
      </c>
      <c r="H1162" s="2" t="s">
        <v>5685</v>
      </c>
      <c r="I1162" s="3">
        <v>46248</v>
      </c>
      <c r="J1162" s="2" t="s">
        <v>5686</v>
      </c>
      <c r="K1162" s="2"/>
      <c r="L1162" s="2"/>
      <c r="M1162" s="2" t="s">
        <v>90</v>
      </c>
      <c r="N1162" s="3"/>
      <c r="O1162" s="2"/>
      <c r="P1162" s="2"/>
      <c r="Q1162" s="2" t="s">
        <v>28</v>
      </c>
      <c r="R1162" s="2" t="s">
        <v>28</v>
      </c>
      <c r="S1162" s="2" t="s">
        <v>28</v>
      </c>
      <c r="T1162" s="3">
        <v>46248</v>
      </c>
      <c r="U1162" s="2" t="s">
        <v>5687</v>
      </c>
      <c r="V1162" s="2" t="s">
        <v>5688</v>
      </c>
      <c r="W1162" s="2" t="s">
        <v>1074</v>
      </c>
      <c r="X1162" s="2" t="s">
        <v>113</v>
      </c>
      <c r="Y1162" s="2" t="s">
        <v>943</v>
      </c>
      <c r="Z1162" s="2" t="s">
        <v>92</v>
      </c>
      <c r="AA1162" s="2" t="s">
        <v>90</v>
      </c>
      <c r="AB1162" s="2"/>
      <c r="AC1162" s="2" t="s">
        <v>114</v>
      </c>
      <c r="AD1162" s="2">
        <v>1</v>
      </c>
      <c r="AE1162" s="2" t="s">
        <v>403</v>
      </c>
      <c r="AF1162" s="2" t="s">
        <v>403</v>
      </c>
      <c r="AG1162" s="2" t="s">
        <v>103</v>
      </c>
      <c r="AH1162" s="2" t="s">
        <v>7</v>
      </c>
      <c r="AI1162" s="2"/>
      <c r="AJ1162" s="2" t="s">
        <v>266</v>
      </c>
      <c r="AK1162" s="2" t="s">
        <v>267</v>
      </c>
      <c r="AL1162" s="2" t="s">
        <v>126</v>
      </c>
      <c r="AM1162" s="2" t="s">
        <v>132</v>
      </c>
      <c r="AN1162" s="2" t="s">
        <v>374</v>
      </c>
      <c r="AO1162" s="22">
        <v>0</v>
      </c>
      <c r="AP1162" s="22">
        <v>0</v>
      </c>
      <c r="AQ1162" s="22">
        <v>0</v>
      </c>
      <c r="AR1162" s="22">
        <v>0</v>
      </c>
      <c r="AS1162" s="25">
        <v>2250</v>
      </c>
      <c r="AT1162" s="25">
        <v>0</v>
      </c>
      <c r="AU1162" s="25">
        <v>2553</v>
      </c>
      <c r="AV1162" s="25">
        <v>0</v>
      </c>
      <c r="AW1162" s="25">
        <v>2250</v>
      </c>
      <c r="AX1162" s="25">
        <v>2553</v>
      </c>
      <c r="AY1162" s="25">
        <v>303</v>
      </c>
    </row>
    <row r="1163" spans="2:51" hidden="1">
      <c r="B1163" s="5" t="s">
        <v>20</v>
      </c>
      <c r="C1163" s="2" t="s">
        <v>144</v>
      </c>
      <c r="D1163" s="2" t="s">
        <v>100</v>
      </c>
      <c r="E1163" s="2"/>
      <c r="F1163" s="2"/>
      <c r="G1163" s="3">
        <v>46248</v>
      </c>
      <c r="H1163" s="2" t="s">
        <v>5689</v>
      </c>
      <c r="I1163" s="3">
        <v>46248</v>
      </c>
      <c r="J1163" s="2" t="s">
        <v>5690</v>
      </c>
      <c r="K1163" s="2"/>
      <c r="L1163" s="2"/>
      <c r="M1163" s="2" t="s">
        <v>90</v>
      </c>
      <c r="N1163" s="3"/>
      <c r="O1163" s="2"/>
      <c r="P1163" s="2"/>
      <c r="Q1163" s="2" t="s">
        <v>537</v>
      </c>
      <c r="R1163" s="2" t="s">
        <v>537</v>
      </c>
      <c r="S1163" s="2" t="s">
        <v>537</v>
      </c>
      <c r="T1163" s="3">
        <v>46248</v>
      </c>
      <c r="U1163" s="2" t="s">
        <v>5691</v>
      </c>
      <c r="V1163" s="2" t="s">
        <v>5692</v>
      </c>
      <c r="W1163" s="2" t="s">
        <v>723</v>
      </c>
      <c r="X1163" s="2" t="s">
        <v>101</v>
      </c>
      <c r="Y1163" s="2" t="s">
        <v>724</v>
      </c>
      <c r="Z1163" s="2" t="s">
        <v>92</v>
      </c>
      <c r="AA1163" s="2" t="s">
        <v>90</v>
      </c>
      <c r="AB1163" s="2"/>
      <c r="AC1163" s="2" t="s">
        <v>93</v>
      </c>
      <c r="AD1163" s="2">
        <v>1</v>
      </c>
      <c r="AE1163" s="2" t="s">
        <v>320</v>
      </c>
      <c r="AF1163" s="2" t="s">
        <v>320</v>
      </c>
      <c r="AG1163" s="2" t="s">
        <v>103</v>
      </c>
      <c r="AH1163" s="2" t="s">
        <v>281</v>
      </c>
      <c r="AI1163" s="2"/>
      <c r="AJ1163" s="2" t="s">
        <v>102</v>
      </c>
      <c r="AK1163" s="2" t="s">
        <v>102</v>
      </c>
      <c r="AL1163" s="2" t="s">
        <v>103</v>
      </c>
      <c r="AM1163" s="2" t="s">
        <v>104</v>
      </c>
      <c r="AN1163" s="2"/>
      <c r="AO1163" s="22">
        <v>0</v>
      </c>
      <c r="AP1163" s="22">
        <v>0</v>
      </c>
      <c r="AQ1163" s="22">
        <v>0</v>
      </c>
      <c r="AR1163" s="22">
        <v>0</v>
      </c>
      <c r="AS1163" s="25">
        <v>5750</v>
      </c>
      <c r="AT1163" s="25">
        <v>0</v>
      </c>
      <c r="AU1163" s="25">
        <v>7612</v>
      </c>
      <c r="AV1163" s="25">
        <v>0</v>
      </c>
      <c r="AW1163" s="25">
        <v>5750</v>
      </c>
      <c r="AX1163" s="25">
        <v>7612</v>
      </c>
      <c r="AY1163" s="25">
        <v>1862</v>
      </c>
    </row>
    <row r="1164" spans="2:51" hidden="1">
      <c r="B1164" s="5" t="s">
        <v>20</v>
      </c>
      <c r="C1164" s="2" t="s">
        <v>144</v>
      </c>
      <c r="D1164" s="2" t="s">
        <v>100</v>
      </c>
      <c r="E1164" s="2"/>
      <c r="F1164" s="2"/>
      <c r="G1164" s="3">
        <v>46248</v>
      </c>
      <c r="H1164" s="2" t="s">
        <v>5693</v>
      </c>
      <c r="I1164" s="3">
        <v>46248</v>
      </c>
      <c r="J1164" s="2" t="s">
        <v>5694</v>
      </c>
      <c r="K1164" s="2"/>
      <c r="L1164" s="2"/>
      <c r="M1164" s="2" t="s">
        <v>90</v>
      </c>
      <c r="N1164" s="3"/>
      <c r="O1164" s="2"/>
      <c r="P1164" s="2"/>
      <c r="Q1164" s="2" t="s">
        <v>27</v>
      </c>
      <c r="R1164" s="2" t="s">
        <v>27</v>
      </c>
      <c r="S1164" s="2" t="s">
        <v>27</v>
      </c>
      <c r="T1164" s="3">
        <v>46248</v>
      </c>
      <c r="U1164" s="2" t="s">
        <v>5695</v>
      </c>
      <c r="V1164" s="2" t="s">
        <v>5696</v>
      </c>
      <c r="W1164" s="2" t="s">
        <v>410</v>
      </c>
      <c r="X1164" s="2" t="s">
        <v>260</v>
      </c>
      <c r="Y1164" s="2" t="s">
        <v>411</v>
      </c>
      <c r="Z1164" s="2" t="s">
        <v>92</v>
      </c>
      <c r="AA1164" s="2" t="s">
        <v>90</v>
      </c>
      <c r="AB1164" s="2"/>
      <c r="AC1164" s="2" t="s">
        <v>114</v>
      </c>
      <c r="AD1164" s="2">
        <v>1</v>
      </c>
      <c r="AE1164" s="2" t="s">
        <v>352</v>
      </c>
      <c r="AF1164" s="2" t="s">
        <v>352</v>
      </c>
      <c r="AG1164" s="2" t="s">
        <v>103</v>
      </c>
      <c r="AH1164" s="2"/>
      <c r="AI1164" s="2"/>
      <c r="AJ1164" s="2" t="s">
        <v>259</v>
      </c>
      <c r="AK1164" s="2" t="s">
        <v>259</v>
      </c>
      <c r="AL1164" s="2" t="s">
        <v>129</v>
      </c>
      <c r="AM1164" s="2" t="s">
        <v>150</v>
      </c>
      <c r="AN1164" s="2"/>
      <c r="AO1164" s="22">
        <v>0</v>
      </c>
      <c r="AP1164" s="22">
        <v>0</v>
      </c>
      <c r="AQ1164" s="22">
        <v>0</v>
      </c>
      <c r="AR1164" s="22">
        <v>0</v>
      </c>
      <c r="AS1164" s="25">
        <v>5915</v>
      </c>
      <c r="AT1164" s="25">
        <v>0</v>
      </c>
      <c r="AU1164" s="25">
        <v>7612</v>
      </c>
      <c r="AV1164" s="25">
        <v>0</v>
      </c>
      <c r="AW1164" s="25">
        <v>5915</v>
      </c>
      <c r="AX1164" s="25">
        <v>7612</v>
      </c>
      <c r="AY1164" s="25">
        <v>1697</v>
      </c>
    </row>
    <row r="1165" spans="2:51" hidden="1">
      <c r="B1165" s="5" t="s">
        <v>20</v>
      </c>
      <c r="C1165" s="2" t="s">
        <v>144</v>
      </c>
      <c r="D1165" s="2"/>
      <c r="E1165" s="2"/>
      <c r="F1165" s="2"/>
      <c r="G1165" s="3">
        <v>46248</v>
      </c>
      <c r="H1165" s="2" t="s">
        <v>5697</v>
      </c>
      <c r="I1165" s="3">
        <v>46248</v>
      </c>
      <c r="J1165" s="2" t="s">
        <v>5698</v>
      </c>
      <c r="K1165" s="2"/>
      <c r="L1165" s="2"/>
      <c r="M1165" s="2" t="s">
        <v>90</v>
      </c>
      <c r="N1165" s="3"/>
      <c r="O1165" s="2"/>
      <c r="P1165" s="2"/>
      <c r="Q1165" s="2" t="s">
        <v>33</v>
      </c>
      <c r="R1165" s="2" t="s">
        <v>33</v>
      </c>
      <c r="S1165" s="2" t="s">
        <v>33</v>
      </c>
      <c r="T1165" s="3">
        <v>46248</v>
      </c>
      <c r="U1165" s="2" t="s">
        <v>5699</v>
      </c>
      <c r="V1165" s="2" t="s">
        <v>5700</v>
      </c>
      <c r="W1165" s="2" t="s">
        <v>948</v>
      </c>
      <c r="X1165" s="2" t="s">
        <v>113</v>
      </c>
      <c r="Y1165" s="2" t="s">
        <v>221</v>
      </c>
      <c r="Z1165" s="2" t="s">
        <v>92</v>
      </c>
      <c r="AA1165" s="2" t="s">
        <v>90</v>
      </c>
      <c r="AB1165" s="2"/>
      <c r="AC1165" s="2" t="s">
        <v>93</v>
      </c>
      <c r="AD1165" s="2">
        <v>1</v>
      </c>
      <c r="AE1165" s="2" t="s">
        <v>583</v>
      </c>
      <c r="AF1165" s="2" t="s">
        <v>583</v>
      </c>
      <c r="AG1165" s="2" t="s">
        <v>129</v>
      </c>
      <c r="AH1165" s="2" t="s">
        <v>150</v>
      </c>
      <c r="AI1165" s="2" t="s">
        <v>584</v>
      </c>
      <c r="AJ1165" s="2" t="s">
        <v>217</v>
      </c>
      <c r="AK1165" s="2" t="s">
        <v>218</v>
      </c>
      <c r="AL1165" s="2" t="s">
        <v>129</v>
      </c>
      <c r="AM1165" s="2" t="s">
        <v>219</v>
      </c>
      <c r="AN1165" s="2" t="s">
        <v>419</v>
      </c>
      <c r="AO1165" s="22">
        <v>0</v>
      </c>
      <c r="AP1165" s="22">
        <v>0</v>
      </c>
      <c r="AQ1165" s="22">
        <v>0</v>
      </c>
      <c r="AR1165" s="22">
        <v>0</v>
      </c>
      <c r="AS1165" s="25">
        <v>11621</v>
      </c>
      <c r="AT1165" s="25">
        <v>0</v>
      </c>
      <c r="AU1165" s="25">
        <v>13447</v>
      </c>
      <c r="AV1165" s="25">
        <v>0</v>
      </c>
      <c r="AW1165" s="25">
        <v>11621</v>
      </c>
      <c r="AX1165" s="25">
        <v>13447</v>
      </c>
      <c r="AY1165" s="25">
        <v>1826</v>
      </c>
    </row>
    <row r="1166" spans="2:51" hidden="1">
      <c r="B1166" s="5" t="s">
        <v>20</v>
      </c>
      <c r="C1166" s="2" t="s">
        <v>144</v>
      </c>
      <c r="D1166" s="2"/>
      <c r="E1166" s="2"/>
      <c r="F1166" s="2"/>
      <c r="G1166" s="3">
        <v>46248</v>
      </c>
      <c r="H1166" s="2" t="s">
        <v>5701</v>
      </c>
      <c r="I1166" s="3">
        <v>46248</v>
      </c>
      <c r="J1166" s="2" t="s">
        <v>5702</v>
      </c>
      <c r="K1166" s="2"/>
      <c r="L1166" s="2"/>
      <c r="M1166" s="2" t="s">
        <v>90</v>
      </c>
      <c r="N1166" s="3"/>
      <c r="O1166" s="2"/>
      <c r="P1166" s="2"/>
      <c r="Q1166" s="2" t="s">
        <v>33</v>
      </c>
      <c r="R1166" s="2" t="s">
        <v>33</v>
      </c>
      <c r="S1166" s="2" t="s">
        <v>33</v>
      </c>
      <c r="T1166" s="3">
        <v>46248</v>
      </c>
      <c r="U1166" s="2" t="s">
        <v>5703</v>
      </c>
      <c r="V1166" s="2" t="s">
        <v>5704</v>
      </c>
      <c r="W1166" s="2" t="s">
        <v>5705</v>
      </c>
      <c r="X1166" s="2" t="s">
        <v>113</v>
      </c>
      <c r="Y1166" s="2" t="s">
        <v>221</v>
      </c>
      <c r="Z1166" s="2" t="s">
        <v>92</v>
      </c>
      <c r="AA1166" s="2" t="s">
        <v>90</v>
      </c>
      <c r="AB1166" s="2"/>
      <c r="AC1166" s="2" t="s">
        <v>93</v>
      </c>
      <c r="AD1166" s="2">
        <v>1</v>
      </c>
      <c r="AE1166" s="2" t="s">
        <v>583</v>
      </c>
      <c r="AF1166" s="2" t="s">
        <v>583</v>
      </c>
      <c r="AG1166" s="2" t="s">
        <v>129</v>
      </c>
      <c r="AH1166" s="2" t="s">
        <v>150</v>
      </c>
      <c r="AI1166" s="2" t="s">
        <v>584</v>
      </c>
      <c r="AJ1166" s="2" t="s">
        <v>217</v>
      </c>
      <c r="AK1166" s="2" t="s">
        <v>218</v>
      </c>
      <c r="AL1166" s="2" t="s">
        <v>129</v>
      </c>
      <c r="AM1166" s="2" t="s">
        <v>219</v>
      </c>
      <c r="AN1166" s="2" t="s">
        <v>419</v>
      </c>
      <c r="AO1166" s="22">
        <v>0</v>
      </c>
      <c r="AP1166" s="22">
        <v>0</v>
      </c>
      <c r="AQ1166" s="22">
        <v>0</v>
      </c>
      <c r="AR1166" s="22">
        <v>0</v>
      </c>
      <c r="AS1166" s="25">
        <v>13682</v>
      </c>
      <c r="AT1166" s="25">
        <v>0</v>
      </c>
      <c r="AU1166" s="25">
        <v>16230</v>
      </c>
      <c r="AV1166" s="25">
        <v>0</v>
      </c>
      <c r="AW1166" s="25">
        <v>13682</v>
      </c>
      <c r="AX1166" s="25">
        <v>16230</v>
      </c>
      <c r="AY1166" s="25">
        <v>2548</v>
      </c>
    </row>
    <row r="1167" spans="2:51" hidden="1">
      <c r="B1167" s="5" t="s">
        <v>20</v>
      </c>
      <c r="C1167" s="2" t="s">
        <v>144</v>
      </c>
      <c r="D1167" s="2"/>
      <c r="E1167" s="2"/>
      <c r="F1167" s="2"/>
      <c r="G1167" s="3">
        <v>46248</v>
      </c>
      <c r="H1167" s="2" t="s">
        <v>5706</v>
      </c>
      <c r="I1167" s="3">
        <v>46248</v>
      </c>
      <c r="J1167" s="2" t="s">
        <v>5707</v>
      </c>
      <c r="K1167" s="2"/>
      <c r="L1167" s="2"/>
      <c r="M1167" s="2" t="s">
        <v>90</v>
      </c>
      <c r="N1167" s="3"/>
      <c r="O1167" s="2"/>
      <c r="P1167" s="2"/>
      <c r="Q1167" s="2" t="s">
        <v>33</v>
      </c>
      <c r="R1167" s="2" t="s">
        <v>33</v>
      </c>
      <c r="S1167" s="2" t="s">
        <v>33</v>
      </c>
      <c r="T1167" s="3">
        <v>46248</v>
      </c>
      <c r="U1167" s="2" t="s">
        <v>5708</v>
      </c>
      <c r="V1167" s="2" t="s">
        <v>5709</v>
      </c>
      <c r="W1167" s="2" t="s">
        <v>5710</v>
      </c>
      <c r="X1167" s="2" t="s">
        <v>113</v>
      </c>
      <c r="Y1167" s="2" t="s">
        <v>221</v>
      </c>
      <c r="Z1167" s="2" t="s">
        <v>92</v>
      </c>
      <c r="AA1167" s="2" t="s">
        <v>90</v>
      </c>
      <c r="AB1167" s="2"/>
      <c r="AC1167" s="2" t="s">
        <v>93</v>
      </c>
      <c r="AD1167" s="2">
        <v>1</v>
      </c>
      <c r="AE1167" s="2" t="s">
        <v>583</v>
      </c>
      <c r="AF1167" s="2" t="s">
        <v>583</v>
      </c>
      <c r="AG1167" s="2" t="s">
        <v>129</v>
      </c>
      <c r="AH1167" s="2" t="s">
        <v>150</v>
      </c>
      <c r="AI1167" s="2" t="s">
        <v>584</v>
      </c>
      <c r="AJ1167" s="2" t="s">
        <v>217</v>
      </c>
      <c r="AK1167" s="2" t="s">
        <v>218</v>
      </c>
      <c r="AL1167" s="2" t="s">
        <v>129</v>
      </c>
      <c r="AM1167" s="2" t="s">
        <v>219</v>
      </c>
      <c r="AN1167" s="2" t="s">
        <v>419</v>
      </c>
      <c r="AO1167" s="22">
        <v>0</v>
      </c>
      <c r="AP1167" s="22">
        <v>0</v>
      </c>
      <c r="AQ1167" s="22">
        <v>0</v>
      </c>
      <c r="AR1167" s="22">
        <v>0</v>
      </c>
      <c r="AS1167" s="25">
        <v>13682</v>
      </c>
      <c r="AT1167" s="25">
        <v>0</v>
      </c>
      <c r="AU1167" s="25">
        <v>19013</v>
      </c>
      <c r="AV1167" s="25">
        <v>0</v>
      </c>
      <c r="AW1167" s="25">
        <v>13682</v>
      </c>
      <c r="AX1167" s="25">
        <v>19013</v>
      </c>
      <c r="AY1167" s="25">
        <v>5331</v>
      </c>
    </row>
    <row r="1168" spans="2:51" hidden="1">
      <c r="B1168" s="5" t="s">
        <v>20</v>
      </c>
      <c r="C1168" s="2" t="s">
        <v>144</v>
      </c>
      <c r="D1168" s="2"/>
      <c r="E1168" s="2"/>
      <c r="F1168" s="2"/>
      <c r="G1168" s="3">
        <v>46248</v>
      </c>
      <c r="H1168" s="2" t="s">
        <v>5711</v>
      </c>
      <c r="I1168" s="3">
        <v>46248</v>
      </c>
      <c r="J1168" s="2" t="s">
        <v>5712</v>
      </c>
      <c r="K1168" s="2"/>
      <c r="L1168" s="2"/>
      <c r="M1168" s="2" t="s">
        <v>90</v>
      </c>
      <c r="N1168" s="3"/>
      <c r="O1168" s="2"/>
      <c r="P1168" s="2"/>
      <c r="Q1168" s="2" t="s">
        <v>33</v>
      </c>
      <c r="R1168" s="2" t="s">
        <v>33</v>
      </c>
      <c r="S1168" s="2" t="s">
        <v>33</v>
      </c>
      <c r="T1168" s="3">
        <v>46248</v>
      </c>
      <c r="U1168" s="2" t="s">
        <v>5713</v>
      </c>
      <c r="V1168" s="2" t="s">
        <v>5714</v>
      </c>
      <c r="W1168" s="2" t="s">
        <v>5715</v>
      </c>
      <c r="X1168" s="2" t="s">
        <v>113</v>
      </c>
      <c r="Y1168" s="2" t="s">
        <v>221</v>
      </c>
      <c r="Z1168" s="2" t="s">
        <v>92</v>
      </c>
      <c r="AA1168" s="2" t="s">
        <v>90</v>
      </c>
      <c r="AB1168" s="2"/>
      <c r="AC1168" s="2" t="s">
        <v>93</v>
      </c>
      <c r="AD1168" s="2">
        <v>1</v>
      </c>
      <c r="AE1168" s="2" t="s">
        <v>583</v>
      </c>
      <c r="AF1168" s="2" t="s">
        <v>583</v>
      </c>
      <c r="AG1168" s="2" t="s">
        <v>129</v>
      </c>
      <c r="AH1168" s="2" t="s">
        <v>150</v>
      </c>
      <c r="AI1168" s="2" t="s">
        <v>584</v>
      </c>
      <c r="AJ1168" s="2" t="s">
        <v>217</v>
      </c>
      <c r="AK1168" s="2" t="s">
        <v>218</v>
      </c>
      <c r="AL1168" s="2" t="s">
        <v>129</v>
      </c>
      <c r="AM1168" s="2" t="s">
        <v>219</v>
      </c>
      <c r="AN1168" s="2" t="s">
        <v>419</v>
      </c>
      <c r="AO1168" s="22">
        <v>0</v>
      </c>
      <c r="AP1168" s="22">
        <v>0</v>
      </c>
      <c r="AQ1168" s="22">
        <v>0</v>
      </c>
      <c r="AR1168" s="22">
        <v>0</v>
      </c>
      <c r="AS1168" s="25">
        <v>13682</v>
      </c>
      <c r="AT1168" s="25">
        <v>0</v>
      </c>
      <c r="AU1168" s="25">
        <v>19013</v>
      </c>
      <c r="AV1168" s="25">
        <v>0</v>
      </c>
      <c r="AW1168" s="25">
        <v>13682</v>
      </c>
      <c r="AX1168" s="25">
        <v>19013</v>
      </c>
      <c r="AY1168" s="25">
        <v>5331</v>
      </c>
    </row>
    <row r="1169" spans="2:51" hidden="1">
      <c r="B1169" s="5" t="s">
        <v>20</v>
      </c>
      <c r="C1169" s="2" t="s">
        <v>144</v>
      </c>
      <c r="D1169" s="2"/>
      <c r="E1169" s="2"/>
      <c r="F1169" s="2"/>
      <c r="G1169" s="3">
        <v>46248</v>
      </c>
      <c r="H1169" s="2" t="s">
        <v>5716</v>
      </c>
      <c r="I1169" s="3">
        <v>46248</v>
      </c>
      <c r="J1169" s="2" t="s">
        <v>5717</v>
      </c>
      <c r="K1169" s="2"/>
      <c r="L1169" s="2"/>
      <c r="M1169" s="2" t="s">
        <v>90</v>
      </c>
      <c r="N1169" s="3"/>
      <c r="O1169" s="2"/>
      <c r="P1169" s="2"/>
      <c r="Q1169" s="2" t="s">
        <v>33</v>
      </c>
      <c r="R1169" s="2" t="s">
        <v>33</v>
      </c>
      <c r="S1169" s="2" t="s">
        <v>33</v>
      </c>
      <c r="T1169" s="3">
        <v>46248</v>
      </c>
      <c r="U1169" s="2" t="s">
        <v>5718</v>
      </c>
      <c r="V1169" s="2" t="s">
        <v>5719</v>
      </c>
      <c r="W1169" s="2" t="s">
        <v>2880</v>
      </c>
      <c r="X1169" s="2" t="s">
        <v>113</v>
      </c>
      <c r="Y1169" s="2" t="s">
        <v>814</v>
      </c>
      <c r="Z1169" s="2" t="s">
        <v>92</v>
      </c>
      <c r="AA1169" s="2" t="s">
        <v>90</v>
      </c>
      <c r="AB1169" s="2"/>
      <c r="AC1169" s="2" t="s">
        <v>114</v>
      </c>
      <c r="AD1169" s="2">
        <v>1</v>
      </c>
      <c r="AE1169" s="2" t="s">
        <v>122</v>
      </c>
      <c r="AF1169" s="2" t="s">
        <v>122</v>
      </c>
      <c r="AG1169" s="2" t="s">
        <v>103</v>
      </c>
      <c r="AH1169" s="2" t="s">
        <v>122</v>
      </c>
      <c r="AI1169" s="2"/>
      <c r="AJ1169" s="2" t="s">
        <v>232</v>
      </c>
      <c r="AK1169" s="2" t="s">
        <v>5</v>
      </c>
      <c r="AL1169" s="2" t="s">
        <v>5</v>
      </c>
      <c r="AM1169" s="2" t="s">
        <v>178</v>
      </c>
      <c r="AN1169" s="2"/>
      <c r="AO1169" s="22">
        <v>0</v>
      </c>
      <c r="AP1169" s="22">
        <v>0</v>
      </c>
      <c r="AQ1169" s="22">
        <v>0</v>
      </c>
      <c r="AR1169" s="22">
        <v>0</v>
      </c>
      <c r="AS1169" s="25">
        <v>33000</v>
      </c>
      <c r="AT1169" s="25">
        <v>0</v>
      </c>
      <c r="AU1169" s="25">
        <v>39075</v>
      </c>
      <c r="AV1169" s="25">
        <v>0</v>
      </c>
      <c r="AW1169" s="25">
        <v>33000</v>
      </c>
      <c r="AX1169" s="25">
        <v>39075</v>
      </c>
      <c r="AY1169" s="25">
        <v>6075</v>
      </c>
    </row>
    <row r="1170" spans="2:51" hidden="1">
      <c r="B1170" s="5" t="s">
        <v>20</v>
      </c>
      <c r="C1170" s="2" t="s">
        <v>144</v>
      </c>
      <c r="D1170" s="2"/>
      <c r="E1170" s="2"/>
      <c r="F1170" s="2"/>
      <c r="G1170" s="3">
        <v>46248</v>
      </c>
      <c r="H1170" s="2" t="s">
        <v>5720</v>
      </c>
      <c r="I1170" s="3">
        <v>46248</v>
      </c>
      <c r="J1170" s="2" t="s">
        <v>5721</v>
      </c>
      <c r="K1170" s="2"/>
      <c r="L1170" s="2"/>
      <c r="M1170" s="2" t="s">
        <v>90</v>
      </c>
      <c r="N1170" s="3"/>
      <c r="O1170" s="2"/>
      <c r="P1170" s="2"/>
      <c r="Q1170" s="2" t="s">
        <v>33</v>
      </c>
      <c r="R1170" s="2" t="s">
        <v>33</v>
      </c>
      <c r="S1170" s="2" t="s">
        <v>33</v>
      </c>
      <c r="T1170" s="3">
        <v>46248</v>
      </c>
      <c r="U1170" s="2" t="s">
        <v>5722</v>
      </c>
      <c r="V1170" s="2" t="s">
        <v>5723</v>
      </c>
      <c r="W1170" s="2" t="s">
        <v>1303</v>
      </c>
      <c r="X1170" s="2" t="s">
        <v>113</v>
      </c>
      <c r="Y1170" s="2" t="s">
        <v>221</v>
      </c>
      <c r="Z1170" s="2" t="s">
        <v>92</v>
      </c>
      <c r="AA1170" s="2" t="s">
        <v>90</v>
      </c>
      <c r="AB1170" s="2"/>
      <c r="AC1170" s="2" t="s">
        <v>93</v>
      </c>
      <c r="AD1170" s="2">
        <v>1</v>
      </c>
      <c r="AE1170" s="2" t="s">
        <v>583</v>
      </c>
      <c r="AF1170" s="2" t="s">
        <v>583</v>
      </c>
      <c r="AG1170" s="2" t="s">
        <v>129</v>
      </c>
      <c r="AH1170" s="2" t="s">
        <v>150</v>
      </c>
      <c r="AI1170" s="2" t="s">
        <v>584</v>
      </c>
      <c r="AJ1170" s="2" t="s">
        <v>222</v>
      </c>
      <c r="AK1170" s="2" t="s">
        <v>222</v>
      </c>
      <c r="AL1170" s="2" t="s">
        <v>129</v>
      </c>
      <c r="AM1170" s="2" t="s">
        <v>223</v>
      </c>
      <c r="AN1170" s="2" t="s">
        <v>315</v>
      </c>
      <c r="AO1170" s="22">
        <v>0</v>
      </c>
      <c r="AP1170" s="22">
        <v>0</v>
      </c>
      <c r="AQ1170" s="22">
        <v>0</v>
      </c>
      <c r="AR1170" s="22">
        <v>0</v>
      </c>
      <c r="AS1170" s="25">
        <v>7618</v>
      </c>
      <c r="AT1170" s="25">
        <v>0</v>
      </c>
      <c r="AU1170" s="25">
        <v>8701</v>
      </c>
      <c r="AV1170" s="25">
        <v>0</v>
      </c>
      <c r="AW1170" s="25">
        <v>7618</v>
      </c>
      <c r="AX1170" s="25">
        <v>8701</v>
      </c>
      <c r="AY1170" s="25">
        <v>1083</v>
      </c>
    </row>
    <row r="1171" spans="2:51" hidden="1">
      <c r="B1171" s="5" t="s">
        <v>20</v>
      </c>
      <c r="C1171" s="2" t="s">
        <v>144</v>
      </c>
      <c r="D1171" s="2"/>
      <c r="E1171" s="2"/>
      <c r="F1171" s="2"/>
      <c r="G1171" s="3">
        <v>46248</v>
      </c>
      <c r="H1171" s="2" t="s">
        <v>5724</v>
      </c>
      <c r="I1171" s="3">
        <v>46248</v>
      </c>
      <c r="J1171" s="2" t="s">
        <v>5725</v>
      </c>
      <c r="K1171" s="2"/>
      <c r="L1171" s="2"/>
      <c r="M1171" s="2" t="s">
        <v>90</v>
      </c>
      <c r="N1171" s="3"/>
      <c r="O1171" s="2"/>
      <c r="P1171" s="2"/>
      <c r="Q1171" s="2" t="s">
        <v>26</v>
      </c>
      <c r="R1171" s="2" t="s">
        <v>26</v>
      </c>
      <c r="S1171" s="2" t="s">
        <v>26</v>
      </c>
      <c r="T1171" s="3">
        <v>46248</v>
      </c>
      <c r="U1171" s="2" t="s">
        <v>5726</v>
      </c>
      <c r="V1171" s="2" t="s">
        <v>5727</v>
      </c>
      <c r="W1171" s="2" t="s">
        <v>5728</v>
      </c>
      <c r="X1171" s="2" t="s">
        <v>113</v>
      </c>
      <c r="Y1171" s="2" t="s">
        <v>38</v>
      </c>
      <c r="Z1171" s="2" t="s">
        <v>92</v>
      </c>
      <c r="AA1171" s="2" t="s">
        <v>90</v>
      </c>
      <c r="AB1171" s="2"/>
      <c r="AC1171" s="2" t="s">
        <v>93</v>
      </c>
      <c r="AD1171" s="2">
        <v>1</v>
      </c>
      <c r="AE1171" s="2" t="s">
        <v>353</v>
      </c>
      <c r="AF1171" s="2" t="s">
        <v>354</v>
      </c>
      <c r="AG1171" s="2" t="s">
        <v>103</v>
      </c>
      <c r="AH1171" s="2" t="s">
        <v>2</v>
      </c>
      <c r="AI1171" s="2" t="s">
        <v>355</v>
      </c>
      <c r="AJ1171" s="2" t="s">
        <v>1234</v>
      </c>
      <c r="AK1171" s="2" t="s">
        <v>1235</v>
      </c>
      <c r="AL1171" s="2" t="s">
        <v>103</v>
      </c>
      <c r="AM1171" s="2" t="s">
        <v>2</v>
      </c>
      <c r="AN1171" s="2" t="s">
        <v>1237</v>
      </c>
      <c r="AO1171" s="22">
        <v>0</v>
      </c>
      <c r="AP1171" s="22">
        <v>0</v>
      </c>
      <c r="AQ1171" s="22">
        <v>0</v>
      </c>
      <c r="AR1171" s="22">
        <v>0</v>
      </c>
      <c r="AS1171" s="25">
        <v>30400</v>
      </c>
      <c r="AT1171" s="25">
        <v>0</v>
      </c>
      <c r="AU1171" s="25">
        <v>33828</v>
      </c>
      <c r="AV1171" s="25">
        <v>0</v>
      </c>
      <c r="AW1171" s="25">
        <v>30400</v>
      </c>
      <c r="AX1171" s="25">
        <v>33828</v>
      </c>
      <c r="AY1171" s="25">
        <v>3428</v>
      </c>
    </row>
    <row r="1172" spans="2:51" hidden="1">
      <c r="B1172" s="5" t="s">
        <v>20</v>
      </c>
      <c r="C1172" s="2" t="s">
        <v>144</v>
      </c>
      <c r="D1172" s="2"/>
      <c r="E1172" s="2"/>
      <c r="F1172" s="2"/>
      <c r="G1172" s="3">
        <v>46248</v>
      </c>
      <c r="H1172" s="2" t="s">
        <v>5729</v>
      </c>
      <c r="I1172" s="3">
        <v>46248</v>
      </c>
      <c r="J1172" s="2" t="s">
        <v>5730</v>
      </c>
      <c r="K1172" s="2"/>
      <c r="L1172" s="2"/>
      <c r="M1172" s="2" t="s">
        <v>90</v>
      </c>
      <c r="N1172" s="3"/>
      <c r="O1172" s="2"/>
      <c r="P1172" s="2"/>
      <c r="Q1172" s="2" t="s">
        <v>917</v>
      </c>
      <c r="R1172" s="2" t="s">
        <v>917</v>
      </c>
      <c r="S1172" s="2" t="s">
        <v>917</v>
      </c>
      <c r="T1172" s="3">
        <v>46248</v>
      </c>
      <c r="U1172" s="2" t="s">
        <v>5731</v>
      </c>
      <c r="V1172" s="2" t="s">
        <v>5732</v>
      </c>
      <c r="W1172" s="2" t="s">
        <v>5733</v>
      </c>
      <c r="X1172" s="2" t="s">
        <v>113</v>
      </c>
      <c r="Y1172" s="2" t="s">
        <v>38</v>
      </c>
      <c r="Z1172" s="2" t="s">
        <v>92</v>
      </c>
      <c r="AA1172" s="2" t="s">
        <v>90</v>
      </c>
      <c r="AB1172" s="2"/>
      <c r="AC1172" s="2" t="s">
        <v>93</v>
      </c>
      <c r="AD1172" s="2">
        <v>1</v>
      </c>
      <c r="AE1172" s="2" t="s">
        <v>145</v>
      </c>
      <c r="AF1172" s="2" t="s">
        <v>146</v>
      </c>
      <c r="AG1172" s="2" t="s">
        <v>103</v>
      </c>
      <c r="AH1172" s="2" t="s">
        <v>2</v>
      </c>
      <c r="AI1172" s="2" t="s">
        <v>147</v>
      </c>
      <c r="AJ1172" s="2" t="s">
        <v>320</v>
      </c>
      <c r="AK1172" s="2" t="s">
        <v>320</v>
      </c>
      <c r="AL1172" s="2" t="s">
        <v>103</v>
      </c>
      <c r="AM1172" s="2" t="s">
        <v>281</v>
      </c>
      <c r="AN1172" s="2"/>
      <c r="AO1172" s="22">
        <v>0</v>
      </c>
      <c r="AP1172" s="22">
        <v>0</v>
      </c>
      <c r="AQ1172" s="22">
        <v>0</v>
      </c>
      <c r="AR1172" s="22">
        <v>0</v>
      </c>
      <c r="AS1172" s="25">
        <v>28200</v>
      </c>
      <c r="AT1172" s="25">
        <v>0</v>
      </c>
      <c r="AU1172" s="25">
        <v>38622</v>
      </c>
      <c r="AV1172" s="25">
        <v>0</v>
      </c>
      <c r="AW1172" s="25">
        <v>28200</v>
      </c>
      <c r="AX1172" s="25">
        <v>38622</v>
      </c>
      <c r="AY1172" s="25">
        <v>10422</v>
      </c>
    </row>
    <row r="1173" spans="2:51" hidden="1">
      <c r="B1173" s="5" t="s">
        <v>20</v>
      </c>
      <c r="C1173" s="2" t="s">
        <v>144</v>
      </c>
      <c r="D1173" s="2"/>
      <c r="E1173" s="2"/>
      <c r="F1173" s="2"/>
      <c r="G1173" s="3">
        <v>46248</v>
      </c>
      <c r="H1173" s="2" t="s">
        <v>5734</v>
      </c>
      <c r="I1173" s="3">
        <v>46248</v>
      </c>
      <c r="J1173" s="2" t="s">
        <v>5735</v>
      </c>
      <c r="K1173" s="2"/>
      <c r="L1173" s="2"/>
      <c r="M1173" s="2" t="s">
        <v>90</v>
      </c>
      <c r="N1173" s="3"/>
      <c r="O1173" s="2"/>
      <c r="P1173" s="2"/>
      <c r="Q1173" s="2" t="s">
        <v>29</v>
      </c>
      <c r="R1173" s="2" t="s">
        <v>29</v>
      </c>
      <c r="S1173" s="2" t="s">
        <v>29</v>
      </c>
      <c r="T1173" s="3">
        <v>46248</v>
      </c>
      <c r="U1173" s="2" t="s">
        <v>5736</v>
      </c>
      <c r="V1173" s="2" t="s">
        <v>5737</v>
      </c>
      <c r="W1173" s="2" t="s">
        <v>776</v>
      </c>
      <c r="X1173" s="2" t="s">
        <v>113</v>
      </c>
      <c r="Y1173" s="2" t="s">
        <v>221</v>
      </c>
      <c r="Z1173" s="2" t="s">
        <v>92</v>
      </c>
      <c r="AA1173" s="2" t="s">
        <v>90</v>
      </c>
      <c r="AB1173" s="2"/>
      <c r="AC1173" s="2" t="s">
        <v>114</v>
      </c>
      <c r="AD1173" s="2">
        <v>1</v>
      </c>
      <c r="AE1173" s="2" t="s">
        <v>217</v>
      </c>
      <c r="AF1173" s="2" t="s">
        <v>218</v>
      </c>
      <c r="AG1173" s="2" t="s">
        <v>129</v>
      </c>
      <c r="AH1173" s="2" t="s">
        <v>219</v>
      </c>
      <c r="AI1173" s="2" t="s">
        <v>220</v>
      </c>
      <c r="AJ1173" s="2" t="s">
        <v>352</v>
      </c>
      <c r="AK1173" s="2" t="s">
        <v>352</v>
      </c>
      <c r="AL1173" s="2" t="s">
        <v>103</v>
      </c>
      <c r="AM1173" s="2"/>
      <c r="AN1173" s="2"/>
      <c r="AO1173" s="22">
        <v>0</v>
      </c>
      <c r="AP1173" s="22">
        <v>0</v>
      </c>
      <c r="AQ1173" s="22">
        <v>0</v>
      </c>
      <c r="AR1173" s="22">
        <v>0</v>
      </c>
      <c r="AS1173" s="25">
        <v>8812</v>
      </c>
      <c r="AT1173" s="25">
        <v>0</v>
      </c>
      <c r="AU1173" s="25">
        <v>10395</v>
      </c>
      <c r="AV1173" s="25">
        <v>0</v>
      </c>
      <c r="AW1173" s="25">
        <v>8812</v>
      </c>
      <c r="AX1173" s="25">
        <v>10395</v>
      </c>
      <c r="AY1173" s="25">
        <v>1583</v>
      </c>
    </row>
    <row r="1174" spans="2:51" hidden="1">
      <c r="B1174" s="5" t="s">
        <v>20</v>
      </c>
      <c r="C1174" s="2" t="s">
        <v>144</v>
      </c>
      <c r="D1174" s="2"/>
      <c r="E1174" s="2"/>
      <c r="F1174" s="2"/>
      <c r="G1174" s="3">
        <v>46248</v>
      </c>
      <c r="H1174" s="2" t="s">
        <v>5738</v>
      </c>
      <c r="I1174" s="3">
        <v>46248</v>
      </c>
      <c r="J1174" s="2" t="s">
        <v>5739</v>
      </c>
      <c r="K1174" s="2"/>
      <c r="L1174" s="2"/>
      <c r="M1174" s="2" t="s">
        <v>90</v>
      </c>
      <c r="N1174" s="3"/>
      <c r="O1174" s="2"/>
      <c r="P1174" s="2"/>
      <c r="Q1174" s="2" t="s">
        <v>27</v>
      </c>
      <c r="R1174" s="2" t="s">
        <v>27</v>
      </c>
      <c r="S1174" s="2" t="s">
        <v>27</v>
      </c>
      <c r="T1174" s="3">
        <v>46248</v>
      </c>
      <c r="U1174" s="2" t="s">
        <v>5740</v>
      </c>
      <c r="V1174" s="2" t="s">
        <v>5741</v>
      </c>
      <c r="W1174" s="2" t="s">
        <v>977</v>
      </c>
      <c r="X1174" s="2" t="s">
        <v>113</v>
      </c>
      <c r="Y1174" s="2" t="s">
        <v>221</v>
      </c>
      <c r="Z1174" s="2" t="s">
        <v>92</v>
      </c>
      <c r="AA1174" s="2" t="s">
        <v>90</v>
      </c>
      <c r="AB1174" s="2"/>
      <c r="AC1174" s="2" t="s">
        <v>114</v>
      </c>
      <c r="AD1174" s="2">
        <v>1</v>
      </c>
      <c r="AE1174" s="2" t="s">
        <v>217</v>
      </c>
      <c r="AF1174" s="2" t="s">
        <v>218</v>
      </c>
      <c r="AG1174" s="2" t="s">
        <v>129</v>
      </c>
      <c r="AH1174" s="2" t="s">
        <v>219</v>
      </c>
      <c r="AI1174" s="2" t="s">
        <v>220</v>
      </c>
      <c r="AJ1174" s="2" t="s">
        <v>352</v>
      </c>
      <c r="AK1174" s="2" t="s">
        <v>352</v>
      </c>
      <c r="AL1174" s="2" t="s">
        <v>103</v>
      </c>
      <c r="AM1174" s="2"/>
      <c r="AN1174" s="2"/>
      <c r="AO1174" s="22">
        <v>0</v>
      </c>
      <c r="AP1174" s="22">
        <v>0</v>
      </c>
      <c r="AQ1174" s="22">
        <v>0</v>
      </c>
      <c r="AR1174" s="22">
        <v>0</v>
      </c>
      <c r="AS1174" s="25">
        <v>8812</v>
      </c>
      <c r="AT1174" s="25">
        <v>0</v>
      </c>
      <c r="AU1174" s="25">
        <v>10395</v>
      </c>
      <c r="AV1174" s="25">
        <v>0</v>
      </c>
      <c r="AW1174" s="25">
        <v>8812</v>
      </c>
      <c r="AX1174" s="25">
        <v>10395</v>
      </c>
      <c r="AY1174" s="25">
        <v>1583</v>
      </c>
    </row>
    <row r="1175" spans="2:51" hidden="1">
      <c r="B1175" s="5" t="s">
        <v>21</v>
      </c>
      <c r="C1175" s="2" t="s">
        <v>107</v>
      </c>
      <c r="D1175" s="2" t="s">
        <v>100</v>
      </c>
      <c r="E1175" s="2"/>
      <c r="F1175" s="2"/>
      <c r="G1175" s="3">
        <v>46248</v>
      </c>
      <c r="H1175" s="2" t="s">
        <v>5742</v>
      </c>
      <c r="I1175" s="3">
        <v>46248</v>
      </c>
      <c r="J1175" s="2" t="s">
        <v>5743</v>
      </c>
      <c r="K1175" s="2"/>
      <c r="L1175" s="2"/>
      <c r="M1175" s="2" t="s">
        <v>90</v>
      </c>
      <c r="N1175" s="3"/>
      <c r="O1175" s="2" t="s">
        <v>5744</v>
      </c>
      <c r="P1175" s="2"/>
      <c r="Q1175" s="2" t="s">
        <v>27</v>
      </c>
      <c r="R1175" s="2" t="s">
        <v>538</v>
      </c>
      <c r="S1175" s="2" t="s">
        <v>27</v>
      </c>
      <c r="T1175" s="3"/>
      <c r="U1175" s="2"/>
      <c r="V1175" s="2"/>
      <c r="W1175" s="2" t="s">
        <v>470</v>
      </c>
      <c r="X1175" s="2" t="s">
        <v>133</v>
      </c>
      <c r="Y1175" s="2" t="s">
        <v>389</v>
      </c>
      <c r="Z1175" s="2" t="s">
        <v>92</v>
      </c>
      <c r="AA1175" s="2" t="s">
        <v>90</v>
      </c>
      <c r="AB1175" s="2"/>
      <c r="AC1175" s="2" t="s">
        <v>114</v>
      </c>
      <c r="AD1175" s="2">
        <v>1</v>
      </c>
      <c r="AE1175" s="2" t="s">
        <v>539</v>
      </c>
      <c r="AF1175" s="2" t="s">
        <v>540</v>
      </c>
      <c r="AG1175" s="2" t="s">
        <v>13</v>
      </c>
      <c r="AH1175" s="2" t="s">
        <v>154</v>
      </c>
      <c r="AI1175" s="2" t="s">
        <v>541</v>
      </c>
      <c r="AJ1175" s="2" t="s">
        <v>155</v>
      </c>
      <c r="AK1175" s="2" t="s">
        <v>156</v>
      </c>
      <c r="AL1175" s="2" t="s">
        <v>129</v>
      </c>
      <c r="AM1175" s="2" t="s">
        <v>150</v>
      </c>
      <c r="AN1175" s="2" t="s">
        <v>5745</v>
      </c>
      <c r="AO1175" s="22">
        <v>0</v>
      </c>
      <c r="AP1175" s="22">
        <v>0</v>
      </c>
      <c r="AQ1175" s="22">
        <v>0</v>
      </c>
      <c r="AR1175" s="22">
        <v>0</v>
      </c>
      <c r="AS1175" s="25">
        <v>29942.720000000001</v>
      </c>
      <c r="AT1175" s="25">
        <v>0</v>
      </c>
      <c r="AU1175" s="25">
        <v>43938.76</v>
      </c>
      <c r="AV1175" s="25">
        <v>0</v>
      </c>
      <c r="AW1175" s="25">
        <v>29942.720000000001</v>
      </c>
      <c r="AX1175" s="25">
        <v>43938.76</v>
      </c>
      <c r="AY1175" s="25">
        <v>13996.04</v>
      </c>
    </row>
    <row r="1176" spans="2:51" hidden="1">
      <c r="B1176" s="5" t="s">
        <v>21</v>
      </c>
      <c r="C1176" s="2" t="s">
        <v>107</v>
      </c>
      <c r="D1176" s="2" t="s">
        <v>100</v>
      </c>
      <c r="E1176" s="2"/>
      <c r="F1176" s="2"/>
      <c r="G1176" s="3">
        <v>46248</v>
      </c>
      <c r="H1176" s="2" t="s">
        <v>5746</v>
      </c>
      <c r="I1176" s="3">
        <v>46248</v>
      </c>
      <c r="J1176" s="2" t="s">
        <v>5747</v>
      </c>
      <c r="K1176" s="2"/>
      <c r="L1176" s="2"/>
      <c r="M1176" s="2" t="s">
        <v>90</v>
      </c>
      <c r="N1176" s="3"/>
      <c r="O1176" s="2" t="s">
        <v>5748</v>
      </c>
      <c r="P1176" s="2"/>
      <c r="Q1176" s="2" t="s">
        <v>27</v>
      </c>
      <c r="R1176" s="2" t="s">
        <v>538</v>
      </c>
      <c r="S1176" s="2" t="s">
        <v>27</v>
      </c>
      <c r="T1176" s="3"/>
      <c r="U1176" s="2"/>
      <c r="V1176" s="2"/>
      <c r="W1176" s="2" t="s">
        <v>368</v>
      </c>
      <c r="X1176" s="2" t="s">
        <v>133</v>
      </c>
      <c r="Y1176" s="2" t="s">
        <v>833</v>
      </c>
      <c r="Z1176" s="2" t="s">
        <v>92</v>
      </c>
      <c r="AA1176" s="2" t="s">
        <v>90</v>
      </c>
      <c r="AB1176" s="2"/>
      <c r="AC1176" s="2" t="s">
        <v>114</v>
      </c>
      <c r="AD1176" s="2">
        <v>1</v>
      </c>
      <c r="AE1176" s="2" t="s">
        <v>539</v>
      </c>
      <c r="AF1176" s="2" t="s">
        <v>540</v>
      </c>
      <c r="AG1176" s="2" t="s">
        <v>13</v>
      </c>
      <c r="AH1176" s="2" t="s">
        <v>154</v>
      </c>
      <c r="AI1176" s="2" t="s">
        <v>541</v>
      </c>
      <c r="AJ1176" s="2" t="s">
        <v>155</v>
      </c>
      <c r="AK1176" s="2" t="s">
        <v>156</v>
      </c>
      <c r="AL1176" s="2" t="s">
        <v>129</v>
      </c>
      <c r="AM1176" s="2" t="s">
        <v>150</v>
      </c>
      <c r="AN1176" s="2" t="s">
        <v>5749</v>
      </c>
      <c r="AO1176" s="22">
        <v>0</v>
      </c>
      <c r="AP1176" s="22">
        <v>0</v>
      </c>
      <c r="AQ1176" s="22">
        <v>0</v>
      </c>
      <c r="AR1176" s="22">
        <v>0</v>
      </c>
      <c r="AS1176" s="25">
        <v>34113.360000000001</v>
      </c>
      <c r="AT1176" s="25">
        <v>0</v>
      </c>
      <c r="AU1176" s="25">
        <v>50813.73</v>
      </c>
      <c r="AV1176" s="25">
        <v>0</v>
      </c>
      <c r="AW1176" s="25">
        <v>34113.360000000001</v>
      </c>
      <c r="AX1176" s="25">
        <v>50813.73</v>
      </c>
      <c r="AY1176" s="25">
        <v>16700.37</v>
      </c>
    </row>
    <row r="1177" spans="2:51" hidden="1">
      <c r="B1177" s="5" t="s">
        <v>21</v>
      </c>
      <c r="C1177" s="2" t="s">
        <v>107</v>
      </c>
      <c r="D1177" s="2" t="s">
        <v>100</v>
      </c>
      <c r="E1177" s="2"/>
      <c r="F1177" s="2"/>
      <c r="G1177" s="3">
        <v>46248</v>
      </c>
      <c r="H1177" s="2" t="s">
        <v>5750</v>
      </c>
      <c r="I1177" s="3">
        <v>46248</v>
      </c>
      <c r="J1177" s="2" t="s">
        <v>5751</v>
      </c>
      <c r="K1177" s="2"/>
      <c r="L1177" s="2"/>
      <c r="M1177" s="2" t="s">
        <v>90</v>
      </c>
      <c r="N1177" s="3"/>
      <c r="O1177" s="2" t="s">
        <v>5752</v>
      </c>
      <c r="P1177" s="2"/>
      <c r="Q1177" s="2" t="s">
        <v>537</v>
      </c>
      <c r="R1177" s="2" t="s">
        <v>537</v>
      </c>
      <c r="S1177" s="2" t="s">
        <v>29</v>
      </c>
      <c r="T1177" s="3"/>
      <c r="U1177" s="2"/>
      <c r="V1177" s="2"/>
      <c r="W1177" s="2" t="s">
        <v>581</v>
      </c>
      <c r="X1177" s="2" t="s">
        <v>133</v>
      </c>
      <c r="Y1177" s="2" t="s">
        <v>197</v>
      </c>
      <c r="Z1177" s="2" t="s">
        <v>92</v>
      </c>
      <c r="AA1177" s="2" t="s">
        <v>197</v>
      </c>
      <c r="AB1177" s="2" t="s">
        <v>198</v>
      </c>
      <c r="AC1177" s="2" t="s">
        <v>114</v>
      </c>
      <c r="AD1177" s="2">
        <v>1</v>
      </c>
      <c r="AE1177" s="2" t="s">
        <v>543</v>
      </c>
      <c r="AF1177" s="2" t="s">
        <v>544</v>
      </c>
      <c r="AG1177" s="2" t="s">
        <v>103</v>
      </c>
      <c r="AH1177" s="2" t="s">
        <v>104</v>
      </c>
      <c r="AI1177" s="2" t="s">
        <v>545</v>
      </c>
      <c r="AJ1177" s="2" t="s">
        <v>199</v>
      </c>
      <c r="AK1177" s="2" t="s">
        <v>200</v>
      </c>
      <c r="AL1177" s="2" t="s">
        <v>13</v>
      </c>
      <c r="AM1177" s="2" t="s">
        <v>154</v>
      </c>
      <c r="AN1177" s="2" t="s">
        <v>5753</v>
      </c>
      <c r="AO1177" s="22">
        <v>0</v>
      </c>
      <c r="AP1177" s="22">
        <v>0</v>
      </c>
      <c r="AQ1177" s="22">
        <v>0</v>
      </c>
      <c r="AR1177" s="22">
        <v>0</v>
      </c>
      <c r="AS1177" s="25">
        <v>28650</v>
      </c>
      <c r="AT1177" s="25">
        <v>0</v>
      </c>
      <c r="AU1177" s="25">
        <v>41062</v>
      </c>
      <c r="AV1177" s="25">
        <v>0</v>
      </c>
      <c r="AW1177" s="25">
        <v>28650</v>
      </c>
      <c r="AX1177" s="25">
        <v>41062</v>
      </c>
      <c r="AY1177" s="25">
        <v>12412</v>
      </c>
    </row>
    <row r="1178" spans="2:51" hidden="1">
      <c r="B1178" s="5" t="s">
        <v>21</v>
      </c>
      <c r="C1178" s="2" t="s">
        <v>107</v>
      </c>
      <c r="D1178" s="2" t="s">
        <v>100</v>
      </c>
      <c r="E1178" s="2"/>
      <c r="F1178" s="2"/>
      <c r="G1178" s="3">
        <v>46248</v>
      </c>
      <c r="H1178" s="2" t="s">
        <v>5754</v>
      </c>
      <c r="I1178" s="3">
        <v>46248</v>
      </c>
      <c r="J1178" s="2" t="s">
        <v>5755</v>
      </c>
      <c r="K1178" s="2"/>
      <c r="L1178" s="2"/>
      <c r="M1178" s="2" t="s">
        <v>90</v>
      </c>
      <c r="N1178" s="3"/>
      <c r="O1178" s="2" t="s">
        <v>5756</v>
      </c>
      <c r="P1178" s="2"/>
      <c r="Q1178" s="2" t="s">
        <v>486</v>
      </c>
      <c r="R1178" s="2" t="s">
        <v>538</v>
      </c>
      <c r="S1178" s="2" t="s">
        <v>486</v>
      </c>
      <c r="T1178" s="3"/>
      <c r="U1178" s="2"/>
      <c r="V1178" s="2"/>
      <c r="W1178" s="2" t="s">
        <v>523</v>
      </c>
      <c r="X1178" s="2" t="s">
        <v>133</v>
      </c>
      <c r="Y1178" s="2" t="s">
        <v>294</v>
      </c>
      <c r="Z1178" s="2" t="s">
        <v>92</v>
      </c>
      <c r="AA1178" s="2" t="s">
        <v>295</v>
      </c>
      <c r="AB1178" s="2" t="s">
        <v>296</v>
      </c>
      <c r="AC1178" s="2" t="s">
        <v>114</v>
      </c>
      <c r="AD1178" s="2">
        <v>1</v>
      </c>
      <c r="AE1178" s="2" t="s">
        <v>539</v>
      </c>
      <c r="AF1178" s="2" t="s">
        <v>540</v>
      </c>
      <c r="AG1178" s="2" t="s">
        <v>13</v>
      </c>
      <c r="AH1178" s="2" t="s">
        <v>154</v>
      </c>
      <c r="AI1178" s="2" t="s">
        <v>541</v>
      </c>
      <c r="AJ1178" s="2" t="s">
        <v>194</v>
      </c>
      <c r="AK1178" s="2" t="s">
        <v>487</v>
      </c>
      <c r="AL1178" s="2" t="s">
        <v>103</v>
      </c>
      <c r="AM1178" s="2" t="s">
        <v>104</v>
      </c>
      <c r="AN1178" s="2" t="s">
        <v>5757</v>
      </c>
      <c r="AO1178" s="22">
        <v>0</v>
      </c>
      <c r="AP1178" s="22">
        <v>0</v>
      </c>
      <c r="AQ1178" s="22">
        <v>0</v>
      </c>
      <c r="AR1178" s="22">
        <v>0</v>
      </c>
      <c r="AS1178" s="25">
        <v>37757.199999999997</v>
      </c>
      <c r="AT1178" s="25">
        <v>0</v>
      </c>
      <c r="AU1178" s="25">
        <v>43659.16</v>
      </c>
      <c r="AV1178" s="25">
        <v>0</v>
      </c>
      <c r="AW1178" s="25">
        <v>37757.199999999997</v>
      </c>
      <c r="AX1178" s="25">
        <v>43659.16</v>
      </c>
      <c r="AY1178" s="25">
        <v>5901.96</v>
      </c>
    </row>
    <row r="1179" spans="2:51" hidden="1">
      <c r="B1179" s="5" t="s">
        <v>21</v>
      </c>
      <c r="C1179" s="2" t="s">
        <v>107</v>
      </c>
      <c r="D1179" s="2" t="s">
        <v>100</v>
      </c>
      <c r="E1179" s="2"/>
      <c r="F1179" s="2"/>
      <c r="G1179" s="3">
        <v>46248</v>
      </c>
      <c r="H1179" s="2" t="s">
        <v>5758</v>
      </c>
      <c r="I1179" s="3">
        <v>46248</v>
      </c>
      <c r="J1179" s="2" t="s">
        <v>5759</v>
      </c>
      <c r="K1179" s="2"/>
      <c r="L1179" s="2"/>
      <c r="M1179" s="2" t="s">
        <v>90</v>
      </c>
      <c r="N1179" s="3"/>
      <c r="O1179" s="2" t="s">
        <v>5760</v>
      </c>
      <c r="P1179" s="2"/>
      <c r="Q1179" s="2" t="s">
        <v>27</v>
      </c>
      <c r="R1179" s="2" t="s">
        <v>538</v>
      </c>
      <c r="S1179" s="2" t="s">
        <v>27</v>
      </c>
      <c r="T1179" s="3"/>
      <c r="U1179" s="2"/>
      <c r="V1179" s="2"/>
      <c r="W1179" s="2" t="s">
        <v>483</v>
      </c>
      <c r="X1179" s="2" t="s">
        <v>133</v>
      </c>
      <c r="Y1179" s="2" t="s">
        <v>297</v>
      </c>
      <c r="Z1179" s="2" t="s">
        <v>92</v>
      </c>
      <c r="AA1179" s="2" t="s">
        <v>90</v>
      </c>
      <c r="AB1179" s="2"/>
      <c r="AC1179" s="2" t="s">
        <v>114</v>
      </c>
      <c r="AD1179" s="2">
        <v>1</v>
      </c>
      <c r="AE1179" s="2" t="s">
        <v>539</v>
      </c>
      <c r="AF1179" s="2" t="s">
        <v>540</v>
      </c>
      <c r="AG1179" s="2" t="s">
        <v>13</v>
      </c>
      <c r="AH1179" s="2" t="s">
        <v>154</v>
      </c>
      <c r="AI1179" s="2" t="s">
        <v>541</v>
      </c>
      <c r="AJ1179" s="2" t="s">
        <v>155</v>
      </c>
      <c r="AK1179" s="2" t="s">
        <v>156</v>
      </c>
      <c r="AL1179" s="2" t="s">
        <v>129</v>
      </c>
      <c r="AM1179" s="2" t="s">
        <v>150</v>
      </c>
      <c r="AN1179" s="2" t="s">
        <v>5761</v>
      </c>
      <c r="AO1179" s="22">
        <v>0</v>
      </c>
      <c r="AP1179" s="22">
        <v>0</v>
      </c>
      <c r="AQ1179" s="22">
        <v>0</v>
      </c>
      <c r="AR1179" s="22">
        <v>0</v>
      </c>
      <c r="AS1179" s="25">
        <v>29964.639999999999</v>
      </c>
      <c r="AT1179" s="25">
        <v>0</v>
      </c>
      <c r="AU1179" s="25">
        <v>43970.92</v>
      </c>
      <c r="AV1179" s="25">
        <v>0</v>
      </c>
      <c r="AW1179" s="25">
        <v>29964.639999999999</v>
      </c>
      <c r="AX1179" s="25">
        <v>43970.92</v>
      </c>
      <c r="AY1179" s="25">
        <v>14006.28</v>
      </c>
    </row>
    <row r="1180" spans="2:51" hidden="1">
      <c r="B1180" s="5" t="s">
        <v>21</v>
      </c>
      <c r="C1180" s="2" t="s">
        <v>152</v>
      </c>
      <c r="D1180" s="2" t="s">
        <v>100</v>
      </c>
      <c r="E1180" s="2"/>
      <c r="F1180" s="2"/>
      <c r="G1180" s="3">
        <v>46248</v>
      </c>
      <c r="H1180" s="2" t="s">
        <v>5762</v>
      </c>
      <c r="I1180" s="3">
        <v>46248</v>
      </c>
      <c r="J1180" s="2" t="s">
        <v>5763</v>
      </c>
      <c r="K1180" s="2"/>
      <c r="L1180" s="2"/>
      <c r="M1180" s="2" t="s">
        <v>90</v>
      </c>
      <c r="N1180" s="3"/>
      <c r="O1180" s="2" t="s">
        <v>5764</v>
      </c>
      <c r="P1180" s="2"/>
      <c r="Q1180" s="2" t="s">
        <v>27</v>
      </c>
      <c r="R1180" s="2" t="s">
        <v>538</v>
      </c>
      <c r="S1180" s="2" t="s">
        <v>27</v>
      </c>
      <c r="T1180" s="3">
        <v>46248</v>
      </c>
      <c r="U1180" s="2" t="s">
        <v>5765</v>
      </c>
      <c r="V1180" s="2"/>
      <c r="W1180" s="2" t="s">
        <v>522</v>
      </c>
      <c r="X1180" s="2" t="s">
        <v>113</v>
      </c>
      <c r="Y1180" s="2" t="s">
        <v>294</v>
      </c>
      <c r="Z1180" s="2" t="s">
        <v>92</v>
      </c>
      <c r="AA1180" s="2" t="s">
        <v>90</v>
      </c>
      <c r="AB1180" s="2"/>
      <c r="AC1180" s="2" t="s">
        <v>114</v>
      </c>
      <c r="AD1180" s="2">
        <v>1</v>
      </c>
      <c r="AE1180" s="2" t="s">
        <v>539</v>
      </c>
      <c r="AF1180" s="2" t="s">
        <v>540</v>
      </c>
      <c r="AG1180" s="2" t="s">
        <v>13</v>
      </c>
      <c r="AH1180" s="2" t="s">
        <v>154</v>
      </c>
      <c r="AI1180" s="2" t="s">
        <v>541</v>
      </c>
      <c r="AJ1180" s="2" t="s">
        <v>155</v>
      </c>
      <c r="AK1180" s="2" t="s">
        <v>156</v>
      </c>
      <c r="AL1180" s="2" t="s">
        <v>129</v>
      </c>
      <c r="AM1180" s="2" t="s">
        <v>150</v>
      </c>
      <c r="AN1180" s="2" t="s">
        <v>5766</v>
      </c>
      <c r="AO1180" s="22">
        <v>7920</v>
      </c>
      <c r="AP1180" s="22">
        <v>0</v>
      </c>
      <c r="AQ1180" s="22">
        <v>0</v>
      </c>
      <c r="AR1180" s="22">
        <v>0</v>
      </c>
      <c r="AS1180" s="25">
        <v>14805</v>
      </c>
      <c r="AT1180" s="25">
        <v>0</v>
      </c>
      <c r="AU1180" s="25">
        <v>31212.560000000001</v>
      </c>
      <c r="AV1180" s="25">
        <v>0</v>
      </c>
      <c r="AW1180" s="25">
        <v>14805</v>
      </c>
      <c r="AX1180" s="25">
        <v>31212.560000000001</v>
      </c>
      <c r="AY1180" s="25">
        <v>16407.560000000001</v>
      </c>
    </row>
    <row r="1181" spans="2:51" hidden="1">
      <c r="B1181" s="5" t="s">
        <v>21</v>
      </c>
      <c r="C1181" s="2" t="s">
        <v>152</v>
      </c>
      <c r="D1181" s="2" t="s">
        <v>100</v>
      </c>
      <c r="E1181" s="2"/>
      <c r="F1181" s="2"/>
      <c r="G1181" s="3">
        <v>46248</v>
      </c>
      <c r="H1181" s="2" t="s">
        <v>5762</v>
      </c>
      <c r="I1181" s="3">
        <v>46248</v>
      </c>
      <c r="J1181" s="2" t="s">
        <v>5767</v>
      </c>
      <c r="K1181" s="2"/>
      <c r="L1181" s="2"/>
      <c r="M1181" s="2" t="s">
        <v>90</v>
      </c>
      <c r="N1181" s="3"/>
      <c r="O1181" s="2" t="s">
        <v>5768</v>
      </c>
      <c r="P1181" s="2"/>
      <c r="Q1181" s="2" t="s">
        <v>27</v>
      </c>
      <c r="R1181" s="2" t="s">
        <v>538</v>
      </c>
      <c r="S1181" s="2" t="s">
        <v>27</v>
      </c>
      <c r="T1181" s="3">
        <v>46248</v>
      </c>
      <c r="U1181" s="2" t="s">
        <v>5765</v>
      </c>
      <c r="V1181" s="2"/>
      <c r="W1181" s="2" t="s">
        <v>522</v>
      </c>
      <c r="X1181" s="2" t="s">
        <v>113</v>
      </c>
      <c r="Y1181" s="2" t="s">
        <v>294</v>
      </c>
      <c r="Z1181" s="2" t="s">
        <v>92</v>
      </c>
      <c r="AA1181" s="2" t="s">
        <v>90</v>
      </c>
      <c r="AB1181" s="2"/>
      <c r="AC1181" s="2" t="s">
        <v>114</v>
      </c>
      <c r="AD1181" s="2">
        <v>1</v>
      </c>
      <c r="AE1181" s="2" t="s">
        <v>539</v>
      </c>
      <c r="AF1181" s="2" t="s">
        <v>540</v>
      </c>
      <c r="AG1181" s="2" t="s">
        <v>13</v>
      </c>
      <c r="AH1181" s="2" t="s">
        <v>154</v>
      </c>
      <c r="AI1181" s="2" t="s">
        <v>541</v>
      </c>
      <c r="AJ1181" s="2" t="s">
        <v>155</v>
      </c>
      <c r="AK1181" s="2" t="s">
        <v>156</v>
      </c>
      <c r="AL1181" s="2" t="s">
        <v>129</v>
      </c>
      <c r="AM1181" s="2" t="s">
        <v>150</v>
      </c>
      <c r="AN1181" s="2" t="s">
        <v>5769</v>
      </c>
      <c r="AO1181" s="22">
        <v>8300</v>
      </c>
      <c r="AP1181" s="22">
        <v>0</v>
      </c>
      <c r="AQ1181" s="22">
        <v>0</v>
      </c>
      <c r="AR1181" s="22">
        <v>0</v>
      </c>
      <c r="AS1181" s="25">
        <v>14805</v>
      </c>
      <c r="AT1181" s="25">
        <v>0</v>
      </c>
      <c r="AU1181" s="25">
        <v>13348.89</v>
      </c>
      <c r="AV1181" s="25">
        <v>0</v>
      </c>
      <c r="AW1181" s="25">
        <v>14805</v>
      </c>
      <c r="AX1181" s="25">
        <v>13348.89</v>
      </c>
      <c r="AY1181" s="25">
        <v>-1456.11</v>
      </c>
    </row>
    <row r="1182" spans="2:51" hidden="1">
      <c r="B1182" s="5" t="s">
        <v>21</v>
      </c>
      <c r="C1182" s="2" t="s">
        <v>152</v>
      </c>
      <c r="D1182" s="2" t="s">
        <v>100</v>
      </c>
      <c r="E1182" s="2"/>
      <c r="F1182" s="2"/>
      <c r="G1182" s="3">
        <v>46248</v>
      </c>
      <c r="H1182" s="2" t="s">
        <v>5770</v>
      </c>
      <c r="I1182" s="3">
        <v>46248</v>
      </c>
      <c r="J1182" s="2" t="s">
        <v>5771</v>
      </c>
      <c r="K1182" s="2"/>
      <c r="L1182" s="2"/>
      <c r="M1182" s="2" t="s">
        <v>90</v>
      </c>
      <c r="N1182" s="3"/>
      <c r="O1182" s="2" t="s">
        <v>5772</v>
      </c>
      <c r="P1182" s="2"/>
      <c r="Q1182" s="2" t="s">
        <v>27</v>
      </c>
      <c r="R1182" s="2" t="s">
        <v>538</v>
      </c>
      <c r="S1182" s="2" t="s">
        <v>27</v>
      </c>
      <c r="T1182" s="3">
        <v>46248</v>
      </c>
      <c r="U1182" s="2" t="s">
        <v>5773</v>
      </c>
      <c r="V1182" s="2"/>
      <c r="W1182" s="2" t="s">
        <v>1010</v>
      </c>
      <c r="X1182" s="2" t="s">
        <v>133</v>
      </c>
      <c r="Y1182" s="2" t="s">
        <v>336</v>
      </c>
      <c r="Z1182" s="2" t="s">
        <v>92</v>
      </c>
      <c r="AA1182" s="2" t="s">
        <v>603</v>
      </c>
      <c r="AB1182" s="2" t="s">
        <v>604</v>
      </c>
      <c r="AC1182" s="2" t="s">
        <v>114</v>
      </c>
      <c r="AD1182" s="2">
        <v>1</v>
      </c>
      <c r="AE1182" s="2" t="s">
        <v>539</v>
      </c>
      <c r="AF1182" s="2" t="s">
        <v>540</v>
      </c>
      <c r="AG1182" s="2" t="s">
        <v>13</v>
      </c>
      <c r="AH1182" s="2" t="s">
        <v>154</v>
      </c>
      <c r="AI1182" s="2" t="s">
        <v>541</v>
      </c>
      <c r="AJ1182" s="2" t="s">
        <v>155</v>
      </c>
      <c r="AK1182" s="2" t="s">
        <v>156</v>
      </c>
      <c r="AL1182" s="2" t="s">
        <v>129</v>
      </c>
      <c r="AM1182" s="2" t="s">
        <v>150</v>
      </c>
      <c r="AN1182" s="2" t="s">
        <v>5774</v>
      </c>
      <c r="AO1182" s="22">
        <v>27320</v>
      </c>
      <c r="AP1182" s="22">
        <v>0</v>
      </c>
      <c r="AQ1182" s="22">
        <v>0</v>
      </c>
      <c r="AR1182" s="22">
        <v>0</v>
      </c>
      <c r="AS1182" s="25">
        <v>29942.720000000001</v>
      </c>
      <c r="AT1182" s="25">
        <v>0</v>
      </c>
      <c r="AU1182" s="25">
        <v>43938.76</v>
      </c>
      <c r="AV1182" s="25">
        <v>0</v>
      </c>
      <c r="AW1182" s="25">
        <v>29942.720000000001</v>
      </c>
      <c r="AX1182" s="25">
        <v>43938.76</v>
      </c>
      <c r="AY1182" s="25">
        <v>13996.04</v>
      </c>
    </row>
    <row r="1183" spans="2:51" hidden="1">
      <c r="B1183" s="5" t="s">
        <v>21</v>
      </c>
      <c r="C1183" s="2" t="s">
        <v>152</v>
      </c>
      <c r="D1183" s="2" t="s">
        <v>100</v>
      </c>
      <c r="E1183" s="2"/>
      <c r="F1183" s="2"/>
      <c r="G1183" s="3">
        <v>46248</v>
      </c>
      <c r="H1183" s="2" t="s">
        <v>5775</v>
      </c>
      <c r="I1183" s="3">
        <v>46248</v>
      </c>
      <c r="J1183" s="2" t="s">
        <v>5776</v>
      </c>
      <c r="K1183" s="2"/>
      <c r="L1183" s="2"/>
      <c r="M1183" s="2" t="s">
        <v>90</v>
      </c>
      <c r="N1183" s="3"/>
      <c r="O1183" s="2" t="s">
        <v>5777</v>
      </c>
      <c r="P1183" s="2"/>
      <c r="Q1183" s="2" t="s">
        <v>27</v>
      </c>
      <c r="R1183" s="2" t="s">
        <v>538</v>
      </c>
      <c r="S1183" s="2" t="s">
        <v>27</v>
      </c>
      <c r="T1183" s="3">
        <v>46248</v>
      </c>
      <c r="U1183" s="2" t="s">
        <v>5778</v>
      </c>
      <c r="V1183" s="2"/>
      <c r="W1183" s="2" t="s">
        <v>748</v>
      </c>
      <c r="X1183" s="2" t="s">
        <v>133</v>
      </c>
      <c r="Y1183" s="2" t="s">
        <v>342</v>
      </c>
      <c r="Z1183" s="2" t="s">
        <v>92</v>
      </c>
      <c r="AA1183" s="2" t="s">
        <v>90</v>
      </c>
      <c r="AB1183" s="2"/>
      <c r="AC1183" s="2" t="s">
        <v>114</v>
      </c>
      <c r="AD1183" s="2">
        <v>1</v>
      </c>
      <c r="AE1183" s="2" t="s">
        <v>539</v>
      </c>
      <c r="AF1183" s="2" t="s">
        <v>540</v>
      </c>
      <c r="AG1183" s="2" t="s">
        <v>13</v>
      </c>
      <c r="AH1183" s="2" t="s">
        <v>154</v>
      </c>
      <c r="AI1183" s="2" t="s">
        <v>541</v>
      </c>
      <c r="AJ1183" s="2" t="s">
        <v>155</v>
      </c>
      <c r="AK1183" s="2" t="s">
        <v>156</v>
      </c>
      <c r="AL1183" s="2" t="s">
        <v>129</v>
      </c>
      <c r="AM1183" s="2" t="s">
        <v>150</v>
      </c>
      <c r="AN1183" s="2" t="s">
        <v>5779</v>
      </c>
      <c r="AO1183" s="22">
        <v>27280</v>
      </c>
      <c r="AP1183" s="22">
        <v>0</v>
      </c>
      <c r="AQ1183" s="22">
        <v>0</v>
      </c>
      <c r="AR1183" s="22">
        <v>0</v>
      </c>
      <c r="AS1183" s="25">
        <v>29898.880000000001</v>
      </c>
      <c r="AT1183" s="25">
        <v>0</v>
      </c>
      <c r="AU1183" s="25">
        <v>43874.42</v>
      </c>
      <c r="AV1183" s="25">
        <v>0</v>
      </c>
      <c r="AW1183" s="25">
        <v>29898.880000000001</v>
      </c>
      <c r="AX1183" s="25">
        <v>43874.42</v>
      </c>
      <c r="AY1183" s="25">
        <v>13975.54</v>
      </c>
    </row>
    <row r="1184" spans="2:51" hidden="1">
      <c r="B1184" s="5" t="s">
        <v>21</v>
      </c>
      <c r="C1184" s="2" t="s">
        <v>152</v>
      </c>
      <c r="D1184" s="2" t="s">
        <v>100</v>
      </c>
      <c r="E1184" s="2"/>
      <c r="F1184" s="2"/>
      <c r="G1184" s="3">
        <v>46248</v>
      </c>
      <c r="H1184" s="2" t="s">
        <v>5780</v>
      </c>
      <c r="I1184" s="3">
        <v>46248</v>
      </c>
      <c r="J1184" s="2" t="s">
        <v>5781</v>
      </c>
      <c r="K1184" s="2"/>
      <c r="L1184" s="2"/>
      <c r="M1184" s="2" t="s">
        <v>90</v>
      </c>
      <c r="N1184" s="3"/>
      <c r="O1184" s="2" t="s">
        <v>5782</v>
      </c>
      <c r="P1184" s="2"/>
      <c r="Q1184" s="2" t="s">
        <v>27</v>
      </c>
      <c r="R1184" s="2" t="s">
        <v>538</v>
      </c>
      <c r="S1184" s="2" t="s">
        <v>27</v>
      </c>
      <c r="T1184" s="3">
        <v>46248</v>
      </c>
      <c r="U1184" s="2" t="s">
        <v>5783</v>
      </c>
      <c r="V1184" s="2"/>
      <c r="W1184" s="2" t="s">
        <v>338</v>
      </c>
      <c r="X1184" s="2" t="s">
        <v>133</v>
      </c>
      <c r="Y1184" s="2" t="s">
        <v>339</v>
      </c>
      <c r="Z1184" s="2" t="s">
        <v>92</v>
      </c>
      <c r="AA1184" s="2" t="s">
        <v>339</v>
      </c>
      <c r="AB1184" s="2" t="s">
        <v>340</v>
      </c>
      <c r="AC1184" s="2" t="s">
        <v>114</v>
      </c>
      <c r="AD1184" s="2">
        <v>1</v>
      </c>
      <c r="AE1184" s="2" t="s">
        <v>539</v>
      </c>
      <c r="AF1184" s="2" t="s">
        <v>540</v>
      </c>
      <c r="AG1184" s="2" t="s">
        <v>13</v>
      </c>
      <c r="AH1184" s="2" t="s">
        <v>154</v>
      </c>
      <c r="AI1184" s="2" t="s">
        <v>541</v>
      </c>
      <c r="AJ1184" s="2" t="s">
        <v>155</v>
      </c>
      <c r="AK1184" s="2" t="s">
        <v>156</v>
      </c>
      <c r="AL1184" s="2" t="s">
        <v>129</v>
      </c>
      <c r="AM1184" s="2" t="s">
        <v>150</v>
      </c>
      <c r="AN1184" s="2" t="s">
        <v>5784</v>
      </c>
      <c r="AO1184" s="22">
        <v>27360</v>
      </c>
      <c r="AP1184" s="22">
        <v>0</v>
      </c>
      <c r="AQ1184" s="22">
        <v>0</v>
      </c>
      <c r="AR1184" s="22">
        <v>0</v>
      </c>
      <c r="AS1184" s="25">
        <v>29986.560000000001</v>
      </c>
      <c r="AT1184" s="25">
        <v>0</v>
      </c>
      <c r="AU1184" s="25">
        <v>44003.09</v>
      </c>
      <c r="AV1184" s="25">
        <v>0</v>
      </c>
      <c r="AW1184" s="25">
        <v>29986.560000000001</v>
      </c>
      <c r="AX1184" s="25">
        <v>44003.09</v>
      </c>
      <c r="AY1184" s="25">
        <v>14016.53</v>
      </c>
    </row>
    <row r="1185" spans="2:51" hidden="1">
      <c r="B1185" s="5" t="s">
        <v>21</v>
      </c>
      <c r="C1185" s="2" t="s">
        <v>152</v>
      </c>
      <c r="D1185" s="2" t="s">
        <v>100</v>
      </c>
      <c r="E1185" s="2"/>
      <c r="F1185" s="2"/>
      <c r="G1185" s="3">
        <v>46248</v>
      </c>
      <c r="H1185" s="2" t="s">
        <v>5785</v>
      </c>
      <c r="I1185" s="3">
        <v>46248</v>
      </c>
      <c r="J1185" s="2" t="s">
        <v>5786</v>
      </c>
      <c r="K1185" s="2"/>
      <c r="L1185" s="2"/>
      <c r="M1185" s="2" t="s">
        <v>90</v>
      </c>
      <c r="N1185" s="3"/>
      <c r="O1185" s="2" t="s">
        <v>5787</v>
      </c>
      <c r="P1185" s="2"/>
      <c r="Q1185" s="2" t="s">
        <v>27</v>
      </c>
      <c r="R1185" s="2" t="s">
        <v>538</v>
      </c>
      <c r="S1185" s="2" t="s">
        <v>27</v>
      </c>
      <c r="T1185" s="3">
        <v>46248</v>
      </c>
      <c r="U1185" s="2" t="s">
        <v>5788</v>
      </c>
      <c r="V1185" s="2"/>
      <c r="W1185" s="2" t="s">
        <v>507</v>
      </c>
      <c r="X1185" s="2" t="s">
        <v>133</v>
      </c>
      <c r="Y1185" s="2" t="s">
        <v>357</v>
      </c>
      <c r="Z1185" s="2" t="s">
        <v>92</v>
      </c>
      <c r="AA1185" s="2" t="s">
        <v>90</v>
      </c>
      <c r="AB1185" s="2"/>
      <c r="AC1185" s="2" t="s">
        <v>114</v>
      </c>
      <c r="AD1185" s="2">
        <v>1</v>
      </c>
      <c r="AE1185" s="2" t="s">
        <v>539</v>
      </c>
      <c r="AF1185" s="2" t="s">
        <v>540</v>
      </c>
      <c r="AG1185" s="2" t="s">
        <v>13</v>
      </c>
      <c r="AH1185" s="2" t="s">
        <v>154</v>
      </c>
      <c r="AI1185" s="2" t="s">
        <v>541</v>
      </c>
      <c r="AJ1185" s="2" t="s">
        <v>155</v>
      </c>
      <c r="AK1185" s="2" t="s">
        <v>156</v>
      </c>
      <c r="AL1185" s="2" t="s">
        <v>129</v>
      </c>
      <c r="AM1185" s="2" t="s">
        <v>150</v>
      </c>
      <c r="AN1185" s="2" t="s">
        <v>5789</v>
      </c>
      <c r="AO1185" s="22">
        <v>27280</v>
      </c>
      <c r="AP1185" s="22">
        <v>0</v>
      </c>
      <c r="AQ1185" s="22">
        <v>0</v>
      </c>
      <c r="AR1185" s="22">
        <v>0</v>
      </c>
      <c r="AS1185" s="25">
        <v>29898.880000000001</v>
      </c>
      <c r="AT1185" s="25">
        <v>0</v>
      </c>
      <c r="AU1185" s="25">
        <v>43874.42</v>
      </c>
      <c r="AV1185" s="25">
        <v>0</v>
      </c>
      <c r="AW1185" s="25">
        <v>29898.880000000001</v>
      </c>
      <c r="AX1185" s="25">
        <v>43874.42</v>
      </c>
      <c r="AY1185" s="25">
        <v>13975.54</v>
      </c>
    </row>
    <row r="1186" spans="2:51" hidden="1">
      <c r="B1186" s="5" t="s">
        <v>21</v>
      </c>
      <c r="C1186" s="2" t="s">
        <v>152</v>
      </c>
      <c r="D1186" s="2" t="s">
        <v>100</v>
      </c>
      <c r="E1186" s="2"/>
      <c r="F1186" s="2"/>
      <c r="G1186" s="3">
        <v>46248</v>
      </c>
      <c r="H1186" s="2" t="s">
        <v>5790</v>
      </c>
      <c r="I1186" s="3">
        <v>46248</v>
      </c>
      <c r="J1186" s="2" t="s">
        <v>5791</v>
      </c>
      <c r="K1186" s="2"/>
      <c r="L1186" s="2"/>
      <c r="M1186" s="2" t="s">
        <v>90</v>
      </c>
      <c r="N1186" s="3"/>
      <c r="O1186" s="2" t="s">
        <v>5792</v>
      </c>
      <c r="P1186" s="2"/>
      <c r="Q1186" s="2" t="s">
        <v>27</v>
      </c>
      <c r="R1186" s="2" t="s">
        <v>538</v>
      </c>
      <c r="S1186" s="2" t="s">
        <v>27</v>
      </c>
      <c r="T1186" s="3">
        <v>46248</v>
      </c>
      <c r="U1186" s="2" t="s">
        <v>5793</v>
      </c>
      <c r="V1186" s="2"/>
      <c r="W1186" s="2" t="s">
        <v>527</v>
      </c>
      <c r="X1186" s="2" t="s">
        <v>133</v>
      </c>
      <c r="Y1186" s="2" t="s">
        <v>334</v>
      </c>
      <c r="Z1186" s="2" t="s">
        <v>92</v>
      </c>
      <c r="AA1186" s="2" t="s">
        <v>90</v>
      </c>
      <c r="AB1186" s="2"/>
      <c r="AC1186" s="2" t="s">
        <v>114</v>
      </c>
      <c r="AD1186" s="2">
        <v>1</v>
      </c>
      <c r="AE1186" s="2" t="s">
        <v>539</v>
      </c>
      <c r="AF1186" s="2" t="s">
        <v>540</v>
      </c>
      <c r="AG1186" s="2" t="s">
        <v>13</v>
      </c>
      <c r="AH1186" s="2" t="s">
        <v>154</v>
      </c>
      <c r="AI1186" s="2" t="s">
        <v>541</v>
      </c>
      <c r="AJ1186" s="2" t="s">
        <v>155</v>
      </c>
      <c r="AK1186" s="2" t="s">
        <v>156</v>
      </c>
      <c r="AL1186" s="2" t="s">
        <v>129</v>
      </c>
      <c r="AM1186" s="2" t="s">
        <v>150</v>
      </c>
      <c r="AN1186" s="2" t="s">
        <v>5794</v>
      </c>
      <c r="AO1186" s="22">
        <v>26500</v>
      </c>
      <c r="AP1186" s="22">
        <v>0</v>
      </c>
      <c r="AQ1186" s="22">
        <v>0</v>
      </c>
      <c r="AR1186" s="22">
        <v>0</v>
      </c>
      <c r="AS1186" s="25">
        <v>29044</v>
      </c>
      <c r="AT1186" s="25">
        <v>0</v>
      </c>
      <c r="AU1186" s="25">
        <v>42619.95</v>
      </c>
      <c r="AV1186" s="25">
        <v>0</v>
      </c>
      <c r="AW1186" s="25">
        <v>29044</v>
      </c>
      <c r="AX1186" s="25">
        <v>42619.95</v>
      </c>
      <c r="AY1186" s="25">
        <v>13575.95</v>
      </c>
    </row>
    <row r="1187" spans="2:51" hidden="1">
      <c r="B1187" s="5" t="s">
        <v>21</v>
      </c>
      <c r="C1187" s="2" t="s">
        <v>152</v>
      </c>
      <c r="D1187" s="2" t="s">
        <v>100</v>
      </c>
      <c r="E1187" s="2"/>
      <c r="F1187" s="2"/>
      <c r="G1187" s="3">
        <v>46248</v>
      </c>
      <c r="H1187" s="2" t="s">
        <v>5795</v>
      </c>
      <c r="I1187" s="3">
        <v>46248</v>
      </c>
      <c r="J1187" s="2" t="s">
        <v>5796</v>
      </c>
      <c r="K1187" s="2"/>
      <c r="L1187" s="2"/>
      <c r="M1187" s="2" t="s">
        <v>90</v>
      </c>
      <c r="N1187" s="3"/>
      <c r="O1187" s="2" t="s">
        <v>5797</v>
      </c>
      <c r="P1187" s="2"/>
      <c r="Q1187" s="2" t="s">
        <v>27</v>
      </c>
      <c r="R1187" s="2" t="s">
        <v>538</v>
      </c>
      <c r="S1187" s="2" t="s">
        <v>27</v>
      </c>
      <c r="T1187" s="3">
        <v>46248</v>
      </c>
      <c r="U1187" s="2" t="s">
        <v>5798</v>
      </c>
      <c r="V1187" s="2"/>
      <c r="W1187" s="2" t="s">
        <v>741</v>
      </c>
      <c r="X1187" s="2" t="s">
        <v>133</v>
      </c>
      <c r="Y1187" s="2" t="s">
        <v>347</v>
      </c>
      <c r="Z1187" s="2" t="s">
        <v>92</v>
      </c>
      <c r="AA1187" s="2" t="s">
        <v>348</v>
      </c>
      <c r="AB1187" s="2" t="s">
        <v>349</v>
      </c>
      <c r="AC1187" s="2" t="s">
        <v>114</v>
      </c>
      <c r="AD1187" s="2">
        <v>1</v>
      </c>
      <c r="AE1187" s="2" t="s">
        <v>539</v>
      </c>
      <c r="AF1187" s="2" t="s">
        <v>540</v>
      </c>
      <c r="AG1187" s="2" t="s">
        <v>13</v>
      </c>
      <c r="AH1187" s="2" t="s">
        <v>154</v>
      </c>
      <c r="AI1187" s="2" t="s">
        <v>541</v>
      </c>
      <c r="AJ1187" s="2" t="s">
        <v>155</v>
      </c>
      <c r="AK1187" s="2" t="s">
        <v>156</v>
      </c>
      <c r="AL1187" s="2" t="s">
        <v>129</v>
      </c>
      <c r="AM1187" s="2" t="s">
        <v>150</v>
      </c>
      <c r="AN1187" s="2" t="s">
        <v>5799</v>
      </c>
      <c r="AO1187" s="22">
        <v>27340</v>
      </c>
      <c r="AP1187" s="22">
        <v>0</v>
      </c>
      <c r="AQ1187" s="22">
        <v>0</v>
      </c>
      <c r="AR1187" s="22">
        <v>0</v>
      </c>
      <c r="AS1187" s="25">
        <v>29964.639999999999</v>
      </c>
      <c r="AT1187" s="25">
        <v>0</v>
      </c>
      <c r="AU1187" s="25">
        <v>43970.92</v>
      </c>
      <c r="AV1187" s="25">
        <v>0</v>
      </c>
      <c r="AW1187" s="25">
        <v>29964.639999999999</v>
      </c>
      <c r="AX1187" s="25">
        <v>43970.92</v>
      </c>
      <c r="AY1187" s="25">
        <v>14006.28</v>
      </c>
    </row>
    <row r="1188" spans="2:51" hidden="1">
      <c r="B1188" s="5" t="s">
        <v>21</v>
      </c>
      <c r="C1188" s="2" t="s">
        <v>152</v>
      </c>
      <c r="D1188" s="2" t="s">
        <v>100</v>
      </c>
      <c r="E1188" s="2"/>
      <c r="F1188" s="2"/>
      <c r="G1188" s="3">
        <v>46248</v>
      </c>
      <c r="H1188" s="2" t="s">
        <v>5800</v>
      </c>
      <c r="I1188" s="3">
        <v>46248</v>
      </c>
      <c r="J1188" s="2" t="s">
        <v>5801</v>
      </c>
      <c r="K1188" s="2"/>
      <c r="L1188" s="2"/>
      <c r="M1188" s="2" t="s">
        <v>90</v>
      </c>
      <c r="N1188" s="3"/>
      <c r="O1188" s="2" t="s">
        <v>5802</v>
      </c>
      <c r="P1188" s="2"/>
      <c r="Q1188" s="2" t="s">
        <v>27</v>
      </c>
      <c r="R1188" s="2" t="s">
        <v>538</v>
      </c>
      <c r="S1188" s="2" t="s">
        <v>27</v>
      </c>
      <c r="T1188" s="3">
        <v>46248</v>
      </c>
      <c r="U1188" s="2" t="s">
        <v>5803</v>
      </c>
      <c r="V1188" s="2"/>
      <c r="W1188" s="2" t="s">
        <v>528</v>
      </c>
      <c r="X1188" s="2" t="s">
        <v>133</v>
      </c>
      <c r="Y1188" s="2" t="s">
        <v>513</v>
      </c>
      <c r="Z1188" s="2" t="s">
        <v>92</v>
      </c>
      <c r="AA1188" s="2" t="s">
        <v>90</v>
      </c>
      <c r="AB1188" s="2"/>
      <c r="AC1188" s="2" t="s">
        <v>114</v>
      </c>
      <c r="AD1188" s="2">
        <v>1</v>
      </c>
      <c r="AE1188" s="2" t="s">
        <v>539</v>
      </c>
      <c r="AF1188" s="2" t="s">
        <v>540</v>
      </c>
      <c r="AG1188" s="2" t="s">
        <v>13</v>
      </c>
      <c r="AH1188" s="2" t="s">
        <v>154</v>
      </c>
      <c r="AI1188" s="2" t="s">
        <v>541</v>
      </c>
      <c r="AJ1188" s="2" t="s">
        <v>155</v>
      </c>
      <c r="AK1188" s="2" t="s">
        <v>156</v>
      </c>
      <c r="AL1188" s="2" t="s">
        <v>129</v>
      </c>
      <c r="AM1188" s="2" t="s">
        <v>150</v>
      </c>
      <c r="AN1188" s="2" t="s">
        <v>5804</v>
      </c>
      <c r="AO1188" s="22">
        <v>26440</v>
      </c>
      <c r="AP1188" s="22">
        <v>0</v>
      </c>
      <c r="AQ1188" s="22">
        <v>0</v>
      </c>
      <c r="AR1188" s="22">
        <v>0</v>
      </c>
      <c r="AS1188" s="25">
        <v>28978.240000000002</v>
      </c>
      <c r="AT1188" s="25">
        <v>0</v>
      </c>
      <c r="AU1188" s="25">
        <v>42523.45</v>
      </c>
      <c r="AV1188" s="25">
        <v>0</v>
      </c>
      <c r="AW1188" s="25">
        <v>28978.240000000002</v>
      </c>
      <c r="AX1188" s="25">
        <v>42523.45</v>
      </c>
      <c r="AY1188" s="25">
        <v>13545.21</v>
      </c>
    </row>
    <row r="1189" spans="2:51" hidden="1">
      <c r="B1189" s="5" t="s">
        <v>21</v>
      </c>
      <c r="C1189" s="2" t="s">
        <v>152</v>
      </c>
      <c r="D1189" s="2" t="s">
        <v>100</v>
      </c>
      <c r="E1189" s="2"/>
      <c r="F1189" s="2"/>
      <c r="G1189" s="3">
        <v>46248</v>
      </c>
      <c r="H1189" s="2" t="s">
        <v>5805</v>
      </c>
      <c r="I1189" s="3">
        <v>46248</v>
      </c>
      <c r="J1189" s="2" t="s">
        <v>5806</v>
      </c>
      <c r="K1189" s="2"/>
      <c r="L1189" s="2"/>
      <c r="M1189" s="2" t="s">
        <v>90</v>
      </c>
      <c r="N1189" s="3"/>
      <c r="O1189" s="2" t="s">
        <v>5807</v>
      </c>
      <c r="P1189" s="2"/>
      <c r="Q1189" s="2" t="s">
        <v>486</v>
      </c>
      <c r="R1189" s="2" t="s">
        <v>538</v>
      </c>
      <c r="S1189" s="2" t="s">
        <v>486</v>
      </c>
      <c r="T1189" s="3">
        <v>46248</v>
      </c>
      <c r="U1189" s="2" t="s">
        <v>5808</v>
      </c>
      <c r="V1189" s="2"/>
      <c r="W1189" s="2" t="s">
        <v>192</v>
      </c>
      <c r="X1189" s="2" t="s">
        <v>151</v>
      </c>
      <c r="Y1189" s="2" t="s">
        <v>193</v>
      </c>
      <c r="Z1189" s="2" t="s">
        <v>92</v>
      </c>
      <c r="AA1189" s="2" t="s">
        <v>90</v>
      </c>
      <c r="AB1189" s="2"/>
      <c r="AC1189" s="2" t="s">
        <v>114</v>
      </c>
      <c r="AD1189" s="2">
        <v>1</v>
      </c>
      <c r="AE1189" s="2" t="s">
        <v>539</v>
      </c>
      <c r="AF1189" s="2" t="s">
        <v>540</v>
      </c>
      <c r="AG1189" s="2" t="s">
        <v>13</v>
      </c>
      <c r="AH1189" s="2" t="s">
        <v>154</v>
      </c>
      <c r="AI1189" s="2" t="s">
        <v>541</v>
      </c>
      <c r="AJ1189" s="2" t="s">
        <v>194</v>
      </c>
      <c r="AK1189" s="2" t="s">
        <v>487</v>
      </c>
      <c r="AL1189" s="2" t="s">
        <v>103</v>
      </c>
      <c r="AM1189" s="2" t="s">
        <v>104</v>
      </c>
      <c r="AN1189" s="2" t="s">
        <v>5809</v>
      </c>
      <c r="AO1189" s="22">
        <v>15680</v>
      </c>
      <c r="AP1189" s="22">
        <v>0</v>
      </c>
      <c r="AQ1189" s="22">
        <v>0</v>
      </c>
      <c r="AR1189" s="22">
        <v>0</v>
      </c>
      <c r="AS1189" s="25">
        <v>22516.48</v>
      </c>
      <c r="AT1189" s="25">
        <v>0</v>
      </c>
      <c r="AU1189" s="25">
        <v>24984.51</v>
      </c>
      <c r="AV1189" s="25">
        <v>0</v>
      </c>
      <c r="AW1189" s="25">
        <v>22516.48</v>
      </c>
      <c r="AX1189" s="25">
        <v>24984.51</v>
      </c>
      <c r="AY1189" s="25">
        <v>2468.0300000000002</v>
      </c>
    </row>
    <row r="1190" spans="2:51" hidden="1">
      <c r="B1190" s="5" t="s">
        <v>21</v>
      </c>
      <c r="C1190" s="2" t="s">
        <v>152</v>
      </c>
      <c r="D1190" s="2" t="s">
        <v>100</v>
      </c>
      <c r="E1190" s="2"/>
      <c r="F1190" s="2"/>
      <c r="G1190" s="3">
        <v>46248</v>
      </c>
      <c r="H1190" s="2" t="s">
        <v>5810</v>
      </c>
      <c r="I1190" s="3">
        <v>46248</v>
      </c>
      <c r="J1190" s="2" t="s">
        <v>5811</v>
      </c>
      <c r="K1190" s="12"/>
      <c r="L1190" s="2"/>
      <c r="M1190" s="2" t="s">
        <v>90</v>
      </c>
      <c r="N1190" s="3"/>
      <c r="O1190" s="2" t="s">
        <v>5812</v>
      </c>
      <c r="P1190" s="2"/>
      <c r="Q1190" s="2" t="s">
        <v>27</v>
      </c>
      <c r="R1190" s="2" t="s">
        <v>538</v>
      </c>
      <c r="S1190" s="2" t="s">
        <v>27</v>
      </c>
      <c r="T1190" s="3">
        <v>46248</v>
      </c>
      <c r="U1190" s="2" t="s">
        <v>5813</v>
      </c>
      <c r="V1190" s="2"/>
      <c r="W1190" s="2" t="s">
        <v>298</v>
      </c>
      <c r="X1190" s="2" t="s">
        <v>113</v>
      </c>
      <c r="Y1190" s="2" t="s">
        <v>299</v>
      </c>
      <c r="Z1190" s="2" t="s">
        <v>92</v>
      </c>
      <c r="AA1190" s="2" t="s">
        <v>90</v>
      </c>
      <c r="AB1190" s="2"/>
      <c r="AC1190" s="2" t="s">
        <v>114</v>
      </c>
      <c r="AD1190" s="2">
        <v>1</v>
      </c>
      <c r="AE1190" s="2" t="s">
        <v>539</v>
      </c>
      <c r="AF1190" s="2" t="s">
        <v>540</v>
      </c>
      <c r="AG1190" s="2" t="s">
        <v>13</v>
      </c>
      <c r="AH1190" s="2" t="s">
        <v>154</v>
      </c>
      <c r="AI1190" s="2" t="s">
        <v>541</v>
      </c>
      <c r="AJ1190" s="2" t="s">
        <v>155</v>
      </c>
      <c r="AK1190" s="2" t="s">
        <v>156</v>
      </c>
      <c r="AL1190" s="2" t="s">
        <v>129</v>
      </c>
      <c r="AM1190" s="2" t="s">
        <v>150</v>
      </c>
      <c r="AN1190" s="2" t="s">
        <v>5814</v>
      </c>
      <c r="AO1190" s="22">
        <v>26460</v>
      </c>
      <c r="AP1190" s="22">
        <v>0</v>
      </c>
      <c r="AQ1190" s="22">
        <v>0</v>
      </c>
      <c r="AR1190" s="22">
        <v>0</v>
      </c>
      <c r="AS1190" s="25">
        <v>29000.16</v>
      </c>
      <c r="AT1190" s="25">
        <v>0</v>
      </c>
      <c r="AU1190" s="25">
        <v>42555.62</v>
      </c>
      <c r="AV1190" s="25">
        <v>0</v>
      </c>
      <c r="AW1190" s="25">
        <v>29000.16</v>
      </c>
      <c r="AX1190" s="25">
        <v>42555.62</v>
      </c>
      <c r="AY1190" s="25">
        <v>13555.46</v>
      </c>
    </row>
    <row r="1191" spans="2:51" hidden="1">
      <c r="B1191" s="5" t="s">
        <v>21</v>
      </c>
      <c r="C1191" s="2" t="s">
        <v>107</v>
      </c>
      <c r="D1191" s="2" t="s">
        <v>100</v>
      </c>
      <c r="E1191" s="2"/>
      <c r="F1191" s="2"/>
      <c r="G1191" s="3">
        <v>46248</v>
      </c>
      <c r="H1191" s="2" t="s">
        <v>5815</v>
      </c>
      <c r="I1191" s="3">
        <v>46248</v>
      </c>
      <c r="J1191" s="2" t="s">
        <v>5816</v>
      </c>
      <c r="K1191" s="2"/>
      <c r="L1191" s="2"/>
      <c r="M1191" s="2" t="s">
        <v>90</v>
      </c>
      <c r="N1191" s="3"/>
      <c r="O1191" s="2" t="s">
        <v>5817</v>
      </c>
      <c r="P1191" s="2"/>
      <c r="Q1191" s="2" t="s">
        <v>29</v>
      </c>
      <c r="R1191" s="2" t="s">
        <v>538</v>
      </c>
      <c r="S1191" s="2" t="s">
        <v>29</v>
      </c>
      <c r="T1191" s="3"/>
      <c r="U1191" s="2"/>
      <c r="V1191" s="2"/>
      <c r="W1191" s="2" t="s">
        <v>483</v>
      </c>
      <c r="X1191" s="2" t="s">
        <v>133</v>
      </c>
      <c r="Y1191" s="2" t="s">
        <v>297</v>
      </c>
      <c r="Z1191" s="2" t="s">
        <v>92</v>
      </c>
      <c r="AA1191" s="2" t="s">
        <v>90</v>
      </c>
      <c r="AB1191" s="2"/>
      <c r="AC1191" s="2" t="s">
        <v>93</v>
      </c>
      <c r="AD1191" s="2">
        <v>1</v>
      </c>
      <c r="AE1191" s="2" t="s">
        <v>539</v>
      </c>
      <c r="AF1191" s="2" t="s">
        <v>540</v>
      </c>
      <c r="AG1191" s="2" t="s">
        <v>13</v>
      </c>
      <c r="AH1191" s="2" t="s">
        <v>154</v>
      </c>
      <c r="AI1191" s="2" t="s">
        <v>541</v>
      </c>
      <c r="AJ1191" s="2" t="s">
        <v>849</v>
      </c>
      <c r="AK1191" s="2" t="s">
        <v>850</v>
      </c>
      <c r="AL1191" s="2" t="s">
        <v>13</v>
      </c>
      <c r="AM1191" s="2" t="s">
        <v>154</v>
      </c>
      <c r="AN1191" s="2" t="s">
        <v>5818</v>
      </c>
      <c r="AO1191" s="22">
        <v>0</v>
      </c>
      <c r="AP1191" s="22">
        <v>0</v>
      </c>
      <c r="AQ1191" s="22">
        <v>0</v>
      </c>
      <c r="AR1191" s="22">
        <v>0</v>
      </c>
      <c r="AS1191" s="25">
        <v>4779</v>
      </c>
      <c r="AT1191" s="25">
        <v>0</v>
      </c>
      <c r="AU1191" s="25">
        <v>6308</v>
      </c>
      <c r="AV1191" s="25">
        <v>0</v>
      </c>
      <c r="AW1191" s="25">
        <v>4779</v>
      </c>
      <c r="AX1191" s="25">
        <v>6308</v>
      </c>
      <c r="AY1191" s="25">
        <v>1529</v>
      </c>
    </row>
    <row r="1192" spans="2:51" hidden="1">
      <c r="B1192" s="5" t="s">
        <v>21</v>
      </c>
      <c r="C1192" s="2" t="s">
        <v>152</v>
      </c>
      <c r="D1192" s="2" t="s">
        <v>100</v>
      </c>
      <c r="E1192" s="2"/>
      <c r="F1192" s="2"/>
      <c r="G1192" s="3">
        <v>46248</v>
      </c>
      <c r="H1192" s="2" t="s">
        <v>5819</v>
      </c>
      <c r="I1192" s="3">
        <v>46248</v>
      </c>
      <c r="J1192" s="2" t="s">
        <v>5820</v>
      </c>
      <c r="K1192" s="2"/>
      <c r="L1192" s="2"/>
      <c r="M1192" s="2" t="s">
        <v>90</v>
      </c>
      <c r="N1192" s="3"/>
      <c r="O1192" s="2" t="s">
        <v>5821</v>
      </c>
      <c r="P1192" s="2"/>
      <c r="Q1192" s="2" t="s">
        <v>27</v>
      </c>
      <c r="R1192" s="2" t="s">
        <v>538</v>
      </c>
      <c r="S1192" s="2" t="s">
        <v>27</v>
      </c>
      <c r="T1192" s="3">
        <v>46248</v>
      </c>
      <c r="U1192" s="2" t="s">
        <v>5822</v>
      </c>
      <c r="V1192" s="2"/>
      <c r="W1192" s="2" t="s">
        <v>496</v>
      </c>
      <c r="X1192" s="2" t="s">
        <v>133</v>
      </c>
      <c r="Y1192" s="2" t="s">
        <v>153</v>
      </c>
      <c r="Z1192" s="2" t="s">
        <v>92</v>
      </c>
      <c r="AA1192" s="2" t="s">
        <v>90</v>
      </c>
      <c r="AB1192" s="2"/>
      <c r="AC1192" s="2" t="s">
        <v>114</v>
      </c>
      <c r="AD1192" s="2">
        <v>1</v>
      </c>
      <c r="AE1192" s="2" t="s">
        <v>539</v>
      </c>
      <c r="AF1192" s="2" t="s">
        <v>540</v>
      </c>
      <c r="AG1192" s="2" t="s">
        <v>13</v>
      </c>
      <c r="AH1192" s="2" t="s">
        <v>154</v>
      </c>
      <c r="AI1192" s="2" t="s">
        <v>541</v>
      </c>
      <c r="AJ1192" s="2" t="s">
        <v>155</v>
      </c>
      <c r="AK1192" s="2" t="s">
        <v>156</v>
      </c>
      <c r="AL1192" s="2" t="s">
        <v>129</v>
      </c>
      <c r="AM1192" s="2" t="s">
        <v>150</v>
      </c>
      <c r="AN1192" s="2" t="s">
        <v>5823</v>
      </c>
      <c r="AO1192" s="22">
        <v>27300</v>
      </c>
      <c r="AP1192" s="22">
        <v>0</v>
      </c>
      <c r="AQ1192" s="22">
        <v>0</v>
      </c>
      <c r="AR1192" s="22">
        <v>0</v>
      </c>
      <c r="AS1192" s="25">
        <v>29920.799999999999</v>
      </c>
      <c r="AT1192" s="25">
        <v>0</v>
      </c>
      <c r="AU1192" s="25">
        <v>43906.59</v>
      </c>
      <c r="AV1192" s="25">
        <v>0</v>
      </c>
      <c r="AW1192" s="25">
        <v>29920.799999999999</v>
      </c>
      <c r="AX1192" s="25">
        <v>43906.59</v>
      </c>
      <c r="AY1192" s="25">
        <v>13985.79</v>
      </c>
    </row>
    <row r="1193" spans="2:51" hidden="1">
      <c r="B1193" s="5" t="s">
        <v>551</v>
      </c>
      <c r="C1193" s="2" t="s">
        <v>552</v>
      </c>
      <c r="D1193" s="2"/>
      <c r="E1193" s="2"/>
      <c r="F1193" s="2" t="s">
        <v>88</v>
      </c>
      <c r="G1193" s="3">
        <v>46248</v>
      </c>
      <c r="H1193" s="2" t="s">
        <v>5824</v>
      </c>
      <c r="I1193" s="3">
        <v>46248</v>
      </c>
      <c r="J1193" s="2" t="s">
        <v>5825</v>
      </c>
      <c r="K1193" s="2"/>
      <c r="L1193" s="2"/>
      <c r="M1193" s="2" t="s">
        <v>90</v>
      </c>
      <c r="N1193" s="3"/>
      <c r="O1193" s="2"/>
      <c r="P1193" s="2"/>
      <c r="Q1193" s="2" t="s">
        <v>553</v>
      </c>
      <c r="R1193" s="2" t="s">
        <v>553</v>
      </c>
      <c r="S1193" s="2"/>
      <c r="T1193" s="3"/>
      <c r="U1193" s="2"/>
      <c r="V1193" s="2"/>
      <c r="W1193" s="2" t="s">
        <v>837</v>
      </c>
      <c r="X1193" s="2" t="s">
        <v>91</v>
      </c>
      <c r="Y1193" s="2" t="s">
        <v>838</v>
      </c>
      <c r="Z1193" s="2" t="s">
        <v>92</v>
      </c>
      <c r="AA1193" s="2" t="s">
        <v>90</v>
      </c>
      <c r="AB1193" s="2"/>
      <c r="AC1193" s="2" t="s">
        <v>114</v>
      </c>
      <c r="AD1193" s="2">
        <v>1</v>
      </c>
      <c r="AE1193" s="2" t="s">
        <v>554</v>
      </c>
      <c r="AF1193" s="2" t="s">
        <v>555</v>
      </c>
      <c r="AG1193" s="2" t="s">
        <v>322</v>
      </c>
      <c r="AH1193" s="2" t="s">
        <v>556</v>
      </c>
      <c r="AI1193" s="2" t="s">
        <v>557</v>
      </c>
      <c r="AJ1193" s="2" t="s">
        <v>123</v>
      </c>
      <c r="AK1193" s="2" t="s">
        <v>13</v>
      </c>
      <c r="AL1193" s="2" t="s">
        <v>13</v>
      </c>
      <c r="AM1193" s="2" t="s">
        <v>124</v>
      </c>
      <c r="AN1193" s="2" t="s">
        <v>1061</v>
      </c>
      <c r="AO1193" s="22">
        <v>0</v>
      </c>
      <c r="AP1193" s="22">
        <v>0</v>
      </c>
      <c r="AQ1193" s="22">
        <v>0</v>
      </c>
      <c r="AR1193" s="22">
        <v>0</v>
      </c>
      <c r="AS1193" s="25">
        <v>29000</v>
      </c>
      <c r="AT1193" s="25">
        <v>0</v>
      </c>
      <c r="AU1193" s="25">
        <v>30050</v>
      </c>
      <c r="AV1193" s="25">
        <v>0</v>
      </c>
      <c r="AW1193" s="25">
        <v>29000</v>
      </c>
      <c r="AX1193" s="25">
        <v>30050</v>
      </c>
      <c r="AY1193" s="25">
        <v>1050</v>
      </c>
    </row>
    <row r="1194" spans="2:51" hidden="1">
      <c r="B1194" s="5" t="s">
        <v>551</v>
      </c>
      <c r="C1194" s="2" t="s">
        <v>552</v>
      </c>
      <c r="D1194" s="2"/>
      <c r="E1194" s="2"/>
      <c r="F1194" s="2" t="s">
        <v>88</v>
      </c>
      <c r="G1194" s="3">
        <v>46248</v>
      </c>
      <c r="H1194" s="2" t="s">
        <v>5826</v>
      </c>
      <c r="I1194" s="3">
        <v>46248</v>
      </c>
      <c r="J1194" s="2" t="s">
        <v>5827</v>
      </c>
      <c r="K1194" s="2"/>
      <c r="L1194" s="2"/>
      <c r="M1194" s="2" t="s">
        <v>90</v>
      </c>
      <c r="N1194" s="3"/>
      <c r="O1194" s="2"/>
      <c r="P1194" s="2"/>
      <c r="Q1194" s="2" t="s">
        <v>553</v>
      </c>
      <c r="R1194" s="2" t="s">
        <v>553</v>
      </c>
      <c r="S1194" s="2"/>
      <c r="T1194" s="3"/>
      <c r="U1194" s="2"/>
      <c r="V1194" s="2"/>
      <c r="W1194" s="2" t="s">
        <v>694</v>
      </c>
      <c r="X1194" s="2" t="s">
        <v>91</v>
      </c>
      <c r="Y1194" s="2" t="s">
        <v>695</v>
      </c>
      <c r="Z1194" s="2" t="s">
        <v>92</v>
      </c>
      <c r="AA1194" s="2" t="s">
        <v>90</v>
      </c>
      <c r="AB1194" s="2"/>
      <c r="AC1194" s="2" t="s">
        <v>114</v>
      </c>
      <c r="AD1194" s="2">
        <v>1</v>
      </c>
      <c r="AE1194" s="2" t="s">
        <v>321</v>
      </c>
      <c r="AF1194" s="2" t="s">
        <v>322</v>
      </c>
      <c r="AG1194" s="2" t="s">
        <v>322</v>
      </c>
      <c r="AH1194" s="2" t="s">
        <v>323</v>
      </c>
      <c r="AI1194" s="2"/>
      <c r="AJ1194" s="2" t="s">
        <v>231</v>
      </c>
      <c r="AK1194" s="2" t="s">
        <v>207</v>
      </c>
      <c r="AL1194" s="2" t="s">
        <v>207</v>
      </c>
      <c r="AM1194" s="2" t="s">
        <v>178</v>
      </c>
      <c r="AN1194" s="2" t="s">
        <v>5828</v>
      </c>
      <c r="AO1194" s="22">
        <v>0</v>
      </c>
      <c r="AP1194" s="22">
        <v>0</v>
      </c>
      <c r="AQ1194" s="22">
        <v>0</v>
      </c>
      <c r="AR1194" s="22">
        <v>0</v>
      </c>
      <c r="AS1194" s="25">
        <v>9000</v>
      </c>
      <c r="AT1194" s="25">
        <v>0</v>
      </c>
      <c r="AU1194" s="25">
        <v>9250</v>
      </c>
      <c r="AV1194" s="25">
        <v>0</v>
      </c>
      <c r="AW1194" s="25">
        <v>9000</v>
      </c>
      <c r="AX1194" s="25">
        <v>9250</v>
      </c>
      <c r="AY1194" s="25">
        <v>250</v>
      </c>
    </row>
    <row r="1195" spans="2:51" hidden="1">
      <c r="B1195" s="5" t="s">
        <v>551</v>
      </c>
      <c r="C1195" s="2" t="s">
        <v>552</v>
      </c>
      <c r="D1195" s="2"/>
      <c r="E1195" s="2"/>
      <c r="F1195" s="2" t="s">
        <v>88</v>
      </c>
      <c r="G1195" s="3">
        <v>46248</v>
      </c>
      <c r="H1195" s="2" t="s">
        <v>5829</v>
      </c>
      <c r="I1195" s="3">
        <v>46248</v>
      </c>
      <c r="J1195" s="2" t="s">
        <v>5830</v>
      </c>
      <c r="K1195" s="2"/>
      <c r="L1195" s="2"/>
      <c r="M1195" s="2" t="s">
        <v>90</v>
      </c>
      <c r="N1195" s="3"/>
      <c r="O1195" s="2"/>
      <c r="P1195" s="2"/>
      <c r="Q1195" s="2" t="s">
        <v>553</v>
      </c>
      <c r="R1195" s="2" t="s">
        <v>553</v>
      </c>
      <c r="S1195" s="2"/>
      <c r="T1195" s="3"/>
      <c r="U1195" s="2"/>
      <c r="V1195" s="2"/>
      <c r="W1195" s="2" t="s">
        <v>5831</v>
      </c>
      <c r="X1195" s="2" t="s">
        <v>113</v>
      </c>
      <c r="Y1195" s="2" t="s">
        <v>5832</v>
      </c>
      <c r="Z1195" s="2" t="s">
        <v>92</v>
      </c>
      <c r="AA1195" s="2" t="s">
        <v>90</v>
      </c>
      <c r="AB1195" s="2"/>
      <c r="AC1195" s="2" t="s">
        <v>114</v>
      </c>
      <c r="AD1195" s="2">
        <v>1</v>
      </c>
      <c r="AE1195" s="2" t="s">
        <v>179</v>
      </c>
      <c r="AF1195" s="2" t="s">
        <v>8</v>
      </c>
      <c r="AG1195" s="2" t="s">
        <v>8</v>
      </c>
      <c r="AH1195" s="2" t="s">
        <v>180</v>
      </c>
      <c r="AI1195" s="2" t="s">
        <v>843</v>
      </c>
      <c r="AJ1195" s="2" t="s">
        <v>123</v>
      </c>
      <c r="AK1195" s="2" t="s">
        <v>13</v>
      </c>
      <c r="AL1195" s="2" t="s">
        <v>13</v>
      </c>
      <c r="AM1195" s="2" t="s">
        <v>124</v>
      </c>
      <c r="AN1195" s="2" t="s">
        <v>1061</v>
      </c>
      <c r="AO1195" s="22">
        <v>0</v>
      </c>
      <c r="AP1195" s="22">
        <v>0</v>
      </c>
      <c r="AQ1195" s="22">
        <v>0</v>
      </c>
      <c r="AR1195" s="22">
        <v>0</v>
      </c>
      <c r="AS1195" s="25">
        <v>29000</v>
      </c>
      <c r="AT1195" s="25">
        <v>0</v>
      </c>
      <c r="AU1195" s="25">
        <v>30050</v>
      </c>
      <c r="AV1195" s="25">
        <v>0</v>
      </c>
      <c r="AW1195" s="25">
        <v>29000</v>
      </c>
      <c r="AX1195" s="25">
        <v>30050</v>
      </c>
      <c r="AY1195" s="25">
        <v>1050</v>
      </c>
    </row>
    <row r="1196" spans="2:51" hidden="1">
      <c r="B1196" s="5" t="s">
        <v>551</v>
      </c>
      <c r="C1196" s="2" t="s">
        <v>552</v>
      </c>
      <c r="D1196" s="2"/>
      <c r="E1196" s="2"/>
      <c r="F1196" s="2" t="s">
        <v>88</v>
      </c>
      <c r="G1196" s="3">
        <v>46248</v>
      </c>
      <c r="H1196" s="2" t="s">
        <v>5833</v>
      </c>
      <c r="I1196" s="3">
        <v>46248</v>
      </c>
      <c r="J1196" s="2" t="s">
        <v>5834</v>
      </c>
      <c r="K1196" s="2"/>
      <c r="L1196" s="2"/>
      <c r="M1196" s="2" t="s">
        <v>90</v>
      </c>
      <c r="N1196" s="3"/>
      <c r="O1196" s="2"/>
      <c r="P1196" s="2"/>
      <c r="Q1196" s="2" t="s">
        <v>553</v>
      </c>
      <c r="R1196" s="2" t="s">
        <v>553</v>
      </c>
      <c r="S1196" s="2"/>
      <c r="T1196" s="3"/>
      <c r="U1196" s="2"/>
      <c r="V1196" s="2"/>
      <c r="W1196" s="2" t="s">
        <v>694</v>
      </c>
      <c r="X1196" s="2" t="s">
        <v>91</v>
      </c>
      <c r="Y1196" s="2" t="s">
        <v>695</v>
      </c>
      <c r="Z1196" s="2" t="s">
        <v>92</v>
      </c>
      <c r="AA1196" s="2" t="s">
        <v>90</v>
      </c>
      <c r="AB1196" s="2"/>
      <c r="AC1196" s="2" t="s">
        <v>93</v>
      </c>
      <c r="AD1196" s="2">
        <v>1</v>
      </c>
      <c r="AE1196" s="2" t="s">
        <v>554</v>
      </c>
      <c r="AF1196" s="2" t="s">
        <v>555</v>
      </c>
      <c r="AG1196" s="2" t="s">
        <v>322</v>
      </c>
      <c r="AH1196" s="2" t="s">
        <v>556</v>
      </c>
      <c r="AI1196" s="2" t="s">
        <v>557</v>
      </c>
      <c r="AJ1196" s="2" t="s">
        <v>321</v>
      </c>
      <c r="AK1196" s="2" t="s">
        <v>322</v>
      </c>
      <c r="AL1196" s="2" t="s">
        <v>322</v>
      </c>
      <c r="AM1196" s="2" t="s">
        <v>323</v>
      </c>
      <c r="AN1196" s="2" t="s">
        <v>1124</v>
      </c>
      <c r="AO1196" s="22">
        <v>0</v>
      </c>
      <c r="AP1196" s="22">
        <v>0</v>
      </c>
      <c r="AQ1196" s="22">
        <v>0</v>
      </c>
      <c r="AR1196" s="22">
        <v>0</v>
      </c>
      <c r="AS1196" s="25">
        <v>4500</v>
      </c>
      <c r="AT1196" s="25">
        <v>0</v>
      </c>
      <c r="AU1196" s="25">
        <v>4850</v>
      </c>
      <c r="AV1196" s="25">
        <v>0</v>
      </c>
      <c r="AW1196" s="25">
        <v>4500</v>
      </c>
      <c r="AX1196" s="25">
        <v>4850</v>
      </c>
      <c r="AY1196" s="25">
        <v>350</v>
      </c>
    </row>
    <row r="1197" spans="2:51" hidden="1">
      <c r="B1197" s="5" t="s">
        <v>551</v>
      </c>
      <c r="C1197" s="2" t="s">
        <v>552</v>
      </c>
      <c r="D1197" s="2"/>
      <c r="E1197" s="2"/>
      <c r="F1197" s="2" t="s">
        <v>88</v>
      </c>
      <c r="G1197" s="3">
        <v>46248</v>
      </c>
      <c r="H1197" s="2" t="s">
        <v>5835</v>
      </c>
      <c r="I1197" s="3">
        <v>46248</v>
      </c>
      <c r="J1197" s="2" t="s">
        <v>5836</v>
      </c>
      <c r="K1197" s="2"/>
      <c r="L1197" s="2"/>
      <c r="M1197" s="2" t="s">
        <v>90</v>
      </c>
      <c r="N1197" s="3"/>
      <c r="O1197" s="2"/>
      <c r="P1197" s="2"/>
      <c r="Q1197" s="2" t="s">
        <v>553</v>
      </c>
      <c r="R1197" s="2" t="s">
        <v>553</v>
      </c>
      <c r="S1197" s="2"/>
      <c r="T1197" s="3"/>
      <c r="U1197" s="2"/>
      <c r="V1197" s="2"/>
      <c r="W1197" s="2" t="s">
        <v>694</v>
      </c>
      <c r="X1197" s="2" t="s">
        <v>91</v>
      </c>
      <c r="Y1197" s="2" t="s">
        <v>695</v>
      </c>
      <c r="Z1197" s="2" t="s">
        <v>92</v>
      </c>
      <c r="AA1197" s="2" t="s">
        <v>90</v>
      </c>
      <c r="AB1197" s="2"/>
      <c r="AC1197" s="2" t="s">
        <v>93</v>
      </c>
      <c r="AD1197" s="2">
        <v>1</v>
      </c>
      <c r="AE1197" s="2" t="s">
        <v>554</v>
      </c>
      <c r="AF1197" s="2" t="s">
        <v>555</v>
      </c>
      <c r="AG1197" s="2" t="s">
        <v>322</v>
      </c>
      <c r="AH1197" s="2" t="s">
        <v>556</v>
      </c>
      <c r="AI1197" s="2" t="s">
        <v>557</v>
      </c>
      <c r="AJ1197" s="2" t="s">
        <v>321</v>
      </c>
      <c r="AK1197" s="2" t="s">
        <v>322</v>
      </c>
      <c r="AL1197" s="2" t="s">
        <v>322</v>
      </c>
      <c r="AM1197" s="2" t="s">
        <v>323</v>
      </c>
      <c r="AN1197" s="2" t="s">
        <v>5837</v>
      </c>
      <c r="AO1197" s="22">
        <v>0</v>
      </c>
      <c r="AP1197" s="22">
        <v>0</v>
      </c>
      <c r="AQ1197" s="22">
        <v>0</v>
      </c>
      <c r="AR1197" s="22">
        <v>0</v>
      </c>
      <c r="AS1197" s="25">
        <v>8750</v>
      </c>
      <c r="AT1197" s="25">
        <v>0</v>
      </c>
      <c r="AU1197" s="25">
        <v>9100</v>
      </c>
      <c r="AV1197" s="25">
        <v>0</v>
      </c>
      <c r="AW1197" s="25">
        <v>8750</v>
      </c>
      <c r="AX1197" s="25">
        <v>9100</v>
      </c>
      <c r="AY1197" s="25">
        <v>350</v>
      </c>
    </row>
    <row r="1198" spans="2:51" hidden="1">
      <c r="B1198" s="5" t="s">
        <v>551</v>
      </c>
      <c r="C1198" s="2" t="s">
        <v>552</v>
      </c>
      <c r="D1198" s="2"/>
      <c r="E1198" s="2" t="s">
        <v>4054</v>
      </c>
      <c r="F1198" s="2" t="s">
        <v>88</v>
      </c>
      <c r="G1198" s="3">
        <v>46248</v>
      </c>
      <c r="H1198" s="2" t="s">
        <v>5838</v>
      </c>
      <c r="I1198" s="3">
        <v>46248</v>
      </c>
      <c r="J1198" s="2" t="s">
        <v>5839</v>
      </c>
      <c r="K1198" s="2"/>
      <c r="L1198" s="2"/>
      <c r="M1198" s="2" t="s">
        <v>90</v>
      </c>
      <c r="N1198" s="3"/>
      <c r="O1198" s="2"/>
      <c r="P1198" s="2"/>
      <c r="Q1198" s="2" t="s">
        <v>834</v>
      </c>
      <c r="R1198" s="2" t="s">
        <v>834</v>
      </c>
      <c r="S1198" s="2"/>
      <c r="T1198" s="3"/>
      <c r="U1198" s="2"/>
      <c r="V1198" s="2"/>
      <c r="W1198" s="2" t="s">
        <v>962</v>
      </c>
      <c r="X1198" s="2" t="s">
        <v>91</v>
      </c>
      <c r="Y1198" s="2" t="s">
        <v>1380</v>
      </c>
      <c r="Z1198" s="2" t="s">
        <v>92</v>
      </c>
      <c r="AA1198" s="2" t="s">
        <v>90</v>
      </c>
      <c r="AB1198" s="2"/>
      <c r="AC1198" s="2" t="s">
        <v>114</v>
      </c>
      <c r="AD1198" s="2">
        <v>1</v>
      </c>
      <c r="AE1198" s="2" t="s">
        <v>321</v>
      </c>
      <c r="AF1198" s="2" t="s">
        <v>322</v>
      </c>
      <c r="AG1198" s="2" t="s">
        <v>322</v>
      </c>
      <c r="AH1198" s="2" t="s">
        <v>323</v>
      </c>
      <c r="AI1198" s="2"/>
      <c r="AJ1198" s="2" t="s">
        <v>138</v>
      </c>
      <c r="AK1198" s="2" t="s">
        <v>103</v>
      </c>
      <c r="AL1198" s="2" t="s">
        <v>103</v>
      </c>
      <c r="AM1198" s="2" t="s">
        <v>139</v>
      </c>
      <c r="AN1198" s="2" t="s">
        <v>1047</v>
      </c>
      <c r="AO1198" s="22">
        <v>0</v>
      </c>
      <c r="AP1198" s="22">
        <v>0</v>
      </c>
      <c r="AQ1198" s="22">
        <v>0</v>
      </c>
      <c r="AR1198" s="22">
        <v>0</v>
      </c>
      <c r="AS1198" s="25">
        <v>38500</v>
      </c>
      <c r="AT1198" s="25">
        <v>0</v>
      </c>
      <c r="AU1198" s="25">
        <v>40540.29</v>
      </c>
      <c r="AV1198" s="25">
        <v>0</v>
      </c>
      <c r="AW1198" s="25">
        <v>38500</v>
      </c>
      <c r="AX1198" s="25">
        <v>40540.29</v>
      </c>
      <c r="AY1198" s="25">
        <v>2040.29</v>
      </c>
    </row>
    <row r="1199" spans="2:51" hidden="1">
      <c r="B1199" s="5" t="s">
        <v>551</v>
      </c>
      <c r="C1199" s="2" t="s">
        <v>552</v>
      </c>
      <c r="D1199" s="2"/>
      <c r="E1199" s="2" t="s">
        <v>4054</v>
      </c>
      <c r="F1199" s="2" t="s">
        <v>88</v>
      </c>
      <c r="G1199" s="3">
        <v>46248</v>
      </c>
      <c r="H1199" s="2" t="s">
        <v>5840</v>
      </c>
      <c r="I1199" s="3">
        <v>46248</v>
      </c>
      <c r="J1199" s="2" t="s">
        <v>5841</v>
      </c>
      <c r="K1199" s="2"/>
      <c r="L1199" s="2"/>
      <c r="M1199" s="2" t="s">
        <v>90</v>
      </c>
      <c r="N1199" s="3"/>
      <c r="O1199" s="2"/>
      <c r="P1199" s="2"/>
      <c r="Q1199" s="2" t="s">
        <v>834</v>
      </c>
      <c r="R1199" s="2" t="s">
        <v>834</v>
      </c>
      <c r="S1199" s="2"/>
      <c r="T1199" s="3"/>
      <c r="U1199" s="2"/>
      <c r="V1199" s="2"/>
      <c r="W1199" s="2" t="s">
        <v>915</v>
      </c>
      <c r="X1199" s="2" t="s">
        <v>91</v>
      </c>
      <c r="Y1199" s="2" t="s">
        <v>894</v>
      </c>
      <c r="Z1199" s="2" t="s">
        <v>92</v>
      </c>
      <c r="AA1199" s="2" t="s">
        <v>90</v>
      </c>
      <c r="AB1199" s="2"/>
      <c r="AC1199" s="2" t="s">
        <v>114</v>
      </c>
      <c r="AD1199" s="2">
        <v>1</v>
      </c>
      <c r="AE1199" s="2" t="s">
        <v>321</v>
      </c>
      <c r="AF1199" s="2" t="s">
        <v>322</v>
      </c>
      <c r="AG1199" s="2" t="s">
        <v>322</v>
      </c>
      <c r="AH1199" s="2" t="s">
        <v>323</v>
      </c>
      <c r="AI1199" s="2"/>
      <c r="AJ1199" s="2" t="s">
        <v>138</v>
      </c>
      <c r="AK1199" s="2" t="s">
        <v>103</v>
      </c>
      <c r="AL1199" s="2" t="s">
        <v>103</v>
      </c>
      <c r="AM1199" s="2" t="s">
        <v>139</v>
      </c>
      <c r="AN1199" s="2" t="s">
        <v>903</v>
      </c>
      <c r="AO1199" s="22">
        <v>0</v>
      </c>
      <c r="AP1199" s="22">
        <v>0</v>
      </c>
      <c r="AQ1199" s="22">
        <v>0</v>
      </c>
      <c r="AR1199" s="22">
        <v>0</v>
      </c>
      <c r="AS1199" s="25">
        <v>38500</v>
      </c>
      <c r="AT1199" s="25">
        <v>0</v>
      </c>
      <c r="AU1199" s="25">
        <v>40540.29</v>
      </c>
      <c r="AV1199" s="25">
        <v>0</v>
      </c>
      <c r="AW1199" s="25">
        <v>38500</v>
      </c>
      <c r="AX1199" s="25">
        <v>40540.29</v>
      </c>
      <c r="AY1199" s="25">
        <v>2040.29</v>
      </c>
    </row>
    <row r="1200" spans="2:51" hidden="1">
      <c r="B1200" s="5" t="s">
        <v>551</v>
      </c>
      <c r="C1200" s="2" t="s">
        <v>552</v>
      </c>
      <c r="D1200" s="2"/>
      <c r="E1200" s="2" t="s">
        <v>4054</v>
      </c>
      <c r="F1200" s="2" t="s">
        <v>88</v>
      </c>
      <c r="G1200" s="3">
        <v>46248</v>
      </c>
      <c r="H1200" s="2" t="s">
        <v>5842</v>
      </c>
      <c r="I1200" s="3">
        <v>46248</v>
      </c>
      <c r="J1200" s="2" t="s">
        <v>5843</v>
      </c>
      <c r="K1200" s="2"/>
      <c r="L1200" s="2"/>
      <c r="M1200" s="2" t="s">
        <v>90</v>
      </c>
      <c r="N1200" s="3"/>
      <c r="O1200" s="2"/>
      <c r="P1200" s="2"/>
      <c r="Q1200" s="2" t="s">
        <v>834</v>
      </c>
      <c r="R1200" s="2" t="s">
        <v>834</v>
      </c>
      <c r="S1200" s="2"/>
      <c r="T1200" s="3"/>
      <c r="U1200" s="2"/>
      <c r="V1200" s="2"/>
      <c r="W1200" s="2" t="s">
        <v>893</v>
      </c>
      <c r="X1200" s="2" t="s">
        <v>91</v>
      </c>
      <c r="Y1200" s="2" t="s">
        <v>894</v>
      </c>
      <c r="Z1200" s="2" t="s">
        <v>92</v>
      </c>
      <c r="AA1200" s="2" t="s">
        <v>90</v>
      </c>
      <c r="AB1200" s="2"/>
      <c r="AC1200" s="2" t="s">
        <v>114</v>
      </c>
      <c r="AD1200" s="2">
        <v>1</v>
      </c>
      <c r="AE1200" s="2" t="s">
        <v>321</v>
      </c>
      <c r="AF1200" s="2" t="s">
        <v>322</v>
      </c>
      <c r="AG1200" s="2" t="s">
        <v>322</v>
      </c>
      <c r="AH1200" s="2" t="s">
        <v>323</v>
      </c>
      <c r="AI1200" s="2"/>
      <c r="AJ1200" s="2" t="s">
        <v>138</v>
      </c>
      <c r="AK1200" s="2" t="s">
        <v>103</v>
      </c>
      <c r="AL1200" s="2" t="s">
        <v>103</v>
      </c>
      <c r="AM1200" s="2" t="s">
        <v>139</v>
      </c>
      <c r="AN1200" s="2" t="s">
        <v>5844</v>
      </c>
      <c r="AO1200" s="22">
        <v>0</v>
      </c>
      <c r="AP1200" s="22">
        <v>0</v>
      </c>
      <c r="AQ1200" s="22">
        <v>0</v>
      </c>
      <c r="AR1200" s="22">
        <v>0</v>
      </c>
      <c r="AS1200" s="25">
        <v>48500</v>
      </c>
      <c r="AT1200" s="25">
        <v>0</v>
      </c>
      <c r="AU1200" s="25">
        <v>50429.56</v>
      </c>
      <c r="AV1200" s="25">
        <v>0</v>
      </c>
      <c r="AW1200" s="25">
        <v>48500</v>
      </c>
      <c r="AX1200" s="25">
        <v>50429.56</v>
      </c>
      <c r="AY1200" s="25">
        <v>1929.56</v>
      </c>
    </row>
    <row r="1201" spans="2:51" hidden="1">
      <c r="B1201" s="5" t="s">
        <v>551</v>
      </c>
      <c r="C1201" s="2" t="s">
        <v>552</v>
      </c>
      <c r="D1201" s="2"/>
      <c r="E1201" s="2" t="s">
        <v>4054</v>
      </c>
      <c r="F1201" s="2" t="s">
        <v>88</v>
      </c>
      <c r="G1201" s="3">
        <v>46248</v>
      </c>
      <c r="H1201" s="2" t="s">
        <v>5845</v>
      </c>
      <c r="I1201" s="3">
        <v>46248</v>
      </c>
      <c r="J1201" s="2" t="s">
        <v>5846</v>
      </c>
      <c r="K1201" s="2"/>
      <c r="L1201" s="2"/>
      <c r="M1201" s="2" t="s">
        <v>90</v>
      </c>
      <c r="N1201" s="3"/>
      <c r="O1201" s="2"/>
      <c r="P1201" s="2"/>
      <c r="Q1201" s="2" t="s">
        <v>834</v>
      </c>
      <c r="R1201" s="2" t="s">
        <v>834</v>
      </c>
      <c r="S1201" s="2"/>
      <c r="T1201" s="3"/>
      <c r="U1201" s="2"/>
      <c r="V1201" s="2"/>
      <c r="W1201" s="2" t="s">
        <v>745</v>
      </c>
      <c r="X1201" s="2" t="s">
        <v>91</v>
      </c>
      <c r="Y1201" s="2" t="s">
        <v>659</v>
      </c>
      <c r="Z1201" s="2" t="s">
        <v>92</v>
      </c>
      <c r="AA1201" s="2" t="s">
        <v>90</v>
      </c>
      <c r="AB1201" s="2"/>
      <c r="AC1201" s="2" t="s">
        <v>114</v>
      </c>
      <c r="AD1201" s="2">
        <v>1</v>
      </c>
      <c r="AE1201" s="2" t="s">
        <v>321</v>
      </c>
      <c r="AF1201" s="2" t="s">
        <v>322</v>
      </c>
      <c r="AG1201" s="2" t="s">
        <v>322</v>
      </c>
      <c r="AH1201" s="2" t="s">
        <v>323</v>
      </c>
      <c r="AI1201" s="2"/>
      <c r="AJ1201" s="2" t="s">
        <v>138</v>
      </c>
      <c r="AK1201" s="2" t="s">
        <v>103</v>
      </c>
      <c r="AL1201" s="2" t="s">
        <v>103</v>
      </c>
      <c r="AM1201" s="2" t="s">
        <v>139</v>
      </c>
      <c r="AN1201" s="2" t="s">
        <v>5847</v>
      </c>
      <c r="AO1201" s="22">
        <v>0</v>
      </c>
      <c r="AP1201" s="22">
        <v>0</v>
      </c>
      <c r="AQ1201" s="22">
        <v>0</v>
      </c>
      <c r="AR1201" s="22">
        <v>0</v>
      </c>
      <c r="AS1201" s="25">
        <v>48500</v>
      </c>
      <c r="AT1201" s="25">
        <v>0</v>
      </c>
      <c r="AU1201" s="25">
        <v>50429.56</v>
      </c>
      <c r="AV1201" s="25">
        <v>0</v>
      </c>
      <c r="AW1201" s="25">
        <v>48500</v>
      </c>
      <c r="AX1201" s="25">
        <v>50429.56</v>
      </c>
      <c r="AY1201" s="25">
        <v>1929.56</v>
      </c>
    </row>
    <row r="1202" spans="2:51">
      <c r="B1202" s="5" t="s">
        <v>551</v>
      </c>
      <c r="C1202" s="2" t="s">
        <v>552</v>
      </c>
      <c r="D1202" s="2"/>
      <c r="E1202" s="2" t="s">
        <v>4054</v>
      </c>
      <c r="F1202" s="2" t="s">
        <v>88</v>
      </c>
      <c r="G1202" s="3">
        <v>46248</v>
      </c>
      <c r="H1202" s="2" t="s">
        <v>5848</v>
      </c>
      <c r="I1202" s="3">
        <v>46248</v>
      </c>
      <c r="J1202" s="2" t="s">
        <v>5849</v>
      </c>
      <c r="K1202" s="2"/>
      <c r="L1202" s="2"/>
      <c r="M1202" s="2" t="s">
        <v>90</v>
      </c>
      <c r="N1202" s="3"/>
      <c r="O1202" s="2"/>
      <c r="P1202" s="2"/>
      <c r="Q1202" s="2" t="s">
        <v>834</v>
      </c>
      <c r="R1202" s="2" t="s">
        <v>834</v>
      </c>
      <c r="S1202" s="2"/>
      <c r="T1202" s="3"/>
      <c r="U1202" s="2"/>
      <c r="V1202" s="2"/>
      <c r="W1202" s="2" t="s">
        <v>720</v>
      </c>
      <c r="X1202" s="2" t="s">
        <v>91</v>
      </c>
      <c r="Y1202" s="2" t="s">
        <v>566</v>
      </c>
      <c r="Z1202" s="2" t="s">
        <v>149</v>
      </c>
      <c r="AA1202" s="2" t="s">
        <v>90</v>
      </c>
      <c r="AB1202" s="2"/>
      <c r="AC1202" s="2" t="s">
        <v>114</v>
      </c>
      <c r="AD1202" s="2">
        <v>1</v>
      </c>
      <c r="AE1202" s="2" t="s">
        <v>321</v>
      </c>
      <c r="AF1202" s="2" t="s">
        <v>322</v>
      </c>
      <c r="AG1202" s="2" t="s">
        <v>322</v>
      </c>
      <c r="AH1202" s="2" t="s">
        <v>323</v>
      </c>
      <c r="AI1202" s="2"/>
      <c r="AJ1202" s="2" t="s">
        <v>140</v>
      </c>
      <c r="AK1202" s="2" t="s">
        <v>141</v>
      </c>
      <c r="AL1202" s="2" t="s">
        <v>141</v>
      </c>
      <c r="AM1202" s="2" t="s">
        <v>142</v>
      </c>
      <c r="AN1202" s="2" t="s">
        <v>5850</v>
      </c>
      <c r="AO1202" s="22">
        <v>0</v>
      </c>
      <c r="AP1202" s="22">
        <v>890</v>
      </c>
      <c r="AQ1202" s="22">
        <v>1795</v>
      </c>
      <c r="AR1202" s="22">
        <v>905</v>
      </c>
      <c r="AS1202" s="25">
        <v>84588.37</v>
      </c>
      <c r="AT1202" s="25">
        <v>1539.01</v>
      </c>
      <c r="AU1202" s="25">
        <v>74281.36</v>
      </c>
      <c r="AV1202" s="25">
        <v>0</v>
      </c>
      <c r="AW1202" s="25">
        <v>83049.36</v>
      </c>
      <c r="AX1202" s="25">
        <v>74281.36</v>
      </c>
      <c r="AY1202" s="25">
        <v>-8768</v>
      </c>
    </row>
    <row r="1203" spans="2:51" hidden="1">
      <c r="B1203" s="5" t="s">
        <v>551</v>
      </c>
      <c r="C1203" s="2" t="s">
        <v>552</v>
      </c>
      <c r="D1203" s="2"/>
      <c r="E1203" s="2"/>
      <c r="F1203" s="2" t="s">
        <v>88</v>
      </c>
      <c r="G1203" s="3">
        <v>46248</v>
      </c>
      <c r="H1203" s="2" t="s">
        <v>5851</v>
      </c>
      <c r="I1203" s="3">
        <v>46248</v>
      </c>
      <c r="J1203" s="2" t="s">
        <v>5852</v>
      </c>
      <c r="K1203" s="2"/>
      <c r="L1203" s="2"/>
      <c r="M1203" s="2" t="s">
        <v>90</v>
      </c>
      <c r="N1203" s="3"/>
      <c r="O1203" s="2"/>
      <c r="P1203" s="2"/>
      <c r="Q1203" s="2" t="s">
        <v>553</v>
      </c>
      <c r="R1203" s="2" t="s">
        <v>553</v>
      </c>
      <c r="S1203" s="2"/>
      <c r="T1203" s="3"/>
      <c r="U1203" s="2"/>
      <c r="V1203" s="2"/>
      <c r="W1203" s="2" t="s">
        <v>5853</v>
      </c>
      <c r="X1203" s="2" t="s">
        <v>91</v>
      </c>
      <c r="Y1203" s="2" t="s">
        <v>5854</v>
      </c>
      <c r="Z1203" s="2" t="s">
        <v>92</v>
      </c>
      <c r="AA1203" s="2" t="s">
        <v>90</v>
      </c>
      <c r="AB1203" s="2"/>
      <c r="AC1203" s="2" t="s">
        <v>114</v>
      </c>
      <c r="AD1203" s="2">
        <v>1</v>
      </c>
      <c r="AE1203" s="2" t="s">
        <v>179</v>
      </c>
      <c r="AF1203" s="2" t="s">
        <v>8</v>
      </c>
      <c r="AG1203" s="2" t="s">
        <v>8</v>
      </c>
      <c r="AH1203" s="2" t="s">
        <v>180</v>
      </c>
      <c r="AI1203" s="2" t="s">
        <v>843</v>
      </c>
      <c r="AJ1203" s="2" t="s">
        <v>123</v>
      </c>
      <c r="AK1203" s="2" t="s">
        <v>13</v>
      </c>
      <c r="AL1203" s="2" t="s">
        <v>13</v>
      </c>
      <c r="AM1203" s="2" t="s">
        <v>124</v>
      </c>
      <c r="AN1203" s="2" t="s">
        <v>5855</v>
      </c>
      <c r="AO1203" s="22">
        <v>0</v>
      </c>
      <c r="AP1203" s="22">
        <v>0</v>
      </c>
      <c r="AQ1203" s="22">
        <v>0</v>
      </c>
      <c r="AR1203" s="22">
        <v>0</v>
      </c>
      <c r="AS1203" s="25">
        <v>28000</v>
      </c>
      <c r="AT1203" s="25">
        <v>0</v>
      </c>
      <c r="AU1203" s="25">
        <v>30050</v>
      </c>
      <c r="AV1203" s="25">
        <v>0</v>
      </c>
      <c r="AW1203" s="25">
        <v>28000</v>
      </c>
      <c r="AX1203" s="25">
        <v>30050</v>
      </c>
      <c r="AY1203" s="25">
        <v>2050</v>
      </c>
    </row>
    <row r="1204" spans="2:51" hidden="1">
      <c r="B1204" s="5" t="s">
        <v>551</v>
      </c>
      <c r="C1204" s="2" t="s">
        <v>552</v>
      </c>
      <c r="D1204" s="2"/>
      <c r="E1204" s="2"/>
      <c r="F1204" s="2" t="s">
        <v>88</v>
      </c>
      <c r="G1204" s="3">
        <v>46248</v>
      </c>
      <c r="H1204" s="2" t="s">
        <v>5856</v>
      </c>
      <c r="I1204" s="3">
        <v>46248</v>
      </c>
      <c r="J1204" s="2" t="s">
        <v>5857</v>
      </c>
      <c r="K1204" s="2"/>
      <c r="L1204" s="2"/>
      <c r="M1204" s="2" t="s">
        <v>90</v>
      </c>
      <c r="N1204" s="3"/>
      <c r="O1204" s="2"/>
      <c r="P1204" s="2"/>
      <c r="Q1204" s="2" t="s">
        <v>553</v>
      </c>
      <c r="R1204" s="2" t="s">
        <v>553</v>
      </c>
      <c r="S1204" s="2"/>
      <c r="T1204" s="3"/>
      <c r="U1204" s="2"/>
      <c r="V1204" s="2"/>
      <c r="W1204" s="2" t="s">
        <v>956</v>
      </c>
      <c r="X1204" s="2" t="s">
        <v>91</v>
      </c>
      <c r="Y1204" s="2" t="s">
        <v>957</v>
      </c>
      <c r="Z1204" s="2" t="s">
        <v>92</v>
      </c>
      <c r="AA1204" s="2" t="s">
        <v>90</v>
      </c>
      <c r="AB1204" s="2"/>
      <c r="AC1204" s="2" t="s">
        <v>114</v>
      </c>
      <c r="AD1204" s="2">
        <v>1</v>
      </c>
      <c r="AE1204" s="2" t="s">
        <v>554</v>
      </c>
      <c r="AF1204" s="2" t="s">
        <v>555</v>
      </c>
      <c r="AG1204" s="2" t="s">
        <v>322</v>
      </c>
      <c r="AH1204" s="2" t="s">
        <v>556</v>
      </c>
      <c r="AI1204" s="2" t="s">
        <v>557</v>
      </c>
      <c r="AJ1204" s="2" t="s">
        <v>231</v>
      </c>
      <c r="AK1204" s="2" t="s">
        <v>207</v>
      </c>
      <c r="AL1204" s="2" t="s">
        <v>207</v>
      </c>
      <c r="AM1204" s="2" t="s">
        <v>178</v>
      </c>
      <c r="AN1204" s="2" t="s">
        <v>1041</v>
      </c>
      <c r="AO1204" s="22">
        <v>0</v>
      </c>
      <c r="AP1204" s="22">
        <v>0</v>
      </c>
      <c r="AQ1204" s="22">
        <v>0</v>
      </c>
      <c r="AR1204" s="22">
        <v>0</v>
      </c>
      <c r="AS1204" s="25">
        <v>12500</v>
      </c>
      <c r="AT1204" s="25">
        <v>0</v>
      </c>
      <c r="AU1204" s="25">
        <v>12850</v>
      </c>
      <c r="AV1204" s="25">
        <v>0</v>
      </c>
      <c r="AW1204" s="25">
        <v>12500</v>
      </c>
      <c r="AX1204" s="25">
        <v>12850</v>
      </c>
      <c r="AY1204" s="25">
        <v>350</v>
      </c>
    </row>
    <row r="1205" spans="2:51" hidden="1">
      <c r="B1205" s="5" t="s">
        <v>551</v>
      </c>
      <c r="C1205" s="2" t="s">
        <v>552</v>
      </c>
      <c r="D1205" s="2"/>
      <c r="E1205" s="2" t="s">
        <v>4054</v>
      </c>
      <c r="F1205" s="2" t="s">
        <v>88</v>
      </c>
      <c r="G1205" s="3">
        <v>46248</v>
      </c>
      <c r="H1205" s="2" t="s">
        <v>5858</v>
      </c>
      <c r="I1205" s="3">
        <v>46248</v>
      </c>
      <c r="J1205" s="2" t="s">
        <v>5859</v>
      </c>
      <c r="K1205" s="2"/>
      <c r="L1205" s="2"/>
      <c r="M1205" s="2" t="s">
        <v>90</v>
      </c>
      <c r="N1205" s="3"/>
      <c r="O1205" s="2"/>
      <c r="P1205" s="2"/>
      <c r="Q1205" s="2" t="s">
        <v>834</v>
      </c>
      <c r="R1205" s="2" t="s">
        <v>834</v>
      </c>
      <c r="S1205" s="2"/>
      <c r="T1205" s="3"/>
      <c r="U1205" s="2"/>
      <c r="V1205" s="2"/>
      <c r="W1205" s="2" t="s">
        <v>1138</v>
      </c>
      <c r="X1205" s="2" t="s">
        <v>91</v>
      </c>
      <c r="Y1205" s="2" t="s">
        <v>1228</v>
      </c>
      <c r="Z1205" s="2" t="s">
        <v>92</v>
      </c>
      <c r="AA1205" s="2" t="s">
        <v>90</v>
      </c>
      <c r="AB1205" s="2"/>
      <c r="AC1205" s="2" t="s">
        <v>114</v>
      </c>
      <c r="AD1205" s="2">
        <v>1</v>
      </c>
      <c r="AE1205" s="2" t="s">
        <v>321</v>
      </c>
      <c r="AF1205" s="2" t="s">
        <v>322</v>
      </c>
      <c r="AG1205" s="2" t="s">
        <v>322</v>
      </c>
      <c r="AH1205" s="2" t="s">
        <v>323</v>
      </c>
      <c r="AI1205" s="2"/>
      <c r="AJ1205" s="2" t="s">
        <v>138</v>
      </c>
      <c r="AK1205" s="2" t="s">
        <v>103</v>
      </c>
      <c r="AL1205" s="2" t="s">
        <v>103</v>
      </c>
      <c r="AM1205" s="2" t="s">
        <v>139</v>
      </c>
      <c r="AN1205" s="2" t="s">
        <v>5860</v>
      </c>
      <c r="AO1205" s="22">
        <v>0</v>
      </c>
      <c r="AP1205" s="22">
        <v>0</v>
      </c>
      <c r="AQ1205" s="22">
        <v>0</v>
      </c>
      <c r="AR1205" s="22">
        <v>0</v>
      </c>
      <c r="AS1205" s="25">
        <v>38500</v>
      </c>
      <c r="AT1205" s="25">
        <v>0</v>
      </c>
      <c r="AU1205" s="25">
        <v>40540.29</v>
      </c>
      <c r="AV1205" s="25">
        <v>0</v>
      </c>
      <c r="AW1205" s="25">
        <v>38500</v>
      </c>
      <c r="AX1205" s="25">
        <v>40540.29</v>
      </c>
      <c r="AY1205" s="25">
        <v>2040.29</v>
      </c>
    </row>
    <row r="1206" spans="2:51" hidden="1">
      <c r="B1206" s="5" t="s">
        <v>19</v>
      </c>
      <c r="C1206" s="2" t="s">
        <v>112</v>
      </c>
      <c r="D1206" s="2" t="s">
        <v>100</v>
      </c>
      <c r="E1206" s="2"/>
      <c r="F1206" s="2"/>
      <c r="G1206" s="3">
        <v>46248</v>
      </c>
      <c r="H1206" s="2" t="s">
        <v>5861</v>
      </c>
      <c r="I1206" s="3">
        <v>46248</v>
      </c>
      <c r="J1206" s="2" t="s">
        <v>5862</v>
      </c>
      <c r="K1206" s="2"/>
      <c r="L1206" s="2"/>
      <c r="M1206" s="2" t="s">
        <v>90</v>
      </c>
      <c r="N1206" s="3"/>
      <c r="O1206" s="2"/>
      <c r="P1206" s="2"/>
      <c r="Q1206" s="2" t="s">
        <v>25</v>
      </c>
      <c r="R1206" s="2" t="s">
        <v>25</v>
      </c>
      <c r="S1206" s="2"/>
      <c r="T1206" s="3">
        <v>46248</v>
      </c>
      <c r="U1206" s="2" t="s">
        <v>5863</v>
      </c>
      <c r="V1206" s="2"/>
      <c r="W1206" s="2" t="s">
        <v>5864</v>
      </c>
      <c r="X1206" s="2" t="s">
        <v>113</v>
      </c>
      <c r="Y1206" s="2" t="s">
        <v>1390</v>
      </c>
      <c r="Z1206" s="2" t="s">
        <v>92</v>
      </c>
      <c r="AA1206" s="2" t="s">
        <v>90</v>
      </c>
      <c r="AB1206" s="2"/>
      <c r="AC1206" s="2" t="s">
        <v>114</v>
      </c>
      <c r="AD1206" s="2">
        <v>1</v>
      </c>
      <c r="AE1206" s="2" t="s">
        <v>125</v>
      </c>
      <c r="AF1206" s="2" t="s">
        <v>125</v>
      </c>
      <c r="AG1206" s="2" t="s">
        <v>126</v>
      </c>
      <c r="AH1206" s="2" t="s">
        <v>127</v>
      </c>
      <c r="AI1206" s="2"/>
      <c r="AJ1206" s="2" t="s">
        <v>136</v>
      </c>
      <c r="AK1206" s="2" t="s">
        <v>9</v>
      </c>
      <c r="AL1206" s="2" t="s">
        <v>9</v>
      </c>
      <c r="AM1206" s="2" t="s">
        <v>137</v>
      </c>
      <c r="AN1206" s="2"/>
      <c r="AO1206" s="22">
        <v>0</v>
      </c>
      <c r="AP1206" s="22">
        <v>0</v>
      </c>
      <c r="AQ1206" s="22">
        <v>0</v>
      </c>
      <c r="AR1206" s="22">
        <v>0</v>
      </c>
      <c r="AS1206" s="25">
        <v>30000</v>
      </c>
      <c r="AT1206" s="25">
        <v>0</v>
      </c>
      <c r="AU1206" s="25">
        <v>35051</v>
      </c>
      <c r="AV1206" s="25">
        <v>0</v>
      </c>
      <c r="AW1206" s="25">
        <v>30000</v>
      </c>
      <c r="AX1206" s="25">
        <v>35051</v>
      </c>
      <c r="AY1206" s="25">
        <v>5051</v>
      </c>
    </row>
    <row r="1207" spans="2:51" hidden="1">
      <c r="B1207" s="5" t="s">
        <v>19</v>
      </c>
      <c r="C1207" s="2" t="s">
        <v>112</v>
      </c>
      <c r="D1207" s="2" t="s">
        <v>100</v>
      </c>
      <c r="E1207" s="2"/>
      <c r="F1207" s="2"/>
      <c r="G1207" s="3">
        <v>46248</v>
      </c>
      <c r="H1207" s="2" t="s">
        <v>5865</v>
      </c>
      <c r="I1207" s="3">
        <v>46248</v>
      </c>
      <c r="J1207" s="2" t="s">
        <v>5866</v>
      </c>
      <c r="K1207" s="2"/>
      <c r="L1207" s="2"/>
      <c r="M1207" s="2" t="s">
        <v>90</v>
      </c>
      <c r="N1207" s="3"/>
      <c r="O1207" s="2"/>
      <c r="P1207" s="2"/>
      <c r="Q1207" s="2" t="s">
        <v>25</v>
      </c>
      <c r="R1207" s="2" t="s">
        <v>25</v>
      </c>
      <c r="S1207" s="2"/>
      <c r="T1207" s="3">
        <v>46248</v>
      </c>
      <c r="U1207" s="2" t="s">
        <v>5867</v>
      </c>
      <c r="V1207" s="2"/>
      <c r="W1207" s="2" t="s">
        <v>5868</v>
      </c>
      <c r="X1207" s="2" t="s">
        <v>113</v>
      </c>
      <c r="Y1207" s="2" t="s">
        <v>5869</v>
      </c>
      <c r="Z1207" s="2" t="s">
        <v>92</v>
      </c>
      <c r="AA1207" s="2" t="s">
        <v>90</v>
      </c>
      <c r="AB1207" s="2"/>
      <c r="AC1207" s="2" t="s">
        <v>114</v>
      </c>
      <c r="AD1207" s="2">
        <v>1</v>
      </c>
      <c r="AE1207" s="2" t="s">
        <v>125</v>
      </c>
      <c r="AF1207" s="2" t="s">
        <v>125</v>
      </c>
      <c r="AG1207" s="2" t="s">
        <v>126</v>
      </c>
      <c r="AH1207" s="2" t="s">
        <v>127</v>
      </c>
      <c r="AI1207" s="2"/>
      <c r="AJ1207" s="2" t="s">
        <v>306</v>
      </c>
      <c r="AK1207" s="2" t="s">
        <v>167</v>
      </c>
      <c r="AL1207" s="2" t="s">
        <v>167</v>
      </c>
      <c r="AM1207" s="2" t="s">
        <v>307</v>
      </c>
      <c r="AN1207" s="2"/>
      <c r="AO1207" s="22">
        <v>0</v>
      </c>
      <c r="AP1207" s="22">
        <v>0</v>
      </c>
      <c r="AQ1207" s="22">
        <v>0</v>
      </c>
      <c r="AR1207" s="22">
        <v>0</v>
      </c>
      <c r="AS1207" s="25">
        <v>71000</v>
      </c>
      <c r="AT1207" s="25">
        <v>0</v>
      </c>
      <c r="AU1207" s="25">
        <v>80584</v>
      </c>
      <c r="AV1207" s="25">
        <v>0</v>
      </c>
      <c r="AW1207" s="25">
        <v>71000</v>
      </c>
      <c r="AX1207" s="25">
        <v>80584</v>
      </c>
      <c r="AY1207" s="25">
        <v>9584</v>
      </c>
    </row>
    <row r="1208" spans="2:51" hidden="1">
      <c r="B1208" s="5" t="s">
        <v>19</v>
      </c>
      <c r="C1208" s="2" t="s">
        <v>131</v>
      </c>
      <c r="D1208" s="2"/>
      <c r="E1208" s="2"/>
      <c r="F1208" s="2" t="s">
        <v>126</v>
      </c>
      <c r="G1208" s="3">
        <v>46248</v>
      </c>
      <c r="H1208" s="2" t="s">
        <v>5870</v>
      </c>
      <c r="I1208" s="3">
        <v>46248</v>
      </c>
      <c r="J1208" s="2" t="s">
        <v>5871</v>
      </c>
      <c r="K1208" s="2" t="s">
        <v>126</v>
      </c>
      <c r="L1208" s="2"/>
      <c r="M1208" s="2" t="s">
        <v>90</v>
      </c>
      <c r="N1208" s="3">
        <v>46248</v>
      </c>
      <c r="O1208" s="2"/>
      <c r="P1208" s="2"/>
      <c r="Q1208" s="2" t="s">
        <v>25</v>
      </c>
      <c r="R1208" s="2" t="s">
        <v>25</v>
      </c>
      <c r="S1208" s="2"/>
      <c r="T1208" s="3"/>
      <c r="U1208" s="2"/>
      <c r="V1208" s="2"/>
      <c r="W1208" s="2" t="s">
        <v>5872</v>
      </c>
      <c r="X1208" s="2" t="s">
        <v>113</v>
      </c>
      <c r="Y1208" s="2" t="s">
        <v>170</v>
      </c>
      <c r="Z1208" s="2" t="s">
        <v>92</v>
      </c>
      <c r="AA1208" s="2" t="s">
        <v>90</v>
      </c>
      <c r="AB1208" s="2"/>
      <c r="AC1208" s="2" t="s">
        <v>114</v>
      </c>
      <c r="AD1208" s="2"/>
      <c r="AE1208" s="2" t="s">
        <v>171</v>
      </c>
      <c r="AF1208" s="2" t="s">
        <v>125</v>
      </c>
      <c r="AG1208" s="2" t="s">
        <v>126</v>
      </c>
      <c r="AH1208" s="2" t="s">
        <v>127</v>
      </c>
      <c r="AI1208" s="2"/>
      <c r="AJ1208" s="2" t="s">
        <v>209</v>
      </c>
      <c r="AK1208" s="2" t="s">
        <v>201</v>
      </c>
      <c r="AL1208" s="2" t="s">
        <v>201</v>
      </c>
      <c r="AM1208" s="2" t="s">
        <v>210</v>
      </c>
      <c r="AN1208" s="2" t="s">
        <v>578</v>
      </c>
      <c r="AO1208" s="22">
        <v>0</v>
      </c>
      <c r="AP1208" s="22">
        <v>0</v>
      </c>
      <c r="AQ1208" s="22">
        <v>1</v>
      </c>
      <c r="AR1208" s="22"/>
      <c r="AS1208" s="25">
        <v>34411</v>
      </c>
      <c r="AT1208" s="25">
        <v>0</v>
      </c>
      <c r="AU1208" s="25">
        <v>40766</v>
      </c>
      <c r="AV1208" s="25">
        <v>0</v>
      </c>
      <c r="AW1208" s="25">
        <v>34411</v>
      </c>
      <c r="AX1208" s="25">
        <v>40766</v>
      </c>
      <c r="AY1208" s="25">
        <v>6355</v>
      </c>
    </row>
    <row r="1209" spans="2:51" hidden="1">
      <c r="B1209" s="5" t="s">
        <v>19</v>
      </c>
      <c r="C1209" s="2" t="s">
        <v>112</v>
      </c>
      <c r="D1209" s="2" t="s">
        <v>100</v>
      </c>
      <c r="E1209" s="2"/>
      <c r="F1209" s="2"/>
      <c r="G1209" s="3">
        <v>46248</v>
      </c>
      <c r="H1209" s="2" t="s">
        <v>5873</v>
      </c>
      <c r="I1209" s="3">
        <v>46248</v>
      </c>
      <c r="J1209" s="2" t="s">
        <v>5874</v>
      </c>
      <c r="K1209" s="2"/>
      <c r="L1209" s="2"/>
      <c r="M1209" s="2" t="s">
        <v>90</v>
      </c>
      <c r="N1209" s="3"/>
      <c r="O1209" s="2"/>
      <c r="P1209" s="2"/>
      <c r="Q1209" s="2" t="s">
        <v>23</v>
      </c>
      <c r="R1209" s="2" t="s">
        <v>23</v>
      </c>
      <c r="S1209" s="2"/>
      <c r="T1209" s="3">
        <v>46248</v>
      </c>
      <c r="U1209" s="2" t="s">
        <v>5875</v>
      </c>
      <c r="V1209" s="2"/>
      <c r="W1209" s="2" t="s">
        <v>703</v>
      </c>
      <c r="X1209" s="2" t="s">
        <v>113</v>
      </c>
      <c r="Y1209" s="2" t="s">
        <v>704</v>
      </c>
      <c r="Z1209" s="2" t="s">
        <v>92</v>
      </c>
      <c r="AA1209" s="2" t="s">
        <v>90</v>
      </c>
      <c r="AB1209" s="2"/>
      <c r="AC1209" s="2" t="s">
        <v>114</v>
      </c>
      <c r="AD1209" s="2">
        <v>1</v>
      </c>
      <c r="AE1209" s="2" t="s">
        <v>282</v>
      </c>
      <c r="AF1209" s="2" t="s">
        <v>3</v>
      </c>
      <c r="AG1209" s="2" t="s">
        <v>3</v>
      </c>
      <c r="AH1209" s="2" t="s">
        <v>283</v>
      </c>
      <c r="AI1209" s="2"/>
      <c r="AJ1209" s="2" t="s">
        <v>343</v>
      </c>
      <c r="AK1209" s="2" t="s">
        <v>286</v>
      </c>
      <c r="AL1209" s="2" t="s">
        <v>286</v>
      </c>
      <c r="AM1209" s="2" t="s">
        <v>303</v>
      </c>
      <c r="AN1209" s="2" t="s">
        <v>5876</v>
      </c>
      <c r="AO1209" s="22">
        <v>0</v>
      </c>
      <c r="AP1209" s="22">
        <v>0</v>
      </c>
      <c r="AQ1209" s="22">
        <v>0</v>
      </c>
      <c r="AR1209" s="22">
        <v>0</v>
      </c>
      <c r="AS1209" s="25">
        <v>14500</v>
      </c>
      <c r="AT1209" s="25">
        <v>0</v>
      </c>
      <c r="AU1209" s="25">
        <v>16803</v>
      </c>
      <c r="AV1209" s="25">
        <v>0</v>
      </c>
      <c r="AW1209" s="25">
        <v>14500</v>
      </c>
      <c r="AX1209" s="25">
        <v>16803</v>
      </c>
      <c r="AY1209" s="25">
        <v>2303</v>
      </c>
    </row>
    <row r="1210" spans="2:51" hidden="1">
      <c r="B1210" s="5" t="s">
        <v>19</v>
      </c>
      <c r="C1210" s="2" t="s">
        <v>112</v>
      </c>
      <c r="D1210" s="2" t="s">
        <v>100</v>
      </c>
      <c r="E1210" s="2"/>
      <c r="F1210" s="2"/>
      <c r="G1210" s="3">
        <v>46248</v>
      </c>
      <c r="H1210" s="2" t="s">
        <v>5877</v>
      </c>
      <c r="I1210" s="3">
        <v>46248</v>
      </c>
      <c r="J1210" s="2" t="s">
        <v>5878</v>
      </c>
      <c r="K1210" s="2"/>
      <c r="L1210" s="2"/>
      <c r="M1210" s="2" t="s">
        <v>90</v>
      </c>
      <c r="N1210" s="3"/>
      <c r="O1210" s="2"/>
      <c r="P1210" s="2"/>
      <c r="Q1210" s="2" t="s">
        <v>23</v>
      </c>
      <c r="R1210" s="2" t="s">
        <v>23</v>
      </c>
      <c r="S1210" s="2"/>
      <c r="T1210" s="3">
        <v>46248</v>
      </c>
      <c r="U1210" s="2" t="s">
        <v>5879</v>
      </c>
      <c r="V1210" s="2"/>
      <c r="W1210" s="2" t="s">
        <v>5880</v>
      </c>
      <c r="X1210" s="2" t="s">
        <v>113</v>
      </c>
      <c r="Y1210" s="2" t="s">
        <v>5881</v>
      </c>
      <c r="Z1210" s="2" t="s">
        <v>92</v>
      </c>
      <c r="AA1210" s="2" t="s">
        <v>90</v>
      </c>
      <c r="AB1210" s="2"/>
      <c r="AC1210" s="2" t="s">
        <v>114</v>
      </c>
      <c r="AD1210" s="2">
        <v>1</v>
      </c>
      <c r="AE1210" s="2" t="s">
        <v>216</v>
      </c>
      <c r="AF1210" s="2" t="s">
        <v>216</v>
      </c>
      <c r="AG1210" s="2" t="s">
        <v>103</v>
      </c>
      <c r="AH1210" s="2"/>
      <c r="AI1210" s="2"/>
      <c r="AJ1210" s="2" t="s">
        <v>97</v>
      </c>
      <c r="AK1210" s="2" t="s">
        <v>14</v>
      </c>
      <c r="AL1210" s="2" t="s">
        <v>14</v>
      </c>
      <c r="AM1210" s="2" t="s">
        <v>98</v>
      </c>
      <c r="AN1210" s="2" t="s">
        <v>5882</v>
      </c>
      <c r="AO1210" s="22">
        <v>0</v>
      </c>
      <c r="AP1210" s="22">
        <v>0</v>
      </c>
      <c r="AQ1210" s="22">
        <v>0</v>
      </c>
      <c r="AR1210" s="22">
        <v>0</v>
      </c>
      <c r="AS1210" s="25">
        <v>27000</v>
      </c>
      <c r="AT1210" s="25">
        <v>0</v>
      </c>
      <c r="AU1210" s="25">
        <v>33472</v>
      </c>
      <c r="AV1210" s="25">
        <v>0</v>
      </c>
      <c r="AW1210" s="25">
        <v>27000</v>
      </c>
      <c r="AX1210" s="25">
        <v>33472</v>
      </c>
      <c r="AY1210" s="25">
        <v>6472</v>
      </c>
    </row>
    <row r="1211" spans="2:51" hidden="1">
      <c r="B1211" s="5" t="s">
        <v>19</v>
      </c>
      <c r="C1211" s="2" t="s">
        <v>112</v>
      </c>
      <c r="D1211" s="2" t="s">
        <v>100</v>
      </c>
      <c r="E1211" s="2"/>
      <c r="F1211" s="2"/>
      <c r="G1211" s="3">
        <v>46248</v>
      </c>
      <c r="H1211" s="2" t="s">
        <v>5883</v>
      </c>
      <c r="I1211" s="3">
        <v>46248</v>
      </c>
      <c r="J1211" s="2" t="s">
        <v>5884</v>
      </c>
      <c r="K1211" s="2"/>
      <c r="L1211" s="2"/>
      <c r="M1211" s="2" t="s">
        <v>90</v>
      </c>
      <c r="N1211" s="3"/>
      <c r="O1211" s="2"/>
      <c r="P1211" s="2"/>
      <c r="Q1211" s="2" t="s">
        <v>526</v>
      </c>
      <c r="R1211" s="2" t="s">
        <v>526</v>
      </c>
      <c r="S1211" s="2"/>
      <c r="T1211" s="3">
        <v>46248</v>
      </c>
      <c r="U1211" s="2" t="s">
        <v>5885</v>
      </c>
      <c r="V1211" s="2"/>
      <c r="W1211" s="2" t="s">
        <v>790</v>
      </c>
      <c r="X1211" s="2" t="s">
        <v>113</v>
      </c>
      <c r="Y1211" s="2" t="s">
        <v>196</v>
      </c>
      <c r="Z1211" s="2" t="s">
        <v>92</v>
      </c>
      <c r="AA1211" s="2" t="s">
        <v>90</v>
      </c>
      <c r="AB1211" s="2"/>
      <c r="AC1211" s="2" t="s">
        <v>114</v>
      </c>
      <c r="AD1211" s="2">
        <v>1</v>
      </c>
      <c r="AE1211" s="2" t="s">
        <v>390</v>
      </c>
      <c r="AF1211" s="2" t="s">
        <v>362</v>
      </c>
      <c r="AG1211" s="2" t="s">
        <v>362</v>
      </c>
      <c r="AH1211" s="2" t="s">
        <v>391</v>
      </c>
      <c r="AI1211" s="2"/>
      <c r="AJ1211" s="2" t="s">
        <v>282</v>
      </c>
      <c r="AK1211" s="2" t="s">
        <v>3</v>
      </c>
      <c r="AL1211" s="2" t="s">
        <v>3</v>
      </c>
      <c r="AM1211" s="2" t="s">
        <v>283</v>
      </c>
      <c r="AN1211" s="2" t="s">
        <v>5886</v>
      </c>
      <c r="AO1211" s="22">
        <v>0</v>
      </c>
      <c r="AP1211" s="22">
        <v>0</v>
      </c>
      <c r="AQ1211" s="22">
        <v>0</v>
      </c>
      <c r="AR1211" s="22">
        <v>0</v>
      </c>
      <c r="AS1211" s="25">
        <v>24500</v>
      </c>
      <c r="AT1211" s="25">
        <v>0</v>
      </c>
      <c r="AU1211" s="25">
        <v>25316.55</v>
      </c>
      <c r="AV1211" s="25">
        <v>0</v>
      </c>
      <c r="AW1211" s="25">
        <v>24500</v>
      </c>
      <c r="AX1211" s="25">
        <v>25316.55</v>
      </c>
      <c r="AY1211" s="25">
        <v>816.55</v>
      </c>
    </row>
    <row r="1212" spans="2:51" hidden="1">
      <c r="B1212" s="5" t="s">
        <v>19</v>
      </c>
      <c r="C1212" s="2" t="s">
        <v>112</v>
      </c>
      <c r="D1212" s="2" t="s">
        <v>100</v>
      </c>
      <c r="E1212" s="2"/>
      <c r="F1212" s="2"/>
      <c r="G1212" s="3">
        <v>46248</v>
      </c>
      <c r="H1212" s="2" t="s">
        <v>5887</v>
      </c>
      <c r="I1212" s="3">
        <v>46248</v>
      </c>
      <c r="J1212" s="2" t="s">
        <v>5888</v>
      </c>
      <c r="K1212" s="2"/>
      <c r="L1212" s="2"/>
      <c r="M1212" s="2" t="s">
        <v>90</v>
      </c>
      <c r="N1212" s="3"/>
      <c r="O1212" s="2"/>
      <c r="P1212" s="2"/>
      <c r="Q1212" s="2" t="s">
        <v>23</v>
      </c>
      <c r="R1212" s="2" t="s">
        <v>23</v>
      </c>
      <c r="S1212" s="2"/>
      <c r="T1212" s="3">
        <v>46248</v>
      </c>
      <c r="U1212" s="2" t="s">
        <v>5889</v>
      </c>
      <c r="V1212" s="2"/>
      <c r="W1212" s="2" t="s">
        <v>5890</v>
      </c>
      <c r="X1212" s="2" t="s">
        <v>1178</v>
      </c>
      <c r="Y1212" s="2" t="s">
        <v>5891</v>
      </c>
      <c r="Z1212" s="2" t="s">
        <v>92</v>
      </c>
      <c r="AA1212" s="2" t="s">
        <v>90</v>
      </c>
      <c r="AB1212" s="2"/>
      <c r="AC1212" s="2" t="s">
        <v>114</v>
      </c>
      <c r="AD1212" s="2">
        <v>1</v>
      </c>
      <c r="AE1212" s="2" t="s">
        <v>216</v>
      </c>
      <c r="AF1212" s="2" t="s">
        <v>216</v>
      </c>
      <c r="AG1212" s="2" t="s">
        <v>103</v>
      </c>
      <c r="AH1212" s="2"/>
      <c r="AI1212" s="2"/>
      <c r="AJ1212" s="2" t="s">
        <v>179</v>
      </c>
      <c r="AK1212" s="2" t="s">
        <v>8</v>
      </c>
      <c r="AL1212" s="2" t="s">
        <v>8</v>
      </c>
      <c r="AM1212" s="2" t="s">
        <v>180</v>
      </c>
      <c r="AN1212" s="2" t="s">
        <v>5892</v>
      </c>
      <c r="AO1212" s="22">
        <v>0</v>
      </c>
      <c r="AP1212" s="22">
        <v>0</v>
      </c>
      <c r="AQ1212" s="22">
        <v>0</v>
      </c>
      <c r="AR1212" s="22">
        <v>0</v>
      </c>
      <c r="AS1212" s="25">
        <v>17000</v>
      </c>
      <c r="AT1212" s="25">
        <v>0</v>
      </c>
      <c r="AU1212" s="25">
        <v>20455</v>
      </c>
      <c r="AV1212" s="25">
        <v>0</v>
      </c>
      <c r="AW1212" s="25">
        <v>17000</v>
      </c>
      <c r="AX1212" s="25">
        <v>20455</v>
      </c>
      <c r="AY1212" s="25">
        <v>3455</v>
      </c>
    </row>
    <row r="1213" spans="2:51" hidden="1">
      <c r="B1213" s="5" t="s">
        <v>19</v>
      </c>
      <c r="C1213" s="2" t="s">
        <v>131</v>
      </c>
      <c r="D1213" s="2"/>
      <c r="E1213" s="2"/>
      <c r="F1213" s="2" t="s">
        <v>126</v>
      </c>
      <c r="G1213" s="3">
        <v>46248</v>
      </c>
      <c r="H1213" s="2" t="s">
        <v>5893</v>
      </c>
      <c r="I1213" s="3">
        <v>46248</v>
      </c>
      <c r="J1213" s="2" t="s">
        <v>5894</v>
      </c>
      <c r="K1213" s="2" t="s">
        <v>126</v>
      </c>
      <c r="L1213" s="2"/>
      <c r="M1213" s="2" t="s">
        <v>90</v>
      </c>
      <c r="N1213" s="3">
        <v>46249</v>
      </c>
      <c r="O1213" s="2"/>
      <c r="P1213" s="2"/>
      <c r="Q1213" s="2" t="s">
        <v>25</v>
      </c>
      <c r="R1213" s="2" t="s">
        <v>25</v>
      </c>
      <c r="S1213" s="2"/>
      <c r="T1213" s="3"/>
      <c r="U1213" s="2"/>
      <c r="V1213" s="2"/>
      <c r="W1213" s="2" t="s">
        <v>899</v>
      </c>
      <c r="X1213" s="2" t="s">
        <v>113</v>
      </c>
      <c r="Y1213" s="2" t="s">
        <v>170</v>
      </c>
      <c r="Z1213" s="2" t="s">
        <v>92</v>
      </c>
      <c r="AA1213" s="2" t="s">
        <v>90</v>
      </c>
      <c r="AB1213" s="2"/>
      <c r="AC1213" s="2" t="s">
        <v>114</v>
      </c>
      <c r="AD1213" s="2"/>
      <c r="AE1213" s="2" t="s">
        <v>171</v>
      </c>
      <c r="AF1213" s="2" t="s">
        <v>125</v>
      </c>
      <c r="AG1213" s="2" t="s">
        <v>126</v>
      </c>
      <c r="AH1213" s="2" t="s">
        <v>127</v>
      </c>
      <c r="AI1213" s="2"/>
      <c r="AJ1213" s="2" t="s">
        <v>363</v>
      </c>
      <c r="AK1213" s="2" t="s">
        <v>361</v>
      </c>
      <c r="AL1213" s="2" t="s">
        <v>361</v>
      </c>
      <c r="AM1213" s="2" t="s">
        <v>364</v>
      </c>
      <c r="AN1213" s="2" t="s">
        <v>467</v>
      </c>
      <c r="AO1213" s="22">
        <v>0</v>
      </c>
      <c r="AP1213" s="22">
        <v>0</v>
      </c>
      <c r="AQ1213" s="22">
        <v>1</v>
      </c>
      <c r="AR1213" s="22"/>
      <c r="AS1213" s="25">
        <v>37279</v>
      </c>
      <c r="AT1213" s="25">
        <v>0</v>
      </c>
      <c r="AU1213" s="25">
        <v>38873</v>
      </c>
      <c r="AV1213" s="25">
        <v>0</v>
      </c>
      <c r="AW1213" s="25">
        <v>37279</v>
      </c>
      <c r="AX1213" s="25">
        <v>38873</v>
      </c>
      <c r="AY1213" s="25">
        <v>1594</v>
      </c>
    </row>
    <row r="1214" spans="2:51" hidden="1">
      <c r="B1214" s="5" t="s">
        <v>19</v>
      </c>
      <c r="C1214" s="2" t="s">
        <v>131</v>
      </c>
      <c r="D1214" s="2"/>
      <c r="E1214" s="2"/>
      <c r="F1214" s="2" t="s">
        <v>126</v>
      </c>
      <c r="G1214" s="3">
        <v>46248</v>
      </c>
      <c r="H1214" s="2" t="s">
        <v>5895</v>
      </c>
      <c r="I1214" s="3">
        <v>46248</v>
      </c>
      <c r="J1214" s="2" t="s">
        <v>5896</v>
      </c>
      <c r="K1214" s="2" t="s">
        <v>126</v>
      </c>
      <c r="L1214" s="2"/>
      <c r="M1214" s="2" t="s">
        <v>90</v>
      </c>
      <c r="N1214" s="3">
        <v>46248</v>
      </c>
      <c r="O1214" s="2"/>
      <c r="P1214" s="2"/>
      <c r="Q1214" s="2" t="s">
        <v>25</v>
      </c>
      <c r="R1214" s="2" t="s">
        <v>25</v>
      </c>
      <c r="S1214" s="2"/>
      <c r="T1214" s="3"/>
      <c r="U1214" s="2"/>
      <c r="V1214" s="2"/>
      <c r="W1214" s="2" t="s">
        <v>478</v>
      </c>
      <c r="X1214" s="2" t="s">
        <v>113</v>
      </c>
      <c r="Y1214" s="2" t="s">
        <v>276</v>
      </c>
      <c r="Z1214" s="2" t="s">
        <v>92</v>
      </c>
      <c r="AA1214" s="2" t="s">
        <v>90</v>
      </c>
      <c r="AB1214" s="2"/>
      <c r="AC1214" s="2" t="s">
        <v>114</v>
      </c>
      <c r="AD1214" s="2"/>
      <c r="AE1214" s="2" t="s">
        <v>171</v>
      </c>
      <c r="AF1214" s="2" t="s">
        <v>125</v>
      </c>
      <c r="AG1214" s="2" t="s">
        <v>126</v>
      </c>
      <c r="AH1214" s="2" t="s">
        <v>127</v>
      </c>
      <c r="AI1214" s="2"/>
      <c r="AJ1214" s="2" t="s">
        <v>138</v>
      </c>
      <c r="AK1214" s="2" t="s">
        <v>103</v>
      </c>
      <c r="AL1214" s="2" t="s">
        <v>103</v>
      </c>
      <c r="AM1214" s="2" t="s">
        <v>139</v>
      </c>
      <c r="AN1214" s="2" t="s">
        <v>388</v>
      </c>
      <c r="AO1214" s="22">
        <v>0</v>
      </c>
      <c r="AP1214" s="22">
        <v>0</v>
      </c>
      <c r="AQ1214" s="22">
        <v>1</v>
      </c>
      <c r="AR1214" s="22"/>
      <c r="AS1214" s="25">
        <v>10610</v>
      </c>
      <c r="AT1214" s="25">
        <v>0</v>
      </c>
      <c r="AU1214" s="25">
        <v>12659</v>
      </c>
      <c r="AV1214" s="25">
        <v>0</v>
      </c>
      <c r="AW1214" s="25">
        <v>10610</v>
      </c>
      <c r="AX1214" s="25">
        <v>12659</v>
      </c>
      <c r="AY1214" s="25">
        <v>2049</v>
      </c>
    </row>
    <row r="1215" spans="2:51" hidden="1">
      <c r="B1215" s="5" t="s">
        <v>19</v>
      </c>
      <c r="C1215" s="2" t="s">
        <v>131</v>
      </c>
      <c r="D1215" s="2"/>
      <c r="E1215" s="2"/>
      <c r="F1215" s="2" t="s">
        <v>126</v>
      </c>
      <c r="G1215" s="3">
        <v>46248</v>
      </c>
      <c r="H1215" s="2" t="s">
        <v>5897</v>
      </c>
      <c r="I1215" s="3">
        <v>46248</v>
      </c>
      <c r="J1215" s="2" t="s">
        <v>5898</v>
      </c>
      <c r="K1215" s="2" t="s">
        <v>126</v>
      </c>
      <c r="L1215" s="2"/>
      <c r="M1215" s="2" t="s">
        <v>90</v>
      </c>
      <c r="N1215" s="3">
        <v>46248</v>
      </c>
      <c r="O1215" s="2"/>
      <c r="P1215" s="2"/>
      <c r="Q1215" s="2" t="s">
        <v>25</v>
      </c>
      <c r="R1215" s="2" t="s">
        <v>25</v>
      </c>
      <c r="S1215" s="2"/>
      <c r="T1215" s="3"/>
      <c r="U1215" s="2"/>
      <c r="V1215" s="2"/>
      <c r="W1215" s="2" t="s">
        <v>284</v>
      </c>
      <c r="X1215" s="2" t="s">
        <v>133</v>
      </c>
      <c r="Y1215" s="2" t="s">
        <v>475</v>
      </c>
      <c r="Z1215" s="2" t="s">
        <v>92</v>
      </c>
      <c r="AA1215" s="2" t="s">
        <v>90</v>
      </c>
      <c r="AB1215" s="2"/>
      <c r="AC1215" s="2" t="s">
        <v>114</v>
      </c>
      <c r="AD1215" s="2"/>
      <c r="AE1215" s="2" t="s">
        <v>171</v>
      </c>
      <c r="AF1215" s="2" t="s">
        <v>125</v>
      </c>
      <c r="AG1215" s="2" t="s">
        <v>126</v>
      </c>
      <c r="AH1215" s="2" t="s">
        <v>127</v>
      </c>
      <c r="AI1215" s="2"/>
      <c r="AJ1215" s="2" t="s">
        <v>138</v>
      </c>
      <c r="AK1215" s="2" t="s">
        <v>103</v>
      </c>
      <c r="AL1215" s="2" t="s">
        <v>103</v>
      </c>
      <c r="AM1215" s="2" t="s">
        <v>139</v>
      </c>
      <c r="AN1215" s="2" t="s">
        <v>590</v>
      </c>
      <c r="AO1215" s="22">
        <v>0</v>
      </c>
      <c r="AP1215" s="22">
        <v>0</v>
      </c>
      <c r="AQ1215" s="22">
        <v>1</v>
      </c>
      <c r="AR1215" s="22"/>
      <c r="AS1215" s="25">
        <v>10610</v>
      </c>
      <c r="AT1215" s="25">
        <v>0</v>
      </c>
      <c r="AU1215" s="25">
        <v>11506</v>
      </c>
      <c r="AV1215" s="25">
        <v>0</v>
      </c>
      <c r="AW1215" s="25">
        <v>10610</v>
      </c>
      <c r="AX1215" s="25">
        <v>11506</v>
      </c>
      <c r="AY1215" s="25">
        <v>896</v>
      </c>
    </row>
    <row r="1216" spans="2:51" hidden="1">
      <c r="B1216" s="5" t="s">
        <v>19</v>
      </c>
      <c r="C1216" s="2" t="s">
        <v>131</v>
      </c>
      <c r="D1216" s="2"/>
      <c r="E1216" s="2"/>
      <c r="F1216" s="2" t="s">
        <v>126</v>
      </c>
      <c r="G1216" s="3">
        <v>46248</v>
      </c>
      <c r="H1216" s="2" t="s">
        <v>5899</v>
      </c>
      <c r="I1216" s="3">
        <v>46248</v>
      </c>
      <c r="J1216" s="2" t="s">
        <v>5900</v>
      </c>
      <c r="K1216" s="2" t="s">
        <v>126</v>
      </c>
      <c r="L1216" s="2"/>
      <c r="M1216" s="2" t="s">
        <v>90</v>
      </c>
      <c r="N1216" s="3">
        <v>46248</v>
      </c>
      <c r="O1216" s="2"/>
      <c r="P1216" s="2"/>
      <c r="Q1216" s="2" t="s">
        <v>25</v>
      </c>
      <c r="R1216" s="2" t="s">
        <v>25</v>
      </c>
      <c r="S1216" s="2"/>
      <c r="T1216" s="3"/>
      <c r="U1216" s="2"/>
      <c r="V1216" s="2"/>
      <c r="W1216" s="2" t="s">
        <v>661</v>
      </c>
      <c r="X1216" s="2" t="s">
        <v>113</v>
      </c>
      <c r="Y1216" s="2" t="s">
        <v>170</v>
      </c>
      <c r="Z1216" s="2" t="s">
        <v>92</v>
      </c>
      <c r="AA1216" s="2" t="s">
        <v>90</v>
      </c>
      <c r="AB1216" s="2"/>
      <c r="AC1216" s="2" t="s">
        <v>114</v>
      </c>
      <c r="AD1216" s="2"/>
      <c r="AE1216" s="2" t="s">
        <v>171</v>
      </c>
      <c r="AF1216" s="2" t="s">
        <v>125</v>
      </c>
      <c r="AG1216" s="2" t="s">
        <v>126</v>
      </c>
      <c r="AH1216" s="2" t="s">
        <v>127</v>
      </c>
      <c r="AI1216" s="2"/>
      <c r="AJ1216" s="2" t="s">
        <v>140</v>
      </c>
      <c r="AK1216" s="2" t="s">
        <v>141</v>
      </c>
      <c r="AL1216" s="2" t="s">
        <v>141</v>
      </c>
      <c r="AM1216" s="2" t="s">
        <v>142</v>
      </c>
      <c r="AN1216" s="2" t="s">
        <v>1174</v>
      </c>
      <c r="AO1216" s="22">
        <v>0</v>
      </c>
      <c r="AP1216" s="22">
        <v>0</v>
      </c>
      <c r="AQ1216" s="22">
        <v>1</v>
      </c>
      <c r="AR1216" s="22"/>
      <c r="AS1216" s="25">
        <v>35661</v>
      </c>
      <c r="AT1216" s="25">
        <v>0</v>
      </c>
      <c r="AU1216" s="25">
        <v>39114</v>
      </c>
      <c r="AV1216" s="25">
        <v>0</v>
      </c>
      <c r="AW1216" s="25">
        <v>35661</v>
      </c>
      <c r="AX1216" s="25">
        <v>39114</v>
      </c>
      <c r="AY1216" s="25">
        <v>3453</v>
      </c>
    </row>
    <row r="1217" spans="2:51" hidden="1">
      <c r="B1217" s="5" t="s">
        <v>19</v>
      </c>
      <c r="C1217" s="2" t="s">
        <v>131</v>
      </c>
      <c r="D1217" s="2"/>
      <c r="E1217" s="2"/>
      <c r="F1217" s="2" t="s">
        <v>126</v>
      </c>
      <c r="G1217" s="3">
        <v>46248</v>
      </c>
      <c r="H1217" s="2" t="s">
        <v>5901</v>
      </c>
      <c r="I1217" s="3">
        <v>46248</v>
      </c>
      <c r="J1217" s="2" t="s">
        <v>5902</v>
      </c>
      <c r="K1217" s="2" t="s">
        <v>126</v>
      </c>
      <c r="L1217" s="2"/>
      <c r="M1217" s="2" t="s">
        <v>90</v>
      </c>
      <c r="N1217" s="3">
        <v>46248</v>
      </c>
      <c r="O1217" s="2"/>
      <c r="P1217" s="2"/>
      <c r="Q1217" s="2" t="s">
        <v>25</v>
      </c>
      <c r="R1217" s="2" t="s">
        <v>25</v>
      </c>
      <c r="S1217" s="2"/>
      <c r="T1217" s="3"/>
      <c r="U1217" s="2"/>
      <c r="V1217" s="2"/>
      <c r="W1217" s="2" t="s">
        <v>931</v>
      </c>
      <c r="X1217" s="2" t="s">
        <v>113</v>
      </c>
      <c r="Y1217" s="2" t="s">
        <v>170</v>
      </c>
      <c r="Z1217" s="2" t="s">
        <v>92</v>
      </c>
      <c r="AA1217" s="2" t="s">
        <v>90</v>
      </c>
      <c r="AB1217" s="2"/>
      <c r="AC1217" s="2" t="s">
        <v>114</v>
      </c>
      <c r="AD1217" s="2"/>
      <c r="AE1217" s="2" t="s">
        <v>171</v>
      </c>
      <c r="AF1217" s="2" t="s">
        <v>125</v>
      </c>
      <c r="AG1217" s="2" t="s">
        <v>126</v>
      </c>
      <c r="AH1217" s="2" t="s">
        <v>127</v>
      </c>
      <c r="AI1217" s="2"/>
      <c r="AJ1217" s="2" t="s">
        <v>245</v>
      </c>
      <c r="AK1217" s="2" t="s">
        <v>246</v>
      </c>
      <c r="AL1217" s="2" t="s">
        <v>246</v>
      </c>
      <c r="AM1217" s="2" t="s">
        <v>247</v>
      </c>
      <c r="AN1217" s="2" t="s">
        <v>783</v>
      </c>
      <c r="AO1217" s="22">
        <v>0</v>
      </c>
      <c r="AP1217" s="22">
        <v>0</v>
      </c>
      <c r="AQ1217" s="22">
        <v>1</v>
      </c>
      <c r="AR1217" s="22"/>
      <c r="AS1217" s="25">
        <v>49238</v>
      </c>
      <c r="AT1217" s="25">
        <v>0</v>
      </c>
      <c r="AU1217" s="25">
        <v>56773</v>
      </c>
      <c r="AV1217" s="25">
        <v>0</v>
      </c>
      <c r="AW1217" s="25">
        <v>49238</v>
      </c>
      <c r="AX1217" s="25">
        <v>56773</v>
      </c>
      <c r="AY1217" s="25">
        <v>7535</v>
      </c>
    </row>
    <row r="1218" spans="2:51" hidden="1">
      <c r="B1218" s="5" t="s">
        <v>19</v>
      </c>
      <c r="C1218" s="2" t="s">
        <v>131</v>
      </c>
      <c r="D1218" s="2"/>
      <c r="E1218" s="2"/>
      <c r="F1218" s="2" t="s">
        <v>126</v>
      </c>
      <c r="G1218" s="3">
        <v>46248</v>
      </c>
      <c r="H1218" s="2" t="s">
        <v>5903</v>
      </c>
      <c r="I1218" s="3">
        <v>46248</v>
      </c>
      <c r="J1218" s="2" t="s">
        <v>5904</v>
      </c>
      <c r="K1218" s="2" t="s">
        <v>126</v>
      </c>
      <c r="L1218" s="2"/>
      <c r="M1218" s="2" t="s">
        <v>90</v>
      </c>
      <c r="N1218" s="3">
        <v>46248</v>
      </c>
      <c r="O1218" s="2"/>
      <c r="P1218" s="2"/>
      <c r="Q1218" s="2" t="s">
        <v>25</v>
      </c>
      <c r="R1218" s="2" t="s">
        <v>25</v>
      </c>
      <c r="S1218" s="2"/>
      <c r="T1218" s="3"/>
      <c r="U1218" s="2"/>
      <c r="V1218" s="2"/>
      <c r="W1218" s="2" t="s">
        <v>670</v>
      </c>
      <c r="X1218" s="2" t="s">
        <v>113</v>
      </c>
      <c r="Y1218" s="2" t="s">
        <v>170</v>
      </c>
      <c r="Z1218" s="2" t="s">
        <v>92</v>
      </c>
      <c r="AA1218" s="2" t="s">
        <v>90</v>
      </c>
      <c r="AB1218" s="2"/>
      <c r="AC1218" s="2" t="s">
        <v>114</v>
      </c>
      <c r="AD1218" s="2"/>
      <c r="AE1218" s="2" t="s">
        <v>171</v>
      </c>
      <c r="AF1218" s="2" t="s">
        <v>125</v>
      </c>
      <c r="AG1218" s="2" t="s">
        <v>126</v>
      </c>
      <c r="AH1218" s="2" t="s">
        <v>127</v>
      </c>
      <c r="AI1218" s="2"/>
      <c r="AJ1218" s="2" t="s">
        <v>97</v>
      </c>
      <c r="AK1218" s="2" t="s">
        <v>14</v>
      </c>
      <c r="AL1218" s="2" t="s">
        <v>14</v>
      </c>
      <c r="AM1218" s="2" t="s">
        <v>98</v>
      </c>
      <c r="AN1218" s="2" t="s">
        <v>489</v>
      </c>
      <c r="AO1218" s="22">
        <v>0</v>
      </c>
      <c r="AP1218" s="22">
        <v>0</v>
      </c>
      <c r="AQ1218" s="22">
        <v>1</v>
      </c>
      <c r="AR1218" s="22"/>
      <c r="AS1218" s="25">
        <v>26382</v>
      </c>
      <c r="AT1218" s="25">
        <v>0</v>
      </c>
      <c r="AU1218" s="25">
        <v>28770</v>
      </c>
      <c r="AV1218" s="25">
        <v>0</v>
      </c>
      <c r="AW1218" s="25">
        <v>26382</v>
      </c>
      <c r="AX1218" s="25">
        <v>28770</v>
      </c>
      <c r="AY1218" s="25">
        <v>2388</v>
      </c>
    </row>
    <row r="1219" spans="2:51" hidden="1">
      <c r="B1219" s="5" t="s">
        <v>19</v>
      </c>
      <c r="C1219" s="2" t="s">
        <v>131</v>
      </c>
      <c r="D1219" s="2"/>
      <c r="E1219" s="2"/>
      <c r="F1219" s="2" t="s">
        <v>126</v>
      </c>
      <c r="G1219" s="3">
        <v>46248</v>
      </c>
      <c r="H1219" s="2" t="s">
        <v>5905</v>
      </c>
      <c r="I1219" s="3">
        <v>46248</v>
      </c>
      <c r="J1219" s="2" t="s">
        <v>5906</v>
      </c>
      <c r="K1219" s="2" t="s">
        <v>126</v>
      </c>
      <c r="L1219" s="2"/>
      <c r="M1219" s="2" t="s">
        <v>90</v>
      </c>
      <c r="N1219" s="3">
        <v>46248</v>
      </c>
      <c r="O1219" s="2"/>
      <c r="P1219" s="2"/>
      <c r="Q1219" s="2" t="s">
        <v>25</v>
      </c>
      <c r="R1219" s="2" t="s">
        <v>25</v>
      </c>
      <c r="S1219" s="2"/>
      <c r="T1219" s="3"/>
      <c r="U1219" s="2"/>
      <c r="V1219" s="2"/>
      <c r="W1219" s="2" t="s">
        <v>1130</v>
      </c>
      <c r="X1219" s="2" t="s">
        <v>133</v>
      </c>
      <c r="Y1219" s="2" t="s">
        <v>170</v>
      </c>
      <c r="Z1219" s="2" t="s">
        <v>92</v>
      </c>
      <c r="AA1219" s="2" t="s">
        <v>90</v>
      </c>
      <c r="AB1219" s="2"/>
      <c r="AC1219" s="2" t="s">
        <v>114</v>
      </c>
      <c r="AD1219" s="2"/>
      <c r="AE1219" s="2" t="s">
        <v>171</v>
      </c>
      <c r="AF1219" s="2" t="s">
        <v>125</v>
      </c>
      <c r="AG1219" s="2" t="s">
        <v>126</v>
      </c>
      <c r="AH1219" s="2" t="s">
        <v>127</v>
      </c>
      <c r="AI1219" s="2"/>
      <c r="AJ1219" s="2" t="s">
        <v>231</v>
      </c>
      <c r="AK1219" s="2" t="s">
        <v>207</v>
      </c>
      <c r="AL1219" s="2" t="s">
        <v>207</v>
      </c>
      <c r="AM1219" s="2" t="s">
        <v>178</v>
      </c>
      <c r="AN1219" s="2" t="s">
        <v>657</v>
      </c>
      <c r="AO1219" s="22">
        <v>0</v>
      </c>
      <c r="AP1219" s="22">
        <v>0</v>
      </c>
      <c r="AQ1219" s="22">
        <v>1</v>
      </c>
      <c r="AR1219" s="22"/>
      <c r="AS1219" s="25">
        <v>26956</v>
      </c>
      <c r="AT1219" s="25">
        <v>0</v>
      </c>
      <c r="AU1219" s="25">
        <v>30460</v>
      </c>
      <c r="AV1219" s="25">
        <v>0</v>
      </c>
      <c r="AW1219" s="25">
        <v>26956</v>
      </c>
      <c r="AX1219" s="25">
        <v>30460</v>
      </c>
      <c r="AY1219" s="25">
        <v>3504</v>
      </c>
    </row>
    <row r="1220" spans="2:51" hidden="1">
      <c r="B1220" s="5" t="s">
        <v>19</v>
      </c>
      <c r="C1220" s="2" t="s">
        <v>131</v>
      </c>
      <c r="D1220" s="2"/>
      <c r="E1220" s="2"/>
      <c r="F1220" s="2" t="s">
        <v>126</v>
      </c>
      <c r="G1220" s="3">
        <v>46248</v>
      </c>
      <c r="H1220" s="2" t="s">
        <v>5907</v>
      </c>
      <c r="I1220" s="3">
        <v>46248</v>
      </c>
      <c r="J1220" s="2" t="s">
        <v>5908</v>
      </c>
      <c r="K1220" s="2" t="s">
        <v>126</v>
      </c>
      <c r="L1220" s="2"/>
      <c r="M1220" s="2" t="s">
        <v>90</v>
      </c>
      <c r="N1220" s="3">
        <v>46248</v>
      </c>
      <c r="O1220" s="2"/>
      <c r="P1220" s="2"/>
      <c r="Q1220" s="2" t="s">
        <v>25</v>
      </c>
      <c r="R1220" s="2" t="s">
        <v>25</v>
      </c>
      <c r="S1220" s="2"/>
      <c r="T1220" s="3"/>
      <c r="U1220" s="2"/>
      <c r="V1220" s="2"/>
      <c r="W1220" s="2" t="s">
        <v>5909</v>
      </c>
      <c r="X1220" s="2" t="s">
        <v>113</v>
      </c>
      <c r="Y1220" s="2" t="s">
        <v>5910</v>
      </c>
      <c r="Z1220" s="2" t="s">
        <v>92</v>
      </c>
      <c r="AA1220" s="2" t="s">
        <v>90</v>
      </c>
      <c r="AB1220" s="2"/>
      <c r="AC1220" s="2" t="s">
        <v>114</v>
      </c>
      <c r="AD1220" s="2"/>
      <c r="AE1220" s="2" t="s">
        <v>171</v>
      </c>
      <c r="AF1220" s="2" t="s">
        <v>125</v>
      </c>
      <c r="AG1220" s="2" t="s">
        <v>126</v>
      </c>
      <c r="AH1220" s="2" t="s">
        <v>127</v>
      </c>
      <c r="AI1220" s="2"/>
      <c r="AJ1220" s="2" t="s">
        <v>176</v>
      </c>
      <c r="AK1220" s="2" t="s">
        <v>177</v>
      </c>
      <c r="AL1220" s="2" t="s">
        <v>177</v>
      </c>
      <c r="AM1220" s="2" t="s">
        <v>178</v>
      </c>
      <c r="AN1220" s="2" t="s">
        <v>574</v>
      </c>
      <c r="AO1220" s="22">
        <v>0</v>
      </c>
      <c r="AP1220" s="22">
        <v>0</v>
      </c>
      <c r="AQ1220" s="22">
        <v>1</v>
      </c>
      <c r="AR1220" s="22"/>
      <c r="AS1220" s="25">
        <v>38999</v>
      </c>
      <c r="AT1220" s="25">
        <v>0</v>
      </c>
      <c r="AU1220" s="25">
        <v>45109</v>
      </c>
      <c r="AV1220" s="25">
        <v>0</v>
      </c>
      <c r="AW1220" s="25">
        <v>38999</v>
      </c>
      <c r="AX1220" s="25">
        <v>45109</v>
      </c>
      <c r="AY1220" s="25">
        <v>6110</v>
      </c>
    </row>
    <row r="1221" spans="2:51" hidden="1">
      <c r="B1221" s="5" t="s">
        <v>19</v>
      </c>
      <c r="C1221" s="2" t="s">
        <v>131</v>
      </c>
      <c r="D1221" s="2"/>
      <c r="E1221" s="2"/>
      <c r="F1221" s="2" t="s">
        <v>126</v>
      </c>
      <c r="G1221" s="3">
        <v>46248</v>
      </c>
      <c r="H1221" s="2" t="s">
        <v>5911</v>
      </c>
      <c r="I1221" s="3">
        <v>46248</v>
      </c>
      <c r="J1221" s="2" t="s">
        <v>5912</v>
      </c>
      <c r="K1221" s="2" t="s">
        <v>126</v>
      </c>
      <c r="L1221" s="2"/>
      <c r="M1221" s="2" t="s">
        <v>90</v>
      </c>
      <c r="N1221" s="3">
        <v>46248</v>
      </c>
      <c r="O1221" s="2"/>
      <c r="P1221" s="2"/>
      <c r="Q1221" s="2" t="s">
        <v>25</v>
      </c>
      <c r="R1221" s="2" t="s">
        <v>25</v>
      </c>
      <c r="S1221" s="2"/>
      <c r="T1221" s="3"/>
      <c r="U1221" s="2"/>
      <c r="V1221" s="2"/>
      <c r="W1221" s="2" t="s">
        <v>464</v>
      </c>
      <c r="X1221" s="2" t="s">
        <v>113</v>
      </c>
      <c r="Y1221" s="2" t="s">
        <v>170</v>
      </c>
      <c r="Z1221" s="2" t="s">
        <v>92</v>
      </c>
      <c r="AA1221" s="2" t="s">
        <v>90</v>
      </c>
      <c r="AB1221" s="2"/>
      <c r="AC1221" s="2" t="s">
        <v>114</v>
      </c>
      <c r="AD1221" s="2"/>
      <c r="AE1221" s="2" t="s">
        <v>171</v>
      </c>
      <c r="AF1221" s="2" t="s">
        <v>125</v>
      </c>
      <c r="AG1221" s="2" t="s">
        <v>126</v>
      </c>
      <c r="AH1221" s="2" t="s">
        <v>127</v>
      </c>
      <c r="AI1221" s="2"/>
      <c r="AJ1221" s="2" t="s">
        <v>123</v>
      </c>
      <c r="AK1221" s="2" t="s">
        <v>13</v>
      </c>
      <c r="AL1221" s="2" t="s">
        <v>13</v>
      </c>
      <c r="AM1221" s="2" t="s">
        <v>124</v>
      </c>
      <c r="AN1221" s="2" t="s">
        <v>761</v>
      </c>
      <c r="AO1221" s="22">
        <v>0</v>
      </c>
      <c r="AP1221" s="22">
        <v>0</v>
      </c>
      <c r="AQ1221" s="22">
        <v>1</v>
      </c>
      <c r="AR1221" s="22"/>
      <c r="AS1221" s="25">
        <v>19643</v>
      </c>
      <c r="AT1221" s="25">
        <v>0</v>
      </c>
      <c r="AU1221" s="25">
        <v>21897</v>
      </c>
      <c r="AV1221" s="25">
        <v>0</v>
      </c>
      <c r="AW1221" s="25">
        <v>19643</v>
      </c>
      <c r="AX1221" s="25">
        <v>21897</v>
      </c>
      <c r="AY1221" s="25">
        <v>2254</v>
      </c>
    </row>
    <row r="1222" spans="2:51" hidden="1">
      <c r="B1222" s="5" t="s">
        <v>19</v>
      </c>
      <c r="C1222" s="2" t="s">
        <v>131</v>
      </c>
      <c r="D1222" s="2"/>
      <c r="E1222" s="2"/>
      <c r="F1222" s="2" t="s">
        <v>126</v>
      </c>
      <c r="G1222" s="3">
        <v>46248</v>
      </c>
      <c r="H1222" s="2" t="s">
        <v>5913</v>
      </c>
      <c r="I1222" s="3">
        <v>46248</v>
      </c>
      <c r="J1222" s="2" t="s">
        <v>5914</v>
      </c>
      <c r="K1222" s="2" t="s">
        <v>126</v>
      </c>
      <c r="L1222" s="2"/>
      <c r="M1222" s="2" t="s">
        <v>90</v>
      </c>
      <c r="N1222" s="3">
        <v>46248</v>
      </c>
      <c r="O1222" s="2"/>
      <c r="P1222" s="2"/>
      <c r="Q1222" s="2" t="s">
        <v>25</v>
      </c>
      <c r="R1222" s="2" t="s">
        <v>25</v>
      </c>
      <c r="S1222" s="2"/>
      <c r="T1222" s="3"/>
      <c r="U1222" s="2"/>
      <c r="V1222" s="2"/>
      <c r="W1222" s="2" t="s">
        <v>607</v>
      </c>
      <c r="X1222" s="2" t="s">
        <v>133</v>
      </c>
      <c r="Y1222" s="2" t="s">
        <v>170</v>
      </c>
      <c r="Z1222" s="2" t="s">
        <v>92</v>
      </c>
      <c r="AA1222" s="2" t="s">
        <v>90</v>
      </c>
      <c r="AB1222" s="2"/>
      <c r="AC1222" s="2" t="s">
        <v>114</v>
      </c>
      <c r="AD1222" s="2"/>
      <c r="AE1222" s="2" t="s">
        <v>171</v>
      </c>
      <c r="AF1222" s="2" t="s">
        <v>125</v>
      </c>
      <c r="AG1222" s="2" t="s">
        <v>126</v>
      </c>
      <c r="AH1222" s="2" t="s">
        <v>127</v>
      </c>
      <c r="AI1222" s="2"/>
      <c r="AJ1222" s="2" t="s">
        <v>243</v>
      </c>
      <c r="AK1222" s="2" t="s">
        <v>11</v>
      </c>
      <c r="AL1222" s="2" t="s">
        <v>11</v>
      </c>
      <c r="AM1222" s="2" t="s">
        <v>244</v>
      </c>
      <c r="AN1222" s="2" t="s">
        <v>534</v>
      </c>
      <c r="AO1222" s="22">
        <v>0</v>
      </c>
      <c r="AP1222" s="22">
        <v>0</v>
      </c>
      <c r="AQ1222" s="22">
        <v>1</v>
      </c>
      <c r="AR1222" s="22"/>
      <c r="AS1222" s="25">
        <v>44735</v>
      </c>
      <c r="AT1222" s="25">
        <v>0</v>
      </c>
      <c r="AU1222" s="25">
        <v>55603</v>
      </c>
      <c r="AV1222" s="25">
        <v>0</v>
      </c>
      <c r="AW1222" s="25">
        <v>44735</v>
      </c>
      <c r="AX1222" s="25">
        <v>55603</v>
      </c>
      <c r="AY1222" s="25">
        <v>10868</v>
      </c>
    </row>
    <row r="1223" spans="2:51" hidden="1">
      <c r="B1223" s="5" t="s">
        <v>19</v>
      </c>
      <c r="C1223" s="2" t="s">
        <v>131</v>
      </c>
      <c r="D1223" s="2"/>
      <c r="E1223" s="2"/>
      <c r="F1223" s="2" t="s">
        <v>126</v>
      </c>
      <c r="G1223" s="3">
        <v>46248</v>
      </c>
      <c r="H1223" s="2" t="s">
        <v>5915</v>
      </c>
      <c r="I1223" s="3">
        <v>46248</v>
      </c>
      <c r="J1223" s="2" t="s">
        <v>5916</v>
      </c>
      <c r="K1223" s="2" t="s">
        <v>126</v>
      </c>
      <c r="L1223" s="2"/>
      <c r="M1223" s="2" t="s">
        <v>90</v>
      </c>
      <c r="N1223" s="3">
        <v>46248</v>
      </c>
      <c r="O1223" s="2"/>
      <c r="P1223" s="2"/>
      <c r="Q1223" s="2" t="s">
        <v>25</v>
      </c>
      <c r="R1223" s="2" t="s">
        <v>25</v>
      </c>
      <c r="S1223" s="2"/>
      <c r="T1223" s="3"/>
      <c r="U1223" s="2"/>
      <c r="V1223" s="2"/>
      <c r="W1223" s="2" t="s">
        <v>558</v>
      </c>
      <c r="X1223" s="2" t="s">
        <v>113</v>
      </c>
      <c r="Y1223" s="2" t="s">
        <v>170</v>
      </c>
      <c r="Z1223" s="2" t="s">
        <v>92</v>
      </c>
      <c r="AA1223" s="2" t="s">
        <v>90</v>
      </c>
      <c r="AB1223" s="2"/>
      <c r="AC1223" s="2" t="s">
        <v>114</v>
      </c>
      <c r="AD1223" s="2"/>
      <c r="AE1223" s="2" t="s">
        <v>171</v>
      </c>
      <c r="AF1223" s="2" t="s">
        <v>125</v>
      </c>
      <c r="AG1223" s="2" t="s">
        <v>126</v>
      </c>
      <c r="AH1223" s="2" t="s">
        <v>127</v>
      </c>
      <c r="AI1223" s="2"/>
      <c r="AJ1223" s="2" t="s">
        <v>138</v>
      </c>
      <c r="AK1223" s="2" t="s">
        <v>103</v>
      </c>
      <c r="AL1223" s="2" t="s">
        <v>103</v>
      </c>
      <c r="AM1223" s="2" t="s">
        <v>139</v>
      </c>
      <c r="AN1223" s="2" t="s">
        <v>406</v>
      </c>
      <c r="AO1223" s="22">
        <v>0</v>
      </c>
      <c r="AP1223" s="22">
        <v>0</v>
      </c>
      <c r="AQ1223" s="22">
        <v>1</v>
      </c>
      <c r="AR1223" s="22"/>
      <c r="AS1223" s="25">
        <v>22530</v>
      </c>
      <c r="AT1223" s="25">
        <v>0</v>
      </c>
      <c r="AU1223" s="25">
        <v>22627</v>
      </c>
      <c r="AV1223" s="25">
        <v>0</v>
      </c>
      <c r="AW1223" s="25">
        <v>22530</v>
      </c>
      <c r="AX1223" s="25">
        <v>22627</v>
      </c>
      <c r="AY1223" s="25">
        <v>97</v>
      </c>
    </row>
    <row r="1224" spans="2:51" hidden="1">
      <c r="B1224" s="5" t="s">
        <v>19</v>
      </c>
      <c r="C1224" s="2" t="s">
        <v>131</v>
      </c>
      <c r="D1224" s="2"/>
      <c r="E1224" s="2"/>
      <c r="F1224" s="2" t="s">
        <v>126</v>
      </c>
      <c r="G1224" s="3">
        <v>46248</v>
      </c>
      <c r="H1224" s="2" t="s">
        <v>5917</v>
      </c>
      <c r="I1224" s="3">
        <v>46248</v>
      </c>
      <c r="J1224" s="2" t="s">
        <v>5918</v>
      </c>
      <c r="K1224" s="2" t="s">
        <v>126</v>
      </c>
      <c r="L1224" s="2"/>
      <c r="M1224" s="2" t="s">
        <v>90</v>
      </c>
      <c r="N1224" s="3">
        <v>46248</v>
      </c>
      <c r="O1224" s="2"/>
      <c r="P1224" s="2"/>
      <c r="Q1224" s="2" t="s">
        <v>25</v>
      </c>
      <c r="R1224" s="2" t="s">
        <v>25</v>
      </c>
      <c r="S1224" s="2"/>
      <c r="T1224" s="3"/>
      <c r="U1224" s="2"/>
      <c r="V1224" s="2"/>
      <c r="W1224" s="2" t="s">
        <v>810</v>
      </c>
      <c r="X1224" s="2" t="s">
        <v>113</v>
      </c>
      <c r="Y1224" s="2" t="s">
        <v>170</v>
      </c>
      <c r="Z1224" s="2" t="s">
        <v>92</v>
      </c>
      <c r="AA1224" s="2" t="s">
        <v>90</v>
      </c>
      <c r="AB1224" s="2"/>
      <c r="AC1224" s="2" t="s">
        <v>114</v>
      </c>
      <c r="AD1224" s="2"/>
      <c r="AE1224" s="2" t="s">
        <v>171</v>
      </c>
      <c r="AF1224" s="2" t="s">
        <v>125</v>
      </c>
      <c r="AG1224" s="2" t="s">
        <v>126</v>
      </c>
      <c r="AH1224" s="2" t="s">
        <v>127</v>
      </c>
      <c r="AI1224" s="2"/>
      <c r="AJ1224" s="2" t="s">
        <v>172</v>
      </c>
      <c r="AK1224" s="2" t="s">
        <v>173</v>
      </c>
      <c r="AL1224" s="2" t="s">
        <v>173</v>
      </c>
      <c r="AM1224" s="2" t="s">
        <v>174</v>
      </c>
      <c r="AN1224" s="2" t="s">
        <v>175</v>
      </c>
      <c r="AO1224" s="22">
        <v>0</v>
      </c>
      <c r="AP1224" s="22">
        <v>0</v>
      </c>
      <c r="AQ1224" s="22">
        <v>1</v>
      </c>
      <c r="AR1224" s="22"/>
      <c r="AS1224" s="25">
        <v>25522</v>
      </c>
      <c r="AT1224" s="25">
        <v>0</v>
      </c>
      <c r="AU1224" s="25">
        <v>30093</v>
      </c>
      <c r="AV1224" s="25">
        <v>0</v>
      </c>
      <c r="AW1224" s="25">
        <v>25522</v>
      </c>
      <c r="AX1224" s="25">
        <v>30093</v>
      </c>
      <c r="AY1224" s="25">
        <v>4571</v>
      </c>
    </row>
    <row r="1225" spans="2:51" hidden="1">
      <c r="B1225" s="5" t="s">
        <v>19</v>
      </c>
      <c r="C1225" s="2" t="s">
        <v>131</v>
      </c>
      <c r="D1225" s="2"/>
      <c r="E1225" s="2"/>
      <c r="F1225" s="2" t="s">
        <v>126</v>
      </c>
      <c r="G1225" s="3">
        <v>46248</v>
      </c>
      <c r="H1225" s="2" t="s">
        <v>5919</v>
      </c>
      <c r="I1225" s="3">
        <v>46248</v>
      </c>
      <c r="J1225" s="2" t="s">
        <v>5920</v>
      </c>
      <c r="K1225" s="2" t="s">
        <v>126</v>
      </c>
      <c r="L1225" s="2"/>
      <c r="M1225" s="2" t="s">
        <v>90</v>
      </c>
      <c r="N1225" s="3">
        <v>46248</v>
      </c>
      <c r="O1225" s="2"/>
      <c r="P1225" s="2"/>
      <c r="Q1225" s="2" t="s">
        <v>25</v>
      </c>
      <c r="R1225" s="2" t="s">
        <v>25</v>
      </c>
      <c r="S1225" s="2"/>
      <c r="T1225" s="3"/>
      <c r="U1225" s="2"/>
      <c r="V1225" s="2"/>
      <c r="W1225" s="2" t="s">
        <v>1145</v>
      </c>
      <c r="X1225" s="2" t="s">
        <v>133</v>
      </c>
      <c r="Y1225" s="2" t="s">
        <v>170</v>
      </c>
      <c r="Z1225" s="2" t="s">
        <v>92</v>
      </c>
      <c r="AA1225" s="2" t="s">
        <v>90</v>
      </c>
      <c r="AB1225" s="2"/>
      <c r="AC1225" s="2" t="s">
        <v>114</v>
      </c>
      <c r="AD1225" s="2"/>
      <c r="AE1225" s="2" t="s">
        <v>171</v>
      </c>
      <c r="AF1225" s="2" t="s">
        <v>125</v>
      </c>
      <c r="AG1225" s="2" t="s">
        <v>126</v>
      </c>
      <c r="AH1225" s="2" t="s">
        <v>127</v>
      </c>
      <c r="AI1225" s="2"/>
      <c r="AJ1225" s="2" t="s">
        <v>228</v>
      </c>
      <c r="AK1225" s="2" t="s">
        <v>229</v>
      </c>
      <c r="AL1225" s="2" t="s">
        <v>229</v>
      </c>
      <c r="AM1225" s="2" t="s">
        <v>230</v>
      </c>
      <c r="AN1225" s="2" t="s">
        <v>1099</v>
      </c>
      <c r="AO1225" s="22">
        <v>0</v>
      </c>
      <c r="AP1225" s="22">
        <v>0</v>
      </c>
      <c r="AQ1225" s="22">
        <v>1</v>
      </c>
      <c r="AR1225" s="22"/>
      <c r="AS1225" s="25">
        <v>25501</v>
      </c>
      <c r="AT1225" s="25">
        <v>0</v>
      </c>
      <c r="AU1225" s="25">
        <v>28119</v>
      </c>
      <c r="AV1225" s="25">
        <v>0</v>
      </c>
      <c r="AW1225" s="25">
        <v>25501</v>
      </c>
      <c r="AX1225" s="25">
        <v>28119</v>
      </c>
      <c r="AY1225" s="25">
        <v>2618</v>
      </c>
    </row>
    <row r="1226" spans="2:51" hidden="1">
      <c r="B1226" s="5" t="s">
        <v>19</v>
      </c>
      <c r="C1226" s="2" t="s">
        <v>131</v>
      </c>
      <c r="D1226" s="2"/>
      <c r="E1226" s="2"/>
      <c r="F1226" s="2" t="s">
        <v>126</v>
      </c>
      <c r="G1226" s="3">
        <v>46248</v>
      </c>
      <c r="H1226" s="2" t="s">
        <v>5921</v>
      </c>
      <c r="I1226" s="3">
        <v>46248</v>
      </c>
      <c r="J1226" s="2" t="s">
        <v>5922</v>
      </c>
      <c r="K1226" s="2" t="s">
        <v>126</v>
      </c>
      <c r="L1226" s="2"/>
      <c r="M1226" s="2" t="s">
        <v>90</v>
      </c>
      <c r="N1226" s="3">
        <v>46248</v>
      </c>
      <c r="O1226" s="2"/>
      <c r="P1226" s="2"/>
      <c r="Q1226" s="2" t="s">
        <v>25</v>
      </c>
      <c r="R1226" s="2" t="s">
        <v>25</v>
      </c>
      <c r="S1226" s="2"/>
      <c r="T1226" s="3"/>
      <c r="U1226" s="2"/>
      <c r="V1226" s="2"/>
      <c r="W1226" s="2" t="s">
        <v>709</v>
      </c>
      <c r="X1226" s="2" t="s">
        <v>113</v>
      </c>
      <c r="Y1226" s="2" t="s">
        <v>170</v>
      </c>
      <c r="Z1226" s="2" t="s">
        <v>92</v>
      </c>
      <c r="AA1226" s="2" t="s">
        <v>90</v>
      </c>
      <c r="AB1226" s="2"/>
      <c r="AC1226" s="2" t="s">
        <v>114</v>
      </c>
      <c r="AD1226" s="2"/>
      <c r="AE1226" s="2" t="s">
        <v>171</v>
      </c>
      <c r="AF1226" s="2" t="s">
        <v>125</v>
      </c>
      <c r="AG1226" s="2" t="s">
        <v>126</v>
      </c>
      <c r="AH1226" s="2" t="s">
        <v>127</v>
      </c>
      <c r="AI1226" s="2"/>
      <c r="AJ1226" s="2" t="s">
        <v>138</v>
      </c>
      <c r="AK1226" s="2" t="s">
        <v>103</v>
      </c>
      <c r="AL1226" s="2" t="s">
        <v>103</v>
      </c>
      <c r="AM1226" s="2" t="s">
        <v>139</v>
      </c>
      <c r="AN1226" s="2" t="s">
        <v>702</v>
      </c>
      <c r="AO1226" s="22">
        <v>0</v>
      </c>
      <c r="AP1226" s="22">
        <v>0</v>
      </c>
      <c r="AQ1226" s="22">
        <v>1</v>
      </c>
      <c r="AR1226" s="22"/>
      <c r="AS1226" s="25">
        <v>22530</v>
      </c>
      <c r="AT1226" s="25">
        <v>0</v>
      </c>
      <c r="AU1226" s="25">
        <v>22627</v>
      </c>
      <c r="AV1226" s="25">
        <v>0</v>
      </c>
      <c r="AW1226" s="25">
        <v>22530</v>
      </c>
      <c r="AX1226" s="25">
        <v>22627</v>
      </c>
      <c r="AY1226" s="25">
        <v>97</v>
      </c>
    </row>
    <row r="1227" spans="2:51" hidden="1">
      <c r="B1227" s="5" t="s">
        <v>19</v>
      </c>
      <c r="C1227" s="2" t="s">
        <v>112</v>
      </c>
      <c r="D1227" s="2" t="s">
        <v>100</v>
      </c>
      <c r="E1227" s="2"/>
      <c r="F1227" s="2"/>
      <c r="G1227" s="3">
        <v>46248</v>
      </c>
      <c r="H1227" s="2" t="s">
        <v>5923</v>
      </c>
      <c r="I1227" s="3">
        <v>46248</v>
      </c>
      <c r="J1227" s="2" t="s">
        <v>5924</v>
      </c>
      <c r="K1227" s="2"/>
      <c r="L1227" s="2"/>
      <c r="M1227" s="2" t="s">
        <v>90</v>
      </c>
      <c r="N1227" s="3"/>
      <c r="O1227" s="2"/>
      <c r="P1227" s="2"/>
      <c r="Q1227" s="2" t="s">
        <v>1388</v>
      </c>
      <c r="R1227" s="2" t="s">
        <v>1388</v>
      </c>
      <c r="S1227" s="2"/>
      <c r="T1227" s="3">
        <v>46248</v>
      </c>
      <c r="U1227" s="2" t="s">
        <v>5925</v>
      </c>
      <c r="V1227" s="2"/>
      <c r="W1227" s="2" t="s">
        <v>3077</v>
      </c>
      <c r="X1227" s="2" t="s">
        <v>113</v>
      </c>
      <c r="Y1227" s="2" t="s">
        <v>3078</v>
      </c>
      <c r="Z1227" s="2" t="s">
        <v>92</v>
      </c>
      <c r="AA1227" s="2" t="s">
        <v>90</v>
      </c>
      <c r="AB1227" s="2"/>
      <c r="AC1227" s="2" t="s">
        <v>114</v>
      </c>
      <c r="AD1227" s="2">
        <v>1</v>
      </c>
      <c r="AE1227" s="2" t="s">
        <v>138</v>
      </c>
      <c r="AF1227" s="2" t="s">
        <v>103</v>
      </c>
      <c r="AG1227" s="2" t="s">
        <v>103</v>
      </c>
      <c r="AH1227" s="2" t="s">
        <v>139</v>
      </c>
      <c r="AI1227" s="2"/>
      <c r="AJ1227" s="2" t="s">
        <v>254</v>
      </c>
      <c r="AK1227" s="2" t="s">
        <v>126</v>
      </c>
      <c r="AL1227" s="2" t="s">
        <v>126</v>
      </c>
      <c r="AM1227" s="2" t="s">
        <v>314</v>
      </c>
      <c r="AN1227" s="2" t="s">
        <v>5926</v>
      </c>
      <c r="AO1227" s="22">
        <v>0</v>
      </c>
      <c r="AP1227" s="22">
        <v>0</v>
      </c>
      <c r="AQ1227" s="22">
        <v>0</v>
      </c>
      <c r="AR1227" s="22">
        <v>0</v>
      </c>
      <c r="AS1227" s="25">
        <v>15000</v>
      </c>
      <c r="AT1227" s="25">
        <v>0</v>
      </c>
      <c r="AU1227" s="25">
        <v>17000</v>
      </c>
      <c r="AV1227" s="25">
        <v>0</v>
      </c>
      <c r="AW1227" s="25">
        <v>15000</v>
      </c>
      <c r="AX1227" s="25">
        <v>17000</v>
      </c>
      <c r="AY1227" s="25">
        <v>2000</v>
      </c>
    </row>
    <row r="1228" spans="2:51" hidden="1">
      <c r="B1228" s="5" t="s">
        <v>19</v>
      </c>
      <c r="C1228" s="2" t="s">
        <v>112</v>
      </c>
      <c r="D1228" s="2" t="s">
        <v>100</v>
      </c>
      <c r="E1228" s="2"/>
      <c r="F1228" s="2"/>
      <c r="G1228" s="3">
        <v>46248</v>
      </c>
      <c r="H1228" s="2" t="s">
        <v>5927</v>
      </c>
      <c r="I1228" s="3">
        <v>46248</v>
      </c>
      <c r="J1228" s="2" t="s">
        <v>5928</v>
      </c>
      <c r="K1228" s="2"/>
      <c r="L1228" s="2"/>
      <c r="M1228" s="2" t="s">
        <v>90</v>
      </c>
      <c r="N1228" s="3"/>
      <c r="O1228" s="2"/>
      <c r="P1228" s="2"/>
      <c r="Q1228" s="2" t="s">
        <v>23</v>
      </c>
      <c r="R1228" s="2" t="s">
        <v>23</v>
      </c>
      <c r="S1228" s="2"/>
      <c r="T1228" s="3">
        <v>46248</v>
      </c>
      <c r="U1228" s="2" t="s">
        <v>5929</v>
      </c>
      <c r="V1228" s="2"/>
      <c r="W1228" s="2" t="s">
        <v>508</v>
      </c>
      <c r="X1228" s="2" t="s">
        <v>113</v>
      </c>
      <c r="Y1228" s="2" t="s">
        <v>509</v>
      </c>
      <c r="Z1228" s="2" t="s">
        <v>92</v>
      </c>
      <c r="AA1228" s="2" t="s">
        <v>90</v>
      </c>
      <c r="AB1228" s="2"/>
      <c r="AC1228" s="2" t="s">
        <v>114</v>
      </c>
      <c r="AD1228" s="2">
        <v>1</v>
      </c>
      <c r="AE1228" s="2" t="s">
        <v>216</v>
      </c>
      <c r="AF1228" s="2" t="s">
        <v>216</v>
      </c>
      <c r="AG1228" s="2" t="s">
        <v>103</v>
      </c>
      <c r="AH1228" s="2"/>
      <c r="AI1228" s="2"/>
      <c r="AJ1228" s="2" t="s">
        <v>179</v>
      </c>
      <c r="AK1228" s="2" t="s">
        <v>8</v>
      </c>
      <c r="AL1228" s="2" t="s">
        <v>8</v>
      </c>
      <c r="AM1228" s="2" t="s">
        <v>180</v>
      </c>
      <c r="AN1228" s="2" t="s">
        <v>5930</v>
      </c>
      <c r="AO1228" s="22">
        <v>0</v>
      </c>
      <c r="AP1228" s="22">
        <v>0</v>
      </c>
      <c r="AQ1228" s="22">
        <v>0</v>
      </c>
      <c r="AR1228" s="22">
        <v>0</v>
      </c>
      <c r="AS1228" s="25">
        <v>18000</v>
      </c>
      <c r="AT1228" s="25">
        <v>0</v>
      </c>
      <c r="AU1228" s="25">
        <v>20455</v>
      </c>
      <c r="AV1228" s="25">
        <v>0</v>
      </c>
      <c r="AW1228" s="25">
        <v>18000</v>
      </c>
      <c r="AX1228" s="25">
        <v>20455</v>
      </c>
      <c r="AY1228" s="25">
        <v>2455</v>
      </c>
    </row>
    <row r="1229" spans="2:51" hidden="1">
      <c r="B1229" s="5" t="s">
        <v>19</v>
      </c>
      <c r="C1229" s="2" t="s">
        <v>112</v>
      </c>
      <c r="D1229" s="2" t="s">
        <v>100</v>
      </c>
      <c r="E1229" s="2"/>
      <c r="F1229" s="2"/>
      <c r="G1229" s="3">
        <v>46248</v>
      </c>
      <c r="H1229" s="2" t="s">
        <v>5931</v>
      </c>
      <c r="I1229" s="3">
        <v>46248</v>
      </c>
      <c r="J1229" s="2" t="s">
        <v>5932</v>
      </c>
      <c r="K1229" s="2"/>
      <c r="L1229" s="2"/>
      <c r="M1229" s="2" t="s">
        <v>90</v>
      </c>
      <c r="N1229" s="3"/>
      <c r="O1229" s="2"/>
      <c r="P1229" s="2"/>
      <c r="Q1229" s="2" t="s">
        <v>25</v>
      </c>
      <c r="R1229" s="2" t="s">
        <v>25</v>
      </c>
      <c r="S1229" s="2"/>
      <c r="T1229" s="3">
        <v>46248</v>
      </c>
      <c r="U1229" s="2" t="s">
        <v>5933</v>
      </c>
      <c r="V1229" s="2"/>
      <c r="W1229" s="2" t="s">
        <v>5934</v>
      </c>
      <c r="X1229" s="2" t="s">
        <v>113</v>
      </c>
      <c r="Y1229" s="2" t="s">
        <v>5935</v>
      </c>
      <c r="Z1229" s="2" t="s">
        <v>92</v>
      </c>
      <c r="AA1229" s="2" t="s">
        <v>90</v>
      </c>
      <c r="AB1229" s="2"/>
      <c r="AC1229" s="2" t="s">
        <v>114</v>
      </c>
      <c r="AD1229" s="2">
        <v>1</v>
      </c>
      <c r="AE1229" s="2" t="s">
        <v>125</v>
      </c>
      <c r="AF1229" s="2" t="s">
        <v>125</v>
      </c>
      <c r="AG1229" s="2" t="s">
        <v>126</v>
      </c>
      <c r="AH1229" s="2" t="s">
        <v>127</v>
      </c>
      <c r="AI1229" s="2"/>
      <c r="AJ1229" s="2" t="s">
        <v>326</v>
      </c>
      <c r="AK1229" s="2" t="s">
        <v>202</v>
      </c>
      <c r="AL1229" s="2" t="s">
        <v>202</v>
      </c>
      <c r="AM1229" s="2" t="s">
        <v>203</v>
      </c>
      <c r="AN1229" s="2"/>
      <c r="AO1229" s="22">
        <v>0</v>
      </c>
      <c r="AP1229" s="22">
        <v>0</v>
      </c>
      <c r="AQ1229" s="22">
        <v>0</v>
      </c>
      <c r="AR1229" s="22">
        <v>0</v>
      </c>
      <c r="AS1229" s="25">
        <v>5000</v>
      </c>
      <c r="AT1229" s="25">
        <v>0</v>
      </c>
      <c r="AU1229" s="25">
        <v>5163</v>
      </c>
      <c r="AV1229" s="25">
        <v>0</v>
      </c>
      <c r="AW1229" s="25">
        <v>5000</v>
      </c>
      <c r="AX1229" s="25">
        <v>5163</v>
      </c>
      <c r="AY1229" s="25">
        <v>163</v>
      </c>
    </row>
    <row r="1230" spans="2:51" hidden="1">
      <c r="B1230" s="5" t="s">
        <v>19</v>
      </c>
      <c r="C1230" s="2" t="s">
        <v>112</v>
      </c>
      <c r="D1230" s="2" t="s">
        <v>100</v>
      </c>
      <c r="E1230" s="2"/>
      <c r="F1230" s="2"/>
      <c r="G1230" s="3">
        <v>46248</v>
      </c>
      <c r="H1230" s="2" t="s">
        <v>5936</v>
      </c>
      <c r="I1230" s="3">
        <v>46248</v>
      </c>
      <c r="J1230" s="2" t="s">
        <v>5937</v>
      </c>
      <c r="K1230" s="2"/>
      <c r="L1230" s="2"/>
      <c r="M1230" s="2" t="s">
        <v>90</v>
      </c>
      <c r="N1230" s="3"/>
      <c r="O1230" s="2"/>
      <c r="P1230" s="2"/>
      <c r="Q1230" s="2" t="s">
        <v>1048</v>
      </c>
      <c r="R1230" s="2" t="s">
        <v>1048</v>
      </c>
      <c r="S1230" s="2"/>
      <c r="T1230" s="3">
        <v>46248</v>
      </c>
      <c r="U1230" s="2" t="s">
        <v>5938</v>
      </c>
      <c r="V1230" s="2"/>
      <c r="W1230" s="2" t="s">
        <v>5939</v>
      </c>
      <c r="X1230" s="2" t="s">
        <v>113</v>
      </c>
      <c r="Y1230" s="2" t="s">
        <v>5940</v>
      </c>
      <c r="Z1230" s="2" t="s">
        <v>92</v>
      </c>
      <c r="AA1230" s="2" t="s">
        <v>90</v>
      </c>
      <c r="AB1230" s="2"/>
      <c r="AC1230" s="2" t="s">
        <v>114</v>
      </c>
      <c r="AD1230" s="2">
        <v>1</v>
      </c>
      <c r="AE1230" s="2" t="s">
        <v>128</v>
      </c>
      <c r="AF1230" s="2" t="s">
        <v>129</v>
      </c>
      <c r="AG1230" s="2" t="s">
        <v>129</v>
      </c>
      <c r="AH1230" s="2" t="s">
        <v>130</v>
      </c>
      <c r="AI1230" s="2"/>
      <c r="AJ1230" s="2" t="s">
        <v>282</v>
      </c>
      <c r="AK1230" s="2" t="s">
        <v>3</v>
      </c>
      <c r="AL1230" s="2" t="s">
        <v>3</v>
      </c>
      <c r="AM1230" s="2" t="s">
        <v>283</v>
      </c>
      <c r="AN1230" s="2"/>
      <c r="AO1230" s="22">
        <v>0</v>
      </c>
      <c r="AP1230" s="22">
        <v>0</v>
      </c>
      <c r="AQ1230" s="22">
        <v>0</v>
      </c>
      <c r="AR1230" s="22">
        <v>0</v>
      </c>
      <c r="AS1230" s="25">
        <v>9000</v>
      </c>
      <c r="AT1230" s="25">
        <v>0</v>
      </c>
      <c r="AU1230" s="25">
        <v>10000</v>
      </c>
      <c r="AV1230" s="25">
        <v>0</v>
      </c>
      <c r="AW1230" s="25">
        <v>9000</v>
      </c>
      <c r="AX1230" s="25">
        <v>10000</v>
      </c>
      <c r="AY1230" s="25">
        <v>1000</v>
      </c>
    </row>
    <row r="1231" spans="2:51" hidden="1">
      <c r="B1231" s="5" t="s">
        <v>19</v>
      </c>
      <c r="C1231" s="2" t="s">
        <v>112</v>
      </c>
      <c r="D1231" s="2" t="s">
        <v>100</v>
      </c>
      <c r="E1231" s="2"/>
      <c r="F1231" s="2"/>
      <c r="G1231" s="3">
        <v>46248</v>
      </c>
      <c r="H1231" s="2" t="s">
        <v>5941</v>
      </c>
      <c r="I1231" s="3">
        <v>46248</v>
      </c>
      <c r="J1231" s="2" t="s">
        <v>5942</v>
      </c>
      <c r="K1231" s="2"/>
      <c r="L1231" s="2"/>
      <c r="M1231" s="2" t="s">
        <v>90</v>
      </c>
      <c r="N1231" s="3"/>
      <c r="O1231" s="2"/>
      <c r="P1231" s="2"/>
      <c r="Q1231" s="2" t="s">
        <v>25</v>
      </c>
      <c r="R1231" s="2" t="s">
        <v>25</v>
      </c>
      <c r="S1231" s="2"/>
      <c r="T1231" s="3">
        <v>46248</v>
      </c>
      <c r="U1231" s="2" t="s">
        <v>5943</v>
      </c>
      <c r="V1231" s="2"/>
      <c r="W1231" s="2" t="s">
        <v>5944</v>
      </c>
      <c r="X1231" s="2" t="s">
        <v>113</v>
      </c>
      <c r="Y1231" s="2" t="s">
        <v>5945</v>
      </c>
      <c r="Z1231" s="2" t="s">
        <v>92</v>
      </c>
      <c r="AA1231" s="2" t="s">
        <v>90</v>
      </c>
      <c r="AB1231" s="2"/>
      <c r="AC1231" s="2" t="s">
        <v>114</v>
      </c>
      <c r="AD1231" s="2">
        <v>1</v>
      </c>
      <c r="AE1231" s="2" t="s">
        <v>125</v>
      </c>
      <c r="AF1231" s="2" t="s">
        <v>125</v>
      </c>
      <c r="AG1231" s="2" t="s">
        <v>126</v>
      </c>
      <c r="AH1231" s="2" t="s">
        <v>127</v>
      </c>
      <c r="AI1231" s="2"/>
      <c r="AJ1231" s="2" t="s">
        <v>306</v>
      </c>
      <c r="AK1231" s="2" t="s">
        <v>167</v>
      </c>
      <c r="AL1231" s="2" t="s">
        <v>167</v>
      </c>
      <c r="AM1231" s="2" t="s">
        <v>307</v>
      </c>
      <c r="AN1231" s="2"/>
      <c r="AO1231" s="22">
        <v>0</v>
      </c>
      <c r="AP1231" s="22">
        <v>0</v>
      </c>
      <c r="AQ1231" s="22">
        <v>0</v>
      </c>
      <c r="AR1231" s="22">
        <v>0</v>
      </c>
      <c r="AS1231" s="25">
        <v>72000</v>
      </c>
      <c r="AT1231" s="25">
        <v>0</v>
      </c>
      <c r="AU1231" s="25">
        <v>80584</v>
      </c>
      <c r="AV1231" s="25">
        <v>0</v>
      </c>
      <c r="AW1231" s="25">
        <v>72000</v>
      </c>
      <c r="AX1231" s="25">
        <v>80584</v>
      </c>
      <c r="AY1231" s="25">
        <v>8584</v>
      </c>
    </row>
    <row r="1232" spans="2:51" hidden="1">
      <c r="B1232" s="5" t="s">
        <v>19</v>
      </c>
      <c r="C1232" s="2" t="s">
        <v>112</v>
      </c>
      <c r="D1232" s="2" t="s">
        <v>100</v>
      </c>
      <c r="E1232" s="2"/>
      <c r="F1232" s="2"/>
      <c r="G1232" s="3">
        <v>46248</v>
      </c>
      <c r="H1232" s="2" t="s">
        <v>5946</v>
      </c>
      <c r="I1232" s="3">
        <v>46248</v>
      </c>
      <c r="J1232" s="2" t="s">
        <v>5947</v>
      </c>
      <c r="K1232" s="2"/>
      <c r="L1232" s="2"/>
      <c r="M1232" s="2" t="s">
        <v>90</v>
      </c>
      <c r="N1232" s="3"/>
      <c r="O1232" s="2"/>
      <c r="P1232" s="2"/>
      <c r="Q1232" s="2" t="s">
        <v>25</v>
      </c>
      <c r="R1232" s="2" t="s">
        <v>25</v>
      </c>
      <c r="S1232" s="2"/>
      <c r="T1232" s="3">
        <v>46248</v>
      </c>
      <c r="U1232" s="2" t="s">
        <v>5948</v>
      </c>
      <c r="V1232" s="2"/>
      <c r="W1232" s="2" t="s">
        <v>292</v>
      </c>
      <c r="X1232" s="2" t="s">
        <v>113</v>
      </c>
      <c r="Y1232" s="2" t="s">
        <v>656</v>
      </c>
      <c r="Z1232" s="2" t="s">
        <v>92</v>
      </c>
      <c r="AA1232" s="2" t="s">
        <v>90</v>
      </c>
      <c r="AB1232" s="2"/>
      <c r="AC1232" s="2" t="s">
        <v>114</v>
      </c>
      <c r="AD1232" s="2">
        <v>1</v>
      </c>
      <c r="AE1232" s="2" t="s">
        <v>125</v>
      </c>
      <c r="AF1232" s="2" t="s">
        <v>125</v>
      </c>
      <c r="AG1232" s="2" t="s">
        <v>126</v>
      </c>
      <c r="AH1232" s="2" t="s">
        <v>127</v>
      </c>
      <c r="AI1232" s="2"/>
      <c r="AJ1232" s="2" t="s">
        <v>575</v>
      </c>
      <c r="AK1232" s="2" t="s">
        <v>576</v>
      </c>
      <c r="AL1232" s="2" t="s">
        <v>576</v>
      </c>
      <c r="AM1232" s="2" t="s">
        <v>577</v>
      </c>
      <c r="AN1232" s="2"/>
      <c r="AO1232" s="22">
        <v>0</v>
      </c>
      <c r="AP1232" s="22">
        <v>0</v>
      </c>
      <c r="AQ1232" s="22">
        <v>0</v>
      </c>
      <c r="AR1232" s="22">
        <v>0</v>
      </c>
      <c r="AS1232" s="25">
        <v>28000</v>
      </c>
      <c r="AT1232" s="25">
        <v>0</v>
      </c>
      <c r="AU1232" s="25">
        <v>30465</v>
      </c>
      <c r="AV1232" s="25">
        <v>0</v>
      </c>
      <c r="AW1232" s="25">
        <v>28000</v>
      </c>
      <c r="AX1232" s="25">
        <v>30465</v>
      </c>
      <c r="AY1232" s="25">
        <v>2465</v>
      </c>
    </row>
    <row r="1233" spans="2:51" hidden="1">
      <c r="B1233" s="5" t="s">
        <v>19</v>
      </c>
      <c r="C1233" s="2" t="s">
        <v>112</v>
      </c>
      <c r="D1233" s="2" t="s">
        <v>100</v>
      </c>
      <c r="E1233" s="2"/>
      <c r="F1233" s="2"/>
      <c r="G1233" s="3">
        <v>46248</v>
      </c>
      <c r="H1233" s="2" t="s">
        <v>5949</v>
      </c>
      <c r="I1233" s="3">
        <v>46248</v>
      </c>
      <c r="J1233" s="2" t="s">
        <v>5950</v>
      </c>
      <c r="K1233" s="2"/>
      <c r="L1233" s="2"/>
      <c r="M1233" s="2" t="s">
        <v>90</v>
      </c>
      <c r="N1233" s="3"/>
      <c r="O1233" s="2"/>
      <c r="P1233" s="2"/>
      <c r="Q1233" s="2" t="s">
        <v>25</v>
      </c>
      <c r="R1233" s="2" t="s">
        <v>25</v>
      </c>
      <c r="S1233" s="2"/>
      <c r="T1233" s="3">
        <v>46248</v>
      </c>
      <c r="U1233" s="2" t="s">
        <v>5951</v>
      </c>
      <c r="V1233" s="2"/>
      <c r="W1233" s="2" t="s">
        <v>790</v>
      </c>
      <c r="X1233" s="2" t="s">
        <v>113</v>
      </c>
      <c r="Y1233" s="2" t="s">
        <v>196</v>
      </c>
      <c r="Z1233" s="2" t="s">
        <v>92</v>
      </c>
      <c r="AA1233" s="2" t="s">
        <v>90</v>
      </c>
      <c r="AB1233" s="2"/>
      <c r="AC1233" s="2" t="s">
        <v>114</v>
      </c>
      <c r="AD1233" s="2">
        <v>1</v>
      </c>
      <c r="AE1233" s="2" t="s">
        <v>125</v>
      </c>
      <c r="AF1233" s="2" t="s">
        <v>125</v>
      </c>
      <c r="AG1233" s="2" t="s">
        <v>126</v>
      </c>
      <c r="AH1233" s="2" t="s">
        <v>127</v>
      </c>
      <c r="AI1233" s="2"/>
      <c r="AJ1233" s="2" t="s">
        <v>390</v>
      </c>
      <c r="AK1233" s="2" t="s">
        <v>362</v>
      </c>
      <c r="AL1233" s="2" t="s">
        <v>362</v>
      </c>
      <c r="AM1233" s="2" t="s">
        <v>391</v>
      </c>
      <c r="AN1233" s="2"/>
      <c r="AO1233" s="22">
        <v>0</v>
      </c>
      <c r="AP1233" s="22">
        <v>0</v>
      </c>
      <c r="AQ1233" s="22">
        <v>0</v>
      </c>
      <c r="AR1233" s="22">
        <v>0</v>
      </c>
      <c r="AS1233" s="25">
        <v>35000</v>
      </c>
      <c r="AT1233" s="25">
        <v>0</v>
      </c>
      <c r="AU1233" s="25">
        <v>35960</v>
      </c>
      <c r="AV1233" s="25">
        <v>0</v>
      </c>
      <c r="AW1233" s="25">
        <v>35000</v>
      </c>
      <c r="AX1233" s="25">
        <v>35960</v>
      </c>
      <c r="AY1233" s="25">
        <v>960</v>
      </c>
    </row>
    <row r="1234" spans="2:51" hidden="1">
      <c r="B1234" s="5" t="s">
        <v>649</v>
      </c>
      <c r="C1234" s="2" t="s">
        <v>99</v>
      </c>
      <c r="D1234" s="2"/>
      <c r="E1234" s="2"/>
      <c r="F1234" s="2"/>
      <c r="G1234" s="3">
        <v>46248</v>
      </c>
      <c r="H1234" s="2" t="s">
        <v>5952</v>
      </c>
      <c r="I1234" s="3">
        <v>46248</v>
      </c>
      <c r="J1234" s="2" t="s">
        <v>5953</v>
      </c>
      <c r="K1234" s="2"/>
      <c r="L1234" s="2"/>
      <c r="M1234" s="2" t="s">
        <v>90</v>
      </c>
      <c r="N1234" s="3"/>
      <c r="O1234" s="2"/>
      <c r="P1234" s="2"/>
      <c r="Q1234" s="2" t="s">
        <v>26</v>
      </c>
      <c r="R1234" s="2" t="s">
        <v>26</v>
      </c>
      <c r="S1234" s="2"/>
      <c r="T1234" s="3"/>
      <c r="U1234" s="2"/>
      <c r="V1234" s="2"/>
      <c r="W1234" s="2" t="s">
        <v>5954</v>
      </c>
      <c r="X1234" s="2" t="s">
        <v>91</v>
      </c>
      <c r="Y1234" s="2" t="s">
        <v>974</v>
      </c>
      <c r="Z1234" s="2" t="s">
        <v>92</v>
      </c>
      <c r="AA1234" s="2" t="s">
        <v>90</v>
      </c>
      <c r="AB1234" s="2"/>
      <c r="AC1234" s="2" t="s">
        <v>114</v>
      </c>
      <c r="AD1234" s="2">
        <v>1</v>
      </c>
      <c r="AE1234" s="2" t="s">
        <v>688</v>
      </c>
      <c r="AF1234" s="2" t="s">
        <v>689</v>
      </c>
      <c r="AG1234" s="2" t="s">
        <v>11</v>
      </c>
      <c r="AH1234" s="2" t="s">
        <v>690</v>
      </c>
      <c r="AI1234" s="2" t="s">
        <v>691</v>
      </c>
      <c r="AJ1234" s="2" t="s">
        <v>692</v>
      </c>
      <c r="AK1234" s="2" t="s">
        <v>693</v>
      </c>
      <c r="AL1234" s="2" t="s">
        <v>103</v>
      </c>
      <c r="AM1234" s="2" t="s">
        <v>2</v>
      </c>
      <c r="AN1234" s="2" t="s">
        <v>1050</v>
      </c>
      <c r="AO1234" s="22">
        <v>0</v>
      </c>
      <c r="AP1234" s="22">
        <v>0</v>
      </c>
      <c r="AQ1234" s="22">
        <v>0</v>
      </c>
      <c r="AR1234" s="22">
        <v>0</v>
      </c>
      <c r="AS1234" s="25">
        <v>47000</v>
      </c>
      <c r="AT1234" s="25">
        <v>0</v>
      </c>
      <c r="AU1234" s="25">
        <v>53240</v>
      </c>
      <c r="AV1234" s="25">
        <v>0</v>
      </c>
      <c r="AW1234" s="25">
        <v>47000</v>
      </c>
      <c r="AX1234" s="25">
        <v>53240</v>
      </c>
      <c r="AY1234" s="25">
        <v>6240</v>
      </c>
    </row>
    <row r="1235" spans="2:51">
      <c r="B1235" s="5" t="s">
        <v>17</v>
      </c>
      <c r="C1235" s="2" t="s">
        <v>600</v>
      </c>
      <c r="D1235" s="2" t="s">
        <v>100</v>
      </c>
      <c r="E1235" s="2"/>
      <c r="F1235" s="2"/>
      <c r="G1235" s="3">
        <v>46248</v>
      </c>
      <c r="H1235" s="2" t="s">
        <v>5955</v>
      </c>
      <c r="I1235" s="3">
        <v>46248</v>
      </c>
      <c r="J1235" s="2" t="s">
        <v>5956</v>
      </c>
      <c r="K1235" s="2" t="s">
        <v>208</v>
      </c>
      <c r="L1235" s="2"/>
      <c r="M1235" s="2" t="s">
        <v>90</v>
      </c>
      <c r="N1235" s="3"/>
      <c r="O1235" s="2"/>
      <c r="P1235" s="2"/>
      <c r="Q1235" s="2" t="s">
        <v>719</v>
      </c>
      <c r="R1235" s="2"/>
      <c r="S1235" s="2"/>
      <c r="T1235" s="3">
        <v>46248</v>
      </c>
      <c r="U1235" s="2" t="s">
        <v>5957</v>
      </c>
      <c r="V1235" s="2"/>
      <c r="W1235" s="2" t="s">
        <v>1337</v>
      </c>
      <c r="X1235" s="2" t="s">
        <v>91</v>
      </c>
      <c r="Y1235" s="2" t="s">
        <v>1338</v>
      </c>
      <c r="Z1235" s="2" t="s">
        <v>149</v>
      </c>
      <c r="AA1235" s="2" t="s">
        <v>2728</v>
      </c>
      <c r="AB1235" s="2" t="s">
        <v>2729</v>
      </c>
      <c r="AC1235" s="2" t="s">
        <v>114</v>
      </c>
      <c r="AD1235" s="2">
        <v>1</v>
      </c>
      <c r="AE1235" s="2" t="s">
        <v>422</v>
      </c>
      <c r="AF1235" s="2" t="s">
        <v>423</v>
      </c>
      <c r="AG1235" s="2" t="s">
        <v>423</v>
      </c>
      <c r="AH1235" s="2" t="s">
        <v>424</v>
      </c>
      <c r="AI1235" s="2"/>
      <c r="AJ1235" s="2" t="s">
        <v>232</v>
      </c>
      <c r="AK1235" s="2" t="s">
        <v>5</v>
      </c>
      <c r="AL1235" s="2" t="s">
        <v>5</v>
      </c>
      <c r="AM1235" s="2" t="s">
        <v>178</v>
      </c>
      <c r="AN1235" s="2"/>
      <c r="AO1235" s="22">
        <v>0</v>
      </c>
      <c r="AP1235" s="22">
        <v>525</v>
      </c>
      <c r="AQ1235" s="22">
        <v>989</v>
      </c>
      <c r="AR1235" s="22">
        <v>464</v>
      </c>
      <c r="AS1235" s="25">
        <v>39196.01</v>
      </c>
      <c r="AT1235" s="25">
        <v>0</v>
      </c>
      <c r="AU1235" s="25">
        <v>39364</v>
      </c>
      <c r="AV1235" s="25">
        <v>0</v>
      </c>
      <c r="AW1235" s="25">
        <v>39196.01</v>
      </c>
      <c r="AX1235" s="25">
        <v>39364</v>
      </c>
      <c r="AY1235" s="25">
        <v>167.99</v>
      </c>
    </row>
    <row r="1236" spans="2:51">
      <c r="B1236" s="5" t="s">
        <v>17</v>
      </c>
      <c r="C1236" s="2" t="s">
        <v>600</v>
      </c>
      <c r="D1236" s="2" t="s">
        <v>100</v>
      </c>
      <c r="E1236" s="2"/>
      <c r="F1236" s="2"/>
      <c r="G1236" s="3">
        <v>46248</v>
      </c>
      <c r="H1236" s="2" t="s">
        <v>5958</v>
      </c>
      <c r="I1236" s="3">
        <v>46248</v>
      </c>
      <c r="J1236" s="2" t="s">
        <v>5959</v>
      </c>
      <c r="K1236" s="2" t="s">
        <v>208</v>
      </c>
      <c r="L1236" s="2"/>
      <c r="M1236" s="2" t="s">
        <v>90</v>
      </c>
      <c r="N1236" s="3"/>
      <c r="O1236" s="2"/>
      <c r="P1236" s="2"/>
      <c r="Q1236" s="2" t="s">
        <v>719</v>
      </c>
      <c r="R1236" s="2"/>
      <c r="S1236" s="2"/>
      <c r="T1236" s="3">
        <v>46248</v>
      </c>
      <c r="U1236" s="2" t="s">
        <v>5960</v>
      </c>
      <c r="V1236" s="2"/>
      <c r="W1236" s="2" t="s">
        <v>520</v>
      </c>
      <c r="X1236" s="2" t="s">
        <v>91</v>
      </c>
      <c r="Y1236" s="2" t="s">
        <v>521</v>
      </c>
      <c r="Z1236" s="2" t="s">
        <v>149</v>
      </c>
      <c r="AA1236" s="2" t="s">
        <v>710</v>
      </c>
      <c r="AB1236" s="2"/>
      <c r="AC1236" s="2" t="s">
        <v>114</v>
      </c>
      <c r="AD1236" s="2">
        <v>1</v>
      </c>
      <c r="AE1236" s="2" t="s">
        <v>422</v>
      </c>
      <c r="AF1236" s="2" t="s">
        <v>423</v>
      </c>
      <c r="AG1236" s="2" t="s">
        <v>423</v>
      </c>
      <c r="AH1236" s="2" t="s">
        <v>424</v>
      </c>
      <c r="AI1236" s="2"/>
      <c r="AJ1236" s="2" t="s">
        <v>187</v>
      </c>
      <c r="AK1236" s="2" t="s">
        <v>6</v>
      </c>
      <c r="AL1236" s="2" t="s">
        <v>6</v>
      </c>
      <c r="AM1236" s="2" t="s">
        <v>188</v>
      </c>
      <c r="AN1236" s="2"/>
      <c r="AO1236" s="22">
        <v>0</v>
      </c>
      <c r="AP1236" s="22">
        <v>900</v>
      </c>
      <c r="AQ1236" s="22">
        <v>1235</v>
      </c>
      <c r="AR1236" s="22">
        <v>335</v>
      </c>
      <c r="AS1236" s="25">
        <v>53228.62</v>
      </c>
      <c r="AT1236" s="25">
        <v>0</v>
      </c>
      <c r="AU1236" s="25">
        <v>59564</v>
      </c>
      <c r="AV1236" s="25">
        <v>0</v>
      </c>
      <c r="AW1236" s="25">
        <v>53228.62</v>
      </c>
      <c r="AX1236" s="25">
        <v>59564</v>
      </c>
      <c r="AY1236" s="25">
        <v>6335.38</v>
      </c>
    </row>
    <row r="1237" spans="2:51">
      <c r="B1237" s="5" t="s">
        <v>17</v>
      </c>
      <c r="C1237" s="2" t="s">
        <v>600</v>
      </c>
      <c r="D1237" s="2" t="s">
        <v>100</v>
      </c>
      <c r="E1237" s="2"/>
      <c r="F1237" s="2"/>
      <c r="G1237" s="3">
        <v>46248</v>
      </c>
      <c r="H1237" s="2" t="s">
        <v>5961</v>
      </c>
      <c r="I1237" s="3">
        <v>46248</v>
      </c>
      <c r="J1237" s="2" t="s">
        <v>5962</v>
      </c>
      <c r="K1237" s="2" t="s">
        <v>208</v>
      </c>
      <c r="L1237" s="2"/>
      <c r="M1237" s="2" t="s">
        <v>90</v>
      </c>
      <c r="N1237" s="3"/>
      <c r="O1237" s="2"/>
      <c r="P1237" s="2"/>
      <c r="Q1237" s="2" t="s">
        <v>719</v>
      </c>
      <c r="R1237" s="2"/>
      <c r="S1237" s="2"/>
      <c r="T1237" s="3">
        <v>46248</v>
      </c>
      <c r="U1237" s="2" t="s">
        <v>5963</v>
      </c>
      <c r="V1237" s="2"/>
      <c r="W1237" s="2" t="s">
        <v>759</v>
      </c>
      <c r="X1237" s="2" t="s">
        <v>91</v>
      </c>
      <c r="Y1237" s="2" t="s">
        <v>754</v>
      </c>
      <c r="Z1237" s="2" t="s">
        <v>149</v>
      </c>
      <c r="AA1237" s="2" t="s">
        <v>90</v>
      </c>
      <c r="AB1237" s="2"/>
      <c r="AC1237" s="2" t="s">
        <v>114</v>
      </c>
      <c r="AD1237" s="2">
        <v>1</v>
      </c>
      <c r="AE1237" s="2" t="s">
        <v>422</v>
      </c>
      <c r="AF1237" s="2" t="s">
        <v>423</v>
      </c>
      <c r="AG1237" s="2" t="s">
        <v>423</v>
      </c>
      <c r="AH1237" s="2" t="s">
        <v>424</v>
      </c>
      <c r="AI1237" s="2"/>
      <c r="AJ1237" s="2" t="s">
        <v>232</v>
      </c>
      <c r="AK1237" s="2" t="s">
        <v>5</v>
      </c>
      <c r="AL1237" s="2" t="s">
        <v>5</v>
      </c>
      <c r="AM1237" s="2" t="s">
        <v>178</v>
      </c>
      <c r="AN1237" s="2"/>
      <c r="AO1237" s="22">
        <v>0</v>
      </c>
      <c r="AP1237" s="22">
        <v>597</v>
      </c>
      <c r="AQ1237" s="22">
        <v>925</v>
      </c>
      <c r="AR1237" s="22">
        <v>328</v>
      </c>
      <c r="AS1237" s="25">
        <v>35597.660000000003</v>
      </c>
      <c r="AT1237" s="25">
        <v>0</v>
      </c>
      <c r="AU1237" s="25">
        <v>39364</v>
      </c>
      <c r="AV1237" s="25">
        <v>0</v>
      </c>
      <c r="AW1237" s="25">
        <v>35597.660000000003</v>
      </c>
      <c r="AX1237" s="25">
        <v>39364</v>
      </c>
      <c r="AY1237" s="25">
        <v>3766.34</v>
      </c>
    </row>
    <row r="1238" spans="2:51">
      <c r="B1238" s="5" t="s">
        <v>17</v>
      </c>
      <c r="C1238" s="2" t="s">
        <v>600</v>
      </c>
      <c r="D1238" s="2" t="s">
        <v>100</v>
      </c>
      <c r="E1238" s="2"/>
      <c r="F1238" s="2"/>
      <c r="G1238" s="3">
        <v>46248</v>
      </c>
      <c r="H1238" s="2" t="s">
        <v>5964</v>
      </c>
      <c r="I1238" s="3">
        <v>46248</v>
      </c>
      <c r="J1238" s="2" t="s">
        <v>5965</v>
      </c>
      <c r="K1238" s="2" t="s">
        <v>208</v>
      </c>
      <c r="L1238" s="2"/>
      <c r="M1238" s="2" t="s">
        <v>90</v>
      </c>
      <c r="N1238" s="3"/>
      <c r="O1238" s="2"/>
      <c r="P1238" s="2"/>
      <c r="Q1238" s="2" t="s">
        <v>719</v>
      </c>
      <c r="R1238" s="2"/>
      <c r="S1238" s="2"/>
      <c r="T1238" s="3">
        <v>46248</v>
      </c>
      <c r="U1238" s="2" t="s">
        <v>5966</v>
      </c>
      <c r="V1238" s="2"/>
      <c r="W1238" s="2" t="s">
        <v>1309</v>
      </c>
      <c r="X1238" s="2" t="s">
        <v>91</v>
      </c>
      <c r="Y1238" s="2" t="s">
        <v>1102</v>
      </c>
      <c r="Z1238" s="2" t="s">
        <v>149</v>
      </c>
      <c r="AA1238" s="2" t="s">
        <v>90</v>
      </c>
      <c r="AB1238" s="2"/>
      <c r="AC1238" s="2" t="s">
        <v>114</v>
      </c>
      <c r="AD1238" s="2">
        <v>1</v>
      </c>
      <c r="AE1238" s="2" t="s">
        <v>422</v>
      </c>
      <c r="AF1238" s="2" t="s">
        <v>423</v>
      </c>
      <c r="AG1238" s="2" t="s">
        <v>423</v>
      </c>
      <c r="AH1238" s="2" t="s">
        <v>424</v>
      </c>
      <c r="AI1238" s="2"/>
      <c r="AJ1238" s="2" t="s">
        <v>232</v>
      </c>
      <c r="AK1238" s="2" t="s">
        <v>5</v>
      </c>
      <c r="AL1238" s="2" t="s">
        <v>5</v>
      </c>
      <c r="AM1238" s="2" t="s">
        <v>178</v>
      </c>
      <c r="AN1238" s="2"/>
      <c r="AO1238" s="22">
        <v>0</v>
      </c>
      <c r="AP1238" s="22">
        <v>578</v>
      </c>
      <c r="AQ1238" s="22">
        <v>884</v>
      </c>
      <c r="AR1238" s="22">
        <v>306</v>
      </c>
      <c r="AS1238" s="25">
        <v>36618.03</v>
      </c>
      <c r="AT1238" s="25">
        <v>1174.29</v>
      </c>
      <c r="AU1238" s="25">
        <v>39364</v>
      </c>
      <c r="AV1238" s="25">
        <v>0</v>
      </c>
      <c r="AW1238" s="25">
        <v>35443.74</v>
      </c>
      <c r="AX1238" s="25">
        <v>39364</v>
      </c>
      <c r="AY1238" s="25">
        <v>3920.26</v>
      </c>
    </row>
    <row r="1239" spans="2:51">
      <c r="B1239" s="5" t="s">
        <v>17</v>
      </c>
      <c r="C1239" s="2" t="s">
        <v>600</v>
      </c>
      <c r="D1239" s="2"/>
      <c r="E1239" s="2"/>
      <c r="F1239" s="2"/>
      <c r="G1239" s="3">
        <v>46248</v>
      </c>
      <c r="H1239" s="2" t="s">
        <v>5967</v>
      </c>
      <c r="I1239" s="3">
        <v>46248</v>
      </c>
      <c r="J1239" s="2" t="s">
        <v>5968</v>
      </c>
      <c r="K1239" s="2" t="s">
        <v>208</v>
      </c>
      <c r="L1239" s="2"/>
      <c r="M1239" s="2" t="s">
        <v>90</v>
      </c>
      <c r="N1239" s="3"/>
      <c r="O1239" s="2"/>
      <c r="P1239" s="2"/>
      <c r="Q1239" s="2" t="s">
        <v>719</v>
      </c>
      <c r="R1239" s="2"/>
      <c r="S1239" s="2"/>
      <c r="T1239" s="3">
        <v>46248</v>
      </c>
      <c r="U1239" s="2" t="s">
        <v>5969</v>
      </c>
      <c r="V1239" s="2"/>
      <c r="W1239" s="2" t="s">
        <v>867</v>
      </c>
      <c r="X1239" s="2" t="s">
        <v>91</v>
      </c>
      <c r="Y1239" s="2" t="s">
        <v>868</v>
      </c>
      <c r="Z1239" s="2" t="s">
        <v>149</v>
      </c>
      <c r="AA1239" s="2" t="s">
        <v>90</v>
      </c>
      <c r="AB1239" s="2"/>
      <c r="AC1239" s="2" t="s">
        <v>114</v>
      </c>
      <c r="AD1239" s="2">
        <v>1</v>
      </c>
      <c r="AE1239" s="2" t="s">
        <v>422</v>
      </c>
      <c r="AF1239" s="2" t="s">
        <v>423</v>
      </c>
      <c r="AG1239" s="2" t="s">
        <v>423</v>
      </c>
      <c r="AH1239" s="2" t="s">
        <v>424</v>
      </c>
      <c r="AI1239" s="2"/>
      <c r="AJ1239" s="2" t="s">
        <v>232</v>
      </c>
      <c r="AK1239" s="2" t="s">
        <v>5</v>
      </c>
      <c r="AL1239" s="2" t="s">
        <v>5</v>
      </c>
      <c r="AM1239" s="2" t="s">
        <v>178</v>
      </c>
      <c r="AN1239" s="2"/>
      <c r="AO1239" s="22">
        <v>0</v>
      </c>
      <c r="AP1239" s="22">
        <v>597</v>
      </c>
      <c r="AQ1239" s="22">
        <v>1138</v>
      </c>
      <c r="AR1239" s="22">
        <v>541</v>
      </c>
      <c r="AS1239" s="25">
        <v>61086.42</v>
      </c>
      <c r="AT1239" s="25">
        <v>8051.81</v>
      </c>
      <c r="AU1239" s="25">
        <v>39364</v>
      </c>
      <c r="AV1239" s="25">
        <v>0</v>
      </c>
      <c r="AW1239" s="25">
        <v>53034.61</v>
      </c>
      <c r="AX1239" s="25">
        <v>39364</v>
      </c>
      <c r="AY1239" s="25">
        <v>-13670.61</v>
      </c>
    </row>
    <row r="1240" spans="2:51">
      <c r="B1240" s="5" t="s">
        <v>17</v>
      </c>
      <c r="C1240" s="2" t="s">
        <v>600</v>
      </c>
      <c r="D1240" s="2"/>
      <c r="E1240" s="2"/>
      <c r="F1240" s="2"/>
      <c r="G1240" s="3">
        <v>46248</v>
      </c>
      <c r="H1240" s="2" t="s">
        <v>5970</v>
      </c>
      <c r="I1240" s="3">
        <v>46248</v>
      </c>
      <c r="J1240" s="2" t="s">
        <v>5971</v>
      </c>
      <c r="K1240" s="2" t="s">
        <v>208</v>
      </c>
      <c r="L1240" s="2"/>
      <c r="M1240" s="2" t="s">
        <v>90</v>
      </c>
      <c r="N1240" s="3"/>
      <c r="O1240" s="2"/>
      <c r="P1240" s="2"/>
      <c r="Q1240" s="2" t="s">
        <v>719</v>
      </c>
      <c r="R1240" s="2"/>
      <c r="S1240" s="2"/>
      <c r="T1240" s="3">
        <v>46248</v>
      </c>
      <c r="U1240" s="2" t="s">
        <v>5972</v>
      </c>
      <c r="V1240" s="2"/>
      <c r="W1240" s="2" t="s">
        <v>916</v>
      </c>
      <c r="X1240" s="2" t="s">
        <v>91</v>
      </c>
      <c r="Y1240" s="2" t="s">
        <v>753</v>
      </c>
      <c r="Z1240" s="2" t="s">
        <v>149</v>
      </c>
      <c r="AA1240" s="2" t="s">
        <v>90</v>
      </c>
      <c r="AB1240" s="2"/>
      <c r="AC1240" s="2" t="s">
        <v>114</v>
      </c>
      <c r="AD1240" s="2">
        <v>1</v>
      </c>
      <c r="AE1240" s="2" t="s">
        <v>422</v>
      </c>
      <c r="AF1240" s="2" t="s">
        <v>423</v>
      </c>
      <c r="AG1240" s="2" t="s">
        <v>423</v>
      </c>
      <c r="AH1240" s="2" t="s">
        <v>424</v>
      </c>
      <c r="AI1240" s="2"/>
      <c r="AJ1240" s="2" t="s">
        <v>243</v>
      </c>
      <c r="AK1240" s="2" t="s">
        <v>11</v>
      </c>
      <c r="AL1240" s="2" t="s">
        <v>11</v>
      </c>
      <c r="AM1240" s="2" t="s">
        <v>244</v>
      </c>
      <c r="AN1240" s="2" t="s">
        <v>1019</v>
      </c>
      <c r="AO1240" s="22">
        <v>0</v>
      </c>
      <c r="AP1240" s="22">
        <v>491</v>
      </c>
      <c r="AQ1240" s="22">
        <v>977</v>
      </c>
      <c r="AR1240" s="22">
        <v>486</v>
      </c>
      <c r="AS1240" s="25">
        <v>41112.639999999999</v>
      </c>
      <c r="AT1240" s="25">
        <v>0</v>
      </c>
      <c r="AU1240" s="25">
        <v>32449</v>
      </c>
      <c r="AV1240" s="25">
        <v>0</v>
      </c>
      <c r="AW1240" s="25">
        <v>41112.639999999999</v>
      </c>
      <c r="AX1240" s="25">
        <v>32449</v>
      </c>
      <c r="AY1240" s="25">
        <v>-8663.64</v>
      </c>
    </row>
    <row r="1241" spans="2:51">
      <c r="B1241" s="5" t="s">
        <v>17</v>
      </c>
      <c r="C1241" s="2" t="s">
        <v>600</v>
      </c>
      <c r="D1241" s="2" t="s">
        <v>100</v>
      </c>
      <c r="E1241" s="2"/>
      <c r="F1241" s="2"/>
      <c r="G1241" s="3">
        <v>46248</v>
      </c>
      <c r="H1241" s="2" t="s">
        <v>5973</v>
      </c>
      <c r="I1241" s="3">
        <v>46248</v>
      </c>
      <c r="J1241" s="2" t="s">
        <v>5974</v>
      </c>
      <c r="K1241" s="2" t="s">
        <v>208</v>
      </c>
      <c r="L1241" s="2"/>
      <c r="M1241" s="2" t="s">
        <v>90</v>
      </c>
      <c r="N1241" s="3"/>
      <c r="O1241" s="2"/>
      <c r="P1241" s="2"/>
      <c r="Q1241" s="2" t="s">
        <v>719</v>
      </c>
      <c r="R1241" s="2"/>
      <c r="S1241" s="2"/>
      <c r="T1241" s="3">
        <v>46248</v>
      </c>
      <c r="U1241" s="2" t="s">
        <v>5975</v>
      </c>
      <c r="V1241" s="2"/>
      <c r="W1241" s="2" t="s">
        <v>1131</v>
      </c>
      <c r="X1241" s="2" t="s">
        <v>91</v>
      </c>
      <c r="Y1241" s="2" t="s">
        <v>1132</v>
      </c>
      <c r="Z1241" s="2" t="s">
        <v>149</v>
      </c>
      <c r="AA1241" s="2" t="s">
        <v>90</v>
      </c>
      <c r="AB1241" s="2"/>
      <c r="AC1241" s="2" t="s">
        <v>114</v>
      </c>
      <c r="AD1241" s="2">
        <v>1</v>
      </c>
      <c r="AE1241" s="2" t="s">
        <v>422</v>
      </c>
      <c r="AF1241" s="2" t="s">
        <v>423</v>
      </c>
      <c r="AG1241" s="2" t="s">
        <v>423</v>
      </c>
      <c r="AH1241" s="2" t="s">
        <v>424</v>
      </c>
      <c r="AI1241" s="2"/>
      <c r="AJ1241" s="2" t="s">
        <v>778</v>
      </c>
      <c r="AK1241" s="2" t="s">
        <v>779</v>
      </c>
      <c r="AL1241" s="2" t="s">
        <v>779</v>
      </c>
      <c r="AM1241" s="2" t="s">
        <v>780</v>
      </c>
      <c r="AN1241" s="2"/>
      <c r="AO1241" s="22">
        <v>0</v>
      </c>
      <c r="AP1241" s="22">
        <v>1039</v>
      </c>
      <c r="AQ1241" s="22">
        <v>2064</v>
      </c>
      <c r="AR1241" s="22">
        <v>1025</v>
      </c>
      <c r="AS1241" s="25">
        <v>80231.72</v>
      </c>
      <c r="AT1241" s="25">
        <v>0</v>
      </c>
      <c r="AU1241" s="25">
        <v>68680</v>
      </c>
      <c r="AV1241" s="25">
        <v>0</v>
      </c>
      <c r="AW1241" s="25">
        <v>80231.72</v>
      </c>
      <c r="AX1241" s="25">
        <v>68680</v>
      </c>
      <c r="AY1241" s="25">
        <v>-11551.72</v>
      </c>
    </row>
    <row r="1242" spans="2:51">
      <c r="B1242" s="5" t="s">
        <v>17</v>
      </c>
      <c r="C1242" s="2" t="s">
        <v>524</v>
      </c>
      <c r="D1242" s="2" t="s">
        <v>100</v>
      </c>
      <c r="E1242" s="2" t="s">
        <v>5976</v>
      </c>
      <c r="F1242" s="2" t="s">
        <v>88</v>
      </c>
      <c r="G1242" s="3">
        <v>46248</v>
      </c>
      <c r="H1242" s="2" t="s">
        <v>5977</v>
      </c>
      <c r="I1242" s="3">
        <v>46248</v>
      </c>
      <c r="J1242" s="2" t="s">
        <v>5978</v>
      </c>
      <c r="K1242" s="2" t="s">
        <v>1082</v>
      </c>
      <c r="L1242" s="2"/>
      <c r="M1242" s="2" t="s">
        <v>90</v>
      </c>
      <c r="N1242" s="3"/>
      <c r="O1242" s="2"/>
      <c r="P1242" s="2"/>
      <c r="Q1242" s="2" t="s">
        <v>22</v>
      </c>
      <c r="R1242" s="2" t="s">
        <v>22</v>
      </c>
      <c r="S1242" s="2"/>
      <c r="T1242" s="3">
        <v>46248</v>
      </c>
      <c r="U1242" s="2" t="s">
        <v>5979</v>
      </c>
      <c r="V1242" s="2"/>
      <c r="W1242" s="2" t="s">
        <v>865</v>
      </c>
      <c r="X1242" s="2" t="s">
        <v>91</v>
      </c>
      <c r="Y1242" s="2" t="s">
        <v>866</v>
      </c>
      <c r="Z1242" s="2" t="s">
        <v>149</v>
      </c>
      <c r="AA1242" s="2" t="s">
        <v>90</v>
      </c>
      <c r="AB1242" s="2"/>
      <c r="AC1242" s="2" t="s">
        <v>114</v>
      </c>
      <c r="AD1242" s="2">
        <v>1</v>
      </c>
      <c r="AE1242" s="2" t="s">
        <v>140</v>
      </c>
      <c r="AF1242" s="2" t="s">
        <v>141</v>
      </c>
      <c r="AG1242" s="2" t="s">
        <v>141</v>
      </c>
      <c r="AH1242" s="2" t="s">
        <v>142</v>
      </c>
      <c r="AI1242" s="2" t="s">
        <v>5980</v>
      </c>
      <c r="AJ1242" s="2" t="s">
        <v>189</v>
      </c>
      <c r="AK1242" s="2" t="s">
        <v>190</v>
      </c>
      <c r="AL1242" s="2" t="s">
        <v>14</v>
      </c>
      <c r="AM1242" s="2" t="s">
        <v>191</v>
      </c>
      <c r="AN1242" s="2" t="s">
        <v>1084</v>
      </c>
      <c r="AO1242" s="22">
        <v>0</v>
      </c>
      <c r="AP1242" s="22">
        <v>351</v>
      </c>
      <c r="AQ1242" s="22">
        <v>391</v>
      </c>
      <c r="AR1242" s="22">
        <v>40</v>
      </c>
      <c r="AS1242" s="25">
        <v>16222.27</v>
      </c>
      <c r="AT1242" s="25">
        <v>0</v>
      </c>
      <c r="AU1242" s="25">
        <v>12981.23</v>
      </c>
      <c r="AV1242" s="25">
        <v>0</v>
      </c>
      <c r="AW1242" s="25">
        <v>16222.27</v>
      </c>
      <c r="AX1242" s="25">
        <v>12981.23</v>
      </c>
      <c r="AY1242" s="25">
        <v>-3241.04</v>
      </c>
    </row>
    <row r="1243" spans="2:51">
      <c r="B1243" s="5" t="s">
        <v>17</v>
      </c>
      <c r="C1243" s="2" t="s">
        <v>524</v>
      </c>
      <c r="D1243" s="2" t="s">
        <v>100</v>
      </c>
      <c r="E1243" s="2" t="s">
        <v>5976</v>
      </c>
      <c r="F1243" s="2" t="s">
        <v>88</v>
      </c>
      <c r="G1243" s="3">
        <v>46248</v>
      </c>
      <c r="H1243" s="2" t="s">
        <v>5981</v>
      </c>
      <c r="I1243" s="3">
        <v>46248</v>
      </c>
      <c r="J1243" s="2" t="s">
        <v>5982</v>
      </c>
      <c r="K1243" s="2" t="s">
        <v>1082</v>
      </c>
      <c r="L1243" s="2"/>
      <c r="M1243" s="2" t="s">
        <v>90</v>
      </c>
      <c r="N1243" s="3"/>
      <c r="O1243" s="2"/>
      <c r="P1243" s="2"/>
      <c r="Q1243" s="2" t="s">
        <v>22</v>
      </c>
      <c r="R1243" s="2" t="s">
        <v>22</v>
      </c>
      <c r="S1243" s="2"/>
      <c r="T1243" s="3">
        <v>46248</v>
      </c>
      <c r="U1243" s="2" t="s">
        <v>5983</v>
      </c>
      <c r="V1243" s="2"/>
      <c r="W1243" s="2" t="s">
        <v>332</v>
      </c>
      <c r="X1243" s="2" t="s">
        <v>91</v>
      </c>
      <c r="Y1243" s="2" t="s">
        <v>333</v>
      </c>
      <c r="Z1243" s="2" t="s">
        <v>149</v>
      </c>
      <c r="AA1243" s="2" t="s">
        <v>90</v>
      </c>
      <c r="AB1243" s="2"/>
      <c r="AC1243" s="2" t="s">
        <v>114</v>
      </c>
      <c r="AD1243" s="2">
        <v>1</v>
      </c>
      <c r="AE1243" s="2" t="s">
        <v>123</v>
      </c>
      <c r="AF1243" s="2" t="s">
        <v>13</v>
      </c>
      <c r="AG1243" s="2" t="s">
        <v>13</v>
      </c>
      <c r="AH1243" s="2" t="s">
        <v>124</v>
      </c>
      <c r="AI1243" s="2" t="s">
        <v>5984</v>
      </c>
      <c r="AJ1243" s="2" t="s">
        <v>189</v>
      </c>
      <c r="AK1243" s="2" t="s">
        <v>190</v>
      </c>
      <c r="AL1243" s="2" t="s">
        <v>14</v>
      </c>
      <c r="AM1243" s="2" t="s">
        <v>191</v>
      </c>
      <c r="AN1243" s="2" t="s">
        <v>1084</v>
      </c>
      <c r="AO1243" s="22">
        <v>0</v>
      </c>
      <c r="AP1243" s="22">
        <v>346</v>
      </c>
      <c r="AQ1243" s="22">
        <v>346</v>
      </c>
      <c r="AR1243" s="22">
        <v>0</v>
      </c>
      <c r="AS1243" s="25">
        <v>12943.74</v>
      </c>
      <c r="AT1243" s="25">
        <v>0</v>
      </c>
      <c r="AU1243" s="25">
        <v>13044.18</v>
      </c>
      <c r="AV1243" s="25">
        <v>0</v>
      </c>
      <c r="AW1243" s="25">
        <v>12943.74</v>
      </c>
      <c r="AX1243" s="25">
        <v>13044.18</v>
      </c>
      <c r="AY1243" s="25">
        <v>100.44</v>
      </c>
    </row>
    <row r="1244" spans="2:51">
      <c r="B1244" s="5" t="s">
        <v>17</v>
      </c>
      <c r="C1244" s="2" t="s">
        <v>524</v>
      </c>
      <c r="D1244" s="2" t="s">
        <v>100</v>
      </c>
      <c r="E1244" s="2" t="s">
        <v>5976</v>
      </c>
      <c r="F1244" s="2" t="s">
        <v>88</v>
      </c>
      <c r="G1244" s="3">
        <v>46248</v>
      </c>
      <c r="H1244" s="2" t="s">
        <v>5985</v>
      </c>
      <c r="I1244" s="3">
        <v>46248</v>
      </c>
      <c r="J1244" s="2" t="s">
        <v>5986</v>
      </c>
      <c r="K1244" s="2" t="s">
        <v>1082</v>
      </c>
      <c r="L1244" s="2"/>
      <c r="M1244" s="2" t="s">
        <v>90</v>
      </c>
      <c r="N1244" s="3"/>
      <c r="O1244" s="2"/>
      <c r="P1244" s="2"/>
      <c r="Q1244" s="2" t="s">
        <v>22</v>
      </c>
      <c r="R1244" s="2" t="s">
        <v>22</v>
      </c>
      <c r="S1244" s="2"/>
      <c r="T1244" s="3">
        <v>46248</v>
      </c>
      <c r="U1244" s="2" t="s">
        <v>5987</v>
      </c>
      <c r="V1244" s="2"/>
      <c r="W1244" s="2" t="s">
        <v>463</v>
      </c>
      <c r="X1244" s="2" t="s">
        <v>91</v>
      </c>
      <c r="Y1244" s="2" t="s">
        <v>235</v>
      </c>
      <c r="Z1244" s="2" t="s">
        <v>149</v>
      </c>
      <c r="AA1244" s="2" t="s">
        <v>90</v>
      </c>
      <c r="AB1244" s="2"/>
      <c r="AC1244" s="2" t="s">
        <v>114</v>
      </c>
      <c r="AD1244" s="2">
        <v>1</v>
      </c>
      <c r="AE1244" s="2" t="s">
        <v>123</v>
      </c>
      <c r="AF1244" s="2" t="s">
        <v>13</v>
      </c>
      <c r="AG1244" s="2" t="s">
        <v>13</v>
      </c>
      <c r="AH1244" s="2" t="s">
        <v>124</v>
      </c>
      <c r="AI1244" s="2" t="s">
        <v>5988</v>
      </c>
      <c r="AJ1244" s="2" t="s">
        <v>189</v>
      </c>
      <c r="AK1244" s="2" t="s">
        <v>190</v>
      </c>
      <c r="AL1244" s="2" t="s">
        <v>14</v>
      </c>
      <c r="AM1244" s="2" t="s">
        <v>191</v>
      </c>
      <c r="AN1244" s="2" t="s">
        <v>1084</v>
      </c>
      <c r="AO1244" s="22">
        <v>0</v>
      </c>
      <c r="AP1244" s="22">
        <v>351</v>
      </c>
      <c r="AQ1244" s="22">
        <v>351</v>
      </c>
      <c r="AR1244" s="22">
        <v>0</v>
      </c>
      <c r="AS1244" s="25">
        <v>12645.33</v>
      </c>
      <c r="AT1244" s="25">
        <v>0</v>
      </c>
      <c r="AU1244" s="25">
        <v>13927.82</v>
      </c>
      <c r="AV1244" s="25">
        <v>0</v>
      </c>
      <c r="AW1244" s="25">
        <v>12645.33</v>
      </c>
      <c r="AX1244" s="25">
        <v>13927.82</v>
      </c>
      <c r="AY1244" s="25">
        <v>1282.49</v>
      </c>
    </row>
    <row r="1245" spans="2:51">
      <c r="B1245" s="5" t="s">
        <v>17</v>
      </c>
      <c r="C1245" s="2" t="s">
        <v>524</v>
      </c>
      <c r="D1245" s="2" t="s">
        <v>100</v>
      </c>
      <c r="E1245" s="2" t="s">
        <v>5976</v>
      </c>
      <c r="F1245" s="2" t="s">
        <v>88</v>
      </c>
      <c r="G1245" s="3">
        <v>46248</v>
      </c>
      <c r="H1245" s="2" t="s">
        <v>5989</v>
      </c>
      <c r="I1245" s="3">
        <v>46248</v>
      </c>
      <c r="J1245" s="2" t="s">
        <v>5990</v>
      </c>
      <c r="K1245" s="2" t="s">
        <v>1082</v>
      </c>
      <c r="L1245" s="2"/>
      <c r="M1245" s="2" t="s">
        <v>90</v>
      </c>
      <c r="N1245" s="3"/>
      <c r="O1245" s="2"/>
      <c r="P1245" s="2"/>
      <c r="Q1245" s="2" t="s">
        <v>22</v>
      </c>
      <c r="R1245" s="2" t="s">
        <v>22</v>
      </c>
      <c r="S1245" s="2"/>
      <c r="T1245" s="3">
        <v>46248</v>
      </c>
      <c r="U1245" s="2" t="s">
        <v>5991</v>
      </c>
      <c r="V1245" s="2"/>
      <c r="W1245" s="2" t="s">
        <v>804</v>
      </c>
      <c r="X1245" s="2" t="s">
        <v>91</v>
      </c>
      <c r="Y1245" s="2" t="s">
        <v>805</v>
      </c>
      <c r="Z1245" s="2" t="s">
        <v>149</v>
      </c>
      <c r="AA1245" s="2" t="s">
        <v>90</v>
      </c>
      <c r="AB1245" s="2"/>
      <c r="AC1245" s="2" t="s">
        <v>114</v>
      </c>
      <c r="AD1245" s="2">
        <v>1</v>
      </c>
      <c r="AE1245" s="2" t="s">
        <v>123</v>
      </c>
      <c r="AF1245" s="2" t="s">
        <v>13</v>
      </c>
      <c r="AG1245" s="2" t="s">
        <v>13</v>
      </c>
      <c r="AH1245" s="2" t="s">
        <v>124</v>
      </c>
      <c r="AI1245" s="2" t="s">
        <v>5992</v>
      </c>
      <c r="AJ1245" s="2" t="s">
        <v>189</v>
      </c>
      <c r="AK1245" s="2" t="s">
        <v>190</v>
      </c>
      <c r="AL1245" s="2" t="s">
        <v>14</v>
      </c>
      <c r="AM1245" s="2" t="s">
        <v>191</v>
      </c>
      <c r="AN1245" s="2" t="s">
        <v>1084</v>
      </c>
      <c r="AO1245" s="22">
        <v>0</v>
      </c>
      <c r="AP1245" s="22">
        <v>0</v>
      </c>
      <c r="AQ1245" s="22">
        <v>384</v>
      </c>
      <c r="AR1245" s="22">
        <v>0</v>
      </c>
      <c r="AS1245" s="25">
        <v>13922.08</v>
      </c>
      <c r="AT1245" s="25">
        <v>21.42</v>
      </c>
      <c r="AU1245" s="25">
        <v>13254.57</v>
      </c>
      <c r="AV1245" s="25">
        <v>0</v>
      </c>
      <c r="AW1245" s="25">
        <v>13900.66</v>
      </c>
      <c r="AX1245" s="25">
        <v>13254.57</v>
      </c>
      <c r="AY1245" s="25">
        <v>-646.09</v>
      </c>
    </row>
    <row r="1246" spans="2:51">
      <c r="B1246" s="5" t="s">
        <v>17</v>
      </c>
      <c r="C1246" s="2" t="s">
        <v>524</v>
      </c>
      <c r="D1246" s="2" t="s">
        <v>100</v>
      </c>
      <c r="E1246" s="2" t="s">
        <v>5976</v>
      </c>
      <c r="F1246" s="2" t="s">
        <v>88</v>
      </c>
      <c r="G1246" s="3">
        <v>46248</v>
      </c>
      <c r="H1246" s="2" t="s">
        <v>5993</v>
      </c>
      <c r="I1246" s="3">
        <v>46248</v>
      </c>
      <c r="J1246" s="2" t="s">
        <v>5994</v>
      </c>
      <c r="K1246" s="2" t="s">
        <v>1082</v>
      </c>
      <c r="L1246" s="2"/>
      <c r="M1246" s="2" t="s">
        <v>90</v>
      </c>
      <c r="N1246" s="3"/>
      <c r="O1246" s="2"/>
      <c r="P1246" s="2"/>
      <c r="Q1246" s="2" t="s">
        <v>22</v>
      </c>
      <c r="R1246" s="2" t="s">
        <v>22</v>
      </c>
      <c r="S1246" s="2"/>
      <c r="T1246" s="3">
        <v>46248</v>
      </c>
      <c r="U1246" s="2" t="s">
        <v>5995</v>
      </c>
      <c r="V1246" s="2"/>
      <c r="W1246" s="2" t="s">
        <v>905</v>
      </c>
      <c r="X1246" s="2" t="s">
        <v>91</v>
      </c>
      <c r="Y1246" s="2" t="s">
        <v>906</v>
      </c>
      <c r="Z1246" s="2" t="s">
        <v>149</v>
      </c>
      <c r="AA1246" s="2" t="s">
        <v>90</v>
      </c>
      <c r="AB1246" s="2"/>
      <c r="AC1246" s="2" t="s">
        <v>114</v>
      </c>
      <c r="AD1246" s="2">
        <v>1</v>
      </c>
      <c r="AE1246" s="2" t="s">
        <v>123</v>
      </c>
      <c r="AF1246" s="2" t="s">
        <v>13</v>
      </c>
      <c r="AG1246" s="2" t="s">
        <v>13</v>
      </c>
      <c r="AH1246" s="2" t="s">
        <v>124</v>
      </c>
      <c r="AI1246" s="2" t="s">
        <v>5996</v>
      </c>
      <c r="AJ1246" s="2" t="s">
        <v>189</v>
      </c>
      <c r="AK1246" s="2" t="s">
        <v>190</v>
      </c>
      <c r="AL1246" s="2" t="s">
        <v>14</v>
      </c>
      <c r="AM1246" s="2" t="s">
        <v>191</v>
      </c>
      <c r="AN1246" s="2" t="s">
        <v>1084</v>
      </c>
      <c r="AO1246" s="22">
        <v>0</v>
      </c>
      <c r="AP1246" s="22">
        <v>411</v>
      </c>
      <c r="AQ1246" s="22">
        <v>411</v>
      </c>
      <c r="AR1246" s="22">
        <v>0</v>
      </c>
      <c r="AS1246" s="25">
        <v>16559.77</v>
      </c>
      <c r="AT1246" s="25">
        <v>259.72000000000003</v>
      </c>
      <c r="AU1246" s="25">
        <v>11361.06</v>
      </c>
      <c r="AV1246" s="25">
        <v>0</v>
      </c>
      <c r="AW1246" s="25">
        <v>16300.05</v>
      </c>
      <c r="AX1246" s="25">
        <v>11361.06</v>
      </c>
      <c r="AY1246" s="25">
        <v>-4938.99</v>
      </c>
    </row>
    <row r="1247" spans="2:51" hidden="1">
      <c r="B1247" s="5" t="s">
        <v>17</v>
      </c>
      <c r="C1247" s="2" t="s">
        <v>107</v>
      </c>
      <c r="D1247" s="2" t="s">
        <v>100</v>
      </c>
      <c r="E1247" s="2"/>
      <c r="F1247" s="2"/>
      <c r="G1247" s="3">
        <v>46248</v>
      </c>
      <c r="H1247" s="2" t="s">
        <v>5997</v>
      </c>
      <c r="I1247" s="3">
        <v>46248</v>
      </c>
      <c r="J1247" s="2" t="s">
        <v>5998</v>
      </c>
      <c r="K1247" s="2" t="s">
        <v>208</v>
      </c>
      <c r="L1247" s="2"/>
      <c r="M1247" s="2" t="s">
        <v>90</v>
      </c>
      <c r="N1247" s="3"/>
      <c r="O1247" s="2"/>
      <c r="P1247" s="2"/>
      <c r="Q1247" s="2" t="s">
        <v>719</v>
      </c>
      <c r="R1247" s="2"/>
      <c r="S1247" s="2"/>
      <c r="T1247" s="3">
        <v>46248</v>
      </c>
      <c r="U1247" s="2" t="s">
        <v>5999</v>
      </c>
      <c r="V1247" s="2"/>
      <c r="W1247" s="2" t="s">
        <v>721</v>
      </c>
      <c r="X1247" s="2" t="s">
        <v>91</v>
      </c>
      <c r="Y1247" s="2" t="s">
        <v>630</v>
      </c>
      <c r="Z1247" s="2" t="s">
        <v>92</v>
      </c>
      <c r="AA1247" s="2" t="s">
        <v>90</v>
      </c>
      <c r="AB1247" s="2"/>
      <c r="AC1247" s="2" t="s">
        <v>114</v>
      </c>
      <c r="AD1247" s="2">
        <v>1</v>
      </c>
      <c r="AE1247" s="2" t="s">
        <v>422</v>
      </c>
      <c r="AF1247" s="2" t="s">
        <v>423</v>
      </c>
      <c r="AG1247" s="2" t="s">
        <v>423</v>
      </c>
      <c r="AH1247" s="2" t="s">
        <v>424</v>
      </c>
      <c r="AI1247" s="2"/>
      <c r="AJ1247" s="2" t="s">
        <v>231</v>
      </c>
      <c r="AK1247" s="2" t="s">
        <v>207</v>
      </c>
      <c r="AL1247" s="2" t="s">
        <v>207</v>
      </c>
      <c r="AM1247" s="2" t="s">
        <v>178</v>
      </c>
      <c r="AN1247" s="2"/>
      <c r="AO1247" s="22">
        <v>0</v>
      </c>
      <c r="AP1247" s="22">
        <v>0</v>
      </c>
      <c r="AQ1247" s="22">
        <v>0</v>
      </c>
      <c r="AR1247" s="22">
        <v>0</v>
      </c>
      <c r="AS1247" s="25">
        <v>50000</v>
      </c>
      <c r="AT1247" s="25">
        <v>0</v>
      </c>
      <c r="AU1247" s="25">
        <v>55006</v>
      </c>
      <c r="AV1247" s="25">
        <v>0</v>
      </c>
      <c r="AW1247" s="25">
        <v>50000</v>
      </c>
      <c r="AX1247" s="25">
        <v>55006</v>
      </c>
      <c r="AY1247" s="25">
        <v>5006</v>
      </c>
    </row>
    <row r="1248" spans="2:51" hidden="1">
      <c r="B1248" s="5" t="s">
        <v>17</v>
      </c>
      <c r="C1248" s="2" t="s">
        <v>107</v>
      </c>
      <c r="D1248" s="2" t="s">
        <v>100</v>
      </c>
      <c r="E1248" s="2"/>
      <c r="F1248" s="2"/>
      <c r="G1248" s="3">
        <v>46248</v>
      </c>
      <c r="H1248" s="2" t="s">
        <v>6000</v>
      </c>
      <c r="I1248" s="3">
        <v>46248</v>
      </c>
      <c r="J1248" s="2" t="s">
        <v>6001</v>
      </c>
      <c r="K1248" s="2" t="s">
        <v>208</v>
      </c>
      <c r="L1248" s="2"/>
      <c r="M1248" s="2" t="s">
        <v>90</v>
      </c>
      <c r="N1248" s="3"/>
      <c r="O1248" s="2"/>
      <c r="P1248" s="2"/>
      <c r="Q1248" s="2" t="s">
        <v>719</v>
      </c>
      <c r="R1248" s="2"/>
      <c r="S1248" s="2"/>
      <c r="T1248" s="3">
        <v>46248</v>
      </c>
      <c r="U1248" s="2" t="s">
        <v>6002</v>
      </c>
      <c r="V1248" s="2"/>
      <c r="W1248" s="2" t="s">
        <v>3188</v>
      </c>
      <c r="X1248" s="2" t="s">
        <v>91</v>
      </c>
      <c r="Y1248" s="2" t="s">
        <v>1034</v>
      </c>
      <c r="Z1248" s="2" t="s">
        <v>92</v>
      </c>
      <c r="AA1248" s="2" t="s">
        <v>90</v>
      </c>
      <c r="AB1248" s="2"/>
      <c r="AC1248" s="2" t="s">
        <v>114</v>
      </c>
      <c r="AD1248" s="2">
        <v>1</v>
      </c>
      <c r="AE1248" s="2" t="s">
        <v>422</v>
      </c>
      <c r="AF1248" s="2" t="s">
        <v>423</v>
      </c>
      <c r="AG1248" s="2" t="s">
        <v>423</v>
      </c>
      <c r="AH1248" s="2" t="s">
        <v>424</v>
      </c>
      <c r="AI1248" s="2"/>
      <c r="AJ1248" s="2" t="s">
        <v>390</v>
      </c>
      <c r="AK1248" s="2" t="s">
        <v>362</v>
      </c>
      <c r="AL1248" s="2" t="s">
        <v>362</v>
      </c>
      <c r="AM1248" s="2" t="s">
        <v>391</v>
      </c>
      <c r="AN1248" s="2" t="s">
        <v>6003</v>
      </c>
      <c r="AO1248" s="22">
        <v>0</v>
      </c>
      <c r="AP1248" s="22">
        <v>0</v>
      </c>
      <c r="AQ1248" s="22">
        <v>0</v>
      </c>
      <c r="AR1248" s="22">
        <v>0</v>
      </c>
      <c r="AS1248" s="25">
        <v>48000</v>
      </c>
      <c r="AT1248" s="25">
        <v>0</v>
      </c>
      <c r="AU1248" s="25">
        <v>56042</v>
      </c>
      <c r="AV1248" s="25">
        <v>0</v>
      </c>
      <c r="AW1248" s="25">
        <v>48000</v>
      </c>
      <c r="AX1248" s="25">
        <v>56042</v>
      </c>
      <c r="AY1248" s="25">
        <v>8042</v>
      </c>
    </row>
    <row r="1249" spans="2:51" hidden="1">
      <c r="B1249" s="5" t="s">
        <v>17</v>
      </c>
      <c r="C1249" s="2" t="s">
        <v>107</v>
      </c>
      <c r="D1249" s="2"/>
      <c r="E1249" s="2"/>
      <c r="F1249" s="2"/>
      <c r="G1249" s="3">
        <v>46248</v>
      </c>
      <c r="H1249" s="2" t="s">
        <v>6004</v>
      </c>
      <c r="I1249" s="3">
        <v>46248</v>
      </c>
      <c r="J1249" s="2" t="s">
        <v>6005</v>
      </c>
      <c r="K1249" s="2" t="s">
        <v>208</v>
      </c>
      <c r="L1249" s="2"/>
      <c r="M1249" s="2" t="s">
        <v>90</v>
      </c>
      <c r="N1249" s="3"/>
      <c r="O1249" s="2"/>
      <c r="P1249" s="2"/>
      <c r="Q1249" s="2" t="s">
        <v>719</v>
      </c>
      <c r="R1249" s="2"/>
      <c r="S1249" s="2"/>
      <c r="T1249" s="3">
        <v>46248</v>
      </c>
      <c r="U1249" s="2" t="s">
        <v>6006</v>
      </c>
      <c r="V1249" s="2"/>
      <c r="W1249" s="2" t="s">
        <v>5480</v>
      </c>
      <c r="X1249" s="2" t="s">
        <v>91</v>
      </c>
      <c r="Y1249" s="2" t="s">
        <v>1366</v>
      </c>
      <c r="Z1249" s="2" t="s">
        <v>92</v>
      </c>
      <c r="AA1249" s="2" t="s">
        <v>90</v>
      </c>
      <c r="AB1249" s="2"/>
      <c r="AC1249" s="2" t="s">
        <v>114</v>
      </c>
      <c r="AD1249" s="2">
        <v>1</v>
      </c>
      <c r="AE1249" s="2" t="s">
        <v>422</v>
      </c>
      <c r="AF1249" s="2" t="s">
        <v>423</v>
      </c>
      <c r="AG1249" s="2" t="s">
        <v>423</v>
      </c>
      <c r="AH1249" s="2" t="s">
        <v>424</v>
      </c>
      <c r="AI1249" s="2"/>
      <c r="AJ1249" s="2" t="s">
        <v>183</v>
      </c>
      <c r="AK1249" s="2" t="s">
        <v>184</v>
      </c>
      <c r="AL1249" s="2" t="s">
        <v>184</v>
      </c>
      <c r="AM1249" s="2" t="s">
        <v>185</v>
      </c>
      <c r="AN1249" s="2" t="s">
        <v>6007</v>
      </c>
      <c r="AO1249" s="22">
        <v>0</v>
      </c>
      <c r="AP1249" s="22">
        <v>0</v>
      </c>
      <c r="AQ1249" s="22">
        <v>0</v>
      </c>
      <c r="AR1249" s="22">
        <v>0</v>
      </c>
      <c r="AS1249" s="25">
        <v>45000</v>
      </c>
      <c r="AT1249" s="25">
        <v>0</v>
      </c>
      <c r="AU1249" s="25">
        <v>56042</v>
      </c>
      <c r="AV1249" s="25">
        <v>0</v>
      </c>
      <c r="AW1249" s="25">
        <v>45000</v>
      </c>
      <c r="AX1249" s="25">
        <v>56042</v>
      </c>
      <c r="AY1249" s="25">
        <v>11042</v>
      </c>
    </row>
    <row r="1250" spans="2:51" hidden="1">
      <c r="B1250" s="5" t="s">
        <v>17</v>
      </c>
      <c r="C1250" s="2" t="s">
        <v>107</v>
      </c>
      <c r="D1250" s="2" t="s">
        <v>100</v>
      </c>
      <c r="E1250" s="2"/>
      <c r="F1250" s="2"/>
      <c r="G1250" s="3">
        <v>46248</v>
      </c>
      <c r="H1250" s="2" t="s">
        <v>6008</v>
      </c>
      <c r="I1250" s="3">
        <v>46248</v>
      </c>
      <c r="J1250" s="2" t="s">
        <v>6009</v>
      </c>
      <c r="K1250" s="2" t="s">
        <v>208</v>
      </c>
      <c r="L1250" s="2"/>
      <c r="M1250" s="2" t="s">
        <v>90</v>
      </c>
      <c r="N1250" s="3"/>
      <c r="O1250" s="2"/>
      <c r="P1250" s="2"/>
      <c r="Q1250" s="2" t="s">
        <v>719</v>
      </c>
      <c r="R1250" s="2"/>
      <c r="S1250" s="2"/>
      <c r="T1250" s="3">
        <v>46248</v>
      </c>
      <c r="U1250" s="2" t="s">
        <v>6010</v>
      </c>
      <c r="V1250" s="2"/>
      <c r="W1250" s="2" t="s">
        <v>6011</v>
      </c>
      <c r="X1250" s="2" t="s">
        <v>91</v>
      </c>
      <c r="Y1250" s="2" t="s">
        <v>1034</v>
      </c>
      <c r="Z1250" s="2" t="s">
        <v>92</v>
      </c>
      <c r="AA1250" s="2" t="s">
        <v>90</v>
      </c>
      <c r="AB1250" s="2"/>
      <c r="AC1250" s="2" t="s">
        <v>114</v>
      </c>
      <c r="AD1250" s="2">
        <v>1</v>
      </c>
      <c r="AE1250" s="2" t="s">
        <v>422</v>
      </c>
      <c r="AF1250" s="2" t="s">
        <v>423</v>
      </c>
      <c r="AG1250" s="2" t="s">
        <v>423</v>
      </c>
      <c r="AH1250" s="2" t="s">
        <v>424</v>
      </c>
      <c r="AI1250" s="2"/>
      <c r="AJ1250" s="2" t="s">
        <v>231</v>
      </c>
      <c r="AK1250" s="2" t="s">
        <v>207</v>
      </c>
      <c r="AL1250" s="2" t="s">
        <v>207</v>
      </c>
      <c r="AM1250" s="2" t="s">
        <v>178</v>
      </c>
      <c r="AN1250" s="2" t="s">
        <v>954</v>
      </c>
      <c r="AO1250" s="22">
        <v>0</v>
      </c>
      <c r="AP1250" s="22">
        <v>0</v>
      </c>
      <c r="AQ1250" s="22">
        <v>0</v>
      </c>
      <c r="AR1250" s="22">
        <v>0</v>
      </c>
      <c r="AS1250" s="25">
        <v>43000</v>
      </c>
      <c r="AT1250" s="25">
        <v>0</v>
      </c>
      <c r="AU1250" s="25">
        <v>55006</v>
      </c>
      <c r="AV1250" s="25">
        <v>0</v>
      </c>
      <c r="AW1250" s="25">
        <v>43000</v>
      </c>
      <c r="AX1250" s="25">
        <v>55006</v>
      </c>
      <c r="AY1250" s="25">
        <v>12006</v>
      </c>
    </row>
    <row r="1251" spans="2:51" hidden="1">
      <c r="B1251" s="5" t="s">
        <v>17</v>
      </c>
      <c r="C1251" s="2" t="s">
        <v>107</v>
      </c>
      <c r="D1251" s="2"/>
      <c r="E1251" s="2"/>
      <c r="F1251" s="2"/>
      <c r="G1251" s="3">
        <v>46248</v>
      </c>
      <c r="H1251" s="2" t="s">
        <v>6012</v>
      </c>
      <c r="I1251" s="3">
        <v>46248</v>
      </c>
      <c r="J1251" s="2" t="s">
        <v>6013</v>
      </c>
      <c r="K1251" s="2" t="s">
        <v>208</v>
      </c>
      <c r="L1251" s="2"/>
      <c r="M1251" s="2" t="s">
        <v>90</v>
      </c>
      <c r="N1251" s="3"/>
      <c r="O1251" s="2"/>
      <c r="P1251" s="2"/>
      <c r="Q1251" s="2" t="s">
        <v>719</v>
      </c>
      <c r="R1251" s="2"/>
      <c r="S1251" s="2"/>
      <c r="T1251" s="3">
        <v>46248</v>
      </c>
      <c r="U1251" s="2" t="s">
        <v>6014</v>
      </c>
      <c r="V1251" s="2"/>
      <c r="W1251" s="2" t="s">
        <v>4716</v>
      </c>
      <c r="X1251" s="2" t="s">
        <v>91</v>
      </c>
      <c r="Y1251" s="2" t="s">
        <v>4717</v>
      </c>
      <c r="Z1251" s="2" t="s">
        <v>92</v>
      </c>
      <c r="AA1251" s="2" t="s">
        <v>90</v>
      </c>
      <c r="AB1251" s="2"/>
      <c r="AC1251" s="2" t="s">
        <v>114</v>
      </c>
      <c r="AD1251" s="2">
        <v>1</v>
      </c>
      <c r="AE1251" s="2" t="s">
        <v>422</v>
      </c>
      <c r="AF1251" s="2" t="s">
        <v>423</v>
      </c>
      <c r="AG1251" s="2" t="s">
        <v>423</v>
      </c>
      <c r="AH1251" s="2" t="s">
        <v>424</v>
      </c>
      <c r="AI1251" s="2"/>
      <c r="AJ1251" s="2" t="s">
        <v>138</v>
      </c>
      <c r="AK1251" s="2" t="s">
        <v>103</v>
      </c>
      <c r="AL1251" s="2" t="s">
        <v>103</v>
      </c>
      <c r="AM1251" s="2" t="s">
        <v>139</v>
      </c>
      <c r="AN1251" s="2" t="s">
        <v>991</v>
      </c>
      <c r="AO1251" s="22">
        <v>0</v>
      </c>
      <c r="AP1251" s="22">
        <v>0</v>
      </c>
      <c r="AQ1251" s="22">
        <v>0</v>
      </c>
      <c r="AR1251" s="22">
        <v>0</v>
      </c>
      <c r="AS1251" s="25">
        <v>42000</v>
      </c>
      <c r="AT1251" s="25">
        <v>0</v>
      </c>
      <c r="AU1251" s="25">
        <v>46201</v>
      </c>
      <c r="AV1251" s="25">
        <v>0</v>
      </c>
      <c r="AW1251" s="25">
        <v>42000</v>
      </c>
      <c r="AX1251" s="25">
        <v>46201</v>
      </c>
      <c r="AY1251" s="25">
        <v>4201</v>
      </c>
    </row>
    <row r="1252" spans="2:51" hidden="1">
      <c r="B1252" s="5" t="s">
        <v>17</v>
      </c>
      <c r="C1252" s="2" t="s">
        <v>107</v>
      </c>
      <c r="D1252" s="2"/>
      <c r="E1252" s="2"/>
      <c r="F1252" s="2"/>
      <c r="G1252" s="3">
        <v>46248</v>
      </c>
      <c r="H1252" s="2" t="s">
        <v>6015</v>
      </c>
      <c r="I1252" s="3">
        <v>46248</v>
      </c>
      <c r="J1252" s="2" t="s">
        <v>6016</v>
      </c>
      <c r="K1252" s="2" t="s">
        <v>208</v>
      </c>
      <c r="L1252" s="2"/>
      <c r="M1252" s="2" t="s">
        <v>90</v>
      </c>
      <c r="N1252" s="3"/>
      <c r="O1252" s="2"/>
      <c r="P1252" s="2"/>
      <c r="Q1252" s="2" t="s">
        <v>719</v>
      </c>
      <c r="R1252" s="2"/>
      <c r="S1252" s="2"/>
      <c r="T1252" s="3">
        <v>46248</v>
      </c>
      <c r="U1252" s="2" t="s">
        <v>6017</v>
      </c>
      <c r="V1252" s="2"/>
      <c r="W1252" s="2" t="s">
        <v>6018</v>
      </c>
      <c r="X1252" s="2" t="s">
        <v>91</v>
      </c>
      <c r="Y1252" s="2" t="s">
        <v>6019</v>
      </c>
      <c r="Z1252" s="2" t="s">
        <v>92</v>
      </c>
      <c r="AA1252" s="2" t="s">
        <v>90</v>
      </c>
      <c r="AB1252" s="2"/>
      <c r="AC1252" s="2" t="s">
        <v>114</v>
      </c>
      <c r="AD1252" s="2">
        <v>1</v>
      </c>
      <c r="AE1252" s="2" t="s">
        <v>422</v>
      </c>
      <c r="AF1252" s="2" t="s">
        <v>423</v>
      </c>
      <c r="AG1252" s="2" t="s">
        <v>423</v>
      </c>
      <c r="AH1252" s="2" t="s">
        <v>424</v>
      </c>
      <c r="AI1252" s="2"/>
      <c r="AJ1252" s="2" t="s">
        <v>236</v>
      </c>
      <c r="AK1252" s="2" t="s">
        <v>168</v>
      </c>
      <c r="AL1252" s="2" t="s">
        <v>168</v>
      </c>
      <c r="AM1252" s="2" t="s">
        <v>237</v>
      </c>
      <c r="AN1252" s="2"/>
      <c r="AO1252" s="22">
        <v>0</v>
      </c>
      <c r="AP1252" s="22">
        <v>0</v>
      </c>
      <c r="AQ1252" s="22">
        <v>0</v>
      </c>
      <c r="AR1252" s="22">
        <v>0</v>
      </c>
      <c r="AS1252" s="25">
        <v>19000</v>
      </c>
      <c r="AT1252" s="25">
        <v>0</v>
      </c>
      <c r="AU1252" s="25">
        <v>22790</v>
      </c>
      <c r="AV1252" s="25">
        <v>0</v>
      </c>
      <c r="AW1252" s="25">
        <v>19000</v>
      </c>
      <c r="AX1252" s="25">
        <v>22790</v>
      </c>
      <c r="AY1252" s="25">
        <v>3790</v>
      </c>
    </row>
    <row r="1253" spans="2:51" hidden="1">
      <c r="B1253" s="5" t="s">
        <v>17</v>
      </c>
      <c r="C1253" s="2" t="s">
        <v>107</v>
      </c>
      <c r="D1253" s="2"/>
      <c r="E1253" s="2"/>
      <c r="F1253" s="2"/>
      <c r="G1253" s="3">
        <v>46248</v>
      </c>
      <c r="H1253" s="2" t="s">
        <v>6020</v>
      </c>
      <c r="I1253" s="3">
        <v>46248</v>
      </c>
      <c r="J1253" s="2" t="s">
        <v>6021</v>
      </c>
      <c r="K1253" s="2" t="s">
        <v>208</v>
      </c>
      <c r="L1253" s="2"/>
      <c r="M1253" s="2" t="s">
        <v>90</v>
      </c>
      <c r="N1253" s="3"/>
      <c r="O1253" s="2"/>
      <c r="P1253" s="2"/>
      <c r="Q1253" s="2" t="s">
        <v>719</v>
      </c>
      <c r="R1253" s="2"/>
      <c r="S1253" s="2"/>
      <c r="T1253" s="3">
        <v>46248</v>
      </c>
      <c r="U1253" s="2" t="s">
        <v>6022</v>
      </c>
      <c r="V1253" s="2"/>
      <c r="W1253" s="2" t="s">
        <v>6023</v>
      </c>
      <c r="X1253" s="2" t="s">
        <v>91</v>
      </c>
      <c r="Y1253" s="2" t="s">
        <v>6024</v>
      </c>
      <c r="Z1253" s="2" t="s">
        <v>92</v>
      </c>
      <c r="AA1253" s="2" t="s">
        <v>90</v>
      </c>
      <c r="AB1253" s="2"/>
      <c r="AC1253" s="2" t="s">
        <v>114</v>
      </c>
      <c r="AD1253" s="2">
        <v>1</v>
      </c>
      <c r="AE1253" s="2" t="s">
        <v>422</v>
      </c>
      <c r="AF1253" s="2" t="s">
        <v>423</v>
      </c>
      <c r="AG1253" s="2" t="s">
        <v>423</v>
      </c>
      <c r="AH1253" s="2" t="s">
        <v>424</v>
      </c>
      <c r="AI1253" s="2"/>
      <c r="AJ1253" s="2" t="s">
        <v>232</v>
      </c>
      <c r="AK1253" s="2" t="s">
        <v>5</v>
      </c>
      <c r="AL1253" s="2" t="s">
        <v>5</v>
      </c>
      <c r="AM1253" s="2" t="s">
        <v>178</v>
      </c>
      <c r="AN1253" s="2"/>
      <c r="AO1253" s="22">
        <v>0</v>
      </c>
      <c r="AP1253" s="22">
        <v>0</v>
      </c>
      <c r="AQ1253" s="22">
        <v>0</v>
      </c>
      <c r="AR1253" s="22">
        <v>0</v>
      </c>
      <c r="AS1253" s="25">
        <v>36000</v>
      </c>
      <c r="AT1253" s="25">
        <v>0</v>
      </c>
      <c r="AU1253" s="25">
        <v>39364</v>
      </c>
      <c r="AV1253" s="25">
        <v>0</v>
      </c>
      <c r="AW1253" s="25">
        <v>36000</v>
      </c>
      <c r="AX1253" s="25">
        <v>39364</v>
      </c>
      <c r="AY1253" s="25">
        <v>3364</v>
      </c>
    </row>
    <row r="1254" spans="2:51" hidden="1">
      <c r="B1254" s="5" t="s">
        <v>17</v>
      </c>
      <c r="C1254" s="2" t="s">
        <v>107</v>
      </c>
      <c r="D1254" s="2"/>
      <c r="E1254" s="2"/>
      <c r="F1254" s="2"/>
      <c r="G1254" s="3">
        <v>46248</v>
      </c>
      <c r="H1254" s="2" t="s">
        <v>6025</v>
      </c>
      <c r="I1254" s="3">
        <v>46248</v>
      </c>
      <c r="J1254" s="2" t="s">
        <v>6026</v>
      </c>
      <c r="K1254" s="2" t="s">
        <v>208</v>
      </c>
      <c r="L1254" s="2"/>
      <c r="M1254" s="2" t="s">
        <v>90</v>
      </c>
      <c r="N1254" s="3"/>
      <c r="O1254" s="2"/>
      <c r="P1254" s="2"/>
      <c r="Q1254" s="2" t="s">
        <v>719</v>
      </c>
      <c r="R1254" s="2"/>
      <c r="S1254" s="2"/>
      <c r="T1254" s="3">
        <v>46248</v>
      </c>
      <c r="U1254" s="2" t="s">
        <v>6027</v>
      </c>
      <c r="V1254" s="2"/>
      <c r="W1254" s="2" t="s">
        <v>4744</v>
      </c>
      <c r="X1254" s="2" t="s">
        <v>91</v>
      </c>
      <c r="Y1254" s="2" t="s">
        <v>936</v>
      </c>
      <c r="Z1254" s="2" t="s">
        <v>92</v>
      </c>
      <c r="AA1254" s="2" t="s">
        <v>4745</v>
      </c>
      <c r="AB1254" s="2" t="s">
        <v>4746</v>
      </c>
      <c r="AC1254" s="2" t="s">
        <v>114</v>
      </c>
      <c r="AD1254" s="2">
        <v>1</v>
      </c>
      <c r="AE1254" s="2" t="s">
        <v>422</v>
      </c>
      <c r="AF1254" s="2" t="s">
        <v>423</v>
      </c>
      <c r="AG1254" s="2" t="s">
        <v>423</v>
      </c>
      <c r="AH1254" s="2" t="s">
        <v>424</v>
      </c>
      <c r="AI1254" s="2"/>
      <c r="AJ1254" s="2" t="s">
        <v>232</v>
      </c>
      <c r="AK1254" s="2" t="s">
        <v>5</v>
      </c>
      <c r="AL1254" s="2" t="s">
        <v>5</v>
      </c>
      <c r="AM1254" s="2" t="s">
        <v>178</v>
      </c>
      <c r="AN1254" s="2"/>
      <c r="AO1254" s="22">
        <v>0</v>
      </c>
      <c r="AP1254" s="22">
        <v>0</v>
      </c>
      <c r="AQ1254" s="22">
        <v>0</v>
      </c>
      <c r="AR1254" s="22">
        <v>0</v>
      </c>
      <c r="AS1254" s="25">
        <v>32000</v>
      </c>
      <c r="AT1254" s="25">
        <v>0</v>
      </c>
      <c r="AU1254" s="25">
        <v>39364</v>
      </c>
      <c r="AV1254" s="25">
        <v>0</v>
      </c>
      <c r="AW1254" s="25">
        <v>32000</v>
      </c>
      <c r="AX1254" s="25">
        <v>39364</v>
      </c>
      <c r="AY1254" s="25">
        <v>7364</v>
      </c>
    </row>
    <row r="1255" spans="2:51">
      <c r="B1255" s="5" t="s">
        <v>17</v>
      </c>
      <c r="C1255" s="2" t="s">
        <v>600</v>
      </c>
      <c r="D1255" s="2" t="s">
        <v>100</v>
      </c>
      <c r="E1255" s="2"/>
      <c r="F1255" s="2"/>
      <c r="G1255" s="3">
        <v>46248</v>
      </c>
      <c r="H1255" s="2" t="s">
        <v>6028</v>
      </c>
      <c r="I1255" s="3">
        <v>46248</v>
      </c>
      <c r="J1255" s="2" t="s">
        <v>6029</v>
      </c>
      <c r="K1255" s="2" t="s">
        <v>208</v>
      </c>
      <c r="L1255" s="2"/>
      <c r="M1255" s="2" t="s">
        <v>90</v>
      </c>
      <c r="N1255" s="3"/>
      <c r="O1255" s="2"/>
      <c r="P1255" s="2"/>
      <c r="Q1255" s="2" t="s">
        <v>1233</v>
      </c>
      <c r="R1255" s="2"/>
      <c r="S1255" s="2"/>
      <c r="T1255" s="3"/>
      <c r="U1255" s="2"/>
      <c r="V1255" s="2"/>
      <c r="W1255" s="2" t="s">
        <v>826</v>
      </c>
      <c r="X1255" s="2" t="s">
        <v>91</v>
      </c>
      <c r="Y1255" s="2" t="s">
        <v>754</v>
      </c>
      <c r="Z1255" s="2" t="s">
        <v>149</v>
      </c>
      <c r="AA1255" s="2" t="s">
        <v>90</v>
      </c>
      <c r="AB1255" s="2"/>
      <c r="AC1255" s="2" t="s">
        <v>114</v>
      </c>
      <c r="AD1255" s="2">
        <v>1</v>
      </c>
      <c r="AE1255" s="2" t="s">
        <v>390</v>
      </c>
      <c r="AF1255" s="2" t="s">
        <v>362</v>
      </c>
      <c r="AG1255" s="2" t="s">
        <v>362</v>
      </c>
      <c r="AH1255" s="2" t="s">
        <v>391</v>
      </c>
      <c r="AI1255" s="2"/>
      <c r="AJ1255" s="2" t="s">
        <v>232</v>
      </c>
      <c r="AK1255" s="2" t="s">
        <v>5</v>
      </c>
      <c r="AL1255" s="2" t="s">
        <v>5</v>
      </c>
      <c r="AM1255" s="2" t="s">
        <v>178</v>
      </c>
      <c r="AN1255" s="2"/>
      <c r="AO1255" s="22">
        <v>0</v>
      </c>
      <c r="AP1255" s="22">
        <v>511</v>
      </c>
      <c r="AQ1255" s="22">
        <v>818</v>
      </c>
      <c r="AR1255" s="22">
        <v>307</v>
      </c>
      <c r="AS1255" s="25">
        <v>37235.019999999997</v>
      </c>
      <c r="AT1255" s="25">
        <v>0</v>
      </c>
      <c r="AU1255" s="25">
        <v>28000</v>
      </c>
      <c r="AV1255" s="25">
        <v>0</v>
      </c>
      <c r="AW1255" s="25">
        <v>37235.019999999997</v>
      </c>
      <c r="AX1255" s="25">
        <v>28000</v>
      </c>
      <c r="AY1255" s="25">
        <v>-9235.02</v>
      </c>
    </row>
    <row r="1256" spans="2:51">
      <c r="B1256" s="5" t="s">
        <v>17</v>
      </c>
      <c r="C1256" s="2" t="s">
        <v>600</v>
      </c>
      <c r="D1256" s="2" t="s">
        <v>100</v>
      </c>
      <c r="E1256" s="2"/>
      <c r="F1256" s="2"/>
      <c r="G1256" s="3">
        <v>46248</v>
      </c>
      <c r="H1256" s="2" t="s">
        <v>6030</v>
      </c>
      <c r="I1256" s="3">
        <v>46248</v>
      </c>
      <c r="J1256" s="2" t="s">
        <v>6031</v>
      </c>
      <c r="K1256" s="2" t="s">
        <v>208</v>
      </c>
      <c r="L1256" s="2"/>
      <c r="M1256" s="2" t="s">
        <v>90</v>
      </c>
      <c r="N1256" s="3"/>
      <c r="O1256" s="2"/>
      <c r="P1256" s="2"/>
      <c r="Q1256" s="2" t="s">
        <v>1024</v>
      </c>
      <c r="R1256" s="2"/>
      <c r="S1256" s="2"/>
      <c r="T1256" s="3"/>
      <c r="U1256" s="2"/>
      <c r="V1256" s="2"/>
      <c r="W1256" s="2" t="s">
        <v>995</v>
      </c>
      <c r="X1256" s="2" t="s">
        <v>91</v>
      </c>
      <c r="Y1256" s="2" t="s">
        <v>559</v>
      </c>
      <c r="Z1256" s="2" t="s">
        <v>149</v>
      </c>
      <c r="AA1256" s="2" t="s">
        <v>90</v>
      </c>
      <c r="AB1256" s="2"/>
      <c r="AC1256" s="2" t="s">
        <v>114</v>
      </c>
      <c r="AD1256" s="2">
        <v>1</v>
      </c>
      <c r="AE1256" s="2" t="s">
        <v>287</v>
      </c>
      <c r="AF1256" s="2" t="s">
        <v>288</v>
      </c>
      <c r="AG1256" s="2" t="s">
        <v>288</v>
      </c>
      <c r="AH1256" s="2" t="s">
        <v>289</v>
      </c>
      <c r="AI1256" s="2"/>
      <c r="AJ1256" s="2" t="s">
        <v>138</v>
      </c>
      <c r="AK1256" s="2" t="s">
        <v>103</v>
      </c>
      <c r="AL1256" s="2" t="s">
        <v>103</v>
      </c>
      <c r="AM1256" s="2" t="s">
        <v>139</v>
      </c>
      <c r="AN1256" s="2" t="s">
        <v>679</v>
      </c>
      <c r="AO1256" s="22">
        <v>0</v>
      </c>
      <c r="AP1256" s="22">
        <v>1150</v>
      </c>
      <c r="AQ1256" s="22">
        <v>1310</v>
      </c>
      <c r="AR1256" s="22">
        <v>160</v>
      </c>
      <c r="AS1256" s="25">
        <v>60597.96</v>
      </c>
      <c r="AT1256" s="25">
        <v>801.16</v>
      </c>
      <c r="AU1256" s="25">
        <v>26000</v>
      </c>
      <c r="AV1256" s="25">
        <v>0</v>
      </c>
      <c r="AW1256" s="25">
        <v>59796.800000000003</v>
      </c>
      <c r="AX1256" s="25">
        <v>26000</v>
      </c>
      <c r="AY1256" s="25">
        <v>-33796.800000000003</v>
      </c>
    </row>
    <row r="1257" spans="2:51" hidden="1">
      <c r="B1257" s="5" t="s">
        <v>18</v>
      </c>
      <c r="C1257" s="2" t="s">
        <v>107</v>
      </c>
      <c r="D1257" s="2" t="s">
        <v>100</v>
      </c>
      <c r="E1257" s="2"/>
      <c r="F1257" s="2" t="s">
        <v>88</v>
      </c>
      <c r="G1257" s="3">
        <v>46249</v>
      </c>
      <c r="H1257" s="2" t="s">
        <v>6032</v>
      </c>
      <c r="I1257" s="3">
        <v>46249</v>
      </c>
      <c r="J1257" s="2" t="s">
        <v>6033</v>
      </c>
      <c r="K1257" s="2"/>
      <c r="L1257" s="2"/>
      <c r="M1257" s="2" t="s">
        <v>90</v>
      </c>
      <c r="N1257" s="3"/>
      <c r="O1257" s="2"/>
      <c r="P1257" s="2"/>
      <c r="Q1257" s="2" t="s">
        <v>537</v>
      </c>
      <c r="R1257" s="2" t="s">
        <v>537</v>
      </c>
      <c r="S1257" s="2"/>
      <c r="T1257" s="3"/>
      <c r="U1257" s="2"/>
      <c r="V1257" s="2"/>
      <c r="W1257" s="2" t="s">
        <v>382</v>
      </c>
      <c r="X1257" s="2" t="s">
        <v>151</v>
      </c>
      <c r="Y1257" s="2" t="s">
        <v>275</v>
      </c>
      <c r="Z1257" s="2" t="s">
        <v>92</v>
      </c>
      <c r="AA1257" s="2" t="s">
        <v>90</v>
      </c>
      <c r="AB1257" s="2"/>
      <c r="AC1257" s="2" t="s">
        <v>93</v>
      </c>
      <c r="AD1257" s="2">
        <v>1</v>
      </c>
      <c r="AE1257" s="2" t="s">
        <v>110</v>
      </c>
      <c r="AF1257" s="2" t="s">
        <v>111</v>
      </c>
      <c r="AG1257" s="2" t="s">
        <v>103</v>
      </c>
      <c r="AH1257" s="2" t="s">
        <v>104</v>
      </c>
      <c r="AI1257" s="2" t="s">
        <v>381</v>
      </c>
      <c r="AJ1257" s="2" t="s">
        <v>108</v>
      </c>
      <c r="AK1257" s="2" t="s">
        <v>109</v>
      </c>
      <c r="AL1257" s="2" t="s">
        <v>103</v>
      </c>
      <c r="AM1257" s="2" t="s">
        <v>106</v>
      </c>
      <c r="AN1257" s="2" t="s">
        <v>6034</v>
      </c>
      <c r="AO1257" s="22">
        <v>0</v>
      </c>
      <c r="AP1257" s="22">
        <v>0</v>
      </c>
      <c r="AQ1257" s="22">
        <v>0</v>
      </c>
      <c r="AR1257" s="22">
        <v>0</v>
      </c>
      <c r="AS1257" s="25">
        <v>11000</v>
      </c>
      <c r="AT1257" s="25">
        <v>0</v>
      </c>
      <c r="AU1257" s="25">
        <v>15318</v>
      </c>
      <c r="AV1257" s="25">
        <v>0</v>
      </c>
      <c r="AW1257" s="25">
        <v>11000</v>
      </c>
      <c r="AX1257" s="25">
        <v>15318</v>
      </c>
      <c r="AY1257" s="25">
        <v>4318</v>
      </c>
    </row>
    <row r="1258" spans="2:51" hidden="1">
      <c r="B1258" s="5" t="s">
        <v>18</v>
      </c>
      <c r="C1258" s="2" t="s">
        <v>99</v>
      </c>
      <c r="D1258" s="2"/>
      <c r="E1258" s="2"/>
      <c r="F1258" s="2"/>
      <c r="G1258" s="3">
        <v>46249</v>
      </c>
      <c r="H1258" s="2" t="s">
        <v>6035</v>
      </c>
      <c r="I1258" s="3">
        <v>46249</v>
      </c>
      <c r="J1258" s="2" t="s">
        <v>6036</v>
      </c>
      <c r="K1258" s="2"/>
      <c r="L1258" s="2"/>
      <c r="M1258" s="2" t="s">
        <v>90</v>
      </c>
      <c r="N1258" s="3"/>
      <c r="O1258" s="2" t="s">
        <v>6037</v>
      </c>
      <c r="P1258" s="2"/>
      <c r="Q1258" s="2" t="s">
        <v>34</v>
      </c>
      <c r="R1258" s="2" t="s">
        <v>34</v>
      </c>
      <c r="S1258" s="2"/>
      <c r="T1258" s="3"/>
      <c r="U1258" s="2"/>
      <c r="V1258" s="2"/>
      <c r="W1258" s="2" t="s">
        <v>6038</v>
      </c>
      <c r="X1258" s="2" t="s">
        <v>91</v>
      </c>
      <c r="Y1258" s="2" t="s">
        <v>383</v>
      </c>
      <c r="Z1258" s="2" t="s">
        <v>92</v>
      </c>
      <c r="AA1258" s="2" t="s">
        <v>90</v>
      </c>
      <c r="AB1258" s="2"/>
      <c r="AC1258" s="2" t="s">
        <v>114</v>
      </c>
      <c r="AD1258" s="2">
        <v>1</v>
      </c>
      <c r="AE1258" s="2" t="s">
        <v>676</v>
      </c>
      <c r="AF1258" s="2" t="s">
        <v>677</v>
      </c>
      <c r="AG1258" s="2" t="s">
        <v>103</v>
      </c>
      <c r="AH1258" s="2" t="s">
        <v>397</v>
      </c>
      <c r="AI1258" s="2" t="s">
        <v>678</v>
      </c>
      <c r="AJ1258" s="2" t="s">
        <v>179</v>
      </c>
      <c r="AK1258" s="2" t="s">
        <v>8</v>
      </c>
      <c r="AL1258" s="2" t="s">
        <v>8</v>
      </c>
      <c r="AM1258" s="2" t="s">
        <v>712</v>
      </c>
      <c r="AN1258" s="2"/>
      <c r="AO1258" s="22">
        <v>0</v>
      </c>
      <c r="AP1258" s="22">
        <v>0</v>
      </c>
      <c r="AQ1258" s="22">
        <v>0</v>
      </c>
      <c r="AR1258" s="22">
        <v>0</v>
      </c>
      <c r="AS1258" s="25">
        <v>23000</v>
      </c>
      <c r="AT1258" s="25">
        <v>0</v>
      </c>
      <c r="AU1258" s="25">
        <v>32799</v>
      </c>
      <c r="AV1258" s="25">
        <v>0</v>
      </c>
      <c r="AW1258" s="25">
        <v>23000</v>
      </c>
      <c r="AX1258" s="25">
        <v>32799</v>
      </c>
      <c r="AY1258" s="25">
        <v>9799</v>
      </c>
    </row>
    <row r="1259" spans="2:51" hidden="1">
      <c r="B1259" s="5" t="s">
        <v>18</v>
      </c>
      <c r="C1259" s="2" t="s">
        <v>99</v>
      </c>
      <c r="D1259" s="2"/>
      <c r="E1259" s="2"/>
      <c r="F1259" s="2"/>
      <c r="G1259" s="3">
        <v>46249</v>
      </c>
      <c r="H1259" s="2" t="s">
        <v>6039</v>
      </c>
      <c r="I1259" s="3">
        <v>46249</v>
      </c>
      <c r="J1259" s="2" t="s">
        <v>6040</v>
      </c>
      <c r="K1259" s="2"/>
      <c r="L1259" s="2"/>
      <c r="M1259" s="2" t="s">
        <v>90</v>
      </c>
      <c r="N1259" s="3"/>
      <c r="O1259" s="2"/>
      <c r="P1259" s="2"/>
      <c r="Q1259" s="2" t="s">
        <v>30</v>
      </c>
      <c r="R1259" s="2" t="s">
        <v>30</v>
      </c>
      <c r="S1259" s="2"/>
      <c r="T1259" s="3"/>
      <c r="U1259" s="2"/>
      <c r="V1259" s="2"/>
      <c r="W1259" s="2" t="s">
        <v>6041</v>
      </c>
      <c r="X1259" s="2" t="s">
        <v>91</v>
      </c>
      <c r="Y1259" s="2" t="s">
        <v>383</v>
      </c>
      <c r="Z1259" s="2" t="s">
        <v>92</v>
      </c>
      <c r="AA1259" s="2" t="s">
        <v>90</v>
      </c>
      <c r="AB1259" s="2"/>
      <c r="AC1259" s="2" t="s">
        <v>114</v>
      </c>
      <c r="AD1259" s="2">
        <v>1</v>
      </c>
      <c r="AE1259" s="2" t="s">
        <v>676</v>
      </c>
      <c r="AF1259" s="2" t="s">
        <v>677</v>
      </c>
      <c r="AG1259" s="2" t="s">
        <v>103</v>
      </c>
      <c r="AH1259" s="2" t="s">
        <v>397</v>
      </c>
      <c r="AI1259" s="2" t="s">
        <v>678</v>
      </c>
      <c r="AJ1259" s="2" t="s">
        <v>179</v>
      </c>
      <c r="AK1259" s="2" t="s">
        <v>8</v>
      </c>
      <c r="AL1259" s="2" t="s">
        <v>8</v>
      </c>
      <c r="AM1259" s="2" t="s">
        <v>712</v>
      </c>
      <c r="AN1259" s="2"/>
      <c r="AO1259" s="22">
        <v>0</v>
      </c>
      <c r="AP1259" s="22">
        <v>0</v>
      </c>
      <c r="AQ1259" s="22">
        <v>0</v>
      </c>
      <c r="AR1259" s="22">
        <v>0</v>
      </c>
      <c r="AS1259" s="25">
        <v>23000</v>
      </c>
      <c r="AT1259" s="25">
        <v>0</v>
      </c>
      <c r="AU1259" s="25">
        <v>32799</v>
      </c>
      <c r="AV1259" s="25">
        <v>0</v>
      </c>
      <c r="AW1259" s="25">
        <v>23000</v>
      </c>
      <c r="AX1259" s="25">
        <v>32799</v>
      </c>
      <c r="AY1259" s="25">
        <v>9799</v>
      </c>
    </row>
    <row r="1260" spans="2:51" hidden="1">
      <c r="B1260" s="5" t="s">
        <v>18</v>
      </c>
      <c r="C1260" s="2" t="s">
        <v>107</v>
      </c>
      <c r="D1260" s="2" t="s">
        <v>100</v>
      </c>
      <c r="E1260" s="2"/>
      <c r="F1260" s="2" t="s">
        <v>88</v>
      </c>
      <c r="G1260" s="3">
        <v>46249</v>
      </c>
      <c r="H1260" s="2" t="s">
        <v>6042</v>
      </c>
      <c r="I1260" s="3">
        <v>46249</v>
      </c>
      <c r="J1260" s="2" t="s">
        <v>6043</v>
      </c>
      <c r="K1260" s="2"/>
      <c r="L1260" s="2"/>
      <c r="M1260" s="2" t="s">
        <v>90</v>
      </c>
      <c r="N1260" s="3"/>
      <c r="O1260" s="2"/>
      <c r="P1260" s="2"/>
      <c r="Q1260" s="2" t="s">
        <v>537</v>
      </c>
      <c r="R1260" s="2" t="s">
        <v>537</v>
      </c>
      <c r="S1260" s="2"/>
      <c r="T1260" s="3"/>
      <c r="U1260" s="2"/>
      <c r="V1260" s="2"/>
      <c r="W1260" s="2" t="s">
        <v>734</v>
      </c>
      <c r="X1260" s="2" t="s">
        <v>151</v>
      </c>
      <c r="Y1260" s="2" t="s">
        <v>360</v>
      </c>
      <c r="Z1260" s="2" t="s">
        <v>92</v>
      </c>
      <c r="AA1260" s="2" t="s">
        <v>90</v>
      </c>
      <c r="AB1260" s="2"/>
      <c r="AC1260" s="2" t="s">
        <v>93</v>
      </c>
      <c r="AD1260" s="2">
        <v>1</v>
      </c>
      <c r="AE1260" s="2" t="s">
        <v>108</v>
      </c>
      <c r="AF1260" s="2" t="s">
        <v>109</v>
      </c>
      <c r="AG1260" s="2" t="s">
        <v>103</v>
      </c>
      <c r="AH1260" s="2" t="s">
        <v>106</v>
      </c>
      <c r="AI1260" s="2" t="s">
        <v>109</v>
      </c>
      <c r="AJ1260" s="2" t="s">
        <v>110</v>
      </c>
      <c r="AK1260" s="2" t="s">
        <v>111</v>
      </c>
      <c r="AL1260" s="2" t="s">
        <v>103</v>
      </c>
      <c r="AM1260" s="2" t="s">
        <v>104</v>
      </c>
      <c r="AN1260" s="2" t="s">
        <v>6044</v>
      </c>
      <c r="AO1260" s="22">
        <v>0</v>
      </c>
      <c r="AP1260" s="22">
        <v>0</v>
      </c>
      <c r="AQ1260" s="22">
        <v>0</v>
      </c>
      <c r="AR1260" s="22">
        <v>0</v>
      </c>
      <c r="AS1260" s="25">
        <v>83000</v>
      </c>
      <c r="AT1260" s="25">
        <v>0</v>
      </c>
      <c r="AU1260" s="25">
        <v>101997.22</v>
      </c>
      <c r="AV1260" s="25">
        <v>0</v>
      </c>
      <c r="AW1260" s="25">
        <v>83000</v>
      </c>
      <c r="AX1260" s="25">
        <v>101997.22</v>
      </c>
      <c r="AY1260" s="25">
        <v>18997.22</v>
      </c>
    </row>
    <row r="1261" spans="2:51" hidden="1">
      <c r="B1261" s="5" t="s">
        <v>18</v>
      </c>
      <c r="C1261" s="2" t="s">
        <v>107</v>
      </c>
      <c r="D1261" s="2" t="s">
        <v>100</v>
      </c>
      <c r="E1261" s="2"/>
      <c r="F1261" s="2" t="s">
        <v>88</v>
      </c>
      <c r="G1261" s="3">
        <v>46249</v>
      </c>
      <c r="H1261" s="2" t="s">
        <v>6045</v>
      </c>
      <c r="I1261" s="3">
        <v>46249</v>
      </c>
      <c r="J1261" s="2" t="s">
        <v>6046</v>
      </c>
      <c r="K1261" s="2"/>
      <c r="L1261" s="2"/>
      <c r="M1261" s="2" t="s">
        <v>90</v>
      </c>
      <c r="N1261" s="3"/>
      <c r="O1261" s="2"/>
      <c r="P1261" s="2"/>
      <c r="Q1261" s="2" t="s">
        <v>537</v>
      </c>
      <c r="R1261" s="2" t="s">
        <v>537</v>
      </c>
      <c r="S1261" s="2"/>
      <c r="T1261" s="3"/>
      <c r="U1261" s="2"/>
      <c r="V1261" s="2"/>
      <c r="W1261" s="2" t="s">
        <v>608</v>
      </c>
      <c r="X1261" s="2" t="s">
        <v>113</v>
      </c>
      <c r="Y1261" s="2" t="s">
        <v>841</v>
      </c>
      <c r="Z1261" s="2" t="s">
        <v>92</v>
      </c>
      <c r="AA1261" s="2" t="s">
        <v>90</v>
      </c>
      <c r="AB1261" s="2"/>
      <c r="AC1261" s="2" t="s">
        <v>93</v>
      </c>
      <c r="AD1261" s="2">
        <v>1</v>
      </c>
      <c r="AE1261" s="2" t="s">
        <v>108</v>
      </c>
      <c r="AF1261" s="2" t="s">
        <v>109</v>
      </c>
      <c r="AG1261" s="2" t="s">
        <v>103</v>
      </c>
      <c r="AH1261" s="2" t="s">
        <v>106</v>
      </c>
      <c r="AI1261" s="2" t="s">
        <v>109</v>
      </c>
      <c r="AJ1261" s="2" t="s">
        <v>110</v>
      </c>
      <c r="AK1261" s="2" t="s">
        <v>111</v>
      </c>
      <c r="AL1261" s="2" t="s">
        <v>103</v>
      </c>
      <c r="AM1261" s="2" t="s">
        <v>104</v>
      </c>
      <c r="AN1261" s="2" t="s">
        <v>6047</v>
      </c>
      <c r="AO1261" s="22">
        <v>0</v>
      </c>
      <c r="AP1261" s="22">
        <v>0</v>
      </c>
      <c r="AQ1261" s="22">
        <v>0</v>
      </c>
      <c r="AR1261" s="22">
        <v>0</v>
      </c>
      <c r="AS1261" s="25">
        <v>41500</v>
      </c>
      <c r="AT1261" s="25">
        <v>0</v>
      </c>
      <c r="AU1261" s="25">
        <v>50557.25</v>
      </c>
      <c r="AV1261" s="25">
        <v>0</v>
      </c>
      <c r="AW1261" s="25">
        <v>41500</v>
      </c>
      <c r="AX1261" s="25">
        <v>50557.25</v>
      </c>
      <c r="AY1261" s="25">
        <v>9057.25</v>
      </c>
    </row>
    <row r="1262" spans="2:51" hidden="1">
      <c r="B1262" s="5" t="s">
        <v>18</v>
      </c>
      <c r="C1262" s="2" t="s">
        <v>107</v>
      </c>
      <c r="D1262" s="2" t="s">
        <v>100</v>
      </c>
      <c r="E1262" s="2"/>
      <c r="F1262" s="2" t="s">
        <v>88</v>
      </c>
      <c r="G1262" s="3">
        <v>46249</v>
      </c>
      <c r="H1262" s="2" t="s">
        <v>6048</v>
      </c>
      <c r="I1262" s="3">
        <v>46249</v>
      </c>
      <c r="J1262" s="2" t="s">
        <v>6049</v>
      </c>
      <c r="K1262" s="2"/>
      <c r="L1262" s="2"/>
      <c r="M1262" s="2" t="s">
        <v>90</v>
      </c>
      <c r="N1262" s="3"/>
      <c r="O1262" s="2"/>
      <c r="P1262" s="2"/>
      <c r="Q1262" s="2" t="s">
        <v>537</v>
      </c>
      <c r="R1262" s="2" t="s">
        <v>537</v>
      </c>
      <c r="S1262" s="2"/>
      <c r="T1262" s="3"/>
      <c r="U1262" s="2"/>
      <c r="V1262" s="2"/>
      <c r="W1262" s="2" t="s">
        <v>468</v>
      </c>
      <c r="X1262" s="2" t="s">
        <v>113</v>
      </c>
      <c r="Y1262" s="2" t="s">
        <v>473</v>
      </c>
      <c r="Z1262" s="2" t="s">
        <v>92</v>
      </c>
      <c r="AA1262" s="2" t="s">
        <v>90</v>
      </c>
      <c r="AB1262" s="2"/>
      <c r="AC1262" s="2" t="s">
        <v>93</v>
      </c>
      <c r="AD1262" s="2">
        <v>1</v>
      </c>
      <c r="AE1262" s="2" t="s">
        <v>108</v>
      </c>
      <c r="AF1262" s="2" t="s">
        <v>109</v>
      </c>
      <c r="AG1262" s="2" t="s">
        <v>103</v>
      </c>
      <c r="AH1262" s="2" t="s">
        <v>106</v>
      </c>
      <c r="AI1262" s="2" t="s">
        <v>109</v>
      </c>
      <c r="AJ1262" s="2" t="s">
        <v>110</v>
      </c>
      <c r="AK1262" s="2" t="s">
        <v>111</v>
      </c>
      <c r="AL1262" s="2" t="s">
        <v>103</v>
      </c>
      <c r="AM1262" s="2" t="s">
        <v>104</v>
      </c>
      <c r="AN1262" s="2" t="s">
        <v>6050</v>
      </c>
      <c r="AO1262" s="22">
        <v>0</v>
      </c>
      <c r="AP1262" s="22">
        <v>0</v>
      </c>
      <c r="AQ1262" s="22">
        <v>0</v>
      </c>
      <c r="AR1262" s="22">
        <v>0</v>
      </c>
      <c r="AS1262" s="25">
        <v>41500</v>
      </c>
      <c r="AT1262" s="25">
        <v>0</v>
      </c>
      <c r="AU1262" s="25">
        <v>50868.800000000003</v>
      </c>
      <c r="AV1262" s="25">
        <v>0</v>
      </c>
      <c r="AW1262" s="25">
        <v>41500</v>
      </c>
      <c r="AX1262" s="25">
        <v>50868.800000000003</v>
      </c>
      <c r="AY1262" s="25">
        <v>9368.7999999999993</v>
      </c>
    </row>
    <row r="1263" spans="2:51" hidden="1">
      <c r="B1263" s="5" t="s">
        <v>18</v>
      </c>
      <c r="C1263" s="2" t="s">
        <v>107</v>
      </c>
      <c r="D1263" s="2" t="s">
        <v>100</v>
      </c>
      <c r="E1263" s="2"/>
      <c r="F1263" s="2" t="s">
        <v>88</v>
      </c>
      <c r="G1263" s="3">
        <v>46249</v>
      </c>
      <c r="H1263" s="2" t="s">
        <v>6051</v>
      </c>
      <c r="I1263" s="3">
        <v>46249</v>
      </c>
      <c r="J1263" s="2" t="s">
        <v>6052</v>
      </c>
      <c r="K1263" s="2"/>
      <c r="L1263" s="2"/>
      <c r="M1263" s="2" t="s">
        <v>90</v>
      </c>
      <c r="N1263" s="3"/>
      <c r="O1263" s="2"/>
      <c r="P1263" s="2"/>
      <c r="Q1263" s="2" t="s">
        <v>537</v>
      </c>
      <c r="R1263" s="2" t="s">
        <v>537</v>
      </c>
      <c r="S1263" s="2"/>
      <c r="T1263" s="3"/>
      <c r="U1263" s="2"/>
      <c r="V1263" s="2"/>
      <c r="W1263" s="2" t="s">
        <v>532</v>
      </c>
      <c r="X1263" s="2" t="s">
        <v>151</v>
      </c>
      <c r="Y1263" s="2" t="s">
        <v>262</v>
      </c>
      <c r="Z1263" s="2" t="s">
        <v>92</v>
      </c>
      <c r="AA1263" s="2" t="s">
        <v>90</v>
      </c>
      <c r="AB1263" s="2"/>
      <c r="AC1263" s="2" t="s">
        <v>93</v>
      </c>
      <c r="AD1263" s="2">
        <v>1</v>
      </c>
      <c r="AE1263" s="2" t="s">
        <v>108</v>
      </c>
      <c r="AF1263" s="2" t="s">
        <v>109</v>
      </c>
      <c r="AG1263" s="2" t="s">
        <v>103</v>
      </c>
      <c r="AH1263" s="2" t="s">
        <v>106</v>
      </c>
      <c r="AI1263" s="2" t="s">
        <v>109</v>
      </c>
      <c r="AJ1263" s="2" t="s">
        <v>110</v>
      </c>
      <c r="AK1263" s="2" t="s">
        <v>111</v>
      </c>
      <c r="AL1263" s="2" t="s">
        <v>103</v>
      </c>
      <c r="AM1263" s="2" t="s">
        <v>104</v>
      </c>
      <c r="AN1263" s="2" t="s">
        <v>6053</v>
      </c>
      <c r="AO1263" s="22">
        <v>0</v>
      </c>
      <c r="AP1263" s="22">
        <v>0</v>
      </c>
      <c r="AQ1263" s="22">
        <v>0</v>
      </c>
      <c r="AR1263" s="22">
        <v>0</v>
      </c>
      <c r="AS1263" s="25">
        <v>91300</v>
      </c>
      <c r="AT1263" s="25">
        <v>0</v>
      </c>
      <c r="AU1263" s="25">
        <v>110772.48</v>
      </c>
      <c r="AV1263" s="25">
        <v>0</v>
      </c>
      <c r="AW1263" s="25">
        <v>91300</v>
      </c>
      <c r="AX1263" s="25">
        <v>110772.48</v>
      </c>
      <c r="AY1263" s="25">
        <v>19472.48</v>
      </c>
    </row>
    <row r="1264" spans="2:51" hidden="1">
      <c r="B1264" s="5" t="s">
        <v>18</v>
      </c>
      <c r="C1264" s="2" t="s">
        <v>99</v>
      </c>
      <c r="D1264" s="2"/>
      <c r="E1264" s="2" t="s">
        <v>2436</v>
      </c>
      <c r="F1264" s="2"/>
      <c r="G1264" s="3">
        <v>46249</v>
      </c>
      <c r="H1264" s="2" t="s">
        <v>6054</v>
      </c>
      <c r="I1264" s="3">
        <v>46249</v>
      </c>
      <c r="J1264" s="2" t="s">
        <v>6055</v>
      </c>
      <c r="K1264" s="2"/>
      <c r="L1264" s="2"/>
      <c r="M1264" s="2" t="s">
        <v>90</v>
      </c>
      <c r="N1264" s="3"/>
      <c r="O1264" s="2" t="s">
        <v>6056</v>
      </c>
      <c r="P1264" s="2"/>
      <c r="Q1264" s="2" t="s">
        <v>24</v>
      </c>
      <c r="R1264" s="2" t="s">
        <v>24</v>
      </c>
      <c r="S1264" s="2"/>
      <c r="T1264" s="3"/>
      <c r="U1264" s="2"/>
      <c r="V1264" s="2"/>
      <c r="W1264" s="2" t="s">
        <v>687</v>
      </c>
      <c r="X1264" s="2" t="s">
        <v>91</v>
      </c>
      <c r="Y1264" s="2" t="s">
        <v>519</v>
      </c>
      <c r="Z1264" s="2" t="s">
        <v>92</v>
      </c>
      <c r="AA1264" s="2" t="s">
        <v>90</v>
      </c>
      <c r="AB1264" s="2"/>
      <c r="AC1264" s="2" t="s">
        <v>93</v>
      </c>
      <c r="AD1264" s="2">
        <v>1</v>
      </c>
      <c r="AE1264" s="2" t="s">
        <v>105</v>
      </c>
      <c r="AF1264" s="2" t="s">
        <v>484</v>
      </c>
      <c r="AG1264" s="2" t="s">
        <v>103</v>
      </c>
      <c r="AH1264" s="2" t="s">
        <v>106</v>
      </c>
      <c r="AI1264" s="2" t="s">
        <v>119</v>
      </c>
      <c r="AJ1264" s="2" t="s">
        <v>120</v>
      </c>
      <c r="AK1264" s="2" t="s">
        <v>121</v>
      </c>
      <c r="AL1264" s="2" t="s">
        <v>103</v>
      </c>
      <c r="AM1264" s="2" t="s">
        <v>122</v>
      </c>
      <c r="AN1264" s="2"/>
      <c r="AO1264" s="22">
        <v>0</v>
      </c>
      <c r="AP1264" s="22">
        <v>0</v>
      </c>
      <c r="AQ1264" s="22">
        <v>0</v>
      </c>
      <c r="AR1264" s="22">
        <v>0</v>
      </c>
      <c r="AS1264" s="25">
        <v>15500</v>
      </c>
      <c r="AT1264" s="25">
        <v>0</v>
      </c>
      <c r="AU1264" s="25">
        <v>16879</v>
      </c>
      <c r="AV1264" s="25">
        <v>0</v>
      </c>
      <c r="AW1264" s="25">
        <v>15500</v>
      </c>
      <c r="AX1264" s="25">
        <v>16879</v>
      </c>
      <c r="AY1264" s="25">
        <v>1379</v>
      </c>
    </row>
    <row r="1265" spans="2:51" hidden="1">
      <c r="B1265" s="5" t="s">
        <v>18</v>
      </c>
      <c r="C1265" s="2" t="s">
        <v>99</v>
      </c>
      <c r="D1265" s="2"/>
      <c r="E1265" s="2" t="s">
        <v>2806</v>
      </c>
      <c r="F1265" s="2"/>
      <c r="G1265" s="3">
        <v>46249</v>
      </c>
      <c r="H1265" s="2" t="s">
        <v>6057</v>
      </c>
      <c r="I1265" s="3">
        <v>46249</v>
      </c>
      <c r="J1265" s="2" t="s">
        <v>6058</v>
      </c>
      <c r="K1265" s="2"/>
      <c r="L1265" s="2"/>
      <c r="M1265" s="2" t="s">
        <v>90</v>
      </c>
      <c r="N1265" s="3"/>
      <c r="O1265" s="2" t="s">
        <v>6059</v>
      </c>
      <c r="P1265" s="2"/>
      <c r="Q1265" s="2" t="s">
        <v>24</v>
      </c>
      <c r="R1265" s="2" t="s">
        <v>24</v>
      </c>
      <c r="S1265" s="2"/>
      <c r="T1265" s="3"/>
      <c r="U1265" s="2"/>
      <c r="V1265" s="2"/>
      <c r="W1265" s="2" t="s">
        <v>598</v>
      </c>
      <c r="X1265" s="2" t="s">
        <v>91</v>
      </c>
      <c r="Y1265" s="2" t="s">
        <v>519</v>
      </c>
      <c r="Z1265" s="2" t="s">
        <v>92</v>
      </c>
      <c r="AA1265" s="2" t="s">
        <v>90</v>
      </c>
      <c r="AB1265" s="2"/>
      <c r="AC1265" s="2" t="s">
        <v>93</v>
      </c>
      <c r="AD1265" s="2">
        <v>1</v>
      </c>
      <c r="AE1265" s="2" t="s">
        <v>105</v>
      </c>
      <c r="AF1265" s="2" t="s">
        <v>484</v>
      </c>
      <c r="AG1265" s="2" t="s">
        <v>103</v>
      </c>
      <c r="AH1265" s="2" t="s">
        <v>106</v>
      </c>
      <c r="AI1265" s="2" t="s">
        <v>119</v>
      </c>
      <c r="AJ1265" s="2" t="s">
        <v>120</v>
      </c>
      <c r="AK1265" s="2" t="s">
        <v>121</v>
      </c>
      <c r="AL1265" s="2" t="s">
        <v>103</v>
      </c>
      <c r="AM1265" s="2" t="s">
        <v>122</v>
      </c>
      <c r="AN1265" s="2"/>
      <c r="AO1265" s="22">
        <v>0</v>
      </c>
      <c r="AP1265" s="22">
        <v>0</v>
      </c>
      <c r="AQ1265" s="22">
        <v>0</v>
      </c>
      <c r="AR1265" s="22">
        <v>0</v>
      </c>
      <c r="AS1265" s="25">
        <v>15500</v>
      </c>
      <c r="AT1265" s="25">
        <v>0</v>
      </c>
      <c r="AU1265" s="25">
        <v>16879</v>
      </c>
      <c r="AV1265" s="25">
        <v>0</v>
      </c>
      <c r="AW1265" s="25">
        <v>15500</v>
      </c>
      <c r="AX1265" s="25">
        <v>16879</v>
      </c>
      <c r="AY1265" s="25">
        <v>1379</v>
      </c>
    </row>
    <row r="1266" spans="2:51" hidden="1">
      <c r="B1266" s="5" t="s">
        <v>18</v>
      </c>
      <c r="C1266" s="2" t="s">
        <v>99</v>
      </c>
      <c r="D1266" s="2"/>
      <c r="E1266" s="2" t="s">
        <v>2806</v>
      </c>
      <c r="F1266" s="2"/>
      <c r="G1266" s="3">
        <v>46249</v>
      </c>
      <c r="H1266" s="2" t="s">
        <v>6060</v>
      </c>
      <c r="I1266" s="3">
        <v>46249</v>
      </c>
      <c r="J1266" s="2" t="s">
        <v>6061</v>
      </c>
      <c r="K1266" s="2"/>
      <c r="L1266" s="2"/>
      <c r="M1266" s="2" t="s">
        <v>90</v>
      </c>
      <c r="N1266" s="3"/>
      <c r="O1266" s="2" t="s">
        <v>6062</v>
      </c>
      <c r="P1266" s="2"/>
      <c r="Q1266" s="2" t="s">
        <v>24</v>
      </c>
      <c r="R1266" s="2" t="s">
        <v>24</v>
      </c>
      <c r="S1266" s="2"/>
      <c r="T1266" s="3"/>
      <c r="U1266" s="2"/>
      <c r="V1266" s="2"/>
      <c r="W1266" s="2" t="s">
        <v>598</v>
      </c>
      <c r="X1266" s="2" t="s">
        <v>91</v>
      </c>
      <c r="Y1266" s="2" t="s">
        <v>519</v>
      </c>
      <c r="Z1266" s="2" t="s">
        <v>92</v>
      </c>
      <c r="AA1266" s="2" t="s">
        <v>90</v>
      </c>
      <c r="AB1266" s="2"/>
      <c r="AC1266" s="2" t="s">
        <v>93</v>
      </c>
      <c r="AD1266" s="2">
        <v>1</v>
      </c>
      <c r="AE1266" s="2" t="s">
        <v>105</v>
      </c>
      <c r="AF1266" s="2" t="s">
        <v>484</v>
      </c>
      <c r="AG1266" s="2" t="s">
        <v>103</v>
      </c>
      <c r="AH1266" s="2" t="s">
        <v>106</v>
      </c>
      <c r="AI1266" s="2" t="s">
        <v>119</v>
      </c>
      <c r="AJ1266" s="2" t="s">
        <v>120</v>
      </c>
      <c r="AK1266" s="2" t="s">
        <v>121</v>
      </c>
      <c r="AL1266" s="2" t="s">
        <v>103</v>
      </c>
      <c r="AM1266" s="2" t="s">
        <v>122</v>
      </c>
      <c r="AN1266" s="2"/>
      <c r="AO1266" s="22">
        <v>0</v>
      </c>
      <c r="AP1266" s="22">
        <v>0</v>
      </c>
      <c r="AQ1266" s="22">
        <v>0</v>
      </c>
      <c r="AR1266" s="22">
        <v>0</v>
      </c>
      <c r="AS1266" s="25">
        <v>15500</v>
      </c>
      <c r="AT1266" s="25">
        <v>0</v>
      </c>
      <c r="AU1266" s="25">
        <v>16879</v>
      </c>
      <c r="AV1266" s="25">
        <v>0</v>
      </c>
      <c r="AW1266" s="25">
        <v>15500</v>
      </c>
      <c r="AX1266" s="25">
        <v>16879</v>
      </c>
      <c r="AY1266" s="25">
        <v>1379</v>
      </c>
    </row>
    <row r="1267" spans="2:51" hidden="1">
      <c r="B1267" s="5" t="s">
        <v>18</v>
      </c>
      <c r="C1267" s="2" t="s">
        <v>99</v>
      </c>
      <c r="D1267" s="2" t="s">
        <v>100</v>
      </c>
      <c r="E1267" s="2"/>
      <c r="F1267" s="2"/>
      <c r="G1267" s="3">
        <v>46249</v>
      </c>
      <c r="H1267" s="2" t="s">
        <v>6063</v>
      </c>
      <c r="I1267" s="3">
        <v>46249</v>
      </c>
      <c r="J1267" s="2" t="s">
        <v>6064</v>
      </c>
      <c r="K1267" s="2"/>
      <c r="L1267" s="2"/>
      <c r="M1267" s="2" t="s">
        <v>90</v>
      </c>
      <c r="N1267" s="3"/>
      <c r="O1267" s="2"/>
      <c r="P1267" s="2"/>
      <c r="Q1267" s="2" t="s">
        <v>485</v>
      </c>
      <c r="R1267" s="2" t="s">
        <v>485</v>
      </c>
      <c r="S1267" s="2"/>
      <c r="T1267" s="3"/>
      <c r="U1267" s="2"/>
      <c r="V1267" s="2"/>
      <c r="W1267" s="2" t="s">
        <v>601</v>
      </c>
      <c r="X1267" s="2" t="s">
        <v>101</v>
      </c>
      <c r="Y1267" s="2" t="s">
        <v>494</v>
      </c>
      <c r="Z1267" s="2" t="s">
        <v>92</v>
      </c>
      <c r="AA1267" s="2" t="s">
        <v>90</v>
      </c>
      <c r="AB1267" s="2"/>
      <c r="AC1267" s="2" t="s">
        <v>93</v>
      </c>
      <c r="AD1267" s="2">
        <v>1</v>
      </c>
      <c r="AE1267" s="2" t="s">
        <v>102</v>
      </c>
      <c r="AF1267" s="2" t="s">
        <v>102</v>
      </c>
      <c r="AG1267" s="2" t="s">
        <v>103</v>
      </c>
      <c r="AH1267" s="2" t="s">
        <v>104</v>
      </c>
      <c r="AI1267" s="2"/>
      <c r="AJ1267" s="2" t="s">
        <v>105</v>
      </c>
      <c r="AK1267" s="2" t="s">
        <v>484</v>
      </c>
      <c r="AL1267" s="2" t="s">
        <v>103</v>
      </c>
      <c r="AM1267" s="2" t="s">
        <v>106</v>
      </c>
      <c r="AN1267" s="2" t="s">
        <v>5653</v>
      </c>
      <c r="AO1267" s="22">
        <v>0</v>
      </c>
      <c r="AP1267" s="22">
        <v>0</v>
      </c>
      <c r="AQ1267" s="22">
        <v>0</v>
      </c>
      <c r="AR1267" s="22">
        <v>0</v>
      </c>
      <c r="AS1267" s="25">
        <v>8700</v>
      </c>
      <c r="AT1267" s="25">
        <v>0</v>
      </c>
      <c r="AU1267" s="25">
        <v>12032</v>
      </c>
      <c r="AV1267" s="25">
        <v>0</v>
      </c>
      <c r="AW1267" s="25">
        <v>8700</v>
      </c>
      <c r="AX1267" s="25">
        <v>12032</v>
      </c>
      <c r="AY1267" s="25">
        <v>3332</v>
      </c>
    </row>
    <row r="1268" spans="2:51" hidden="1">
      <c r="B1268" s="5" t="s">
        <v>18</v>
      </c>
      <c r="C1268" s="2" t="s">
        <v>99</v>
      </c>
      <c r="D1268" s="2" t="s">
        <v>100</v>
      </c>
      <c r="E1268" s="2"/>
      <c r="F1268" s="2"/>
      <c r="G1268" s="3">
        <v>46249</v>
      </c>
      <c r="H1268" s="2" t="s">
        <v>6065</v>
      </c>
      <c r="I1268" s="3">
        <v>46249</v>
      </c>
      <c r="J1268" s="2" t="s">
        <v>6066</v>
      </c>
      <c r="K1268" s="2"/>
      <c r="L1268" s="2"/>
      <c r="M1268" s="2" t="s">
        <v>90</v>
      </c>
      <c r="N1268" s="3"/>
      <c r="O1268" s="2"/>
      <c r="P1268" s="2"/>
      <c r="Q1268" s="2" t="s">
        <v>485</v>
      </c>
      <c r="R1268" s="2" t="s">
        <v>485</v>
      </c>
      <c r="S1268" s="2"/>
      <c r="T1268" s="3"/>
      <c r="U1268" s="2"/>
      <c r="V1268" s="2"/>
      <c r="W1268" s="2" t="s">
        <v>687</v>
      </c>
      <c r="X1268" s="2" t="s">
        <v>91</v>
      </c>
      <c r="Y1268" s="2" t="s">
        <v>519</v>
      </c>
      <c r="Z1268" s="2" t="s">
        <v>92</v>
      </c>
      <c r="AA1268" s="2" t="s">
        <v>90</v>
      </c>
      <c r="AB1268" s="2"/>
      <c r="AC1268" s="2" t="s">
        <v>93</v>
      </c>
      <c r="AD1268" s="2">
        <v>1</v>
      </c>
      <c r="AE1268" s="2" t="s">
        <v>102</v>
      </c>
      <c r="AF1268" s="2" t="s">
        <v>102</v>
      </c>
      <c r="AG1268" s="2" t="s">
        <v>103</v>
      </c>
      <c r="AH1268" s="2" t="s">
        <v>104</v>
      </c>
      <c r="AI1268" s="2"/>
      <c r="AJ1268" s="2" t="s">
        <v>105</v>
      </c>
      <c r="AK1268" s="2" t="s">
        <v>484</v>
      </c>
      <c r="AL1268" s="2" t="s">
        <v>103</v>
      </c>
      <c r="AM1268" s="2" t="s">
        <v>106</v>
      </c>
      <c r="AN1268" s="2" t="s">
        <v>5653</v>
      </c>
      <c r="AO1268" s="22">
        <v>0</v>
      </c>
      <c r="AP1268" s="22">
        <v>0</v>
      </c>
      <c r="AQ1268" s="22">
        <v>0</v>
      </c>
      <c r="AR1268" s="22">
        <v>0</v>
      </c>
      <c r="AS1268" s="25">
        <v>14500</v>
      </c>
      <c r="AT1268" s="25">
        <v>0</v>
      </c>
      <c r="AU1268" s="25">
        <v>16584</v>
      </c>
      <c r="AV1268" s="25">
        <v>0</v>
      </c>
      <c r="AW1268" s="25">
        <v>14500</v>
      </c>
      <c r="AX1268" s="25">
        <v>16584</v>
      </c>
      <c r="AY1268" s="25">
        <v>2084</v>
      </c>
    </row>
    <row r="1269" spans="2:51" hidden="1">
      <c r="B1269" s="5" t="s">
        <v>18</v>
      </c>
      <c r="C1269" s="2" t="s">
        <v>99</v>
      </c>
      <c r="D1269" s="2"/>
      <c r="E1269" s="2"/>
      <c r="F1269" s="2"/>
      <c r="G1269" s="3">
        <v>46249</v>
      </c>
      <c r="H1269" s="2" t="s">
        <v>6067</v>
      </c>
      <c r="I1269" s="3">
        <v>46249</v>
      </c>
      <c r="J1269" s="2" t="s">
        <v>6068</v>
      </c>
      <c r="K1269" s="2"/>
      <c r="L1269" s="2"/>
      <c r="M1269" s="2" t="s">
        <v>90</v>
      </c>
      <c r="N1269" s="3"/>
      <c r="O1269" s="2" t="s">
        <v>6069</v>
      </c>
      <c r="P1269" s="2"/>
      <c r="Q1269" s="2" t="s">
        <v>32</v>
      </c>
      <c r="R1269" s="2" t="s">
        <v>32</v>
      </c>
      <c r="S1269" s="2"/>
      <c r="T1269" s="3">
        <v>46249</v>
      </c>
      <c r="U1269" s="2" t="s">
        <v>6070</v>
      </c>
      <c r="V1269" s="2"/>
      <c r="W1269" s="2" t="s">
        <v>6071</v>
      </c>
      <c r="X1269" s="2" t="s">
        <v>91</v>
      </c>
      <c r="Y1269" s="2" t="s">
        <v>1241</v>
      </c>
      <c r="Z1269" s="2" t="s">
        <v>92</v>
      </c>
      <c r="AA1269" s="2" t="s">
        <v>90</v>
      </c>
      <c r="AB1269" s="2"/>
      <c r="AC1269" s="2" t="s">
        <v>114</v>
      </c>
      <c r="AD1269" s="2">
        <v>1</v>
      </c>
      <c r="AE1269" s="2" t="s">
        <v>1273</v>
      </c>
      <c r="AF1269" s="2" t="s">
        <v>1274</v>
      </c>
      <c r="AG1269" s="2" t="s">
        <v>103</v>
      </c>
      <c r="AH1269" s="2" t="s">
        <v>214</v>
      </c>
      <c r="AI1269" s="2" t="s">
        <v>1275</v>
      </c>
      <c r="AJ1269" s="2" t="s">
        <v>343</v>
      </c>
      <c r="AK1269" s="2" t="s">
        <v>286</v>
      </c>
      <c r="AL1269" s="2" t="s">
        <v>286</v>
      </c>
      <c r="AM1269" s="2" t="s">
        <v>303</v>
      </c>
      <c r="AN1269" s="2"/>
      <c r="AO1269" s="22">
        <v>0</v>
      </c>
      <c r="AP1269" s="22">
        <v>0</v>
      </c>
      <c r="AQ1269" s="22">
        <v>0</v>
      </c>
      <c r="AR1269" s="22">
        <v>0</v>
      </c>
      <c r="AS1269" s="25">
        <v>26000</v>
      </c>
      <c r="AT1269" s="25">
        <v>0</v>
      </c>
      <c r="AU1269" s="25">
        <v>29842</v>
      </c>
      <c r="AV1269" s="25">
        <v>0</v>
      </c>
      <c r="AW1269" s="25">
        <v>26000</v>
      </c>
      <c r="AX1269" s="25">
        <v>29842</v>
      </c>
      <c r="AY1269" s="25">
        <v>3842</v>
      </c>
    </row>
    <row r="1270" spans="2:51" hidden="1">
      <c r="B1270" s="5" t="s">
        <v>18</v>
      </c>
      <c r="C1270" s="2" t="s">
        <v>107</v>
      </c>
      <c r="D1270" s="2" t="s">
        <v>100</v>
      </c>
      <c r="E1270" s="2"/>
      <c r="F1270" s="2" t="s">
        <v>88</v>
      </c>
      <c r="G1270" s="3">
        <v>46249</v>
      </c>
      <c r="H1270" s="2" t="s">
        <v>6072</v>
      </c>
      <c r="I1270" s="3">
        <v>46249</v>
      </c>
      <c r="J1270" s="2" t="s">
        <v>6073</v>
      </c>
      <c r="K1270" s="2"/>
      <c r="L1270" s="2"/>
      <c r="M1270" s="2" t="s">
        <v>90</v>
      </c>
      <c r="N1270" s="3"/>
      <c r="O1270" s="2"/>
      <c r="P1270" s="2"/>
      <c r="Q1270" s="2" t="s">
        <v>537</v>
      </c>
      <c r="R1270" s="2" t="s">
        <v>537</v>
      </c>
      <c r="S1270" s="2"/>
      <c r="T1270" s="3"/>
      <c r="U1270" s="2"/>
      <c r="V1270" s="2"/>
      <c r="W1270" s="2" t="s">
        <v>646</v>
      </c>
      <c r="X1270" s="2" t="s">
        <v>151</v>
      </c>
      <c r="Y1270" s="2" t="s">
        <v>647</v>
      </c>
      <c r="Z1270" s="2" t="s">
        <v>92</v>
      </c>
      <c r="AA1270" s="2" t="s">
        <v>90</v>
      </c>
      <c r="AB1270" s="2"/>
      <c r="AC1270" s="2" t="s">
        <v>93</v>
      </c>
      <c r="AD1270" s="2">
        <v>1</v>
      </c>
      <c r="AE1270" s="2" t="s">
        <v>108</v>
      </c>
      <c r="AF1270" s="2" t="s">
        <v>109</v>
      </c>
      <c r="AG1270" s="2" t="s">
        <v>103</v>
      </c>
      <c r="AH1270" s="2" t="s">
        <v>106</v>
      </c>
      <c r="AI1270" s="2" t="s">
        <v>109</v>
      </c>
      <c r="AJ1270" s="2" t="s">
        <v>110</v>
      </c>
      <c r="AK1270" s="2" t="s">
        <v>111</v>
      </c>
      <c r="AL1270" s="2" t="s">
        <v>103</v>
      </c>
      <c r="AM1270" s="2" t="s">
        <v>104</v>
      </c>
      <c r="AN1270" s="2" t="s">
        <v>6074</v>
      </c>
      <c r="AO1270" s="22">
        <v>0</v>
      </c>
      <c r="AP1270" s="22">
        <v>0</v>
      </c>
      <c r="AQ1270" s="22">
        <v>0</v>
      </c>
      <c r="AR1270" s="22">
        <v>0</v>
      </c>
      <c r="AS1270" s="25">
        <v>66400</v>
      </c>
      <c r="AT1270" s="25">
        <v>0</v>
      </c>
      <c r="AU1270" s="25">
        <v>81175.47</v>
      </c>
      <c r="AV1270" s="25">
        <v>0</v>
      </c>
      <c r="AW1270" s="25">
        <v>66400</v>
      </c>
      <c r="AX1270" s="25">
        <v>81175.47</v>
      </c>
      <c r="AY1270" s="25">
        <v>14775.47</v>
      </c>
    </row>
    <row r="1271" spans="2:51" hidden="1">
      <c r="B1271" s="5" t="s">
        <v>18</v>
      </c>
      <c r="C1271" s="2" t="s">
        <v>99</v>
      </c>
      <c r="D1271" s="2" t="s">
        <v>100</v>
      </c>
      <c r="E1271" s="2"/>
      <c r="F1271" s="2"/>
      <c r="G1271" s="3">
        <v>46249</v>
      </c>
      <c r="H1271" s="2" t="s">
        <v>6075</v>
      </c>
      <c r="I1271" s="3">
        <v>46249</v>
      </c>
      <c r="J1271" s="2" t="s">
        <v>6076</v>
      </c>
      <c r="K1271" s="2"/>
      <c r="L1271" s="2"/>
      <c r="M1271" s="2" t="s">
        <v>90</v>
      </c>
      <c r="N1271" s="3"/>
      <c r="O1271" s="2" t="s">
        <v>6077</v>
      </c>
      <c r="P1271" s="2"/>
      <c r="Q1271" s="2" t="s">
        <v>26</v>
      </c>
      <c r="R1271" s="2" t="s">
        <v>26</v>
      </c>
      <c r="S1271" s="2"/>
      <c r="T1271" s="3"/>
      <c r="U1271" s="2"/>
      <c r="V1271" s="2"/>
      <c r="W1271" s="2" t="s">
        <v>579</v>
      </c>
      <c r="X1271" s="2" t="s">
        <v>91</v>
      </c>
      <c r="Y1271" s="2" t="s">
        <v>519</v>
      </c>
      <c r="Z1271" s="2" t="s">
        <v>92</v>
      </c>
      <c r="AA1271" s="2" t="s">
        <v>90</v>
      </c>
      <c r="AB1271" s="2"/>
      <c r="AC1271" s="2" t="s">
        <v>93</v>
      </c>
      <c r="AD1271" s="2">
        <v>1</v>
      </c>
      <c r="AE1271" s="2" t="s">
        <v>692</v>
      </c>
      <c r="AF1271" s="2" t="s">
        <v>693</v>
      </c>
      <c r="AG1271" s="2" t="s">
        <v>103</v>
      </c>
      <c r="AH1271" s="2" t="s">
        <v>2</v>
      </c>
      <c r="AI1271" s="2" t="s">
        <v>699</v>
      </c>
      <c r="AJ1271" s="2" t="s">
        <v>731</v>
      </c>
      <c r="AK1271" s="2" t="s">
        <v>732</v>
      </c>
      <c r="AL1271" s="2" t="s">
        <v>103</v>
      </c>
      <c r="AM1271" s="2" t="s">
        <v>169</v>
      </c>
      <c r="AN1271" s="2"/>
      <c r="AO1271" s="22">
        <v>0</v>
      </c>
      <c r="AP1271" s="22">
        <v>0</v>
      </c>
      <c r="AQ1271" s="22">
        <v>0</v>
      </c>
      <c r="AR1271" s="22">
        <v>0</v>
      </c>
      <c r="AS1271" s="25">
        <v>5000</v>
      </c>
      <c r="AT1271" s="25">
        <v>0</v>
      </c>
      <c r="AU1271" s="25">
        <v>5579</v>
      </c>
      <c r="AV1271" s="25">
        <v>0</v>
      </c>
      <c r="AW1271" s="25">
        <v>5000</v>
      </c>
      <c r="AX1271" s="25">
        <v>5579</v>
      </c>
      <c r="AY1271" s="25">
        <v>579</v>
      </c>
    </row>
    <row r="1272" spans="2:51" hidden="1">
      <c r="B1272" s="5" t="s">
        <v>20</v>
      </c>
      <c r="C1272" s="2" t="s">
        <v>144</v>
      </c>
      <c r="D1272" s="2"/>
      <c r="E1272" s="2"/>
      <c r="F1272" s="2"/>
      <c r="G1272" s="3">
        <v>46249</v>
      </c>
      <c r="H1272" s="2" t="s">
        <v>6078</v>
      </c>
      <c r="I1272" s="3">
        <v>46249</v>
      </c>
      <c r="J1272" s="2" t="s">
        <v>6079</v>
      </c>
      <c r="K1272" s="2"/>
      <c r="L1272" s="2"/>
      <c r="M1272" s="2" t="s">
        <v>90</v>
      </c>
      <c r="N1272" s="3"/>
      <c r="O1272" s="2"/>
      <c r="P1272" s="2"/>
      <c r="Q1272" s="2" t="s">
        <v>33</v>
      </c>
      <c r="R1272" s="2" t="s">
        <v>33</v>
      </c>
      <c r="S1272" s="2" t="s">
        <v>33</v>
      </c>
      <c r="T1272" s="3">
        <v>46249</v>
      </c>
      <c r="U1272" s="2" t="s">
        <v>6080</v>
      </c>
      <c r="V1272" s="2" t="s">
        <v>6081</v>
      </c>
      <c r="W1272" s="2" t="s">
        <v>930</v>
      </c>
      <c r="X1272" s="2" t="s">
        <v>113</v>
      </c>
      <c r="Y1272" s="2" t="s">
        <v>221</v>
      </c>
      <c r="Z1272" s="2" t="s">
        <v>92</v>
      </c>
      <c r="AA1272" s="2" t="s">
        <v>90</v>
      </c>
      <c r="AB1272" s="2"/>
      <c r="AC1272" s="2" t="s">
        <v>93</v>
      </c>
      <c r="AD1272" s="2">
        <v>1</v>
      </c>
      <c r="AE1272" s="2" t="s">
        <v>583</v>
      </c>
      <c r="AF1272" s="2" t="s">
        <v>583</v>
      </c>
      <c r="AG1272" s="2" t="s">
        <v>129</v>
      </c>
      <c r="AH1272" s="2" t="s">
        <v>150</v>
      </c>
      <c r="AI1272" s="2" t="s">
        <v>584</v>
      </c>
      <c r="AJ1272" s="2" t="s">
        <v>217</v>
      </c>
      <c r="AK1272" s="2" t="s">
        <v>218</v>
      </c>
      <c r="AL1272" s="2" t="s">
        <v>129</v>
      </c>
      <c r="AM1272" s="2" t="s">
        <v>219</v>
      </c>
      <c r="AN1272" s="2" t="s">
        <v>419</v>
      </c>
      <c r="AO1272" s="22">
        <v>0</v>
      </c>
      <c r="AP1272" s="22">
        <v>0</v>
      </c>
      <c r="AQ1272" s="22">
        <v>0</v>
      </c>
      <c r="AR1272" s="22">
        <v>0</v>
      </c>
      <c r="AS1272" s="25">
        <v>11621</v>
      </c>
      <c r="AT1272" s="25">
        <v>0</v>
      </c>
      <c r="AU1272" s="25">
        <v>15534</v>
      </c>
      <c r="AV1272" s="25">
        <v>0</v>
      </c>
      <c r="AW1272" s="25">
        <v>11621</v>
      </c>
      <c r="AX1272" s="25">
        <v>15534</v>
      </c>
      <c r="AY1272" s="25">
        <v>3913</v>
      </c>
    </row>
    <row r="1273" spans="2:51" hidden="1">
      <c r="B1273" s="5" t="s">
        <v>20</v>
      </c>
      <c r="C1273" s="2" t="s">
        <v>144</v>
      </c>
      <c r="D1273" s="2"/>
      <c r="E1273" s="2"/>
      <c r="F1273" s="2"/>
      <c r="G1273" s="3">
        <v>46249</v>
      </c>
      <c r="H1273" s="2" t="s">
        <v>6082</v>
      </c>
      <c r="I1273" s="3">
        <v>46249</v>
      </c>
      <c r="J1273" s="2" t="s">
        <v>6083</v>
      </c>
      <c r="K1273" s="2"/>
      <c r="L1273" s="2"/>
      <c r="M1273" s="2" t="s">
        <v>90</v>
      </c>
      <c r="N1273" s="3"/>
      <c r="O1273" s="2"/>
      <c r="P1273" s="2"/>
      <c r="Q1273" s="2" t="s">
        <v>33</v>
      </c>
      <c r="R1273" s="2" t="s">
        <v>33</v>
      </c>
      <c r="S1273" s="2" t="s">
        <v>33</v>
      </c>
      <c r="T1273" s="3">
        <v>46249</v>
      </c>
      <c r="U1273" s="2" t="s">
        <v>6084</v>
      </c>
      <c r="V1273" s="2" t="s">
        <v>6085</v>
      </c>
      <c r="W1273" s="2" t="s">
        <v>977</v>
      </c>
      <c r="X1273" s="2" t="s">
        <v>113</v>
      </c>
      <c r="Y1273" s="2" t="s">
        <v>221</v>
      </c>
      <c r="Z1273" s="2" t="s">
        <v>92</v>
      </c>
      <c r="AA1273" s="2" t="s">
        <v>90</v>
      </c>
      <c r="AB1273" s="2"/>
      <c r="AC1273" s="2" t="s">
        <v>93</v>
      </c>
      <c r="AD1273" s="2">
        <v>1</v>
      </c>
      <c r="AE1273" s="2" t="s">
        <v>583</v>
      </c>
      <c r="AF1273" s="2" t="s">
        <v>583</v>
      </c>
      <c r="AG1273" s="2" t="s">
        <v>129</v>
      </c>
      <c r="AH1273" s="2" t="s">
        <v>150</v>
      </c>
      <c r="AI1273" s="2" t="s">
        <v>584</v>
      </c>
      <c r="AJ1273" s="2" t="s">
        <v>217</v>
      </c>
      <c r="AK1273" s="2" t="s">
        <v>218</v>
      </c>
      <c r="AL1273" s="2" t="s">
        <v>129</v>
      </c>
      <c r="AM1273" s="2" t="s">
        <v>219</v>
      </c>
      <c r="AN1273" s="2" t="s">
        <v>419</v>
      </c>
      <c r="AO1273" s="22">
        <v>0</v>
      </c>
      <c r="AP1273" s="22">
        <v>0</v>
      </c>
      <c r="AQ1273" s="22">
        <v>0</v>
      </c>
      <c r="AR1273" s="22">
        <v>0</v>
      </c>
      <c r="AS1273" s="25">
        <v>7618</v>
      </c>
      <c r="AT1273" s="25">
        <v>0</v>
      </c>
      <c r="AU1273" s="25">
        <v>10788</v>
      </c>
      <c r="AV1273" s="25">
        <v>0</v>
      </c>
      <c r="AW1273" s="25">
        <v>7618</v>
      </c>
      <c r="AX1273" s="25">
        <v>10788</v>
      </c>
      <c r="AY1273" s="25">
        <v>3170</v>
      </c>
    </row>
    <row r="1274" spans="2:51" hidden="1">
      <c r="B1274" s="5" t="s">
        <v>20</v>
      </c>
      <c r="C1274" s="2" t="s">
        <v>144</v>
      </c>
      <c r="D1274" s="2"/>
      <c r="E1274" s="2"/>
      <c r="F1274" s="2"/>
      <c r="G1274" s="3">
        <v>46249</v>
      </c>
      <c r="H1274" s="2" t="s">
        <v>6086</v>
      </c>
      <c r="I1274" s="3">
        <v>46249</v>
      </c>
      <c r="J1274" s="2" t="s">
        <v>6087</v>
      </c>
      <c r="K1274" s="2"/>
      <c r="L1274" s="2"/>
      <c r="M1274" s="2" t="s">
        <v>90</v>
      </c>
      <c r="N1274" s="3"/>
      <c r="O1274" s="2"/>
      <c r="P1274" s="2"/>
      <c r="Q1274" s="2" t="s">
        <v>33</v>
      </c>
      <c r="R1274" s="2" t="s">
        <v>33</v>
      </c>
      <c r="S1274" s="2" t="s">
        <v>33</v>
      </c>
      <c r="T1274" s="3">
        <v>46249</v>
      </c>
      <c r="U1274" s="2" t="s">
        <v>6088</v>
      </c>
      <c r="V1274" s="2" t="s">
        <v>6089</v>
      </c>
      <c r="W1274" s="2" t="s">
        <v>1303</v>
      </c>
      <c r="X1274" s="2" t="s">
        <v>113</v>
      </c>
      <c r="Y1274" s="2" t="s">
        <v>221</v>
      </c>
      <c r="Z1274" s="2" t="s">
        <v>92</v>
      </c>
      <c r="AA1274" s="2" t="s">
        <v>90</v>
      </c>
      <c r="AB1274" s="2"/>
      <c r="AC1274" s="2" t="s">
        <v>93</v>
      </c>
      <c r="AD1274" s="2">
        <v>1</v>
      </c>
      <c r="AE1274" s="2" t="s">
        <v>583</v>
      </c>
      <c r="AF1274" s="2" t="s">
        <v>583</v>
      </c>
      <c r="AG1274" s="2" t="s">
        <v>129</v>
      </c>
      <c r="AH1274" s="2" t="s">
        <v>150</v>
      </c>
      <c r="AI1274" s="2" t="s">
        <v>584</v>
      </c>
      <c r="AJ1274" s="2" t="s">
        <v>217</v>
      </c>
      <c r="AK1274" s="2" t="s">
        <v>218</v>
      </c>
      <c r="AL1274" s="2" t="s">
        <v>129</v>
      </c>
      <c r="AM1274" s="2" t="s">
        <v>219</v>
      </c>
      <c r="AN1274" s="2" t="s">
        <v>419</v>
      </c>
      <c r="AO1274" s="22">
        <v>0</v>
      </c>
      <c r="AP1274" s="22">
        <v>0</v>
      </c>
      <c r="AQ1274" s="22">
        <v>0</v>
      </c>
      <c r="AR1274" s="22">
        <v>0</v>
      </c>
      <c r="AS1274" s="25">
        <v>7618</v>
      </c>
      <c r="AT1274" s="25">
        <v>0</v>
      </c>
      <c r="AU1274" s="25">
        <v>10788</v>
      </c>
      <c r="AV1274" s="25">
        <v>0</v>
      </c>
      <c r="AW1274" s="25">
        <v>7618</v>
      </c>
      <c r="AX1274" s="25">
        <v>10788</v>
      </c>
      <c r="AY1274" s="25">
        <v>3170</v>
      </c>
    </row>
    <row r="1275" spans="2:51" hidden="1">
      <c r="B1275" s="5" t="s">
        <v>20</v>
      </c>
      <c r="C1275" s="2" t="s">
        <v>144</v>
      </c>
      <c r="D1275" s="2"/>
      <c r="E1275" s="2"/>
      <c r="F1275" s="2"/>
      <c r="G1275" s="3">
        <v>46249</v>
      </c>
      <c r="H1275" s="2" t="s">
        <v>6090</v>
      </c>
      <c r="I1275" s="3">
        <v>46249</v>
      </c>
      <c r="J1275" s="2" t="s">
        <v>6091</v>
      </c>
      <c r="K1275" s="2"/>
      <c r="L1275" s="2"/>
      <c r="M1275" s="2" t="s">
        <v>90</v>
      </c>
      <c r="N1275" s="3"/>
      <c r="O1275" s="2"/>
      <c r="P1275" s="2"/>
      <c r="Q1275" s="2" t="s">
        <v>33</v>
      </c>
      <c r="R1275" s="2" t="s">
        <v>33</v>
      </c>
      <c r="S1275" s="2" t="s">
        <v>33</v>
      </c>
      <c r="T1275" s="3">
        <v>46249</v>
      </c>
      <c r="U1275" s="2" t="s">
        <v>6092</v>
      </c>
      <c r="V1275" s="2" t="s">
        <v>6093</v>
      </c>
      <c r="W1275" s="2" t="s">
        <v>786</v>
      </c>
      <c r="X1275" s="2" t="s">
        <v>113</v>
      </c>
      <c r="Y1275" s="2" t="s">
        <v>221</v>
      </c>
      <c r="Z1275" s="2" t="s">
        <v>92</v>
      </c>
      <c r="AA1275" s="2" t="s">
        <v>90</v>
      </c>
      <c r="AB1275" s="2"/>
      <c r="AC1275" s="2" t="s">
        <v>93</v>
      </c>
      <c r="AD1275" s="2">
        <v>1</v>
      </c>
      <c r="AE1275" s="2" t="s">
        <v>583</v>
      </c>
      <c r="AF1275" s="2" t="s">
        <v>583</v>
      </c>
      <c r="AG1275" s="2" t="s">
        <v>129</v>
      </c>
      <c r="AH1275" s="2" t="s">
        <v>150</v>
      </c>
      <c r="AI1275" s="2" t="s">
        <v>584</v>
      </c>
      <c r="AJ1275" s="2" t="s">
        <v>217</v>
      </c>
      <c r="AK1275" s="2" t="s">
        <v>218</v>
      </c>
      <c r="AL1275" s="2" t="s">
        <v>129</v>
      </c>
      <c r="AM1275" s="2" t="s">
        <v>219</v>
      </c>
      <c r="AN1275" s="2" t="s">
        <v>419</v>
      </c>
      <c r="AO1275" s="22">
        <v>0</v>
      </c>
      <c r="AP1275" s="22">
        <v>0</v>
      </c>
      <c r="AQ1275" s="22">
        <v>0</v>
      </c>
      <c r="AR1275" s="22">
        <v>0</v>
      </c>
      <c r="AS1275" s="25">
        <v>7618</v>
      </c>
      <c r="AT1275" s="25">
        <v>0</v>
      </c>
      <c r="AU1275" s="25">
        <v>10788</v>
      </c>
      <c r="AV1275" s="25">
        <v>0</v>
      </c>
      <c r="AW1275" s="25">
        <v>7618</v>
      </c>
      <c r="AX1275" s="25">
        <v>10788</v>
      </c>
      <c r="AY1275" s="25">
        <v>3170</v>
      </c>
    </row>
    <row r="1276" spans="2:51" hidden="1">
      <c r="B1276" s="5" t="s">
        <v>20</v>
      </c>
      <c r="C1276" s="2" t="s">
        <v>144</v>
      </c>
      <c r="D1276" s="2"/>
      <c r="E1276" s="2"/>
      <c r="F1276" s="2"/>
      <c r="G1276" s="3">
        <v>46249</v>
      </c>
      <c r="H1276" s="2" t="s">
        <v>6094</v>
      </c>
      <c r="I1276" s="3">
        <v>46249</v>
      </c>
      <c r="J1276" s="2" t="s">
        <v>6095</v>
      </c>
      <c r="K1276" s="2"/>
      <c r="L1276" s="2"/>
      <c r="M1276" s="2" t="s">
        <v>90</v>
      </c>
      <c r="N1276" s="3"/>
      <c r="O1276" s="2"/>
      <c r="P1276" s="2"/>
      <c r="Q1276" s="2" t="s">
        <v>33</v>
      </c>
      <c r="R1276" s="2" t="s">
        <v>33</v>
      </c>
      <c r="S1276" s="2" t="s">
        <v>33</v>
      </c>
      <c r="T1276" s="3">
        <v>46249</v>
      </c>
      <c r="U1276" s="2" t="s">
        <v>6096</v>
      </c>
      <c r="V1276" s="2" t="s">
        <v>6097</v>
      </c>
      <c r="W1276" s="2" t="s">
        <v>587</v>
      </c>
      <c r="X1276" s="2" t="s">
        <v>113</v>
      </c>
      <c r="Y1276" s="2" t="s">
        <v>221</v>
      </c>
      <c r="Z1276" s="2" t="s">
        <v>92</v>
      </c>
      <c r="AA1276" s="2" t="s">
        <v>90</v>
      </c>
      <c r="AB1276" s="2"/>
      <c r="AC1276" s="2" t="s">
        <v>93</v>
      </c>
      <c r="AD1276" s="2">
        <v>1</v>
      </c>
      <c r="AE1276" s="2" t="s">
        <v>583</v>
      </c>
      <c r="AF1276" s="2" t="s">
        <v>583</v>
      </c>
      <c r="AG1276" s="2" t="s">
        <v>129</v>
      </c>
      <c r="AH1276" s="2" t="s">
        <v>150</v>
      </c>
      <c r="AI1276" s="2" t="s">
        <v>584</v>
      </c>
      <c r="AJ1276" s="2" t="s">
        <v>217</v>
      </c>
      <c r="AK1276" s="2" t="s">
        <v>218</v>
      </c>
      <c r="AL1276" s="2" t="s">
        <v>129</v>
      </c>
      <c r="AM1276" s="2" t="s">
        <v>219</v>
      </c>
      <c r="AN1276" s="2" t="s">
        <v>419</v>
      </c>
      <c r="AO1276" s="22">
        <v>0</v>
      </c>
      <c r="AP1276" s="22">
        <v>0</v>
      </c>
      <c r="AQ1276" s="22">
        <v>0</v>
      </c>
      <c r="AR1276" s="22">
        <v>0</v>
      </c>
      <c r="AS1276" s="25">
        <v>7618</v>
      </c>
      <c r="AT1276" s="25">
        <v>0</v>
      </c>
      <c r="AU1276" s="25">
        <v>21576</v>
      </c>
      <c r="AV1276" s="25">
        <v>10788</v>
      </c>
      <c r="AW1276" s="25">
        <v>7618</v>
      </c>
      <c r="AX1276" s="25">
        <v>10788</v>
      </c>
      <c r="AY1276" s="25">
        <v>3170</v>
      </c>
    </row>
    <row r="1277" spans="2:51" hidden="1">
      <c r="B1277" s="5" t="s">
        <v>20</v>
      </c>
      <c r="C1277" s="2" t="s">
        <v>144</v>
      </c>
      <c r="D1277" s="2"/>
      <c r="E1277" s="2"/>
      <c r="F1277" s="2"/>
      <c r="G1277" s="3">
        <v>46249</v>
      </c>
      <c r="H1277" s="2" t="s">
        <v>6098</v>
      </c>
      <c r="I1277" s="3">
        <v>46249</v>
      </c>
      <c r="J1277" s="2" t="s">
        <v>6099</v>
      </c>
      <c r="K1277" s="2"/>
      <c r="L1277" s="2"/>
      <c r="M1277" s="2" t="s">
        <v>90</v>
      </c>
      <c r="N1277" s="3"/>
      <c r="O1277" s="2"/>
      <c r="P1277" s="2"/>
      <c r="Q1277" s="2" t="s">
        <v>33</v>
      </c>
      <c r="R1277" s="2" t="s">
        <v>33</v>
      </c>
      <c r="S1277" s="2" t="s">
        <v>33</v>
      </c>
      <c r="T1277" s="3">
        <v>46249</v>
      </c>
      <c r="U1277" s="2" t="s">
        <v>6100</v>
      </c>
      <c r="V1277" s="2" t="s">
        <v>6101</v>
      </c>
      <c r="W1277" s="2" t="s">
        <v>776</v>
      </c>
      <c r="X1277" s="2" t="s">
        <v>113</v>
      </c>
      <c r="Y1277" s="2" t="s">
        <v>221</v>
      </c>
      <c r="Z1277" s="2" t="s">
        <v>92</v>
      </c>
      <c r="AA1277" s="2" t="s">
        <v>90</v>
      </c>
      <c r="AB1277" s="2"/>
      <c r="AC1277" s="2" t="s">
        <v>93</v>
      </c>
      <c r="AD1277" s="2">
        <v>1</v>
      </c>
      <c r="AE1277" s="2" t="s">
        <v>583</v>
      </c>
      <c r="AF1277" s="2" t="s">
        <v>583</v>
      </c>
      <c r="AG1277" s="2" t="s">
        <v>129</v>
      </c>
      <c r="AH1277" s="2" t="s">
        <v>150</v>
      </c>
      <c r="AI1277" s="2" t="s">
        <v>584</v>
      </c>
      <c r="AJ1277" s="2" t="s">
        <v>217</v>
      </c>
      <c r="AK1277" s="2" t="s">
        <v>218</v>
      </c>
      <c r="AL1277" s="2" t="s">
        <v>129</v>
      </c>
      <c r="AM1277" s="2" t="s">
        <v>219</v>
      </c>
      <c r="AN1277" s="2" t="s">
        <v>419</v>
      </c>
      <c r="AO1277" s="22">
        <v>0</v>
      </c>
      <c r="AP1277" s="22">
        <v>0</v>
      </c>
      <c r="AQ1277" s="22">
        <v>0</v>
      </c>
      <c r="AR1277" s="22">
        <v>0</v>
      </c>
      <c r="AS1277" s="25">
        <v>7618</v>
      </c>
      <c r="AT1277" s="25">
        <v>0</v>
      </c>
      <c r="AU1277" s="25">
        <v>15658</v>
      </c>
      <c r="AV1277" s="25">
        <v>0</v>
      </c>
      <c r="AW1277" s="25">
        <v>7618</v>
      </c>
      <c r="AX1277" s="25">
        <v>15658</v>
      </c>
      <c r="AY1277" s="25">
        <v>8040</v>
      </c>
    </row>
    <row r="1278" spans="2:51" hidden="1">
      <c r="B1278" s="5" t="s">
        <v>20</v>
      </c>
      <c r="C1278" s="2" t="s">
        <v>144</v>
      </c>
      <c r="D1278" s="2"/>
      <c r="E1278" s="2"/>
      <c r="F1278" s="2"/>
      <c r="G1278" s="3">
        <v>46249</v>
      </c>
      <c r="H1278" s="2" t="s">
        <v>6102</v>
      </c>
      <c r="I1278" s="3">
        <v>46249</v>
      </c>
      <c r="J1278" s="2" t="s">
        <v>6103</v>
      </c>
      <c r="K1278" s="2"/>
      <c r="L1278" s="2"/>
      <c r="M1278" s="2" t="s">
        <v>90</v>
      </c>
      <c r="N1278" s="3"/>
      <c r="O1278" s="2"/>
      <c r="P1278" s="2"/>
      <c r="Q1278" s="2" t="s">
        <v>934</v>
      </c>
      <c r="R1278" s="2" t="s">
        <v>934</v>
      </c>
      <c r="S1278" s="2" t="s">
        <v>934</v>
      </c>
      <c r="T1278" s="3">
        <v>46249</v>
      </c>
      <c r="U1278" s="2" t="s">
        <v>6104</v>
      </c>
      <c r="V1278" s="2" t="s">
        <v>6105</v>
      </c>
      <c r="W1278" s="2" t="s">
        <v>1045</v>
      </c>
      <c r="X1278" s="2" t="s">
        <v>113</v>
      </c>
      <c r="Y1278" s="2" t="s">
        <v>546</v>
      </c>
      <c r="Z1278" s="2" t="s">
        <v>92</v>
      </c>
      <c r="AA1278" s="2" t="s">
        <v>90</v>
      </c>
      <c r="AB1278" s="2"/>
      <c r="AC1278" s="2" t="s">
        <v>93</v>
      </c>
      <c r="AD1278" s="2">
        <v>1</v>
      </c>
      <c r="AE1278" s="2" t="s">
        <v>145</v>
      </c>
      <c r="AF1278" s="2" t="s">
        <v>146</v>
      </c>
      <c r="AG1278" s="2" t="s">
        <v>103</v>
      </c>
      <c r="AH1278" s="2" t="s">
        <v>2</v>
      </c>
      <c r="AI1278" s="2" t="s">
        <v>147</v>
      </c>
      <c r="AJ1278" s="2" t="s">
        <v>329</v>
      </c>
      <c r="AK1278" s="2" t="s">
        <v>329</v>
      </c>
      <c r="AL1278" s="2" t="s">
        <v>103</v>
      </c>
      <c r="AM1278" s="2"/>
      <c r="AN1278" s="2"/>
      <c r="AO1278" s="22">
        <v>0</v>
      </c>
      <c r="AP1278" s="22">
        <v>0</v>
      </c>
      <c r="AQ1278" s="22">
        <v>0</v>
      </c>
      <c r="AR1278" s="22">
        <v>0</v>
      </c>
      <c r="AS1278" s="25">
        <v>120000</v>
      </c>
      <c r="AT1278" s="25">
        <v>0</v>
      </c>
      <c r="AU1278" s="25">
        <v>150390</v>
      </c>
      <c r="AV1278" s="25">
        <v>0</v>
      </c>
      <c r="AW1278" s="25">
        <v>120000</v>
      </c>
      <c r="AX1278" s="25">
        <v>150390</v>
      </c>
      <c r="AY1278" s="25">
        <v>30390</v>
      </c>
    </row>
    <row r="1279" spans="2:51" hidden="1">
      <c r="B1279" s="5" t="s">
        <v>21</v>
      </c>
      <c r="C1279" s="2" t="s">
        <v>107</v>
      </c>
      <c r="D1279" s="2" t="s">
        <v>100</v>
      </c>
      <c r="E1279" s="2"/>
      <c r="F1279" s="2"/>
      <c r="G1279" s="3">
        <v>46249</v>
      </c>
      <c r="H1279" s="2" t="s">
        <v>6106</v>
      </c>
      <c r="I1279" s="3">
        <v>46249</v>
      </c>
      <c r="J1279" s="2" t="s">
        <v>6107</v>
      </c>
      <c r="K1279" s="2"/>
      <c r="L1279" s="2"/>
      <c r="M1279" s="2" t="s">
        <v>90</v>
      </c>
      <c r="N1279" s="3"/>
      <c r="O1279" s="2" t="s">
        <v>6108</v>
      </c>
      <c r="P1279" s="2"/>
      <c r="Q1279" s="2" t="s">
        <v>537</v>
      </c>
      <c r="R1279" s="2" t="s">
        <v>537</v>
      </c>
      <c r="S1279" s="2" t="s">
        <v>29</v>
      </c>
      <c r="T1279" s="3"/>
      <c r="U1279" s="2"/>
      <c r="V1279" s="2"/>
      <c r="W1279" s="2" t="s">
        <v>550</v>
      </c>
      <c r="X1279" s="2" t="s">
        <v>133</v>
      </c>
      <c r="Y1279" s="2" t="s">
        <v>506</v>
      </c>
      <c r="Z1279" s="2" t="s">
        <v>92</v>
      </c>
      <c r="AA1279" s="2" t="s">
        <v>90</v>
      </c>
      <c r="AB1279" s="2"/>
      <c r="AC1279" s="2" t="s">
        <v>114</v>
      </c>
      <c r="AD1279" s="2">
        <v>1</v>
      </c>
      <c r="AE1279" s="2" t="s">
        <v>543</v>
      </c>
      <c r="AF1279" s="2" t="s">
        <v>544</v>
      </c>
      <c r="AG1279" s="2" t="s">
        <v>103</v>
      </c>
      <c r="AH1279" s="2" t="s">
        <v>104</v>
      </c>
      <c r="AI1279" s="2" t="s">
        <v>545</v>
      </c>
      <c r="AJ1279" s="2" t="s">
        <v>199</v>
      </c>
      <c r="AK1279" s="2" t="s">
        <v>200</v>
      </c>
      <c r="AL1279" s="2" t="s">
        <v>13</v>
      </c>
      <c r="AM1279" s="2" t="s">
        <v>154</v>
      </c>
      <c r="AN1279" s="2" t="s">
        <v>6109</v>
      </c>
      <c r="AO1279" s="22">
        <v>0</v>
      </c>
      <c r="AP1279" s="22">
        <v>0</v>
      </c>
      <c r="AQ1279" s="22">
        <v>0</v>
      </c>
      <c r="AR1279" s="22">
        <v>0</v>
      </c>
      <c r="AS1279" s="25">
        <v>29000</v>
      </c>
      <c r="AT1279" s="25">
        <v>0</v>
      </c>
      <c r="AU1279" s="25">
        <v>41062</v>
      </c>
      <c r="AV1279" s="25">
        <v>0</v>
      </c>
      <c r="AW1279" s="25">
        <v>29000</v>
      </c>
      <c r="AX1279" s="25">
        <v>41062</v>
      </c>
      <c r="AY1279" s="25">
        <v>12062</v>
      </c>
    </row>
    <row r="1280" spans="2:51" hidden="1">
      <c r="B1280" s="5" t="s">
        <v>551</v>
      </c>
      <c r="C1280" s="2" t="s">
        <v>552</v>
      </c>
      <c r="D1280" s="2" t="s">
        <v>100</v>
      </c>
      <c r="E1280" s="2" t="s">
        <v>4054</v>
      </c>
      <c r="F1280" s="2" t="s">
        <v>88</v>
      </c>
      <c r="G1280" s="3">
        <v>46249</v>
      </c>
      <c r="H1280" s="2" t="s">
        <v>6110</v>
      </c>
      <c r="I1280" s="3">
        <v>46249</v>
      </c>
      <c r="J1280" s="2" t="s">
        <v>6111</v>
      </c>
      <c r="K1280" s="2"/>
      <c r="L1280" s="2"/>
      <c r="M1280" s="2" t="s">
        <v>90</v>
      </c>
      <c r="N1280" s="3"/>
      <c r="O1280" s="2"/>
      <c r="P1280" s="2"/>
      <c r="Q1280" s="2" t="s">
        <v>834</v>
      </c>
      <c r="R1280" s="2" t="s">
        <v>834</v>
      </c>
      <c r="S1280" s="2"/>
      <c r="T1280" s="3"/>
      <c r="U1280" s="2"/>
      <c r="V1280" s="2"/>
      <c r="W1280" s="2" t="s">
        <v>6112</v>
      </c>
      <c r="X1280" s="2" t="s">
        <v>113</v>
      </c>
      <c r="Y1280" s="2" t="s">
        <v>6113</v>
      </c>
      <c r="Z1280" s="2" t="s">
        <v>92</v>
      </c>
      <c r="AA1280" s="2" t="s">
        <v>90</v>
      </c>
      <c r="AB1280" s="2"/>
      <c r="AC1280" s="2" t="s">
        <v>114</v>
      </c>
      <c r="AD1280" s="2">
        <v>1</v>
      </c>
      <c r="AE1280" s="2" t="s">
        <v>321</v>
      </c>
      <c r="AF1280" s="2" t="s">
        <v>322</v>
      </c>
      <c r="AG1280" s="2" t="s">
        <v>322</v>
      </c>
      <c r="AH1280" s="2" t="s">
        <v>323</v>
      </c>
      <c r="AI1280" s="2"/>
      <c r="AJ1280" s="2" t="s">
        <v>123</v>
      </c>
      <c r="AK1280" s="2" t="s">
        <v>13</v>
      </c>
      <c r="AL1280" s="2" t="s">
        <v>13</v>
      </c>
      <c r="AM1280" s="2" t="s">
        <v>124</v>
      </c>
      <c r="AN1280" s="2" t="s">
        <v>1190</v>
      </c>
      <c r="AO1280" s="22">
        <v>0</v>
      </c>
      <c r="AP1280" s="22">
        <v>0</v>
      </c>
      <c r="AQ1280" s="22">
        <v>0</v>
      </c>
      <c r="AR1280" s="22">
        <v>0</v>
      </c>
      <c r="AS1280" s="25">
        <v>35000</v>
      </c>
      <c r="AT1280" s="25">
        <v>0</v>
      </c>
      <c r="AU1280" s="25">
        <v>37919.69</v>
      </c>
      <c r="AV1280" s="25">
        <v>0</v>
      </c>
      <c r="AW1280" s="25">
        <v>35000</v>
      </c>
      <c r="AX1280" s="25">
        <v>37919.69</v>
      </c>
      <c r="AY1280" s="25">
        <v>2919.69</v>
      </c>
    </row>
    <row r="1281" spans="2:51" hidden="1">
      <c r="B1281" s="5" t="s">
        <v>551</v>
      </c>
      <c r="C1281" s="2" t="s">
        <v>552</v>
      </c>
      <c r="D1281" s="2" t="s">
        <v>100</v>
      </c>
      <c r="E1281" s="2" t="s">
        <v>4054</v>
      </c>
      <c r="F1281" s="2" t="s">
        <v>88</v>
      </c>
      <c r="G1281" s="3">
        <v>46249</v>
      </c>
      <c r="H1281" s="2" t="s">
        <v>6114</v>
      </c>
      <c r="I1281" s="3">
        <v>46249</v>
      </c>
      <c r="J1281" s="2" t="s">
        <v>6115</v>
      </c>
      <c r="K1281" s="2"/>
      <c r="L1281" s="2"/>
      <c r="M1281" s="2" t="s">
        <v>90</v>
      </c>
      <c r="N1281" s="3"/>
      <c r="O1281" s="2"/>
      <c r="P1281" s="2"/>
      <c r="Q1281" s="2" t="s">
        <v>834</v>
      </c>
      <c r="R1281" s="2" t="s">
        <v>834</v>
      </c>
      <c r="S1281" s="2"/>
      <c r="T1281" s="3"/>
      <c r="U1281" s="2"/>
      <c r="V1281" s="2"/>
      <c r="W1281" s="2" t="s">
        <v>6116</v>
      </c>
      <c r="X1281" s="2" t="s">
        <v>91</v>
      </c>
      <c r="Y1281" s="2" t="s">
        <v>6117</v>
      </c>
      <c r="Z1281" s="2" t="s">
        <v>92</v>
      </c>
      <c r="AA1281" s="2" t="s">
        <v>90</v>
      </c>
      <c r="AB1281" s="2"/>
      <c r="AC1281" s="2" t="s">
        <v>114</v>
      </c>
      <c r="AD1281" s="2">
        <v>1</v>
      </c>
      <c r="AE1281" s="2" t="s">
        <v>321</v>
      </c>
      <c r="AF1281" s="2" t="s">
        <v>322</v>
      </c>
      <c r="AG1281" s="2" t="s">
        <v>322</v>
      </c>
      <c r="AH1281" s="2" t="s">
        <v>323</v>
      </c>
      <c r="AI1281" s="2"/>
      <c r="AJ1281" s="2" t="s">
        <v>134</v>
      </c>
      <c r="AK1281" s="2" t="s">
        <v>10</v>
      </c>
      <c r="AL1281" s="2" t="s">
        <v>10</v>
      </c>
      <c r="AM1281" s="2" t="s">
        <v>135</v>
      </c>
      <c r="AN1281" s="2" t="s">
        <v>6118</v>
      </c>
      <c r="AO1281" s="22">
        <v>0</v>
      </c>
      <c r="AP1281" s="22">
        <v>0</v>
      </c>
      <c r="AQ1281" s="22">
        <v>0</v>
      </c>
      <c r="AR1281" s="22">
        <v>0</v>
      </c>
      <c r="AS1281" s="25">
        <v>82000</v>
      </c>
      <c r="AT1281" s="25">
        <v>0</v>
      </c>
      <c r="AU1281" s="25">
        <v>90372.26</v>
      </c>
      <c r="AV1281" s="25">
        <v>0</v>
      </c>
      <c r="AW1281" s="25">
        <v>82000</v>
      </c>
      <c r="AX1281" s="25">
        <v>90372.26</v>
      </c>
      <c r="AY1281" s="25">
        <v>8372.26</v>
      </c>
    </row>
    <row r="1282" spans="2:51" hidden="1">
      <c r="B1282" s="5" t="s">
        <v>551</v>
      </c>
      <c r="C1282" s="2" t="s">
        <v>552</v>
      </c>
      <c r="D1282" s="2"/>
      <c r="E1282" s="2" t="s">
        <v>4054</v>
      </c>
      <c r="F1282" s="2" t="s">
        <v>88</v>
      </c>
      <c r="G1282" s="3">
        <v>46249</v>
      </c>
      <c r="H1282" s="2" t="s">
        <v>6119</v>
      </c>
      <c r="I1282" s="3">
        <v>46249</v>
      </c>
      <c r="J1282" s="2" t="s">
        <v>6120</v>
      </c>
      <c r="K1282" s="2"/>
      <c r="L1282" s="2"/>
      <c r="M1282" s="2" t="s">
        <v>90</v>
      </c>
      <c r="N1282" s="3"/>
      <c r="O1282" s="2"/>
      <c r="P1282" s="2"/>
      <c r="Q1282" s="2" t="s">
        <v>834</v>
      </c>
      <c r="R1282" s="2" t="s">
        <v>834</v>
      </c>
      <c r="S1282" s="2"/>
      <c r="T1282" s="3"/>
      <c r="U1282" s="2"/>
      <c r="V1282" s="2"/>
      <c r="W1282" s="2" t="s">
        <v>902</v>
      </c>
      <c r="X1282" s="2" t="s">
        <v>91</v>
      </c>
      <c r="Y1282" s="2" t="s">
        <v>894</v>
      </c>
      <c r="Z1282" s="2" t="s">
        <v>92</v>
      </c>
      <c r="AA1282" s="2" t="s">
        <v>90</v>
      </c>
      <c r="AB1282" s="2"/>
      <c r="AC1282" s="2" t="s">
        <v>114</v>
      </c>
      <c r="AD1282" s="2">
        <v>1</v>
      </c>
      <c r="AE1282" s="2" t="s">
        <v>321</v>
      </c>
      <c r="AF1282" s="2" t="s">
        <v>322</v>
      </c>
      <c r="AG1282" s="2" t="s">
        <v>322</v>
      </c>
      <c r="AH1282" s="2" t="s">
        <v>323</v>
      </c>
      <c r="AI1282" s="2"/>
      <c r="AJ1282" s="2" t="s">
        <v>236</v>
      </c>
      <c r="AK1282" s="2" t="s">
        <v>168</v>
      </c>
      <c r="AL1282" s="2" t="s">
        <v>168</v>
      </c>
      <c r="AM1282" s="2" t="s">
        <v>237</v>
      </c>
      <c r="AN1282" s="2" t="s">
        <v>6121</v>
      </c>
      <c r="AO1282" s="22">
        <v>0</v>
      </c>
      <c r="AP1282" s="22">
        <v>0</v>
      </c>
      <c r="AQ1282" s="22">
        <v>0</v>
      </c>
      <c r="AR1282" s="22">
        <v>0</v>
      </c>
      <c r="AS1282" s="25">
        <v>65000</v>
      </c>
      <c r="AT1282" s="25">
        <v>0</v>
      </c>
      <c r="AU1282" s="25">
        <v>67482.149999999994</v>
      </c>
      <c r="AV1282" s="25">
        <v>0</v>
      </c>
      <c r="AW1282" s="25">
        <v>65000</v>
      </c>
      <c r="AX1282" s="25">
        <v>67482.149999999994</v>
      </c>
      <c r="AY1282" s="25">
        <v>2482.15</v>
      </c>
    </row>
    <row r="1283" spans="2:51" hidden="1">
      <c r="B1283" s="5" t="s">
        <v>551</v>
      </c>
      <c r="C1283" s="2" t="s">
        <v>552</v>
      </c>
      <c r="D1283" s="2"/>
      <c r="E1283" s="2" t="s">
        <v>4054</v>
      </c>
      <c r="F1283" s="2" t="s">
        <v>88</v>
      </c>
      <c r="G1283" s="3">
        <v>46249</v>
      </c>
      <c r="H1283" s="2" t="s">
        <v>6122</v>
      </c>
      <c r="I1283" s="3">
        <v>46249</v>
      </c>
      <c r="J1283" s="2" t="s">
        <v>6123</v>
      </c>
      <c r="K1283" s="2"/>
      <c r="L1283" s="2"/>
      <c r="M1283" s="2" t="s">
        <v>90</v>
      </c>
      <c r="N1283" s="3"/>
      <c r="O1283" s="2"/>
      <c r="P1283" s="2"/>
      <c r="Q1283" s="2" t="s">
        <v>834</v>
      </c>
      <c r="R1283" s="2" t="s">
        <v>834</v>
      </c>
      <c r="S1283" s="2"/>
      <c r="T1283" s="3"/>
      <c r="U1283" s="2"/>
      <c r="V1283" s="2"/>
      <c r="W1283" s="2" t="s">
        <v>6124</v>
      </c>
      <c r="X1283" s="2" t="s">
        <v>91</v>
      </c>
      <c r="Y1283" s="2" t="s">
        <v>1279</v>
      </c>
      <c r="Z1283" s="2" t="s">
        <v>92</v>
      </c>
      <c r="AA1283" s="2" t="s">
        <v>90</v>
      </c>
      <c r="AB1283" s="2"/>
      <c r="AC1283" s="2" t="s">
        <v>114</v>
      </c>
      <c r="AD1283" s="2">
        <v>1</v>
      </c>
      <c r="AE1283" s="2" t="s">
        <v>321</v>
      </c>
      <c r="AF1283" s="2" t="s">
        <v>322</v>
      </c>
      <c r="AG1283" s="2" t="s">
        <v>322</v>
      </c>
      <c r="AH1283" s="2" t="s">
        <v>323</v>
      </c>
      <c r="AI1283" s="2"/>
      <c r="AJ1283" s="2" t="s">
        <v>97</v>
      </c>
      <c r="AK1283" s="2" t="s">
        <v>14</v>
      </c>
      <c r="AL1283" s="2" t="s">
        <v>14</v>
      </c>
      <c r="AM1283" s="2" t="s">
        <v>98</v>
      </c>
      <c r="AN1283" s="2" t="s">
        <v>1306</v>
      </c>
      <c r="AO1283" s="22">
        <v>0</v>
      </c>
      <c r="AP1283" s="22">
        <v>0</v>
      </c>
      <c r="AQ1283" s="22">
        <v>0</v>
      </c>
      <c r="AR1283" s="22">
        <v>0</v>
      </c>
      <c r="AS1283" s="25">
        <v>32000</v>
      </c>
      <c r="AT1283" s="25">
        <v>0</v>
      </c>
      <c r="AU1283" s="25">
        <v>35876.879999999997</v>
      </c>
      <c r="AV1283" s="25">
        <v>0</v>
      </c>
      <c r="AW1283" s="25">
        <v>32000</v>
      </c>
      <c r="AX1283" s="25">
        <v>35876.879999999997</v>
      </c>
      <c r="AY1283" s="25">
        <v>3876.88</v>
      </c>
    </row>
    <row r="1284" spans="2:51" hidden="1">
      <c r="B1284" s="5" t="s">
        <v>551</v>
      </c>
      <c r="C1284" s="2" t="s">
        <v>552</v>
      </c>
      <c r="D1284" s="2"/>
      <c r="E1284" s="2"/>
      <c r="F1284" s="2" t="s">
        <v>88</v>
      </c>
      <c r="G1284" s="3">
        <v>46249</v>
      </c>
      <c r="H1284" s="2" t="s">
        <v>6125</v>
      </c>
      <c r="I1284" s="3">
        <v>46249</v>
      </c>
      <c r="J1284" s="2" t="s">
        <v>6126</v>
      </c>
      <c r="K1284" s="2"/>
      <c r="L1284" s="2"/>
      <c r="M1284" s="2" t="s">
        <v>90</v>
      </c>
      <c r="N1284" s="3"/>
      <c r="O1284" s="2"/>
      <c r="P1284" s="2"/>
      <c r="Q1284" s="2" t="s">
        <v>553</v>
      </c>
      <c r="R1284" s="2" t="s">
        <v>553</v>
      </c>
      <c r="S1284" s="2"/>
      <c r="T1284" s="3"/>
      <c r="U1284" s="2"/>
      <c r="V1284" s="2"/>
      <c r="W1284" s="2" t="s">
        <v>667</v>
      </c>
      <c r="X1284" s="2" t="s">
        <v>91</v>
      </c>
      <c r="Y1284" s="2" t="s">
        <v>668</v>
      </c>
      <c r="Z1284" s="2" t="s">
        <v>92</v>
      </c>
      <c r="AA1284" s="2" t="s">
        <v>90</v>
      </c>
      <c r="AB1284" s="2"/>
      <c r="AC1284" s="2" t="s">
        <v>114</v>
      </c>
      <c r="AD1284" s="2">
        <v>1</v>
      </c>
      <c r="AE1284" s="2" t="s">
        <v>554</v>
      </c>
      <c r="AF1284" s="2" t="s">
        <v>555</v>
      </c>
      <c r="AG1284" s="2" t="s">
        <v>322</v>
      </c>
      <c r="AH1284" s="2" t="s">
        <v>556</v>
      </c>
      <c r="AI1284" s="2" t="s">
        <v>557</v>
      </c>
      <c r="AJ1284" s="2" t="s">
        <v>232</v>
      </c>
      <c r="AK1284" s="2" t="s">
        <v>5</v>
      </c>
      <c r="AL1284" s="2" t="s">
        <v>5</v>
      </c>
      <c r="AM1284" s="2" t="s">
        <v>178</v>
      </c>
      <c r="AN1284" s="2" t="s">
        <v>911</v>
      </c>
      <c r="AO1284" s="22">
        <v>0</v>
      </c>
      <c r="AP1284" s="22">
        <v>0</v>
      </c>
      <c r="AQ1284" s="22">
        <v>0</v>
      </c>
      <c r="AR1284" s="22">
        <v>0</v>
      </c>
      <c r="AS1284" s="25">
        <v>27000</v>
      </c>
      <c r="AT1284" s="25">
        <v>0</v>
      </c>
      <c r="AU1284" s="25">
        <v>27950</v>
      </c>
      <c r="AV1284" s="25">
        <v>0</v>
      </c>
      <c r="AW1284" s="25">
        <v>27000</v>
      </c>
      <c r="AX1284" s="25">
        <v>27950</v>
      </c>
      <c r="AY1284" s="25">
        <v>950</v>
      </c>
    </row>
    <row r="1285" spans="2:51" hidden="1">
      <c r="B1285" s="5" t="s">
        <v>551</v>
      </c>
      <c r="C1285" s="2" t="s">
        <v>552</v>
      </c>
      <c r="D1285" s="2"/>
      <c r="E1285" s="2" t="s">
        <v>4054</v>
      </c>
      <c r="F1285" s="2" t="s">
        <v>88</v>
      </c>
      <c r="G1285" s="3">
        <v>46249</v>
      </c>
      <c r="H1285" s="2" t="s">
        <v>6127</v>
      </c>
      <c r="I1285" s="3">
        <v>46249</v>
      </c>
      <c r="J1285" s="2" t="s">
        <v>6128</v>
      </c>
      <c r="K1285" s="2"/>
      <c r="L1285" s="2"/>
      <c r="M1285" s="2" t="s">
        <v>90</v>
      </c>
      <c r="N1285" s="3"/>
      <c r="O1285" s="2"/>
      <c r="P1285" s="2"/>
      <c r="Q1285" s="2" t="s">
        <v>834</v>
      </c>
      <c r="R1285" s="2" t="s">
        <v>834</v>
      </c>
      <c r="S1285" s="2"/>
      <c r="T1285" s="3"/>
      <c r="U1285" s="2"/>
      <c r="V1285" s="2"/>
      <c r="W1285" s="2" t="s">
        <v>6129</v>
      </c>
      <c r="X1285" s="2" t="s">
        <v>113</v>
      </c>
      <c r="Y1285" s="2" t="s">
        <v>6130</v>
      </c>
      <c r="Z1285" s="2" t="s">
        <v>92</v>
      </c>
      <c r="AA1285" s="2" t="s">
        <v>90</v>
      </c>
      <c r="AB1285" s="2"/>
      <c r="AC1285" s="2" t="s">
        <v>114</v>
      </c>
      <c r="AD1285" s="2">
        <v>1</v>
      </c>
      <c r="AE1285" s="2" t="s">
        <v>321</v>
      </c>
      <c r="AF1285" s="2" t="s">
        <v>322</v>
      </c>
      <c r="AG1285" s="2" t="s">
        <v>322</v>
      </c>
      <c r="AH1285" s="2" t="s">
        <v>323</v>
      </c>
      <c r="AI1285" s="2"/>
      <c r="AJ1285" s="2" t="s">
        <v>164</v>
      </c>
      <c r="AK1285" s="2" t="s">
        <v>165</v>
      </c>
      <c r="AL1285" s="2" t="s">
        <v>165</v>
      </c>
      <c r="AM1285" s="2" t="s">
        <v>166</v>
      </c>
      <c r="AN1285" s="2" t="s">
        <v>1353</v>
      </c>
      <c r="AO1285" s="22">
        <v>0</v>
      </c>
      <c r="AP1285" s="22">
        <v>0</v>
      </c>
      <c r="AQ1285" s="22">
        <v>0</v>
      </c>
      <c r="AR1285" s="22">
        <v>0</v>
      </c>
      <c r="AS1285" s="25">
        <v>48333.33</v>
      </c>
      <c r="AT1285" s="25">
        <v>0</v>
      </c>
      <c r="AU1285" s="25">
        <v>42132.99</v>
      </c>
      <c r="AV1285" s="25">
        <v>0</v>
      </c>
      <c r="AW1285" s="25">
        <v>48333.33</v>
      </c>
      <c r="AX1285" s="25">
        <v>42132.99</v>
      </c>
      <c r="AY1285" s="25">
        <v>-6200.34</v>
      </c>
    </row>
    <row r="1286" spans="2:51" hidden="1">
      <c r="B1286" s="5" t="s">
        <v>19</v>
      </c>
      <c r="C1286" s="2" t="s">
        <v>112</v>
      </c>
      <c r="D1286" s="2" t="s">
        <v>100</v>
      </c>
      <c r="E1286" s="2"/>
      <c r="F1286" s="2"/>
      <c r="G1286" s="3">
        <v>46249</v>
      </c>
      <c r="H1286" s="2" t="s">
        <v>6131</v>
      </c>
      <c r="I1286" s="3">
        <v>46249</v>
      </c>
      <c r="J1286" s="2" t="s">
        <v>6132</v>
      </c>
      <c r="K1286" s="2"/>
      <c r="L1286" s="2"/>
      <c r="M1286" s="2" t="s">
        <v>90</v>
      </c>
      <c r="N1286" s="3"/>
      <c r="O1286" s="2"/>
      <c r="P1286" s="2"/>
      <c r="Q1286" s="2" t="s">
        <v>23</v>
      </c>
      <c r="R1286" s="2" t="s">
        <v>23</v>
      </c>
      <c r="S1286" s="2"/>
      <c r="T1286" s="3">
        <v>46249</v>
      </c>
      <c r="U1286" s="2" t="s">
        <v>6133</v>
      </c>
      <c r="V1286" s="2"/>
      <c r="W1286" s="2" t="s">
        <v>6134</v>
      </c>
      <c r="X1286" s="2" t="s">
        <v>113</v>
      </c>
      <c r="Y1286" s="2" t="s">
        <v>6135</v>
      </c>
      <c r="Z1286" s="2" t="s">
        <v>92</v>
      </c>
      <c r="AA1286" s="2" t="s">
        <v>90</v>
      </c>
      <c r="AB1286" s="2"/>
      <c r="AC1286" s="2" t="s">
        <v>114</v>
      </c>
      <c r="AD1286" s="2">
        <v>1</v>
      </c>
      <c r="AE1286" s="2" t="s">
        <v>282</v>
      </c>
      <c r="AF1286" s="2" t="s">
        <v>3</v>
      </c>
      <c r="AG1286" s="2" t="s">
        <v>3</v>
      </c>
      <c r="AH1286" s="2" t="s">
        <v>283</v>
      </c>
      <c r="AI1286" s="2"/>
      <c r="AJ1286" s="2" t="s">
        <v>625</v>
      </c>
      <c r="AK1286" s="2" t="s">
        <v>626</v>
      </c>
      <c r="AL1286" s="2" t="s">
        <v>626</v>
      </c>
      <c r="AM1286" s="2" t="s">
        <v>627</v>
      </c>
      <c r="AN1286" s="2" t="s">
        <v>6136</v>
      </c>
      <c r="AO1286" s="22">
        <v>0</v>
      </c>
      <c r="AP1286" s="22">
        <v>0</v>
      </c>
      <c r="AQ1286" s="22">
        <v>0</v>
      </c>
      <c r="AR1286" s="22">
        <v>0</v>
      </c>
      <c r="AS1286" s="25">
        <v>32000</v>
      </c>
      <c r="AT1286" s="25">
        <v>0</v>
      </c>
      <c r="AU1286" s="25">
        <v>45021</v>
      </c>
      <c r="AV1286" s="25">
        <v>0</v>
      </c>
      <c r="AW1286" s="25">
        <v>32000</v>
      </c>
      <c r="AX1286" s="25">
        <v>45021</v>
      </c>
      <c r="AY1286" s="25">
        <v>13021</v>
      </c>
    </row>
    <row r="1287" spans="2:51" hidden="1">
      <c r="B1287" s="5" t="s">
        <v>19</v>
      </c>
      <c r="C1287" s="2" t="s">
        <v>112</v>
      </c>
      <c r="D1287" s="2" t="s">
        <v>100</v>
      </c>
      <c r="E1287" s="2"/>
      <c r="F1287" s="2"/>
      <c r="G1287" s="3">
        <v>46249</v>
      </c>
      <c r="H1287" s="2" t="s">
        <v>6137</v>
      </c>
      <c r="I1287" s="3">
        <v>46249</v>
      </c>
      <c r="J1287" s="2" t="s">
        <v>6138</v>
      </c>
      <c r="K1287" s="2"/>
      <c r="L1287" s="2"/>
      <c r="M1287" s="2" t="s">
        <v>90</v>
      </c>
      <c r="N1287" s="3"/>
      <c r="O1287" s="2"/>
      <c r="P1287" s="2"/>
      <c r="Q1287" s="2" t="s">
        <v>525</v>
      </c>
      <c r="R1287" s="2" t="s">
        <v>525</v>
      </c>
      <c r="S1287" s="2"/>
      <c r="T1287" s="3">
        <v>46249</v>
      </c>
      <c r="U1287" s="2" t="s">
        <v>6139</v>
      </c>
      <c r="V1287" s="2"/>
      <c r="W1287" s="2" t="s">
        <v>6140</v>
      </c>
      <c r="X1287" s="2" t="s">
        <v>113</v>
      </c>
      <c r="Y1287" s="2" t="s">
        <v>6141</v>
      </c>
      <c r="Z1287" s="2" t="s">
        <v>92</v>
      </c>
      <c r="AA1287" s="2" t="s">
        <v>90</v>
      </c>
      <c r="AB1287" s="2"/>
      <c r="AC1287" s="2" t="s">
        <v>114</v>
      </c>
      <c r="AD1287" s="2">
        <v>1</v>
      </c>
      <c r="AE1287" s="2" t="s">
        <v>282</v>
      </c>
      <c r="AF1287" s="2" t="s">
        <v>3</v>
      </c>
      <c r="AG1287" s="2" t="s">
        <v>3</v>
      </c>
      <c r="AH1287" s="2" t="s">
        <v>283</v>
      </c>
      <c r="AI1287" s="2"/>
      <c r="AJ1287" s="2" t="s">
        <v>134</v>
      </c>
      <c r="AK1287" s="2" t="s">
        <v>10</v>
      </c>
      <c r="AL1287" s="2" t="s">
        <v>10</v>
      </c>
      <c r="AM1287" s="2" t="s">
        <v>135</v>
      </c>
      <c r="AN1287" s="2" t="s">
        <v>6142</v>
      </c>
      <c r="AO1287" s="22">
        <v>0</v>
      </c>
      <c r="AP1287" s="22">
        <v>0</v>
      </c>
      <c r="AQ1287" s="22">
        <v>0</v>
      </c>
      <c r="AR1287" s="22">
        <v>0</v>
      </c>
      <c r="AS1287" s="25">
        <v>60800</v>
      </c>
      <c r="AT1287" s="25">
        <v>0</v>
      </c>
      <c r="AU1287" s="25">
        <v>65000</v>
      </c>
      <c r="AV1287" s="25">
        <v>0</v>
      </c>
      <c r="AW1287" s="25">
        <v>60800</v>
      </c>
      <c r="AX1287" s="25">
        <v>65000</v>
      </c>
      <c r="AY1287" s="25">
        <v>4200</v>
      </c>
    </row>
    <row r="1288" spans="2:51" hidden="1">
      <c r="B1288" s="5" t="s">
        <v>19</v>
      </c>
      <c r="C1288" s="2" t="s">
        <v>112</v>
      </c>
      <c r="D1288" s="2" t="s">
        <v>100</v>
      </c>
      <c r="E1288" s="2"/>
      <c r="F1288" s="2"/>
      <c r="G1288" s="3">
        <v>46249</v>
      </c>
      <c r="H1288" s="2" t="s">
        <v>6143</v>
      </c>
      <c r="I1288" s="3">
        <v>46249</v>
      </c>
      <c r="J1288" s="2" t="s">
        <v>6144</v>
      </c>
      <c r="K1288" s="2"/>
      <c r="L1288" s="2"/>
      <c r="M1288" s="2" t="s">
        <v>90</v>
      </c>
      <c r="N1288" s="3"/>
      <c r="O1288" s="2"/>
      <c r="P1288" s="2"/>
      <c r="Q1288" s="2" t="s">
        <v>25</v>
      </c>
      <c r="R1288" s="2" t="s">
        <v>25</v>
      </c>
      <c r="S1288" s="2"/>
      <c r="T1288" s="3">
        <v>46249</v>
      </c>
      <c r="U1288" s="2" t="s">
        <v>6145</v>
      </c>
      <c r="V1288" s="2"/>
      <c r="W1288" s="2" t="s">
        <v>6146</v>
      </c>
      <c r="X1288" s="2" t="s">
        <v>113</v>
      </c>
      <c r="Y1288" s="2" t="s">
        <v>6147</v>
      </c>
      <c r="Z1288" s="2" t="s">
        <v>92</v>
      </c>
      <c r="AA1288" s="2" t="s">
        <v>90</v>
      </c>
      <c r="AB1288" s="2"/>
      <c r="AC1288" s="2" t="s">
        <v>114</v>
      </c>
      <c r="AD1288" s="2">
        <v>1</v>
      </c>
      <c r="AE1288" s="2" t="s">
        <v>125</v>
      </c>
      <c r="AF1288" s="2" t="s">
        <v>125</v>
      </c>
      <c r="AG1288" s="2" t="s">
        <v>126</v>
      </c>
      <c r="AH1288" s="2" t="s">
        <v>127</v>
      </c>
      <c r="AI1288" s="2"/>
      <c r="AJ1288" s="2" t="s">
        <v>415</v>
      </c>
      <c r="AK1288" s="2" t="s">
        <v>412</v>
      </c>
      <c r="AL1288" s="2" t="s">
        <v>412</v>
      </c>
      <c r="AM1288" s="2" t="s">
        <v>413</v>
      </c>
      <c r="AN1288" s="2"/>
      <c r="AO1288" s="22">
        <v>0</v>
      </c>
      <c r="AP1288" s="22">
        <v>0</v>
      </c>
      <c r="AQ1288" s="22">
        <v>0</v>
      </c>
      <c r="AR1288" s="22">
        <v>0</v>
      </c>
      <c r="AS1288" s="25">
        <v>52000</v>
      </c>
      <c r="AT1288" s="25">
        <v>0</v>
      </c>
      <c r="AU1288" s="25">
        <v>57952</v>
      </c>
      <c r="AV1288" s="25">
        <v>0</v>
      </c>
      <c r="AW1288" s="25">
        <v>52000</v>
      </c>
      <c r="AX1288" s="25">
        <v>57952</v>
      </c>
      <c r="AY1288" s="25">
        <v>5952</v>
      </c>
    </row>
    <row r="1289" spans="2:51" hidden="1">
      <c r="B1289" s="5" t="s">
        <v>19</v>
      </c>
      <c r="C1289" s="2" t="s">
        <v>112</v>
      </c>
      <c r="D1289" s="2" t="s">
        <v>100</v>
      </c>
      <c r="E1289" s="2"/>
      <c r="F1289" s="2"/>
      <c r="G1289" s="3">
        <v>46249</v>
      </c>
      <c r="H1289" s="2" t="s">
        <v>6148</v>
      </c>
      <c r="I1289" s="3">
        <v>46249</v>
      </c>
      <c r="J1289" s="2" t="s">
        <v>6149</v>
      </c>
      <c r="K1289" s="2"/>
      <c r="L1289" s="2"/>
      <c r="M1289" s="2" t="s">
        <v>90</v>
      </c>
      <c r="N1289" s="3"/>
      <c r="O1289" s="2"/>
      <c r="P1289" s="2"/>
      <c r="Q1289" s="2" t="s">
        <v>23</v>
      </c>
      <c r="R1289" s="2" t="s">
        <v>23</v>
      </c>
      <c r="S1289" s="2"/>
      <c r="T1289" s="3">
        <v>46249</v>
      </c>
      <c r="U1289" s="2" t="s">
        <v>6150</v>
      </c>
      <c r="V1289" s="2"/>
      <c r="W1289" s="2" t="s">
        <v>6151</v>
      </c>
      <c r="X1289" s="2" t="s">
        <v>113</v>
      </c>
      <c r="Y1289" s="2" t="s">
        <v>6152</v>
      </c>
      <c r="Z1289" s="2" t="s">
        <v>92</v>
      </c>
      <c r="AA1289" s="2" t="s">
        <v>90</v>
      </c>
      <c r="AB1289" s="2"/>
      <c r="AC1289" s="2" t="s">
        <v>114</v>
      </c>
      <c r="AD1289" s="2">
        <v>1</v>
      </c>
      <c r="AE1289" s="2" t="s">
        <v>216</v>
      </c>
      <c r="AF1289" s="2" t="s">
        <v>216</v>
      </c>
      <c r="AG1289" s="2" t="s">
        <v>103</v>
      </c>
      <c r="AH1289" s="2"/>
      <c r="AI1289" s="2"/>
      <c r="AJ1289" s="2" t="s">
        <v>97</v>
      </c>
      <c r="AK1289" s="2" t="s">
        <v>14</v>
      </c>
      <c r="AL1289" s="2" t="s">
        <v>14</v>
      </c>
      <c r="AM1289" s="2" t="s">
        <v>98</v>
      </c>
      <c r="AN1289" s="2" t="s">
        <v>6153</v>
      </c>
      <c r="AO1289" s="22">
        <v>0</v>
      </c>
      <c r="AP1289" s="22">
        <v>0</v>
      </c>
      <c r="AQ1289" s="22">
        <v>0</v>
      </c>
      <c r="AR1289" s="22">
        <v>0</v>
      </c>
      <c r="AS1289" s="25">
        <v>23000</v>
      </c>
      <c r="AT1289" s="25">
        <v>0</v>
      </c>
      <c r="AU1289" s="25">
        <v>31532</v>
      </c>
      <c r="AV1289" s="25">
        <v>0</v>
      </c>
      <c r="AW1289" s="25">
        <v>23000</v>
      </c>
      <c r="AX1289" s="25">
        <v>31532</v>
      </c>
      <c r="AY1289" s="25">
        <v>8532</v>
      </c>
    </row>
    <row r="1290" spans="2:51" hidden="1">
      <c r="B1290" s="5" t="s">
        <v>19</v>
      </c>
      <c r="C1290" s="2" t="s">
        <v>112</v>
      </c>
      <c r="D1290" s="2" t="s">
        <v>100</v>
      </c>
      <c r="E1290" s="2"/>
      <c r="F1290" s="2"/>
      <c r="G1290" s="3">
        <v>46249</v>
      </c>
      <c r="H1290" s="2" t="s">
        <v>6154</v>
      </c>
      <c r="I1290" s="3">
        <v>46249</v>
      </c>
      <c r="J1290" s="2" t="s">
        <v>6155</v>
      </c>
      <c r="K1290" s="2"/>
      <c r="L1290" s="2"/>
      <c r="M1290" s="2" t="s">
        <v>90</v>
      </c>
      <c r="N1290" s="3"/>
      <c r="O1290" s="2"/>
      <c r="P1290" s="2"/>
      <c r="Q1290" s="2" t="s">
        <v>25</v>
      </c>
      <c r="R1290" s="2" t="s">
        <v>25</v>
      </c>
      <c r="S1290" s="2"/>
      <c r="T1290" s="3">
        <v>46249</v>
      </c>
      <c r="U1290" s="2" t="s">
        <v>6156</v>
      </c>
      <c r="V1290" s="2"/>
      <c r="W1290" s="2" t="s">
        <v>6157</v>
      </c>
      <c r="X1290" s="2" t="s">
        <v>113</v>
      </c>
      <c r="Y1290" s="2" t="s">
        <v>6158</v>
      </c>
      <c r="Z1290" s="2" t="s">
        <v>92</v>
      </c>
      <c r="AA1290" s="2" t="s">
        <v>90</v>
      </c>
      <c r="AB1290" s="2"/>
      <c r="AC1290" s="2" t="s">
        <v>114</v>
      </c>
      <c r="AD1290" s="2">
        <v>1</v>
      </c>
      <c r="AE1290" s="2" t="s">
        <v>125</v>
      </c>
      <c r="AF1290" s="2" t="s">
        <v>125</v>
      </c>
      <c r="AG1290" s="2" t="s">
        <v>126</v>
      </c>
      <c r="AH1290" s="2" t="s">
        <v>127</v>
      </c>
      <c r="AI1290" s="2"/>
      <c r="AJ1290" s="2" t="s">
        <v>136</v>
      </c>
      <c r="AK1290" s="2" t="s">
        <v>9</v>
      </c>
      <c r="AL1290" s="2" t="s">
        <v>9</v>
      </c>
      <c r="AM1290" s="2" t="s">
        <v>137</v>
      </c>
      <c r="AN1290" s="2"/>
      <c r="AO1290" s="22">
        <v>0</v>
      </c>
      <c r="AP1290" s="22">
        <v>0</v>
      </c>
      <c r="AQ1290" s="22">
        <v>0</v>
      </c>
      <c r="AR1290" s="22">
        <v>0</v>
      </c>
      <c r="AS1290" s="25">
        <v>29000</v>
      </c>
      <c r="AT1290" s="25">
        <v>0</v>
      </c>
      <c r="AU1290" s="25">
        <v>32223</v>
      </c>
      <c r="AV1290" s="25">
        <v>0</v>
      </c>
      <c r="AW1290" s="25">
        <v>29000</v>
      </c>
      <c r="AX1290" s="25">
        <v>32223</v>
      </c>
      <c r="AY1290" s="25">
        <v>3223</v>
      </c>
    </row>
    <row r="1291" spans="2:51" hidden="1">
      <c r="B1291" s="5" t="s">
        <v>19</v>
      </c>
      <c r="C1291" s="2" t="s">
        <v>112</v>
      </c>
      <c r="D1291" s="2" t="s">
        <v>100</v>
      </c>
      <c r="E1291" s="2"/>
      <c r="F1291" s="2"/>
      <c r="G1291" s="3">
        <v>46249</v>
      </c>
      <c r="H1291" s="2" t="s">
        <v>6159</v>
      </c>
      <c r="I1291" s="3">
        <v>46249</v>
      </c>
      <c r="J1291" s="2" t="s">
        <v>6160</v>
      </c>
      <c r="K1291" s="2"/>
      <c r="L1291" s="2"/>
      <c r="M1291" s="2" t="s">
        <v>90</v>
      </c>
      <c r="N1291" s="3"/>
      <c r="O1291" s="2"/>
      <c r="P1291" s="2"/>
      <c r="Q1291" s="2" t="s">
        <v>23</v>
      </c>
      <c r="R1291" s="2" t="s">
        <v>23</v>
      </c>
      <c r="S1291" s="2"/>
      <c r="T1291" s="3">
        <v>46249</v>
      </c>
      <c r="U1291" s="2" t="s">
        <v>6161</v>
      </c>
      <c r="V1291" s="2"/>
      <c r="W1291" s="2" t="s">
        <v>568</v>
      </c>
      <c r="X1291" s="2" t="s">
        <v>113</v>
      </c>
      <c r="Y1291" s="2" t="s">
        <v>569</v>
      </c>
      <c r="Z1291" s="2" t="s">
        <v>92</v>
      </c>
      <c r="AA1291" s="2" t="s">
        <v>90</v>
      </c>
      <c r="AB1291" s="2"/>
      <c r="AC1291" s="2" t="s">
        <v>114</v>
      </c>
      <c r="AD1291" s="2">
        <v>1</v>
      </c>
      <c r="AE1291" s="2" t="s">
        <v>282</v>
      </c>
      <c r="AF1291" s="2" t="s">
        <v>3</v>
      </c>
      <c r="AG1291" s="2" t="s">
        <v>3</v>
      </c>
      <c r="AH1291" s="2" t="s">
        <v>283</v>
      </c>
      <c r="AI1291" s="2"/>
      <c r="AJ1291" s="2" t="s">
        <v>138</v>
      </c>
      <c r="AK1291" s="2" t="s">
        <v>103</v>
      </c>
      <c r="AL1291" s="2" t="s">
        <v>103</v>
      </c>
      <c r="AM1291" s="2" t="s">
        <v>139</v>
      </c>
      <c r="AN1291" s="2" t="s">
        <v>6162</v>
      </c>
      <c r="AO1291" s="22">
        <v>0</v>
      </c>
      <c r="AP1291" s="22">
        <v>0</v>
      </c>
      <c r="AQ1291" s="22">
        <v>0</v>
      </c>
      <c r="AR1291" s="22">
        <v>0</v>
      </c>
      <c r="AS1291" s="25">
        <v>28000</v>
      </c>
      <c r="AT1291" s="25">
        <v>0</v>
      </c>
      <c r="AU1291" s="25">
        <v>31360</v>
      </c>
      <c r="AV1291" s="25">
        <v>0</v>
      </c>
      <c r="AW1291" s="25">
        <v>28000</v>
      </c>
      <c r="AX1291" s="25">
        <v>31360</v>
      </c>
      <c r="AY1291" s="25">
        <v>3360</v>
      </c>
    </row>
    <row r="1292" spans="2:51" hidden="1">
      <c r="B1292" s="5" t="s">
        <v>19</v>
      </c>
      <c r="C1292" s="2" t="s">
        <v>131</v>
      </c>
      <c r="D1292" s="2"/>
      <c r="E1292" s="2"/>
      <c r="F1292" s="2" t="s">
        <v>126</v>
      </c>
      <c r="G1292" s="3">
        <v>46249</v>
      </c>
      <c r="H1292" s="2" t="s">
        <v>6163</v>
      </c>
      <c r="I1292" s="3">
        <v>46249</v>
      </c>
      <c r="J1292" s="2" t="s">
        <v>6164</v>
      </c>
      <c r="K1292" s="2" t="s">
        <v>126</v>
      </c>
      <c r="L1292" s="2"/>
      <c r="M1292" s="2" t="s">
        <v>90</v>
      </c>
      <c r="N1292" s="3">
        <v>46249</v>
      </c>
      <c r="O1292" s="2"/>
      <c r="P1292" s="2"/>
      <c r="Q1292" s="2" t="s">
        <v>25</v>
      </c>
      <c r="R1292" s="2" t="s">
        <v>25</v>
      </c>
      <c r="S1292" s="2"/>
      <c r="T1292" s="3"/>
      <c r="U1292" s="2"/>
      <c r="V1292" s="2"/>
      <c r="W1292" s="2" t="s">
        <v>812</v>
      </c>
      <c r="X1292" s="2" t="s">
        <v>113</v>
      </c>
      <c r="Y1292" s="2" t="s">
        <v>811</v>
      </c>
      <c r="Z1292" s="2" t="s">
        <v>92</v>
      </c>
      <c r="AA1292" s="2" t="s">
        <v>90</v>
      </c>
      <c r="AB1292" s="2"/>
      <c r="AC1292" s="2" t="s">
        <v>114</v>
      </c>
      <c r="AD1292" s="2"/>
      <c r="AE1292" s="2" t="s">
        <v>171</v>
      </c>
      <c r="AF1292" s="2" t="s">
        <v>125</v>
      </c>
      <c r="AG1292" s="2" t="s">
        <v>126</v>
      </c>
      <c r="AH1292" s="2" t="s">
        <v>127</v>
      </c>
      <c r="AI1292" s="2"/>
      <c r="AJ1292" s="2" t="s">
        <v>138</v>
      </c>
      <c r="AK1292" s="2" t="s">
        <v>103</v>
      </c>
      <c r="AL1292" s="2" t="s">
        <v>103</v>
      </c>
      <c r="AM1292" s="2" t="s">
        <v>139</v>
      </c>
      <c r="AN1292" s="2" t="s">
        <v>852</v>
      </c>
      <c r="AO1292" s="22">
        <v>0</v>
      </c>
      <c r="AP1292" s="22">
        <v>0</v>
      </c>
      <c r="AQ1292" s="22">
        <v>1</v>
      </c>
      <c r="AR1292" s="22"/>
      <c r="AS1292" s="25">
        <v>22530</v>
      </c>
      <c r="AT1292" s="25">
        <v>0</v>
      </c>
      <c r="AU1292" s="25">
        <v>22627</v>
      </c>
      <c r="AV1292" s="25">
        <v>0</v>
      </c>
      <c r="AW1292" s="25">
        <v>22530</v>
      </c>
      <c r="AX1292" s="25">
        <v>22627</v>
      </c>
      <c r="AY1292" s="25">
        <v>97</v>
      </c>
    </row>
    <row r="1293" spans="2:51" hidden="1">
      <c r="B1293" s="5" t="s">
        <v>19</v>
      </c>
      <c r="C1293" s="2" t="s">
        <v>131</v>
      </c>
      <c r="D1293" s="2"/>
      <c r="E1293" s="2"/>
      <c r="F1293" s="2" t="s">
        <v>126</v>
      </c>
      <c r="G1293" s="3">
        <v>46249</v>
      </c>
      <c r="H1293" s="2" t="s">
        <v>6165</v>
      </c>
      <c r="I1293" s="3">
        <v>46249</v>
      </c>
      <c r="J1293" s="2" t="s">
        <v>6166</v>
      </c>
      <c r="K1293" s="2" t="s">
        <v>126</v>
      </c>
      <c r="L1293" s="2"/>
      <c r="M1293" s="2" t="s">
        <v>90</v>
      </c>
      <c r="N1293" s="3">
        <v>46249</v>
      </c>
      <c r="O1293" s="2"/>
      <c r="P1293" s="2"/>
      <c r="Q1293" s="2" t="s">
        <v>25</v>
      </c>
      <c r="R1293" s="2" t="s">
        <v>25</v>
      </c>
      <c r="S1293" s="2"/>
      <c r="T1293" s="3"/>
      <c r="U1293" s="2"/>
      <c r="V1293" s="2"/>
      <c r="W1293" s="2" t="s">
        <v>950</v>
      </c>
      <c r="X1293" s="2" t="s">
        <v>113</v>
      </c>
      <c r="Y1293" s="2" t="s">
        <v>170</v>
      </c>
      <c r="Z1293" s="2" t="s">
        <v>92</v>
      </c>
      <c r="AA1293" s="2" t="s">
        <v>90</v>
      </c>
      <c r="AB1293" s="2"/>
      <c r="AC1293" s="2" t="s">
        <v>114</v>
      </c>
      <c r="AD1293" s="2"/>
      <c r="AE1293" s="2" t="s">
        <v>171</v>
      </c>
      <c r="AF1293" s="2" t="s">
        <v>125</v>
      </c>
      <c r="AG1293" s="2" t="s">
        <v>126</v>
      </c>
      <c r="AH1293" s="2" t="s">
        <v>127</v>
      </c>
      <c r="AI1293" s="2"/>
      <c r="AJ1293" s="2" t="s">
        <v>138</v>
      </c>
      <c r="AK1293" s="2" t="s">
        <v>103</v>
      </c>
      <c r="AL1293" s="2" t="s">
        <v>103</v>
      </c>
      <c r="AM1293" s="2" t="s">
        <v>139</v>
      </c>
      <c r="AN1293" s="2" t="s">
        <v>852</v>
      </c>
      <c r="AO1293" s="22">
        <v>0</v>
      </c>
      <c r="AP1293" s="22">
        <v>0</v>
      </c>
      <c r="AQ1293" s="22">
        <v>1</v>
      </c>
      <c r="AR1293" s="22"/>
      <c r="AS1293" s="25">
        <v>22530</v>
      </c>
      <c r="AT1293" s="25">
        <v>0</v>
      </c>
      <c r="AU1293" s="25">
        <v>22627</v>
      </c>
      <c r="AV1293" s="25">
        <v>0</v>
      </c>
      <c r="AW1293" s="25">
        <v>22530</v>
      </c>
      <c r="AX1293" s="25">
        <v>22627</v>
      </c>
      <c r="AY1293" s="25">
        <v>97</v>
      </c>
    </row>
    <row r="1294" spans="2:51" hidden="1">
      <c r="B1294" s="5" t="s">
        <v>19</v>
      </c>
      <c r="C1294" s="2" t="s">
        <v>131</v>
      </c>
      <c r="D1294" s="2"/>
      <c r="E1294" s="2"/>
      <c r="F1294" s="2" t="s">
        <v>126</v>
      </c>
      <c r="G1294" s="3">
        <v>46249</v>
      </c>
      <c r="H1294" s="2" t="s">
        <v>6167</v>
      </c>
      <c r="I1294" s="3">
        <v>46249</v>
      </c>
      <c r="J1294" s="2" t="s">
        <v>6168</v>
      </c>
      <c r="K1294" s="2" t="s">
        <v>126</v>
      </c>
      <c r="L1294" s="2"/>
      <c r="M1294" s="2" t="s">
        <v>90</v>
      </c>
      <c r="N1294" s="3">
        <v>46249</v>
      </c>
      <c r="O1294" s="2"/>
      <c r="P1294" s="2"/>
      <c r="Q1294" s="2" t="s">
        <v>25</v>
      </c>
      <c r="R1294" s="2" t="s">
        <v>25</v>
      </c>
      <c r="S1294" s="2"/>
      <c r="T1294" s="3"/>
      <c r="U1294" s="2"/>
      <c r="V1294" s="2"/>
      <c r="W1294" s="2" t="s">
        <v>346</v>
      </c>
      <c r="X1294" s="2" t="s">
        <v>113</v>
      </c>
      <c r="Y1294" s="2" t="s">
        <v>170</v>
      </c>
      <c r="Z1294" s="2" t="s">
        <v>92</v>
      </c>
      <c r="AA1294" s="2" t="s">
        <v>90</v>
      </c>
      <c r="AB1294" s="2"/>
      <c r="AC1294" s="2" t="s">
        <v>114</v>
      </c>
      <c r="AD1294" s="2"/>
      <c r="AE1294" s="2" t="s">
        <v>171</v>
      </c>
      <c r="AF1294" s="2" t="s">
        <v>125</v>
      </c>
      <c r="AG1294" s="2" t="s">
        <v>126</v>
      </c>
      <c r="AH1294" s="2" t="s">
        <v>127</v>
      </c>
      <c r="AI1294" s="2"/>
      <c r="AJ1294" s="2" t="s">
        <v>138</v>
      </c>
      <c r="AK1294" s="2" t="s">
        <v>103</v>
      </c>
      <c r="AL1294" s="2" t="s">
        <v>103</v>
      </c>
      <c r="AM1294" s="2" t="s">
        <v>139</v>
      </c>
      <c r="AN1294" s="2" t="s">
        <v>852</v>
      </c>
      <c r="AO1294" s="22">
        <v>0</v>
      </c>
      <c r="AP1294" s="22">
        <v>0</v>
      </c>
      <c r="AQ1294" s="22">
        <v>1</v>
      </c>
      <c r="AR1294" s="22"/>
      <c r="AS1294" s="25">
        <v>22530</v>
      </c>
      <c r="AT1294" s="25">
        <v>0</v>
      </c>
      <c r="AU1294" s="25">
        <v>22627</v>
      </c>
      <c r="AV1294" s="25">
        <v>0</v>
      </c>
      <c r="AW1294" s="25">
        <v>22530</v>
      </c>
      <c r="AX1294" s="25">
        <v>22627</v>
      </c>
      <c r="AY1294" s="25">
        <v>97</v>
      </c>
    </row>
    <row r="1295" spans="2:51" hidden="1">
      <c r="B1295" s="5" t="s">
        <v>19</v>
      </c>
      <c r="C1295" s="2" t="s">
        <v>131</v>
      </c>
      <c r="D1295" s="2"/>
      <c r="E1295" s="2"/>
      <c r="F1295" s="2" t="s">
        <v>126</v>
      </c>
      <c r="G1295" s="3">
        <v>46249</v>
      </c>
      <c r="H1295" s="2" t="s">
        <v>6169</v>
      </c>
      <c r="I1295" s="3">
        <v>46249</v>
      </c>
      <c r="J1295" s="2" t="s">
        <v>6170</v>
      </c>
      <c r="K1295" s="2" t="s">
        <v>126</v>
      </c>
      <c r="L1295" s="2"/>
      <c r="M1295" s="2" t="s">
        <v>90</v>
      </c>
      <c r="N1295" s="3">
        <v>46249</v>
      </c>
      <c r="O1295" s="2"/>
      <c r="P1295" s="2"/>
      <c r="Q1295" s="2" t="s">
        <v>25</v>
      </c>
      <c r="R1295" s="2" t="s">
        <v>25</v>
      </c>
      <c r="S1295" s="2"/>
      <c r="T1295" s="3"/>
      <c r="U1295" s="2"/>
      <c r="V1295" s="2"/>
      <c r="W1295" s="2" t="s">
        <v>516</v>
      </c>
      <c r="X1295" s="2" t="s">
        <v>113</v>
      </c>
      <c r="Y1295" s="2" t="s">
        <v>170</v>
      </c>
      <c r="Z1295" s="2" t="s">
        <v>92</v>
      </c>
      <c r="AA1295" s="2" t="s">
        <v>90</v>
      </c>
      <c r="AB1295" s="2"/>
      <c r="AC1295" s="2" t="s">
        <v>114</v>
      </c>
      <c r="AD1295" s="2"/>
      <c r="AE1295" s="2" t="s">
        <v>171</v>
      </c>
      <c r="AF1295" s="2" t="s">
        <v>125</v>
      </c>
      <c r="AG1295" s="2" t="s">
        <v>126</v>
      </c>
      <c r="AH1295" s="2" t="s">
        <v>127</v>
      </c>
      <c r="AI1295" s="2"/>
      <c r="AJ1295" s="2" t="s">
        <v>138</v>
      </c>
      <c r="AK1295" s="2" t="s">
        <v>103</v>
      </c>
      <c r="AL1295" s="2" t="s">
        <v>103</v>
      </c>
      <c r="AM1295" s="2" t="s">
        <v>139</v>
      </c>
      <c r="AN1295" s="2" t="s">
        <v>852</v>
      </c>
      <c r="AO1295" s="22">
        <v>0</v>
      </c>
      <c r="AP1295" s="22">
        <v>0</v>
      </c>
      <c r="AQ1295" s="22">
        <v>1</v>
      </c>
      <c r="AR1295" s="22"/>
      <c r="AS1295" s="25">
        <v>22530</v>
      </c>
      <c r="AT1295" s="25">
        <v>0</v>
      </c>
      <c r="AU1295" s="25">
        <v>22627</v>
      </c>
      <c r="AV1295" s="25">
        <v>0</v>
      </c>
      <c r="AW1295" s="25">
        <v>22530</v>
      </c>
      <c r="AX1295" s="25">
        <v>22627</v>
      </c>
      <c r="AY1295" s="25">
        <v>97</v>
      </c>
    </row>
    <row r="1296" spans="2:51" hidden="1">
      <c r="B1296" s="5" t="s">
        <v>19</v>
      </c>
      <c r="C1296" s="2" t="s">
        <v>131</v>
      </c>
      <c r="D1296" s="2"/>
      <c r="E1296" s="2"/>
      <c r="F1296" s="2" t="s">
        <v>126</v>
      </c>
      <c r="G1296" s="3">
        <v>46249</v>
      </c>
      <c r="H1296" s="2" t="s">
        <v>6171</v>
      </c>
      <c r="I1296" s="3">
        <v>46249</v>
      </c>
      <c r="J1296" s="2" t="s">
        <v>6172</v>
      </c>
      <c r="K1296" s="2" t="s">
        <v>126</v>
      </c>
      <c r="L1296" s="2"/>
      <c r="M1296" s="2" t="s">
        <v>90</v>
      </c>
      <c r="N1296" s="3">
        <v>46249</v>
      </c>
      <c r="O1296" s="2"/>
      <c r="P1296" s="2"/>
      <c r="Q1296" s="2" t="s">
        <v>25</v>
      </c>
      <c r="R1296" s="2" t="s">
        <v>25</v>
      </c>
      <c r="S1296" s="2"/>
      <c r="T1296" s="3"/>
      <c r="U1296" s="2"/>
      <c r="V1296" s="2"/>
      <c r="W1296" s="2" t="s">
        <v>1162</v>
      </c>
      <c r="X1296" s="2" t="s">
        <v>133</v>
      </c>
      <c r="Y1296" s="2" t="s">
        <v>170</v>
      </c>
      <c r="Z1296" s="2" t="s">
        <v>92</v>
      </c>
      <c r="AA1296" s="2" t="s">
        <v>90</v>
      </c>
      <c r="AB1296" s="2"/>
      <c r="AC1296" s="2" t="s">
        <v>114</v>
      </c>
      <c r="AD1296" s="2"/>
      <c r="AE1296" s="2" t="s">
        <v>171</v>
      </c>
      <c r="AF1296" s="2" t="s">
        <v>125</v>
      </c>
      <c r="AG1296" s="2" t="s">
        <v>126</v>
      </c>
      <c r="AH1296" s="2" t="s">
        <v>127</v>
      </c>
      <c r="AI1296" s="2"/>
      <c r="AJ1296" s="2" t="s">
        <v>231</v>
      </c>
      <c r="AK1296" s="2" t="s">
        <v>207</v>
      </c>
      <c r="AL1296" s="2" t="s">
        <v>207</v>
      </c>
      <c r="AM1296" s="2" t="s">
        <v>178</v>
      </c>
      <c r="AN1296" s="2" t="s">
        <v>594</v>
      </c>
      <c r="AO1296" s="22">
        <v>0</v>
      </c>
      <c r="AP1296" s="22">
        <v>0</v>
      </c>
      <c r="AQ1296" s="22">
        <v>1</v>
      </c>
      <c r="AR1296" s="22"/>
      <c r="AS1296" s="25">
        <v>26956</v>
      </c>
      <c r="AT1296" s="25">
        <v>0</v>
      </c>
      <c r="AU1296" s="25">
        <v>30460</v>
      </c>
      <c r="AV1296" s="25">
        <v>0</v>
      </c>
      <c r="AW1296" s="25">
        <v>26956</v>
      </c>
      <c r="AX1296" s="25">
        <v>30460</v>
      </c>
      <c r="AY1296" s="25">
        <v>3504</v>
      </c>
    </row>
    <row r="1297" spans="2:51" hidden="1">
      <c r="B1297" s="5" t="s">
        <v>19</v>
      </c>
      <c r="C1297" s="2" t="s">
        <v>131</v>
      </c>
      <c r="D1297" s="2"/>
      <c r="E1297" s="2"/>
      <c r="F1297" s="2" t="s">
        <v>126</v>
      </c>
      <c r="G1297" s="3">
        <v>46249</v>
      </c>
      <c r="H1297" s="2" t="s">
        <v>6173</v>
      </c>
      <c r="I1297" s="3">
        <v>46249</v>
      </c>
      <c r="J1297" s="2" t="s">
        <v>6174</v>
      </c>
      <c r="K1297" s="2" t="s">
        <v>126</v>
      </c>
      <c r="L1297" s="2"/>
      <c r="M1297" s="2" t="s">
        <v>90</v>
      </c>
      <c r="N1297" s="3">
        <v>46249</v>
      </c>
      <c r="O1297" s="2"/>
      <c r="P1297" s="2"/>
      <c r="Q1297" s="2" t="s">
        <v>25</v>
      </c>
      <c r="R1297" s="2" t="s">
        <v>25</v>
      </c>
      <c r="S1297" s="2"/>
      <c r="T1297" s="3"/>
      <c r="U1297" s="2"/>
      <c r="V1297" s="2"/>
      <c r="W1297" s="2" t="s">
        <v>6175</v>
      </c>
      <c r="X1297" s="2" t="s">
        <v>113</v>
      </c>
      <c r="Y1297" s="2" t="s">
        <v>6176</v>
      </c>
      <c r="Z1297" s="2" t="s">
        <v>92</v>
      </c>
      <c r="AA1297" s="2" t="s">
        <v>90</v>
      </c>
      <c r="AB1297" s="2"/>
      <c r="AC1297" s="2" t="s">
        <v>114</v>
      </c>
      <c r="AD1297" s="2"/>
      <c r="AE1297" s="2" t="s">
        <v>171</v>
      </c>
      <c r="AF1297" s="2" t="s">
        <v>125</v>
      </c>
      <c r="AG1297" s="2" t="s">
        <v>126</v>
      </c>
      <c r="AH1297" s="2" t="s">
        <v>127</v>
      </c>
      <c r="AI1297" s="2"/>
      <c r="AJ1297" s="2" t="s">
        <v>225</v>
      </c>
      <c r="AK1297" s="2" t="s">
        <v>226</v>
      </c>
      <c r="AL1297" s="2" t="s">
        <v>226</v>
      </c>
      <c r="AM1297" s="2" t="s">
        <v>227</v>
      </c>
      <c r="AN1297" s="2" t="s">
        <v>511</v>
      </c>
      <c r="AO1297" s="22">
        <v>0</v>
      </c>
      <c r="AP1297" s="22">
        <v>0</v>
      </c>
      <c r="AQ1297" s="22">
        <v>1</v>
      </c>
      <c r="AR1297" s="22"/>
      <c r="AS1297" s="25">
        <v>47602</v>
      </c>
      <c r="AT1297" s="25">
        <v>0</v>
      </c>
      <c r="AU1297" s="25">
        <v>63373</v>
      </c>
      <c r="AV1297" s="25">
        <v>0</v>
      </c>
      <c r="AW1297" s="25">
        <v>47602</v>
      </c>
      <c r="AX1297" s="25">
        <v>63373</v>
      </c>
      <c r="AY1297" s="25">
        <v>15771</v>
      </c>
    </row>
    <row r="1298" spans="2:51" hidden="1">
      <c r="B1298" s="5" t="s">
        <v>19</v>
      </c>
      <c r="C1298" s="2" t="s">
        <v>131</v>
      </c>
      <c r="D1298" s="2"/>
      <c r="E1298" s="2"/>
      <c r="F1298" s="2" t="s">
        <v>126</v>
      </c>
      <c r="G1298" s="3">
        <v>46249</v>
      </c>
      <c r="H1298" s="2" t="s">
        <v>6177</v>
      </c>
      <c r="I1298" s="3">
        <v>46249</v>
      </c>
      <c r="J1298" s="2" t="s">
        <v>6178</v>
      </c>
      <c r="K1298" s="2" t="s">
        <v>126</v>
      </c>
      <c r="L1298" s="2"/>
      <c r="M1298" s="2" t="s">
        <v>90</v>
      </c>
      <c r="N1298" s="3">
        <v>46249</v>
      </c>
      <c r="O1298" s="2"/>
      <c r="P1298" s="2"/>
      <c r="Q1298" s="2" t="s">
        <v>25</v>
      </c>
      <c r="R1298" s="2" t="s">
        <v>25</v>
      </c>
      <c r="S1298" s="2"/>
      <c r="T1298" s="3"/>
      <c r="U1298" s="2"/>
      <c r="V1298" s="2"/>
      <c r="W1298" s="2" t="s">
        <v>182</v>
      </c>
      <c r="X1298" s="2" t="s">
        <v>113</v>
      </c>
      <c r="Y1298" s="2" t="s">
        <v>170</v>
      </c>
      <c r="Z1298" s="2" t="s">
        <v>92</v>
      </c>
      <c r="AA1298" s="2" t="s">
        <v>90</v>
      </c>
      <c r="AB1298" s="2"/>
      <c r="AC1298" s="2" t="s">
        <v>114</v>
      </c>
      <c r="AD1298" s="2"/>
      <c r="AE1298" s="2" t="s">
        <v>171</v>
      </c>
      <c r="AF1298" s="2" t="s">
        <v>125</v>
      </c>
      <c r="AG1298" s="2" t="s">
        <v>126</v>
      </c>
      <c r="AH1298" s="2" t="s">
        <v>127</v>
      </c>
      <c r="AI1298" s="2"/>
      <c r="AJ1298" s="2" t="s">
        <v>138</v>
      </c>
      <c r="AK1298" s="2" t="s">
        <v>103</v>
      </c>
      <c r="AL1298" s="2" t="s">
        <v>103</v>
      </c>
      <c r="AM1298" s="2" t="s">
        <v>139</v>
      </c>
      <c r="AN1298" s="2" t="s">
        <v>388</v>
      </c>
      <c r="AO1298" s="22">
        <v>0</v>
      </c>
      <c r="AP1298" s="22">
        <v>0</v>
      </c>
      <c r="AQ1298" s="22">
        <v>1</v>
      </c>
      <c r="AR1298" s="22"/>
      <c r="AS1298" s="25">
        <v>10610</v>
      </c>
      <c r="AT1298" s="25">
        <v>0</v>
      </c>
      <c r="AU1298" s="25">
        <v>12659</v>
      </c>
      <c r="AV1298" s="25">
        <v>0</v>
      </c>
      <c r="AW1298" s="25">
        <v>10610</v>
      </c>
      <c r="AX1298" s="25">
        <v>12659</v>
      </c>
      <c r="AY1298" s="25">
        <v>2049</v>
      </c>
    </row>
    <row r="1299" spans="2:51" hidden="1">
      <c r="B1299" s="5" t="s">
        <v>19</v>
      </c>
      <c r="C1299" s="2" t="s">
        <v>131</v>
      </c>
      <c r="D1299" s="2"/>
      <c r="E1299" s="2"/>
      <c r="F1299" s="2" t="s">
        <v>126</v>
      </c>
      <c r="G1299" s="3">
        <v>46249</v>
      </c>
      <c r="H1299" s="2" t="s">
        <v>6179</v>
      </c>
      <c r="I1299" s="3">
        <v>46249</v>
      </c>
      <c r="J1299" s="2" t="s">
        <v>6180</v>
      </c>
      <c r="K1299" s="2" t="s">
        <v>126</v>
      </c>
      <c r="L1299" s="2"/>
      <c r="M1299" s="2" t="s">
        <v>90</v>
      </c>
      <c r="N1299" s="3">
        <v>46249</v>
      </c>
      <c r="O1299" s="2"/>
      <c r="P1299" s="2"/>
      <c r="Q1299" s="2" t="s">
        <v>25</v>
      </c>
      <c r="R1299" s="2" t="s">
        <v>25</v>
      </c>
      <c r="S1299" s="2"/>
      <c r="T1299" s="3"/>
      <c r="U1299" s="2"/>
      <c r="V1299" s="2"/>
      <c r="W1299" s="2" t="s">
        <v>1248</v>
      </c>
      <c r="X1299" s="2" t="s">
        <v>113</v>
      </c>
      <c r="Y1299" s="2" t="s">
        <v>573</v>
      </c>
      <c r="Z1299" s="2" t="s">
        <v>92</v>
      </c>
      <c r="AA1299" s="2" t="s">
        <v>90</v>
      </c>
      <c r="AB1299" s="2"/>
      <c r="AC1299" s="2" t="s">
        <v>114</v>
      </c>
      <c r="AD1299" s="2"/>
      <c r="AE1299" s="2" t="s">
        <v>171</v>
      </c>
      <c r="AF1299" s="2" t="s">
        <v>125</v>
      </c>
      <c r="AG1299" s="2" t="s">
        <v>126</v>
      </c>
      <c r="AH1299" s="2" t="s">
        <v>127</v>
      </c>
      <c r="AI1299" s="2"/>
      <c r="AJ1299" s="2" t="s">
        <v>232</v>
      </c>
      <c r="AK1299" s="2" t="s">
        <v>5</v>
      </c>
      <c r="AL1299" s="2" t="s">
        <v>5</v>
      </c>
      <c r="AM1299" s="2" t="s">
        <v>178</v>
      </c>
      <c r="AN1299" s="2" t="s">
        <v>345</v>
      </c>
      <c r="AO1299" s="22">
        <v>0</v>
      </c>
      <c r="AP1299" s="22">
        <v>0</v>
      </c>
      <c r="AQ1299" s="22">
        <v>1</v>
      </c>
      <c r="AR1299" s="22"/>
      <c r="AS1299" s="25">
        <v>31544</v>
      </c>
      <c r="AT1299" s="25">
        <v>0</v>
      </c>
      <c r="AU1299" s="25">
        <v>33372</v>
      </c>
      <c r="AV1299" s="25">
        <v>0</v>
      </c>
      <c r="AW1299" s="25">
        <v>31544</v>
      </c>
      <c r="AX1299" s="25">
        <v>33372</v>
      </c>
      <c r="AY1299" s="25">
        <v>1828</v>
      </c>
    </row>
    <row r="1300" spans="2:51" hidden="1">
      <c r="B1300" s="5" t="s">
        <v>19</v>
      </c>
      <c r="C1300" s="2" t="s">
        <v>131</v>
      </c>
      <c r="D1300" s="2"/>
      <c r="E1300" s="2"/>
      <c r="F1300" s="2" t="s">
        <v>126</v>
      </c>
      <c r="G1300" s="3">
        <v>46249</v>
      </c>
      <c r="H1300" s="2" t="s">
        <v>6181</v>
      </c>
      <c r="I1300" s="3">
        <v>46249</v>
      </c>
      <c r="J1300" s="2" t="s">
        <v>6182</v>
      </c>
      <c r="K1300" s="2" t="s">
        <v>126</v>
      </c>
      <c r="L1300" s="2"/>
      <c r="M1300" s="2" t="s">
        <v>90</v>
      </c>
      <c r="N1300" s="3">
        <v>46249</v>
      </c>
      <c r="O1300" s="2"/>
      <c r="P1300" s="2"/>
      <c r="Q1300" s="2" t="s">
        <v>25</v>
      </c>
      <c r="R1300" s="2" t="s">
        <v>25</v>
      </c>
      <c r="S1300" s="2"/>
      <c r="T1300" s="3"/>
      <c r="U1300" s="2"/>
      <c r="V1300" s="2"/>
      <c r="W1300" s="2" t="s">
        <v>427</v>
      </c>
      <c r="X1300" s="2" t="s">
        <v>113</v>
      </c>
      <c r="Y1300" s="2" t="s">
        <v>170</v>
      </c>
      <c r="Z1300" s="2" t="s">
        <v>92</v>
      </c>
      <c r="AA1300" s="2" t="s">
        <v>90</v>
      </c>
      <c r="AB1300" s="2"/>
      <c r="AC1300" s="2" t="s">
        <v>114</v>
      </c>
      <c r="AD1300" s="2"/>
      <c r="AE1300" s="2" t="s">
        <v>171</v>
      </c>
      <c r="AF1300" s="2" t="s">
        <v>125</v>
      </c>
      <c r="AG1300" s="2" t="s">
        <v>126</v>
      </c>
      <c r="AH1300" s="2" t="s">
        <v>127</v>
      </c>
      <c r="AI1300" s="2"/>
      <c r="AJ1300" s="2" t="s">
        <v>233</v>
      </c>
      <c r="AK1300" s="2" t="s">
        <v>16</v>
      </c>
      <c r="AL1300" s="2" t="s">
        <v>16</v>
      </c>
      <c r="AM1300" s="2" t="s">
        <v>234</v>
      </c>
      <c r="AN1300" s="2" t="s">
        <v>502</v>
      </c>
      <c r="AO1300" s="22">
        <v>0</v>
      </c>
      <c r="AP1300" s="22">
        <v>0</v>
      </c>
      <c r="AQ1300" s="22">
        <v>1</v>
      </c>
      <c r="AR1300" s="22"/>
      <c r="AS1300" s="25">
        <v>26956</v>
      </c>
      <c r="AT1300" s="25">
        <v>0</v>
      </c>
      <c r="AU1300" s="25">
        <v>27045</v>
      </c>
      <c r="AV1300" s="25">
        <v>0</v>
      </c>
      <c r="AW1300" s="25">
        <v>26956</v>
      </c>
      <c r="AX1300" s="25">
        <v>27045</v>
      </c>
      <c r="AY1300" s="25">
        <v>89</v>
      </c>
    </row>
    <row r="1301" spans="2:51" hidden="1">
      <c r="B1301" s="5" t="s">
        <v>19</v>
      </c>
      <c r="C1301" s="2" t="s">
        <v>131</v>
      </c>
      <c r="D1301" s="2"/>
      <c r="E1301" s="2"/>
      <c r="F1301" s="2" t="s">
        <v>126</v>
      </c>
      <c r="G1301" s="3">
        <v>46249</v>
      </c>
      <c r="H1301" s="2" t="s">
        <v>6183</v>
      </c>
      <c r="I1301" s="3">
        <v>46249</v>
      </c>
      <c r="J1301" s="2" t="s">
        <v>6184</v>
      </c>
      <c r="K1301" s="2" t="s">
        <v>126</v>
      </c>
      <c r="L1301" s="2"/>
      <c r="M1301" s="2" t="s">
        <v>90</v>
      </c>
      <c r="N1301" s="3">
        <v>46249</v>
      </c>
      <c r="O1301" s="2"/>
      <c r="P1301" s="2"/>
      <c r="Q1301" s="2" t="s">
        <v>25</v>
      </c>
      <c r="R1301" s="2" t="s">
        <v>25</v>
      </c>
      <c r="S1301" s="2"/>
      <c r="T1301" s="3"/>
      <c r="U1301" s="2"/>
      <c r="V1301" s="2"/>
      <c r="W1301" s="2" t="s">
        <v>6185</v>
      </c>
      <c r="X1301" s="2" t="s">
        <v>133</v>
      </c>
      <c r="Y1301" s="2" t="s">
        <v>170</v>
      </c>
      <c r="Z1301" s="2" t="s">
        <v>92</v>
      </c>
      <c r="AA1301" s="2" t="s">
        <v>90</v>
      </c>
      <c r="AB1301" s="2"/>
      <c r="AC1301" s="2" t="s">
        <v>114</v>
      </c>
      <c r="AD1301" s="2"/>
      <c r="AE1301" s="2" t="s">
        <v>171</v>
      </c>
      <c r="AF1301" s="2" t="s">
        <v>125</v>
      </c>
      <c r="AG1301" s="2" t="s">
        <v>126</v>
      </c>
      <c r="AH1301" s="2" t="s">
        <v>127</v>
      </c>
      <c r="AI1301" s="2"/>
      <c r="AJ1301" s="2" t="s">
        <v>232</v>
      </c>
      <c r="AK1301" s="2" t="s">
        <v>5</v>
      </c>
      <c r="AL1301" s="2" t="s">
        <v>5</v>
      </c>
      <c r="AM1301" s="2" t="s">
        <v>178</v>
      </c>
      <c r="AN1301" s="2" t="s">
        <v>530</v>
      </c>
      <c r="AO1301" s="22">
        <v>0</v>
      </c>
      <c r="AP1301" s="22">
        <v>0</v>
      </c>
      <c r="AQ1301" s="22">
        <v>1</v>
      </c>
      <c r="AR1301" s="22"/>
      <c r="AS1301" s="25">
        <v>30970</v>
      </c>
      <c r="AT1301" s="25">
        <v>0</v>
      </c>
      <c r="AU1301" s="25">
        <v>33372</v>
      </c>
      <c r="AV1301" s="25">
        <v>0</v>
      </c>
      <c r="AW1301" s="25">
        <v>30970</v>
      </c>
      <c r="AX1301" s="25">
        <v>33372</v>
      </c>
      <c r="AY1301" s="25">
        <v>2402</v>
      </c>
    </row>
    <row r="1302" spans="2:51" hidden="1">
      <c r="B1302" s="5" t="s">
        <v>19</v>
      </c>
      <c r="C1302" s="2" t="s">
        <v>131</v>
      </c>
      <c r="D1302" s="2"/>
      <c r="E1302" s="2"/>
      <c r="F1302" s="2" t="s">
        <v>126</v>
      </c>
      <c r="G1302" s="3">
        <v>46249</v>
      </c>
      <c r="H1302" s="2" t="s">
        <v>6186</v>
      </c>
      <c r="I1302" s="3">
        <v>46249</v>
      </c>
      <c r="J1302" s="2" t="s">
        <v>6187</v>
      </c>
      <c r="K1302" s="2" t="s">
        <v>126</v>
      </c>
      <c r="L1302" s="2"/>
      <c r="M1302" s="2" t="s">
        <v>90</v>
      </c>
      <c r="N1302" s="3">
        <v>46249</v>
      </c>
      <c r="O1302" s="2"/>
      <c r="P1302" s="2"/>
      <c r="Q1302" s="2" t="s">
        <v>25</v>
      </c>
      <c r="R1302" s="2" t="s">
        <v>25</v>
      </c>
      <c r="S1302" s="2"/>
      <c r="T1302" s="3"/>
      <c r="U1302" s="2"/>
      <c r="V1302" s="2"/>
      <c r="W1302" s="2" t="s">
        <v>6188</v>
      </c>
      <c r="X1302" s="2" t="s">
        <v>133</v>
      </c>
      <c r="Y1302" s="2" t="s">
        <v>170</v>
      </c>
      <c r="Z1302" s="2" t="s">
        <v>92</v>
      </c>
      <c r="AA1302" s="2" t="s">
        <v>90</v>
      </c>
      <c r="AB1302" s="2"/>
      <c r="AC1302" s="2" t="s">
        <v>114</v>
      </c>
      <c r="AD1302" s="2"/>
      <c r="AE1302" s="2" t="s">
        <v>171</v>
      </c>
      <c r="AF1302" s="2" t="s">
        <v>125</v>
      </c>
      <c r="AG1302" s="2" t="s">
        <v>126</v>
      </c>
      <c r="AH1302" s="2" t="s">
        <v>127</v>
      </c>
      <c r="AI1302" s="2"/>
      <c r="AJ1302" s="2" t="s">
        <v>327</v>
      </c>
      <c r="AK1302" s="2" t="s">
        <v>12</v>
      </c>
      <c r="AL1302" s="2" t="s">
        <v>12</v>
      </c>
      <c r="AM1302" s="2" t="s">
        <v>328</v>
      </c>
      <c r="AN1302" s="2" t="s">
        <v>499</v>
      </c>
      <c r="AO1302" s="22">
        <v>0</v>
      </c>
      <c r="AP1302" s="22">
        <v>0</v>
      </c>
      <c r="AQ1302" s="22">
        <v>1</v>
      </c>
      <c r="AR1302" s="22"/>
      <c r="AS1302" s="25">
        <v>28676</v>
      </c>
      <c r="AT1302" s="25">
        <v>0</v>
      </c>
      <c r="AU1302" s="25">
        <v>30496</v>
      </c>
      <c r="AV1302" s="25">
        <v>0</v>
      </c>
      <c r="AW1302" s="25">
        <v>28676</v>
      </c>
      <c r="AX1302" s="25">
        <v>30496</v>
      </c>
      <c r="AY1302" s="25">
        <v>1820</v>
      </c>
    </row>
    <row r="1303" spans="2:51" hidden="1">
      <c r="B1303" s="5" t="s">
        <v>19</v>
      </c>
      <c r="C1303" s="2" t="s">
        <v>131</v>
      </c>
      <c r="D1303" s="2"/>
      <c r="E1303" s="2"/>
      <c r="F1303" s="2" t="s">
        <v>126</v>
      </c>
      <c r="G1303" s="3">
        <v>46249</v>
      </c>
      <c r="H1303" s="2" t="s">
        <v>6189</v>
      </c>
      <c r="I1303" s="3">
        <v>46249</v>
      </c>
      <c r="J1303" s="2" t="s">
        <v>6190</v>
      </c>
      <c r="K1303" s="2" t="s">
        <v>126</v>
      </c>
      <c r="L1303" s="2"/>
      <c r="M1303" s="2" t="s">
        <v>90</v>
      </c>
      <c r="N1303" s="3">
        <v>46249</v>
      </c>
      <c r="O1303" s="2"/>
      <c r="P1303" s="2"/>
      <c r="Q1303" s="2" t="s">
        <v>25</v>
      </c>
      <c r="R1303" s="2" t="s">
        <v>25</v>
      </c>
      <c r="S1303" s="2"/>
      <c r="T1303" s="3"/>
      <c r="U1303" s="2"/>
      <c r="V1303" s="2"/>
      <c r="W1303" s="2" t="s">
        <v>1956</v>
      </c>
      <c r="X1303" s="2" t="s">
        <v>133</v>
      </c>
      <c r="Y1303" s="2" t="s">
        <v>170</v>
      </c>
      <c r="Z1303" s="2" t="s">
        <v>92</v>
      </c>
      <c r="AA1303" s="2" t="s">
        <v>90</v>
      </c>
      <c r="AB1303" s="2"/>
      <c r="AC1303" s="2" t="s">
        <v>114</v>
      </c>
      <c r="AD1303" s="2"/>
      <c r="AE1303" s="2" t="s">
        <v>171</v>
      </c>
      <c r="AF1303" s="2" t="s">
        <v>125</v>
      </c>
      <c r="AG1303" s="2" t="s">
        <v>126</v>
      </c>
      <c r="AH1303" s="2" t="s">
        <v>127</v>
      </c>
      <c r="AI1303" s="2"/>
      <c r="AJ1303" s="2" t="s">
        <v>172</v>
      </c>
      <c r="AK1303" s="2" t="s">
        <v>173</v>
      </c>
      <c r="AL1303" s="2" t="s">
        <v>173</v>
      </c>
      <c r="AM1303" s="2" t="s">
        <v>174</v>
      </c>
      <c r="AN1303" s="2" t="s">
        <v>175</v>
      </c>
      <c r="AO1303" s="22">
        <v>0</v>
      </c>
      <c r="AP1303" s="22">
        <v>0</v>
      </c>
      <c r="AQ1303" s="22">
        <v>1</v>
      </c>
      <c r="AR1303" s="22"/>
      <c r="AS1303" s="25">
        <v>25522</v>
      </c>
      <c r="AT1303" s="25">
        <v>0</v>
      </c>
      <c r="AU1303" s="25">
        <v>30093</v>
      </c>
      <c r="AV1303" s="25">
        <v>0</v>
      </c>
      <c r="AW1303" s="25">
        <v>25522</v>
      </c>
      <c r="AX1303" s="25">
        <v>30093</v>
      </c>
      <c r="AY1303" s="25">
        <v>4571</v>
      </c>
    </row>
    <row r="1304" spans="2:51" hidden="1">
      <c r="B1304" s="5" t="s">
        <v>19</v>
      </c>
      <c r="C1304" s="2" t="s">
        <v>131</v>
      </c>
      <c r="D1304" s="2"/>
      <c r="E1304" s="2"/>
      <c r="F1304" s="2" t="s">
        <v>126</v>
      </c>
      <c r="G1304" s="3">
        <v>46249</v>
      </c>
      <c r="H1304" s="2" t="s">
        <v>6191</v>
      </c>
      <c r="I1304" s="3">
        <v>46249</v>
      </c>
      <c r="J1304" s="2" t="s">
        <v>6192</v>
      </c>
      <c r="K1304" s="2" t="s">
        <v>126</v>
      </c>
      <c r="L1304" s="2"/>
      <c r="M1304" s="2" t="s">
        <v>90</v>
      </c>
      <c r="N1304" s="3">
        <v>46249</v>
      </c>
      <c r="O1304" s="2"/>
      <c r="P1304" s="2"/>
      <c r="Q1304" s="2" t="s">
        <v>25</v>
      </c>
      <c r="R1304" s="2" t="s">
        <v>25</v>
      </c>
      <c r="S1304" s="2"/>
      <c r="T1304" s="3"/>
      <c r="U1304" s="2"/>
      <c r="V1304" s="2"/>
      <c r="W1304" s="2" t="s">
        <v>1399</v>
      </c>
      <c r="X1304" s="2" t="s">
        <v>133</v>
      </c>
      <c r="Y1304" s="2" t="s">
        <v>170</v>
      </c>
      <c r="Z1304" s="2" t="s">
        <v>92</v>
      </c>
      <c r="AA1304" s="2" t="s">
        <v>90</v>
      </c>
      <c r="AB1304" s="2"/>
      <c r="AC1304" s="2" t="s">
        <v>114</v>
      </c>
      <c r="AD1304" s="2"/>
      <c r="AE1304" s="2" t="s">
        <v>171</v>
      </c>
      <c r="AF1304" s="2" t="s">
        <v>125</v>
      </c>
      <c r="AG1304" s="2" t="s">
        <v>126</v>
      </c>
      <c r="AH1304" s="2" t="s">
        <v>127</v>
      </c>
      <c r="AI1304" s="2"/>
      <c r="AJ1304" s="2" t="s">
        <v>123</v>
      </c>
      <c r="AK1304" s="2" t="s">
        <v>13</v>
      </c>
      <c r="AL1304" s="2" t="s">
        <v>13</v>
      </c>
      <c r="AM1304" s="2" t="s">
        <v>124</v>
      </c>
      <c r="AN1304" s="2" t="s">
        <v>726</v>
      </c>
      <c r="AO1304" s="22">
        <v>0</v>
      </c>
      <c r="AP1304" s="22">
        <v>0</v>
      </c>
      <c r="AQ1304" s="22">
        <v>1</v>
      </c>
      <c r="AR1304" s="22"/>
      <c r="AS1304" s="25">
        <v>19643</v>
      </c>
      <c r="AT1304" s="25">
        <v>0</v>
      </c>
      <c r="AU1304" s="25">
        <v>21897</v>
      </c>
      <c r="AV1304" s="25">
        <v>0</v>
      </c>
      <c r="AW1304" s="25">
        <v>19643</v>
      </c>
      <c r="AX1304" s="25">
        <v>21897</v>
      </c>
      <c r="AY1304" s="25">
        <v>2254</v>
      </c>
    </row>
    <row r="1305" spans="2:51" hidden="1">
      <c r="B1305" s="5" t="s">
        <v>19</v>
      </c>
      <c r="C1305" s="2" t="s">
        <v>131</v>
      </c>
      <c r="D1305" s="2"/>
      <c r="E1305" s="2"/>
      <c r="F1305" s="2" t="s">
        <v>126</v>
      </c>
      <c r="G1305" s="3">
        <v>46249</v>
      </c>
      <c r="H1305" s="2" t="s">
        <v>6193</v>
      </c>
      <c r="I1305" s="3">
        <v>46249</v>
      </c>
      <c r="J1305" s="2" t="s">
        <v>6194</v>
      </c>
      <c r="K1305" s="2" t="s">
        <v>126</v>
      </c>
      <c r="L1305" s="2"/>
      <c r="M1305" s="2" t="s">
        <v>90</v>
      </c>
      <c r="N1305" s="3">
        <v>46249</v>
      </c>
      <c r="O1305" s="2"/>
      <c r="P1305" s="2"/>
      <c r="Q1305" s="2" t="s">
        <v>25</v>
      </c>
      <c r="R1305" s="2" t="s">
        <v>25</v>
      </c>
      <c r="S1305" s="2"/>
      <c r="T1305" s="3"/>
      <c r="U1305" s="2"/>
      <c r="V1305" s="2"/>
      <c r="W1305" s="2" t="s">
        <v>881</v>
      </c>
      <c r="X1305" s="2" t="s">
        <v>113</v>
      </c>
      <c r="Y1305" s="2" t="s">
        <v>170</v>
      </c>
      <c r="Z1305" s="2" t="s">
        <v>92</v>
      </c>
      <c r="AA1305" s="2" t="s">
        <v>90</v>
      </c>
      <c r="AB1305" s="2"/>
      <c r="AC1305" s="2" t="s">
        <v>114</v>
      </c>
      <c r="AD1305" s="2"/>
      <c r="AE1305" s="2" t="s">
        <v>171</v>
      </c>
      <c r="AF1305" s="2" t="s">
        <v>125</v>
      </c>
      <c r="AG1305" s="2" t="s">
        <v>126</v>
      </c>
      <c r="AH1305" s="2" t="s">
        <v>127</v>
      </c>
      <c r="AI1305" s="2"/>
      <c r="AJ1305" s="2" t="s">
        <v>321</v>
      </c>
      <c r="AK1305" s="2" t="s">
        <v>322</v>
      </c>
      <c r="AL1305" s="2" t="s">
        <v>322</v>
      </c>
      <c r="AM1305" s="2" t="s">
        <v>323</v>
      </c>
      <c r="AN1305" s="2" t="s">
        <v>582</v>
      </c>
      <c r="AO1305" s="22">
        <v>0</v>
      </c>
      <c r="AP1305" s="22">
        <v>0</v>
      </c>
      <c r="AQ1305" s="22">
        <v>1</v>
      </c>
      <c r="AR1305" s="22"/>
      <c r="AS1305" s="25">
        <v>24948</v>
      </c>
      <c r="AT1305" s="25">
        <v>0</v>
      </c>
      <c r="AU1305" s="25">
        <v>26479</v>
      </c>
      <c r="AV1305" s="25">
        <v>0</v>
      </c>
      <c r="AW1305" s="25">
        <v>24948</v>
      </c>
      <c r="AX1305" s="25">
        <v>26479</v>
      </c>
      <c r="AY1305" s="25">
        <v>1531</v>
      </c>
    </row>
    <row r="1306" spans="2:51" hidden="1">
      <c r="B1306" s="5" t="s">
        <v>19</v>
      </c>
      <c r="C1306" s="2" t="s">
        <v>131</v>
      </c>
      <c r="D1306" s="2"/>
      <c r="E1306" s="2"/>
      <c r="F1306" s="2" t="s">
        <v>126</v>
      </c>
      <c r="G1306" s="3">
        <v>46249</v>
      </c>
      <c r="H1306" s="2" t="s">
        <v>6195</v>
      </c>
      <c r="I1306" s="3">
        <v>46249</v>
      </c>
      <c r="J1306" s="2" t="s">
        <v>6196</v>
      </c>
      <c r="K1306" s="2" t="s">
        <v>126</v>
      </c>
      <c r="L1306" s="2"/>
      <c r="M1306" s="2" t="s">
        <v>90</v>
      </c>
      <c r="N1306" s="3">
        <v>46249</v>
      </c>
      <c r="O1306" s="2"/>
      <c r="P1306" s="2"/>
      <c r="Q1306" s="2" t="s">
        <v>25</v>
      </c>
      <c r="R1306" s="2" t="s">
        <v>25</v>
      </c>
      <c r="S1306" s="2"/>
      <c r="T1306" s="3"/>
      <c r="U1306" s="2"/>
      <c r="V1306" s="2"/>
      <c r="W1306" s="2" t="s">
        <v>919</v>
      </c>
      <c r="X1306" s="2" t="s">
        <v>113</v>
      </c>
      <c r="Y1306" s="2" t="s">
        <v>170</v>
      </c>
      <c r="Z1306" s="2" t="s">
        <v>92</v>
      </c>
      <c r="AA1306" s="2" t="s">
        <v>90</v>
      </c>
      <c r="AB1306" s="2"/>
      <c r="AC1306" s="2" t="s">
        <v>114</v>
      </c>
      <c r="AD1306" s="2"/>
      <c r="AE1306" s="2" t="s">
        <v>171</v>
      </c>
      <c r="AF1306" s="2" t="s">
        <v>125</v>
      </c>
      <c r="AG1306" s="2" t="s">
        <v>126</v>
      </c>
      <c r="AH1306" s="2" t="s">
        <v>127</v>
      </c>
      <c r="AI1306" s="2"/>
      <c r="AJ1306" s="2" t="s">
        <v>268</v>
      </c>
      <c r="AK1306" s="2" t="s">
        <v>15</v>
      </c>
      <c r="AL1306" s="2" t="s">
        <v>269</v>
      </c>
      <c r="AM1306" s="2" t="s">
        <v>270</v>
      </c>
      <c r="AN1306" s="2" t="s">
        <v>399</v>
      </c>
      <c r="AO1306" s="22">
        <v>0</v>
      </c>
      <c r="AP1306" s="22">
        <v>0</v>
      </c>
      <c r="AQ1306" s="22">
        <v>1</v>
      </c>
      <c r="AR1306" s="22"/>
      <c r="AS1306" s="25">
        <v>20073</v>
      </c>
      <c r="AT1306" s="25">
        <v>0</v>
      </c>
      <c r="AU1306" s="25">
        <v>21003</v>
      </c>
      <c r="AV1306" s="25">
        <v>0</v>
      </c>
      <c r="AW1306" s="25">
        <v>20073</v>
      </c>
      <c r="AX1306" s="25">
        <v>21003</v>
      </c>
      <c r="AY1306" s="25">
        <v>930</v>
      </c>
    </row>
    <row r="1307" spans="2:51" hidden="1">
      <c r="B1307" s="5" t="s">
        <v>19</v>
      </c>
      <c r="C1307" s="2" t="s">
        <v>112</v>
      </c>
      <c r="D1307" s="2" t="s">
        <v>100</v>
      </c>
      <c r="E1307" s="2"/>
      <c r="F1307" s="2"/>
      <c r="G1307" s="3">
        <v>46249</v>
      </c>
      <c r="H1307" s="2" t="s">
        <v>6197</v>
      </c>
      <c r="I1307" s="3">
        <v>46249</v>
      </c>
      <c r="J1307" s="2" t="s">
        <v>6198</v>
      </c>
      <c r="K1307" s="2"/>
      <c r="L1307" s="2"/>
      <c r="M1307" s="2" t="s">
        <v>90</v>
      </c>
      <c r="N1307" s="3"/>
      <c r="O1307" s="2"/>
      <c r="P1307" s="2"/>
      <c r="Q1307" s="2" t="s">
        <v>25</v>
      </c>
      <c r="R1307" s="2" t="s">
        <v>25</v>
      </c>
      <c r="S1307" s="2"/>
      <c r="T1307" s="3">
        <v>46249</v>
      </c>
      <c r="U1307" s="2" t="s">
        <v>6199</v>
      </c>
      <c r="V1307" s="2"/>
      <c r="W1307" s="2" t="s">
        <v>6200</v>
      </c>
      <c r="X1307" s="2" t="s">
        <v>113</v>
      </c>
      <c r="Y1307" s="2" t="s">
        <v>6201</v>
      </c>
      <c r="Z1307" s="2" t="s">
        <v>92</v>
      </c>
      <c r="AA1307" s="2" t="s">
        <v>90</v>
      </c>
      <c r="AB1307" s="2"/>
      <c r="AC1307" s="2" t="s">
        <v>114</v>
      </c>
      <c r="AD1307" s="2">
        <v>1</v>
      </c>
      <c r="AE1307" s="2" t="s">
        <v>125</v>
      </c>
      <c r="AF1307" s="2" t="s">
        <v>125</v>
      </c>
      <c r="AG1307" s="2" t="s">
        <v>126</v>
      </c>
      <c r="AH1307" s="2" t="s">
        <v>127</v>
      </c>
      <c r="AI1307" s="2"/>
      <c r="AJ1307" s="2" t="s">
        <v>4078</v>
      </c>
      <c r="AK1307" s="2" t="s">
        <v>4078</v>
      </c>
      <c r="AL1307" s="2" t="s">
        <v>103</v>
      </c>
      <c r="AM1307" s="2" t="s">
        <v>847</v>
      </c>
      <c r="AN1307" s="2"/>
      <c r="AO1307" s="22">
        <v>0</v>
      </c>
      <c r="AP1307" s="22">
        <v>0</v>
      </c>
      <c r="AQ1307" s="22">
        <v>0</v>
      </c>
      <c r="AR1307" s="22">
        <v>0</v>
      </c>
      <c r="AS1307" s="25">
        <v>11000</v>
      </c>
      <c r="AT1307" s="25">
        <v>0</v>
      </c>
      <c r="AU1307" s="25">
        <v>12659</v>
      </c>
      <c r="AV1307" s="25">
        <v>0</v>
      </c>
      <c r="AW1307" s="25">
        <v>11000</v>
      </c>
      <c r="AX1307" s="25">
        <v>12659</v>
      </c>
      <c r="AY1307" s="25">
        <v>1659</v>
      </c>
    </row>
    <row r="1308" spans="2:51" hidden="1">
      <c r="B1308" s="5" t="s">
        <v>19</v>
      </c>
      <c r="C1308" s="2" t="s">
        <v>112</v>
      </c>
      <c r="D1308" s="2" t="s">
        <v>100</v>
      </c>
      <c r="E1308" s="2"/>
      <c r="F1308" s="2"/>
      <c r="G1308" s="3">
        <v>46249</v>
      </c>
      <c r="H1308" s="2" t="s">
        <v>6202</v>
      </c>
      <c r="I1308" s="3">
        <v>46249</v>
      </c>
      <c r="J1308" s="2" t="s">
        <v>6203</v>
      </c>
      <c r="K1308" s="2"/>
      <c r="L1308" s="2"/>
      <c r="M1308" s="2" t="s">
        <v>90</v>
      </c>
      <c r="N1308" s="3"/>
      <c r="O1308" s="2"/>
      <c r="P1308" s="2"/>
      <c r="Q1308" s="2" t="s">
        <v>23</v>
      </c>
      <c r="R1308" s="2" t="s">
        <v>23</v>
      </c>
      <c r="S1308" s="2"/>
      <c r="T1308" s="3">
        <v>46249</v>
      </c>
      <c r="U1308" s="2" t="s">
        <v>6204</v>
      </c>
      <c r="V1308" s="2"/>
      <c r="W1308" s="2" t="s">
        <v>568</v>
      </c>
      <c r="X1308" s="2" t="s">
        <v>113</v>
      </c>
      <c r="Y1308" s="2" t="s">
        <v>569</v>
      </c>
      <c r="Z1308" s="2" t="s">
        <v>92</v>
      </c>
      <c r="AA1308" s="2" t="s">
        <v>90</v>
      </c>
      <c r="AB1308" s="2"/>
      <c r="AC1308" s="2" t="s">
        <v>114</v>
      </c>
      <c r="AD1308" s="2">
        <v>1</v>
      </c>
      <c r="AE1308" s="2" t="s">
        <v>7</v>
      </c>
      <c r="AF1308" s="2" t="s">
        <v>7</v>
      </c>
      <c r="AG1308" s="2" t="s">
        <v>103</v>
      </c>
      <c r="AH1308" s="2" t="s">
        <v>7</v>
      </c>
      <c r="AI1308" s="2"/>
      <c r="AJ1308" s="2" t="s">
        <v>282</v>
      </c>
      <c r="AK1308" s="2" t="s">
        <v>3</v>
      </c>
      <c r="AL1308" s="2" t="s">
        <v>3</v>
      </c>
      <c r="AM1308" s="2" t="s">
        <v>283</v>
      </c>
      <c r="AN1308" s="2" t="s">
        <v>6205</v>
      </c>
      <c r="AO1308" s="22">
        <v>0</v>
      </c>
      <c r="AP1308" s="22">
        <v>0</v>
      </c>
      <c r="AQ1308" s="22">
        <v>0</v>
      </c>
      <c r="AR1308" s="22">
        <v>0</v>
      </c>
      <c r="AS1308" s="25">
        <v>12000</v>
      </c>
      <c r="AT1308" s="25">
        <v>0</v>
      </c>
      <c r="AU1308" s="25">
        <v>13486</v>
      </c>
      <c r="AV1308" s="25">
        <v>0</v>
      </c>
      <c r="AW1308" s="25">
        <v>12000</v>
      </c>
      <c r="AX1308" s="25">
        <v>13486</v>
      </c>
      <c r="AY1308" s="25">
        <v>1486</v>
      </c>
    </row>
    <row r="1309" spans="2:51">
      <c r="B1309" s="5" t="s">
        <v>17</v>
      </c>
      <c r="C1309" s="2" t="s">
        <v>514</v>
      </c>
      <c r="D1309" s="2" t="s">
        <v>100</v>
      </c>
      <c r="E1309" s="2" t="s">
        <v>4256</v>
      </c>
      <c r="F1309" s="2" t="s">
        <v>88</v>
      </c>
      <c r="G1309" s="3">
        <v>46249</v>
      </c>
      <c r="H1309" s="2" t="s">
        <v>6206</v>
      </c>
      <c r="I1309" s="3">
        <v>46249</v>
      </c>
      <c r="J1309" s="2" t="s">
        <v>6207</v>
      </c>
      <c r="K1309" s="2" t="s">
        <v>89</v>
      </c>
      <c r="L1309" s="2"/>
      <c r="M1309" s="2" t="s">
        <v>90</v>
      </c>
      <c r="N1309" s="3"/>
      <c r="O1309" s="2"/>
      <c r="P1309" s="2"/>
      <c r="Q1309" s="2" t="s">
        <v>22</v>
      </c>
      <c r="R1309" s="2" t="s">
        <v>22</v>
      </c>
      <c r="S1309" s="2"/>
      <c r="T1309" s="3">
        <v>46249</v>
      </c>
      <c r="U1309" s="2" t="s">
        <v>6208</v>
      </c>
      <c r="V1309" s="2"/>
      <c r="W1309" s="2" t="s">
        <v>708</v>
      </c>
      <c r="X1309" s="2" t="s">
        <v>91</v>
      </c>
      <c r="Y1309" s="2" t="s">
        <v>521</v>
      </c>
      <c r="Z1309" s="2" t="s">
        <v>149</v>
      </c>
      <c r="AA1309" s="2" t="s">
        <v>710</v>
      </c>
      <c r="AB1309" s="2"/>
      <c r="AC1309" s="2" t="s">
        <v>114</v>
      </c>
      <c r="AD1309" s="2">
        <v>1</v>
      </c>
      <c r="AE1309" s="2" t="s">
        <v>94</v>
      </c>
      <c r="AF1309" s="2" t="s">
        <v>95</v>
      </c>
      <c r="AG1309" s="2" t="s">
        <v>14</v>
      </c>
      <c r="AH1309" s="2" t="s">
        <v>96</v>
      </c>
      <c r="AI1309" s="2"/>
      <c r="AJ1309" s="2" t="s">
        <v>232</v>
      </c>
      <c r="AK1309" s="2" t="s">
        <v>5</v>
      </c>
      <c r="AL1309" s="2" t="s">
        <v>5</v>
      </c>
      <c r="AM1309" s="2" t="s">
        <v>178</v>
      </c>
      <c r="AN1309" s="2" t="s">
        <v>6209</v>
      </c>
      <c r="AO1309" s="22">
        <v>0</v>
      </c>
      <c r="AP1309" s="22">
        <v>380</v>
      </c>
      <c r="AQ1309" s="22">
        <v>742</v>
      </c>
      <c r="AR1309" s="22">
        <v>362</v>
      </c>
      <c r="AS1309" s="25">
        <v>30502.77</v>
      </c>
      <c r="AT1309" s="25">
        <v>0</v>
      </c>
      <c r="AU1309" s="25">
        <v>25092.560000000001</v>
      </c>
      <c r="AV1309" s="25">
        <v>0</v>
      </c>
      <c r="AW1309" s="25">
        <v>30502.77</v>
      </c>
      <c r="AX1309" s="25">
        <v>25092.560000000001</v>
      </c>
      <c r="AY1309" s="25">
        <v>-5410.21</v>
      </c>
    </row>
    <row r="1310" spans="2:51" hidden="1">
      <c r="B1310" s="5" t="s">
        <v>17</v>
      </c>
      <c r="C1310" s="2" t="s">
        <v>514</v>
      </c>
      <c r="D1310" s="2" t="s">
        <v>100</v>
      </c>
      <c r="E1310" s="2" t="s">
        <v>4239</v>
      </c>
      <c r="F1310" s="2" t="s">
        <v>88</v>
      </c>
      <c r="G1310" s="3">
        <v>46249</v>
      </c>
      <c r="H1310" s="2" t="s">
        <v>6210</v>
      </c>
      <c r="I1310" s="3">
        <v>46249</v>
      </c>
      <c r="J1310" s="2" t="s">
        <v>6211</v>
      </c>
      <c r="K1310" s="2" t="s">
        <v>208</v>
      </c>
      <c r="L1310" s="2"/>
      <c r="M1310" s="2" t="s">
        <v>90</v>
      </c>
      <c r="N1310" s="3"/>
      <c r="O1310" s="2"/>
      <c r="P1310" s="2"/>
      <c r="Q1310" s="2" t="s">
        <v>22</v>
      </c>
      <c r="R1310" s="2" t="s">
        <v>22</v>
      </c>
      <c r="S1310" s="2"/>
      <c r="T1310" s="3">
        <v>46249</v>
      </c>
      <c r="U1310" s="2" t="s">
        <v>6212</v>
      </c>
      <c r="V1310" s="2"/>
      <c r="W1310" s="2" t="s">
        <v>807</v>
      </c>
      <c r="X1310" s="2" t="s">
        <v>91</v>
      </c>
      <c r="Y1310" s="2" t="s">
        <v>792</v>
      </c>
      <c r="Z1310" s="2" t="s">
        <v>92</v>
      </c>
      <c r="AA1310" s="2" t="s">
        <v>1016</v>
      </c>
      <c r="AB1310" s="2" t="s">
        <v>1017</v>
      </c>
      <c r="AC1310" s="2" t="s">
        <v>114</v>
      </c>
      <c r="AD1310" s="2">
        <v>1</v>
      </c>
      <c r="AE1310" s="2" t="s">
        <v>189</v>
      </c>
      <c r="AF1310" s="2" t="s">
        <v>190</v>
      </c>
      <c r="AG1310" s="2" t="s">
        <v>14</v>
      </c>
      <c r="AH1310" s="2" t="s">
        <v>191</v>
      </c>
      <c r="AI1310" s="2"/>
      <c r="AJ1310" s="2" t="s">
        <v>638</v>
      </c>
      <c r="AK1310" s="2" t="s">
        <v>639</v>
      </c>
      <c r="AL1310" s="2" t="s">
        <v>639</v>
      </c>
      <c r="AM1310" s="2" t="s">
        <v>640</v>
      </c>
      <c r="AN1310" s="2" t="s">
        <v>6213</v>
      </c>
      <c r="AO1310" s="22">
        <v>0</v>
      </c>
      <c r="AP1310" s="22">
        <v>0</v>
      </c>
      <c r="AQ1310" s="22">
        <v>0</v>
      </c>
      <c r="AR1310" s="22">
        <v>0</v>
      </c>
      <c r="AS1310" s="25">
        <v>48500</v>
      </c>
      <c r="AT1310" s="25">
        <v>0</v>
      </c>
      <c r="AU1310" s="25">
        <v>53652.9</v>
      </c>
      <c r="AV1310" s="25">
        <v>0</v>
      </c>
      <c r="AW1310" s="25">
        <v>48500</v>
      </c>
      <c r="AX1310" s="25">
        <v>53652.9</v>
      </c>
      <c r="AY1310" s="25">
        <v>5152.8999999999996</v>
      </c>
    </row>
    <row r="1311" spans="2:51" hidden="1">
      <c r="B1311" s="5" t="s">
        <v>17</v>
      </c>
      <c r="C1311" s="2" t="s">
        <v>514</v>
      </c>
      <c r="D1311" s="2" t="s">
        <v>100</v>
      </c>
      <c r="E1311" s="2" t="s">
        <v>4239</v>
      </c>
      <c r="F1311" s="2" t="s">
        <v>88</v>
      </c>
      <c r="G1311" s="3">
        <v>46249</v>
      </c>
      <c r="H1311" s="2" t="s">
        <v>6214</v>
      </c>
      <c r="I1311" s="3">
        <v>46249</v>
      </c>
      <c r="J1311" s="2" t="s">
        <v>6215</v>
      </c>
      <c r="K1311" s="2" t="s">
        <v>208</v>
      </c>
      <c r="L1311" s="2"/>
      <c r="M1311" s="2" t="s">
        <v>90</v>
      </c>
      <c r="N1311" s="3"/>
      <c r="O1311" s="2"/>
      <c r="P1311" s="2"/>
      <c r="Q1311" s="2" t="s">
        <v>22</v>
      </c>
      <c r="R1311" s="2" t="s">
        <v>22</v>
      </c>
      <c r="S1311" s="2"/>
      <c r="T1311" s="3">
        <v>46249</v>
      </c>
      <c r="U1311" s="2" t="s">
        <v>6216</v>
      </c>
      <c r="V1311" s="2"/>
      <c r="W1311" s="2" t="s">
        <v>794</v>
      </c>
      <c r="X1311" s="2" t="s">
        <v>91</v>
      </c>
      <c r="Y1311" s="2" t="s">
        <v>630</v>
      </c>
      <c r="Z1311" s="2" t="s">
        <v>92</v>
      </c>
      <c r="AA1311" s="2" t="s">
        <v>90</v>
      </c>
      <c r="AB1311" s="2"/>
      <c r="AC1311" s="2" t="s">
        <v>114</v>
      </c>
      <c r="AD1311" s="2">
        <v>1</v>
      </c>
      <c r="AE1311" s="2" t="s">
        <v>189</v>
      </c>
      <c r="AF1311" s="2" t="s">
        <v>190</v>
      </c>
      <c r="AG1311" s="2" t="s">
        <v>14</v>
      </c>
      <c r="AH1311" s="2" t="s">
        <v>191</v>
      </c>
      <c r="AI1311" s="2"/>
      <c r="AJ1311" s="2" t="s">
        <v>271</v>
      </c>
      <c r="AK1311" s="2" t="s">
        <v>272</v>
      </c>
      <c r="AL1311" s="2" t="s">
        <v>272</v>
      </c>
      <c r="AM1311" s="2" t="s">
        <v>273</v>
      </c>
      <c r="AN1311" s="2" t="s">
        <v>6217</v>
      </c>
      <c r="AO1311" s="22">
        <v>0</v>
      </c>
      <c r="AP1311" s="22">
        <v>0</v>
      </c>
      <c r="AQ1311" s="22">
        <v>0</v>
      </c>
      <c r="AR1311" s="22">
        <v>0</v>
      </c>
      <c r="AS1311" s="25">
        <v>51000</v>
      </c>
      <c r="AT1311" s="25">
        <v>0</v>
      </c>
      <c r="AU1311" s="25">
        <v>58533.8</v>
      </c>
      <c r="AV1311" s="25">
        <v>0</v>
      </c>
      <c r="AW1311" s="25">
        <v>51000</v>
      </c>
      <c r="AX1311" s="25">
        <v>58533.8</v>
      </c>
      <c r="AY1311" s="25">
        <v>7533.8</v>
      </c>
    </row>
    <row r="1312" spans="2:51">
      <c r="B1312" s="5" t="s">
        <v>17</v>
      </c>
      <c r="C1312" s="2" t="s">
        <v>514</v>
      </c>
      <c r="D1312" s="2" t="s">
        <v>100</v>
      </c>
      <c r="E1312" s="2" t="s">
        <v>4239</v>
      </c>
      <c r="F1312" s="2" t="s">
        <v>88</v>
      </c>
      <c r="G1312" s="3">
        <v>46249</v>
      </c>
      <c r="H1312" s="2" t="s">
        <v>6218</v>
      </c>
      <c r="I1312" s="3">
        <v>46249</v>
      </c>
      <c r="J1312" s="2" t="s">
        <v>6219</v>
      </c>
      <c r="K1312" s="2" t="s">
        <v>208</v>
      </c>
      <c r="L1312" s="2"/>
      <c r="M1312" s="2" t="s">
        <v>90</v>
      </c>
      <c r="N1312" s="3"/>
      <c r="O1312" s="2"/>
      <c r="P1312" s="2"/>
      <c r="Q1312" s="2" t="s">
        <v>22</v>
      </c>
      <c r="R1312" s="2" t="s">
        <v>22</v>
      </c>
      <c r="S1312" s="2"/>
      <c r="T1312" s="3">
        <v>46249</v>
      </c>
      <c r="U1312" s="2" t="s">
        <v>6220</v>
      </c>
      <c r="V1312" s="2"/>
      <c r="W1312" s="2" t="s">
        <v>1057</v>
      </c>
      <c r="X1312" s="2" t="s">
        <v>91</v>
      </c>
      <c r="Y1312" s="2" t="s">
        <v>1058</v>
      </c>
      <c r="Z1312" s="2" t="s">
        <v>149</v>
      </c>
      <c r="AA1312" s="2" t="s">
        <v>90</v>
      </c>
      <c r="AB1312" s="2"/>
      <c r="AC1312" s="2" t="s">
        <v>114</v>
      </c>
      <c r="AD1312" s="2">
        <v>1</v>
      </c>
      <c r="AE1312" s="2" t="s">
        <v>189</v>
      </c>
      <c r="AF1312" s="2" t="s">
        <v>190</v>
      </c>
      <c r="AG1312" s="2" t="s">
        <v>14</v>
      </c>
      <c r="AH1312" s="2" t="s">
        <v>191</v>
      </c>
      <c r="AI1312" s="2"/>
      <c r="AJ1312" s="2" t="s">
        <v>421</v>
      </c>
      <c r="AK1312" s="2" t="s">
        <v>417</v>
      </c>
      <c r="AL1312" s="2" t="s">
        <v>417</v>
      </c>
      <c r="AM1312" s="2" t="s">
        <v>418</v>
      </c>
      <c r="AN1312" s="2" t="s">
        <v>6221</v>
      </c>
      <c r="AO1312" s="22">
        <v>0</v>
      </c>
      <c r="AP1312" s="22">
        <v>1097</v>
      </c>
      <c r="AQ1312" s="22">
        <v>2161</v>
      </c>
      <c r="AR1312" s="22">
        <v>1064</v>
      </c>
      <c r="AS1312" s="25">
        <v>89945.85</v>
      </c>
      <c r="AT1312" s="25">
        <v>164.27</v>
      </c>
      <c r="AU1312" s="25">
        <v>72414.720000000001</v>
      </c>
      <c r="AV1312" s="25">
        <v>0</v>
      </c>
      <c r="AW1312" s="25">
        <v>89781.58</v>
      </c>
      <c r="AX1312" s="25">
        <v>72414.720000000001</v>
      </c>
      <c r="AY1312" s="25">
        <v>-17366.86</v>
      </c>
    </row>
    <row r="1313" spans="2:51" hidden="1">
      <c r="B1313" s="5" t="s">
        <v>17</v>
      </c>
      <c r="C1313" s="2" t="s">
        <v>514</v>
      </c>
      <c r="D1313" s="2" t="s">
        <v>100</v>
      </c>
      <c r="E1313" s="2" t="s">
        <v>4239</v>
      </c>
      <c r="F1313" s="2" t="s">
        <v>88</v>
      </c>
      <c r="G1313" s="3">
        <v>46249</v>
      </c>
      <c r="H1313" s="2" t="s">
        <v>6222</v>
      </c>
      <c r="I1313" s="3">
        <v>46249</v>
      </c>
      <c r="J1313" s="2" t="s">
        <v>6223</v>
      </c>
      <c r="K1313" s="2" t="s">
        <v>208</v>
      </c>
      <c r="L1313" s="2"/>
      <c r="M1313" s="2" t="s">
        <v>90</v>
      </c>
      <c r="N1313" s="3"/>
      <c r="O1313" s="2"/>
      <c r="P1313" s="2"/>
      <c r="Q1313" s="2" t="s">
        <v>22</v>
      </c>
      <c r="R1313" s="2" t="s">
        <v>22</v>
      </c>
      <c r="S1313" s="2"/>
      <c r="T1313" s="3">
        <v>46249</v>
      </c>
      <c r="U1313" s="2" t="s">
        <v>6224</v>
      </c>
      <c r="V1313" s="2"/>
      <c r="W1313" s="2" t="s">
        <v>1023</v>
      </c>
      <c r="X1313" s="2" t="s">
        <v>113</v>
      </c>
      <c r="Y1313" s="2" t="s">
        <v>924</v>
      </c>
      <c r="Z1313" s="2" t="s">
        <v>92</v>
      </c>
      <c r="AA1313" s="2" t="s">
        <v>90</v>
      </c>
      <c r="AB1313" s="2"/>
      <c r="AC1313" s="2" t="s">
        <v>114</v>
      </c>
      <c r="AD1313" s="2">
        <v>1</v>
      </c>
      <c r="AE1313" s="2" t="s">
        <v>189</v>
      </c>
      <c r="AF1313" s="2" t="s">
        <v>190</v>
      </c>
      <c r="AG1313" s="2" t="s">
        <v>14</v>
      </c>
      <c r="AH1313" s="2" t="s">
        <v>191</v>
      </c>
      <c r="AI1313" s="2"/>
      <c r="AJ1313" s="2" t="s">
        <v>238</v>
      </c>
      <c r="AK1313" s="2" t="s">
        <v>206</v>
      </c>
      <c r="AL1313" s="2" t="s">
        <v>206</v>
      </c>
      <c r="AM1313" s="2" t="s">
        <v>239</v>
      </c>
      <c r="AN1313" s="2" t="s">
        <v>6225</v>
      </c>
      <c r="AO1313" s="22">
        <v>0</v>
      </c>
      <c r="AP1313" s="22">
        <v>0</v>
      </c>
      <c r="AQ1313" s="22">
        <v>0</v>
      </c>
      <c r="AR1313" s="22">
        <v>0</v>
      </c>
      <c r="AS1313" s="25">
        <v>75000</v>
      </c>
      <c r="AT1313" s="25">
        <v>0</v>
      </c>
      <c r="AU1313" s="25">
        <v>86849.73</v>
      </c>
      <c r="AV1313" s="25">
        <v>0</v>
      </c>
      <c r="AW1313" s="25">
        <v>75000</v>
      </c>
      <c r="AX1313" s="25">
        <v>86849.73</v>
      </c>
      <c r="AY1313" s="25">
        <v>11849.73</v>
      </c>
    </row>
    <row r="1314" spans="2:51" hidden="1">
      <c r="B1314" s="5" t="s">
        <v>17</v>
      </c>
      <c r="C1314" s="2" t="s">
        <v>514</v>
      </c>
      <c r="D1314" s="2" t="s">
        <v>100</v>
      </c>
      <c r="E1314" s="2" t="s">
        <v>4239</v>
      </c>
      <c r="F1314" s="2" t="s">
        <v>88</v>
      </c>
      <c r="G1314" s="3">
        <v>46249</v>
      </c>
      <c r="H1314" s="2" t="s">
        <v>6226</v>
      </c>
      <c r="I1314" s="3">
        <v>46249</v>
      </c>
      <c r="J1314" s="2" t="s">
        <v>6227</v>
      </c>
      <c r="K1314" s="2" t="s">
        <v>208</v>
      </c>
      <c r="L1314" s="2"/>
      <c r="M1314" s="2" t="s">
        <v>90</v>
      </c>
      <c r="N1314" s="3"/>
      <c r="O1314" s="2"/>
      <c r="P1314" s="2"/>
      <c r="Q1314" s="2" t="s">
        <v>22</v>
      </c>
      <c r="R1314" s="2" t="s">
        <v>22</v>
      </c>
      <c r="S1314" s="2"/>
      <c r="T1314" s="3">
        <v>46249</v>
      </c>
      <c r="U1314" s="2" t="s">
        <v>6228</v>
      </c>
      <c r="V1314" s="2"/>
      <c r="W1314" s="2" t="s">
        <v>855</v>
      </c>
      <c r="X1314" s="2" t="s">
        <v>91</v>
      </c>
      <c r="Y1314" s="2" t="s">
        <v>856</v>
      </c>
      <c r="Z1314" s="2" t="s">
        <v>92</v>
      </c>
      <c r="AA1314" s="2" t="s">
        <v>90</v>
      </c>
      <c r="AB1314" s="2"/>
      <c r="AC1314" s="2" t="s">
        <v>114</v>
      </c>
      <c r="AD1314" s="2">
        <v>1</v>
      </c>
      <c r="AE1314" s="2" t="s">
        <v>189</v>
      </c>
      <c r="AF1314" s="2" t="s">
        <v>190</v>
      </c>
      <c r="AG1314" s="2" t="s">
        <v>14</v>
      </c>
      <c r="AH1314" s="2" t="s">
        <v>191</v>
      </c>
      <c r="AI1314" s="2"/>
      <c r="AJ1314" s="2" t="s">
        <v>240</v>
      </c>
      <c r="AK1314" s="2" t="s">
        <v>241</v>
      </c>
      <c r="AL1314" s="2" t="s">
        <v>241</v>
      </c>
      <c r="AM1314" s="2" t="s">
        <v>242</v>
      </c>
      <c r="AN1314" s="2" t="s">
        <v>6229</v>
      </c>
      <c r="AO1314" s="22">
        <v>0</v>
      </c>
      <c r="AP1314" s="22">
        <v>0</v>
      </c>
      <c r="AQ1314" s="22">
        <v>0</v>
      </c>
      <c r="AR1314" s="22">
        <v>0</v>
      </c>
      <c r="AS1314" s="25">
        <v>58000</v>
      </c>
      <c r="AT1314" s="25">
        <v>0</v>
      </c>
      <c r="AU1314" s="25">
        <v>65398.05</v>
      </c>
      <c r="AV1314" s="25">
        <v>0</v>
      </c>
      <c r="AW1314" s="25">
        <v>58000</v>
      </c>
      <c r="AX1314" s="25">
        <v>65398.05</v>
      </c>
      <c r="AY1314" s="25">
        <v>7398.05</v>
      </c>
    </row>
    <row r="1315" spans="2:51">
      <c r="B1315" s="5" t="s">
        <v>17</v>
      </c>
      <c r="C1315" s="2" t="s">
        <v>514</v>
      </c>
      <c r="D1315" s="2"/>
      <c r="E1315" s="2" t="s">
        <v>4256</v>
      </c>
      <c r="F1315" s="2" t="s">
        <v>88</v>
      </c>
      <c r="G1315" s="3">
        <v>46249</v>
      </c>
      <c r="H1315" s="2" t="s">
        <v>6230</v>
      </c>
      <c r="I1315" s="3">
        <v>46249</v>
      </c>
      <c r="J1315" s="2" t="s">
        <v>6231</v>
      </c>
      <c r="K1315" s="2" t="s">
        <v>89</v>
      </c>
      <c r="L1315" s="2"/>
      <c r="M1315" s="2" t="s">
        <v>90</v>
      </c>
      <c r="N1315" s="3"/>
      <c r="O1315" s="2"/>
      <c r="P1315" s="2"/>
      <c r="Q1315" s="2" t="s">
        <v>22</v>
      </c>
      <c r="R1315" s="2" t="s">
        <v>22</v>
      </c>
      <c r="S1315" s="2"/>
      <c r="T1315" s="3">
        <v>46249</v>
      </c>
      <c r="U1315" s="2" t="s">
        <v>6232</v>
      </c>
      <c r="V1315" s="2"/>
      <c r="W1315" s="2" t="s">
        <v>1277</v>
      </c>
      <c r="X1315" s="2" t="s">
        <v>91</v>
      </c>
      <c r="Y1315" s="2" t="s">
        <v>822</v>
      </c>
      <c r="Z1315" s="2" t="s">
        <v>149</v>
      </c>
      <c r="AA1315" s="2" t="s">
        <v>90</v>
      </c>
      <c r="AB1315" s="2"/>
      <c r="AC1315" s="2" t="s">
        <v>114</v>
      </c>
      <c r="AD1315" s="2">
        <v>1</v>
      </c>
      <c r="AE1315" s="2" t="s">
        <v>94</v>
      </c>
      <c r="AF1315" s="2" t="s">
        <v>95</v>
      </c>
      <c r="AG1315" s="2" t="s">
        <v>14</v>
      </c>
      <c r="AH1315" s="2" t="s">
        <v>96</v>
      </c>
      <c r="AI1315" s="2"/>
      <c r="AJ1315" s="2" t="s">
        <v>209</v>
      </c>
      <c r="AK1315" s="2" t="s">
        <v>201</v>
      </c>
      <c r="AL1315" s="2" t="s">
        <v>201</v>
      </c>
      <c r="AM1315" s="2" t="s">
        <v>210</v>
      </c>
      <c r="AN1315" s="2" t="s">
        <v>6233</v>
      </c>
      <c r="AO1315" s="22">
        <v>0</v>
      </c>
      <c r="AP1315" s="22">
        <v>404</v>
      </c>
      <c r="AQ1315" s="22">
        <v>404</v>
      </c>
      <c r="AR1315" s="22">
        <v>0</v>
      </c>
      <c r="AS1315" s="25">
        <v>15199.08</v>
      </c>
      <c r="AT1315" s="25">
        <v>0</v>
      </c>
      <c r="AU1315" s="25">
        <v>24778.33</v>
      </c>
      <c r="AV1315" s="25">
        <v>0</v>
      </c>
      <c r="AW1315" s="25">
        <v>15199.08</v>
      </c>
      <c r="AX1315" s="25">
        <v>24778.33</v>
      </c>
      <c r="AY1315" s="25">
        <v>9579.25</v>
      </c>
    </row>
    <row r="1316" spans="2:51" hidden="1">
      <c r="B1316" s="5" t="s">
        <v>17</v>
      </c>
      <c r="C1316" s="2" t="s">
        <v>514</v>
      </c>
      <c r="D1316" s="2" t="s">
        <v>100</v>
      </c>
      <c r="E1316" s="2" t="s">
        <v>4256</v>
      </c>
      <c r="F1316" s="2" t="s">
        <v>88</v>
      </c>
      <c r="G1316" s="3">
        <v>46249</v>
      </c>
      <c r="H1316" s="2" t="s">
        <v>6234</v>
      </c>
      <c r="I1316" s="3">
        <v>46249</v>
      </c>
      <c r="J1316" s="2" t="s">
        <v>6235</v>
      </c>
      <c r="K1316" s="2" t="s">
        <v>89</v>
      </c>
      <c r="L1316" s="2"/>
      <c r="M1316" s="2" t="s">
        <v>90</v>
      </c>
      <c r="N1316" s="3"/>
      <c r="O1316" s="2"/>
      <c r="P1316" s="2"/>
      <c r="Q1316" s="2" t="s">
        <v>22</v>
      </c>
      <c r="R1316" s="2" t="s">
        <v>22</v>
      </c>
      <c r="S1316" s="2"/>
      <c r="T1316" s="3">
        <v>46249</v>
      </c>
      <c r="U1316" s="2" t="s">
        <v>6236</v>
      </c>
      <c r="V1316" s="2"/>
      <c r="W1316" s="2" t="s">
        <v>806</v>
      </c>
      <c r="X1316" s="2" t="s">
        <v>91</v>
      </c>
      <c r="Y1316" s="2" t="s">
        <v>773</v>
      </c>
      <c r="Z1316" s="2" t="s">
        <v>92</v>
      </c>
      <c r="AA1316" s="2" t="s">
        <v>90</v>
      </c>
      <c r="AB1316" s="2"/>
      <c r="AC1316" s="2" t="s">
        <v>114</v>
      </c>
      <c r="AD1316" s="2">
        <v>1</v>
      </c>
      <c r="AE1316" s="2" t="s">
        <v>94</v>
      </c>
      <c r="AF1316" s="2" t="s">
        <v>95</v>
      </c>
      <c r="AG1316" s="2" t="s">
        <v>14</v>
      </c>
      <c r="AH1316" s="2" t="s">
        <v>96</v>
      </c>
      <c r="AI1316" s="2"/>
      <c r="AJ1316" s="2" t="s">
        <v>123</v>
      </c>
      <c r="AK1316" s="2" t="s">
        <v>13</v>
      </c>
      <c r="AL1316" s="2" t="s">
        <v>13</v>
      </c>
      <c r="AM1316" s="2" t="s">
        <v>124</v>
      </c>
      <c r="AN1316" s="2" t="s">
        <v>6237</v>
      </c>
      <c r="AO1316" s="22">
        <v>0</v>
      </c>
      <c r="AP1316" s="22">
        <v>0</v>
      </c>
      <c r="AQ1316" s="22">
        <v>0</v>
      </c>
      <c r="AR1316" s="22">
        <v>0</v>
      </c>
      <c r="AS1316" s="25">
        <v>24500</v>
      </c>
      <c r="AT1316" s="25">
        <v>0</v>
      </c>
      <c r="AU1316" s="25">
        <v>28422.16</v>
      </c>
      <c r="AV1316" s="25">
        <v>0</v>
      </c>
      <c r="AW1316" s="25">
        <v>24500</v>
      </c>
      <c r="AX1316" s="25">
        <v>28422.16</v>
      </c>
      <c r="AY1316" s="25">
        <v>3922.16</v>
      </c>
    </row>
    <row r="1317" spans="2:51" hidden="1">
      <c r="B1317" s="5" t="s">
        <v>17</v>
      </c>
      <c r="C1317" s="2" t="s">
        <v>514</v>
      </c>
      <c r="D1317" s="2" t="s">
        <v>100</v>
      </c>
      <c r="E1317" s="2" t="s">
        <v>4256</v>
      </c>
      <c r="F1317" s="2" t="s">
        <v>88</v>
      </c>
      <c r="G1317" s="3">
        <v>46249</v>
      </c>
      <c r="H1317" s="2" t="s">
        <v>6238</v>
      </c>
      <c r="I1317" s="3">
        <v>46249</v>
      </c>
      <c r="J1317" s="2" t="s">
        <v>6239</v>
      </c>
      <c r="K1317" s="2" t="s">
        <v>89</v>
      </c>
      <c r="L1317" s="2"/>
      <c r="M1317" s="2" t="s">
        <v>90</v>
      </c>
      <c r="N1317" s="3"/>
      <c r="O1317" s="2"/>
      <c r="P1317" s="2"/>
      <c r="Q1317" s="2" t="s">
        <v>22</v>
      </c>
      <c r="R1317" s="2" t="s">
        <v>22</v>
      </c>
      <c r="S1317" s="2"/>
      <c r="T1317" s="3">
        <v>46249</v>
      </c>
      <c r="U1317" s="2" t="s">
        <v>6240</v>
      </c>
      <c r="V1317" s="2"/>
      <c r="W1317" s="2" t="s">
        <v>6241</v>
      </c>
      <c r="X1317" s="2" t="s">
        <v>91</v>
      </c>
      <c r="Y1317" s="2" t="s">
        <v>6242</v>
      </c>
      <c r="Z1317" s="2" t="s">
        <v>92</v>
      </c>
      <c r="AA1317" s="2" t="s">
        <v>6243</v>
      </c>
      <c r="AB1317" s="2" t="s">
        <v>6244</v>
      </c>
      <c r="AC1317" s="2" t="s">
        <v>114</v>
      </c>
      <c r="AD1317" s="2">
        <v>1</v>
      </c>
      <c r="AE1317" s="2" t="s">
        <v>94</v>
      </c>
      <c r="AF1317" s="2" t="s">
        <v>95</v>
      </c>
      <c r="AG1317" s="2" t="s">
        <v>14</v>
      </c>
      <c r="AH1317" s="2" t="s">
        <v>96</v>
      </c>
      <c r="AI1317" s="2"/>
      <c r="AJ1317" s="2" t="s">
        <v>123</v>
      </c>
      <c r="AK1317" s="2" t="s">
        <v>13</v>
      </c>
      <c r="AL1317" s="2" t="s">
        <v>13</v>
      </c>
      <c r="AM1317" s="2" t="s">
        <v>124</v>
      </c>
      <c r="AN1317" s="2" t="s">
        <v>6245</v>
      </c>
      <c r="AO1317" s="22">
        <v>0</v>
      </c>
      <c r="AP1317" s="22">
        <v>0</v>
      </c>
      <c r="AQ1317" s="22">
        <v>0</v>
      </c>
      <c r="AR1317" s="22">
        <v>0</v>
      </c>
      <c r="AS1317" s="25">
        <v>25000</v>
      </c>
      <c r="AT1317" s="25">
        <v>0</v>
      </c>
      <c r="AU1317" s="25">
        <v>28463.72</v>
      </c>
      <c r="AV1317" s="25">
        <v>0</v>
      </c>
      <c r="AW1317" s="25">
        <v>25000</v>
      </c>
      <c r="AX1317" s="25">
        <v>28463.72</v>
      </c>
      <c r="AY1317" s="25">
        <v>3463.72</v>
      </c>
    </row>
    <row r="1318" spans="2:51" hidden="1">
      <c r="B1318" s="5" t="s">
        <v>551</v>
      </c>
      <c r="C1318" s="2" t="s">
        <v>552</v>
      </c>
      <c r="D1318" s="2"/>
      <c r="E1318" s="2" t="s">
        <v>4054</v>
      </c>
      <c r="F1318" s="2" t="s">
        <v>88</v>
      </c>
      <c r="G1318" s="3">
        <v>46250</v>
      </c>
      <c r="H1318" s="2" t="s">
        <v>6246</v>
      </c>
      <c r="I1318" s="3">
        <v>46250</v>
      </c>
      <c r="J1318" s="2" t="s">
        <v>6247</v>
      </c>
      <c r="K1318" s="2"/>
      <c r="L1318" s="2"/>
      <c r="M1318" s="2" t="s">
        <v>90</v>
      </c>
      <c r="N1318" s="3"/>
      <c r="O1318" s="2"/>
      <c r="P1318" s="2"/>
      <c r="Q1318" s="2" t="s">
        <v>834</v>
      </c>
      <c r="R1318" s="2" t="s">
        <v>834</v>
      </c>
      <c r="S1318" s="2"/>
      <c r="T1318" s="3"/>
      <c r="U1318" s="2"/>
      <c r="V1318" s="2"/>
      <c r="W1318" s="2" t="s">
        <v>956</v>
      </c>
      <c r="X1318" s="2" t="s">
        <v>91</v>
      </c>
      <c r="Y1318" s="2" t="s">
        <v>957</v>
      </c>
      <c r="Z1318" s="2" t="s">
        <v>92</v>
      </c>
      <c r="AA1318" s="2" t="s">
        <v>90</v>
      </c>
      <c r="AB1318" s="2"/>
      <c r="AC1318" s="2" t="s">
        <v>114</v>
      </c>
      <c r="AD1318" s="2">
        <v>1</v>
      </c>
      <c r="AE1318" s="2" t="s">
        <v>321</v>
      </c>
      <c r="AF1318" s="2" t="s">
        <v>322</v>
      </c>
      <c r="AG1318" s="2" t="s">
        <v>322</v>
      </c>
      <c r="AH1318" s="2" t="s">
        <v>323</v>
      </c>
      <c r="AI1318" s="2"/>
      <c r="AJ1318" s="2" t="s">
        <v>138</v>
      </c>
      <c r="AK1318" s="2" t="s">
        <v>103</v>
      </c>
      <c r="AL1318" s="2" t="s">
        <v>103</v>
      </c>
      <c r="AM1318" s="2" t="s">
        <v>139</v>
      </c>
      <c r="AN1318" s="2" t="s">
        <v>1268</v>
      </c>
      <c r="AO1318" s="22">
        <v>0</v>
      </c>
      <c r="AP1318" s="22">
        <v>0</v>
      </c>
      <c r="AQ1318" s="22">
        <v>0</v>
      </c>
      <c r="AR1318" s="22">
        <v>0</v>
      </c>
      <c r="AS1318" s="25">
        <v>27000</v>
      </c>
      <c r="AT1318" s="25">
        <v>0</v>
      </c>
      <c r="AU1318" s="25">
        <v>30450.66</v>
      </c>
      <c r="AV1318" s="25">
        <v>0</v>
      </c>
      <c r="AW1318" s="25">
        <v>27000</v>
      </c>
      <c r="AX1318" s="25">
        <v>30450.66</v>
      </c>
      <c r="AY1318" s="25">
        <v>3450.66</v>
      </c>
    </row>
    <row r="1319" spans="2:51" hidden="1">
      <c r="B1319" s="5" t="s">
        <v>551</v>
      </c>
      <c r="C1319" s="2" t="s">
        <v>552</v>
      </c>
      <c r="D1319" s="2"/>
      <c r="E1319" s="2" t="s">
        <v>4054</v>
      </c>
      <c r="F1319" s="2" t="s">
        <v>88</v>
      </c>
      <c r="G1319" s="3">
        <v>46250</v>
      </c>
      <c r="H1319" s="2" t="s">
        <v>6248</v>
      </c>
      <c r="I1319" s="3">
        <v>46250</v>
      </c>
      <c r="J1319" s="2" t="s">
        <v>6249</v>
      </c>
      <c r="K1319" s="2"/>
      <c r="L1319" s="2"/>
      <c r="M1319" s="2" t="s">
        <v>90</v>
      </c>
      <c r="N1319" s="3"/>
      <c r="O1319" s="2"/>
      <c r="P1319" s="2"/>
      <c r="Q1319" s="2" t="s">
        <v>834</v>
      </c>
      <c r="R1319" s="2" t="s">
        <v>834</v>
      </c>
      <c r="S1319" s="2"/>
      <c r="T1319" s="3"/>
      <c r="U1319" s="2"/>
      <c r="V1319" s="2"/>
      <c r="W1319" s="2" t="s">
        <v>962</v>
      </c>
      <c r="X1319" s="2" t="s">
        <v>91</v>
      </c>
      <c r="Y1319" s="2" t="s">
        <v>1380</v>
      </c>
      <c r="Z1319" s="2" t="s">
        <v>92</v>
      </c>
      <c r="AA1319" s="2" t="s">
        <v>90</v>
      </c>
      <c r="AB1319" s="2"/>
      <c r="AC1319" s="2" t="s">
        <v>114</v>
      </c>
      <c r="AD1319" s="2">
        <v>1</v>
      </c>
      <c r="AE1319" s="2" t="s">
        <v>321</v>
      </c>
      <c r="AF1319" s="2" t="s">
        <v>322</v>
      </c>
      <c r="AG1319" s="2" t="s">
        <v>322</v>
      </c>
      <c r="AH1319" s="2" t="s">
        <v>323</v>
      </c>
      <c r="AI1319" s="2"/>
      <c r="AJ1319" s="2" t="s">
        <v>138</v>
      </c>
      <c r="AK1319" s="2" t="s">
        <v>103</v>
      </c>
      <c r="AL1319" s="2" t="s">
        <v>103</v>
      </c>
      <c r="AM1319" s="2" t="s">
        <v>139</v>
      </c>
      <c r="AN1319" s="2" t="s">
        <v>1311</v>
      </c>
      <c r="AO1319" s="22">
        <v>0</v>
      </c>
      <c r="AP1319" s="22">
        <v>0</v>
      </c>
      <c r="AQ1319" s="22">
        <v>0</v>
      </c>
      <c r="AR1319" s="22">
        <v>0</v>
      </c>
      <c r="AS1319" s="25">
        <v>38500</v>
      </c>
      <c r="AT1319" s="25">
        <v>0</v>
      </c>
      <c r="AU1319" s="25">
        <v>40540.29</v>
      </c>
      <c r="AV1319" s="25">
        <v>0</v>
      </c>
      <c r="AW1319" s="25">
        <v>38500</v>
      </c>
      <c r="AX1319" s="25">
        <v>40540.29</v>
      </c>
      <c r="AY1319" s="25">
        <v>2040.29</v>
      </c>
    </row>
    <row r="1320" spans="2:51" hidden="1">
      <c r="B1320" s="5" t="s">
        <v>551</v>
      </c>
      <c r="C1320" s="2" t="s">
        <v>552</v>
      </c>
      <c r="D1320" s="2" t="s">
        <v>100</v>
      </c>
      <c r="E1320" s="2" t="s">
        <v>4054</v>
      </c>
      <c r="F1320" s="2" t="s">
        <v>88</v>
      </c>
      <c r="G1320" s="3">
        <v>46250</v>
      </c>
      <c r="H1320" s="2" t="s">
        <v>6250</v>
      </c>
      <c r="I1320" s="3">
        <v>46250</v>
      </c>
      <c r="J1320" s="2" t="s">
        <v>6251</v>
      </c>
      <c r="K1320" s="2"/>
      <c r="L1320" s="2"/>
      <c r="M1320" s="2" t="s">
        <v>90</v>
      </c>
      <c r="N1320" s="3"/>
      <c r="O1320" s="2"/>
      <c r="P1320" s="2"/>
      <c r="Q1320" s="2" t="s">
        <v>834</v>
      </c>
      <c r="R1320" s="2" t="s">
        <v>834</v>
      </c>
      <c r="S1320" s="2"/>
      <c r="T1320" s="3"/>
      <c r="U1320" s="2"/>
      <c r="V1320" s="2"/>
      <c r="W1320" s="2" t="s">
        <v>6252</v>
      </c>
      <c r="X1320" s="2" t="s">
        <v>91</v>
      </c>
      <c r="Y1320" s="2" t="s">
        <v>6253</v>
      </c>
      <c r="Z1320" s="2" t="s">
        <v>92</v>
      </c>
      <c r="AA1320" s="2" t="s">
        <v>6253</v>
      </c>
      <c r="AB1320" s="2" t="s">
        <v>6254</v>
      </c>
      <c r="AC1320" s="2" t="s">
        <v>114</v>
      </c>
      <c r="AD1320" s="2">
        <v>1</v>
      </c>
      <c r="AE1320" s="2" t="s">
        <v>321</v>
      </c>
      <c r="AF1320" s="2" t="s">
        <v>322</v>
      </c>
      <c r="AG1320" s="2" t="s">
        <v>322</v>
      </c>
      <c r="AH1320" s="2" t="s">
        <v>323</v>
      </c>
      <c r="AI1320" s="2"/>
      <c r="AJ1320" s="2" t="s">
        <v>138</v>
      </c>
      <c r="AK1320" s="2" t="s">
        <v>103</v>
      </c>
      <c r="AL1320" s="2" t="s">
        <v>103</v>
      </c>
      <c r="AM1320" s="2" t="s">
        <v>139</v>
      </c>
      <c r="AN1320" s="2" t="s">
        <v>6255</v>
      </c>
      <c r="AO1320" s="22">
        <v>0</v>
      </c>
      <c r="AP1320" s="22">
        <v>0</v>
      </c>
      <c r="AQ1320" s="22">
        <v>0</v>
      </c>
      <c r="AR1320" s="22">
        <v>0</v>
      </c>
      <c r="AS1320" s="25">
        <v>34500</v>
      </c>
      <c r="AT1320" s="25">
        <v>0</v>
      </c>
      <c r="AU1320" s="25">
        <v>35174.67</v>
      </c>
      <c r="AV1320" s="25">
        <v>0</v>
      </c>
      <c r="AW1320" s="25">
        <v>34500</v>
      </c>
      <c r="AX1320" s="25">
        <v>35174.67</v>
      </c>
      <c r="AY1320" s="25">
        <v>674.67</v>
      </c>
    </row>
    <row r="1321" spans="2:51" hidden="1">
      <c r="B1321" s="5" t="s">
        <v>551</v>
      </c>
      <c r="C1321" s="2" t="s">
        <v>552</v>
      </c>
      <c r="D1321" s="2"/>
      <c r="E1321" s="2" t="s">
        <v>4054</v>
      </c>
      <c r="F1321" s="2" t="s">
        <v>88</v>
      </c>
      <c r="G1321" s="3">
        <v>46250</v>
      </c>
      <c r="H1321" s="2" t="s">
        <v>6256</v>
      </c>
      <c r="I1321" s="3">
        <v>46250</v>
      </c>
      <c r="J1321" s="2" t="s">
        <v>6257</v>
      </c>
      <c r="K1321" s="2"/>
      <c r="L1321" s="2"/>
      <c r="M1321" s="2" t="s">
        <v>90</v>
      </c>
      <c r="N1321" s="3"/>
      <c r="O1321" s="2"/>
      <c r="P1321" s="2"/>
      <c r="Q1321" s="2" t="s">
        <v>834</v>
      </c>
      <c r="R1321" s="2" t="s">
        <v>834</v>
      </c>
      <c r="S1321" s="2"/>
      <c r="T1321" s="3"/>
      <c r="U1321" s="2"/>
      <c r="V1321" s="2"/>
      <c r="W1321" s="2" t="s">
        <v>6258</v>
      </c>
      <c r="X1321" s="2" t="s">
        <v>91</v>
      </c>
      <c r="Y1321" s="2" t="s">
        <v>6259</v>
      </c>
      <c r="Z1321" s="2" t="s">
        <v>92</v>
      </c>
      <c r="AA1321" s="2" t="s">
        <v>90</v>
      </c>
      <c r="AB1321" s="2"/>
      <c r="AC1321" s="2" t="s">
        <v>114</v>
      </c>
      <c r="AD1321" s="2">
        <v>1</v>
      </c>
      <c r="AE1321" s="2" t="s">
        <v>321</v>
      </c>
      <c r="AF1321" s="2" t="s">
        <v>322</v>
      </c>
      <c r="AG1321" s="2" t="s">
        <v>322</v>
      </c>
      <c r="AH1321" s="2" t="s">
        <v>323</v>
      </c>
      <c r="AI1321" s="2"/>
      <c r="AJ1321" s="2" t="s">
        <v>138</v>
      </c>
      <c r="AK1321" s="2" t="s">
        <v>103</v>
      </c>
      <c r="AL1321" s="2" t="s">
        <v>103</v>
      </c>
      <c r="AM1321" s="2" t="s">
        <v>139</v>
      </c>
      <c r="AN1321" s="2" t="s">
        <v>6260</v>
      </c>
      <c r="AO1321" s="22">
        <v>0</v>
      </c>
      <c r="AP1321" s="22">
        <v>0</v>
      </c>
      <c r="AQ1321" s="22">
        <v>0</v>
      </c>
      <c r="AR1321" s="22">
        <v>0</v>
      </c>
      <c r="AS1321" s="25">
        <v>33000</v>
      </c>
      <c r="AT1321" s="25">
        <v>0</v>
      </c>
      <c r="AU1321" s="25">
        <v>35174.67</v>
      </c>
      <c r="AV1321" s="25">
        <v>0</v>
      </c>
      <c r="AW1321" s="25">
        <v>33000</v>
      </c>
      <c r="AX1321" s="25">
        <v>35174.67</v>
      </c>
      <c r="AY1321" s="25">
        <v>2174.67</v>
      </c>
    </row>
    <row r="1322" spans="2:51" hidden="1">
      <c r="B1322" s="5" t="s">
        <v>551</v>
      </c>
      <c r="C1322" s="2" t="s">
        <v>552</v>
      </c>
      <c r="D1322" s="2"/>
      <c r="E1322" s="2" t="s">
        <v>4054</v>
      </c>
      <c r="F1322" s="2" t="s">
        <v>88</v>
      </c>
      <c r="G1322" s="3">
        <v>46250</v>
      </c>
      <c r="H1322" s="2" t="s">
        <v>6261</v>
      </c>
      <c r="I1322" s="3">
        <v>46250</v>
      </c>
      <c r="J1322" s="2" t="s">
        <v>6262</v>
      </c>
      <c r="K1322" s="2"/>
      <c r="L1322" s="2"/>
      <c r="M1322" s="2" t="s">
        <v>90</v>
      </c>
      <c r="N1322" s="3"/>
      <c r="O1322" s="2"/>
      <c r="P1322" s="2"/>
      <c r="Q1322" s="2" t="s">
        <v>834</v>
      </c>
      <c r="R1322" s="2" t="s">
        <v>834</v>
      </c>
      <c r="S1322" s="2"/>
      <c r="T1322" s="3"/>
      <c r="U1322" s="2"/>
      <c r="V1322" s="2"/>
      <c r="W1322" s="2" t="s">
        <v>862</v>
      </c>
      <c r="X1322" s="2" t="s">
        <v>91</v>
      </c>
      <c r="Y1322" s="2" t="s">
        <v>863</v>
      </c>
      <c r="Z1322" s="2" t="s">
        <v>92</v>
      </c>
      <c r="AA1322" s="2" t="s">
        <v>90</v>
      </c>
      <c r="AB1322" s="2"/>
      <c r="AC1322" s="2" t="s">
        <v>114</v>
      </c>
      <c r="AD1322" s="2">
        <v>1</v>
      </c>
      <c r="AE1322" s="2" t="s">
        <v>321</v>
      </c>
      <c r="AF1322" s="2" t="s">
        <v>322</v>
      </c>
      <c r="AG1322" s="2" t="s">
        <v>322</v>
      </c>
      <c r="AH1322" s="2" t="s">
        <v>323</v>
      </c>
      <c r="AI1322" s="2"/>
      <c r="AJ1322" s="2" t="s">
        <v>138</v>
      </c>
      <c r="AK1322" s="2" t="s">
        <v>103</v>
      </c>
      <c r="AL1322" s="2" t="s">
        <v>103</v>
      </c>
      <c r="AM1322" s="2" t="s">
        <v>139</v>
      </c>
      <c r="AN1322" s="2" t="s">
        <v>971</v>
      </c>
      <c r="AO1322" s="22">
        <v>0</v>
      </c>
      <c r="AP1322" s="22">
        <v>0</v>
      </c>
      <c r="AQ1322" s="22">
        <v>0</v>
      </c>
      <c r="AR1322" s="22">
        <v>0</v>
      </c>
      <c r="AS1322" s="25">
        <v>48500</v>
      </c>
      <c r="AT1322" s="25">
        <v>0</v>
      </c>
      <c r="AU1322" s="25">
        <v>50429.56</v>
      </c>
      <c r="AV1322" s="25">
        <v>0</v>
      </c>
      <c r="AW1322" s="25">
        <v>48500</v>
      </c>
      <c r="AX1322" s="25">
        <v>50429.56</v>
      </c>
      <c r="AY1322" s="25">
        <v>1929.56</v>
      </c>
    </row>
    <row r="1323" spans="2:51" hidden="1">
      <c r="B1323" s="5" t="s">
        <v>551</v>
      </c>
      <c r="C1323" s="2" t="s">
        <v>552</v>
      </c>
      <c r="D1323" s="2" t="s">
        <v>100</v>
      </c>
      <c r="E1323" s="2" t="s">
        <v>4054</v>
      </c>
      <c r="F1323" s="2" t="s">
        <v>88</v>
      </c>
      <c r="G1323" s="3">
        <v>46250</v>
      </c>
      <c r="H1323" s="2" t="s">
        <v>6263</v>
      </c>
      <c r="I1323" s="3">
        <v>46250</v>
      </c>
      <c r="J1323" s="2" t="s">
        <v>6264</v>
      </c>
      <c r="K1323" s="2"/>
      <c r="L1323" s="2"/>
      <c r="M1323" s="2" t="s">
        <v>90</v>
      </c>
      <c r="N1323" s="3"/>
      <c r="O1323" s="2"/>
      <c r="P1323" s="2"/>
      <c r="Q1323" s="2" t="s">
        <v>834</v>
      </c>
      <c r="R1323" s="2" t="s">
        <v>834</v>
      </c>
      <c r="S1323" s="2"/>
      <c r="T1323" s="3"/>
      <c r="U1323" s="2"/>
      <c r="V1323" s="2"/>
      <c r="W1323" s="2" t="s">
        <v>721</v>
      </c>
      <c r="X1323" s="2" t="s">
        <v>91</v>
      </c>
      <c r="Y1323" s="2" t="s">
        <v>630</v>
      </c>
      <c r="Z1323" s="2" t="s">
        <v>92</v>
      </c>
      <c r="AA1323" s="2" t="s">
        <v>90</v>
      </c>
      <c r="AB1323" s="2"/>
      <c r="AC1323" s="2" t="s">
        <v>114</v>
      </c>
      <c r="AD1323" s="2">
        <v>1</v>
      </c>
      <c r="AE1323" s="2" t="s">
        <v>321</v>
      </c>
      <c r="AF1323" s="2" t="s">
        <v>322</v>
      </c>
      <c r="AG1323" s="2" t="s">
        <v>322</v>
      </c>
      <c r="AH1323" s="2" t="s">
        <v>323</v>
      </c>
      <c r="AI1323" s="2"/>
      <c r="AJ1323" s="2" t="s">
        <v>138</v>
      </c>
      <c r="AK1323" s="2" t="s">
        <v>103</v>
      </c>
      <c r="AL1323" s="2" t="s">
        <v>103</v>
      </c>
      <c r="AM1323" s="2" t="s">
        <v>139</v>
      </c>
      <c r="AN1323" s="2" t="s">
        <v>6265</v>
      </c>
      <c r="AO1323" s="22">
        <v>0</v>
      </c>
      <c r="AP1323" s="22">
        <v>0</v>
      </c>
      <c r="AQ1323" s="22">
        <v>0</v>
      </c>
      <c r="AR1323" s="22">
        <v>0</v>
      </c>
      <c r="AS1323" s="25">
        <v>34000</v>
      </c>
      <c r="AT1323" s="25">
        <v>0</v>
      </c>
      <c r="AU1323" s="25">
        <v>35174.67</v>
      </c>
      <c r="AV1323" s="25">
        <v>0</v>
      </c>
      <c r="AW1323" s="25">
        <v>34000</v>
      </c>
      <c r="AX1323" s="25">
        <v>35174.67</v>
      </c>
      <c r="AY1323" s="25">
        <v>1174.67</v>
      </c>
    </row>
    <row r="1324" spans="2:51" hidden="1">
      <c r="B1324" s="5" t="s">
        <v>551</v>
      </c>
      <c r="C1324" s="2" t="s">
        <v>552</v>
      </c>
      <c r="D1324" s="2"/>
      <c r="E1324" s="2" t="s">
        <v>4054</v>
      </c>
      <c r="F1324" s="2" t="s">
        <v>88</v>
      </c>
      <c r="G1324" s="3">
        <v>46250</v>
      </c>
      <c r="H1324" s="2" t="s">
        <v>6266</v>
      </c>
      <c r="I1324" s="3">
        <v>46250</v>
      </c>
      <c r="J1324" s="2" t="s">
        <v>6267</v>
      </c>
      <c r="K1324" s="2"/>
      <c r="L1324" s="2"/>
      <c r="M1324" s="2" t="s">
        <v>90</v>
      </c>
      <c r="N1324" s="3"/>
      <c r="O1324" s="2"/>
      <c r="P1324" s="2"/>
      <c r="Q1324" s="2" t="s">
        <v>834</v>
      </c>
      <c r="R1324" s="2" t="s">
        <v>834</v>
      </c>
      <c r="S1324" s="2"/>
      <c r="T1324" s="3"/>
      <c r="U1324" s="2"/>
      <c r="V1324" s="2"/>
      <c r="W1324" s="2" t="s">
        <v>2244</v>
      </c>
      <c r="X1324" s="2" t="s">
        <v>91</v>
      </c>
      <c r="Y1324" s="2" t="s">
        <v>894</v>
      </c>
      <c r="Z1324" s="2" t="s">
        <v>92</v>
      </c>
      <c r="AA1324" s="2" t="s">
        <v>90</v>
      </c>
      <c r="AB1324" s="2"/>
      <c r="AC1324" s="2" t="s">
        <v>114</v>
      </c>
      <c r="AD1324" s="2">
        <v>1</v>
      </c>
      <c r="AE1324" s="2" t="s">
        <v>321</v>
      </c>
      <c r="AF1324" s="2" t="s">
        <v>322</v>
      </c>
      <c r="AG1324" s="2" t="s">
        <v>322</v>
      </c>
      <c r="AH1324" s="2" t="s">
        <v>323</v>
      </c>
      <c r="AI1324" s="2"/>
      <c r="AJ1324" s="2" t="s">
        <v>138</v>
      </c>
      <c r="AK1324" s="2" t="s">
        <v>103</v>
      </c>
      <c r="AL1324" s="2" t="s">
        <v>103</v>
      </c>
      <c r="AM1324" s="2" t="s">
        <v>139</v>
      </c>
      <c r="AN1324" s="2" t="s">
        <v>982</v>
      </c>
      <c r="AO1324" s="22">
        <v>0</v>
      </c>
      <c r="AP1324" s="22">
        <v>0</v>
      </c>
      <c r="AQ1324" s="22">
        <v>0</v>
      </c>
      <c r="AR1324" s="22">
        <v>0</v>
      </c>
      <c r="AS1324" s="25">
        <v>48500</v>
      </c>
      <c r="AT1324" s="25">
        <v>0</v>
      </c>
      <c r="AU1324" s="25">
        <v>50429.56</v>
      </c>
      <c r="AV1324" s="25">
        <v>0</v>
      </c>
      <c r="AW1324" s="25">
        <v>48500</v>
      </c>
      <c r="AX1324" s="25">
        <v>50429.56</v>
      </c>
      <c r="AY1324" s="25">
        <v>1929.56</v>
      </c>
    </row>
    <row r="1325" spans="2:51">
      <c r="B1325" s="5" t="s">
        <v>551</v>
      </c>
      <c r="C1325" s="2" t="s">
        <v>552</v>
      </c>
      <c r="D1325" s="2"/>
      <c r="E1325" s="2" t="s">
        <v>4054</v>
      </c>
      <c r="F1325" s="2" t="s">
        <v>88</v>
      </c>
      <c r="G1325" s="3">
        <v>46250</v>
      </c>
      <c r="H1325" s="2" t="s">
        <v>6268</v>
      </c>
      <c r="I1325" s="3">
        <v>46250</v>
      </c>
      <c r="J1325" s="2" t="s">
        <v>6269</v>
      </c>
      <c r="K1325" s="2"/>
      <c r="L1325" s="2"/>
      <c r="M1325" s="2" t="s">
        <v>90</v>
      </c>
      <c r="N1325" s="3"/>
      <c r="O1325" s="2"/>
      <c r="P1325" s="2"/>
      <c r="Q1325" s="2" t="s">
        <v>834</v>
      </c>
      <c r="R1325" s="2" t="s">
        <v>834</v>
      </c>
      <c r="S1325" s="2"/>
      <c r="T1325" s="3"/>
      <c r="U1325" s="2"/>
      <c r="V1325" s="2"/>
      <c r="W1325" s="2" t="s">
        <v>1018</v>
      </c>
      <c r="X1325" s="2" t="s">
        <v>91</v>
      </c>
      <c r="Y1325" s="2" t="s">
        <v>840</v>
      </c>
      <c r="Z1325" s="2" t="s">
        <v>149</v>
      </c>
      <c r="AA1325" s="2" t="s">
        <v>90</v>
      </c>
      <c r="AB1325" s="2"/>
      <c r="AC1325" s="2" t="s">
        <v>114</v>
      </c>
      <c r="AD1325" s="2">
        <v>1</v>
      </c>
      <c r="AE1325" s="2" t="s">
        <v>321</v>
      </c>
      <c r="AF1325" s="2" t="s">
        <v>322</v>
      </c>
      <c r="AG1325" s="2" t="s">
        <v>322</v>
      </c>
      <c r="AH1325" s="2" t="s">
        <v>323</v>
      </c>
      <c r="AI1325" s="2"/>
      <c r="AJ1325" s="2" t="s">
        <v>187</v>
      </c>
      <c r="AK1325" s="2" t="s">
        <v>6</v>
      </c>
      <c r="AL1325" s="2" t="s">
        <v>6</v>
      </c>
      <c r="AM1325" s="2" t="s">
        <v>188</v>
      </c>
      <c r="AN1325" s="2" t="s">
        <v>6270</v>
      </c>
      <c r="AO1325" s="22">
        <v>0</v>
      </c>
      <c r="AP1325" s="22">
        <v>297</v>
      </c>
      <c r="AQ1325" s="22">
        <v>672</v>
      </c>
      <c r="AR1325" s="22">
        <v>375</v>
      </c>
      <c r="AS1325" s="25">
        <v>30186.66</v>
      </c>
      <c r="AT1325" s="25">
        <v>0</v>
      </c>
      <c r="AU1325" s="25">
        <v>17683.09</v>
      </c>
      <c r="AV1325" s="25">
        <v>0</v>
      </c>
      <c r="AW1325" s="25">
        <v>30186.66</v>
      </c>
      <c r="AX1325" s="25">
        <v>17683.09</v>
      </c>
      <c r="AY1325" s="25">
        <v>-12503.57</v>
      </c>
    </row>
    <row r="1326" spans="2:51">
      <c r="B1326" s="5" t="s">
        <v>551</v>
      </c>
      <c r="C1326" s="2" t="s">
        <v>552</v>
      </c>
      <c r="D1326" s="2"/>
      <c r="E1326" s="2" t="s">
        <v>4054</v>
      </c>
      <c r="F1326" s="2" t="s">
        <v>88</v>
      </c>
      <c r="G1326" s="3">
        <v>46250</v>
      </c>
      <c r="H1326" s="2" t="s">
        <v>6271</v>
      </c>
      <c r="I1326" s="3">
        <v>46250</v>
      </c>
      <c r="J1326" s="2" t="s">
        <v>6272</v>
      </c>
      <c r="K1326" s="2"/>
      <c r="L1326" s="2"/>
      <c r="M1326" s="2" t="s">
        <v>90</v>
      </c>
      <c r="N1326" s="3"/>
      <c r="O1326" s="2"/>
      <c r="P1326" s="2"/>
      <c r="Q1326" s="2" t="s">
        <v>834</v>
      </c>
      <c r="R1326" s="2" t="s">
        <v>834</v>
      </c>
      <c r="S1326" s="2"/>
      <c r="T1326" s="3"/>
      <c r="U1326" s="2"/>
      <c r="V1326" s="2"/>
      <c r="W1326" s="2" t="s">
        <v>942</v>
      </c>
      <c r="X1326" s="2" t="s">
        <v>91</v>
      </c>
      <c r="Y1326" s="2" t="s">
        <v>822</v>
      </c>
      <c r="Z1326" s="2" t="s">
        <v>149</v>
      </c>
      <c r="AA1326" s="2" t="s">
        <v>90</v>
      </c>
      <c r="AB1326" s="2"/>
      <c r="AC1326" s="2" t="s">
        <v>114</v>
      </c>
      <c r="AD1326" s="2">
        <v>1</v>
      </c>
      <c r="AE1326" s="2" t="s">
        <v>321</v>
      </c>
      <c r="AF1326" s="2" t="s">
        <v>322</v>
      </c>
      <c r="AG1326" s="2" t="s">
        <v>322</v>
      </c>
      <c r="AH1326" s="2" t="s">
        <v>323</v>
      </c>
      <c r="AI1326" s="2"/>
      <c r="AJ1326" s="2" t="s">
        <v>390</v>
      </c>
      <c r="AK1326" s="2" t="s">
        <v>362</v>
      </c>
      <c r="AL1326" s="2" t="s">
        <v>362</v>
      </c>
      <c r="AM1326" s="2" t="s">
        <v>391</v>
      </c>
      <c r="AN1326" s="2" t="s">
        <v>6273</v>
      </c>
      <c r="AO1326" s="22">
        <v>0</v>
      </c>
      <c r="AP1326" s="22">
        <v>240</v>
      </c>
      <c r="AQ1326" s="22">
        <v>262</v>
      </c>
      <c r="AR1326" s="22">
        <v>22</v>
      </c>
      <c r="AS1326" s="25">
        <v>11211.22</v>
      </c>
      <c r="AT1326" s="25">
        <v>0</v>
      </c>
      <c r="AU1326" s="25">
        <v>13533.63</v>
      </c>
      <c r="AV1326" s="25">
        <v>0</v>
      </c>
      <c r="AW1326" s="25">
        <v>11211.22</v>
      </c>
      <c r="AX1326" s="25">
        <v>13533.63</v>
      </c>
      <c r="AY1326" s="25">
        <v>2322.41</v>
      </c>
    </row>
    <row r="1327" spans="2:51">
      <c r="B1327" s="5" t="s">
        <v>551</v>
      </c>
      <c r="C1327" s="2" t="s">
        <v>552</v>
      </c>
      <c r="D1327" s="2" t="s">
        <v>100</v>
      </c>
      <c r="E1327" s="2" t="s">
        <v>4054</v>
      </c>
      <c r="F1327" s="2" t="s">
        <v>88</v>
      </c>
      <c r="G1327" s="3">
        <v>46250</v>
      </c>
      <c r="H1327" s="2" t="s">
        <v>6274</v>
      </c>
      <c r="I1327" s="3">
        <v>46250</v>
      </c>
      <c r="J1327" s="2" t="s">
        <v>6275</v>
      </c>
      <c r="K1327" s="2"/>
      <c r="L1327" s="2"/>
      <c r="M1327" s="2" t="s">
        <v>90</v>
      </c>
      <c r="N1327" s="3"/>
      <c r="O1327" s="2"/>
      <c r="P1327" s="2"/>
      <c r="Q1327" s="2" t="s">
        <v>834</v>
      </c>
      <c r="R1327" s="2" t="s">
        <v>834</v>
      </c>
      <c r="S1327" s="2"/>
      <c r="T1327" s="3"/>
      <c r="U1327" s="2"/>
      <c r="V1327" s="2"/>
      <c r="W1327" s="2" t="s">
        <v>520</v>
      </c>
      <c r="X1327" s="2" t="s">
        <v>91</v>
      </c>
      <c r="Y1327" s="2" t="s">
        <v>521</v>
      </c>
      <c r="Z1327" s="2" t="s">
        <v>149</v>
      </c>
      <c r="AA1327" s="2" t="s">
        <v>710</v>
      </c>
      <c r="AB1327" s="2"/>
      <c r="AC1327" s="2" t="s">
        <v>93</v>
      </c>
      <c r="AD1327" s="2">
        <v>1</v>
      </c>
      <c r="AE1327" s="2" t="s">
        <v>321</v>
      </c>
      <c r="AF1327" s="2" t="s">
        <v>322</v>
      </c>
      <c r="AG1327" s="2" t="s">
        <v>322</v>
      </c>
      <c r="AH1327" s="2" t="s">
        <v>323</v>
      </c>
      <c r="AI1327" s="2"/>
      <c r="AJ1327" s="2" t="s">
        <v>321</v>
      </c>
      <c r="AK1327" s="2" t="s">
        <v>322</v>
      </c>
      <c r="AL1327" s="2" t="s">
        <v>322</v>
      </c>
      <c r="AM1327" s="2" t="s">
        <v>323</v>
      </c>
      <c r="AN1327" s="2" t="s">
        <v>6276</v>
      </c>
      <c r="AO1327" s="22">
        <v>0</v>
      </c>
      <c r="AP1327" s="22">
        <v>108</v>
      </c>
      <c r="AQ1327" s="22">
        <v>228</v>
      </c>
      <c r="AR1327" s="22">
        <v>120</v>
      </c>
      <c r="AS1327" s="25">
        <v>9826.83</v>
      </c>
      <c r="AT1327" s="25">
        <v>0</v>
      </c>
      <c r="AU1327" s="25">
        <v>6970.64</v>
      </c>
      <c r="AV1327" s="25">
        <v>0</v>
      </c>
      <c r="AW1327" s="25">
        <v>9826.83</v>
      </c>
      <c r="AX1327" s="25">
        <v>6970.64</v>
      </c>
      <c r="AY1327" s="25">
        <v>-2856.19</v>
      </c>
    </row>
    <row r="1328" spans="2:51" hidden="1">
      <c r="B1328" s="5" t="s">
        <v>551</v>
      </c>
      <c r="C1328" s="2" t="s">
        <v>552</v>
      </c>
      <c r="D1328" s="2"/>
      <c r="E1328" s="2" t="s">
        <v>4054</v>
      </c>
      <c r="F1328" s="2" t="s">
        <v>88</v>
      </c>
      <c r="G1328" s="3">
        <v>46250</v>
      </c>
      <c r="H1328" s="2" t="s">
        <v>6277</v>
      </c>
      <c r="I1328" s="3">
        <v>46250</v>
      </c>
      <c r="J1328" s="2" t="s">
        <v>6278</v>
      </c>
      <c r="K1328" s="2"/>
      <c r="L1328" s="2"/>
      <c r="M1328" s="2" t="s">
        <v>90</v>
      </c>
      <c r="N1328" s="3"/>
      <c r="O1328" s="2"/>
      <c r="P1328" s="2"/>
      <c r="Q1328" s="2" t="s">
        <v>834</v>
      </c>
      <c r="R1328" s="2" t="s">
        <v>834</v>
      </c>
      <c r="S1328" s="2"/>
      <c r="T1328" s="3"/>
      <c r="U1328" s="2"/>
      <c r="V1328" s="2"/>
      <c r="W1328" s="2" t="s">
        <v>893</v>
      </c>
      <c r="X1328" s="2" t="s">
        <v>91</v>
      </c>
      <c r="Y1328" s="2" t="s">
        <v>894</v>
      </c>
      <c r="Z1328" s="2" t="s">
        <v>92</v>
      </c>
      <c r="AA1328" s="2" t="s">
        <v>90</v>
      </c>
      <c r="AB1328" s="2"/>
      <c r="AC1328" s="2" t="s">
        <v>114</v>
      </c>
      <c r="AD1328" s="2">
        <v>1</v>
      </c>
      <c r="AE1328" s="2" t="s">
        <v>321</v>
      </c>
      <c r="AF1328" s="2" t="s">
        <v>322</v>
      </c>
      <c r="AG1328" s="2" t="s">
        <v>322</v>
      </c>
      <c r="AH1328" s="2" t="s">
        <v>323</v>
      </c>
      <c r="AI1328" s="2"/>
      <c r="AJ1328" s="2" t="s">
        <v>231</v>
      </c>
      <c r="AK1328" s="2" t="s">
        <v>207</v>
      </c>
      <c r="AL1328" s="2" t="s">
        <v>207</v>
      </c>
      <c r="AM1328" s="2" t="s">
        <v>178</v>
      </c>
      <c r="AN1328" s="2" t="s">
        <v>1022</v>
      </c>
      <c r="AO1328" s="22">
        <v>0</v>
      </c>
      <c r="AP1328" s="22">
        <v>0</v>
      </c>
      <c r="AQ1328" s="22">
        <v>0</v>
      </c>
      <c r="AR1328" s="22">
        <v>0</v>
      </c>
      <c r="AS1328" s="25">
        <v>8500</v>
      </c>
      <c r="AT1328" s="25">
        <v>0</v>
      </c>
      <c r="AU1328" s="25">
        <v>8713.2999999999993</v>
      </c>
      <c r="AV1328" s="25">
        <v>0</v>
      </c>
      <c r="AW1328" s="25">
        <v>8500</v>
      </c>
      <c r="AX1328" s="25">
        <v>8713.2999999999993</v>
      </c>
      <c r="AY1328" s="25">
        <v>213.3</v>
      </c>
    </row>
    <row r="1329" spans="2:51" hidden="1">
      <c r="B1329" s="5" t="s">
        <v>551</v>
      </c>
      <c r="C1329" s="2" t="s">
        <v>552</v>
      </c>
      <c r="D1329" s="2"/>
      <c r="E1329" s="2" t="s">
        <v>4054</v>
      </c>
      <c r="F1329" s="2" t="s">
        <v>88</v>
      </c>
      <c r="G1329" s="3">
        <v>46250</v>
      </c>
      <c r="H1329" s="2" t="s">
        <v>6279</v>
      </c>
      <c r="I1329" s="3">
        <v>46250</v>
      </c>
      <c r="J1329" s="2" t="s">
        <v>6280</v>
      </c>
      <c r="K1329" s="2"/>
      <c r="L1329" s="2"/>
      <c r="M1329" s="2" t="s">
        <v>90</v>
      </c>
      <c r="N1329" s="3"/>
      <c r="O1329" s="2"/>
      <c r="P1329" s="2"/>
      <c r="Q1329" s="2" t="s">
        <v>834</v>
      </c>
      <c r="R1329" s="2" t="s">
        <v>834</v>
      </c>
      <c r="S1329" s="2"/>
      <c r="T1329" s="3"/>
      <c r="U1329" s="2"/>
      <c r="V1329" s="2"/>
      <c r="W1329" s="2" t="s">
        <v>1138</v>
      </c>
      <c r="X1329" s="2" t="s">
        <v>91</v>
      </c>
      <c r="Y1329" s="2" t="s">
        <v>1228</v>
      </c>
      <c r="Z1329" s="2" t="s">
        <v>92</v>
      </c>
      <c r="AA1329" s="2" t="s">
        <v>90</v>
      </c>
      <c r="AB1329" s="2"/>
      <c r="AC1329" s="2" t="s">
        <v>114</v>
      </c>
      <c r="AD1329" s="2">
        <v>1</v>
      </c>
      <c r="AE1329" s="2" t="s">
        <v>321</v>
      </c>
      <c r="AF1329" s="2" t="s">
        <v>322</v>
      </c>
      <c r="AG1329" s="2" t="s">
        <v>322</v>
      </c>
      <c r="AH1329" s="2" t="s">
        <v>323</v>
      </c>
      <c r="AI1329" s="2"/>
      <c r="AJ1329" s="2" t="s">
        <v>183</v>
      </c>
      <c r="AK1329" s="2" t="s">
        <v>184</v>
      </c>
      <c r="AL1329" s="2" t="s">
        <v>184</v>
      </c>
      <c r="AM1329" s="2" t="s">
        <v>185</v>
      </c>
      <c r="AN1329" s="2" t="s">
        <v>1251</v>
      </c>
      <c r="AO1329" s="22">
        <v>0</v>
      </c>
      <c r="AP1329" s="22">
        <v>0</v>
      </c>
      <c r="AQ1329" s="22">
        <v>0</v>
      </c>
      <c r="AR1329" s="22">
        <v>0</v>
      </c>
      <c r="AS1329" s="25">
        <v>9000</v>
      </c>
      <c r="AT1329" s="25">
        <v>0</v>
      </c>
      <c r="AU1329" s="25">
        <v>9294.19</v>
      </c>
      <c r="AV1329" s="25">
        <v>0</v>
      </c>
      <c r="AW1329" s="25">
        <v>9000</v>
      </c>
      <c r="AX1329" s="25">
        <v>9294.19</v>
      </c>
      <c r="AY1329" s="25">
        <v>294.19</v>
      </c>
    </row>
    <row r="1330" spans="2:51" hidden="1">
      <c r="B1330" s="5" t="s">
        <v>551</v>
      </c>
      <c r="C1330" s="2" t="s">
        <v>552</v>
      </c>
      <c r="D1330" s="2"/>
      <c r="E1330" s="2" t="s">
        <v>4054</v>
      </c>
      <c r="F1330" s="2" t="s">
        <v>88</v>
      </c>
      <c r="G1330" s="3">
        <v>46250</v>
      </c>
      <c r="H1330" s="2" t="s">
        <v>6281</v>
      </c>
      <c r="I1330" s="3">
        <v>46250</v>
      </c>
      <c r="J1330" s="2" t="s">
        <v>6282</v>
      </c>
      <c r="K1330" s="2"/>
      <c r="L1330" s="2"/>
      <c r="M1330" s="2" t="s">
        <v>90</v>
      </c>
      <c r="N1330" s="3"/>
      <c r="O1330" s="2"/>
      <c r="P1330" s="2"/>
      <c r="Q1330" s="2" t="s">
        <v>834</v>
      </c>
      <c r="R1330" s="2" t="s">
        <v>834</v>
      </c>
      <c r="S1330" s="2"/>
      <c r="T1330" s="3"/>
      <c r="U1330" s="2"/>
      <c r="V1330" s="2"/>
      <c r="W1330" s="2" t="s">
        <v>6283</v>
      </c>
      <c r="X1330" s="2" t="s">
        <v>91</v>
      </c>
      <c r="Y1330" s="2" t="s">
        <v>6284</v>
      </c>
      <c r="Z1330" s="2" t="s">
        <v>92</v>
      </c>
      <c r="AA1330" s="2" t="s">
        <v>90</v>
      </c>
      <c r="AB1330" s="2"/>
      <c r="AC1330" s="2" t="s">
        <v>114</v>
      </c>
      <c r="AD1330" s="2">
        <v>1</v>
      </c>
      <c r="AE1330" s="2" t="s">
        <v>321</v>
      </c>
      <c r="AF1330" s="2" t="s">
        <v>322</v>
      </c>
      <c r="AG1330" s="2" t="s">
        <v>322</v>
      </c>
      <c r="AH1330" s="2" t="s">
        <v>323</v>
      </c>
      <c r="AI1330" s="2"/>
      <c r="AJ1330" s="2" t="s">
        <v>183</v>
      </c>
      <c r="AK1330" s="2" t="s">
        <v>184</v>
      </c>
      <c r="AL1330" s="2" t="s">
        <v>184</v>
      </c>
      <c r="AM1330" s="2" t="s">
        <v>185</v>
      </c>
      <c r="AN1330" s="2" t="s">
        <v>1008</v>
      </c>
      <c r="AO1330" s="22">
        <v>0</v>
      </c>
      <c r="AP1330" s="22">
        <v>0</v>
      </c>
      <c r="AQ1330" s="22">
        <v>0</v>
      </c>
      <c r="AR1330" s="22">
        <v>0</v>
      </c>
      <c r="AS1330" s="25">
        <v>12000</v>
      </c>
      <c r="AT1330" s="25">
        <v>2000</v>
      </c>
      <c r="AU1330" s="25">
        <v>7551.53</v>
      </c>
      <c r="AV1330" s="25">
        <v>0</v>
      </c>
      <c r="AW1330" s="25">
        <v>10000</v>
      </c>
      <c r="AX1330" s="25">
        <v>7551.53</v>
      </c>
      <c r="AY1330" s="25">
        <v>-2448.4699999999998</v>
      </c>
    </row>
    <row r="1331" spans="2:51" hidden="1">
      <c r="B1331" s="5" t="s">
        <v>551</v>
      </c>
      <c r="C1331" s="2" t="s">
        <v>552</v>
      </c>
      <c r="D1331" s="2"/>
      <c r="E1331" s="2" t="s">
        <v>4054</v>
      </c>
      <c r="F1331" s="2" t="s">
        <v>88</v>
      </c>
      <c r="G1331" s="3">
        <v>46250</v>
      </c>
      <c r="H1331" s="2" t="s">
        <v>6285</v>
      </c>
      <c r="I1331" s="3">
        <v>46250</v>
      </c>
      <c r="J1331" s="2" t="s">
        <v>6286</v>
      </c>
      <c r="K1331" s="2"/>
      <c r="L1331" s="2"/>
      <c r="M1331" s="2" t="s">
        <v>90</v>
      </c>
      <c r="N1331" s="3"/>
      <c r="O1331" s="2"/>
      <c r="P1331" s="2"/>
      <c r="Q1331" s="2" t="s">
        <v>834</v>
      </c>
      <c r="R1331" s="2" t="s">
        <v>834</v>
      </c>
      <c r="S1331" s="2"/>
      <c r="T1331" s="3"/>
      <c r="U1331" s="2"/>
      <c r="V1331" s="2"/>
      <c r="W1331" s="2" t="s">
        <v>6287</v>
      </c>
      <c r="X1331" s="2" t="s">
        <v>91</v>
      </c>
      <c r="Y1331" s="2" t="s">
        <v>6288</v>
      </c>
      <c r="Z1331" s="2" t="s">
        <v>92</v>
      </c>
      <c r="AA1331" s="2" t="s">
        <v>90</v>
      </c>
      <c r="AB1331" s="2"/>
      <c r="AC1331" s="2" t="s">
        <v>93</v>
      </c>
      <c r="AD1331" s="2">
        <v>1</v>
      </c>
      <c r="AE1331" s="2" t="s">
        <v>321</v>
      </c>
      <c r="AF1331" s="2" t="s">
        <v>322</v>
      </c>
      <c r="AG1331" s="2" t="s">
        <v>322</v>
      </c>
      <c r="AH1331" s="2" t="s">
        <v>323</v>
      </c>
      <c r="AI1331" s="2"/>
      <c r="AJ1331" s="2" t="s">
        <v>321</v>
      </c>
      <c r="AK1331" s="2" t="s">
        <v>322</v>
      </c>
      <c r="AL1331" s="2" t="s">
        <v>322</v>
      </c>
      <c r="AM1331" s="2" t="s">
        <v>323</v>
      </c>
      <c r="AN1331" s="2" t="s">
        <v>1064</v>
      </c>
      <c r="AO1331" s="22">
        <v>0</v>
      </c>
      <c r="AP1331" s="22">
        <v>0</v>
      </c>
      <c r="AQ1331" s="22">
        <v>0</v>
      </c>
      <c r="AR1331" s="22">
        <v>0</v>
      </c>
      <c r="AS1331" s="25">
        <v>8500</v>
      </c>
      <c r="AT1331" s="25">
        <v>0</v>
      </c>
      <c r="AU1331" s="25">
        <v>6970.64</v>
      </c>
      <c r="AV1331" s="25">
        <v>0</v>
      </c>
      <c r="AW1331" s="25">
        <v>8500</v>
      </c>
      <c r="AX1331" s="25">
        <v>6970.64</v>
      </c>
      <c r="AY1331" s="25">
        <v>-1529.36</v>
      </c>
    </row>
    <row r="1332" spans="2:51" hidden="1">
      <c r="B1332" s="5" t="s">
        <v>551</v>
      </c>
      <c r="C1332" s="2" t="s">
        <v>552</v>
      </c>
      <c r="D1332" s="2"/>
      <c r="E1332" s="2"/>
      <c r="F1332" s="2" t="s">
        <v>88</v>
      </c>
      <c r="G1332" s="3">
        <v>46250</v>
      </c>
      <c r="H1332" s="2" t="s">
        <v>6289</v>
      </c>
      <c r="I1332" s="3">
        <v>46250</v>
      </c>
      <c r="J1332" s="2" t="s">
        <v>6290</v>
      </c>
      <c r="K1332" s="2"/>
      <c r="L1332" s="2"/>
      <c r="M1332" s="2" t="s">
        <v>90</v>
      </c>
      <c r="N1332" s="3"/>
      <c r="O1332" s="2"/>
      <c r="P1332" s="2"/>
      <c r="Q1332" s="2" t="s">
        <v>553</v>
      </c>
      <c r="R1332" s="2" t="s">
        <v>553</v>
      </c>
      <c r="S1332" s="2"/>
      <c r="T1332" s="3"/>
      <c r="U1332" s="2"/>
      <c r="V1332" s="2"/>
      <c r="W1332" s="2" t="s">
        <v>694</v>
      </c>
      <c r="X1332" s="2" t="s">
        <v>91</v>
      </c>
      <c r="Y1332" s="2" t="s">
        <v>695</v>
      </c>
      <c r="Z1332" s="2" t="s">
        <v>92</v>
      </c>
      <c r="AA1332" s="2" t="s">
        <v>90</v>
      </c>
      <c r="AB1332" s="2"/>
      <c r="AC1332" s="2" t="s">
        <v>93</v>
      </c>
      <c r="AD1332" s="2">
        <v>1</v>
      </c>
      <c r="AE1332" s="2" t="s">
        <v>554</v>
      </c>
      <c r="AF1332" s="2" t="s">
        <v>555</v>
      </c>
      <c r="AG1332" s="2" t="s">
        <v>322</v>
      </c>
      <c r="AH1332" s="2" t="s">
        <v>556</v>
      </c>
      <c r="AI1332" s="2" t="s">
        <v>557</v>
      </c>
      <c r="AJ1332" s="2" t="s">
        <v>321</v>
      </c>
      <c r="AK1332" s="2" t="s">
        <v>322</v>
      </c>
      <c r="AL1332" s="2" t="s">
        <v>322</v>
      </c>
      <c r="AM1332" s="2" t="s">
        <v>323</v>
      </c>
      <c r="AN1332" s="2" t="s">
        <v>1266</v>
      </c>
      <c r="AO1332" s="22">
        <v>0</v>
      </c>
      <c r="AP1332" s="22">
        <v>0</v>
      </c>
      <c r="AQ1332" s="22">
        <v>0</v>
      </c>
      <c r="AR1332" s="22">
        <v>0</v>
      </c>
      <c r="AS1332" s="25">
        <v>8750</v>
      </c>
      <c r="AT1332" s="25">
        <v>0</v>
      </c>
      <c r="AU1332" s="25">
        <v>9100</v>
      </c>
      <c r="AV1332" s="25">
        <v>0</v>
      </c>
      <c r="AW1332" s="25">
        <v>8750</v>
      </c>
      <c r="AX1332" s="25">
        <v>9100</v>
      </c>
      <c r="AY1332" s="25">
        <v>350</v>
      </c>
    </row>
    <row r="1333" spans="2:51" hidden="1">
      <c r="B1333" s="5" t="s">
        <v>649</v>
      </c>
      <c r="C1333" s="2" t="s">
        <v>107</v>
      </c>
      <c r="D1333" s="2"/>
      <c r="E1333" s="2" t="s">
        <v>6291</v>
      </c>
      <c r="F1333" s="2"/>
      <c r="G1333" s="3">
        <v>46250</v>
      </c>
      <c r="H1333" s="2" t="s">
        <v>6292</v>
      </c>
      <c r="I1333" s="3">
        <v>46250</v>
      </c>
      <c r="J1333" s="2" t="s">
        <v>6293</v>
      </c>
      <c r="K1333" s="2"/>
      <c r="L1333" s="2"/>
      <c r="M1333" s="2" t="s">
        <v>90</v>
      </c>
      <c r="N1333" s="3"/>
      <c r="O1333" s="2"/>
      <c r="P1333" s="2"/>
      <c r="Q1333" s="2" t="s">
        <v>680</v>
      </c>
      <c r="R1333" s="2" t="s">
        <v>680</v>
      </c>
      <c r="S1333" s="2"/>
      <c r="T1333" s="3"/>
      <c r="U1333" s="2"/>
      <c r="V1333" s="2"/>
      <c r="W1333" s="2" t="s">
        <v>6294</v>
      </c>
      <c r="X1333" s="2" t="s">
        <v>91</v>
      </c>
      <c r="Y1333" s="2" t="s">
        <v>6295</v>
      </c>
      <c r="Z1333" s="2" t="s">
        <v>92</v>
      </c>
      <c r="AA1333" s="2" t="s">
        <v>90</v>
      </c>
      <c r="AB1333" s="2"/>
      <c r="AC1333" s="2" t="s">
        <v>114</v>
      </c>
      <c r="AD1333" s="2">
        <v>1</v>
      </c>
      <c r="AE1333" s="2" t="s">
        <v>157</v>
      </c>
      <c r="AF1333" s="2" t="s">
        <v>158</v>
      </c>
      <c r="AG1333" s="2" t="s">
        <v>158</v>
      </c>
      <c r="AH1333" s="2" t="s">
        <v>159</v>
      </c>
      <c r="AI1333" s="2"/>
      <c r="AJ1333" s="2" t="s">
        <v>97</v>
      </c>
      <c r="AK1333" s="2" t="s">
        <v>14</v>
      </c>
      <c r="AL1333" s="2" t="s">
        <v>14</v>
      </c>
      <c r="AM1333" s="2" t="s">
        <v>6296</v>
      </c>
      <c r="AN1333" s="2" t="s">
        <v>6297</v>
      </c>
      <c r="AO1333" s="22">
        <v>0</v>
      </c>
      <c r="AP1333" s="22">
        <v>0</v>
      </c>
      <c r="AQ1333" s="22">
        <v>0</v>
      </c>
      <c r="AR1333" s="22">
        <v>0</v>
      </c>
      <c r="AS1333" s="25">
        <v>11000</v>
      </c>
      <c r="AT1333" s="25">
        <v>0</v>
      </c>
      <c r="AU1333" s="25">
        <v>13750</v>
      </c>
      <c r="AV1333" s="25">
        <v>0</v>
      </c>
      <c r="AW1333" s="25">
        <v>11000</v>
      </c>
      <c r="AX1333" s="25">
        <v>13750</v>
      </c>
      <c r="AY1333" s="25">
        <v>2750</v>
      </c>
    </row>
    <row r="1334" spans="2:51" hidden="1">
      <c r="B1334" s="5" t="s">
        <v>649</v>
      </c>
      <c r="C1334" s="2" t="s">
        <v>107</v>
      </c>
      <c r="D1334" s="2"/>
      <c r="E1334" s="2" t="s">
        <v>6291</v>
      </c>
      <c r="F1334" s="2"/>
      <c r="G1334" s="3">
        <v>46250</v>
      </c>
      <c r="H1334" s="2" t="s">
        <v>6298</v>
      </c>
      <c r="I1334" s="3">
        <v>46250</v>
      </c>
      <c r="J1334" s="2" t="s">
        <v>6299</v>
      </c>
      <c r="K1334" s="2"/>
      <c r="L1334" s="2"/>
      <c r="M1334" s="2" t="s">
        <v>90</v>
      </c>
      <c r="N1334" s="3"/>
      <c r="O1334" s="2"/>
      <c r="P1334" s="2"/>
      <c r="Q1334" s="2" t="s">
        <v>680</v>
      </c>
      <c r="R1334" s="2" t="s">
        <v>680</v>
      </c>
      <c r="S1334" s="2"/>
      <c r="T1334" s="3"/>
      <c r="U1334" s="2"/>
      <c r="V1334" s="2"/>
      <c r="W1334" s="2" t="s">
        <v>6300</v>
      </c>
      <c r="X1334" s="2" t="s">
        <v>788</v>
      </c>
      <c r="Y1334" s="2" t="s">
        <v>6301</v>
      </c>
      <c r="Z1334" s="2" t="s">
        <v>92</v>
      </c>
      <c r="AA1334" s="2" t="s">
        <v>90</v>
      </c>
      <c r="AB1334" s="2"/>
      <c r="AC1334" s="2" t="s">
        <v>114</v>
      </c>
      <c r="AD1334" s="2">
        <v>1</v>
      </c>
      <c r="AE1334" s="2" t="s">
        <v>157</v>
      </c>
      <c r="AF1334" s="2" t="s">
        <v>158</v>
      </c>
      <c r="AG1334" s="2" t="s">
        <v>158</v>
      </c>
      <c r="AH1334" s="2" t="s">
        <v>159</v>
      </c>
      <c r="AI1334" s="2"/>
      <c r="AJ1334" s="2" t="s">
        <v>97</v>
      </c>
      <c r="AK1334" s="2" t="s">
        <v>14</v>
      </c>
      <c r="AL1334" s="2" t="s">
        <v>14</v>
      </c>
      <c r="AM1334" s="2" t="s">
        <v>6296</v>
      </c>
      <c r="AN1334" s="2" t="s">
        <v>6297</v>
      </c>
      <c r="AO1334" s="22">
        <v>0</v>
      </c>
      <c r="AP1334" s="22">
        <v>0</v>
      </c>
      <c r="AQ1334" s="22">
        <v>0</v>
      </c>
      <c r="AR1334" s="22">
        <v>0</v>
      </c>
      <c r="AS1334" s="25">
        <v>11000</v>
      </c>
      <c r="AT1334" s="25">
        <v>0</v>
      </c>
      <c r="AU1334" s="25">
        <v>13750</v>
      </c>
      <c r="AV1334" s="25">
        <v>0</v>
      </c>
      <c r="AW1334" s="25">
        <v>11000</v>
      </c>
      <c r="AX1334" s="25">
        <v>13750</v>
      </c>
      <c r="AY1334" s="25">
        <v>2750</v>
      </c>
    </row>
    <row r="1335" spans="2:51">
      <c r="B1335" s="5" t="s">
        <v>17</v>
      </c>
      <c r="C1335" s="2" t="s">
        <v>524</v>
      </c>
      <c r="D1335" s="2" t="s">
        <v>100</v>
      </c>
      <c r="E1335" s="2" t="s">
        <v>4239</v>
      </c>
      <c r="F1335" s="2" t="s">
        <v>88</v>
      </c>
      <c r="G1335" s="3">
        <v>46250</v>
      </c>
      <c r="H1335" s="2" t="s">
        <v>6302</v>
      </c>
      <c r="I1335" s="3">
        <v>46250</v>
      </c>
      <c r="J1335" s="2" t="s">
        <v>6303</v>
      </c>
      <c r="K1335" s="2" t="s">
        <v>208</v>
      </c>
      <c r="L1335" s="2"/>
      <c r="M1335" s="2" t="s">
        <v>90</v>
      </c>
      <c r="N1335" s="3"/>
      <c r="O1335" s="2"/>
      <c r="P1335" s="2"/>
      <c r="Q1335" s="2" t="s">
        <v>22</v>
      </c>
      <c r="R1335" s="2" t="s">
        <v>22</v>
      </c>
      <c r="S1335" s="2"/>
      <c r="T1335" s="3">
        <v>46250</v>
      </c>
      <c r="U1335" s="2" t="s">
        <v>6304</v>
      </c>
      <c r="V1335" s="2"/>
      <c r="W1335" s="2" t="s">
        <v>905</v>
      </c>
      <c r="X1335" s="2" t="s">
        <v>91</v>
      </c>
      <c r="Y1335" s="2" t="s">
        <v>906</v>
      </c>
      <c r="Z1335" s="2" t="s">
        <v>149</v>
      </c>
      <c r="AA1335" s="2" t="s">
        <v>90</v>
      </c>
      <c r="AB1335" s="2"/>
      <c r="AC1335" s="2" t="s">
        <v>114</v>
      </c>
      <c r="AD1335" s="2">
        <v>1</v>
      </c>
      <c r="AE1335" s="2" t="s">
        <v>189</v>
      </c>
      <c r="AF1335" s="2" t="s">
        <v>190</v>
      </c>
      <c r="AG1335" s="2" t="s">
        <v>14</v>
      </c>
      <c r="AH1335" s="2" t="s">
        <v>191</v>
      </c>
      <c r="AI1335" s="2"/>
      <c r="AJ1335" s="2" t="s">
        <v>172</v>
      </c>
      <c r="AK1335" s="2" t="s">
        <v>173</v>
      </c>
      <c r="AL1335" s="2" t="s">
        <v>173</v>
      </c>
      <c r="AM1335" s="2" t="s">
        <v>174</v>
      </c>
      <c r="AN1335" s="2" t="s">
        <v>6305</v>
      </c>
      <c r="AO1335" s="22">
        <v>0</v>
      </c>
      <c r="AP1335" s="22">
        <v>470</v>
      </c>
      <c r="AQ1335" s="22">
        <v>1045</v>
      </c>
      <c r="AR1335" s="22">
        <v>575</v>
      </c>
      <c r="AS1335" s="25">
        <v>42104.53</v>
      </c>
      <c r="AT1335" s="25">
        <v>660.36</v>
      </c>
      <c r="AU1335" s="25">
        <v>27785.31</v>
      </c>
      <c r="AV1335" s="25">
        <v>0</v>
      </c>
      <c r="AW1335" s="25">
        <v>41444.17</v>
      </c>
      <c r="AX1335" s="25">
        <v>27785.31</v>
      </c>
      <c r="AY1335" s="25">
        <v>-13658.86</v>
      </c>
    </row>
    <row r="1336" spans="2:51">
      <c r="B1336" s="5" t="s">
        <v>17</v>
      </c>
      <c r="C1336" s="2" t="s">
        <v>524</v>
      </c>
      <c r="D1336" s="2" t="s">
        <v>100</v>
      </c>
      <c r="E1336" s="2" t="s">
        <v>4239</v>
      </c>
      <c r="F1336" s="2" t="s">
        <v>88</v>
      </c>
      <c r="G1336" s="3">
        <v>46250</v>
      </c>
      <c r="H1336" s="2" t="s">
        <v>6306</v>
      </c>
      <c r="I1336" s="3">
        <v>46250</v>
      </c>
      <c r="J1336" s="2" t="s">
        <v>6307</v>
      </c>
      <c r="K1336" s="2" t="s">
        <v>208</v>
      </c>
      <c r="L1336" s="2"/>
      <c r="M1336" s="2" t="s">
        <v>90</v>
      </c>
      <c r="N1336" s="3"/>
      <c r="O1336" s="2"/>
      <c r="P1336" s="2"/>
      <c r="Q1336" s="2" t="s">
        <v>22</v>
      </c>
      <c r="R1336" s="2" t="s">
        <v>22</v>
      </c>
      <c r="S1336" s="2"/>
      <c r="T1336" s="3">
        <v>46250</v>
      </c>
      <c r="U1336" s="2" t="s">
        <v>6308</v>
      </c>
      <c r="V1336" s="2"/>
      <c r="W1336" s="2" t="s">
        <v>804</v>
      </c>
      <c r="X1336" s="2" t="s">
        <v>91</v>
      </c>
      <c r="Y1336" s="2" t="s">
        <v>805</v>
      </c>
      <c r="Z1336" s="2" t="s">
        <v>149</v>
      </c>
      <c r="AA1336" s="2" t="s">
        <v>90</v>
      </c>
      <c r="AB1336" s="2"/>
      <c r="AC1336" s="2" t="s">
        <v>114</v>
      </c>
      <c r="AD1336" s="2">
        <v>1</v>
      </c>
      <c r="AE1336" s="2" t="s">
        <v>189</v>
      </c>
      <c r="AF1336" s="2" t="s">
        <v>190</v>
      </c>
      <c r="AG1336" s="2" t="s">
        <v>14</v>
      </c>
      <c r="AH1336" s="2" t="s">
        <v>191</v>
      </c>
      <c r="AI1336" s="2"/>
      <c r="AJ1336" s="2" t="s">
        <v>123</v>
      </c>
      <c r="AK1336" s="2" t="s">
        <v>13</v>
      </c>
      <c r="AL1336" s="2" t="s">
        <v>13</v>
      </c>
      <c r="AM1336" s="2" t="s">
        <v>124</v>
      </c>
      <c r="AN1336" s="2" t="s">
        <v>6309</v>
      </c>
      <c r="AO1336" s="22">
        <v>0</v>
      </c>
      <c r="AP1336" s="22">
        <v>750</v>
      </c>
      <c r="AQ1336" s="22">
        <v>750</v>
      </c>
      <c r="AR1336" s="22">
        <v>0</v>
      </c>
      <c r="AS1336" s="25">
        <v>27191.56</v>
      </c>
      <c r="AT1336" s="25">
        <v>41.83</v>
      </c>
      <c r="AU1336" s="25">
        <v>26924.46</v>
      </c>
      <c r="AV1336" s="25">
        <v>0</v>
      </c>
      <c r="AW1336" s="25">
        <v>27149.73</v>
      </c>
      <c r="AX1336" s="25">
        <v>26924.46</v>
      </c>
      <c r="AY1336" s="25">
        <v>-225.27</v>
      </c>
    </row>
    <row r="1337" spans="2:51">
      <c r="B1337" s="5" t="s">
        <v>17</v>
      </c>
      <c r="C1337" s="2" t="s">
        <v>524</v>
      </c>
      <c r="D1337" s="2" t="s">
        <v>100</v>
      </c>
      <c r="E1337" s="2" t="s">
        <v>4239</v>
      </c>
      <c r="F1337" s="2" t="s">
        <v>88</v>
      </c>
      <c r="G1337" s="3">
        <v>46250</v>
      </c>
      <c r="H1337" s="2" t="s">
        <v>6310</v>
      </c>
      <c r="I1337" s="3">
        <v>46250</v>
      </c>
      <c r="J1337" s="2" t="s">
        <v>6311</v>
      </c>
      <c r="K1337" s="2" t="s">
        <v>208</v>
      </c>
      <c r="L1337" s="2"/>
      <c r="M1337" s="2" t="s">
        <v>90</v>
      </c>
      <c r="N1337" s="3"/>
      <c r="O1337" s="2"/>
      <c r="P1337" s="2"/>
      <c r="Q1337" s="2" t="s">
        <v>22</v>
      </c>
      <c r="R1337" s="2" t="s">
        <v>22</v>
      </c>
      <c r="S1337" s="2"/>
      <c r="T1337" s="3">
        <v>46250</v>
      </c>
      <c r="U1337" s="2" t="s">
        <v>6312</v>
      </c>
      <c r="V1337" s="2"/>
      <c r="W1337" s="2" t="s">
        <v>264</v>
      </c>
      <c r="X1337" s="2" t="s">
        <v>91</v>
      </c>
      <c r="Y1337" s="2" t="s">
        <v>265</v>
      </c>
      <c r="Z1337" s="2" t="s">
        <v>149</v>
      </c>
      <c r="AA1337" s="2" t="s">
        <v>90</v>
      </c>
      <c r="AB1337" s="2"/>
      <c r="AC1337" s="2" t="s">
        <v>114</v>
      </c>
      <c r="AD1337" s="2">
        <v>1</v>
      </c>
      <c r="AE1337" s="2" t="s">
        <v>189</v>
      </c>
      <c r="AF1337" s="2" t="s">
        <v>190</v>
      </c>
      <c r="AG1337" s="2" t="s">
        <v>14</v>
      </c>
      <c r="AH1337" s="2" t="s">
        <v>191</v>
      </c>
      <c r="AI1337" s="2"/>
      <c r="AJ1337" s="2" t="s">
        <v>232</v>
      </c>
      <c r="AK1337" s="2" t="s">
        <v>5</v>
      </c>
      <c r="AL1337" s="2" t="s">
        <v>5</v>
      </c>
      <c r="AM1337" s="2" t="s">
        <v>178</v>
      </c>
      <c r="AN1337" s="2" t="s">
        <v>6313</v>
      </c>
      <c r="AO1337" s="22">
        <v>0</v>
      </c>
      <c r="AP1337" s="22">
        <v>805</v>
      </c>
      <c r="AQ1337" s="22">
        <v>805</v>
      </c>
      <c r="AR1337" s="22">
        <v>0</v>
      </c>
      <c r="AS1337" s="25">
        <v>30317.39</v>
      </c>
      <c r="AT1337" s="25">
        <v>1203.3499999999999</v>
      </c>
      <c r="AU1337" s="25">
        <v>27654.71</v>
      </c>
      <c r="AV1337" s="25">
        <v>0</v>
      </c>
      <c r="AW1337" s="25">
        <v>29114.04</v>
      </c>
      <c r="AX1337" s="25">
        <v>27654.71</v>
      </c>
      <c r="AY1337" s="25">
        <v>-1459.33</v>
      </c>
    </row>
    <row r="1338" spans="2:51">
      <c r="B1338" s="5" t="s">
        <v>17</v>
      </c>
      <c r="C1338" s="2" t="s">
        <v>524</v>
      </c>
      <c r="D1338" s="2" t="s">
        <v>100</v>
      </c>
      <c r="E1338" s="2" t="s">
        <v>4239</v>
      </c>
      <c r="F1338" s="2" t="s">
        <v>88</v>
      </c>
      <c r="G1338" s="3">
        <v>46250</v>
      </c>
      <c r="H1338" s="2" t="s">
        <v>6314</v>
      </c>
      <c r="I1338" s="3">
        <v>46250</v>
      </c>
      <c r="J1338" s="2" t="s">
        <v>6315</v>
      </c>
      <c r="K1338" s="2" t="s">
        <v>208</v>
      </c>
      <c r="L1338" s="2"/>
      <c r="M1338" s="2" t="s">
        <v>90</v>
      </c>
      <c r="N1338" s="3"/>
      <c r="O1338" s="2"/>
      <c r="P1338" s="2"/>
      <c r="Q1338" s="2" t="s">
        <v>22</v>
      </c>
      <c r="R1338" s="2" t="s">
        <v>22</v>
      </c>
      <c r="S1338" s="2"/>
      <c r="T1338" s="3">
        <v>46250</v>
      </c>
      <c r="U1338" s="2" t="s">
        <v>6316</v>
      </c>
      <c r="V1338" s="2"/>
      <c r="W1338" s="2" t="s">
        <v>332</v>
      </c>
      <c r="X1338" s="2" t="s">
        <v>91</v>
      </c>
      <c r="Y1338" s="2" t="s">
        <v>333</v>
      </c>
      <c r="Z1338" s="2" t="s">
        <v>149</v>
      </c>
      <c r="AA1338" s="2" t="s">
        <v>90</v>
      </c>
      <c r="AB1338" s="2"/>
      <c r="AC1338" s="2" t="s">
        <v>114</v>
      </c>
      <c r="AD1338" s="2">
        <v>1</v>
      </c>
      <c r="AE1338" s="2" t="s">
        <v>189</v>
      </c>
      <c r="AF1338" s="2" t="s">
        <v>190</v>
      </c>
      <c r="AG1338" s="2" t="s">
        <v>14</v>
      </c>
      <c r="AH1338" s="2" t="s">
        <v>191</v>
      </c>
      <c r="AI1338" s="2"/>
      <c r="AJ1338" s="2" t="s">
        <v>123</v>
      </c>
      <c r="AK1338" s="2" t="s">
        <v>13</v>
      </c>
      <c r="AL1338" s="2" t="s">
        <v>13</v>
      </c>
      <c r="AM1338" s="2" t="s">
        <v>124</v>
      </c>
      <c r="AN1338" s="2" t="s">
        <v>6317</v>
      </c>
      <c r="AO1338" s="22">
        <v>0</v>
      </c>
      <c r="AP1338" s="22">
        <v>737</v>
      </c>
      <c r="AQ1338" s="22">
        <v>737</v>
      </c>
      <c r="AR1338" s="22">
        <v>0</v>
      </c>
      <c r="AS1338" s="25">
        <v>27570.91</v>
      </c>
      <c r="AT1338" s="25">
        <v>0</v>
      </c>
      <c r="AU1338" s="25">
        <v>26469.98</v>
      </c>
      <c r="AV1338" s="25">
        <v>0</v>
      </c>
      <c r="AW1338" s="25">
        <v>27570.91</v>
      </c>
      <c r="AX1338" s="25">
        <v>26469.98</v>
      </c>
      <c r="AY1338" s="25">
        <v>-1100.93</v>
      </c>
    </row>
    <row r="1339" spans="2:51">
      <c r="B1339" s="5" t="s">
        <v>17</v>
      </c>
      <c r="C1339" s="2" t="s">
        <v>524</v>
      </c>
      <c r="D1339" s="2" t="s">
        <v>100</v>
      </c>
      <c r="E1339" s="2" t="s">
        <v>4239</v>
      </c>
      <c r="F1339" s="2" t="s">
        <v>88</v>
      </c>
      <c r="G1339" s="3">
        <v>46250</v>
      </c>
      <c r="H1339" s="2" t="s">
        <v>6318</v>
      </c>
      <c r="I1339" s="3">
        <v>46250</v>
      </c>
      <c r="J1339" s="2" t="s">
        <v>6319</v>
      </c>
      <c r="K1339" s="2" t="s">
        <v>208</v>
      </c>
      <c r="L1339" s="2"/>
      <c r="M1339" s="2" t="s">
        <v>90</v>
      </c>
      <c r="N1339" s="3"/>
      <c r="O1339" s="2"/>
      <c r="P1339" s="2"/>
      <c r="Q1339" s="2" t="s">
        <v>22</v>
      </c>
      <c r="R1339" s="2" t="s">
        <v>22</v>
      </c>
      <c r="S1339" s="2"/>
      <c r="T1339" s="3">
        <v>46250</v>
      </c>
      <c r="U1339" s="2" t="s">
        <v>6320</v>
      </c>
      <c r="V1339" s="2"/>
      <c r="W1339" s="2" t="s">
        <v>821</v>
      </c>
      <c r="X1339" s="2" t="s">
        <v>91</v>
      </c>
      <c r="Y1339" s="2" t="s">
        <v>822</v>
      </c>
      <c r="Z1339" s="2" t="s">
        <v>149</v>
      </c>
      <c r="AA1339" s="2" t="s">
        <v>90</v>
      </c>
      <c r="AB1339" s="2"/>
      <c r="AC1339" s="2" t="s">
        <v>114</v>
      </c>
      <c r="AD1339" s="2">
        <v>1</v>
      </c>
      <c r="AE1339" s="2" t="s">
        <v>189</v>
      </c>
      <c r="AF1339" s="2" t="s">
        <v>190</v>
      </c>
      <c r="AG1339" s="2" t="s">
        <v>14</v>
      </c>
      <c r="AH1339" s="2" t="s">
        <v>191</v>
      </c>
      <c r="AI1339" s="2"/>
      <c r="AJ1339" s="2" t="s">
        <v>236</v>
      </c>
      <c r="AK1339" s="2" t="s">
        <v>168</v>
      </c>
      <c r="AL1339" s="2" t="s">
        <v>168</v>
      </c>
      <c r="AM1339" s="2" t="s">
        <v>237</v>
      </c>
      <c r="AN1339" s="2" t="s">
        <v>6321</v>
      </c>
      <c r="AO1339" s="22">
        <v>0</v>
      </c>
      <c r="AP1339" s="22">
        <v>385</v>
      </c>
      <c r="AQ1339" s="22">
        <v>385</v>
      </c>
      <c r="AR1339" s="22">
        <v>0</v>
      </c>
      <c r="AS1339" s="25">
        <v>16658.72</v>
      </c>
      <c r="AT1339" s="25">
        <v>0</v>
      </c>
      <c r="AU1339" s="25">
        <v>26540.11</v>
      </c>
      <c r="AV1339" s="25">
        <v>0</v>
      </c>
      <c r="AW1339" s="25">
        <v>16658.72</v>
      </c>
      <c r="AX1339" s="25">
        <v>26540.11</v>
      </c>
      <c r="AY1339" s="25">
        <v>9881.39</v>
      </c>
    </row>
    <row r="1340" spans="2:51">
      <c r="B1340" s="5" t="s">
        <v>17</v>
      </c>
      <c r="C1340" s="2" t="s">
        <v>524</v>
      </c>
      <c r="D1340" s="2"/>
      <c r="E1340" s="2" t="s">
        <v>4239</v>
      </c>
      <c r="F1340" s="2" t="s">
        <v>88</v>
      </c>
      <c r="G1340" s="3">
        <v>46250</v>
      </c>
      <c r="H1340" s="2" t="s">
        <v>6322</v>
      </c>
      <c r="I1340" s="3">
        <v>46250</v>
      </c>
      <c r="J1340" s="2" t="s">
        <v>6323</v>
      </c>
      <c r="K1340" s="2" t="s">
        <v>208</v>
      </c>
      <c r="L1340" s="2"/>
      <c r="M1340" s="2" t="s">
        <v>90</v>
      </c>
      <c r="N1340" s="3"/>
      <c r="O1340" s="2"/>
      <c r="P1340" s="2"/>
      <c r="Q1340" s="2" t="s">
        <v>22</v>
      </c>
      <c r="R1340" s="2" t="s">
        <v>22</v>
      </c>
      <c r="S1340" s="2"/>
      <c r="T1340" s="3">
        <v>46250</v>
      </c>
      <c r="U1340" s="2" t="s">
        <v>6324</v>
      </c>
      <c r="V1340" s="2"/>
      <c r="W1340" s="2" t="s">
        <v>1122</v>
      </c>
      <c r="X1340" s="2" t="s">
        <v>91</v>
      </c>
      <c r="Y1340" s="2" t="s">
        <v>1107</v>
      </c>
      <c r="Z1340" s="2" t="s">
        <v>149</v>
      </c>
      <c r="AA1340" s="2" t="s">
        <v>90</v>
      </c>
      <c r="AB1340" s="2"/>
      <c r="AC1340" s="2" t="s">
        <v>114</v>
      </c>
      <c r="AD1340" s="2">
        <v>1</v>
      </c>
      <c r="AE1340" s="2" t="s">
        <v>189</v>
      </c>
      <c r="AF1340" s="2" t="s">
        <v>190</v>
      </c>
      <c r="AG1340" s="2" t="s">
        <v>14</v>
      </c>
      <c r="AH1340" s="2" t="s">
        <v>191</v>
      </c>
      <c r="AI1340" s="2"/>
      <c r="AJ1340" s="2" t="s">
        <v>308</v>
      </c>
      <c r="AK1340" s="2" t="s">
        <v>309</v>
      </c>
      <c r="AL1340" s="2" t="s">
        <v>309</v>
      </c>
      <c r="AM1340" s="2" t="s">
        <v>310</v>
      </c>
      <c r="AN1340" s="2" t="s">
        <v>6325</v>
      </c>
      <c r="AO1340" s="22">
        <v>0</v>
      </c>
      <c r="AP1340" s="22">
        <v>790</v>
      </c>
      <c r="AQ1340" s="22">
        <v>1040</v>
      </c>
      <c r="AR1340" s="22">
        <v>250</v>
      </c>
      <c r="AS1340" s="25">
        <v>46873.37</v>
      </c>
      <c r="AT1340" s="25">
        <v>4580.92</v>
      </c>
      <c r="AU1340" s="25">
        <v>56734.6</v>
      </c>
      <c r="AV1340" s="25">
        <v>0</v>
      </c>
      <c r="AW1340" s="25">
        <v>42292.45</v>
      </c>
      <c r="AX1340" s="25">
        <v>56734.6</v>
      </c>
      <c r="AY1340" s="25">
        <v>14442.15</v>
      </c>
    </row>
    <row r="1341" spans="2:51" hidden="1">
      <c r="B1341" s="5" t="s">
        <v>17</v>
      </c>
      <c r="C1341" s="2" t="s">
        <v>524</v>
      </c>
      <c r="D1341" s="2" t="s">
        <v>100</v>
      </c>
      <c r="E1341" s="2" t="s">
        <v>4239</v>
      </c>
      <c r="F1341" s="2" t="s">
        <v>88</v>
      </c>
      <c r="G1341" s="3">
        <v>46250</v>
      </c>
      <c r="H1341" s="2" t="s">
        <v>6326</v>
      </c>
      <c r="I1341" s="3">
        <v>46250</v>
      </c>
      <c r="J1341" s="2" t="s">
        <v>6327</v>
      </c>
      <c r="K1341" s="2" t="s">
        <v>208</v>
      </c>
      <c r="L1341" s="2"/>
      <c r="M1341" s="2" t="s">
        <v>90</v>
      </c>
      <c r="N1341" s="3"/>
      <c r="O1341" s="2"/>
      <c r="P1341" s="2"/>
      <c r="Q1341" s="2" t="s">
        <v>22</v>
      </c>
      <c r="R1341" s="2" t="s">
        <v>22</v>
      </c>
      <c r="S1341" s="2"/>
      <c r="T1341" s="3">
        <v>46250</v>
      </c>
      <c r="U1341" s="2" t="s">
        <v>6328</v>
      </c>
      <c r="V1341" s="2"/>
      <c r="W1341" s="2" t="s">
        <v>4704</v>
      </c>
      <c r="X1341" s="2" t="s">
        <v>91</v>
      </c>
      <c r="Y1341" s="2" t="s">
        <v>936</v>
      </c>
      <c r="Z1341" s="2" t="s">
        <v>92</v>
      </c>
      <c r="AA1341" s="2" t="s">
        <v>4705</v>
      </c>
      <c r="AB1341" s="2" t="s">
        <v>4706</v>
      </c>
      <c r="AC1341" s="2" t="s">
        <v>114</v>
      </c>
      <c r="AD1341" s="2">
        <v>1</v>
      </c>
      <c r="AE1341" s="2" t="s">
        <v>189</v>
      </c>
      <c r="AF1341" s="2" t="s">
        <v>190</v>
      </c>
      <c r="AG1341" s="2" t="s">
        <v>14</v>
      </c>
      <c r="AH1341" s="2" t="s">
        <v>191</v>
      </c>
      <c r="AI1341" s="2"/>
      <c r="AJ1341" s="2" t="s">
        <v>140</v>
      </c>
      <c r="AK1341" s="2" t="s">
        <v>141</v>
      </c>
      <c r="AL1341" s="2" t="s">
        <v>141</v>
      </c>
      <c r="AM1341" s="2" t="s">
        <v>142</v>
      </c>
      <c r="AN1341" s="2" t="s">
        <v>6329</v>
      </c>
      <c r="AO1341" s="22">
        <v>0</v>
      </c>
      <c r="AP1341" s="22">
        <v>0</v>
      </c>
      <c r="AQ1341" s="22">
        <v>0</v>
      </c>
      <c r="AR1341" s="22">
        <v>0</v>
      </c>
      <c r="AS1341" s="25">
        <v>37500</v>
      </c>
      <c r="AT1341" s="25">
        <v>0</v>
      </c>
      <c r="AU1341" s="25">
        <v>44648.6</v>
      </c>
      <c r="AV1341" s="25">
        <v>0</v>
      </c>
      <c r="AW1341" s="25">
        <v>37500</v>
      </c>
      <c r="AX1341" s="25">
        <v>44648.6</v>
      </c>
      <c r="AY1341" s="25">
        <v>7148.6</v>
      </c>
    </row>
    <row r="1342" spans="2:51">
      <c r="B1342" s="5" t="s">
        <v>17</v>
      </c>
      <c r="C1342" s="2" t="s">
        <v>524</v>
      </c>
      <c r="D1342" s="2" t="s">
        <v>100</v>
      </c>
      <c r="E1342" s="2" t="s">
        <v>4239</v>
      </c>
      <c r="F1342" s="2" t="s">
        <v>88</v>
      </c>
      <c r="G1342" s="3">
        <v>46250</v>
      </c>
      <c r="H1342" s="2" t="s">
        <v>6330</v>
      </c>
      <c r="I1342" s="3">
        <v>46250</v>
      </c>
      <c r="J1342" s="2" t="s">
        <v>6331</v>
      </c>
      <c r="K1342" s="2" t="s">
        <v>208</v>
      </c>
      <c r="L1342" s="2"/>
      <c r="M1342" s="2" t="s">
        <v>90</v>
      </c>
      <c r="N1342" s="3"/>
      <c r="O1342" s="2"/>
      <c r="P1342" s="2"/>
      <c r="Q1342" s="2" t="s">
        <v>22</v>
      </c>
      <c r="R1342" s="2" t="s">
        <v>22</v>
      </c>
      <c r="S1342" s="2"/>
      <c r="T1342" s="3">
        <v>46250</v>
      </c>
      <c r="U1342" s="2" t="s">
        <v>6332</v>
      </c>
      <c r="V1342" s="2"/>
      <c r="W1342" s="2" t="s">
        <v>1309</v>
      </c>
      <c r="X1342" s="2" t="s">
        <v>91</v>
      </c>
      <c r="Y1342" s="2" t="s">
        <v>1102</v>
      </c>
      <c r="Z1342" s="2" t="s">
        <v>149</v>
      </c>
      <c r="AA1342" s="2" t="s">
        <v>90</v>
      </c>
      <c r="AB1342" s="2"/>
      <c r="AC1342" s="2" t="s">
        <v>114</v>
      </c>
      <c r="AD1342" s="2">
        <v>1</v>
      </c>
      <c r="AE1342" s="2" t="s">
        <v>189</v>
      </c>
      <c r="AF1342" s="2" t="s">
        <v>190</v>
      </c>
      <c r="AG1342" s="2" t="s">
        <v>14</v>
      </c>
      <c r="AH1342" s="2" t="s">
        <v>191</v>
      </c>
      <c r="AI1342" s="2"/>
      <c r="AJ1342" s="2" t="s">
        <v>625</v>
      </c>
      <c r="AK1342" s="2" t="s">
        <v>626</v>
      </c>
      <c r="AL1342" s="2" t="s">
        <v>626</v>
      </c>
      <c r="AM1342" s="2" t="s">
        <v>627</v>
      </c>
      <c r="AN1342" s="2" t="s">
        <v>6333</v>
      </c>
      <c r="AO1342" s="22">
        <v>0</v>
      </c>
      <c r="AP1342" s="22">
        <v>462</v>
      </c>
      <c r="AQ1342" s="22">
        <v>840</v>
      </c>
      <c r="AR1342" s="22">
        <v>378</v>
      </c>
      <c r="AS1342" s="25">
        <v>34795.410000000003</v>
      </c>
      <c r="AT1342" s="25">
        <v>1115.8399999999999</v>
      </c>
      <c r="AU1342" s="25">
        <v>29092.9</v>
      </c>
      <c r="AV1342" s="25">
        <v>0</v>
      </c>
      <c r="AW1342" s="25">
        <v>33679.57</v>
      </c>
      <c r="AX1342" s="25">
        <v>29092.9</v>
      </c>
      <c r="AY1342" s="25">
        <v>-4586.67</v>
      </c>
    </row>
    <row r="1343" spans="2:51">
      <c r="B1343" s="5" t="s">
        <v>17</v>
      </c>
      <c r="C1343" s="2" t="s">
        <v>524</v>
      </c>
      <c r="D1343" s="2" t="s">
        <v>100</v>
      </c>
      <c r="E1343" s="2" t="s">
        <v>4239</v>
      </c>
      <c r="F1343" s="2" t="s">
        <v>88</v>
      </c>
      <c r="G1343" s="3">
        <v>46250</v>
      </c>
      <c r="H1343" s="2" t="s">
        <v>6334</v>
      </c>
      <c r="I1343" s="3">
        <v>46250</v>
      </c>
      <c r="J1343" s="2" t="s">
        <v>6335</v>
      </c>
      <c r="K1343" s="2" t="s">
        <v>208</v>
      </c>
      <c r="L1343" s="2"/>
      <c r="M1343" s="2" t="s">
        <v>90</v>
      </c>
      <c r="N1343" s="3"/>
      <c r="O1343" s="2"/>
      <c r="P1343" s="2"/>
      <c r="Q1343" s="2" t="s">
        <v>22</v>
      </c>
      <c r="R1343" s="2" t="s">
        <v>22</v>
      </c>
      <c r="S1343" s="2"/>
      <c r="T1343" s="3">
        <v>46250</v>
      </c>
      <c r="U1343" s="2" t="s">
        <v>6336</v>
      </c>
      <c r="V1343" s="2"/>
      <c r="W1343" s="2" t="s">
        <v>211</v>
      </c>
      <c r="X1343" s="2" t="s">
        <v>91</v>
      </c>
      <c r="Y1343" s="2" t="s">
        <v>35</v>
      </c>
      <c r="Z1343" s="2" t="s">
        <v>149</v>
      </c>
      <c r="AA1343" s="2" t="s">
        <v>90</v>
      </c>
      <c r="AB1343" s="2"/>
      <c r="AC1343" s="2" t="s">
        <v>114</v>
      </c>
      <c r="AD1343" s="2">
        <v>1</v>
      </c>
      <c r="AE1343" s="2" t="s">
        <v>189</v>
      </c>
      <c r="AF1343" s="2" t="s">
        <v>190</v>
      </c>
      <c r="AG1343" s="2" t="s">
        <v>14</v>
      </c>
      <c r="AH1343" s="2" t="s">
        <v>191</v>
      </c>
      <c r="AI1343" s="2"/>
      <c r="AJ1343" s="2" t="s">
        <v>232</v>
      </c>
      <c r="AK1343" s="2" t="s">
        <v>5</v>
      </c>
      <c r="AL1343" s="2" t="s">
        <v>5</v>
      </c>
      <c r="AM1343" s="2" t="s">
        <v>178</v>
      </c>
      <c r="AN1343" s="2" t="s">
        <v>6337</v>
      </c>
      <c r="AO1343" s="22">
        <v>0</v>
      </c>
      <c r="AP1343" s="22">
        <v>720</v>
      </c>
      <c r="AQ1343" s="22">
        <v>720</v>
      </c>
      <c r="AR1343" s="22">
        <v>0</v>
      </c>
      <c r="AS1343" s="25">
        <v>26437.26</v>
      </c>
      <c r="AT1343" s="25">
        <v>0</v>
      </c>
      <c r="AU1343" s="25">
        <v>20416.59</v>
      </c>
      <c r="AV1343" s="25">
        <v>0</v>
      </c>
      <c r="AW1343" s="25">
        <v>26437.26</v>
      </c>
      <c r="AX1343" s="25">
        <v>20416.59</v>
      </c>
      <c r="AY1343" s="25">
        <v>-6020.67</v>
      </c>
    </row>
    <row r="1344" spans="2:51" hidden="1">
      <c r="B1344" s="5" t="s">
        <v>17</v>
      </c>
      <c r="C1344" s="2" t="s">
        <v>524</v>
      </c>
      <c r="D1344" s="2" t="s">
        <v>100</v>
      </c>
      <c r="E1344" s="2" t="s">
        <v>4239</v>
      </c>
      <c r="F1344" s="2" t="s">
        <v>88</v>
      </c>
      <c r="G1344" s="3">
        <v>46250</v>
      </c>
      <c r="H1344" s="2" t="s">
        <v>6338</v>
      </c>
      <c r="I1344" s="3">
        <v>46250</v>
      </c>
      <c r="J1344" s="2" t="s">
        <v>6339</v>
      </c>
      <c r="K1344" s="2" t="s">
        <v>208</v>
      </c>
      <c r="L1344" s="2"/>
      <c r="M1344" s="2" t="s">
        <v>90</v>
      </c>
      <c r="N1344" s="3"/>
      <c r="O1344" s="2"/>
      <c r="P1344" s="2"/>
      <c r="Q1344" s="2" t="s">
        <v>22</v>
      </c>
      <c r="R1344" s="2" t="s">
        <v>22</v>
      </c>
      <c r="S1344" s="2"/>
      <c r="T1344" s="3">
        <v>46250</v>
      </c>
      <c r="U1344" s="2" t="s">
        <v>6340</v>
      </c>
      <c r="V1344" s="2"/>
      <c r="W1344" s="2" t="s">
        <v>895</v>
      </c>
      <c r="X1344" s="2" t="s">
        <v>113</v>
      </c>
      <c r="Y1344" s="2" t="s">
        <v>613</v>
      </c>
      <c r="Z1344" s="2" t="s">
        <v>92</v>
      </c>
      <c r="AA1344" s="2" t="s">
        <v>90</v>
      </c>
      <c r="AB1344" s="2"/>
      <c r="AC1344" s="2" t="s">
        <v>114</v>
      </c>
      <c r="AD1344" s="2">
        <v>1</v>
      </c>
      <c r="AE1344" s="2" t="s">
        <v>189</v>
      </c>
      <c r="AF1344" s="2" t="s">
        <v>190</v>
      </c>
      <c r="AG1344" s="2" t="s">
        <v>14</v>
      </c>
      <c r="AH1344" s="2" t="s">
        <v>191</v>
      </c>
      <c r="AI1344" s="2"/>
      <c r="AJ1344" s="2" t="s">
        <v>136</v>
      </c>
      <c r="AK1344" s="2" t="s">
        <v>9</v>
      </c>
      <c r="AL1344" s="2" t="s">
        <v>9</v>
      </c>
      <c r="AM1344" s="2" t="s">
        <v>137</v>
      </c>
      <c r="AN1344" s="2" t="s">
        <v>6341</v>
      </c>
      <c r="AO1344" s="22">
        <v>0</v>
      </c>
      <c r="AP1344" s="22">
        <v>0</v>
      </c>
      <c r="AQ1344" s="22">
        <v>0</v>
      </c>
      <c r="AR1344" s="22">
        <v>0</v>
      </c>
      <c r="AS1344" s="25">
        <v>43000</v>
      </c>
      <c r="AT1344" s="25">
        <v>0</v>
      </c>
      <c r="AU1344" s="25">
        <v>51024.6</v>
      </c>
      <c r="AV1344" s="25">
        <v>0</v>
      </c>
      <c r="AW1344" s="25">
        <v>43000</v>
      </c>
      <c r="AX1344" s="25">
        <v>51024.6</v>
      </c>
      <c r="AY1344" s="25">
        <v>8024.6</v>
      </c>
    </row>
    <row r="1345" spans="2:51">
      <c r="B1345" s="5" t="s">
        <v>17</v>
      </c>
      <c r="C1345" s="2" t="s">
        <v>524</v>
      </c>
      <c r="D1345" s="2" t="s">
        <v>100</v>
      </c>
      <c r="E1345" s="2" t="s">
        <v>4239</v>
      </c>
      <c r="F1345" s="2" t="s">
        <v>88</v>
      </c>
      <c r="G1345" s="3">
        <v>46250</v>
      </c>
      <c r="H1345" s="2" t="s">
        <v>6342</v>
      </c>
      <c r="I1345" s="3">
        <v>46250</v>
      </c>
      <c r="J1345" s="2" t="s">
        <v>6343</v>
      </c>
      <c r="K1345" s="2" t="s">
        <v>208</v>
      </c>
      <c r="L1345" s="2"/>
      <c r="M1345" s="2" t="s">
        <v>90</v>
      </c>
      <c r="N1345" s="3"/>
      <c r="O1345" s="2"/>
      <c r="P1345" s="2"/>
      <c r="Q1345" s="2" t="s">
        <v>22</v>
      </c>
      <c r="R1345" s="2" t="s">
        <v>22</v>
      </c>
      <c r="S1345" s="2"/>
      <c r="T1345" s="3">
        <v>46250</v>
      </c>
      <c r="U1345" s="2" t="s">
        <v>6344</v>
      </c>
      <c r="V1345" s="2"/>
      <c r="W1345" s="2" t="s">
        <v>658</v>
      </c>
      <c r="X1345" s="2" t="s">
        <v>91</v>
      </c>
      <c r="Y1345" s="2" t="s">
        <v>265</v>
      </c>
      <c r="Z1345" s="2" t="s">
        <v>149</v>
      </c>
      <c r="AA1345" s="2" t="s">
        <v>90</v>
      </c>
      <c r="AB1345" s="2"/>
      <c r="AC1345" s="2" t="s">
        <v>114</v>
      </c>
      <c r="AD1345" s="2">
        <v>1</v>
      </c>
      <c r="AE1345" s="2" t="s">
        <v>189</v>
      </c>
      <c r="AF1345" s="2" t="s">
        <v>190</v>
      </c>
      <c r="AG1345" s="2" t="s">
        <v>14</v>
      </c>
      <c r="AH1345" s="2" t="s">
        <v>191</v>
      </c>
      <c r="AI1345" s="2"/>
      <c r="AJ1345" s="2" t="s">
        <v>123</v>
      </c>
      <c r="AK1345" s="2" t="s">
        <v>13</v>
      </c>
      <c r="AL1345" s="2" t="s">
        <v>13</v>
      </c>
      <c r="AM1345" s="2" t="s">
        <v>124</v>
      </c>
      <c r="AN1345" s="2" t="s">
        <v>6345</v>
      </c>
      <c r="AO1345" s="22">
        <v>0</v>
      </c>
      <c r="AP1345" s="22">
        <v>733</v>
      </c>
      <c r="AQ1345" s="22">
        <v>733</v>
      </c>
      <c r="AR1345" s="22">
        <v>0</v>
      </c>
      <c r="AS1345" s="25">
        <v>27445.15</v>
      </c>
      <c r="AT1345" s="25">
        <v>0</v>
      </c>
      <c r="AU1345" s="25">
        <v>28399.919999999998</v>
      </c>
      <c r="AV1345" s="25">
        <v>0</v>
      </c>
      <c r="AW1345" s="25">
        <v>27445.15</v>
      </c>
      <c r="AX1345" s="25">
        <v>28399.919999999998</v>
      </c>
      <c r="AY1345" s="25">
        <v>954.77</v>
      </c>
    </row>
    <row r="1346" spans="2:51">
      <c r="B1346" s="5" t="s">
        <v>17</v>
      </c>
      <c r="C1346" s="2" t="s">
        <v>524</v>
      </c>
      <c r="D1346" s="2" t="s">
        <v>100</v>
      </c>
      <c r="E1346" s="2" t="s">
        <v>4239</v>
      </c>
      <c r="F1346" s="2" t="s">
        <v>88</v>
      </c>
      <c r="G1346" s="3">
        <v>46250</v>
      </c>
      <c r="H1346" s="2" t="s">
        <v>6346</v>
      </c>
      <c r="I1346" s="3">
        <v>46250</v>
      </c>
      <c r="J1346" s="2" t="s">
        <v>6347</v>
      </c>
      <c r="K1346" s="2" t="s">
        <v>208</v>
      </c>
      <c r="L1346" s="2"/>
      <c r="M1346" s="2" t="s">
        <v>90</v>
      </c>
      <c r="N1346" s="3"/>
      <c r="O1346" s="2"/>
      <c r="P1346" s="2"/>
      <c r="Q1346" s="2" t="s">
        <v>22</v>
      </c>
      <c r="R1346" s="2" t="s">
        <v>22</v>
      </c>
      <c r="S1346" s="2"/>
      <c r="T1346" s="3">
        <v>46250</v>
      </c>
      <c r="U1346" s="2" t="s">
        <v>6348</v>
      </c>
      <c r="V1346" s="2"/>
      <c r="W1346" s="2" t="s">
        <v>463</v>
      </c>
      <c r="X1346" s="2" t="s">
        <v>91</v>
      </c>
      <c r="Y1346" s="2" t="s">
        <v>235</v>
      </c>
      <c r="Z1346" s="2" t="s">
        <v>149</v>
      </c>
      <c r="AA1346" s="2" t="s">
        <v>90</v>
      </c>
      <c r="AB1346" s="2"/>
      <c r="AC1346" s="2" t="s">
        <v>114</v>
      </c>
      <c r="AD1346" s="2">
        <v>1</v>
      </c>
      <c r="AE1346" s="2" t="s">
        <v>189</v>
      </c>
      <c r="AF1346" s="2" t="s">
        <v>190</v>
      </c>
      <c r="AG1346" s="2" t="s">
        <v>14</v>
      </c>
      <c r="AH1346" s="2" t="s">
        <v>191</v>
      </c>
      <c r="AI1346" s="2"/>
      <c r="AJ1346" s="2" t="s">
        <v>232</v>
      </c>
      <c r="AK1346" s="2" t="s">
        <v>5</v>
      </c>
      <c r="AL1346" s="2" t="s">
        <v>5</v>
      </c>
      <c r="AM1346" s="2" t="s">
        <v>178</v>
      </c>
      <c r="AN1346" s="2" t="s">
        <v>6349</v>
      </c>
      <c r="AO1346" s="22">
        <v>0</v>
      </c>
      <c r="AP1346" s="22">
        <v>1010</v>
      </c>
      <c r="AQ1346" s="22">
        <v>1010</v>
      </c>
      <c r="AR1346" s="22">
        <v>0</v>
      </c>
      <c r="AS1346" s="25">
        <v>36386.83</v>
      </c>
      <c r="AT1346" s="25">
        <v>0</v>
      </c>
      <c r="AU1346" s="25">
        <v>27545.01</v>
      </c>
      <c r="AV1346" s="25">
        <v>0</v>
      </c>
      <c r="AW1346" s="25">
        <v>36386.83</v>
      </c>
      <c r="AX1346" s="25">
        <v>27545.01</v>
      </c>
      <c r="AY1346" s="25">
        <v>-8841.82</v>
      </c>
    </row>
    <row r="1347" spans="2:51">
      <c r="B1347" s="5" t="s">
        <v>17</v>
      </c>
      <c r="C1347" s="2" t="s">
        <v>524</v>
      </c>
      <c r="D1347" s="2" t="s">
        <v>100</v>
      </c>
      <c r="E1347" s="2" t="s">
        <v>4239</v>
      </c>
      <c r="F1347" s="2" t="s">
        <v>88</v>
      </c>
      <c r="G1347" s="3">
        <v>46250</v>
      </c>
      <c r="H1347" s="2" t="s">
        <v>6350</v>
      </c>
      <c r="I1347" s="3">
        <v>46250</v>
      </c>
      <c r="J1347" s="2" t="s">
        <v>6351</v>
      </c>
      <c r="K1347" s="2" t="s">
        <v>208</v>
      </c>
      <c r="L1347" s="2"/>
      <c r="M1347" s="2" t="s">
        <v>90</v>
      </c>
      <c r="N1347" s="3"/>
      <c r="O1347" s="2"/>
      <c r="P1347" s="2"/>
      <c r="Q1347" s="2" t="s">
        <v>22</v>
      </c>
      <c r="R1347" s="2" t="s">
        <v>22</v>
      </c>
      <c r="S1347" s="2"/>
      <c r="T1347" s="3">
        <v>46250</v>
      </c>
      <c r="U1347" s="2" t="s">
        <v>6352</v>
      </c>
      <c r="V1347" s="2"/>
      <c r="W1347" s="2" t="s">
        <v>826</v>
      </c>
      <c r="X1347" s="2" t="s">
        <v>91</v>
      </c>
      <c r="Y1347" s="2" t="s">
        <v>754</v>
      </c>
      <c r="Z1347" s="2" t="s">
        <v>149</v>
      </c>
      <c r="AA1347" s="2" t="s">
        <v>90</v>
      </c>
      <c r="AB1347" s="2"/>
      <c r="AC1347" s="2" t="s">
        <v>114</v>
      </c>
      <c r="AD1347" s="2">
        <v>1</v>
      </c>
      <c r="AE1347" s="2" t="s">
        <v>189</v>
      </c>
      <c r="AF1347" s="2" t="s">
        <v>190</v>
      </c>
      <c r="AG1347" s="2" t="s">
        <v>14</v>
      </c>
      <c r="AH1347" s="2" t="s">
        <v>191</v>
      </c>
      <c r="AI1347" s="2"/>
      <c r="AJ1347" s="2" t="s">
        <v>415</v>
      </c>
      <c r="AK1347" s="2" t="s">
        <v>412</v>
      </c>
      <c r="AL1347" s="2" t="s">
        <v>412</v>
      </c>
      <c r="AM1347" s="2" t="s">
        <v>413</v>
      </c>
      <c r="AN1347" s="2" t="s">
        <v>6353</v>
      </c>
      <c r="AO1347" s="22">
        <v>0</v>
      </c>
      <c r="AP1347" s="22">
        <v>901</v>
      </c>
      <c r="AQ1347" s="22">
        <v>2200</v>
      </c>
      <c r="AR1347" s="22">
        <v>1299</v>
      </c>
      <c r="AS1347" s="25">
        <v>100143.08</v>
      </c>
      <c r="AT1347" s="25">
        <v>0</v>
      </c>
      <c r="AU1347" s="25">
        <v>53652.9</v>
      </c>
      <c r="AV1347" s="25">
        <v>0</v>
      </c>
      <c r="AW1347" s="25">
        <v>100143.08</v>
      </c>
      <c r="AX1347" s="25">
        <v>53652.9</v>
      </c>
      <c r="AY1347" s="25">
        <v>-46490.18</v>
      </c>
    </row>
    <row r="1348" spans="2:51" hidden="1">
      <c r="B1348" s="5" t="s">
        <v>17</v>
      </c>
      <c r="C1348" s="2" t="s">
        <v>524</v>
      </c>
      <c r="D1348" s="2" t="s">
        <v>100</v>
      </c>
      <c r="E1348" s="2" t="s">
        <v>4239</v>
      </c>
      <c r="F1348" s="2" t="s">
        <v>88</v>
      </c>
      <c r="G1348" s="3">
        <v>46250</v>
      </c>
      <c r="H1348" s="2" t="s">
        <v>6354</v>
      </c>
      <c r="I1348" s="3">
        <v>46250</v>
      </c>
      <c r="J1348" s="2" t="s">
        <v>6355</v>
      </c>
      <c r="K1348" s="2" t="s">
        <v>208</v>
      </c>
      <c r="L1348" s="2"/>
      <c r="M1348" s="2" t="s">
        <v>90</v>
      </c>
      <c r="N1348" s="3"/>
      <c r="O1348" s="2"/>
      <c r="P1348" s="2"/>
      <c r="Q1348" s="2" t="s">
        <v>22</v>
      </c>
      <c r="R1348" s="2" t="s">
        <v>22</v>
      </c>
      <c r="S1348" s="2"/>
      <c r="T1348" s="3">
        <v>46250</v>
      </c>
      <c r="U1348" s="2" t="s">
        <v>6356</v>
      </c>
      <c r="V1348" s="2"/>
      <c r="W1348" s="2" t="s">
        <v>634</v>
      </c>
      <c r="X1348" s="2" t="s">
        <v>91</v>
      </c>
      <c r="Y1348" s="2" t="s">
        <v>635</v>
      </c>
      <c r="Z1348" s="2" t="s">
        <v>92</v>
      </c>
      <c r="AA1348" s="2" t="s">
        <v>90</v>
      </c>
      <c r="AB1348" s="2"/>
      <c r="AC1348" s="2" t="s">
        <v>114</v>
      </c>
      <c r="AD1348" s="2">
        <v>1</v>
      </c>
      <c r="AE1348" s="2" t="s">
        <v>189</v>
      </c>
      <c r="AF1348" s="2" t="s">
        <v>190</v>
      </c>
      <c r="AG1348" s="2" t="s">
        <v>14</v>
      </c>
      <c r="AH1348" s="2" t="s">
        <v>191</v>
      </c>
      <c r="AI1348" s="2"/>
      <c r="AJ1348" s="2" t="s">
        <v>245</v>
      </c>
      <c r="AK1348" s="2" t="s">
        <v>246</v>
      </c>
      <c r="AL1348" s="2" t="s">
        <v>246</v>
      </c>
      <c r="AM1348" s="2" t="s">
        <v>247</v>
      </c>
      <c r="AN1348" s="2" t="s">
        <v>6357</v>
      </c>
      <c r="AO1348" s="22">
        <v>0</v>
      </c>
      <c r="AP1348" s="22">
        <v>0</v>
      </c>
      <c r="AQ1348" s="22">
        <v>0</v>
      </c>
      <c r="AR1348" s="22">
        <v>0</v>
      </c>
      <c r="AS1348" s="25">
        <v>43000</v>
      </c>
      <c r="AT1348" s="25">
        <v>0</v>
      </c>
      <c r="AU1348" s="25">
        <v>46140.9</v>
      </c>
      <c r="AV1348" s="25">
        <v>0</v>
      </c>
      <c r="AW1348" s="25">
        <v>43000</v>
      </c>
      <c r="AX1348" s="25">
        <v>46140.9</v>
      </c>
      <c r="AY1348" s="25">
        <v>3140.9</v>
      </c>
    </row>
    <row r="1349" spans="2:51" hidden="1">
      <c r="B1349" s="5" t="s">
        <v>17</v>
      </c>
      <c r="C1349" s="2" t="s">
        <v>524</v>
      </c>
      <c r="D1349" s="2" t="s">
        <v>100</v>
      </c>
      <c r="E1349" s="2" t="s">
        <v>4239</v>
      </c>
      <c r="F1349" s="2" t="s">
        <v>88</v>
      </c>
      <c r="G1349" s="3">
        <v>46250</v>
      </c>
      <c r="H1349" s="2" t="s">
        <v>6358</v>
      </c>
      <c r="I1349" s="3">
        <v>46250</v>
      </c>
      <c r="J1349" s="2" t="s">
        <v>6359</v>
      </c>
      <c r="K1349" s="2" t="s">
        <v>208</v>
      </c>
      <c r="L1349" s="2"/>
      <c r="M1349" s="2" t="s">
        <v>90</v>
      </c>
      <c r="N1349" s="3"/>
      <c r="O1349" s="2"/>
      <c r="P1349" s="2"/>
      <c r="Q1349" s="2" t="s">
        <v>22</v>
      </c>
      <c r="R1349" s="2" t="s">
        <v>22</v>
      </c>
      <c r="S1349" s="2"/>
      <c r="T1349" s="3">
        <v>46250</v>
      </c>
      <c r="U1349" s="2" t="s">
        <v>6360</v>
      </c>
      <c r="V1349" s="2"/>
      <c r="W1349" s="2" t="s">
        <v>663</v>
      </c>
      <c r="X1349" s="2" t="s">
        <v>113</v>
      </c>
      <c r="Y1349" s="2" t="s">
        <v>652</v>
      </c>
      <c r="Z1349" s="2" t="s">
        <v>92</v>
      </c>
      <c r="AA1349" s="2" t="s">
        <v>90</v>
      </c>
      <c r="AB1349" s="2"/>
      <c r="AC1349" s="2" t="s">
        <v>114</v>
      </c>
      <c r="AD1349" s="2">
        <v>1</v>
      </c>
      <c r="AE1349" s="2" t="s">
        <v>189</v>
      </c>
      <c r="AF1349" s="2" t="s">
        <v>190</v>
      </c>
      <c r="AG1349" s="2" t="s">
        <v>14</v>
      </c>
      <c r="AH1349" s="2" t="s">
        <v>191</v>
      </c>
      <c r="AI1349" s="2"/>
      <c r="AJ1349" s="2" t="s">
        <v>123</v>
      </c>
      <c r="AK1349" s="2" t="s">
        <v>13</v>
      </c>
      <c r="AL1349" s="2" t="s">
        <v>13</v>
      </c>
      <c r="AM1349" s="2" t="s">
        <v>124</v>
      </c>
      <c r="AN1349" s="2" t="s">
        <v>6361</v>
      </c>
      <c r="AO1349" s="22">
        <v>0</v>
      </c>
      <c r="AP1349" s="22">
        <v>0</v>
      </c>
      <c r="AQ1349" s="22">
        <v>0</v>
      </c>
      <c r="AR1349" s="22">
        <v>0</v>
      </c>
      <c r="AS1349" s="25">
        <v>20000</v>
      </c>
      <c r="AT1349" s="25">
        <v>0</v>
      </c>
      <c r="AU1349" s="25">
        <v>21353.22</v>
      </c>
      <c r="AV1349" s="25">
        <v>0</v>
      </c>
      <c r="AW1349" s="25">
        <v>20000</v>
      </c>
      <c r="AX1349" s="25">
        <v>21353.22</v>
      </c>
      <c r="AY1349" s="25">
        <v>1353.22</v>
      </c>
    </row>
    <row r="1350" spans="2:51">
      <c r="B1350" s="5" t="s">
        <v>17</v>
      </c>
      <c r="C1350" s="2" t="s">
        <v>524</v>
      </c>
      <c r="D1350" s="2" t="s">
        <v>100</v>
      </c>
      <c r="E1350" s="2" t="s">
        <v>4239</v>
      </c>
      <c r="F1350" s="2" t="s">
        <v>88</v>
      </c>
      <c r="G1350" s="3">
        <v>46250</v>
      </c>
      <c r="H1350" s="2" t="s">
        <v>6362</v>
      </c>
      <c r="I1350" s="3">
        <v>46250</v>
      </c>
      <c r="J1350" s="2" t="s">
        <v>6363</v>
      </c>
      <c r="K1350" s="2" t="s">
        <v>208</v>
      </c>
      <c r="L1350" s="2"/>
      <c r="M1350" s="2" t="s">
        <v>90</v>
      </c>
      <c r="N1350" s="3"/>
      <c r="O1350" s="2"/>
      <c r="P1350" s="2"/>
      <c r="Q1350" s="2" t="s">
        <v>22</v>
      </c>
      <c r="R1350" s="2" t="s">
        <v>22</v>
      </c>
      <c r="S1350" s="2"/>
      <c r="T1350" s="3">
        <v>46250</v>
      </c>
      <c r="U1350" s="2" t="s">
        <v>6364</v>
      </c>
      <c r="V1350" s="2"/>
      <c r="W1350" s="2" t="s">
        <v>759</v>
      </c>
      <c r="X1350" s="2" t="s">
        <v>91</v>
      </c>
      <c r="Y1350" s="2" t="s">
        <v>754</v>
      </c>
      <c r="Z1350" s="2" t="s">
        <v>149</v>
      </c>
      <c r="AA1350" s="2" t="s">
        <v>90</v>
      </c>
      <c r="AB1350" s="2"/>
      <c r="AC1350" s="2" t="s">
        <v>114</v>
      </c>
      <c r="AD1350" s="2">
        <v>1</v>
      </c>
      <c r="AE1350" s="2" t="s">
        <v>189</v>
      </c>
      <c r="AF1350" s="2" t="s">
        <v>190</v>
      </c>
      <c r="AG1350" s="2" t="s">
        <v>14</v>
      </c>
      <c r="AH1350" s="2" t="s">
        <v>191</v>
      </c>
      <c r="AI1350" s="2"/>
      <c r="AJ1350" s="2" t="s">
        <v>123</v>
      </c>
      <c r="AK1350" s="2" t="s">
        <v>13</v>
      </c>
      <c r="AL1350" s="2" t="s">
        <v>13</v>
      </c>
      <c r="AM1350" s="2" t="s">
        <v>124</v>
      </c>
      <c r="AN1350" s="2" t="s">
        <v>6365</v>
      </c>
      <c r="AO1350" s="22">
        <v>0</v>
      </c>
      <c r="AP1350" s="22">
        <v>314</v>
      </c>
      <c r="AQ1350" s="22">
        <v>842</v>
      </c>
      <c r="AR1350" s="22">
        <v>528</v>
      </c>
      <c r="AS1350" s="25">
        <v>32403.49</v>
      </c>
      <c r="AT1350" s="25">
        <v>0</v>
      </c>
      <c r="AU1350" s="25">
        <v>21319.52</v>
      </c>
      <c r="AV1350" s="25">
        <v>0</v>
      </c>
      <c r="AW1350" s="25">
        <v>32403.49</v>
      </c>
      <c r="AX1350" s="25">
        <v>21319.52</v>
      </c>
      <c r="AY1350" s="25">
        <v>-11083.97</v>
      </c>
    </row>
    <row r="1351" spans="2:51" hidden="1">
      <c r="B1351" s="5" t="s">
        <v>18</v>
      </c>
      <c r="C1351" s="2" t="s">
        <v>99</v>
      </c>
      <c r="D1351" s="2" t="s">
        <v>100</v>
      </c>
      <c r="E1351" s="2"/>
      <c r="F1351" s="2"/>
      <c r="G1351" s="3">
        <v>46251</v>
      </c>
      <c r="H1351" s="2" t="s">
        <v>6366</v>
      </c>
      <c r="I1351" s="3">
        <v>46251</v>
      </c>
      <c r="J1351" s="2" t="s">
        <v>6367</v>
      </c>
      <c r="K1351" s="2"/>
      <c r="L1351" s="2"/>
      <c r="M1351" s="2" t="s">
        <v>90</v>
      </c>
      <c r="N1351" s="3"/>
      <c r="O1351" s="2" t="s">
        <v>6368</v>
      </c>
      <c r="P1351" s="2"/>
      <c r="Q1351" s="2" t="s">
        <v>34</v>
      </c>
      <c r="R1351" s="2" t="s">
        <v>34</v>
      </c>
      <c r="S1351" s="2"/>
      <c r="T1351" s="3"/>
      <c r="U1351" s="2"/>
      <c r="V1351" s="2"/>
      <c r="W1351" s="2" t="s">
        <v>715</v>
      </c>
      <c r="X1351" s="2" t="s">
        <v>91</v>
      </c>
      <c r="Y1351" s="2" t="s">
        <v>383</v>
      </c>
      <c r="Z1351" s="2" t="s">
        <v>92</v>
      </c>
      <c r="AA1351" s="2" t="s">
        <v>90</v>
      </c>
      <c r="AB1351" s="2"/>
      <c r="AC1351" s="2" t="s">
        <v>114</v>
      </c>
      <c r="AD1351" s="2">
        <v>1</v>
      </c>
      <c r="AE1351" s="2" t="s">
        <v>212</v>
      </c>
      <c r="AF1351" s="2" t="s">
        <v>213</v>
      </c>
      <c r="AG1351" s="2" t="s">
        <v>103</v>
      </c>
      <c r="AH1351" s="2" t="s">
        <v>214</v>
      </c>
      <c r="AI1351" s="2" t="s">
        <v>215</v>
      </c>
      <c r="AJ1351" s="2" t="s">
        <v>179</v>
      </c>
      <c r="AK1351" s="2" t="s">
        <v>8</v>
      </c>
      <c r="AL1351" s="2" t="s">
        <v>8</v>
      </c>
      <c r="AM1351" s="2" t="s">
        <v>712</v>
      </c>
      <c r="AN1351" s="2"/>
      <c r="AO1351" s="22">
        <v>0</v>
      </c>
      <c r="AP1351" s="22">
        <v>0</v>
      </c>
      <c r="AQ1351" s="22">
        <v>0</v>
      </c>
      <c r="AR1351" s="22">
        <v>0</v>
      </c>
      <c r="AS1351" s="25">
        <v>23000</v>
      </c>
      <c r="AT1351" s="25">
        <v>0</v>
      </c>
      <c r="AU1351" s="25">
        <v>31617</v>
      </c>
      <c r="AV1351" s="25">
        <v>0</v>
      </c>
      <c r="AW1351" s="25">
        <v>23000</v>
      </c>
      <c r="AX1351" s="25">
        <v>31617</v>
      </c>
      <c r="AY1351" s="25">
        <v>8617</v>
      </c>
    </row>
    <row r="1352" spans="2:51" hidden="1">
      <c r="B1352" s="5" t="s">
        <v>18</v>
      </c>
      <c r="C1352" s="2" t="s">
        <v>99</v>
      </c>
      <c r="D1352" s="2" t="s">
        <v>100</v>
      </c>
      <c r="E1352" s="2"/>
      <c r="F1352" s="2"/>
      <c r="G1352" s="3">
        <v>46251</v>
      </c>
      <c r="H1352" s="2" t="s">
        <v>6369</v>
      </c>
      <c r="I1352" s="3">
        <v>46251</v>
      </c>
      <c r="J1352" s="2" t="s">
        <v>6370</v>
      </c>
      <c r="K1352" s="2"/>
      <c r="L1352" s="2"/>
      <c r="M1352" s="2" t="s">
        <v>90</v>
      </c>
      <c r="N1352" s="3"/>
      <c r="O1352" s="2"/>
      <c r="P1352" s="2"/>
      <c r="Q1352" s="2" t="s">
        <v>26</v>
      </c>
      <c r="R1352" s="2" t="s">
        <v>26</v>
      </c>
      <c r="S1352" s="2"/>
      <c r="T1352" s="3"/>
      <c r="U1352" s="2"/>
      <c r="V1352" s="2"/>
      <c r="W1352" s="2" t="s">
        <v>601</v>
      </c>
      <c r="X1352" s="2" t="s">
        <v>101</v>
      </c>
      <c r="Y1352" s="2" t="s">
        <v>494</v>
      </c>
      <c r="Z1352" s="2" t="s">
        <v>92</v>
      </c>
      <c r="AA1352" s="2" t="s">
        <v>90</v>
      </c>
      <c r="AB1352" s="2"/>
      <c r="AC1352" s="2" t="s">
        <v>93</v>
      </c>
      <c r="AD1352" s="2">
        <v>1</v>
      </c>
      <c r="AE1352" s="2" t="s">
        <v>692</v>
      </c>
      <c r="AF1352" s="2" t="s">
        <v>693</v>
      </c>
      <c r="AG1352" s="2" t="s">
        <v>103</v>
      </c>
      <c r="AH1352" s="2" t="s">
        <v>2</v>
      </c>
      <c r="AI1352" s="2" t="s">
        <v>699</v>
      </c>
      <c r="AJ1352" s="2" t="s">
        <v>138</v>
      </c>
      <c r="AK1352" s="2" t="s">
        <v>103</v>
      </c>
      <c r="AL1352" s="2" t="s">
        <v>103</v>
      </c>
      <c r="AM1352" s="2" t="s">
        <v>169</v>
      </c>
      <c r="AN1352" s="2" t="s">
        <v>1172</v>
      </c>
      <c r="AO1352" s="22">
        <v>0</v>
      </c>
      <c r="AP1352" s="22">
        <v>0</v>
      </c>
      <c r="AQ1352" s="22">
        <v>0</v>
      </c>
      <c r="AR1352" s="22">
        <v>0</v>
      </c>
      <c r="AS1352" s="25">
        <v>5500</v>
      </c>
      <c r="AT1352" s="25">
        <v>0</v>
      </c>
      <c r="AU1352" s="25">
        <v>6217</v>
      </c>
      <c r="AV1352" s="25">
        <v>0</v>
      </c>
      <c r="AW1352" s="25">
        <v>5500</v>
      </c>
      <c r="AX1352" s="25">
        <v>6217</v>
      </c>
      <c r="AY1352" s="25">
        <v>717</v>
      </c>
    </row>
    <row r="1353" spans="2:51" hidden="1">
      <c r="B1353" s="5" t="s">
        <v>18</v>
      </c>
      <c r="C1353" s="2" t="s">
        <v>99</v>
      </c>
      <c r="D1353" s="2" t="s">
        <v>100</v>
      </c>
      <c r="E1353" s="2"/>
      <c r="F1353" s="2"/>
      <c r="G1353" s="3">
        <v>46251</v>
      </c>
      <c r="H1353" s="2" t="s">
        <v>6371</v>
      </c>
      <c r="I1353" s="3">
        <v>46251</v>
      </c>
      <c r="J1353" s="2" t="s">
        <v>6372</v>
      </c>
      <c r="K1353" s="2"/>
      <c r="L1353" s="2"/>
      <c r="M1353" s="2" t="s">
        <v>90</v>
      </c>
      <c r="N1353" s="3"/>
      <c r="O1353" s="2"/>
      <c r="P1353" s="2"/>
      <c r="Q1353" s="2" t="s">
        <v>26</v>
      </c>
      <c r="R1353" s="2" t="s">
        <v>26</v>
      </c>
      <c r="S1353" s="2"/>
      <c r="T1353" s="3"/>
      <c r="U1353" s="2"/>
      <c r="V1353" s="2"/>
      <c r="W1353" s="2" t="s">
        <v>601</v>
      </c>
      <c r="X1353" s="2" t="s">
        <v>101</v>
      </c>
      <c r="Y1353" s="2" t="s">
        <v>494</v>
      </c>
      <c r="Z1353" s="2" t="s">
        <v>92</v>
      </c>
      <c r="AA1353" s="2" t="s">
        <v>90</v>
      </c>
      <c r="AB1353" s="2"/>
      <c r="AC1353" s="2" t="s">
        <v>93</v>
      </c>
      <c r="AD1353" s="2">
        <v>1</v>
      </c>
      <c r="AE1353" s="2" t="s">
        <v>692</v>
      </c>
      <c r="AF1353" s="2" t="s">
        <v>693</v>
      </c>
      <c r="AG1353" s="2" t="s">
        <v>103</v>
      </c>
      <c r="AH1353" s="2" t="s">
        <v>2</v>
      </c>
      <c r="AI1353" s="2" t="s">
        <v>699</v>
      </c>
      <c r="AJ1353" s="2" t="s">
        <v>138</v>
      </c>
      <c r="AK1353" s="2" t="s">
        <v>103</v>
      </c>
      <c r="AL1353" s="2" t="s">
        <v>103</v>
      </c>
      <c r="AM1353" s="2" t="s">
        <v>169</v>
      </c>
      <c r="AN1353" s="2" t="s">
        <v>6373</v>
      </c>
      <c r="AO1353" s="22">
        <v>0</v>
      </c>
      <c r="AP1353" s="22">
        <v>0</v>
      </c>
      <c r="AQ1353" s="22">
        <v>0</v>
      </c>
      <c r="AR1353" s="22">
        <v>0</v>
      </c>
      <c r="AS1353" s="25">
        <v>6500</v>
      </c>
      <c r="AT1353" s="25">
        <v>0</v>
      </c>
      <c r="AU1353" s="25">
        <v>7203</v>
      </c>
      <c r="AV1353" s="25">
        <v>0</v>
      </c>
      <c r="AW1353" s="25">
        <v>6500</v>
      </c>
      <c r="AX1353" s="25">
        <v>7203</v>
      </c>
      <c r="AY1353" s="25">
        <v>703</v>
      </c>
    </row>
    <row r="1354" spans="2:51" hidden="1">
      <c r="B1354" s="5" t="s">
        <v>18</v>
      </c>
      <c r="C1354" s="2" t="s">
        <v>99</v>
      </c>
      <c r="D1354" s="2" t="s">
        <v>100</v>
      </c>
      <c r="E1354" s="2"/>
      <c r="F1354" s="2"/>
      <c r="G1354" s="3">
        <v>46251</v>
      </c>
      <c r="H1354" s="2" t="s">
        <v>6374</v>
      </c>
      <c r="I1354" s="3">
        <v>46251</v>
      </c>
      <c r="J1354" s="2" t="s">
        <v>6375</v>
      </c>
      <c r="K1354" s="2"/>
      <c r="L1354" s="2"/>
      <c r="M1354" s="2" t="s">
        <v>90</v>
      </c>
      <c r="N1354" s="3"/>
      <c r="O1354" s="2"/>
      <c r="P1354" s="2"/>
      <c r="Q1354" s="2" t="s">
        <v>26</v>
      </c>
      <c r="R1354" s="2" t="s">
        <v>26</v>
      </c>
      <c r="S1354" s="2"/>
      <c r="T1354" s="3"/>
      <c r="U1354" s="2"/>
      <c r="V1354" s="2"/>
      <c r="W1354" s="2" t="s">
        <v>687</v>
      </c>
      <c r="X1354" s="2" t="s">
        <v>91</v>
      </c>
      <c r="Y1354" s="2" t="s">
        <v>519</v>
      </c>
      <c r="Z1354" s="2" t="s">
        <v>92</v>
      </c>
      <c r="AA1354" s="2" t="s">
        <v>90</v>
      </c>
      <c r="AB1354" s="2"/>
      <c r="AC1354" s="2" t="s">
        <v>93</v>
      </c>
      <c r="AD1354" s="2">
        <v>1</v>
      </c>
      <c r="AE1354" s="2" t="s">
        <v>692</v>
      </c>
      <c r="AF1354" s="2" t="s">
        <v>693</v>
      </c>
      <c r="AG1354" s="2" t="s">
        <v>103</v>
      </c>
      <c r="AH1354" s="2" t="s">
        <v>2</v>
      </c>
      <c r="AI1354" s="2" t="s">
        <v>699</v>
      </c>
      <c r="AJ1354" s="2" t="s">
        <v>138</v>
      </c>
      <c r="AK1354" s="2" t="s">
        <v>103</v>
      </c>
      <c r="AL1354" s="2" t="s">
        <v>103</v>
      </c>
      <c r="AM1354" s="2" t="s">
        <v>122</v>
      </c>
      <c r="AN1354" s="2" t="s">
        <v>975</v>
      </c>
      <c r="AO1354" s="22">
        <v>0</v>
      </c>
      <c r="AP1354" s="22">
        <v>0</v>
      </c>
      <c r="AQ1354" s="22">
        <v>0</v>
      </c>
      <c r="AR1354" s="22">
        <v>0</v>
      </c>
      <c r="AS1354" s="25">
        <v>10000</v>
      </c>
      <c r="AT1354" s="25">
        <v>0</v>
      </c>
      <c r="AU1354" s="25">
        <v>10461</v>
      </c>
      <c r="AV1354" s="25">
        <v>0</v>
      </c>
      <c r="AW1354" s="25">
        <v>10000</v>
      </c>
      <c r="AX1354" s="25">
        <v>10461</v>
      </c>
      <c r="AY1354" s="25">
        <v>461</v>
      </c>
    </row>
    <row r="1355" spans="2:51" hidden="1">
      <c r="B1355" s="5" t="s">
        <v>18</v>
      </c>
      <c r="C1355" s="2" t="s">
        <v>99</v>
      </c>
      <c r="D1355" s="2"/>
      <c r="E1355" s="2"/>
      <c r="F1355" s="2"/>
      <c r="G1355" s="3">
        <v>46251</v>
      </c>
      <c r="H1355" s="2" t="s">
        <v>6376</v>
      </c>
      <c r="I1355" s="3">
        <v>46251</v>
      </c>
      <c r="J1355" s="2" t="s">
        <v>6377</v>
      </c>
      <c r="K1355" s="2"/>
      <c r="L1355" s="2"/>
      <c r="M1355" s="2" t="s">
        <v>90</v>
      </c>
      <c r="N1355" s="3"/>
      <c r="O1355" s="2"/>
      <c r="P1355" s="2"/>
      <c r="Q1355" s="2" t="s">
        <v>26</v>
      </c>
      <c r="R1355" s="2" t="s">
        <v>26</v>
      </c>
      <c r="S1355" s="2"/>
      <c r="T1355" s="3"/>
      <c r="U1355" s="2"/>
      <c r="V1355" s="2"/>
      <c r="W1355" s="2" t="s">
        <v>570</v>
      </c>
      <c r="X1355" s="2" t="s">
        <v>91</v>
      </c>
      <c r="Y1355" s="2" t="s">
        <v>319</v>
      </c>
      <c r="Z1355" s="2" t="s">
        <v>92</v>
      </c>
      <c r="AA1355" s="2" t="s">
        <v>90</v>
      </c>
      <c r="AB1355" s="2"/>
      <c r="AC1355" s="2" t="s">
        <v>114</v>
      </c>
      <c r="AD1355" s="2">
        <v>1</v>
      </c>
      <c r="AE1355" s="2" t="s">
        <v>6378</v>
      </c>
      <c r="AF1355" s="2" t="s">
        <v>6379</v>
      </c>
      <c r="AG1355" s="2" t="s">
        <v>129</v>
      </c>
      <c r="AH1355" s="2" t="s">
        <v>150</v>
      </c>
      <c r="AI1355" s="2" t="s">
        <v>6378</v>
      </c>
      <c r="AJ1355" s="2" t="s">
        <v>692</v>
      </c>
      <c r="AK1355" s="2" t="s">
        <v>693</v>
      </c>
      <c r="AL1355" s="2" t="s">
        <v>103</v>
      </c>
      <c r="AM1355" s="2" t="s">
        <v>2</v>
      </c>
      <c r="AN1355" s="2" t="s">
        <v>968</v>
      </c>
      <c r="AO1355" s="22">
        <v>0</v>
      </c>
      <c r="AP1355" s="22">
        <v>0</v>
      </c>
      <c r="AQ1355" s="22">
        <v>0</v>
      </c>
      <c r="AR1355" s="22">
        <v>0</v>
      </c>
      <c r="AS1355" s="25">
        <v>11000</v>
      </c>
      <c r="AT1355" s="25">
        <v>0</v>
      </c>
      <c r="AU1355" s="25">
        <v>11447</v>
      </c>
      <c r="AV1355" s="25">
        <v>0</v>
      </c>
      <c r="AW1355" s="25">
        <v>11000</v>
      </c>
      <c r="AX1355" s="25">
        <v>11447</v>
      </c>
      <c r="AY1355" s="25">
        <v>447</v>
      </c>
    </row>
    <row r="1356" spans="2:51" hidden="1">
      <c r="B1356" s="5" t="s">
        <v>18</v>
      </c>
      <c r="C1356" s="2" t="s">
        <v>99</v>
      </c>
      <c r="D1356" s="2"/>
      <c r="E1356" s="2"/>
      <c r="F1356" s="2"/>
      <c r="G1356" s="3">
        <v>46251</v>
      </c>
      <c r="H1356" s="2" t="s">
        <v>6380</v>
      </c>
      <c r="I1356" s="3">
        <v>46251</v>
      </c>
      <c r="J1356" s="2" t="s">
        <v>6381</v>
      </c>
      <c r="K1356" s="2"/>
      <c r="L1356" s="2"/>
      <c r="M1356" s="2" t="s">
        <v>90</v>
      </c>
      <c r="N1356" s="3"/>
      <c r="O1356" s="2" t="s">
        <v>6382</v>
      </c>
      <c r="P1356" s="2"/>
      <c r="Q1356" s="2" t="s">
        <v>32</v>
      </c>
      <c r="R1356" s="2" t="s">
        <v>32</v>
      </c>
      <c r="S1356" s="2"/>
      <c r="T1356" s="3">
        <v>46251</v>
      </c>
      <c r="U1356" s="2" t="s">
        <v>6383</v>
      </c>
      <c r="V1356" s="2"/>
      <c r="W1356" s="2" t="s">
        <v>6384</v>
      </c>
      <c r="X1356" s="2" t="s">
        <v>1178</v>
      </c>
      <c r="Y1356" s="2" t="s">
        <v>383</v>
      </c>
      <c r="Z1356" s="2" t="s">
        <v>92</v>
      </c>
      <c r="AA1356" s="2" t="s">
        <v>90</v>
      </c>
      <c r="AB1356" s="2"/>
      <c r="AC1356" s="2" t="s">
        <v>114</v>
      </c>
      <c r="AD1356" s="2">
        <v>1</v>
      </c>
      <c r="AE1356" s="2" t="s">
        <v>1273</v>
      </c>
      <c r="AF1356" s="2" t="s">
        <v>1274</v>
      </c>
      <c r="AG1356" s="2" t="s">
        <v>103</v>
      </c>
      <c r="AH1356" s="2" t="s">
        <v>214</v>
      </c>
      <c r="AI1356" s="2" t="s">
        <v>1275</v>
      </c>
      <c r="AJ1356" s="2" t="s">
        <v>183</v>
      </c>
      <c r="AK1356" s="2" t="s">
        <v>184</v>
      </c>
      <c r="AL1356" s="2" t="s">
        <v>184</v>
      </c>
      <c r="AM1356" s="2" t="s">
        <v>1080</v>
      </c>
      <c r="AN1356" s="2"/>
      <c r="AO1356" s="22">
        <v>0</v>
      </c>
      <c r="AP1356" s="22">
        <v>0</v>
      </c>
      <c r="AQ1356" s="22">
        <v>0</v>
      </c>
      <c r="AR1356" s="22">
        <v>0</v>
      </c>
      <c r="AS1356" s="25">
        <v>19900</v>
      </c>
      <c r="AT1356" s="25">
        <v>0</v>
      </c>
      <c r="AU1356" s="25">
        <v>27517</v>
      </c>
      <c r="AV1356" s="25">
        <v>0</v>
      </c>
      <c r="AW1356" s="25">
        <v>19900</v>
      </c>
      <c r="AX1356" s="25">
        <v>27517</v>
      </c>
      <c r="AY1356" s="25">
        <v>7617</v>
      </c>
    </row>
    <row r="1357" spans="2:51" hidden="1">
      <c r="B1357" s="5" t="s">
        <v>18</v>
      </c>
      <c r="C1357" s="2" t="s">
        <v>107</v>
      </c>
      <c r="D1357" s="2" t="s">
        <v>100</v>
      </c>
      <c r="E1357" s="2"/>
      <c r="F1357" s="2" t="s">
        <v>88</v>
      </c>
      <c r="G1357" s="3">
        <v>46251</v>
      </c>
      <c r="H1357" s="2" t="s">
        <v>6385</v>
      </c>
      <c r="I1357" s="3">
        <v>46251</v>
      </c>
      <c r="J1357" s="2" t="s">
        <v>6386</v>
      </c>
      <c r="K1357" s="2"/>
      <c r="L1357" s="2"/>
      <c r="M1357" s="2" t="s">
        <v>90</v>
      </c>
      <c r="N1357" s="3"/>
      <c r="O1357" s="2"/>
      <c r="P1357" s="2"/>
      <c r="Q1357" s="2" t="s">
        <v>537</v>
      </c>
      <c r="R1357" s="2" t="s">
        <v>537</v>
      </c>
      <c r="S1357" s="2"/>
      <c r="T1357" s="3"/>
      <c r="U1357" s="2"/>
      <c r="V1357" s="2"/>
      <c r="W1357" s="2" t="s">
        <v>382</v>
      </c>
      <c r="X1357" s="2" t="s">
        <v>151</v>
      </c>
      <c r="Y1357" s="2" t="s">
        <v>275</v>
      </c>
      <c r="Z1357" s="2" t="s">
        <v>92</v>
      </c>
      <c r="AA1357" s="2" t="s">
        <v>90</v>
      </c>
      <c r="AB1357" s="2"/>
      <c r="AC1357" s="2" t="s">
        <v>93</v>
      </c>
      <c r="AD1357" s="2">
        <v>1</v>
      </c>
      <c r="AE1357" s="2" t="s">
        <v>108</v>
      </c>
      <c r="AF1357" s="2" t="s">
        <v>109</v>
      </c>
      <c r="AG1357" s="2" t="s">
        <v>103</v>
      </c>
      <c r="AH1357" s="2" t="s">
        <v>106</v>
      </c>
      <c r="AI1357" s="2" t="s">
        <v>109</v>
      </c>
      <c r="AJ1357" s="2" t="s">
        <v>110</v>
      </c>
      <c r="AK1357" s="2" t="s">
        <v>111</v>
      </c>
      <c r="AL1357" s="2" t="s">
        <v>103</v>
      </c>
      <c r="AM1357" s="2" t="s">
        <v>104</v>
      </c>
      <c r="AN1357" s="2" t="s">
        <v>6387</v>
      </c>
      <c r="AO1357" s="22">
        <v>0</v>
      </c>
      <c r="AP1357" s="22">
        <v>0</v>
      </c>
      <c r="AQ1357" s="22">
        <v>0</v>
      </c>
      <c r="AR1357" s="22">
        <v>0</v>
      </c>
      <c r="AS1357" s="25">
        <v>66400</v>
      </c>
      <c r="AT1357" s="25">
        <v>0</v>
      </c>
      <c r="AU1357" s="25">
        <v>80656.22</v>
      </c>
      <c r="AV1357" s="25">
        <v>0</v>
      </c>
      <c r="AW1357" s="25">
        <v>66400</v>
      </c>
      <c r="AX1357" s="25">
        <v>80656.22</v>
      </c>
      <c r="AY1357" s="25">
        <v>14256.22</v>
      </c>
    </row>
    <row r="1358" spans="2:51" hidden="1">
      <c r="B1358" s="5" t="s">
        <v>18</v>
      </c>
      <c r="C1358" s="2" t="s">
        <v>99</v>
      </c>
      <c r="D1358" s="2" t="s">
        <v>100</v>
      </c>
      <c r="E1358" s="2"/>
      <c r="F1358" s="2"/>
      <c r="G1358" s="3">
        <v>46251</v>
      </c>
      <c r="H1358" s="2" t="s">
        <v>6388</v>
      </c>
      <c r="I1358" s="3">
        <v>46251</v>
      </c>
      <c r="J1358" s="2" t="s">
        <v>6389</v>
      </c>
      <c r="K1358" s="2"/>
      <c r="L1358" s="2"/>
      <c r="M1358" s="2" t="s">
        <v>90</v>
      </c>
      <c r="N1358" s="3"/>
      <c r="O1358" s="2"/>
      <c r="P1358" s="2"/>
      <c r="Q1358" s="2" t="s">
        <v>537</v>
      </c>
      <c r="R1358" s="2" t="s">
        <v>537</v>
      </c>
      <c r="S1358" s="2"/>
      <c r="T1358" s="3"/>
      <c r="U1358" s="2"/>
      <c r="V1358" s="2"/>
      <c r="W1358" s="2" t="s">
        <v>570</v>
      </c>
      <c r="X1358" s="2" t="s">
        <v>91</v>
      </c>
      <c r="Y1358" s="2" t="s">
        <v>319</v>
      </c>
      <c r="Z1358" s="2" t="s">
        <v>92</v>
      </c>
      <c r="AA1358" s="2" t="s">
        <v>90</v>
      </c>
      <c r="AB1358" s="2"/>
      <c r="AC1358" s="2" t="s">
        <v>114</v>
      </c>
      <c r="AD1358" s="2">
        <v>1</v>
      </c>
      <c r="AE1358" s="2" t="s">
        <v>110</v>
      </c>
      <c r="AF1358" s="2" t="s">
        <v>111</v>
      </c>
      <c r="AG1358" s="2" t="s">
        <v>103</v>
      </c>
      <c r="AH1358" s="2" t="s">
        <v>104</v>
      </c>
      <c r="AI1358" s="2" t="s">
        <v>381</v>
      </c>
      <c r="AJ1358" s="2" t="s">
        <v>128</v>
      </c>
      <c r="AK1358" s="2" t="s">
        <v>129</v>
      </c>
      <c r="AL1358" s="2" t="s">
        <v>129</v>
      </c>
      <c r="AM1358" s="2" t="s">
        <v>150</v>
      </c>
      <c r="AN1358" s="2"/>
      <c r="AO1358" s="22">
        <v>0</v>
      </c>
      <c r="AP1358" s="22">
        <v>0</v>
      </c>
      <c r="AQ1358" s="22">
        <v>0</v>
      </c>
      <c r="AR1358" s="22">
        <v>0</v>
      </c>
      <c r="AS1358" s="25">
        <v>19000</v>
      </c>
      <c r="AT1358" s="25">
        <v>0</v>
      </c>
      <c r="AU1358" s="25">
        <v>20156</v>
      </c>
      <c r="AV1358" s="25">
        <v>0</v>
      </c>
      <c r="AW1358" s="25">
        <v>19000</v>
      </c>
      <c r="AX1358" s="25">
        <v>20156</v>
      </c>
      <c r="AY1358" s="25">
        <v>1156</v>
      </c>
    </row>
    <row r="1359" spans="2:51" hidden="1">
      <c r="B1359" s="5" t="s">
        <v>18</v>
      </c>
      <c r="C1359" s="2" t="s">
        <v>99</v>
      </c>
      <c r="D1359" s="2" t="s">
        <v>100</v>
      </c>
      <c r="E1359" s="2"/>
      <c r="F1359" s="2"/>
      <c r="G1359" s="3">
        <v>46251</v>
      </c>
      <c r="H1359" s="2" t="s">
        <v>6390</v>
      </c>
      <c r="I1359" s="3">
        <v>46251</v>
      </c>
      <c r="J1359" s="2" t="s">
        <v>6391</v>
      </c>
      <c r="K1359" s="2"/>
      <c r="L1359" s="2"/>
      <c r="M1359" s="2" t="s">
        <v>90</v>
      </c>
      <c r="N1359" s="3"/>
      <c r="O1359" s="2"/>
      <c r="P1359" s="2"/>
      <c r="Q1359" s="2" t="s">
        <v>537</v>
      </c>
      <c r="R1359" s="2" t="s">
        <v>537</v>
      </c>
      <c r="S1359" s="2"/>
      <c r="T1359" s="3"/>
      <c r="U1359" s="2"/>
      <c r="V1359" s="2"/>
      <c r="W1359" s="2" t="s">
        <v>517</v>
      </c>
      <c r="X1359" s="2" t="s">
        <v>91</v>
      </c>
      <c r="Y1359" s="2" t="s">
        <v>319</v>
      </c>
      <c r="Z1359" s="2" t="s">
        <v>92</v>
      </c>
      <c r="AA1359" s="2" t="s">
        <v>90</v>
      </c>
      <c r="AB1359" s="2"/>
      <c r="AC1359" s="2" t="s">
        <v>114</v>
      </c>
      <c r="AD1359" s="2">
        <v>1</v>
      </c>
      <c r="AE1359" s="2" t="s">
        <v>110</v>
      </c>
      <c r="AF1359" s="2" t="s">
        <v>111</v>
      </c>
      <c r="AG1359" s="2" t="s">
        <v>103</v>
      </c>
      <c r="AH1359" s="2" t="s">
        <v>104</v>
      </c>
      <c r="AI1359" s="2" t="s">
        <v>381</v>
      </c>
      <c r="AJ1359" s="2" t="s">
        <v>128</v>
      </c>
      <c r="AK1359" s="2" t="s">
        <v>129</v>
      </c>
      <c r="AL1359" s="2" t="s">
        <v>129</v>
      </c>
      <c r="AM1359" s="2" t="s">
        <v>150</v>
      </c>
      <c r="AN1359" s="2"/>
      <c r="AO1359" s="22">
        <v>0</v>
      </c>
      <c r="AP1359" s="22">
        <v>0</v>
      </c>
      <c r="AQ1359" s="22">
        <v>0</v>
      </c>
      <c r="AR1359" s="22">
        <v>0</v>
      </c>
      <c r="AS1359" s="25">
        <v>19000</v>
      </c>
      <c r="AT1359" s="25">
        <v>0</v>
      </c>
      <c r="AU1359" s="25">
        <v>20156</v>
      </c>
      <c r="AV1359" s="25">
        <v>0</v>
      </c>
      <c r="AW1359" s="25">
        <v>19000</v>
      </c>
      <c r="AX1359" s="25">
        <v>20156</v>
      </c>
      <c r="AY1359" s="25">
        <v>1156</v>
      </c>
    </row>
    <row r="1360" spans="2:51" hidden="1">
      <c r="B1360" s="5" t="s">
        <v>18</v>
      </c>
      <c r="C1360" s="2" t="s">
        <v>107</v>
      </c>
      <c r="D1360" s="2" t="s">
        <v>100</v>
      </c>
      <c r="E1360" s="2"/>
      <c r="F1360" s="2" t="s">
        <v>88</v>
      </c>
      <c r="G1360" s="3">
        <v>46251</v>
      </c>
      <c r="H1360" s="2" t="s">
        <v>6392</v>
      </c>
      <c r="I1360" s="3">
        <v>46251</v>
      </c>
      <c r="J1360" s="2" t="s">
        <v>6393</v>
      </c>
      <c r="K1360" s="2"/>
      <c r="L1360" s="2"/>
      <c r="M1360" s="2" t="s">
        <v>90</v>
      </c>
      <c r="N1360" s="3"/>
      <c r="O1360" s="2"/>
      <c r="P1360" s="2"/>
      <c r="Q1360" s="2" t="s">
        <v>537</v>
      </c>
      <c r="R1360" s="2" t="s">
        <v>537</v>
      </c>
      <c r="S1360" s="2"/>
      <c r="T1360" s="3"/>
      <c r="U1360" s="2"/>
      <c r="V1360" s="2"/>
      <c r="W1360" s="2" t="s">
        <v>723</v>
      </c>
      <c r="X1360" s="2" t="s">
        <v>101</v>
      </c>
      <c r="Y1360" s="2" t="s">
        <v>724</v>
      </c>
      <c r="Z1360" s="2" t="s">
        <v>92</v>
      </c>
      <c r="AA1360" s="2" t="s">
        <v>90</v>
      </c>
      <c r="AB1360" s="2"/>
      <c r="AC1360" s="2" t="s">
        <v>93</v>
      </c>
      <c r="AD1360" s="2">
        <v>1</v>
      </c>
      <c r="AE1360" s="2" t="s">
        <v>108</v>
      </c>
      <c r="AF1360" s="2" t="s">
        <v>109</v>
      </c>
      <c r="AG1360" s="2" t="s">
        <v>103</v>
      </c>
      <c r="AH1360" s="2" t="s">
        <v>106</v>
      </c>
      <c r="AI1360" s="2" t="s">
        <v>109</v>
      </c>
      <c r="AJ1360" s="2" t="s">
        <v>110</v>
      </c>
      <c r="AK1360" s="2" t="s">
        <v>111</v>
      </c>
      <c r="AL1360" s="2" t="s">
        <v>103</v>
      </c>
      <c r="AM1360" s="2" t="s">
        <v>104</v>
      </c>
      <c r="AN1360" s="2" t="s">
        <v>6394</v>
      </c>
      <c r="AO1360" s="22">
        <v>0</v>
      </c>
      <c r="AP1360" s="22">
        <v>0</v>
      </c>
      <c r="AQ1360" s="22">
        <v>0</v>
      </c>
      <c r="AR1360" s="22">
        <v>0</v>
      </c>
      <c r="AS1360" s="25">
        <v>49800</v>
      </c>
      <c r="AT1360" s="25">
        <v>0</v>
      </c>
      <c r="AU1360" s="25">
        <v>61599.89</v>
      </c>
      <c r="AV1360" s="25">
        <v>0</v>
      </c>
      <c r="AW1360" s="25">
        <v>49800</v>
      </c>
      <c r="AX1360" s="25">
        <v>61599.89</v>
      </c>
      <c r="AY1360" s="25">
        <v>11799.89</v>
      </c>
    </row>
    <row r="1361" spans="2:51" hidden="1">
      <c r="B1361" s="5" t="s">
        <v>18</v>
      </c>
      <c r="C1361" s="2" t="s">
        <v>99</v>
      </c>
      <c r="D1361" s="2"/>
      <c r="E1361" s="2" t="s">
        <v>2806</v>
      </c>
      <c r="F1361" s="2"/>
      <c r="G1361" s="3">
        <v>46251</v>
      </c>
      <c r="H1361" s="2" t="s">
        <v>6395</v>
      </c>
      <c r="I1361" s="3">
        <v>46251</v>
      </c>
      <c r="J1361" s="2" t="s">
        <v>6396</v>
      </c>
      <c r="K1361" s="2"/>
      <c r="L1361" s="2"/>
      <c r="M1361" s="2" t="s">
        <v>90</v>
      </c>
      <c r="N1361" s="3"/>
      <c r="O1361" s="2" t="s">
        <v>6397</v>
      </c>
      <c r="P1361" s="2"/>
      <c r="Q1361" s="2" t="s">
        <v>24</v>
      </c>
      <c r="R1361" s="2" t="s">
        <v>24</v>
      </c>
      <c r="S1361" s="2"/>
      <c r="T1361" s="3"/>
      <c r="U1361" s="2"/>
      <c r="V1361" s="2"/>
      <c r="W1361" s="2" t="s">
        <v>598</v>
      </c>
      <c r="X1361" s="2" t="s">
        <v>91</v>
      </c>
      <c r="Y1361" s="2" t="s">
        <v>519</v>
      </c>
      <c r="Z1361" s="2" t="s">
        <v>92</v>
      </c>
      <c r="AA1361" s="2" t="s">
        <v>90</v>
      </c>
      <c r="AB1361" s="2"/>
      <c r="AC1361" s="2" t="s">
        <v>93</v>
      </c>
      <c r="AD1361" s="2">
        <v>1</v>
      </c>
      <c r="AE1361" s="2" t="s">
        <v>105</v>
      </c>
      <c r="AF1361" s="2" t="s">
        <v>484</v>
      </c>
      <c r="AG1361" s="2" t="s">
        <v>103</v>
      </c>
      <c r="AH1361" s="2" t="s">
        <v>106</v>
      </c>
      <c r="AI1361" s="2" t="s">
        <v>119</v>
      </c>
      <c r="AJ1361" s="2" t="s">
        <v>120</v>
      </c>
      <c r="AK1361" s="2" t="s">
        <v>121</v>
      </c>
      <c r="AL1361" s="2" t="s">
        <v>103</v>
      </c>
      <c r="AM1361" s="2" t="s">
        <v>122</v>
      </c>
      <c r="AN1361" s="2"/>
      <c r="AO1361" s="22">
        <v>0</v>
      </c>
      <c r="AP1361" s="22">
        <v>0</v>
      </c>
      <c r="AQ1361" s="22">
        <v>0</v>
      </c>
      <c r="AR1361" s="22">
        <v>0</v>
      </c>
      <c r="AS1361" s="25">
        <v>15500</v>
      </c>
      <c r="AT1361" s="25">
        <v>0</v>
      </c>
      <c r="AU1361" s="25">
        <v>16879</v>
      </c>
      <c r="AV1361" s="25">
        <v>0</v>
      </c>
      <c r="AW1361" s="25">
        <v>15500</v>
      </c>
      <c r="AX1361" s="25">
        <v>16879</v>
      </c>
      <c r="AY1361" s="25">
        <v>1379</v>
      </c>
    </row>
    <row r="1362" spans="2:51" hidden="1">
      <c r="B1362" s="5" t="s">
        <v>18</v>
      </c>
      <c r="C1362" s="2" t="s">
        <v>99</v>
      </c>
      <c r="D1362" s="2" t="s">
        <v>100</v>
      </c>
      <c r="E1362" s="2"/>
      <c r="F1362" s="2"/>
      <c r="G1362" s="3">
        <v>46251</v>
      </c>
      <c r="H1362" s="2" t="s">
        <v>6398</v>
      </c>
      <c r="I1362" s="3">
        <v>46251</v>
      </c>
      <c r="J1362" s="2" t="s">
        <v>6399</v>
      </c>
      <c r="K1362" s="2"/>
      <c r="L1362" s="2"/>
      <c r="M1362" s="2" t="s">
        <v>90</v>
      </c>
      <c r="N1362" s="3"/>
      <c r="O1362" s="2"/>
      <c r="P1362" s="2"/>
      <c r="Q1362" s="2" t="s">
        <v>486</v>
      </c>
      <c r="R1362" s="2" t="s">
        <v>486</v>
      </c>
      <c r="S1362" s="2" t="s">
        <v>486</v>
      </c>
      <c r="T1362" s="3"/>
      <c r="U1362" s="2"/>
      <c r="V1362" s="2"/>
      <c r="W1362" s="2" t="s">
        <v>5239</v>
      </c>
      <c r="X1362" s="2" t="s">
        <v>101</v>
      </c>
      <c r="Y1362" s="2" t="s">
        <v>319</v>
      </c>
      <c r="Z1362" s="2" t="s">
        <v>92</v>
      </c>
      <c r="AA1362" s="2" t="s">
        <v>90</v>
      </c>
      <c r="AB1362" s="2"/>
      <c r="AC1362" s="2" t="s">
        <v>114</v>
      </c>
      <c r="AD1362" s="2">
        <v>1</v>
      </c>
      <c r="AE1362" s="2" t="s">
        <v>128</v>
      </c>
      <c r="AF1362" s="2" t="s">
        <v>129</v>
      </c>
      <c r="AG1362" s="2" t="s">
        <v>129</v>
      </c>
      <c r="AH1362" s="2" t="s">
        <v>130</v>
      </c>
      <c r="AI1362" s="2" t="s">
        <v>150</v>
      </c>
      <c r="AJ1362" s="2" t="s">
        <v>102</v>
      </c>
      <c r="AK1362" s="2" t="s">
        <v>102</v>
      </c>
      <c r="AL1362" s="2" t="s">
        <v>103</v>
      </c>
      <c r="AM1362" s="2" t="s">
        <v>104</v>
      </c>
      <c r="AN1362" s="2"/>
      <c r="AO1362" s="22">
        <v>0</v>
      </c>
      <c r="AP1362" s="22">
        <v>0</v>
      </c>
      <c r="AQ1362" s="22">
        <v>0</v>
      </c>
      <c r="AR1362" s="22">
        <v>0</v>
      </c>
      <c r="AS1362" s="25">
        <v>22000</v>
      </c>
      <c r="AT1362" s="25">
        <v>0</v>
      </c>
      <c r="AU1362" s="25">
        <v>23062</v>
      </c>
      <c r="AV1362" s="25">
        <v>0</v>
      </c>
      <c r="AW1362" s="25">
        <v>22000</v>
      </c>
      <c r="AX1362" s="25">
        <v>23062</v>
      </c>
      <c r="AY1362" s="25">
        <v>1062</v>
      </c>
    </row>
    <row r="1363" spans="2:51" hidden="1">
      <c r="B1363" s="5" t="s">
        <v>18</v>
      </c>
      <c r="C1363" s="2" t="s">
        <v>99</v>
      </c>
      <c r="D1363" s="2" t="s">
        <v>100</v>
      </c>
      <c r="E1363" s="2"/>
      <c r="F1363" s="2"/>
      <c r="G1363" s="3">
        <v>46251</v>
      </c>
      <c r="H1363" s="2" t="s">
        <v>6400</v>
      </c>
      <c r="I1363" s="3">
        <v>46251</v>
      </c>
      <c r="J1363" s="2" t="s">
        <v>6401</v>
      </c>
      <c r="K1363" s="2"/>
      <c r="L1363" s="2"/>
      <c r="M1363" s="2" t="s">
        <v>90</v>
      </c>
      <c r="N1363" s="3"/>
      <c r="O1363" s="2" t="s">
        <v>6402</v>
      </c>
      <c r="P1363" s="2"/>
      <c r="Q1363" s="2" t="s">
        <v>26</v>
      </c>
      <c r="R1363" s="2" t="s">
        <v>26</v>
      </c>
      <c r="S1363" s="2"/>
      <c r="T1363" s="3"/>
      <c r="U1363" s="2"/>
      <c r="V1363" s="2"/>
      <c r="W1363" s="2" t="s">
        <v>579</v>
      </c>
      <c r="X1363" s="2" t="s">
        <v>91</v>
      </c>
      <c r="Y1363" s="2" t="s">
        <v>519</v>
      </c>
      <c r="Z1363" s="2" t="s">
        <v>92</v>
      </c>
      <c r="AA1363" s="2" t="s">
        <v>90</v>
      </c>
      <c r="AB1363" s="2"/>
      <c r="AC1363" s="2" t="s">
        <v>93</v>
      </c>
      <c r="AD1363" s="2">
        <v>1</v>
      </c>
      <c r="AE1363" s="2" t="s">
        <v>692</v>
      </c>
      <c r="AF1363" s="2" t="s">
        <v>693</v>
      </c>
      <c r="AG1363" s="2" t="s">
        <v>103</v>
      </c>
      <c r="AH1363" s="2" t="s">
        <v>2</v>
      </c>
      <c r="AI1363" s="2" t="s">
        <v>699</v>
      </c>
      <c r="AJ1363" s="2" t="s">
        <v>731</v>
      </c>
      <c r="AK1363" s="2" t="s">
        <v>732</v>
      </c>
      <c r="AL1363" s="2" t="s">
        <v>103</v>
      </c>
      <c r="AM1363" s="2" t="s">
        <v>169</v>
      </c>
      <c r="AN1363" s="2"/>
      <c r="AO1363" s="22">
        <v>0</v>
      </c>
      <c r="AP1363" s="22">
        <v>0</v>
      </c>
      <c r="AQ1363" s="22">
        <v>0</v>
      </c>
      <c r="AR1363" s="22">
        <v>0</v>
      </c>
      <c r="AS1363" s="25">
        <v>5000</v>
      </c>
      <c r="AT1363" s="25">
        <v>0</v>
      </c>
      <c r="AU1363" s="25">
        <v>5579</v>
      </c>
      <c r="AV1363" s="25">
        <v>0</v>
      </c>
      <c r="AW1363" s="25">
        <v>5000</v>
      </c>
      <c r="AX1363" s="25">
        <v>5579</v>
      </c>
      <c r="AY1363" s="25">
        <v>579</v>
      </c>
    </row>
    <row r="1364" spans="2:51" hidden="1">
      <c r="B1364" s="5" t="s">
        <v>18</v>
      </c>
      <c r="C1364" s="2" t="s">
        <v>99</v>
      </c>
      <c r="D1364" s="2" t="s">
        <v>100</v>
      </c>
      <c r="E1364" s="2"/>
      <c r="F1364" s="2"/>
      <c r="G1364" s="3">
        <v>46251</v>
      </c>
      <c r="H1364" s="2" t="s">
        <v>6403</v>
      </c>
      <c r="I1364" s="3">
        <v>46251</v>
      </c>
      <c r="J1364" s="2" t="s">
        <v>6404</v>
      </c>
      <c r="K1364" s="2"/>
      <c r="L1364" s="2"/>
      <c r="M1364" s="2" t="s">
        <v>90</v>
      </c>
      <c r="N1364" s="3"/>
      <c r="O1364" s="2" t="s">
        <v>6405</v>
      </c>
      <c r="P1364" s="2"/>
      <c r="Q1364" s="2" t="s">
        <v>26</v>
      </c>
      <c r="R1364" s="2" t="s">
        <v>26</v>
      </c>
      <c r="S1364" s="2"/>
      <c r="T1364" s="3"/>
      <c r="U1364" s="2"/>
      <c r="V1364" s="2"/>
      <c r="W1364" s="2" t="s">
        <v>598</v>
      </c>
      <c r="X1364" s="2" t="s">
        <v>91</v>
      </c>
      <c r="Y1364" s="2" t="s">
        <v>519</v>
      </c>
      <c r="Z1364" s="2" t="s">
        <v>92</v>
      </c>
      <c r="AA1364" s="2" t="s">
        <v>90</v>
      </c>
      <c r="AB1364" s="2"/>
      <c r="AC1364" s="2" t="s">
        <v>93</v>
      </c>
      <c r="AD1364" s="2">
        <v>1</v>
      </c>
      <c r="AE1364" s="2" t="s">
        <v>692</v>
      </c>
      <c r="AF1364" s="2" t="s">
        <v>693</v>
      </c>
      <c r="AG1364" s="2" t="s">
        <v>103</v>
      </c>
      <c r="AH1364" s="2" t="s">
        <v>2</v>
      </c>
      <c r="AI1364" s="2" t="s">
        <v>699</v>
      </c>
      <c r="AJ1364" s="2" t="s">
        <v>731</v>
      </c>
      <c r="AK1364" s="2" t="s">
        <v>732</v>
      </c>
      <c r="AL1364" s="2" t="s">
        <v>103</v>
      </c>
      <c r="AM1364" s="2" t="s">
        <v>169</v>
      </c>
      <c r="AN1364" s="2"/>
      <c r="AO1364" s="22">
        <v>0</v>
      </c>
      <c r="AP1364" s="22">
        <v>0</v>
      </c>
      <c r="AQ1364" s="22">
        <v>0</v>
      </c>
      <c r="AR1364" s="22">
        <v>0</v>
      </c>
      <c r="AS1364" s="25">
        <v>5000</v>
      </c>
      <c r="AT1364" s="25">
        <v>0</v>
      </c>
      <c r="AU1364" s="25">
        <v>5579</v>
      </c>
      <c r="AV1364" s="25">
        <v>0</v>
      </c>
      <c r="AW1364" s="25">
        <v>5000</v>
      </c>
      <c r="AX1364" s="25">
        <v>5579</v>
      </c>
      <c r="AY1364" s="25">
        <v>579</v>
      </c>
    </row>
    <row r="1365" spans="2:51" hidden="1">
      <c r="B1365" s="5" t="s">
        <v>18</v>
      </c>
      <c r="C1365" s="2" t="s">
        <v>99</v>
      </c>
      <c r="D1365" s="2" t="s">
        <v>100</v>
      </c>
      <c r="E1365" s="2"/>
      <c r="F1365" s="2"/>
      <c r="G1365" s="3">
        <v>46251</v>
      </c>
      <c r="H1365" s="2" t="s">
        <v>6406</v>
      </c>
      <c r="I1365" s="3">
        <v>46251</v>
      </c>
      <c r="J1365" s="2" t="s">
        <v>6407</v>
      </c>
      <c r="K1365" s="2"/>
      <c r="L1365" s="2"/>
      <c r="M1365" s="2" t="s">
        <v>90</v>
      </c>
      <c r="N1365" s="3"/>
      <c r="O1365" s="2" t="s">
        <v>6408</v>
      </c>
      <c r="P1365" s="2"/>
      <c r="Q1365" s="2" t="s">
        <v>26</v>
      </c>
      <c r="R1365" s="2" t="s">
        <v>26</v>
      </c>
      <c r="S1365" s="2"/>
      <c r="T1365" s="3"/>
      <c r="U1365" s="2"/>
      <c r="V1365" s="2"/>
      <c r="W1365" s="2" t="s">
        <v>815</v>
      </c>
      <c r="X1365" s="2" t="s">
        <v>91</v>
      </c>
      <c r="Y1365" s="2" t="s">
        <v>519</v>
      </c>
      <c r="Z1365" s="2" t="s">
        <v>92</v>
      </c>
      <c r="AA1365" s="2" t="s">
        <v>90</v>
      </c>
      <c r="AB1365" s="2"/>
      <c r="AC1365" s="2" t="s">
        <v>93</v>
      </c>
      <c r="AD1365" s="2">
        <v>1</v>
      </c>
      <c r="AE1365" s="2" t="s">
        <v>692</v>
      </c>
      <c r="AF1365" s="2" t="s">
        <v>693</v>
      </c>
      <c r="AG1365" s="2" t="s">
        <v>103</v>
      </c>
      <c r="AH1365" s="2" t="s">
        <v>2</v>
      </c>
      <c r="AI1365" s="2" t="s">
        <v>699</v>
      </c>
      <c r="AJ1365" s="2" t="s">
        <v>731</v>
      </c>
      <c r="AK1365" s="2" t="s">
        <v>732</v>
      </c>
      <c r="AL1365" s="2" t="s">
        <v>103</v>
      </c>
      <c r="AM1365" s="2" t="s">
        <v>169</v>
      </c>
      <c r="AN1365" s="2"/>
      <c r="AO1365" s="22">
        <v>0</v>
      </c>
      <c r="AP1365" s="22">
        <v>0</v>
      </c>
      <c r="AQ1365" s="22">
        <v>0</v>
      </c>
      <c r="AR1365" s="22">
        <v>0</v>
      </c>
      <c r="AS1365" s="25">
        <v>5000</v>
      </c>
      <c r="AT1365" s="25">
        <v>0</v>
      </c>
      <c r="AU1365" s="25">
        <v>5579</v>
      </c>
      <c r="AV1365" s="25">
        <v>0</v>
      </c>
      <c r="AW1365" s="25">
        <v>5000</v>
      </c>
      <c r="AX1365" s="25">
        <v>5579</v>
      </c>
      <c r="AY1365" s="25">
        <v>579</v>
      </c>
    </row>
    <row r="1366" spans="2:51" hidden="1">
      <c r="B1366" s="5" t="s">
        <v>18</v>
      </c>
      <c r="C1366" s="2" t="s">
        <v>99</v>
      </c>
      <c r="D1366" s="2" t="s">
        <v>100</v>
      </c>
      <c r="E1366" s="2"/>
      <c r="F1366" s="2"/>
      <c r="G1366" s="3">
        <v>46251</v>
      </c>
      <c r="H1366" s="2" t="s">
        <v>6409</v>
      </c>
      <c r="I1366" s="3">
        <v>46251</v>
      </c>
      <c r="J1366" s="2" t="s">
        <v>6410</v>
      </c>
      <c r="K1366" s="12"/>
      <c r="L1366" s="2"/>
      <c r="M1366" s="2" t="s">
        <v>90</v>
      </c>
      <c r="N1366" s="3"/>
      <c r="O1366" s="2" t="s">
        <v>6411</v>
      </c>
      <c r="P1366" s="2"/>
      <c r="Q1366" s="2" t="s">
        <v>26</v>
      </c>
      <c r="R1366" s="2" t="s">
        <v>26</v>
      </c>
      <c r="S1366" s="2"/>
      <c r="T1366" s="3"/>
      <c r="U1366" s="2"/>
      <c r="V1366" s="2"/>
      <c r="W1366" s="2" t="s">
        <v>815</v>
      </c>
      <c r="X1366" s="2" t="s">
        <v>91</v>
      </c>
      <c r="Y1366" s="2" t="s">
        <v>519</v>
      </c>
      <c r="Z1366" s="2" t="s">
        <v>92</v>
      </c>
      <c r="AA1366" s="2" t="s">
        <v>90</v>
      </c>
      <c r="AB1366" s="2"/>
      <c r="AC1366" s="2" t="s">
        <v>93</v>
      </c>
      <c r="AD1366" s="2">
        <v>1</v>
      </c>
      <c r="AE1366" s="2" t="s">
        <v>692</v>
      </c>
      <c r="AF1366" s="2" t="s">
        <v>693</v>
      </c>
      <c r="AG1366" s="2" t="s">
        <v>103</v>
      </c>
      <c r="AH1366" s="2" t="s">
        <v>2</v>
      </c>
      <c r="AI1366" s="2" t="s">
        <v>699</v>
      </c>
      <c r="AJ1366" s="2" t="s">
        <v>731</v>
      </c>
      <c r="AK1366" s="2" t="s">
        <v>732</v>
      </c>
      <c r="AL1366" s="2" t="s">
        <v>103</v>
      </c>
      <c r="AM1366" s="2" t="s">
        <v>169</v>
      </c>
      <c r="AN1366" s="2"/>
      <c r="AO1366" s="22">
        <v>0</v>
      </c>
      <c r="AP1366" s="22">
        <v>0</v>
      </c>
      <c r="AQ1366" s="22">
        <v>0</v>
      </c>
      <c r="AR1366" s="22">
        <v>0</v>
      </c>
      <c r="AS1366" s="25">
        <v>5000</v>
      </c>
      <c r="AT1366" s="25">
        <v>0</v>
      </c>
      <c r="AU1366" s="25">
        <v>5579</v>
      </c>
      <c r="AV1366" s="25">
        <v>0</v>
      </c>
      <c r="AW1366" s="25">
        <v>5000</v>
      </c>
      <c r="AX1366" s="25">
        <v>5579</v>
      </c>
      <c r="AY1366" s="25">
        <v>579</v>
      </c>
    </row>
    <row r="1367" spans="2:51" hidden="1">
      <c r="B1367" s="5" t="s">
        <v>20</v>
      </c>
      <c r="C1367" s="2" t="s">
        <v>144</v>
      </c>
      <c r="D1367" s="2"/>
      <c r="E1367" s="2"/>
      <c r="F1367" s="2"/>
      <c r="G1367" s="3">
        <v>46251</v>
      </c>
      <c r="H1367" s="2" t="s">
        <v>6412</v>
      </c>
      <c r="I1367" s="3">
        <v>46251</v>
      </c>
      <c r="J1367" s="2" t="s">
        <v>6413</v>
      </c>
      <c r="K1367" s="2"/>
      <c r="L1367" s="2"/>
      <c r="M1367" s="2" t="s">
        <v>90</v>
      </c>
      <c r="N1367" s="3"/>
      <c r="O1367" s="2"/>
      <c r="P1367" s="2"/>
      <c r="Q1367" s="2" t="s">
        <v>769</v>
      </c>
      <c r="R1367" s="2" t="s">
        <v>769</v>
      </c>
      <c r="S1367" s="2" t="s">
        <v>769</v>
      </c>
      <c r="T1367" s="3">
        <v>46251</v>
      </c>
      <c r="U1367" s="2" t="s">
        <v>6414</v>
      </c>
      <c r="V1367" s="2" t="s">
        <v>6415</v>
      </c>
      <c r="W1367" s="2" t="s">
        <v>878</v>
      </c>
      <c r="X1367" s="2" t="s">
        <v>113</v>
      </c>
      <c r="Y1367" s="2" t="s">
        <v>221</v>
      </c>
      <c r="Z1367" s="2" t="s">
        <v>92</v>
      </c>
      <c r="AA1367" s="2" t="s">
        <v>90</v>
      </c>
      <c r="AB1367" s="2"/>
      <c r="AC1367" s="2" t="s">
        <v>114</v>
      </c>
      <c r="AD1367" s="2">
        <v>1</v>
      </c>
      <c r="AE1367" s="2" t="s">
        <v>740</v>
      </c>
      <c r="AF1367" s="2" t="s">
        <v>740</v>
      </c>
      <c r="AG1367" s="2" t="s">
        <v>103</v>
      </c>
      <c r="AH1367" s="2"/>
      <c r="AI1367" s="2"/>
      <c r="AJ1367" s="2" t="s">
        <v>739</v>
      </c>
      <c r="AK1367" s="2" t="s">
        <v>739</v>
      </c>
      <c r="AL1367" s="2" t="s">
        <v>129</v>
      </c>
      <c r="AM1367" s="2" t="s">
        <v>740</v>
      </c>
      <c r="AN1367" s="2" t="s">
        <v>6416</v>
      </c>
      <c r="AO1367" s="22">
        <v>0</v>
      </c>
      <c r="AP1367" s="22">
        <v>0</v>
      </c>
      <c r="AQ1367" s="22">
        <v>0</v>
      </c>
      <c r="AR1367" s="22">
        <v>0</v>
      </c>
      <c r="AS1367" s="25">
        <v>10000</v>
      </c>
      <c r="AT1367" s="25">
        <v>0</v>
      </c>
      <c r="AU1367" s="25">
        <v>12500</v>
      </c>
      <c r="AV1367" s="25">
        <v>0</v>
      </c>
      <c r="AW1367" s="25">
        <v>10000</v>
      </c>
      <c r="AX1367" s="25">
        <v>12500</v>
      </c>
      <c r="AY1367" s="25">
        <v>2500</v>
      </c>
    </row>
    <row r="1368" spans="2:51" hidden="1">
      <c r="B1368" s="5" t="s">
        <v>20</v>
      </c>
      <c r="C1368" s="2" t="s">
        <v>144</v>
      </c>
      <c r="D1368" s="2"/>
      <c r="E1368" s="2"/>
      <c r="F1368" s="2"/>
      <c r="G1368" s="3">
        <v>46251</v>
      </c>
      <c r="H1368" s="2" t="s">
        <v>6417</v>
      </c>
      <c r="I1368" s="3">
        <v>46251</v>
      </c>
      <c r="J1368" s="2" t="s">
        <v>6418</v>
      </c>
      <c r="K1368" s="2"/>
      <c r="L1368" s="2"/>
      <c r="M1368" s="2" t="s">
        <v>90</v>
      </c>
      <c r="N1368" s="3"/>
      <c r="O1368" s="2"/>
      <c r="P1368" s="2"/>
      <c r="Q1368" s="2" t="s">
        <v>1346</v>
      </c>
      <c r="R1368" s="2" t="s">
        <v>1346</v>
      </c>
      <c r="S1368" s="2" t="s">
        <v>1346</v>
      </c>
      <c r="T1368" s="3">
        <v>46251</v>
      </c>
      <c r="U1368" s="2" t="s">
        <v>6419</v>
      </c>
      <c r="V1368" s="2" t="s">
        <v>6420</v>
      </c>
      <c r="W1368" s="2" t="s">
        <v>786</v>
      </c>
      <c r="X1368" s="2" t="s">
        <v>113</v>
      </c>
      <c r="Y1368" s="2" t="s">
        <v>221</v>
      </c>
      <c r="Z1368" s="2" t="s">
        <v>92</v>
      </c>
      <c r="AA1368" s="2" t="s">
        <v>90</v>
      </c>
      <c r="AB1368" s="2"/>
      <c r="AC1368" s="2" t="s">
        <v>93</v>
      </c>
      <c r="AD1368" s="2">
        <v>1</v>
      </c>
      <c r="AE1368" s="2" t="s">
        <v>583</v>
      </c>
      <c r="AF1368" s="2" t="s">
        <v>583</v>
      </c>
      <c r="AG1368" s="2" t="s">
        <v>129</v>
      </c>
      <c r="AH1368" s="2" t="s">
        <v>150</v>
      </c>
      <c r="AI1368" s="2" t="s">
        <v>584</v>
      </c>
      <c r="AJ1368" s="2" t="s">
        <v>217</v>
      </c>
      <c r="AK1368" s="2" t="s">
        <v>218</v>
      </c>
      <c r="AL1368" s="2" t="s">
        <v>129</v>
      </c>
      <c r="AM1368" s="2" t="s">
        <v>219</v>
      </c>
      <c r="AN1368" s="2" t="s">
        <v>419</v>
      </c>
      <c r="AO1368" s="22">
        <v>0</v>
      </c>
      <c r="AP1368" s="22">
        <v>0</v>
      </c>
      <c r="AQ1368" s="22">
        <v>0</v>
      </c>
      <c r="AR1368" s="22">
        <v>0</v>
      </c>
      <c r="AS1368" s="25">
        <v>42212</v>
      </c>
      <c r="AT1368" s="25">
        <v>0</v>
      </c>
      <c r="AU1368" s="25">
        <v>58565</v>
      </c>
      <c r="AV1368" s="25">
        <v>0</v>
      </c>
      <c r="AW1368" s="25">
        <v>42212</v>
      </c>
      <c r="AX1368" s="25">
        <v>58565</v>
      </c>
      <c r="AY1368" s="25">
        <v>16353</v>
      </c>
    </row>
    <row r="1369" spans="2:51" hidden="1">
      <c r="B1369" s="5" t="s">
        <v>20</v>
      </c>
      <c r="C1369" s="2" t="s">
        <v>144</v>
      </c>
      <c r="D1369" s="2"/>
      <c r="E1369" s="2"/>
      <c r="F1369" s="2"/>
      <c r="G1369" s="3">
        <v>46251</v>
      </c>
      <c r="H1369" s="2" t="s">
        <v>6421</v>
      </c>
      <c r="I1369" s="3">
        <v>46251</v>
      </c>
      <c r="J1369" s="2" t="s">
        <v>6422</v>
      </c>
      <c r="K1369" s="2"/>
      <c r="L1369" s="2"/>
      <c r="M1369" s="2" t="s">
        <v>90</v>
      </c>
      <c r="N1369" s="3"/>
      <c r="O1369" s="2"/>
      <c r="P1369" s="2"/>
      <c r="Q1369" s="2" t="s">
        <v>33</v>
      </c>
      <c r="R1369" s="2" t="s">
        <v>33</v>
      </c>
      <c r="S1369" s="2" t="s">
        <v>33</v>
      </c>
      <c r="T1369" s="3">
        <v>46251</v>
      </c>
      <c r="U1369" s="2" t="s">
        <v>6423</v>
      </c>
      <c r="V1369" s="2" t="s">
        <v>6424</v>
      </c>
      <c r="W1369" s="2" t="s">
        <v>6425</v>
      </c>
      <c r="X1369" s="2" t="s">
        <v>113</v>
      </c>
      <c r="Y1369" s="2" t="s">
        <v>38</v>
      </c>
      <c r="Z1369" s="2" t="s">
        <v>92</v>
      </c>
      <c r="AA1369" s="2" t="s">
        <v>90</v>
      </c>
      <c r="AB1369" s="2"/>
      <c r="AC1369" s="2" t="s">
        <v>93</v>
      </c>
      <c r="AD1369" s="2">
        <v>1</v>
      </c>
      <c r="AE1369" s="2" t="s">
        <v>102</v>
      </c>
      <c r="AF1369" s="2" t="s">
        <v>102</v>
      </c>
      <c r="AG1369" s="2" t="s">
        <v>103</v>
      </c>
      <c r="AH1369" s="2" t="s">
        <v>104</v>
      </c>
      <c r="AI1369" s="2"/>
      <c r="AJ1369" s="2" t="s">
        <v>353</v>
      </c>
      <c r="AK1369" s="2" t="s">
        <v>354</v>
      </c>
      <c r="AL1369" s="2" t="s">
        <v>103</v>
      </c>
      <c r="AM1369" s="2" t="s">
        <v>2</v>
      </c>
      <c r="AN1369" s="2" t="s">
        <v>886</v>
      </c>
      <c r="AO1369" s="22">
        <v>0</v>
      </c>
      <c r="AP1369" s="22">
        <v>0</v>
      </c>
      <c r="AQ1369" s="22">
        <v>0</v>
      </c>
      <c r="AR1369" s="22">
        <v>0</v>
      </c>
      <c r="AS1369" s="25">
        <v>11429</v>
      </c>
      <c r="AT1369" s="25">
        <v>0</v>
      </c>
      <c r="AU1369" s="25">
        <v>12814</v>
      </c>
      <c r="AV1369" s="25">
        <v>0</v>
      </c>
      <c r="AW1369" s="25">
        <v>11429</v>
      </c>
      <c r="AX1369" s="25">
        <v>12814</v>
      </c>
      <c r="AY1369" s="25">
        <v>1385</v>
      </c>
    </row>
    <row r="1370" spans="2:51" hidden="1">
      <c r="B1370" s="5" t="s">
        <v>20</v>
      </c>
      <c r="C1370" s="2" t="s">
        <v>144</v>
      </c>
      <c r="D1370" s="2" t="s">
        <v>100</v>
      </c>
      <c r="E1370" s="2"/>
      <c r="F1370" s="2"/>
      <c r="G1370" s="3">
        <v>46251</v>
      </c>
      <c r="H1370" s="2" t="s">
        <v>6426</v>
      </c>
      <c r="I1370" s="3">
        <v>46251</v>
      </c>
      <c r="J1370" s="2" t="s">
        <v>6427</v>
      </c>
      <c r="K1370" s="2"/>
      <c r="L1370" s="2"/>
      <c r="M1370" s="2" t="s">
        <v>90</v>
      </c>
      <c r="N1370" s="3"/>
      <c r="O1370" s="2"/>
      <c r="P1370" s="2"/>
      <c r="Q1370" s="2" t="s">
        <v>28</v>
      </c>
      <c r="R1370" s="2" t="s">
        <v>28</v>
      </c>
      <c r="S1370" s="2" t="s">
        <v>28</v>
      </c>
      <c r="T1370" s="3">
        <v>46251</v>
      </c>
      <c r="U1370" s="2" t="s">
        <v>6428</v>
      </c>
      <c r="V1370" s="2" t="s">
        <v>6429</v>
      </c>
      <c r="W1370" s="2" t="s">
        <v>6430</v>
      </c>
      <c r="X1370" s="2" t="s">
        <v>113</v>
      </c>
      <c r="Y1370" s="2" t="s">
        <v>163</v>
      </c>
      <c r="Z1370" s="2" t="s">
        <v>92</v>
      </c>
      <c r="AA1370" s="2" t="s">
        <v>90</v>
      </c>
      <c r="AB1370" s="2"/>
      <c r="AC1370" s="2" t="s">
        <v>114</v>
      </c>
      <c r="AD1370" s="2">
        <v>1</v>
      </c>
      <c r="AE1370" s="2" t="s">
        <v>403</v>
      </c>
      <c r="AF1370" s="2" t="s">
        <v>403</v>
      </c>
      <c r="AG1370" s="2" t="s">
        <v>103</v>
      </c>
      <c r="AH1370" s="2" t="s">
        <v>7</v>
      </c>
      <c r="AI1370" s="2"/>
      <c r="AJ1370" s="2" t="s">
        <v>158</v>
      </c>
      <c r="AK1370" s="2" t="s">
        <v>158</v>
      </c>
      <c r="AL1370" s="2" t="s">
        <v>158</v>
      </c>
      <c r="AM1370" s="2" t="s">
        <v>159</v>
      </c>
      <c r="AN1370" s="2"/>
      <c r="AO1370" s="22">
        <v>0</v>
      </c>
      <c r="AP1370" s="22">
        <v>0</v>
      </c>
      <c r="AQ1370" s="22">
        <v>0</v>
      </c>
      <c r="AR1370" s="22">
        <v>0</v>
      </c>
      <c r="AS1370" s="25">
        <v>20000</v>
      </c>
      <c r="AT1370" s="25">
        <v>0</v>
      </c>
      <c r="AU1370" s="25">
        <v>30005</v>
      </c>
      <c r="AV1370" s="25">
        <v>0</v>
      </c>
      <c r="AW1370" s="25">
        <v>20000</v>
      </c>
      <c r="AX1370" s="25">
        <v>30005</v>
      </c>
      <c r="AY1370" s="25">
        <v>10005</v>
      </c>
    </row>
    <row r="1371" spans="2:51" hidden="1">
      <c r="B1371" s="5" t="s">
        <v>20</v>
      </c>
      <c r="C1371" s="2" t="s">
        <v>144</v>
      </c>
      <c r="D1371" s="2"/>
      <c r="E1371" s="2"/>
      <c r="F1371" s="2"/>
      <c r="G1371" s="3">
        <v>46251</v>
      </c>
      <c r="H1371" s="2" t="s">
        <v>6431</v>
      </c>
      <c r="I1371" s="3">
        <v>46251</v>
      </c>
      <c r="J1371" s="2" t="s">
        <v>6432</v>
      </c>
      <c r="K1371" s="2"/>
      <c r="L1371" s="2"/>
      <c r="M1371" s="2" t="s">
        <v>90</v>
      </c>
      <c r="N1371" s="3"/>
      <c r="O1371" s="2"/>
      <c r="P1371" s="2"/>
      <c r="Q1371" s="2" t="s">
        <v>6433</v>
      </c>
      <c r="R1371" s="2" t="s">
        <v>6433</v>
      </c>
      <c r="S1371" s="2" t="s">
        <v>6433</v>
      </c>
      <c r="T1371" s="3">
        <v>46251</v>
      </c>
      <c r="U1371" s="2" t="s">
        <v>6434</v>
      </c>
      <c r="V1371" s="2" t="s">
        <v>6435</v>
      </c>
      <c r="W1371" s="2" t="s">
        <v>6436</v>
      </c>
      <c r="X1371" s="2" t="s">
        <v>113</v>
      </c>
      <c r="Y1371" s="2" t="s">
        <v>38</v>
      </c>
      <c r="Z1371" s="2" t="s">
        <v>92</v>
      </c>
      <c r="AA1371" s="2" t="s">
        <v>90</v>
      </c>
      <c r="AB1371" s="2"/>
      <c r="AC1371" s="2" t="s">
        <v>114</v>
      </c>
      <c r="AD1371" s="2">
        <v>1</v>
      </c>
      <c r="AE1371" s="2" t="s">
        <v>933</v>
      </c>
      <c r="AF1371" s="2" t="s">
        <v>933</v>
      </c>
      <c r="AG1371" s="2" t="s">
        <v>103</v>
      </c>
      <c r="AH1371" s="2" t="s">
        <v>2</v>
      </c>
      <c r="AI1371" s="2"/>
      <c r="AJ1371" s="2" t="s">
        <v>321</v>
      </c>
      <c r="AK1371" s="2" t="s">
        <v>322</v>
      </c>
      <c r="AL1371" s="2" t="s">
        <v>322</v>
      </c>
      <c r="AM1371" s="2" t="s">
        <v>323</v>
      </c>
      <c r="AN1371" s="2"/>
      <c r="AO1371" s="22">
        <v>0</v>
      </c>
      <c r="AP1371" s="22">
        <v>0</v>
      </c>
      <c r="AQ1371" s="22">
        <v>0</v>
      </c>
      <c r="AR1371" s="22">
        <v>0</v>
      </c>
      <c r="AS1371" s="25">
        <v>28000</v>
      </c>
      <c r="AT1371" s="25">
        <v>0</v>
      </c>
      <c r="AU1371" s="25">
        <v>35000</v>
      </c>
      <c r="AV1371" s="25">
        <v>0</v>
      </c>
      <c r="AW1371" s="25">
        <v>28000</v>
      </c>
      <c r="AX1371" s="25">
        <v>35000</v>
      </c>
      <c r="AY1371" s="25">
        <v>7000</v>
      </c>
    </row>
    <row r="1372" spans="2:51" hidden="1">
      <c r="B1372" s="5" t="s">
        <v>20</v>
      </c>
      <c r="C1372" s="2" t="s">
        <v>144</v>
      </c>
      <c r="D1372" s="2"/>
      <c r="E1372" s="2"/>
      <c r="F1372" s="2"/>
      <c r="G1372" s="3">
        <v>46251</v>
      </c>
      <c r="H1372" s="2" t="s">
        <v>6437</v>
      </c>
      <c r="I1372" s="3">
        <v>46251</v>
      </c>
      <c r="J1372" s="2" t="s">
        <v>6438</v>
      </c>
      <c r="K1372" s="2"/>
      <c r="L1372" s="2"/>
      <c r="M1372" s="2" t="s">
        <v>90</v>
      </c>
      <c r="N1372" s="3"/>
      <c r="O1372" s="2"/>
      <c r="P1372" s="2"/>
      <c r="Q1372" s="2" t="s">
        <v>27</v>
      </c>
      <c r="R1372" s="2" t="s">
        <v>27</v>
      </c>
      <c r="S1372" s="2" t="s">
        <v>27</v>
      </c>
      <c r="T1372" s="3">
        <v>46251</v>
      </c>
      <c r="U1372" s="2" t="s">
        <v>6439</v>
      </c>
      <c r="V1372" s="2" t="s">
        <v>6440</v>
      </c>
      <c r="W1372" s="2" t="s">
        <v>929</v>
      </c>
      <c r="X1372" s="2" t="s">
        <v>113</v>
      </c>
      <c r="Y1372" s="2" t="s">
        <v>356</v>
      </c>
      <c r="Z1372" s="2" t="s">
        <v>92</v>
      </c>
      <c r="AA1372" s="2" t="s">
        <v>90</v>
      </c>
      <c r="AB1372" s="2"/>
      <c r="AC1372" s="2" t="s">
        <v>114</v>
      </c>
      <c r="AD1372" s="2">
        <v>1</v>
      </c>
      <c r="AE1372" s="2" t="s">
        <v>352</v>
      </c>
      <c r="AF1372" s="2" t="s">
        <v>352</v>
      </c>
      <c r="AG1372" s="2" t="s">
        <v>103</v>
      </c>
      <c r="AH1372" s="2"/>
      <c r="AI1372" s="2"/>
      <c r="AJ1372" s="2" t="s">
        <v>6441</v>
      </c>
      <c r="AK1372" s="2" t="s">
        <v>6441</v>
      </c>
      <c r="AL1372" s="2" t="s">
        <v>129</v>
      </c>
      <c r="AM1372" s="2" t="s">
        <v>150</v>
      </c>
      <c r="AN1372" s="2"/>
      <c r="AO1372" s="22">
        <v>0</v>
      </c>
      <c r="AP1372" s="22">
        <v>0</v>
      </c>
      <c r="AQ1372" s="22">
        <v>0</v>
      </c>
      <c r="AR1372" s="22">
        <v>0</v>
      </c>
      <c r="AS1372" s="25">
        <v>10190</v>
      </c>
      <c r="AT1372" s="25">
        <v>0</v>
      </c>
      <c r="AU1372" s="25">
        <v>12331</v>
      </c>
      <c r="AV1372" s="25">
        <v>0</v>
      </c>
      <c r="AW1372" s="25">
        <v>10190</v>
      </c>
      <c r="AX1372" s="25">
        <v>12331</v>
      </c>
      <c r="AY1372" s="25">
        <v>2141</v>
      </c>
    </row>
    <row r="1373" spans="2:51" hidden="1">
      <c r="B1373" s="5" t="s">
        <v>20</v>
      </c>
      <c r="C1373" s="2" t="s">
        <v>144</v>
      </c>
      <c r="D1373" s="2" t="s">
        <v>100</v>
      </c>
      <c r="E1373" s="2"/>
      <c r="F1373" s="2"/>
      <c r="G1373" s="3">
        <v>46251</v>
      </c>
      <c r="H1373" s="2" t="s">
        <v>6442</v>
      </c>
      <c r="I1373" s="3">
        <v>46251</v>
      </c>
      <c r="J1373" s="2" t="s">
        <v>6443</v>
      </c>
      <c r="K1373" s="2"/>
      <c r="L1373" s="2"/>
      <c r="M1373" s="2" t="s">
        <v>90</v>
      </c>
      <c r="N1373" s="3"/>
      <c r="O1373" s="2"/>
      <c r="P1373" s="2"/>
      <c r="Q1373" s="2" t="s">
        <v>29</v>
      </c>
      <c r="R1373" s="2" t="s">
        <v>29</v>
      </c>
      <c r="S1373" s="2" t="s">
        <v>29</v>
      </c>
      <c r="T1373" s="3">
        <v>46251</v>
      </c>
      <c r="U1373" s="2" t="s">
        <v>6444</v>
      </c>
      <c r="V1373" s="2" t="s">
        <v>6445</v>
      </c>
      <c r="W1373" s="2" t="s">
        <v>6446</v>
      </c>
      <c r="X1373" s="2" t="s">
        <v>113</v>
      </c>
      <c r="Y1373" s="2" t="s">
        <v>547</v>
      </c>
      <c r="Z1373" s="2" t="s">
        <v>92</v>
      </c>
      <c r="AA1373" s="2" t="s">
        <v>90</v>
      </c>
      <c r="AB1373" s="2"/>
      <c r="AC1373" s="2" t="s">
        <v>114</v>
      </c>
      <c r="AD1373" s="2">
        <v>1</v>
      </c>
      <c r="AE1373" s="2" t="s">
        <v>352</v>
      </c>
      <c r="AF1373" s="2" t="s">
        <v>352</v>
      </c>
      <c r="AG1373" s="2" t="s">
        <v>103</v>
      </c>
      <c r="AH1373" s="2"/>
      <c r="AI1373" s="2"/>
      <c r="AJ1373" s="2" t="s">
        <v>123</v>
      </c>
      <c r="AK1373" s="2" t="s">
        <v>13</v>
      </c>
      <c r="AL1373" s="2" t="s">
        <v>13</v>
      </c>
      <c r="AM1373" s="2" t="s">
        <v>124</v>
      </c>
      <c r="AN1373" s="2"/>
      <c r="AO1373" s="22">
        <v>0</v>
      </c>
      <c r="AP1373" s="22">
        <v>0</v>
      </c>
      <c r="AQ1373" s="22">
        <v>0</v>
      </c>
      <c r="AR1373" s="22">
        <v>0</v>
      </c>
      <c r="AS1373" s="25">
        <v>18000</v>
      </c>
      <c r="AT1373" s="25">
        <v>0</v>
      </c>
      <c r="AU1373" s="25">
        <v>26374</v>
      </c>
      <c r="AV1373" s="25">
        <v>0</v>
      </c>
      <c r="AW1373" s="25">
        <v>18000</v>
      </c>
      <c r="AX1373" s="25">
        <v>26374</v>
      </c>
      <c r="AY1373" s="25">
        <v>8374</v>
      </c>
    </row>
    <row r="1374" spans="2:51" hidden="1">
      <c r="B1374" s="5" t="s">
        <v>20</v>
      </c>
      <c r="C1374" s="2" t="s">
        <v>144</v>
      </c>
      <c r="D1374" s="2"/>
      <c r="E1374" s="2"/>
      <c r="F1374" s="2"/>
      <c r="G1374" s="3">
        <v>46251</v>
      </c>
      <c r="H1374" s="2" t="s">
        <v>6447</v>
      </c>
      <c r="I1374" s="3">
        <v>46251</v>
      </c>
      <c r="J1374" s="2" t="s">
        <v>6448</v>
      </c>
      <c r="K1374" s="2"/>
      <c r="L1374" s="2"/>
      <c r="M1374" s="2" t="s">
        <v>90</v>
      </c>
      <c r="N1374" s="3"/>
      <c r="O1374" s="2"/>
      <c r="P1374" s="2"/>
      <c r="Q1374" s="2" t="s">
        <v>486</v>
      </c>
      <c r="R1374" s="2" t="s">
        <v>486</v>
      </c>
      <c r="S1374" s="2" t="s">
        <v>486</v>
      </c>
      <c r="T1374" s="3">
        <v>46251</v>
      </c>
      <c r="U1374" s="2" t="s">
        <v>6449</v>
      </c>
      <c r="V1374" s="2" t="s">
        <v>6450</v>
      </c>
      <c r="W1374" s="2" t="s">
        <v>687</v>
      </c>
      <c r="X1374" s="2" t="s">
        <v>91</v>
      </c>
      <c r="Y1374" s="2" t="s">
        <v>519</v>
      </c>
      <c r="Z1374" s="2" t="s">
        <v>92</v>
      </c>
      <c r="AA1374" s="2" t="s">
        <v>90</v>
      </c>
      <c r="AB1374" s="2"/>
      <c r="AC1374" s="2" t="s">
        <v>93</v>
      </c>
      <c r="AD1374" s="2">
        <v>1</v>
      </c>
      <c r="AE1374" s="2" t="s">
        <v>609</v>
      </c>
      <c r="AF1374" s="2" t="s">
        <v>609</v>
      </c>
      <c r="AG1374" s="2" t="s">
        <v>103</v>
      </c>
      <c r="AH1374" s="2"/>
      <c r="AI1374" s="2"/>
      <c r="AJ1374" s="2" t="s">
        <v>122</v>
      </c>
      <c r="AK1374" s="2" t="s">
        <v>122</v>
      </c>
      <c r="AL1374" s="2" t="s">
        <v>103</v>
      </c>
      <c r="AM1374" s="2" t="s">
        <v>122</v>
      </c>
      <c r="AN1374" s="2"/>
      <c r="AO1374" s="22">
        <v>0</v>
      </c>
      <c r="AP1374" s="22">
        <v>0</v>
      </c>
      <c r="AQ1374" s="22">
        <v>0</v>
      </c>
      <c r="AR1374" s="22">
        <v>0</v>
      </c>
      <c r="AS1374" s="25">
        <v>12500</v>
      </c>
      <c r="AT1374" s="25">
        <v>0</v>
      </c>
      <c r="AU1374" s="25">
        <v>19165</v>
      </c>
      <c r="AV1374" s="25">
        <v>0</v>
      </c>
      <c r="AW1374" s="25">
        <v>12500</v>
      </c>
      <c r="AX1374" s="25">
        <v>19165</v>
      </c>
      <c r="AY1374" s="25">
        <v>6665</v>
      </c>
    </row>
    <row r="1375" spans="2:51" hidden="1">
      <c r="B1375" s="5" t="s">
        <v>20</v>
      </c>
      <c r="C1375" s="2" t="s">
        <v>144</v>
      </c>
      <c r="D1375" s="2"/>
      <c r="E1375" s="2"/>
      <c r="F1375" s="2"/>
      <c r="G1375" s="3">
        <v>46251</v>
      </c>
      <c r="H1375" s="2" t="s">
        <v>6451</v>
      </c>
      <c r="I1375" s="3">
        <v>46251</v>
      </c>
      <c r="J1375" s="2" t="s">
        <v>6452</v>
      </c>
      <c r="K1375" s="2"/>
      <c r="L1375" s="2"/>
      <c r="M1375" s="2" t="s">
        <v>90</v>
      </c>
      <c r="N1375" s="3"/>
      <c r="O1375" s="2"/>
      <c r="P1375" s="2"/>
      <c r="Q1375" s="2" t="s">
        <v>26</v>
      </c>
      <c r="R1375" s="2" t="s">
        <v>26</v>
      </c>
      <c r="S1375" s="2" t="s">
        <v>26</v>
      </c>
      <c r="T1375" s="3">
        <v>46251</v>
      </c>
      <c r="U1375" s="2" t="s">
        <v>6453</v>
      </c>
      <c r="V1375" s="2" t="s">
        <v>6454</v>
      </c>
      <c r="W1375" s="2" t="s">
        <v>706</v>
      </c>
      <c r="X1375" s="2" t="s">
        <v>113</v>
      </c>
      <c r="Y1375" s="2" t="s">
        <v>255</v>
      </c>
      <c r="Z1375" s="2" t="s">
        <v>92</v>
      </c>
      <c r="AA1375" s="2" t="s">
        <v>90</v>
      </c>
      <c r="AB1375" s="2"/>
      <c r="AC1375" s="2" t="s">
        <v>93</v>
      </c>
      <c r="AD1375" s="2">
        <v>1</v>
      </c>
      <c r="AE1375" s="2" t="s">
        <v>353</v>
      </c>
      <c r="AF1375" s="2" t="s">
        <v>354</v>
      </c>
      <c r="AG1375" s="2" t="s">
        <v>103</v>
      </c>
      <c r="AH1375" s="2" t="s">
        <v>2</v>
      </c>
      <c r="AI1375" s="2" t="s">
        <v>355</v>
      </c>
      <c r="AJ1375" s="2" t="s">
        <v>1234</v>
      </c>
      <c r="AK1375" s="2" t="s">
        <v>1235</v>
      </c>
      <c r="AL1375" s="2" t="s">
        <v>103</v>
      </c>
      <c r="AM1375" s="2" t="s">
        <v>2</v>
      </c>
      <c r="AN1375" s="2" t="s">
        <v>1237</v>
      </c>
      <c r="AO1375" s="22">
        <v>0</v>
      </c>
      <c r="AP1375" s="22">
        <v>0</v>
      </c>
      <c r="AQ1375" s="22">
        <v>0</v>
      </c>
      <c r="AR1375" s="22">
        <v>0</v>
      </c>
      <c r="AS1375" s="25">
        <v>9200</v>
      </c>
      <c r="AT1375" s="25">
        <v>0</v>
      </c>
      <c r="AU1375" s="25">
        <v>10677</v>
      </c>
      <c r="AV1375" s="25">
        <v>0</v>
      </c>
      <c r="AW1375" s="25">
        <v>9200</v>
      </c>
      <c r="AX1375" s="25">
        <v>10677</v>
      </c>
      <c r="AY1375" s="25">
        <v>1477</v>
      </c>
    </row>
    <row r="1376" spans="2:51" hidden="1">
      <c r="B1376" s="5" t="s">
        <v>20</v>
      </c>
      <c r="C1376" s="2" t="s">
        <v>144</v>
      </c>
      <c r="D1376" s="2" t="s">
        <v>100</v>
      </c>
      <c r="E1376" s="2"/>
      <c r="F1376" s="2"/>
      <c r="G1376" s="3">
        <v>46251</v>
      </c>
      <c r="H1376" s="2" t="s">
        <v>6455</v>
      </c>
      <c r="I1376" s="3">
        <v>46251</v>
      </c>
      <c r="J1376" s="2" t="s">
        <v>6456</v>
      </c>
      <c r="K1376" s="2"/>
      <c r="L1376" s="2"/>
      <c r="M1376" s="2" t="s">
        <v>90</v>
      </c>
      <c r="N1376" s="3"/>
      <c r="O1376" s="2"/>
      <c r="P1376" s="2"/>
      <c r="Q1376" s="2" t="s">
        <v>27</v>
      </c>
      <c r="R1376" s="2" t="s">
        <v>27</v>
      </c>
      <c r="S1376" s="2" t="s">
        <v>27</v>
      </c>
      <c r="T1376" s="3">
        <v>46251</v>
      </c>
      <c r="U1376" s="2" t="s">
        <v>6457</v>
      </c>
      <c r="V1376" s="2" t="s">
        <v>6458</v>
      </c>
      <c r="W1376" s="2" t="s">
        <v>410</v>
      </c>
      <c r="X1376" s="2" t="s">
        <v>260</v>
      </c>
      <c r="Y1376" s="2" t="s">
        <v>411</v>
      </c>
      <c r="Z1376" s="2" t="s">
        <v>92</v>
      </c>
      <c r="AA1376" s="2" t="s">
        <v>90</v>
      </c>
      <c r="AB1376" s="2"/>
      <c r="AC1376" s="2" t="s">
        <v>114</v>
      </c>
      <c r="AD1376" s="2">
        <v>1</v>
      </c>
      <c r="AE1376" s="2" t="s">
        <v>6459</v>
      </c>
      <c r="AF1376" s="2" t="s">
        <v>6460</v>
      </c>
      <c r="AG1376" s="2" t="s">
        <v>103</v>
      </c>
      <c r="AH1376" s="2" t="s">
        <v>7</v>
      </c>
      <c r="AI1376" s="2"/>
      <c r="AJ1376" s="2" t="s">
        <v>259</v>
      </c>
      <c r="AK1376" s="2" t="s">
        <v>259</v>
      </c>
      <c r="AL1376" s="2" t="s">
        <v>129</v>
      </c>
      <c r="AM1376" s="2" t="s">
        <v>150</v>
      </c>
      <c r="AN1376" s="2"/>
      <c r="AO1376" s="22">
        <v>0</v>
      </c>
      <c r="AP1376" s="22">
        <v>0</v>
      </c>
      <c r="AQ1376" s="22">
        <v>0</v>
      </c>
      <c r="AR1376" s="22">
        <v>0</v>
      </c>
      <c r="AS1376" s="25">
        <v>7098</v>
      </c>
      <c r="AT1376" s="25">
        <v>0</v>
      </c>
      <c r="AU1376" s="25">
        <v>9134</v>
      </c>
      <c r="AV1376" s="25">
        <v>0</v>
      </c>
      <c r="AW1376" s="25">
        <v>7098</v>
      </c>
      <c r="AX1376" s="25">
        <v>9134</v>
      </c>
      <c r="AY1376" s="25">
        <v>2036</v>
      </c>
    </row>
    <row r="1377" spans="2:51" hidden="1">
      <c r="B1377" s="5" t="s">
        <v>20</v>
      </c>
      <c r="C1377" s="2" t="s">
        <v>144</v>
      </c>
      <c r="D1377" s="2"/>
      <c r="E1377" s="2"/>
      <c r="F1377" s="2"/>
      <c r="G1377" s="3">
        <v>46251</v>
      </c>
      <c r="H1377" s="2" t="s">
        <v>6461</v>
      </c>
      <c r="I1377" s="3">
        <v>46251</v>
      </c>
      <c r="J1377" s="2" t="s">
        <v>6462</v>
      </c>
      <c r="K1377" s="2"/>
      <c r="L1377" s="2"/>
      <c r="M1377" s="2" t="s">
        <v>90</v>
      </c>
      <c r="N1377" s="3"/>
      <c r="O1377" s="2"/>
      <c r="P1377" s="2"/>
      <c r="Q1377" s="2" t="s">
        <v>27</v>
      </c>
      <c r="R1377" s="2" t="s">
        <v>27</v>
      </c>
      <c r="S1377" s="2" t="s">
        <v>27</v>
      </c>
      <c r="T1377" s="3">
        <v>46251</v>
      </c>
      <c r="U1377" s="2" t="s">
        <v>6463</v>
      </c>
      <c r="V1377" s="2" t="s">
        <v>6464</v>
      </c>
      <c r="W1377" s="2" t="s">
        <v>1092</v>
      </c>
      <c r="X1377" s="2" t="s">
        <v>113</v>
      </c>
      <c r="Y1377" s="2" t="s">
        <v>356</v>
      </c>
      <c r="Z1377" s="2" t="s">
        <v>92</v>
      </c>
      <c r="AA1377" s="2" t="s">
        <v>90</v>
      </c>
      <c r="AB1377" s="2"/>
      <c r="AC1377" s="2" t="s">
        <v>114</v>
      </c>
      <c r="AD1377" s="2">
        <v>1</v>
      </c>
      <c r="AE1377" s="2" t="s">
        <v>352</v>
      </c>
      <c r="AF1377" s="2" t="s">
        <v>352</v>
      </c>
      <c r="AG1377" s="2" t="s">
        <v>103</v>
      </c>
      <c r="AH1377" s="2"/>
      <c r="AI1377" s="2"/>
      <c r="AJ1377" s="2" t="s">
        <v>259</v>
      </c>
      <c r="AK1377" s="2" t="s">
        <v>259</v>
      </c>
      <c r="AL1377" s="2" t="s">
        <v>129</v>
      </c>
      <c r="AM1377" s="2" t="s">
        <v>150</v>
      </c>
      <c r="AN1377" s="2"/>
      <c r="AO1377" s="22">
        <v>0</v>
      </c>
      <c r="AP1377" s="22">
        <v>0</v>
      </c>
      <c r="AQ1377" s="22">
        <v>0</v>
      </c>
      <c r="AR1377" s="22">
        <v>0</v>
      </c>
      <c r="AS1377" s="25">
        <v>8190</v>
      </c>
      <c r="AT1377" s="25">
        <v>0</v>
      </c>
      <c r="AU1377" s="25">
        <v>10276</v>
      </c>
      <c r="AV1377" s="25">
        <v>0</v>
      </c>
      <c r="AW1377" s="25">
        <v>8190</v>
      </c>
      <c r="AX1377" s="25">
        <v>10276</v>
      </c>
      <c r="AY1377" s="25">
        <v>2086</v>
      </c>
    </row>
    <row r="1378" spans="2:51" hidden="1">
      <c r="B1378" s="5" t="s">
        <v>21</v>
      </c>
      <c r="C1378" s="2" t="s">
        <v>107</v>
      </c>
      <c r="D1378" s="2" t="s">
        <v>100</v>
      </c>
      <c r="E1378" s="2"/>
      <c r="F1378" s="2"/>
      <c r="G1378" s="3">
        <v>46251</v>
      </c>
      <c r="H1378" s="2" t="s">
        <v>6465</v>
      </c>
      <c r="I1378" s="3">
        <v>46251</v>
      </c>
      <c r="J1378" s="2" t="s">
        <v>6466</v>
      </c>
      <c r="K1378" s="2"/>
      <c r="L1378" s="2"/>
      <c r="M1378" s="2" t="s">
        <v>90</v>
      </c>
      <c r="N1378" s="3"/>
      <c r="O1378" s="2" t="s">
        <v>6467</v>
      </c>
      <c r="P1378" s="2"/>
      <c r="Q1378" s="2" t="s">
        <v>538</v>
      </c>
      <c r="R1378" s="2" t="s">
        <v>27</v>
      </c>
      <c r="S1378" s="2" t="s">
        <v>538</v>
      </c>
      <c r="T1378" s="3"/>
      <c r="U1378" s="2"/>
      <c r="V1378" s="2"/>
      <c r="W1378" s="2" t="s">
        <v>748</v>
      </c>
      <c r="X1378" s="2" t="s">
        <v>133</v>
      </c>
      <c r="Y1378" s="2" t="s">
        <v>342</v>
      </c>
      <c r="Z1378" s="2" t="s">
        <v>92</v>
      </c>
      <c r="AA1378" s="2" t="s">
        <v>90</v>
      </c>
      <c r="AB1378" s="2"/>
      <c r="AC1378" s="2" t="s">
        <v>114</v>
      </c>
      <c r="AD1378" s="2">
        <v>1</v>
      </c>
      <c r="AE1378" s="2" t="s">
        <v>155</v>
      </c>
      <c r="AF1378" s="2" t="s">
        <v>156</v>
      </c>
      <c r="AG1378" s="2" t="s">
        <v>129</v>
      </c>
      <c r="AH1378" s="2" t="s">
        <v>150</v>
      </c>
      <c r="AI1378" s="2" t="s">
        <v>385</v>
      </c>
      <c r="AJ1378" s="2" t="s">
        <v>539</v>
      </c>
      <c r="AK1378" s="2" t="s">
        <v>540</v>
      </c>
      <c r="AL1378" s="2" t="s">
        <v>13</v>
      </c>
      <c r="AM1378" s="2" t="s">
        <v>154</v>
      </c>
      <c r="AN1378" s="2" t="s">
        <v>6468</v>
      </c>
      <c r="AO1378" s="22">
        <v>0</v>
      </c>
      <c r="AP1378" s="22">
        <v>0</v>
      </c>
      <c r="AQ1378" s="22">
        <v>0</v>
      </c>
      <c r="AR1378" s="22">
        <v>0</v>
      </c>
      <c r="AS1378" s="25">
        <v>21800</v>
      </c>
      <c r="AT1378" s="25">
        <v>0</v>
      </c>
      <c r="AU1378" s="25">
        <v>23898</v>
      </c>
      <c r="AV1378" s="25">
        <v>0</v>
      </c>
      <c r="AW1378" s="25">
        <v>21800</v>
      </c>
      <c r="AX1378" s="25">
        <v>23898</v>
      </c>
      <c r="AY1378" s="25">
        <v>2098</v>
      </c>
    </row>
    <row r="1379" spans="2:51" hidden="1">
      <c r="B1379" s="5" t="s">
        <v>21</v>
      </c>
      <c r="C1379" s="2" t="s">
        <v>152</v>
      </c>
      <c r="D1379" s="2" t="s">
        <v>100</v>
      </c>
      <c r="E1379" s="2"/>
      <c r="F1379" s="2"/>
      <c r="G1379" s="3">
        <v>46251</v>
      </c>
      <c r="H1379" s="2" t="s">
        <v>6469</v>
      </c>
      <c r="I1379" s="3">
        <v>46251</v>
      </c>
      <c r="J1379" s="2" t="s">
        <v>6470</v>
      </c>
      <c r="K1379" s="2"/>
      <c r="L1379" s="2"/>
      <c r="M1379" s="2" t="s">
        <v>90</v>
      </c>
      <c r="N1379" s="3"/>
      <c r="O1379" s="2" t="s">
        <v>6471</v>
      </c>
      <c r="P1379" s="2"/>
      <c r="Q1379" s="2" t="s">
        <v>27</v>
      </c>
      <c r="R1379" s="2" t="s">
        <v>538</v>
      </c>
      <c r="S1379" s="2" t="s">
        <v>27</v>
      </c>
      <c r="T1379" s="3">
        <v>46251</v>
      </c>
      <c r="U1379" s="2" t="s">
        <v>6472</v>
      </c>
      <c r="V1379" s="2"/>
      <c r="W1379" s="2" t="s">
        <v>330</v>
      </c>
      <c r="X1379" s="2" t="s">
        <v>133</v>
      </c>
      <c r="Y1379" s="2" t="s">
        <v>331</v>
      </c>
      <c r="Z1379" s="2" t="s">
        <v>92</v>
      </c>
      <c r="AA1379" s="2" t="s">
        <v>90</v>
      </c>
      <c r="AB1379" s="2"/>
      <c r="AC1379" s="2" t="s">
        <v>114</v>
      </c>
      <c r="AD1379" s="2">
        <v>1</v>
      </c>
      <c r="AE1379" s="2" t="s">
        <v>539</v>
      </c>
      <c r="AF1379" s="2" t="s">
        <v>540</v>
      </c>
      <c r="AG1379" s="2" t="s">
        <v>13</v>
      </c>
      <c r="AH1379" s="2" t="s">
        <v>154</v>
      </c>
      <c r="AI1379" s="2" t="s">
        <v>541</v>
      </c>
      <c r="AJ1379" s="2" t="s">
        <v>155</v>
      </c>
      <c r="AK1379" s="2" t="s">
        <v>156</v>
      </c>
      <c r="AL1379" s="2" t="s">
        <v>129</v>
      </c>
      <c r="AM1379" s="2" t="s">
        <v>150</v>
      </c>
      <c r="AN1379" s="2" t="s">
        <v>6473</v>
      </c>
      <c r="AO1379" s="22">
        <v>27260</v>
      </c>
      <c r="AP1379" s="22">
        <v>0</v>
      </c>
      <c r="AQ1379" s="22">
        <v>0</v>
      </c>
      <c r="AR1379" s="22">
        <v>0</v>
      </c>
      <c r="AS1379" s="25">
        <v>29876.959999999999</v>
      </c>
      <c r="AT1379" s="25">
        <v>0</v>
      </c>
      <c r="AU1379" s="25">
        <v>43842.26</v>
      </c>
      <c r="AV1379" s="25">
        <v>0</v>
      </c>
      <c r="AW1379" s="25">
        <v>29876.959999999999</v>
      </c>
      <c r="AX1379" s="25">
        <v>43842.26</v>
      </c>
      <c r="AY1379" s="25">
        <v>13965.3</v>
      </c>
    </row>
    <row r="1380" spans="2:51" hidden="1">
      <c r="B1380" s="5" t="s">
        <v>21</v>
      </c>
      <c r="C1380" s="2" t="s">
        <v>152</v>
      </c>
      <c r="D1380" s="2" t="s">
        <v>100</v>
      </c>
      <c r="E1380" s="2"/>
      <c r="F1380" s="2"/>
      <c r="G1380" s="3">
        <v>46251</v>
      </c>
      <c r="H1380" s="2" t="s">
        <v>6474</v>
      </c>
      <c r="I1380" s="3">
        <v>46251</v>
      </c>
      <c r="J1380" s="2" t="s">
        <v>6475</v>
      </c>
      <c r="K1380" s="2"/>
      <c r="L1380" s="2"/>
      <c r="M1380" s="2" t="s">
        <v>90</v>
      </c>
      <c r="N1380" s="3"/>
      <c r="O1380" s="2" t="s">
        <v>6476</v>
      </c>
      <c r="P1380" s="2"/>
      <c r="Q1380" s="2" t="s">
        <v>27</v>
      </c>
      <c r="R1380" s="2" t="s">
        <v>538</v>
      </c>
      <c r="S1380" s="2" t="s">
        <v>27</v>
      </c>
      <c r="T1380" s="3">
        <v>46251</v>
      </c>
      <c r="U1380" s="2" t="s">
        <v>6477</v>
      </c>
      <c r="V1380" s="2"/>
      <c r="W1380" s="2" t="s">
        <v>335</v>
      </c>
      <c r="X1380" s="2" t="s">
        <v>133</v>
      </c>
      <c r="Y1380" s="2" t="s">
        <v>336</v>
      </c>
      <c r="Z1380" s="2" t="s">
        <v>92</v>
      </c>
      <c r="AA1380" s="2" t="s">
        <v>603</v>
      </c>
      <c r="AB1380" s="2" t="s">
        <v>604</v>
      </c>
      <c r="AC1380" s="2" t="s">
        <v>114</v>
      </c>
      <c r="AD1380" s="2">
        <v>1</v>
      </c>
      <c r="AE1380" s="2" t="s">
        <v>539</v>
      </c>
      <c r="AF1380" s="2" t="s">
        <v>540</v>
      </c>
      <c r="AG1380" s="2" t="s">
        <v>13</v>
      </c>
      <c r="AH1380" s="2" t="s">
        <v>154</v>
      </c>
      <c r="AI1380" s="2" t="s">
        <v>541</v>
      </c>
      <c r="AJ1380" s="2" t="s">
        <v>155</v>
      </c>
      <c r="AK1380" s="2" t="s">
        <v>156</v>
      </c>
      <c r="AL1380" s="2" t="s">
        <v>129</v>
      </c>
      <c r="AM1380" s="2" t="s">
        <v>150</v>
      </c>
      <c r="AN1380" s="2" t="s">
        <v>6478</v>
      </c>
      <c r="AO1380" s="22">
        <v>27280</v>
      </c>
      <c r="AP1380" s="22">
        <v>0</v>
      </c>
      <c r="AQ1380" s="22">
        <v>0</v>
      </c>
      <c r="AR1380" s="22">
        <v>0</v>
      </c>
      <c r="AS1380" s="25">
        <v>29898.880000000001</v>
      </c>
      <c r="AT1380" s="25">
        <v>0</v>
      </c>
      <c r="AU1380" s="25">
        <v>43874.42</v>
      </c>
      <c r="AV1380" s="25">
        <v>0</v>
      </c>
      <c r="AW1380" s="25">
        <v>29898.880000000001</v>
      </c>
      <c r="AX1380" s="25">
        <v>43874.42</v>
      </c>
      <c r="AY1380" s="25">
        <v>13975.54</v>
      </c>
    </row>
    <row r="1381" spans="2:51" hidden="1">
      <c r="B1381" s="5" t="s">
        <v>21</v>
      </c>
      <c r="C1381" s="2" t="s">
        <v>152</v>
      </c>
      <c r="D1381" s="2" t="s">
        <v>100</v>
      </c>
      <c r="E1381" s="2"/>
      <c r="F1381" s="2"/>
      <c r="G1381" s="3">
        <v>46251</v>
      </c>
      <c r="H1381" s="2" t="s">
        <v>6479</v>
      </c>
      <c r="I1381" s="3">
        <v>46251</v>
      </c>
      <c r="J1381" s="2" t="s">
        <v>6480</v>
      </c>
      <c r="K1381" s="2"/>
      <c r="L1381" s="2"/>
      <c r="M1381" s="2" t="s">
        <v>90</v>
      </c>
      <c r="N1381" s="3"/>
      <c r="O1381" s="2" t="s">
        <v>6481</v>
      </c>
      <c r="P1381" s="2"/>
      <c r="Q1381" s="2" t="s">
        <v>27</v>
      </c>
      <c r="R1381" s="2" t="s">
        <v>538</v>
      </c>
      <c r="S1381" s="2" t="s">
        <v>27</v>
      </c>
      <c r="T1381" s="3">
        <v>46251</v>
      </c>
      <c r="U1381" s="2" t="s">
        <v>6482</v>
      </c>
      <c r="V1381" s="2"/>
      <c r="W1381" s="2" t="s">
        <v>1027</v>
      </c>
      <c r="X1381" s="2" t="s">
        <v>113</v>
      </c>
      <c r="Y1381" s="2" t="s">
        <v>1110</v>
      </c>
      <c r="Z1381" s="2" t="s">
        <v>92</v>
      </c>
      <c r="AA1381" s="2" t="s">
        <v>90</v>
      </c>
      <c r="AB1381" s="2"/>
      <c r="AC1381" s="2" t="s">
        <v>114</v>
      </c>
      <c r="AD1381" s="2">
        <v>1</v>
      </c>
      <c r="AE1381" s="2" t="s">
        <v>539</v>
      </c>
      <c r="AF1381" s="2" t="s">
        <v>540</v>
      </c>
      <c r="AG1381" s="2" t="s">
        <v>13</v>
      </c>
      <c r="AH1381" s="2" t="s">
        <v>154</v>
      </c>
      <c r="AI1381" s="2" t="s">
        <v>541</v>
      </c>
      <c r="AJ1381" s="2" t="s">
        <v>155</v>
      </c>
      <c r="AK1381" s="2" t="s">
        <v>156</v>
      </c>
      <c r="AL1381" s="2" t="s">
        <v>129</v>
      </c>
      <c r="AM1381" s="2" t="s">
        <v>150</v>
      </c>
      <c r="AN1381" s="2" t="s">
        <v>6483</v>
      </c>
      <c r="AO1381" s="22">
        <v>27320</v>
      </c>
      <c r="AP1381" s="22">
        <v>0</v>
      </c>
      <c r="AQ1381" s="22">
        <v>0</v>
      </c>
      <c r="AR1381" s="22">
        <v>0</v>
      </c>
      <c r="AS1381" s="25">
        <v>29942.720000000001</v>
      </c>
      <c r="AT1381" s="25">
        <v>0</v>
      </c>
      <c r="AU1381" s="25">
        <v>43938.76</v>
      </c>
      <c r="AV1381" s="25">
        <v>0</v>
      </c>
      <c r="AW1381" s="25">
        <v>29942.720000000001</v>
      </c>
      <c r="AX1381" s="25">
        <v>43938.76</v>
      </c>
      <c r="AY1381" s="25">
        <v>13996.04</v>
      </c>
    </row>
    <row r="1382" spans="2:51" hidden="1">
      <c r="B1382" s="5" t="s">
        <v>21</v>
      </c>
      <c r="C1382" s="2" t="s">
        <v>107</v>
      </c>
      <c r="D1382" s="2" t="s">
        <v>100</v>
      </c>
      <c r="E1382" s="2"/>
      <c r="F1382" s="2"/>
      <c r="G1382" s="3">
        <v>46251</v>
      </c>
      <c r="H1382" s="2" t="s">
        <v>6484</v>
      </c>
      <c r="I1382" s="3">
        <v>46251</v>
      </c>
      <c r="J1382" s="2" t="s">
        <v>6485</v>
      </c>
      <c r="K1382" s="2"/>
      <c r="L1382" s="2"/>
      <c r="M1382" s="2" t="s">
        <v>90</v>
      </c>
      <c r="N1382" s="3"/>
      <c r="O1382" s="2" t="s">
        <v>6486</v>
      </c>
      <c r="P1382" s="2"/>
      <c r="Q1382" s="2" t="s">
        <v>27</v>
      </c>
      <c r="R1382" s="2" t="s">
        <v>538</v>
      </c>
      <c r="S1382" s="2" t="s">
        <v>27</v>
      </c>
      <c r="T1382" s="3"/>
      <c r="U1382" s="2"/>
      <c r="V1382" s="2"/>
      <c r="W1382" s="2" t="s">
        <v>560</v>
      </c>
      <c r="X1382" s="2" t="s">
        <v>133</v>
      </c>
      <c r="Y1382" s="2" t="s">
        <v>277</v>
      </c>
      <c r="Z1382" s="2" t="s">
        <v>92</v>
      </c>
      <c r="AA1382" s="2" t="s">
        <v>278</v>
      </c>
      <c r="AB1382" s="2" t="s">
        <v>279</v>
      </c>
      <c r="AC1382" s="2" t="s">
        <v>114</v>
      </c>
      <c r="AD1382" s="2">
        <v>1</v>
      </c>
      <c r="AE1382" s="2" t="s">
        <v>539</v>
      </c>
      <c r="AF1382" s="2" t="s">
        <v>540</v>
      </c>
      <c r="AG1382" s="2" t="s">
        <v>13</v>
      </c>
      <c r="AH1382" s="2" t="s">
        <v>154</v>
      </c>
      <c r="AI1382" s="2" t="s">
        <v>541</v>
      </c>
      <c r="AJ1382" s="2" t="s">
        <v>155</v>
      </c>
      <c r="AK1382" s="2" t="s">
        <v>156</v>
      </c>
      <c r="AL1382" s="2" t="s">
        <v>129</v>
      </c>
      <c r="AM1382" s="2" t="s">
        <v>150</v>
      </c>
      <c r="AN1382" s="2" t="s">
        <v>6487</v>
      </c>
      <c r="AO1382" s="22">
        <v>0</v>
      </c>
      <c r="AP1382" s="22">
        <v>0</v>
      </c>
      <c r="AQ1382" s="22">
        <v>0</v>
      </c>
      <c r="AR1382" s="22">
        <v>0</v>
      </c>
      <c r="AS1382" s="25">
        <v>28500</v>
      </c>
      <c r="AT1382" s="25">
        <v>0</v>
      </c>
      <c r="AU1382" s="25">
        <v>43424</v>
      </c>
      <c r="AV1382" s="25">
        <v>0</v>
      </c>
      <c r="AW1382" s="25">
        <v>28500</v>
      </c>
      <c r="AX1382" s="25">
        <v>43424</v>
      </c>
      <c r="AY1382" s="25">
        <v>14924</v>
      </c>
    </row>
    <row r="1383" spans="2:51" hidden="1">
      <c r="B1383" s="5" t="s">
        <v>21</v>
      </c>
      <c r="C1383" s="2" t="s">
        <v>152</v>
      </c>
      <c r="D1383" s="2" t="s">
        <v>100</v>
      </c>
      <c r="E1383" s="2"/>
      <c r="F1383" s="2"/>
      <c r="G1383" s="3">
        <v>46251</v>
      </c>
      <c r="H1383" s="2" t="s">
        <v>6488</v>
      </c>
      <c r="I1383" s="3">
        <v>46251</v>
      </c>
      <c r="J1383" s="2" t="s">
        <v>6489</v>
      </c>
      <c r="K1383" s="2"/>
      <c r="L1383" s="2"/>
      <c r="M1383" s="2" t="s">
        <v>90</v>
      </c>
      <c r="N1383" s="3"/>
      <c r="O1383" s="2" t="s">
        <v>6490</v>
      </c>
      <c r="P1383" s="2"/>
      <c r="Q1383" s="2" t="s">
        <v>27</v>
      </c>
      <c r="R1383" s="2" t="s">
        <v>538</v>
      </c>
      <c r="S1383" s="2" t="s">
        <v>27</v>
      </c>
      <c r="T1383" s="3">
        <v>46251</v>
      </c>
      <c r="U1383" s="2" t="s">
        <v>6491</v>
      </c>
      <c r="V1383" s="2"/>
      <c r="W1383" s="2" t="s">
        <v>767</v>
      </c>
      <c r="X1383" s="2" t="s">
        <v>133</v>
      </c>
      <c r="Y1383" s="2" t="s">
        <v>291</v>
      </c>
      <c r="Z1383" s="2" t="s">
        <v>92</v>
      </c>
      <c r="AA1383" s="2" t="s">
        <v>90</v>
      </c>
      <c r="AB1383" s="2"/>
      <c r="AC1383" s="2" t="s">
        <v>114</v>
      </c>
      <c r="AD1383" s="2">
        <v>1</v>
      </c>
      <c r="AE1383" s="2" t="s">
        <v>539</v>
      </c>
      <c r="AF1383" s="2" t="s">
        <v>540</v>
      </c>
      <c r="AG1383" s="2" t="s">
        <v>13</v>
      </c>
      <c r="AH1383" s="2" t="s">
        <v>154</v>
      </c>
      <c r="AI1383" s="2" t="s">
        <v>541</v>
      </c>
      <c r="AJ1383" s="2" t="s">
        <v>155</v>
      </c>
      <c r="AK1383" s="2" t="s">
        <v>156</v>
      </c>
      <c r="AL1383" s="2" t="s">
        <v>129</v>
      </c>
      <c r="AM1383" s="2" t="s">
        <v>150</v>
      </c>
      <c r="AN1383" s="2" t="s">
        <v>6492</v>
      </c>
      <c r="AO1383" s="22">
        <v>26540</v>
      </c>
      <c r="AP1383" s="22">
        <v>0</v>
      </c>
      <c r="AQ1383" s="22">
        <v>0</v>
      </c>
      <c r="AR1383" s="22">
        <v>0</v>
      </c>
      <c r="AS1383" s="25">
        <v>29087.84</v>
      </c>
      <c r="AT1383" s="25">
        <v>0</v>
      </c>
      <c r="AU1383" s="25">
        <v>42684.28</v>
      </c>
      <c r="AV1383" s="25">
        <v>0</v>
      </c>
      <c r="AW1383" s="25">
        <v>29087.84</v>
      </c>
      <c r="AX1383" s="25">
        <v>42684.28</v>
      </c>
      <c r="AY1383" s="25">
        <v>13596.44</v>
      </c>
    </row>
    <row r="1384" spans="2:51" hidden="1">
      <c r="B1384" s="5" t="s">
        <v>21</v>
      </c>
      <c r="C1384" s="2" t="s">
        <v>152</v>
      </c>
      <c r="D1384" s="2" t="s">
        <v>100</v>
      </c>
      <c r="E1384" s="2"/>
      <c r="F1384" s="2"/>
      <c r="G1384" s="3">
        <v>46251</v>
      </c>
      <c r="H1384" s="2" t="s">
        <v>6493</v>
      </c>
      <c r="I1384" s="3">
        <v>46251</v>
      </c>
      <c r="J1384" s="2" t="s">
        <v>6494</v>
      </c>
      <c r="K1384" s="2"/>
      <c r="L1384" s="2"/>
      <c r="M1384" s="2" t="s">
        <v>90</v>
      </c>
      <c r="N1384" s="3"/>
      <c r="O1384" s="2" t="s">
        <v>6495</v>
      </c>
      <c r="P1384" s="2"/>
      <c r="Q1384" s="2" t="s">
        <v>27</v>
      </c>
      <c r="R1384" s="2" t="s">
        <v>538</v>
      </c>
      <c r="S1384" s="2" t="s">
        <v>27</v>
      </c>
      <c r="T1384" s="3">
        <v>46251</v>
      </c>
      <c r="U1384" s="2" t="s">
        <v>6496</v>
      </c>
      <c r="V1384" s="2"/>
      <c r="W1384" s="2" t="s">
        <v>533</v>
      </c>
      <c r="X1384" s="2" t="s">
        <v>133</v>
      </c>
      <c r="Y1384" s="2" t="s">
        <v>350</v>
      </c>
      <c r="Z1384" s="2" t="s">
        <v>92</v>
      </c>
      <c r="AA1384" s="2" t="s">
        <v>350</v>
      </c>
      <c r="AB1384" s="2" t="s">
        <v>351</v>
      </c>
      <c r="AC1384" s="2" t="s">
        <v>114</v>
      </c>
      <c r="AD1384" s="2">
        <v>1</v>
      </c>
      <c r="AE1384" s="2" t="s">
        <v>539</v>
      </c>
      <c r="AF1384" s="2" t="s">
        <v>540</v>
      </c>
      <c r="AG1384" s="2" t="s">
        <v>13</v>
      </c>
      <c r="AH1384" s="2" t="s">
        <v>154</v>
      </c>
      <c r="AI1384" s="2" t="s">
        <v>541</v>
      </c>
      <c r="AJ1384" s="2" t="s">
        <v>155</v>
      </c>
      <c r="AK1384" s="2" t="s">
        <v>156</v>
      </c>
      <c r="AL1384" s="2" t="s">
        <v>129</v>
      </c>
      <c r="AM1384" s="2" t="s">
        <v>150</v>
      </c>
      <c r="AN1384" s="2" t="s">
        <v>6497</v>
      </c>
      <c r="AO1384" s="22">
        <v>27280</v>
      </c>
      <c r="AP1384" s="22">
        <v>0</v>
      </c>
      <c r="AQ1384" s="22">
        <v>0</v>
      </c>
      <c r="AR1384" s="22">
        <v>0</v>
      </c>
      <c r="AS1384" s="25">
        <v>29898.880000000001</v>
      </c>
      <c r="AT1384" s="25">
        <v>0</v>
      </c>
      <c r="AU1384" s="25">
        <v>43874.42</v>
      </c>
      <c r="AV1384" s="25">
        <v>0</v>
      </c>
      <c r="AW1384" s="25">
        <v>29898.880000000001</v>
      </c>
      <c r="AX1384" s="25">
        <v>43874.42</v>
      </c>
      <c r="AY1384" s="25">
        <v>13975.54</v>
      </c>
    </row>
    <row r="1385" spans="2:51" hidden="1">
      <c r="B1385" s="5" t="s">
        <v>21</v>
      </c>
      <c r="C1385" s="2" t="s">
        <v>107</v>
      </c>
      <c r="D1385" s="2" t="s">
        <v>100</v>
      </c>
      <c r="E1385" s="2"/>
      <c r="F1385" s="2"/>
      <c r="G1385" s="3">
        <v>46251</v>
      </c>
      <c r="H1385" s="2" t="s">
        <v>6498</v>
      </c>
      <c r="I1385" s="3">
        <v>46251</v>
      </c>
      <c r="J1385" s="2" t="s">
        <v>6499</v>
      </c>
      <c r="K1385" s="2"/>
      <c r="L1385" s="2"/>
      <c r="M1385" s="2" t="s">
        <v>90</v>
      </c>
      <c r="N1385" s="3"/>
      <c r="O1385" s="2" t="s">
        <v>6500</v>
      </c>
      <c r="P1385" s="2"/>
      <c r="Q1385" s="2" t="s">
        <v>486</v>
      </c>
      <c r="R1385" s="2" t="s">
        <v>538</v>
      </c>
      <c r="S1385" s="2" t="s">
        <v>486</v>
      </c>
      <c r="T1385" s="3"/>
      <c r="U1385" s="2"/>
      <c r="V1385" s="2"/>
      <c r="W1385" s="2" t="s">
        <v>610</v>
      </c>
      <c r="X1385" s="2" t="s">
        <v>133</v>
      </c>
      <c r="Y1385" s="2" t="s">
        <v>195</v>
      </c>
      <c r="Z1385" s="2" t="s">
        <v>92</v>
      </c>
      <c r="AA1385" s="2" t="s">
        <v>90</v>
      </c>
      <c r="AB1385" s="2"/>
      <c r="AC1385" s="2" t="s">
        <v>114</v>
      </c>
      <c r="AD1385" s="2">
        <v>1</v>
      </c>
      <c r="AE1385" s="2" t="s">
        <v>539</v>
      </c>
      <c r="AF1385" s="2" t="s">
        <v>540</v>
      </c>
      <c r="AG1385" s="2" t="s">
        <v>13</v>
      </c>
      <c r="AH1385" s="2" t="s">
        <v>154</v>
      </c>
      <c r="AI1385" s="2" t="s">
        <v>541</v>
      </c>
      <c r="AJ1385" s="2" t="s">
        <v>194</v>
      </c>
      <c r="AK1385" s="2" t="s">
        <v>487</v>
      </c>
      <c r="AL1385" s="2" t="s">
        <v>103</v>
      </c>
      <c r="AM1385" s="2" t="s">
        <v>104</v>
      </c>
      <c r="AN1385" s="2" t="s">
        <v>6501</v>
      </c>
      <c r="AO1385" s="22">
        <v>0</v>
      </c>
      <c r="AP1385" s="22">
        <v>0</v>
      </c>
      <c r="AQ1385" s="22">
        <v>0</v>
      </c>
      <c r="AR1385" s="22">
        <v>0</v>
      </c>
      <c r="AS1385" s="25">
        <v>18494.72</v>
      </c>
      <c r="AT1385" s="25">
        <v>0</v>
      </c>
      <c r="AU1385" s="25">
        <v>32887.78</v>
      </c>
      <c r="AV1385" s="25">
        <v>0</v>
      </c>
      <c r="AW1385" s="25">
        <v>18494.72</v>
      </c>
      <c r="AX1385" s="25">
        <v>32887.78</v>
      </c>
      <c r="AY1385" s="25">
        <v>14393.06</v>
      </c>
    </row>
    <row r="1386" spans="2:51" hidden="1">
      <c r="B1386" s="5" t="s">
        <v>21</v>
      </c>
      <c r="C1386" s="2" t="s">
        <v>152</v>
      </c>
      <c r="D1386" s="2" t="s">
        <v>100</v>
      </c>
      <c r="E1386" s="2"/>
      <c r="F1386" s="2"/>
      <c r="G1386" s="3">
        <v>46251</v>
      </c>
      <c r="H1386" s="2" t="s">
        <v>6502</v>
      </c>
      <c r="I1386" s="3">
        <v>46251</v>
      </c>
      <c r="J1386" s="2" t="s">
        <v>6503</v>
      </c>
      <c r="K1386" s="2"/>
      <c r="L1386" s="2"/>
      <c r="M1386" s="2" t="s">
        <v>90</v>
      </c>
      <c r="N1386" s="3"/>
      <c r="O1386" s="2" t="s">
        <v>6504</v>
      </c>
      <c r="P1386" s="2"/>
      <c r="Q1386" s="2" t="s">
        <v>27</v>
      </c>
      <c r="R1386" s="2" t="s">
        <v>538</v>
      </c>
      <c r="S1386" s="2" t="s">
        <v>27</v>
      </c>
      <c r="T1386" s="3">
        <v>46251</v>
      </c>
      <c r="U1386" s="2" t="s">
        <v>6505</v>
      </c>
      <c r="V1386" s="2"/>
      <c r="W1386" s="2" t="s">
        <v>293</v>
      </c>
      <c r="X1386" s="2" t="s">
        <v>133</v>
      </c>
      <c r="Y1386" s="2" t="s">
        <v>651</v>
      </c>
      <c r="Z1386" s="2" t="s">
        <v>92</v>
      </c>
      <c r="AA1386" s="2" t="s">
        <v>90</v>
      </c>
      <c r="AB1386" s="2"/>
      <c r="AC1386" s="2" t="s">
        <v>114</v>
      </c>
      <c r="AD1386" s="2">
        <v>1</v>
      </c>
      <c r="AE1386" s="2" t="s">
        <v>539</v>
      </c>
      <c r="AF1386" s="2" t="s">
        <v>540</v>
      </c>
      <c r="AG1386" s="2" t="s">
        <v>13</v>
      </c>
      <c r="AH1386" s="2" t="s">
        <v>154</v>
      </c>
      <c r="AI1386" s="2" t="s">
        <v>541</v>
      </c>
      <c r="AJ1386" s="2" t="s">
        <v>155</v>
      </c>
      <c r="AK1386" s="2" t="s">
        <v>156</v>
      </c>
      <c r="AL1386" s="2" t="s">
        <v>129</v>
      </c>
      <c r="AM1386" s="2" t="s">
        <v>150</v>
      </c>
      <c r="AN1386" s="2" t="s">
        <v>6506</v>
      </c>
      <c r="AO1386" s="22">
        <v>27300</v>
      </c>
      <c r="AP1386" s="22">
        <v>0</v>
      </c>
      <c r="AQ1386" s="22">
        <v>0</v>
      </c>
      <c r="AR1386" s="22">
        <v>0</v>
      </c>
      <c r="AS1386" s="25">
        <v>29920.799999999999</v>
      </c>
      <c r="AT1386" s="25">
        <v>0</v>
      </c>
      <c r="AU1386" s="25">
        <v>43906.59</v>
      </c>
      <c r="AV1386" s="25">
        <v>0</v>
      </c>
      <c r="AW1386" s="25">
        <v>29920.799999999999</v>
      </c>
      <c r="AX1386" s="25">
        <v>43906.59</v>
      </c>
      <c r="AY1386" s="25">
        <v>13985.79</v>
      </c>
    </row>
    <row r="1387" spans="2:51" hidden="1">
      <c r="B1387" s="5" t="s">
        <v>21</v>
      </c>
      <c r="C1387" s="2" t="s">
        <v>152</v>
      </c>
      <c r="D1387" s="2" t="s">
        <v>100</v>
      </c>
      <c r="E1387" s="2"/>
      <c r="F1387" s="2"/>
      <c r="G1387" s="3">
        <v>46251</v>
      </c>
      <c r="H1387" s="2" t="s">
        <v>6507</v>
      </c>
      <c r="I1387" s="3">
        <v>46251</v>
      </c>
      <c r="J1387" s="2" t="s">
        <v>6508</v>
      </c>
      <c r="K1387" s="2"/>
      <c r="L1387" s="2"/>
      <c r="M1387" s="2" t="s">
        <v>90</v>
      </c>
      <c r="N1387" s="3"/>
      <c r="O1387" s="2" t="s">
        <v>6509</v>
      </c>
      <c r="P1387" s="2"/>
      <c r="Q1387" s="2" t="s">
        <v>27</v>
      </c>
      <c r="R1387" s="2" t="s">
        <v>538</v>
      </c>
      <c r="S1387" s="2" t="s">
        <v>27</v>
      </c>
      <c r="T1387" s="3">
        <v>46251</v>
      </c>
      <c r="U1387" s="2" t="s">
        <v>6510</v>
      </c>
      <c r="V1387" s="2"/>
      <c r="W1387" s="2" t="s">
        <v>359</v>
      </c>
      <c r="X1387" s="2" t="s">
        <v>133</v>
      </c>
      <c r="Y1387" s="2" t="s">
        <v>357</v>
      </c>
      <c r="Z1387" s="2" t="s">
        <v>92</v>
      </c>
      <c r="AA1387" s="2" t="s">
        <v>90</v>
      </c>
      <c r="AB1387" s="2"/>
      <c r="AC1387" s="2" t="s">
        <v>114</v>
      </c>
      <c r="AD1387" s="2">
        <v>1</v>
      </c>
      <c r="AE1387" s="2" t="s">
        <v>539</v>
      </c>
      <c r="AF1387" s="2" t="s">
        <v>540</v>
      </c>
      <c r="AG1387" s="2" t="s">
        <v>13</v>
      </c>
      <c r="AH1387" s="2" t="s">
        <v>154</v>
      </c>
      <c r="AI1387" s="2" t="s">
        <v>541</v>
      </c>
      <c r="AJ1387" s="2" t="s">
        <v>155</v>
      </c>
      <c r="AK1387" s="2" t="s">
        <v>156</v>
      </c>
      <c r="AL1387" s="2" t="s">
        <v>129</v>
      </c>
      <c r="AM1387" s="2" t="s">
        <v>150</v>
      </c>
      <c r="AN1387" s="2" t="s">
        <v>6511</v>
      </c>
      <c r="AO1387" s="22">
        <v>27320</v>
      </c>
      <c r="AP1387" s="22">
        <v>0</v>
      </c>
      <c r="AQ1387" s="22">
        <v>0</v>
      </c>
      <c r="AR1387" s="22">
        <v>0</v>
      </c>
      <c r="AS1387" s="25">
        <v>29942.720000000001</v>
      </c>
      <c r="AT1387" s="25">
        <v>0</v>
      </c>
      <c r="AU1387" s="25">
        <v>43938.76</v>
      </c>
      <c r="AV1387" s="25">
        <v>0</v>
      </c>
      <c r="AW1387" s="25">
        <v>29942.720000000001</v>
      </c>
      <c r="AX1387" s="25">
        <v>43938.76</v>
      </c>
      <c r="AY1387" s="25">
        <v>13996.04</v>
      </c>
    </row>
    <row r="1388" spans="2:51" hidden="1">
      <c r="B1388" s="5" t="s">
        <v>21</v>
      </c>
      <c r="C1388" s="2" t="s">
        <v>152</v>
      </c>
      <c r="D1388" s="2" t="s">
        <v>100</v>
      </c>
      <c r="E1388" s="2"/>
      <c r="F1388" s="2"/>
      <c r="G1388" s="3">
        <v>46251</v>
      </c>
      <c r="H1388" s="2" t="s">
        <v>6512</v>
      </c>
      <c r="I1388" s="3">
        <v>46251</v>
      </c>
      <c r="J1388" s="2" t="s">
        <v>6513</v>
      </c>
      <c r="K1388" s="2"/>
      <c r="L1388" s="2"/>
      <c r="M1388" s="2" t="s">
        <v>90</v>
      </c>
      <c r="N1388" s="3"/>
      <c r="O1388" s="2" t="s">
        <v>6514</v>
      </c>
      <c r="P1388" s="2"/>
      <c r="Q1388" s="2" t="s">
        <v>486</v>
      </c>
      <c r="R1388" s="2" t="s">
        <v>538</v>
      </c>
      <c r="S1388" s="2" t="s">
        <v>486</v>
      </c>
      <c r="T1388" s="3">
        <v>46251</v>
      </c>
      <c r="U1388" s="2" t="s">
        <v>6515</v>
      </c>
      <c r="V1388" s="2"/>
      <c r="W1388" s="2" t="s">
        <v>581</v>
      </c>
      <c r="X1388" s="2" t="s">
        <v>133</v>
      </c>
      <c r="Y1388" s="2" t="s">
        <v>197</v>
      </c>
      <c r="Z1388" s="2" t="s">
        <v>92</v>
      </c>
      <c r="AA1388" s="2" t="s">
        <v>197</v>
      </c>
      <c r="AB1388" s="2" t="s">
        <v>198</v>
      </c>
      <c r="AC1388" s="2" t="s">
        <v>114</v>
      </c>
      <c r="AD1388" s="2">
        <v>1</v>
      </c>
      <c r="AE1388" s="2" t="s">
        <v>539</v>
      </c>
      <c r="AF1388" s="2" t="s">
        <v>540</v>
      </c>
      <c r="AG1388" s="2" t="s">
        <v>13</v>
      </c>
      <c r="AH1388" s="2" t="s">
        <v>154</v>
      </c>
      <c r="AI1388" s="2" t="s">
        <v>541</v>
      </c>
      <c r="AJ1388" s="2" t="s">
        <v>194</v>
      </c>
      <c r="AK1388" s="2" t="s">
        <v>487</v>
      </c>
      <c r="AL1388" s="2" t="s">
        <v>103</v>
      </c>
      <c r="AM1388" s="2" t="s">
        <v>104</v>
      </c>
      <c r="AN1388" s="2" t="s">
        <v>6516</v>
      </c>
      <c r="AO1388" s="22">
        <v>27400</v>
      </c>
      <c r="AP1388" s="22">
        <v>0</v>
      </c>
      <c r="AQ1388" s="22">
        <v>0</v>
      </c>
      <c r="AR1388" s="22">
        <v>0</v>
      </c>
      <c r="AS1388" s="25">
        <v>37757.199999999997</v>
      </c>
      <c r="AT1388" s="25">
        <v>0</v>
      </c>
      <c r="AU1388" s="25">
        <v>43659.16</v>
      </c>
      <c r="AV1388" s="25">
        <v>0</v>
      </c>
      <c r="AW1388" s="25">
        <v>37757.199999999997</v>
      </c>
      <c r="AX1388" s="25">
        <v>43659.16</v>
      </c>
      <c r="AY1388" s="25">
        <v>5901.96</v>
      </c>
    </row>
    <row r="1389" spans="2:51" hidden="1">
      <c r="B1389" s="5" t="s">
        <v>21</v>
      </c>
      <c r="C1389" s="2" t="s">
        <v>152</v>
      </c>
      <c r="D1389" s="2" t="s">
        <v>100</v>
      </c>
      <c r="E1389" s="2"/>
      <c r="F1389" s="2"/>
      <c r="G1389" s="3">
        <v>46251</v>
      </c>
      <c r="H1389" s="2" t="s">
        <v>6517</v>
      </c>
      <c r="I1389" s="3">
        <v>46251</v>
      </c>
      <c r="J1389" s="2" t="s">
        <v>6518</v>
      </c>
      <c r="K1389" s="2"/>
      <c r="L1389" s="2"/>
      <c r="M1389" s="2" t="s">
        <v>90</v>
      </c>
      <c r="N1389" s="3"/>
      <c r="O1389" s="2" t="s">
        <v>6519</v>
      </c>
      <c r="P1389" s="2"/>
      <c r="Q1389" s="2" t="s">
        <v>27</v>
      </c>
      <c r="R1389" s="2" t="s">
        <v>538</v>
      </c>
      <c r="S1389" s="2" t="s">
        <v>27</v>
      </c>
      <c r="T1389" s="3">
        <v>46251</v>
      </c>
      <c r="U1389" s="2" t="s">
        <v>6520</v>
      </c>
      <c r="V1389" s="2"/>
      <c r="W1389" s="2" t="s">
        <v>503</v>
      </c>
      <c r="X1389" s="2" t="s">
        <v>133</v>
      </c>
      <c r="Y1389" s="2" t="s">
        <v>504</v>
      </c>
      <c r="Z1389" s="2" t="s">
        <v>92</v>
      </c>
      <c r="AA1389" s="2" t="s">
        <v>90</v>
      </c>
      <c r="AB1389" s="2"/>
      <c r="AC1389" s="2" t="s">
        <v>114</v>
      </c>
      <c r="AD1389" s="2">
        <v>1</v>
      </c>
      <c r="AE1389" s="2" t="s">
        <v>539</v>
      </c>
      <c r="AF1389" s="2" t="s">
        <v>540</v>
      </c>
      <c r="AG1389" s="2" t="s">
        <v>13</v>
      </c>
      <c r="AH1389" s="2" t="s">
        <v>154</v>
      </c>
      <c r="AI1389" s="2" t="s">
        <v>541</v>
      </c>
      <c r="AJ1389" s="2" t="s">
        <v>155</v>
      </c>
      <c r="AK1389" s="2" t="s">
        <v>156</v>
      </c>
      <c r="AL1389" s="2" t="s">
        <v>129</v>
      </c>
      <c r="AM1389" s="2" t="s">
        <v>150</v>
      </c>
      <c r="AN1389" s="2" t="s">
        <v>6521</v>
      </c>
      <c r="AO1389" s="22">
        <v>27260</v>
      </c>
      <c r="AP1389" s="22">
        <v>0</v>
      </c>
      <c r="AQ1389" s="22">
        <v>0</v>
      </c>
      <c r="AR1389" s="22">
        <v>0</v>
      </c>
      <c r="AS1389" s="25">
        <v>29876.959999999999</v>
      </c>
      <c r="AT1389" s="25">
        <v>0</v>
      </c>
      <c r="AU1389" s="25">
        <v>43842.26</v>
      </c>
      <c r="AV1389" s="25">
        <v>0</v>
      </c>
      <c r="AW1389" s="25">
        <v>29876.959999999999</v>
      </c>
      <c r="AX1389" s="25">
        <v>43842.26</v>
      </c>
      <c r="AY1389" s="25">
        <v>13965.3</v>
      </c>
    </row>
    <row r="1390" spans="2:51" hidden="1">
      <c r="B1390" s="5" t="s">
        <v>21</v>
      </c>
      <c r="C1390" s="2" t="s">
        <v>107</v>
      </c>
      <c r="D1390" s="2" t="s">
        <v>100</v>
      </c>
      <c r="E1390" s="2"/>
      <c r="F1390" s="2"/>
      <c r="G1390" s="3">
        <v>46251</v>
      </c>
      <c r="H1390" s="2" t="s">
        <v>6498</v>
      </c>
      <c r="I1390" s="3">
        <v>46251</v>
      </c>
      <c r="J1390" s="2" t="s">
        <v>6522</v>
      </c>
      <c r="K1390" s="12"/>
      <c r="L1390" s="2"/>
      <c r="M1390" s="2" t="s">
        <v>90</v>
      </c>
      <c r="N1390" s="3"/>
      <c r="O1390" s="2"/>
      <c r="P1390" s="2"/>
      <c r="Q1390" s="2" t="s">
        <v>486</v>
      </c>
      <c r="R1390" s="2" t="s">
        <v>538</v>
      </c>
      <c r="S1390" s="2" t="s">
        <v>486</v>
      </c>
      <c r="T1390" s="3"/>
      <c r="U1390" s="2"/>
      <c r="V1390" s="2"/>
      <c r="W1390" s="2" t="s">
        <v>610</v>
      </c>
      <c r="X1390" s="2" t="s">
        <v>133</v>
      </c>
      <c r="Y1390" s="2" t="s">
        <v>195</v>
      </c>
      <c r="Z1390" s="2" t="s">
        <v>92</v>
      </c>
      <c r="AA1390" s="2" t="s">
        <v>90</v>
      </c>
      <c r="AB1390" s="2"/>
      <c r="AC1390" s="2" t="s">
        <v>114</v>
      </c>
      <c r="AD1390" s="2">
        <v>1</v>
      </c>
      <c r="AE1390" s="2" t="s">
        <v>539</v>
      </c>
      <c r="AF1390" s="2" t="s">
        <v>540</v>
      </c>
      <c r="AG1390" s="2" t="s">
        <v>13</v>
      </c>
      <c r="AH1390" s="2" t="s">
        <v>154</v>
      </c>
      <c r="AI1390" s="2" t="s">
        <v>541</v>
      </c>
      <c r="AJ1390" s="2" t="s">
        <v>194</v>
      </c>
      <c r="AK1390" s="2" t="s">
        <v>487</v>
      </c>
      <c r="AL1390" s="2" t="s">
        <v>103</v>
      </c>
      <c r="AM1390" s="2" t="s">
        <v>104</v>
      </c>
      <c r="AN1390" s="2" t="s">
        <v>6523</v>
      </c>
      <c r="AO1390" s="22">
        <v>0</v>
      </c>
      <c r="AP1390" s="22">
        <v>0</v>
      </c>
      <c r="AQ1390" s="22">
        <v>0</v>
      </c>
      <c r="AR1390" s="22">
        <v>0</v>
      </c>
      <c r="AS1390" s="25">
        <v>18494.72</v>
      </c>
      <c r="AT1390" s="25">
        <v>0</v>
      </c>
      <c r="AU1390" s="25">
        <v>11053.26</v>
      </c>
      <c r="AV1390" s="25">
        <v>0</v>
      </c>
      <c r="AW1390" s="25">
        <v>18494.72</v>
      </c>
      <c r="AX1390" s="25">
        <v>11053.26</v>
      </c>
      <c r="AY1390" s="25">
        <v>-7441.46</v>
      </c>
    </row>
    <row r="1391" spans="2:51" hidden="1">
      <c r="B1391" s="5" t="s">
        <v>21</v>
      </c>
      <c r="C1391" s="2" t="s">
        <v>107</v>
      </c>
      <c r="D1391" s="2" t="s">
        <v>100</v>
      </c>
      <c r="E1391" s="2"/>
      <c r="F1391" s="2"/>
      <c r="G1391" s="3">
        <v>46251</v>
      </c>
      <c r="H1391" s="2" t="s">
        <v>6524</v>
      </c>
      <c r="I1391" s="3">
        <v>46251</v>
      </c>
      <c r="J1391" s="2" t="s">
        <v>6525</v>
      </c>
      <c r="K1391" s="2"/>
      <c r="L1391" s="2"/>
      <c r="M1391" s="2" t="s">
        <v>90</v>
      </c>
      <c r="N1391" s="3"/>
      <c r="O1391" s="2" t="s">
        <v>6526</v>
      </c>
      <c r="P1391" s="2"/>
      <c r="Q1391" s="2" t="s">
        <v>27</v>
      </c>
      <c r="R1391" s="2" t="s">
        <v>538</v>
      </c>
      <c r="S1391" s="2" t="s">
        <v>27</v>
      </c>
      <c r="T1391" s="3"/>
      <c r="U1391" s="2"/>
      <c r="V1391" s="2"/>
      <c r="W1391" s="2" t="s">
        <v>641</v>
      </c>
      <c r="X1391" s="2" t="s">
        <v>133</v>
      </c>
      <c r="Y1391" s="2" t="s">
        <v>619</v>
      </c>
      <c r="Z1391" s="2" t="s">
        <v>92</v>
      </c>
      <c r="AA1391" s="2" t="s">
        <v>90</v>
      </c>
      <c r="AB1391" s="2"/>
      <c r="AC1391" s="2" t="s">
        <v>114</v>
      </c>
      <c r="AD1391" s="2">
        <v>1</v>
      </c>
      <c r="AE1391" s="2" t="s">
        <v>539</v>
      </c>
      <c r="AF1391" s="2" t="s">
        <v>540</v>
      </c>
      <c r="AG1391" s="2" t="s">
        <v>13</v>
      </c>
      <c r="AH1391" s="2" t="s">
        <v>154</v>
      </c>
      <c r="AI1391" s="2" t="s">
        <v>541</v>
      </c>
      <c r="AJ1391" s="2" t="s">
        <v>155</v>
      </c>
      <c r="AK1391" s="2" t="s">
        <v>156</v>
      </c>
      <c r="AL1391" s="2" t="s">
        <v>129</v>
      </c>
      <c r="AM1391" s="2" t="s">
        <v>150</v>
      </c>
      <c r="AN1391" s="2" t="s">
        <v>6527</v>
      </c>
      <c r="AO1391" s="22">
        <v>0</v>
      </c>
      <c r="AP1391" s="22">
        <v>0</v>
      </c>
      <c r="AQ1391" s="22">
        <v>0</v>
      </c>
      <c r="AR1391" s="22">
        <v>0</v>
      </c>
      <c r="AS1391" s="25">
        <v>28500</v>
      </c>
      <c r="AT1391" s="25">
        <v>0</v>
      </c>
      <c r="AU1391" s="25">
        <v>43424</v>
      </c>
      <c r="AV1391" s="25">
        <v>0</v>
      </c>
      <c r="AW1391" s="25">
        <v>28500</v>
      </c>
      <c r="AX1391" s="25">
        <v>43424</v>
      </c>
      <c r="AY1391" s="25">
        <v>14924</v>
      </c>
    </row>
    <row r="1392" spans="2:51" hidden="1">
      <c r="B1392" s="5" t="s">
        <v>21</v>
      </c>
      <c r="C1392" s="2" t="s">
        <v>107</v>
      </c>
      <c r="D1392" s="2" t="s">
        <v>100</v>
      </c>
      <c r="E1392" s="2"/>
      <c r="F1392" s="2"/>
      <c r="G1392" s="3">
        <v>46251</v>
      </c>
      <c r="H1392" s="2" t="s">
        <v>6528</v>
      </c>
      <c r="I1392" s="3">
        <v>46251</v>
      </c>
      <c r="J1392" s="2" t="s">
        <v>6529</v>
      </c>
      <c r="K1392" s="2"/>
      <c r="L1392" s="2"/>
      <c r="M1392" s="2" t="s">
        <v>90</v>
      </c>
      <c r="N1392" s="3"/>
      <c r="O1392" s="2" t="s">
        <v>6530</v>
      </c>
      <c r="P1392" s="2"/>
      <c r="Q1392" s="2" t="s">
        <v>27</v>
      </c>
      <c r="R1392" s="2" t="s">
        <v>538</v>
      </c>
      <c r="S1392" s="2" t="s">
        <v>27</v>
      </c>
      <c r="T1392" s="3"/>
      <c r="U1392" s="2"/>
      <c r="V1392" s="2"/>
      <c r="W1392" s="2" t="s">
        <v>488</v>
      </c>
      <c r="X1392" s="2" t="s">
        <v>133</v>
      </c>
      <c r="Y1392" s="2" t="s">
        <v>474</v>
      </c>
      <c r="Z1392" s="2" t="s">
        <v>92</v>
      </c>
      <c r="AA1392" s="2" t="s">
        <v>90</v>
      </c>
      <c r="AB1392" s="2"/>
      <c r="AC1392" s="2" t="s">
        <v>114</v>
      </c>
      <c r="AD1392" s="2">
        <v>1</v>
      </c>
      <c r="AE1392" s="2" t="s">
        <v>539</v>
      </c>
      <c r="AF1392" s="2" t="s">
        <v>540</v>
      </c>
      <c r="AG1392" s="2" t="s">
        <v>13</v>
      </c>
      <c r="AH1392" s="2" t="s">
        <v>154</v>
      </c>
      <c r="AI1392" s="2" t="s">
        <v>541</v>
      </c>
      <c r="AJ1392" s="2" t="s">
        <v>155</v>
      </c>
      <c r="AK1392" s="2" t="s">
        <v>156</v>
      </c>
      <c r="AL1392" s="2" t="s">
        <v>129</v>
      </c>
      <c r="AM1392" s="2" t="s">
        <v>150</v>
      </c>
      <c r="AN1392" s="2" t="s">
        <v>6531</v>
      </c>
      <c r="AO1392" s="22">
        <v>0</v>
      </c>
      <c r="AP1392" s="22">
        <v>0</v>
      </c>
      <c r="AQ1392" s="22">
        <v>0</v>
      </c>
      <c r="AR1392" s="22">
        <v>0</v>
      </c>
      <c r="AS1392" s="25">
        <v>15675</v>
      </c>
      <c r="AT1392" s="25">
        <v>0</v>
      </c>
      <c r="AU1392" s="25">
        <v>12466.21</v>
      </c>
      <c r="AV1392" s="25">
        <v>0</v>
      </c>
      <c r="AW1392" s="25">
        <v>15675</v>
      </c>
      <c r="AX1392" s="25">
        <v>12466.21</v>
      </c>
      <c r="AY1392" s="25">
        <v>-3208.79</v>
      </c>
    </row>
    <row r="1393" spans="2:51" hidden="1">
      <c r="B1393" s="5" t="s">
        <v>21</v>
      </c>
      <c r="C1393" s="2" t="s">
        <v>107</v>
      </c>
      <c r="D1393" s="2" t="s">
        <v>100</v>
      </c>
      <c r="E1393" s="2"/>
      <c r="F1393" s="2"/>
      <c r="G1393" s="3">
        <v>46251</v>
      </c>
      <c r="H1393" s="2" t="s">
        <v>6528</v>
      </c>
      <c r="I1393" s="3">
        <v>46251</v>
      </c>
      <c r="J1393" s="2" t="s">
        <v>6532</v>
      </c>
      <c r="K1393" s="2"/>
      <c r="L1393" s="2"/>
      <c r="M1393" s="2" t="s">
        <v>90</v>
      </c>
      <c r="N1393" s="3"/>
      <c r="O1393" s="2" t="s">
        <v>6533</v>
      </c>
      <c r="P1393" s="2"/>
      <c r="Q1393" s="2" t="s">
        <v>27</v>
      </c>
      <c r="R1393" s="2" t="s">
        <v>538</v>
      </c>
      <c r="S1393" s="2" t="s">
        <v>27</v>
      </c>
      <c r="T1393" s="3"/>
      <c r="U1393" s="2"/>
      <c r="V1393" s="2"/>
      <c r="W1393" s="2" t="s">
        <v>488</v>
      </c>
      <c r="X1393" s="2" t="s">
        <v>133</v>
      </c>
      <c r="Y1393" s="2" t="s">
        <v>474</v>
      </c>
      <c r="Z1393" s="2" t="s">
        <v>92</v>
      </c>
      <c r="AA1393" s="2" t="s">
        <v>90</v>
      </c>
      <c r="AB1393" s="2"/>
      <c r="AC1393" s="2" t="s">
        <v>114</v>
      </c>
      <c r="AD1393" s="2">
        <v>1</v>
      </c>
      <c r="AE1393" s="2" t="s">
        <v>539</v>
      </c>
      <c r="AF1393" s="2" t="s">
        <v>540</v>
      </c>
      <c r="AG1393" s="2" t="s">
        <v>13</v>
      </c>
      <c r="AH1393" s="2" t="s">
        <v>154</v>
      </c>
      <c r="AI1393" s="2" t="s">
        <v>541</v>
      </c>
      <c r="AJ1393" s="2" t="s">
        <v>155</v>
      </c>
      <c r="AK1393" s="2" t="s">
        <v>156</v>
      </c>
      <c r="AL1393" s="2" t="s">
        <v>129</v>
      </c>
      <c r="AM1393" s="2" t="s">
        <v>150</v>
      </c>
      <c r="AN1393" s="2" t="s">
        <v>6534</v>
      </c>
      <c r="AO1393" s="22">
        <v>0</v>
      </c>
      <c r="AP1393" s="22">
        <v>0</v>
      </c>
      <c r="AQ1393" s="22">
        <v>0</v>
      </c>
      <c r="AR1393" s="22">
        <v>0</v>
      </c>
      <c r="AS1393" s="25">
        <v>15675</v>
      </c>
      <c r="AT1393" s="25">
        <v>0</v>
      </c>
      <c r="AU1393" s="25">
        <v>33195.31</v>
      </c>
      <c r="AV1393" s="25">
        <v>0</v>
      </c>
      <c r="AW1393" s="25">
        <v>15675</v>
      </c>
      <c r="AX1393" s="25">
        <v>33195.31</v>
      </c>
      <c r="AY1393" s="25">
        <v>17520.310000000001</v>
      </c>
    </row>
    <row r="1394" spans="2:51" hidden="1">
      <c r="B1394" s="5" t="s">
        <v>21</v>
      </c>
      <c r="C1394" s="2" t="s">
        <v>107</v>
      </c>
      <c r="D1394" s="2" t="s">
        <v>100</v>
      </c>
      <c r="E1394" s="2"/>
      <c r="F1394" s="2"/>
      <c r="G1394" s="3">
        <v>46251</v>
      </c>
      <c r="H1394" s="2" t="s">
        <v>6535</v>
      </c>
      <c r="I1394" s="3">
        <v>46251</v>
      </c>
      <c r="J1394" s="2" t="s">
        <v>6536</v>
      </c>
      <c r="K1394" s="2"/>
      <c r="L1394" s="2"/>
      <c r="M1394" s="2" t="s">
        <v>90</v>
      </c>
      <c r="N1394" s="3"/>
      <c r="O1394" s="2" t="s">
        <v>6537</v>
      </c>
      <c r="P1394" s="2"/>
      <c r="Q1394" s="2" t="s">
        <v>29</v>
      </c>
      <c r="R1394" s="2" t="s">
        <v>29</v>
      </c>
      <c r="S1394" s="2" t="s">
        <v>29</v>
      </c>
      <c r="T1394" s="3"/>
      <c r="U1394" s="2"/>
      <c r="V1394" s="2"/>
      <c r="W1394" s="2" t="s">
        <v>523</v>
      </c>
      <c r="X1394" s="2" t="s">
        <v>133</v>
      </c>
      <c r="Y1394" s="2" t="s">
        <v>294</v>
      </c>
      <c r="Z1394" s="2" t="s">
        <v>92</v>
      </c>
      <c r="AA1394" s="2" t="s">
        <v>295</v>
      </c>
      <c r="AB1394" s="2" t="s">
        <v>296</v>
      </c>
      <c r="AC1394" s="2" t="s">
        <v>114</v>
      </c>
      <c r="AD1394" s="2">
        <v>1</v>
      </c>
      <c r="AE1394" s="2" t="s">
        <v>138</v>
      </c>
      <c r="AF1394" s="2" t="s">
        <v>103</v>
      </c>
      <c r="AG1394" s="2" t="s">
        <v>103</v>
      </c>
      <c r="AH1394" s="2" t="s">
        <v>139</v>
      </c>
      <c r="AI1394" s="2" t="s">
        <v>385</v>
      </c>
      <c r="AJ1394" s="2" t="s">
        <v>199</v>
      </c>
      <c r="AK1394" s="2" t="s">
        <v>200</v>
      </c>
      <c r="AL1394" s="2" t="s">
        <v>13</v>
      </c>
      <c r="AM1394" s="2" t="s">
        <v>154</v>
      </c>
      <c r="AN1394" s="2" t="s">
        <v>6538</v>
      </c>
      <c r="AO1394" s="22">
        <v>0</v>
      </c>
      <c r="AP1394" s="22">
        <v>0</v>
      </c>
      <c r="AQ1394" s="22">
        <v>0</v>
      </c>
      <c r="AR1394" s="22">
        <v>0</v>
      </c>
      <c r="AS1394" s="25">
        <v>26000</v>
      </c>
      <c r="AT1394" s="25">
        <v>0</v>
      </c>
      <c r="AU1394" s="25">
        <v>38131</v>
      </c>
      <c r="AV1394" s="25">
        <v>0</v>
      </c>
      <c r="AW1394" s="25">
        <v>26000</v>
      </c>
      <c r="AX1394" s="25">
        <v>38131</v>
      </c>
      <c r="AY1394" s="25">
        <v>12131</v>
      </c>
    </row>
    <row r="1395" spans="2:51" hidden="1">
      <c r="B1395" s="5" t="s">
        <v>551</v>
      </c>
      <c r="C1395" s="2" t="s">
        <v>552</v>
      </c>
      <c r="D1395" s="2"/>
      <c r="E1395" s="2"/>
      <c r="F1395" s="2" t="s">
        <v>88</v>
      </c>
      <c r="G1395" s="3">
        <v>46251</v>
      </c>
      <c r="H1395" s="2" t="s">
        <v>6539</v>
      </c>
      <c r="I1395" s="3">
        <v>46251</v>
      </c>
      <c r="J1395" s="2" t="s">
        <v>6540</v>
      </c>
      <c r="K1395" s="2"/>
      <c r="L1395" s="2"/>
      <c r="M1395" s="2" t="s">
        <v>90</v>
      </c>
      <c r="N1395" s="3"/>
      <c r="O1395" s="2"/>
      <c r="P1395" s="2"/>
      <c r="Q1395" s="2" t="s">
        <v>553</v>
      </c>
      <c r="R1395" s="2" t="s">
        <v>553</v>
      </c>
      <c r="S1395" s="2"/>
      <c r="T1395" s="3"/>
      <c r="U1395" s="2"/>
      <c r="V1395" s="2"/>
      <c r="W1395" s="2" t="s">
        <v>6541</v>
      </c>
      <c r="X1395" s="2" t="s">
        <v>91</v>
      </c>
      <c r="Y1395" s="2" t="s">
        <v>6542</v>
      </c>
      <c r="Z1395" s="2" t="s">
        <v>92</v>
      </c>
      <c r="AA1395" s="2" t="s">
        <v>90</v>
      </c>
      <c r="AB1395" s="2"/>
      <c r="AC1395" s="2" t="s">
        <v>114</v>
      </c>
      <c r="AD1395" s="2">
        <v>1</v>
      </c>
      <c r="AE1395" s="2" t="s">
        <v>179</v>
      </c>
      <c r="AF1395" s="2" t="s">
        <v>8</v>
      </c>
      <c r="AG1395" s="2" t="s">
        <v>8</v>
      </c>
      <c r="AH1395" s="2" t="s">
        <v>180</v>
      </c>
      <c r="AI1395" s="2" t="s">
        <v>843</v>
      </c>
      <c r="AJ1395" s="2" t="s">
        <v>697</v>
      </c>
      <c r="AK1395" s="2" t="s">
        <v>681</v>
      </c>
      <c r="AL1395" s="2" t="s">
        <v>681</v>
      </c>
      <c r="AM1395" s="2" t="s">
        <v>698</v>
      </c>
      <c r="AN1395" s="2" t="s">
        <v>1062</v>
      </c>
      <c r="AO1395" s="22">
        <v>0</v>
      </c>
      <c r="AP1395" s="22">
        <v>0</v>
      </c>
      <c r="AQ1395" s="22">
        <v>0</v>
      </c>
      <c r="AR1395" s="22">
        <v>0</v>
      </c>
      <c r="AS1395" s="25">
        <v>35500</v>
      </c>
      <c r="AT1395" s="25">
        <v>0</v>
      </c>
      <c r="AU1395" s="25">
        <v>36650</v>
      </c>
      <c r="AV1395" s="25">
        <v>0</v>
      </c>
      <c r="AW1395" s="25">
        <v>35500</v>
      </c>
      <c r="AX1395" s="25">
        <v>36650</v>
      </c>
      <c r="AY1395" s="25">
        <v>1150</v>
      </c>
    </row>
    <row r="1396" spans="2:51" hidden="1">
      <c r="B1396" s="5" t="s">
        <v>551</v>
      </c>
      <c r="C1396" s="2" t="s">
        <v>552</v>
      </c>
      <c r="D1396" s="2"/>
      <c r="E1396" s="2"/>
      <c r="F1396" s="2" t="s">
        <v>88</v>
      </c>
      <c r="G1396" s="3">
        <v>46251</v>
      </c>
      <c r="H1396" s="2" t="s">
        <v>6543</v>
      </c>
      <c r="I1396" s="3">
        <v>46251</v>
      </c>
      <c r="J1396" s="2" t="s">
        <v>6544</v>
      </c>
      <c r="K1396" s="2"/>
      <c r="L1396" s="2"/>
      <c r="M1396" s="2" t="s">
        <v>90</v>
      </c>
      <c r="N1396" s="3"/>
      <c r="O1396" s="2"/>
      <c r="P1396" s="2"/>
      <c r="Q1396" s="2" t="s">
        <v>553</v>
      </c>
      <c r="R1396" s="2" t="s">
        <v>553</v>
      </c>
      <c r="S1396" s="2"/>
      <c r="T1396" s="3"/>
      <c r="U1396" s="2"/>
      <c r="V1396" s="2"/>
      <c r="W1396" s="2" t="s">
        <v>6545</v>
      </c>
      <c r="X1396" s="2" t="s">
        <v>91</v>
      </c>
      <c r="Y1396" s="2" t="s">
        <v>6542</v>
      </c>
      <c r="Z1396" s="2" t="s">
        <v>92</v>
      </c>
      <c r="AA1396" s="2" t="s">
        <v>90</v>
      </c>
      <c r="AB1396" s="2"/>
      <c r="AC1396" s="2" t="s">
        <v>114</v>
      </c>
      <c r="AD1396" s="2">
        <v>1</v>
      </c>
      <c r="AE1396" s="2" t="s">
        <v>179</v>
      </c>
      <c r="AF1396" s="2" t="s">
        <v>8</v>
      </c>
      <c r="AG1396" s="2" t="s">
        <v>8</v>
      </c>
      <c r="AH1396" s="2" t="s">
        <v>180</v>
      </c>
      <c r="AI1396" s="2" t="s">
        <v>843</v>
      </c>
      <c r="AJ1396" s="2" t="s">
        <v>228</v>
      </c>
      <c r="AK1396" s="2" t="s">
        <v>229</v>
      </c>
      <c r="AL1396" s="2" t="s">
        <v>229</v>
      </c>
      <c r="AM1396" s="2" t="s">
        <v>230</v>
      </c>
      <c r="AN1396" s="2" t="s">
        <v>6546</v>
      </c>
      <c r="AO1396" s="22">
        <v>0</v>
      </c>
      <c r="AP1396" s="22">
        <v>0</v>
      </c>
      <c r="AQ1396" s="22">
        <v>0</v>
      </c>
      <c r="AR1396" s="22">
        <v>0</v>
      </c>
      <c r="AS1396" s="25">
        <v>32500</v>
      </c>
      <c r="AT1396" s="25">
        <v>0</v>
      </c>
      <c r="AU1396" s="25">
        <v>32650</v>
      </c>
      <c r="AV1396" s="25">
        <v>0</v>
      </c>
      <c r="AW1396" s="25">
        <v>32500</v>
      </c>
      <c r="AX1396" s="25">
        <v>32650</v>
      </c>
      <c r="AY1396" s="25">
        <v>150</v>
      </c>
    </row>
    <row r="1397" spans="2:51" hidden="1">
      <c r="B1397" s="5" t="s">
        <v>551</v>
      </c>
      <c r="C1397" s="2" t="s">
        <v>552</v>
      </c>
      <c r="D1397" s="2"/>
      <c r="E1397" s="2"/>
      <c r="F1397" s="2" t="s">
        <v>88</v>
      </c>
      <c r="G1397" s="3">
        <v>46251</v>
      </c>
      <c r="H1397" s="2" t="s">
        <v>6547</v>
      </c>
      <c r="I1397" s="3">
        <v>46251</v>
      </c>
      <c r="J1397" s="2" t="s">
        <v>6548</v>
      </c>
      <c r="K1397" s="2"/>
      <c r="L1397" s="2"/>
      <c r="M1397" s="2" t="s">
        <v>90</v>
      </c>
      <c r="N1397" s="3"/>
      <c r="O1397" s="2"/>
      <c r="P1397" s="2"/>
      <c r="Q1397" s="2" t="s">
        <v>553</v>
      </c>
      <c r="R1397" s="2" t="s">
        <v>553</v>
      </c>
      <c r="S1397" s="2"/>
      <c r="T1397" s="3"/>
      <c r="U1397" s="2"/>
      <c r="V1397" s="2"/>
      <c r="W1397" s="2" t="s">
        <v>6549</v>
      </c>
      <c r="X1397" s="2" t="s">
        <v>91</v>
      </c>
      <c r="Y1397" s="2" t="s">
        <v>6550</v>
      </c>
      <c r="Z1397" s="2" t="s">
        <v>92</v>
      </c>
      <c r="AA1397" s="2" t="s">
        <v>90</v>
      </c>
      <c r="AB1397" s="2"/>
      <c r="AC1397" s="2" t="s">
        <v>114</v>
      </c>
      <c r="AD1397" s="2">
        <v>1</v>
      </c>
      <c r="AE1397" s="2" t="s">
        <v>179</v>
      </c>
      <c r="AF1397" s="2" t="s">
        <v>8</v>
      </c>
      <c r="AG1397" s="2" t="s">
        <v>8</v>
      </c>
      <c r="AH1397" s="2" t="s">
        <v>180</v>
      </c>
      <c r="AI1397" s="2" t="s">
        <v>843</v>
      </c>
      <c r="AJ1397" s="2" t="s">
        <v>123</v>
      </c>
      <c r="AK1397" s="2" t="s">
        <v>13</v>
      </c>
      <c r="AL1397" s="2" t="s">
        <v>13</v>
      </c>
      <c r="AM1397" s="2" t="s">
        <v>124</v>
      </c>
      <c r="AN1397" s="2" t="s">
        <v>1066</v>
      </c>
      <c r="AO1397" s="22">
        <v>0</v>
      </c>
      <c r="AP1397" s="22">
        <v>0</v>
      </c>
      <c r="AQ1397" s="22">
        <v>0</v>
      </c>
      <c r="AR1397" s="22">
        <v>0</v>
      </c>
      <c r="AS1397" s="25">
        <v>29000</v>
      </c>
      <c r="AT1397" s="25">
        <v>0</v>
      </c>
      <c r="AU1397" s="25">
        <v>30050</v>
      </c>
      <c r="AV1397" s="25">
        <v>0</v>
      </c>
      <c r="AW1397" s="25">
        <v>29000</v>
      </c>
      <c r="AX1397" s="25">
        <v>30050</v>
      </c>
      <c r="AY1397" s="25">
        <v>1050</v>
      </c>
    </row>
    <row r="1398" spans="2:51" hidden="1">
      <c r="B1398" s="5" t="s">
        <v>551</v>
      </c>
      <c r="C1398" s="2" t="s">
        <v>552</v>
      </c>
      <c r="D1398" s="2"/>
      <c r="E1398" s="2"/>
      <c r="F1398" s="2" t="s">
        <v>88</v>
      </c>
      <c r="G1398" s="3">
        <v>46251</v>
      </c>
      <c r="H1398" s="2" t="s">
        <v>6551</v>
      </c>
      <c r="I1398" s="3">
        <v>46251</v>
      </c>
      <c r="J1398" s="2" t="s">
        <v>6552</v>
      </c>
      <c r="K1398" s="2"/>
      <c r="L1398" s="2"/>
      <c r="M1398" s="2" t="s">
        <v>90</v>
      </c>
      <c r="N1398" s="3"/>
      <c r="O1398" s="2"/>
      <c r="P1398" s="2"/>
      <c r="Q1398" s="2" t="s">
        <v>553</v>
      </c>
      <c r="R1398" s="2" t="s">
        <v>553</v>
      </c>
      <c r="S1398" s="2"/>
      <c r="T1398" s="3"/>
      <c r="U1398" s="2"/>
      <c r="V1398" s="2"/>
      <c r="W1398" s="2" t="s">
        <v>6553</v>
      </c>
      <c r="X1398" s="2" t="s">
        <v>91</v>
      </c>
      <c r="Y1398" s="2" t="s">
        <v>6554</v>
      </c>
      <c r="Z1398" s="2" t="s">
        <v>92</v>
      </c>
      <c r="AA1398" s="2" t="s">
        <v>90</v>
      </c>
      <c r="AB1398" s="2"/>
      <c r="AC1398" s="2" t="s">
        <v>114</v>
      </c>
      <c r="AD1398" s="2">
        <v>1</v>
      </c>
      <c r="AE1398" s="2" t="s">
        <v>554</v>
      </c>
      <c r="AF1398" s="2" t="s">
        <v>555</v>
      </c>
      <c r="AG1398" s="2" t="s">
        <v>322</v>
      </c>
      <c r="AH1398" s="2" t="s">
        <v>556</v>
      </c>
      <c r="AI1398" s="2" t="s">
        <v>1013</v>
      </c>
      <c r="AJ1398" s="2" t="s">
        <v>254</v>
      </c>
      <c r="AK1398" s="2" t="s">
        <v>126</v>
      </c>
      <c r="AL1398" s="2" t="s">
        <v>126</v>
      </c>
      <c r="AM1398" s="2" t="s">
        <v>314</v>
      </c>
      <c r="AN1398" s="2" t="s">
        <v>1352</v>
      </c>
      <c r="AO1398" s="22">
        <v>0</v>
      </c>
      <c r="AP1398" s="22">
        <v>0</v>
      </c>
      <c r="AQ1398" s="22">
        <v>0</v>
      </c>
      <c r="AR1398" s="22">
        <v>0</v>
      </c>
      <c r="AS1398" s="25">
        <v>26000</v>
      </c>
      <c r="AT1398" s="25">
        <v>0</v>
      </c>
      <c r="AU1398" s="25">
        <v>28950</v>
      </c>
      <c r="AV1398" s="25">
        <v>0</v>
      </c>
      <c r="AW1398" s="25">
        <v>26000</v>
      </c>
      <c r="AX1398" s="25">
        <v>28950</v>
      </c>
      <c r="AY1398" s="25">
        <v>2950</v>
      </c>
    </row>
    <row r="1399" spans="2:51" hidden="1">
      <c r="B1399" s="5" t="s">
        <v>551</v>
      </c>
      <c r="C1399" s="2" t="s">
        <v>552</v>
      </c>
      <c r="D1399" s="2"/>
      <c r="E1399" s="2"/>
      <c r="F1399" s="2" t="s">
        <v>88</v>
      </c>
      <c r="G1399" s="3">
        <v>46251</v>
      </c>
      <c r="H1399" s="2" t="s">
        <v>6555</v>
      </c>
      <c r="I1399" s="3">
        <v>46251</v>
      </c>
      <c r="J1399" s="2" t="s">
        <v>6556</v>
      </c>
      <c r="K1399" s="2"/>
      <c r="L1399" s="2"/>
      <c r="M1399" s="2" t="s">
        <v>90</v>
      </c>
      <c r="N1399" s="3"/>
      <c r="O1399" s="2"/>
      <c r="P1399" s="2"/>
      <c r="Q1399" s="2" t="s">
        <v>553</v>
      </c>
      <c r="R1399" s="2" t="s">
        <v>553</v>
      </c>
      <c r="S1399" s="2"/>
      <c r="T1399" s="3"/>
      <c r="U1399" s="2"/>
      <c r="V1399" s="2"/>
      <c r="W1399" s="2" t="s">
        <v>6557</v>
      </c>
      <c r="X1399" s="2" t="s">
        <v>91</v>
      </c>
      <c r="Y1399" s="2" t="s">
        <v>2609</v>
      </c>
      <c r="Z1399" s="2" t="s">
        <v>92</v>
      </c>
      <c r="AA1399" s="2" t="s">
        <v>90</v>
      </c>
      <c r="AB1399" s="2"/>
      <c r="AC1399" s="2" t="s">
        <v>114</v>
      </c>
      <c r="AD1399" s="2">
        <v>1</v>
      </c>
      <c r="AE1399" s="2" t="s">
        <v>554</v>
      </c>
      <c r="AF1399" s="2" t="s">
        <v>555</v>
      </c>
      <c r="AG1399" s="2" t="s">
        <v>322</v>
      </c>
      <c r="AH1399" s="2" t="s">
        <v>556</v>
      </c>
      <c r="AI1399" s="2" t="s">
        <v>557</v>
      </c>
      <c r="AJ1399" s="2" t="s">
        <v>232</v>
      </c>
      <c r="AK1399" s="2" t="s">
        <v>5</v>
      </c>
      <c r="AL1399" s="2" t="s">
        <v>5</v>
      </c>
      <c r="AM1399" s="2" t="s">
        <v>178</v>
      </c>
      <c r="AN1399" s="2" t="s">
        <v>6558</v>
      </c>
      <c r="AO1399" s="22">
        <v>0</v>
      </c>
      <c r="AP1399" s="22">
        <v>0</v>
      </c>
      <c r="AQ1399" s="22">
        <v>0</v>
      </c>
      <c r="AR1399" s="22">
        <v>0</v>
      </c>
      <c r="AS1399" s="25">
        <v>27000</v>
      </c>
      <c r="AT1399" s="25">
        <v>0</v>
      </c>
      <c r="AU1399" s="25">
        <v>28250</v>
      </c>
      <c r="AV1399" s="25">
        <v>0</v>
      </c>
      <c r="AW1399" s="25">
        <v>27000</v>
      </c>
      <c r="AX1399" s="25">
        <v>28250</v>
      </c>
      <c r="AY1399" s="25">
        <v>1250</v>
      </c>
    </row>
    <row r="1400" spans="2:51" hidden="1">
      <c r="B1400" s="5" t="s">
        <v>551</v>
      </c>
      <c r="C1400" s="2" t="s">
        <v>552</v>
      </c>
      <c r="D1400" s="2"/>
      <c r="E1400" s="2"/>
      <c r="F1400" s="2" t="s">
        <v>88</v>
      </c>
      <c r="G1400" s="3">
        <v>46251</v>
      </c>
      <c r="H1400" s="2" t="s">
        <v>6559</v>
      </c>
      <c r="I1400" s="3">
        <v>46251</v>
      </c>
      <c r="J1400" s="2" t="s">
        <v>6560</v>
      </c>
      <c r="K1400" s="2"/>
      <c r="L1400" s="2"/>
      <c r="M1400" s="2" t="s">
        <v>90</v>
      </c>
      <c r="N1400" s="3"/>
      <c r="O1400" s="2"/>
      <c r="P1400" s="2"/>
      <c r="Q1400" s="2" t="s">
        <v>553</v>
      </c>
      <c r="R1400" s="2" t="s">
        <v>553</v>
      </c>
      <c r="S1400" s="2"/>
      <c r="T1400" s="3"/>
      <c r="U1400" s="2"/>
      <c r="V1400" s="2"/>
      <c r="W1400" s="2" t="s">
        <v>745</v>
      </c>
      <c r="X1400" s="2" t="s">
        <v>91</v>
      </c>
      <c r="Y1400" s="2" t="s">
        <v>659</v>
      </c>
      <c r="Z1400" s="2" t="s">
        <v>92</v>
      </c>
      <c r="AA1400" s="2" t="s">
        <v>90</v>
      </c>
      <c r="AB1400" s="2"/>
      <c r="AC1400" s="2" t="s">
        <v>114</v>
      </c>
      <c r="AD1400" s="2">
        <v>1</v>
      </c>
      <c r="AE1400" s="2" t="s">
        <v>554</v>
      </c>
      <c r="AF1400" s="2" t="s">
        <v>555</v>
      </c>
      <c r="AG1400" s="2" t="s">
        <v>322</v>
      </c>
      <c r="AH1400" s="2" t="s">
        <v>556</v>
      </c>
      <c r="AI1400" s="2" t="s">
        <v>557</v>
      </c>
      <c r="AJ1400" s="2" t="s">
        <v>231</v>
      </c>
      <c r="AK1400" s="2" t="s">
        <v>207</v>
      </c>
      <c r="AL1400" s="2" t="s">
        <v>207</v>
      </c>
      <c r="AM1400" s="2" t="s">
        <v>178</v>
      </c>
      <c r="AN1400" s="2" t="s">
        <v>6561</v>
      </c>
      <c r="AO1400" s="22">
        <v>0</v>
      </c>
      <c r="AP1400" s="22">
        <v>0</v>
      </c>
      <c r="AQ1400" s="22">
        <v>0</v>
      </c>
      <c r="AR1400" s="22">
        <v>0</v>
      </c>
      <c r="AS1400" s="25">
        <v>12500</v>
      </c>
      <c r="AT1400" s="25">
        <v>0</v>
      </c>
      <c r="AU1400" s="25">
        <v>13000</v>
      </c>
      <c r="AV1400" s="25">
        <v>0</v>
      </c>
      <c r="AW1400" s="25">
        <v>12500</v>
      </c>
      <c r="AX1400" s="25">
        <v>13000</v>
      </c>
      <c r="AY1400" s="25">
        <v>500</v>
      </c>
    </row>
    <row r="1401" spans="2:51" hidden="1">
      <c r="B1401" s="5" t="s">
        <v>551</v>
      </c>
      <c r="C1401" s="2" t="s">
        <v>552</v>
      </c>
      <c r="D1401" s="2"/>
      <c r="E1401" s="2"/>
      <c r="F1401" s="2" t="s">
        <v>88</v>
      </c>
      <c r="G1401" s="3">
        <v>46251</v>
      </c>
      <c r="H1401" s="2" t="s">
        <v>6562</v>
      </c>
      <c r="I1401" s="3">
        <v>46251</v>
      </c>
      <c r="J1401" s="2" t="s">
        <v>6563</v>
      </c>
      <c r="K1401" s="2"/>
      <c r="L1401" s="2"/>
      <c r="M1401" s="2" t="s">
        <v>90</v>
      </c>
      <c r="N1401" s="3"/>
      <c r="O1401" s="2"/>
      <c r="P1401" s="2"/>
      <c r="Q1401" s="2" t="s">
        <v>553</v>
      </c>
      <c r="R1401" s="2" t="s">
        <v>553</v>
      </c>
      <c r="S1401" s="2"/>
      <c r="T1401" s="3"/>
      <c r="U1401" s="2"/>
      <c r="V1401" s="2"/>
      <c r="W1401" s="2" t="s">
        <v>694</v>
      </c>
      <c r="X1401" s="2" t="s">
        <v>91</v>
      </c>
      <c r="Y1401" s="2" t="s">
        <v>695</v>
      </c>
      <c r="Z1401" s="2" t="s">
        <v>92</v>
      </c>
      <c r="AA1401" s="2" t="s">
        <v>90</v>
      </c>
      <c r="AB1401" s="2"/>
      <c r="AC1401" s="2" t="s">
        <v>93</v>
      </c>
      <c r="AD1401" s="2">
        <v>1</v>
      </c>
      <c r="AE1401" s="2" t="s">
        <v>554</v>
      </c>
      <c r="AF1401" s="2" t="s">
        <v>555</v>
      </c>
      <c r="AG1401" s="2" t="s">
        <v>322</v>
      </c>
      <c r="AH1401" s="2" t="s">
        <v>556</v>
      </c>
      <c r="AI1401" s="2" t="s">
        <v>557</v>
      </c>
      <c r="AJ1401" s="2" t="s">
        <v>321</v>
      </c>
      <c r="AK1401" s="2" t="s">
        <v>322</v>
      </c>
      <c r="AL1401" s="2" t="s">
        <v>322</v>
      </c>
      <c r="AM1401" s="2" t="s">
        <v>323</v>
      </c>
      <c r="AN1401" s="2" t="s">
        <v>851</v>
      </c>
      <c r="AO1401" s="22">
        <v>0</v>
      </c>
      <c r="AP1401" s="22">
        <v>0</v>
      </c>
      <c r="AQ1401" s="22">
        <v>0</v>
      </c>
      <c r="AR1401" s="22">
        <v>0</v>
      </c>
      <c r="AS1401" s="25">
        <v>8000</v>
      </c>
      <c r="AT1401" s="25">
        <v>0</v>
      </c>
      <c r="AU1401" s="25">
        <v>8550</v>
      </c>
      <c r="AV1401" s="25">
        <v>0</v>
      </c>
      <c r="AW1401" s="25">
        <v>8000</v>
      </c>
      <c r="AX1401" s="25">
        <v>8550</v>
      </c>
      <c r="AY1401" s="25">
        <v>550</v>
      </c>
    </row>
    <row r="1402" spans="2:51" hidden="1">
      <c r="B1402" s="5" t="s">
        <v>551</v>
      </c>
      <c r="C1402" s="2" t="s">
        <v>552</v>
      </c>
      <c r="D1402" s="2"/>
      <c r="E1402" s="2"/>
      <c r="F1402" s="2" t="s">
        <v>88</v>
      </c>
      <c r="G1402" s="3">
        <v>46251</v>
      </c>
      <c r="H1402" s="2" t="s">
        <v>6564</v>
      </c>
      <c r="I1402" s="3">
        <v>46251</v>
      </c>
      <c r="J1402" s="2" t="s">
        <v>6565</v>
      </c>
      <c r="K1402" s="2"/>
      <c r="L1402" s="2"/>
      <c r="M1402" s="2" t="s">
        <v>90</v>
      </c>
      <c r="N1402" s="3"/>
      <c r="O1402" s="2"/>
      <c r="P1402" s="2"/>
      <c r="Q1402" s="2" t="s">
        <v>553</v>
      </c>
      <c r="R1402" s="2" t="s">
        <v>553</v>
      </c>
      <c r="S1402" s="2"/>
      <c r="T1402" s="3"/>
      <c r="U1402" s="2"/>
      <c r="V1402" s="2"/>
      <c r="W1402" s="2" t="s">
        <v>694</v>
      </c>
      <c r="X1402" s="2" t="s">
        <v>91</v>
      </c>
      <c r="Y1402" s="2" t="s">
        <v>695</v>
      </c>
      <c r="Z1402" s="2" t="s">
        <v>92</v>
      </c>
      <c r="AA1402" s="2" t="s">
        <v>90</v>
      </c>
      <c r="AB1402" s="2"/>
      <c r="AC1402" s="2" t="s">
        <v>114</v>
      </c>
      <c r="AD1402" s="2">
        <v>1</v>
      </c>
      <c r="AE1402" s="2" t="s">
        <v>554</v>
      </c>
      <c r="AF1402" s="2" t="s">
        <v>555</v>
      </c>
      <c r="AG1402" s="2" t="s">
        <v>322</v>
      </c>
      <c r="AH1402" s="2" t="s">
        <v>556</v>
      </c>
      <c r="AI1402" s="2" t="s">
        <v>557</v>
      </c>
      <c r="AJ1402" s="2" t="s">
        <v>231</v>
      </c>
      <c r="AK1402" s="2" t="s">
        <v>207</v>
      </c>
      <c r="AL1402" s="2" t="s">
        <v>207</v>
      </c>
      <c r="AM1402" s="2" t="s">
        <v>178</v>
      </c>
      <c r="AN1402" s="2" t="s">
        <v>1100</v>
      </c>
      <c r="AO1402" s="22">
        <v>0</v>
      </c>
      <c r="AP1402" s="22">
        <v>0</v>
      </c>
      <c r="AQ1402" s="22">
        <v>0</v>
      </c>
      <c r="AR1402" s="22">
        <v>0</v>
      </c>
      <c r="AS1402" s="25">
        <v>12500</v>
      </c>
      <c r="AT1402" s="25">
        <v>0</v>
      </c>
      <c r="AU1402" s="25">
        <v>12850</v>
      </c>
      <c r="AV1402" s="25">
        <v>0</v>
      </c>
      <c r="AW1402" s="25">
        <v>12500</v>
      </c>
      <c r="AX1402" s="25">
        <v>12850</v>
      </c>
      <c r="AY1402" s="25">
        <v>350</v>
      </c>
    </row>
    <row r="1403" spans="2:51" hidden="1">
      <c r="B1403" s="5" t="s">
        <v>551</v>
      </c>
      <c r="C1403" s="2" t="s">
        <v>552</v>
      </c>
      <c r="D1403" s="2"/>
      <c r="E1403" s="2" t="s">
        <v>6566</v>
      </c>
      <c r="F1403" s="2" t="s">
        <v>88</v>
      </c>
      <c r="G1403" s="3">
        <v>46251</v>
      </c>
      <c r="H1403" s="2" t="s">
        <v>6567</v>
      </c>
      <c r="I1403" s="3">
        <v>46251</v>
      </c>
      <c r="J1403" s="2" t="s">
        <v>6568</v>
      </c>
      <c r="K1403" s="2"/>
      <c r="L1403" s="2"/>
      <c r="M1403" s="2" t="s">
        <v>90</v>
      </c>
      <c r="N1403" s="3"/>
      <c r="O1403" s="2"/>
      <c r="P1403" s="2"/>
      <c r="Q1403" s="2" t="s">
        <v>834</v>
      </c>
      <c r="R1403" s="2" t="s">
        <v>834</v>
      </c>
      <c r="S1403" s="2"/>
      <c r="T1403" s="3"/>
      <c r="U1403" s="2"/>
      <c r="V1403" s="2"/>
      <c r="W1403" s="2" t="s">
        <v>893</v>
      </c>
      <c r="X1403" s="2" t="s">
        <v>91</v>
      </c>
      <c r="Y1403" s="2" t="s">
        <v>894</v>
      </c>
      <c r="Z1403" s="2" t="s">
        <v>92</v>
      </c>
      <c r="AA1403" s="2" t="s">
        <v>90</v>
      </c>
      <c r="AB1403" s="2"/>
      <c r="AC1403" s="2" t="s">
        <v>114</v>
      </c>
      <c r="AD1403" s="2">
        <v>1</v>
      </c>
      <c r="AE1403" s="2" t="s">
        <v>321</v>
      </c>
      <c r="AF1403" s="2" t="s">
        <v>322</v>
      </c>
      <c r="AG1403" s="2" t="s">
        <v>322</v>
      </c>
      <c r="AH1403" s="2" t="s">
        <v>323</v>
      </c>
      <c r="AI1403" s="2"/>
      <c r="AJ1403" s="2" t="s">
        <v>138</v>
      </c>
      <c r="AK1403" s="2" t="s">
        <v>103</v>
      </c>
      <c r="AL1403" s="2" t="s">
        <v>103</v>
      </c>
      <c r="AM1403" s="2" t="s">
        <v>139</v>
      </c>
      <c r="AN1403" s="2" t="s">
        <v>1167</v>
      </c>
      <c r="AO1403" s="22">
        <v>0</v>
      </c>
      <c r="AP1403" s="22">
        <v>0</v>
      </c>
      <c r="AQ1403" s="22">
        <v>0</v>
      </c>
      <c r="AR1403" s="22">
        <v>0</v>
      </c>
      <c r="AS1403" s="25">
        <v>38500</v>
      </c>
      <c r="AT1403" s="25">
        <v>0</v>
      </c>
      <c r="AU1403" s="25">
        <v>40540.29</v>
      </c>
      <c r="AV1403" s="25">
        <v>0</v>
      </c>
      <c r="AW1403" s="25">
        <v>38500</v>
      </c>
      <c r="AX1403" s="25">
        <v>40540.29</v>
      </c>
      <c r="AY1403" s="25">
        <v>2040.29</v>
      </c>
    </row>
    <row r="1404" spans="2:51" hidden="1">
      <c r="B1404" s="5" t="s">
        <v>551</v>
      </c>
      <c r="C1404" s="2" t="s">
        <v>552</v>
      </c>
      <c r="D1404" s="2"/>
      <c r="E1404" s="2" t="s">
        <v>6566</v>
      </c>
      <c r="F1404" s="2" t="s">
        <v>88</v>
      </c>
      <c r="G1404" s="3">
        <v>46251</v>
      </c>
      <c r="H1404" s="2" t="s">
        <v>6569</v>
      </c>
      <c r="I1404" s="3">
        <v>46251</v>
      </c>
      <c r="J1404" s="2" t="s">
        <v>6570</v>
      </c>
      <c r="K1404" s="2"/>
      <c r="L1404" s="2"/>
      <c r="M1404" s="2" t="s">
        <v>90</v>
      </c>
      <c r="N1404" s="3"/>
      <c r="O1404" s="2"/>
      <c r="P1404" s="2"/>
      <c r="Q1404" s="2" t="s">
        <v>834</v>
      </c>
      <c r="R1404" s="2" t="s">
        <v>834</v>
      </c>
      <c r="S1404" s="2"/>
      <c r="T1404" s="3"/>
      <c r="U1404" s="2"/>
      <c r="V1404" s="2"/>
      <c r="W1404" s="2" t="s">
        <v>6287</v>
      </c>
      <c r="X1404" s="2" t="s">
        <v>91</v>
      </c>
      <c r="Y1404" s="2" t="s">
        <v>6288</v>
      </c>
      <c r="Z1404" s="2" t="s">
        <v>92</v>
      </c>
      <c r="AA1404" s="2" t="s">
        <v>90</v>
      </c>
      <c r="AB1404" s="2"/>
      <c r="AC1404" s="2" t="s">
        <v>114</v>
      </c>
      <c r="AD1404" s="2">
        <v>1</v>
      </c>
      <c r="AE1404" s="2" t="s">
        <v>321</v>
      </c>
      <c r="AF1404" s="2" t="s">
        <v>322</v>
      </c>
      <c r="AG1404" s="2" t="s">
        <v>322</v>
      </c>
      <c r="AH1404" s="2" t="s">
        <v>323</v>
      </c>
      <c r="AI1404" s="2"/>
      <c r="AJ1404" s="2" t="s">
        <v>138</v>
      </c>
      <c r="AK1404" s="2" t="s">
        <v>103</v>
      </c>
      <c r="AL1404" s="2" t="s">
        <v>103</v>
      </c>
      <c r="AM1404" s="2" t="s">
        <v>139</v>
      </c>
      <c r="AN1404" s="2" t="s">
        <v>1047</v>
      </c>
      <c r="AO1404" s="22">
        <v>0</v>
      </c>
      <c r="AP1404" s="22">
        <v>0</v>
      </c>
      <c r="AQ1404" s="22">
        <v>0</v>
      </c>
      <c r="AR1404" s="22">
        <v>0</v>
      </c>
      <c r="AS1404" s="25">
        <v>39500</v>
      </c>
      <c r="AT1404" s="25">
        <v>0</v>
      </c>
      <c r="AU1404" s="25">
        <v>40540.29</v>
      </c>
      <c r="AV1404" s="25">
        <v>0</v>
      </c>
      <c r="AW1404" s="25">
        <v>39500</v>
      </c>
      <c r="AX1404" s="25">
        <v>40540.29</v>
      </c>
      <c r="AY1404" s="25">
        <v>1040.29</v>
      </c>
    </row>
    <row r="1405" spans="2:51" hidden="1">
      <c r="B1405" s="5" t="s">
        <v>551</v>
      </c>
      <c r="C1405" s="2" t="s">
        <v>552</v>
      </c>
      <c r="D1405" s="2"/>
      <c r="E1405" s="2" t="s">
        <v>6566</v>
      </c>
      <c r="F1405" s="2" t="s">
        <v>88</v>
      </c>
      <c r="G1405" s="3">
        <v>46251</v>
      </c>
      <c r="H1405" s="2" t="s">
        <v>6571</v>
      </c>
      <c r="I1405" s="3">
        <v>46251</v>
      </c>
      <c r="J1405" s="2" t="s">
        <v>6572</v>
      </c>
      <c r="K1405" s="2"/>
      <c r="L1405" s="2"/>
      <c r="M1405" s="2" t="s">
        <v>90</v>
      </c>
      <c r="N1405" s="3"/>
      <c r="O1405" s="2"/>
      <c r="P1405" s="2"/>
      <c r="Q1405" s="2" t="s">
        <v>834</v>
      </c>
      <c r="R1405" s="2" t="s">
        <v>834</v>
      </c>
      <c r="S1405" s="2"/>
      <c r="T1405" s="3"/>
      <c r="U1405" s="2"/>
      <c r="V1405" s="2"/>
      <c r="W1405" s="2" t="s">
        <v>915</v>
      </c>
      <c r="X1405" s="2" t="s">
        <v>91</v>
      </c>
      <c r="Y1405" s="2" t="s">
        <v>894</v>
      </c>
      <c r="Z1405" s="2" t="s">
        <v>92</v>
      </c>
      <c r="AA1405" s="2" t="s">
        <v>90</v>
      </c>
      <c r="AB1405" s="2"/>
      <c r="AC1405" s="2" t="s">
        <v>114</v>
      </c>
      <c r="AD1405" s="2">
        <v>1</v>
      </c>
      <c r="AE1405" s="2" t="s">
        <v>321</v>
      </c>
      <c r="AF1405" s="2" t="s">
        <v>322</v>
      </c>
      <c r="AG1405" s="2" t="s">
        <v>322</v>
      </c>
      <c r="AH1405" s="2" t="s">
        <v>323</v>
      </c>
      <c r="AI1405" s="2"/>
      <c r="AJ1405" s="2" t="s">
        <v>138</v>
      </c>
      <c r="AK1405" s="2" t="s">
        <v>103</v>
      </c>
      <c r="AL1405" s="2" t="s">
        <v>103</v>
      </c>
      <c r="AM1405" s="2" t="s">
        <v>139</v>
      </c>
      <c r="AN1405" s="2" t="s">
        <v>971</v>
      </c>
      <c r="AO1405" s="22">
        <v>0</v>
      </c>
      <c r="AP1405" s="22">
        <v>0</v>
      </c>
      <c r="AQ1405" s="22">
        <v>0</v>
      </c>
      <c r="AR1405" s="22">
        <v>0</v>
      </c>
      <c r="AS1405" s="25">
        <v>48500</v>
      </c>
      <c r="AT1405" s="25">
        <v>0</v>
      </c>
      <c r="AU1405" s="25">
        <v>50429.56</v>
      </c>
      <c r="AV1405" s="25">
        <v>0</v>
      </c>
      <c r="AW1405" s="25">
        <v>48500</v>
      </c>
      <c r="AX1405" s="25">
        <v>50429.56</v>
      </c>
      <c r="AY1405" s="25">
        <v>1929.56</v>
      </c>
    </row>
    <row r="1406" spans="2:51" hidden="1">
      <c r="B1406" s="5" t="s">
        <v>551</v>
      </c>
      <c r="C1406" s="2" t="s">
        <v>552</v>
      </c>
      <c r="D1406" s="2"/>
      <c r="E1406" s="2" t="s">
        <v>6566</v>
      </c>
      <c r="F1406" s="2" t="s">
        <v>88</v>
      </c>
      <c r="G1406" s="3">
        <v>46251</v>
      </c>
      <c r="H1406" s="2" t="s">
        <v>6573</v>
      </c>
      <c r="I1406" s="3">
        <v>46251</v>
      </c>
      <c r="J1406" s="2" t="s">
        <v>6574</v>
      </c>
      <c r="K1406" s="2"/>
      <c r="L1406" s="2"/>
      <c r="M1406" s="2" t="s">
        <v>90</v>
      </c>
      <c r="N1406" s="3"/>
      <c r="O1406" s="2"/>
      <c r="P1406" s="2"/>
      <c r="Q1406" s="2" t="s">
        <v>834</v>
      </c>
      <c r="R1406" s="2" t="s">
        <v>834</v>
      </c>
      <c r="S1406" s="2"/>
      <c r="T1406" s="3"/>
      <c r="U1406" s="2"/>
      <c r="V1406" s="2"/>
      <c r="W1406" s="2" t="s">
        <v>1138</v>
      </c>
      <c r="X1406" s="2" t="s">
        <v>91</v>
      </c>
      <c r="Y1406" s="2" t="s">
        <v>1228</v>
      </c>
      <c r="Z1406" s="2" t="s">
        <v>92</v>
      </c>
      <c r="AA1406" s="2" t="s">
        <v>90</v>
      </c>
      <c r="AB1406" s="2"/>
      <c r="AC1406" s="2" t="s">
        <v>114</v>
      </c>
      <c r="AD1406" s="2">
        <v>1</v>
      </c>
      <c r="AE1406" s="2" t="s">
        <v>321</v>
      </c>
      <c r="AF1406" s="2" t="s">
        <v>322</v>
      </c>
      <c r="AG1406" s="2" t="s">
        <v>322</v>
      </c>
      <c r="AH1406" s="2" t="s">
        <v>323</v>
      </c>
      <c r="AI1406" s="2"/>
      <c r="AJ1406" s="2" t="s">
        <v>138</v>
      </c>
      <c r="AK1406" s="2" t="s">
        <v>103</v>
      </c>
      <c r="AL1406" s="2" t="s">
        <v>103</v>
      </c>
      <c r="AM1406" s="2" t="s">
        <v>139</v>
      </c>
      <c r="AN1406" s="2" t="s">
        <v>982</v>
      </c>
      <c r="AO1406" s="22">
        <v>0</v>
      </c>
      <c r="AP1406" s="22">
        <v>0</v>
      </c>
      <c r="AQ1406" s="22">
        <v>0</v>
      </c>
      <c r="AR1406" s="22">
        <v>0</v>
      </c>
      <c r="AS1406" s="25">
        <v>48500</v>
      </c>
      <c r="AT1406" s="25">
        <v>0</v>
      </c>
      <c r="AU1406" s="25">
        <v>50429.56</v>
      </c>
      <c r="AV1406" s="25">
        <v>0</v>
      </c>
      <c r="AW1406" s="25">
        <v>48500</v>
      </c>
      <c r="AX1406" s="25">
        <v>50429.56</v>
      </c>
      <c r="AY1406" s="25">
        <v>1929.56</v>
      </c>
    </row>
    <row r="1407" spans="2:51" hidden="1">
      <c r="B1407" s="5" t="s">
        <v>551</v>
      </c>
      <c r="C1407" s="2" t="s">
        <v>552</v>
      </c>
      <c r="D1407" s="2"/>
      <c r="E1407" s="2" t="s">
        <v>6566</v>
      </c>
      <c r="F1407" s="2" t="s">
        <v>88</v>
      </c>
      <c r="G1407" s="3">
        <v>46251</v>
      </c>
      <c r="H1407" s="2" t="s">
        <v>6575</v>
      </c>
      <c r="I1407" s="3">
        <v>46251</v>
      </c>
      <c r="J1407" s="2" t="s">
        <v>6576</v>
      </c>
      <c r="K1407" s="2"/>
      <c r="L1407" s="2"/>
      <c r="M1407" s="2" t="s">
        <v>90</v>
      </c>
      <c r="N1407" s="3"/>
      <c r="O1407" s="2"/>
      <c r="P1407" s="2"/>
      <c r="Q1407" s="2" t="s">
        <v>834</v>
      </c>
      <c r="R1407" s="2" t="s">
        <v>834</v>
      </c>
      <c r="S1407" s="2"/>
      <c r="T1407" s="3"/>
      <c r="U1407" s="2"/>
      <c r="V1407" s="2"/>
      <c r="W1407" s="2" t="s">
        <v>962</v>
      </c>
      <c r="X1407" s="2" t="s">
        <v>91</v>
      </c>
      <c r="Y1407" s="2" t="s">
        <v>1380</v>
      </c>
      <c r="Z1407" s="2" t="s">
        <v>92</v>
      </c>
      <c r="AA1407" s="2" t="s">
        <v>90</v>
      </c>
      <c r="AB1407" s="2"/>
      <c r="AC1407" s="2" t="s">
        <v>114</v>
      </c>
      <c r="AD1407" s="2">
        <v>1</v>
      </c>
      <c r="AE1407" s="2" t="s">
        <v>321</v>
      </c>
      <c r="AF1407" s="2" t="s">
        <v>322</v>
      </c>
      <c r="AG1407" s="2" t="s">
        <v>322</v>
      </c>
      <c r="AH1407" s="2" t="s">
        <v>323</v>
      </c>
      <c r="AI1407" s="2"/>
      <c r="AJ1407" s="2" t="s">
        <v>343</v>
      </c>
      <c r="AK1407" s="2" t="s">
        <v>286</v>
      </c>
      <c r="AL1407" s="2" t="s">
        <v>286</v>
      </c>
      <c r="AM1407" s="2" t="s">
        <v>303</v>
      </c>
      <c r="AN1407" s="2" t="s">
        <v>1211</v>
      </c>
      <c r="AO1407" s="22">
        <v>0</v>
      </c>
      <c r="AP1407" s="22">
        <v>0</v>
      </c>
      <c r="AQ1407" s="22">
        <v>0</v>
      </c>
      <c r="AR1407" s="22">
        <v>0</v>
      </c>
      <c r="AS1407" s="25">
        <v>32000</v>
      </c>
      <c r="AT1407" s="25">
        <v>0</v>
      </c>
      <c r="AU1407" s="25">
        <v>33571.1</v>
      </c>
      <c r="AV1407" s="25">
        <v>0</v>
      </c>
      <c r="AW1407" s="25">
        <v>32000</v>
      </c>
      <c r="AX1407" s="25">
        <v>33571.1</v>
      </c>
      <c r="AY1407" s="25">
        <v>1571.1</v>
      </c>
    </row>
    <row r="1408" spans="2:51" hidden="1">
      <c r="B1408" s="5" t="s">
        <v>551</v>
      </c>
      <c r="C1408" s="2" t="s">
        <v>552</v>
      </c>
      <c r="D1408" s="2"/>
      <c r="E1408" s="2"/>
      <c r="F1408" s="2" t="s">
        <v>88</v>
      </c>
      <c r="G1408" s="3">
        <v>46251</v>
      </c>
      <c r="H1408" s="2" t="s">
        <v>6577</v>
      </c>
      <c r="I1408" s="3">
        <v>46251</v>
      </c>
      <c r="J1408" s="2" t="s">
        <v>6578</v>
      </c>
      <c r="K1408" s="2"/>
      <c r="L1408" s="2"/>
      <c r="M1408" s="2" t="s">
        <v>90</v>
      </c>
      <c r="N1408" s="3"/>
      <c r="O1408" s="2"/>
      <c r="P1408" s="2"/>
      <c r="Q1408" s="2" t="s">
        <v>1371</v>
      </c>
      <c r="R1408" s="2" t="s">
        <v>1371</v>
      </c>
      <c r="S1408" s="2"/>
      <c r="T1408" s="3"/>
      <c r="U1408" s="2"/>
      <c r="V1408" s="2"/>
      <c r="W1408" s="2" t="s">
        <v>956</v>
      </c>
      <c r="X1408" s="2" t="s">
        <v>91</v>
      </c>
      <c r="Y1408" s="2" t="s">
        <v>957</v>
      </c>
      <c r="Z1408" s="2" t="s">
        <v>92</v>
      </c>
      <c r="AA1408" s="2" t="s">
        <v>90</v>
      </c>
      <c r="AB1408" s="2"/>
      <c r="AC1408" s="2" t="s">
        <v>114</v>
      </c>
      <c r="AD1408" s="2">
        <v>1</v>
      </c>
      <c r="AE1408" s="2" t="s">
        <v>128</v>
      </c>
      <c r="AF1408" s="2" t="s">
        <v>129</v>
      </c>
      <c r="AG1408" s="2" t="s">
        <v>129</v>
      </c>
      <c r="AH1408" s="2" t="s">
        <v>130</v>
      </c>
      <c r="AI1408" s="2" t="s">
        <v>6579</v>
      </c>
      <c r="AJ1408" s="2" t="s">
        <v>231</v>
      </c>
      <c r="AK1408" s="2" t="s">
        <v>207</v>
      </c>
      <c r="AL1408" s="2" t="s">
        <v>207</v>
      </c>
      <c r="AM1408" s="2" t="s">
        <v>178</v>
      </c>
      <c r="AN1408" s="2" t="s">
        <v>6580</v>
      </c>
      <c r="AO1408" s="22">
        <v>0</v>
      </c>
      <c r="AP1408" s="22">
        <v>0</v>
      </c>
      <c r="AQ1408" s="22">
        <v>0</v>
      </c>
      <c r="AR1408" s="22">
        <v>0</v>
      </c>
      <c r="AS1408" s="25">
        <v>44000</v>
      </c>
      <c r="AT1408" s="25">
        <v>0</v>
      </c>
      <c r="AU1408" s="25">
        <v>47000</v>
      </c>
      <c r="AV1408" s="25">
        <v>0</v>
      </c>
      <c r="AW1408" s="25">
        <v>44000</v>
      </c>
      <c r="AX1408" s="25">
        <v>47000</v>
      </c>
      <c r="AY1408" s="25">
        <v>3000</v>
      </c>
    </row>
    <row r="1409" spans="2:51" hidden="1">
      <c r="B1409" s="5" t="s">
        <v>19</v>
      </c>
      <c r="C1409" s="2" t="s">
        <v>112</v>
      </c>
      <c r="D1409" s="2" t="s">
        <v>100</v>
      </c>
      <c r="E1409" s="2"/>
      <c r="F1409" s="2"/>
      <c r="G1409" s="3">
        <v>46251</v>
      </c>
      <c r="H1409" s="2" t="s">
        <v>6581</v>
      </c>
      <c r="I1409" s="3">
        <v>46251</v>
      </c>
      <c r="J1409" s="2" t="s">
        <v>6582</v>
      </c>
      <c r="K1409" s="2"/>
      <c r="L1409" s="2"/>
      <c r="M1409" s="2" t="s">
        <v>90</v>
      </c>
      <c r="N1409" s="3"/>
      <c r="O1409" s="2"/>
      <c r="P1409" s="2"/>
      <c r="Q1409" s="2" t="s">
        <v>25</v>
      </c>
      <c r="R1409" s="2" t="s">
        <v>25</v>
      </c>
      <c r="S1409" s="2"/>
      <c r="T1409" s="3">
        <v>46251</v>
      </c>
      <c r="U1409" s="2" t="s">
        <v>6583</v>
      </c>
      <c r="V1409" s="2"/>
      <c r="W1409" s="2" t="s">
        <v>6584</v>
      </c>
      <c r="X1409" s="2" t="s">
        <v>113</v>
      </c>
      <c r="Y1409" s="2" t="s">
        <v>6585</v>
      </c>
      <c r="Z1409" s="2" t="s">
        <v>92</v>
      </c>
      <c r="AA1409" s="2" t="s">
        <v>90</v>
      </c>
      <c r="AB1409" s="2"/>
      <c r="AC1409" s="2" t="s">
        <v>114</v>
      </c>
      <c r="AD1409" s="2">
        <v>1</v>
      </c>
      <c r="AE1409" s="2" t="s">
        <v>125</v>
      </c>
      <c r="AF1409" s="2" t="s">
        <v>125</v>
      </c>
      <c r="AG1409" s="2" t="s">
        <v>126</v>
      </c>
      <c r="AH1409" s="2" t="s">
        <v>127</v>
      </c>
      <c r="AI1409" s="2"/>
      <c r="AJ1409" s="2" t="s">
        <v>238</v>
      </c>
      <c r="AK1409" s="2" t="s">
        <v>206</v>
      </c>
      <c r="AL1409" s="2" t="s">
        <v>206</v>
      </c>
      <c r="AM1409" s="2" t="s">
        <v>239</v>
      </c>
      <c r="AN1409" s="2"/>
      <c r="AO1409" s="22">
        <v>0</v>
      </c>
      <c r="AP1409" s="22">
        <v>0</v>
      </c>
      <c r="AQ1409" s="22">
        <v>0</v>
      </c>
      <c r="AR1409" s="22">
        <v>0</v>
      </c>
      <c r="AS1409" s="25">
        <v>71000</v>
      </c>
      <c r="AT1409" s="25">
        <v>0</v>
      </c>
      <c r="AU1409" s="25">
        <v>80584</v>
      </c>
      <c r="AV1409" s="25">
        <v>0</v>
      </c>
      <c r="AW1409" s="25">
        <v>71000</v>
      </c>
      <c r="AX1409" s="25">
        <v>80584</v>
      </c>
      <c r="AY1409" s="25">
        <v>9584</v>
      </c>
    </row>
    <row r="1410" spans="2:51" hidden="1">
      <c r="B1410" s="5" t="s">
        <v>19</v>
      </c>
      <c r="C1410" s="2" t="s">
        <v>112</v>
      </c>
      <c r="D1410" s="2" t="s">
        <v>100</v>
      </c>
      <c r="E1410" s="2"/>
      <c r="F1410" s="2"/>
      <c r="G1410" s="3">
        <v>46251</v>
      </c>
      <c r="H1410" s="2" t="s">
        <v>6586</v>
      </c>
      <c r="I1410" s="3">
        <v>46251</v>
      </c>
      <c r="J1410" s="2" t="s">
        <v>6587</v>
      </c>
      <c r="K1410" s="2"/>
      <c r="L1410" s="2"/>
      <c r="M1410" s="2" t="s">
        <v>90</v>
      </c>
      <c r="N1410" s="3"/>
      <c r="O1410" s="2"/>
      <c r="P1410" s="2"/>
      <c r="Q1410" s="2" t="s">
        <v>23</v>
      </c>
      <c r="R1410" s="2" t="s">
        <v>23</v>
      </c>
      <c r="S1410" s="2"/>
      <c r="T1410" s="3">
        <v>46251</v>
      </c>
      <c r="U1410" s="2" t="s">
        <v>6588</v>
      </c>
      <c r="V1410" s="2"/>
      <c r="W1410" s="2" t="s">
        <v>280</v>
      </c>
      <c r="X1410" s="2" t="s">
        <v>113</v>
      </c>
      <c r="Y1410" s="2" t="s">
        <v>196</v>
      </c>
      <c r="Z1410" s="2" t="s">
        <v>92</v>
      </c>
      <c r="AA1410" s="2" t="s">
        <v>90</v>
      </c>
      <c r="AB1410" s="2"/>
      <c r="AC1410" s="2" t="s">
        <v>114</v>
      </c>
      <c r="AD1410" s="2">
        <v>1</v>
      </c>
      <c r="AE1410" s="2" t="s">
        <v>282</v>
      </c>
      <c r="AF1410" s="2" t="s">
        <v>3</v>
      </c>
      <c r="AG1410" s="2" t="s">
        <v>3</v>
      </c>
      <c r="AH1410" s="2" t="s">
        <v>283</v>
      </c>
      <c r="AI1410" s="2"/>
      <c r="AJ1410" s="2" t="s">
        <v>231</v>
      </c>
      <c r="AK1410" s="2" t="s">
        <v>207</v>
      </c>
      <c r="AL1410" s="2" t="s">
        <v>207</v>
      </c>
      <c r="AM1410" s="2" t="s">
        <v>178</v>
      </c>
      <c r="AN1410" s="2" t="s">
        <v>6589</v>
      </c>
      <c r="AO1410" s="22">
        <v>0</v>
      </c>
      <c r="AP1410" s="22">
        <v>0</v>
      </c>
      <c r="AQ1410" s="22">
        <v>0</v>
      </c>
      <c r="AR1410" s="22">
        <v>0</v>
      </c>
      <c r="AS1410" s="25">
        <v>34500</v>
      </c>
      <c r="AT1410" s="25">
        <v>0</v>
      </c>
      <c r="AU1410" s="25">
        <v>38283.599999999999</v>
      </c>
      <c r="AV1410" s="25">
        <v>0</v>
      </c>
      <c r="AW1410" s="25">
        <v>34500</v>
      </c>
      <c r="AX1410" s="25">
        <v>38283.599999999999</v>
      </c>
      <c r="AY1410" s="25">
        <v>3783.6</v>
      </c>
    </row>
    <row r="1411" spans="2:51" hidden="1">
      <c r="B1411" s="5" t="s">
        <v>19</v>
      </c>
      <c r="C1411" s="2" t="s">
        <v>131</v>
      </c>
      <c r="D1411" s="2"/>
      <c r="E1411" s="2"/>
      <c r="F1411" s="2" t="s">
        <v>126</v>
      </c>
      <c r="G1411" s="3">
        <v>46251</v>
      </c>
      <c r="H1411" s="2" t="s">
        <v>6590</v>
      </c>
      <c r="I1411" s="3">
        <v>46251</v>
      </c>
      <c r="J1411" s="2" t="s">
        <v>6591</v>
      </c>
      <c r="K1411" s="2" t="s">
        <v>126</v>
      </c>
      <c r="L1411" s="2"/>
      <c r="M1411" s="2" t="s">
        <v>90</v>
      </c>
      <c r="N1411" s="3">
        <v>46251</v>
      </c>
      <c r="O1411" s="2"/>
      <c r="P1411" s="2"/>
      <c r="Q1411" s="2" t="s">
        <v>25</v>
      </c>
      <c r="R1411" s="2" t="s">
        <v>25</v>
      </c>
      <c r="S1411" s="2"/>
      <c r="T1411" s="3"/>
      <c r="U1411" s="2"/>
      <c r="V1411" s="2"/>
      <c r="W1411" s="2" t="s">
        <v>6592</v>
      </c>
      <c r="X1411" s="2" t="s">
        <v>133</v>
      </c>
      <c r="Y1411" s="2" t="s">
        <v>170</v>
      </c>
      <c r="Z1411" s="2" t="s">
        <v>92</v>
      </c>
      <c r="AA1411" s="2" t="s">
        <v>90</v>
      </c>
      <c r="AB1411" s="2"/>
      <c r="AC1411" s="2" t="s">
        <v>114</v>
      </c>
      <c r="AD1411" s="2"/>
      <c r="AE1411" s="2" t="s">
        <v>171</v>
      </c>
      <c r="AF1411" s="2" t="s">
        <v>125</v>
      </c>
      <c r="AG1411" s="2" t="s">
        <v>126</v>
      </c>
      <c r="AH1411" s="2" t="s">
        <v>127</v>
      </c>
      <c r="AI1411" s="2"/>
      <c r="AJ1411" s="2" t="s">
        <v>138</v>
      </c>
      <c r="AK1411" s="2" t="s">
        <v>103</v>
      </c>
      <c r="AL1411" s="2" t="s">
        <v>103</v>
      </c>
      <c r="AM1411" s="2" t="s">
        <v>139</v>
      </c>
      <c r="AN1411" s="2" t="s">
        <v>852</v>
      </c>
      <c r="AO1411" s="22">
        <v>0</v>
      </c>
      <c r="AP1411" s="22">
        <v>0</v>
      </c>
      <c r="AQ1411" s="22">
        <v>1</v>
      </c>
      <c r="AR1411" s="22"/>
      <c r="AS1411" s="25">
        <v>22530</v>
      </c>
      <c r="AT1411" s="25">
        <v>0</v>
      </c>
      <c r="AU1411" s="25">
        <v>22627</v>
      </c>
      <c r="AV1411" s="25">
        <v>0</v>
      </c>
      <c r="AW1411" s="25">
        <v>22530</v>
      </c>
      <c r="AX1411" s="25">
        <v>22627</v>
      </c>
      <c r="AY1411" s="25">
        <v>97</v>
      </c>
    </row>
    <row r="1412" spans="2:51" hidden="1">
      <c r="B1412" s="5" t="s">
        <v>19</v>
      </c>
      <c r="C1412" s="2" t="s">
        <v>131</v>
      </c>
      <c r="D1412" s="2"/>
      <c r="E1412" s="2"/>
      <c r="F1412" s="2" t="s">
        <v>126</v>
      </c>
      <c r="G1412" s="3">
        <v>46251</v>
      </c>
      <c r="H1412" s="2" t="s">
        <v>6593</v>
      </c>
      <c r="I1412" s="3">
        <v>46251</v>
      </c>
      <c r="J1412" s="2" t="s">
        <v>6594</v>
      </c>
      <c r="K1412" s="2" t="s">
        <v>126</v>
      </c>
      <c r="L1412" s="2"/>
      <c r="M1412" s="2" t="s">
        <v>90</v>
      </c>
      <c r="N1412" s="3">
        <v>46251</v>
      </c>
      <c r="O1412" s="2"/>
      <c r="P1412" s="2"/>
      <c r="Q1412" s="2" t="s">
        <v>25</v>
      </c>
      <c r="R1412" s="2" t="s">
        <v>25</v>
      </c>
      <c r="S1412" s="2"/>
      <c r="T1412" s="3"/>
      <c r="U1412" s="2"/>
      <c r="V1412" s="2"/>
      <c r="W1412" s="2" t="s">
        <v>1365</v>
      </c>
      <c r="X1412" s="2" t="s">
        <v>133</v>
      </c>
      <c r="Y1412" s="2" t="s">
        <v>170</v>
      </c>
      <c r="Z1412" s="2" t="s">
        <v>92</v>
      </c>
      <c r="AA1412" s="2" t="s">
        <v>90</v>
      </c>
      <c r="AB1412" s="2"/>
      <c r="AC1412" s="2" t="s">
        <v>114</v>
      </c>
      <c r="AD1412" s="2"/>
      <c r="AE1412" s="2" t="s">
        <v>171</v>
      </c>
      <c r="AF1412" s="2" t="s">
        <v>125</v>
      </c>
      <c r="AG1412" s="2" t="s">
        <v>126</v>
      </c>
      <c r="AH1412" s="2" t="s">
        <v>127</v>
      </c>
      <c r="AI1412" s="2"/>
      <c r="AJ1412" s="2" t="s">
        <v>138</v>
      </c>
      <c r="AK1412" s="2" t="s">
        <v>103</v>
      </c>
      <c r="AL1412" s="2" t="s">
        <v>103</v>
      </c>
      <c r="AM1412" s="2" t="s">
        <v>139</v>
      </c>
      <c r="AN1412" s="2" t="s">
        <v>852</v>
      </c>
      <c r="AO1412" s="22">
        <v>0</v>
      </c>
      <c r="AP1412" s="22">
        <v>0</v>
      </c>
      <c r="AQ1412" s="22">
        <v>1</v>
      </c>
      <c r="AR1412" s="22"/>
      <c r="AS1412" s="25">
        <v>22530</v>
      </c>
      <c r="AT1412" s="25">
        <v>0</v>
      </c>
      <c r="AU1412" s="25">
        <v>22627</v>
      </c>
      <c r="AV1412" s="25">
        <v>0</v>
      </c>
      <c r="AW1412" s="25">
        <v>22530</v>
      </c>
      <c r="AX1412" s="25">
        <v>22627</v>
      </c>
      <c r="AY1412" s="25">
        <v>97</v>
      </c>
    </row>
    <row r="1413" spans="2:51" hidden="1">
      <c r="B1413" s="5" t="s">
        <v>19</v>
      </c>
      <c r="C1413" s="2" t="s">
        <v>131</v>
      </c>
      <c r="D1413" s="2"/>
      <c r="E1413" s="2"/>
      <c r="F1413" s="2" t="s">
        <v>126</v>
      </c>
      <c r="G1413" s="3">
        <v>46251</v>
      </c>
      <c r="H1413" s="2" t="s">
        <v>6595</v>
      </c>
      <c r="I1413" s="3">
        <v>46251</v>
      </c>
      <c r="J1413" s="2" t="s">
        <v>6596</v>
      </c>
      <c r="K1413" s="2" t="s">
        <v>126</v>
      </c>
      <c r="L1413" s="2"/>
      <c r="M1413" s="2" t="s">
        <v>90</v>
      </c>
      <c r="N1413" s="3">
        <v>46251</v>
      </c>
      <c r="O1413" s="2"/>
      <c r="P1413" s="2"/>
      <c r="Q1413" s="2" t="s">
        <v>25</v>
      </c>
      <c r="R1413" s="2" t="s">
        <v>25</v>
      </c>
      <c r="S1413" s="2"/>
      <c r="T1413" s="3"/>
      <c r="U1413" s="2"/>
      <c r="V1413" s="2"/>
      <c r="W1413" s="2" t="s">
        <v>595</v>
      </c>
      <c r="X1413" s="2" t="s">
        <v>113</v>
      </c>
      <c r="Y1413" s="2" t="s">
        <v>170</v>
      </c>
      <c r="Z1413" s="2" t="s">
        <v>92</v>
      </c>
      <c r="AA1413" s="2" t="s">
        <v>90</v>
      </c>
      <c r="AB1413" s="2"/>
      <c r="AC1413" s="2" t="s">
        <v>114</v>
      </c>
      <c r="AD1413" s="2"/>
      <c r="AE1413" s="2" t="s">
        <v>171</v>
      </c>
      <c r="AF1413" s="2" t="s">
        <v>125</v>
      </c>
      <c r="AG1413" s="2" t="s">
        <v>126</v>
      </c>
      <c r="AH1413" s="2" t="s">
        <v>127</v>
      </c>
      <c r="AI1413" s="2"/>
      <c r="AJ1413" s="2" t="s">
        <v>138</v>
      </c>
      <c r="AK1413" s="2" t="s">
        <v>103</v>
      </c>
      <c r="AL1413" s="2" t="s">
        <v>103</v>
      </c>
      <c r="AM1413" s="2" t="s">
        <v>139</v>
      </c>
      <c r="AN1413" s="2" t="s">
        <v>388</v>
      </c>
      <c r="AO1413" s="22">
        <v>0</v>
      </c>
      <c r="AP1413" s="22">
        <v>0</v>
      </c>
      <c r="AQ1413" s="22">
        <v>1</v>
      </c>
      <c r="AR1413" s="22"/>
      <c r="AS1413" s="25">
        <v>10610</v>
      </c>
      <c r="AT1413" s="25">
        <v>0</v>
      </c>
      <c r="AU1413" s="25">
        <v>12659</v>
      </c>
      <c r="AV1413" s="25">
        <v>0</v>
      </c>
      <c r="AW1413" s="25">
        <v>10610</v>
      </c>
      <c r="AX1413" s="25">
        <v>12659</v>
      </c>
      <c r="AY1413" s="25">
        <v>2049</v>
      </c>
    </row>
    <row r="1414" spans="2:51" hidden="1">
      <c r="B1414" s="5" t="s">
        <v>19</v>
      </c>
      <c r="C1414" s="2" t="s">
        <v>131</v>
      </c>
      <c r="D1414" s="2"/>
      <c r="E1414" s="2"/>
      <c r="F1414" s="2" t="s">
        <v>126</v>
      </c>
      <c r="G1414" s="3">
        <v>46251</v>
      </c>
      <c r="H1414" s="2" t="s">
        <v>6597</v>
      </c>
      <c r="I1414" s="3">
        <v>46251</v>
      </c>
      <c r="J1414" s="2" t="s">
        <v>6598</v>
      </c>
      <c r="K1414" s="2" t="s">
        <v>126</v>
      </c>
      <c r="L1414" s="2"/>
      <c r="M1414" s="2" t="s">
        <v>90</v>
      </c>
      <c r="N1414" s="3">
        <v>46251</v>
      </c>
      <c r="O1414" s="2"/>
      <c r="P1414" s="2"/>
      <c r="Q1414" s="2" t="s">
        <v>25</v>
      </c>
      <c r="R1414" s="2" t="s">
        <v>25</v>
      </c>
      <c r="S1414" s="2"/>
      <c r="T1414" s="3"/>
      <c r="U1414" s="2"/>
      <c r="V1414" s="2"/>
      <c r="W1414" s="2" t="s">
        <v>404</v>
      </c>
      <c r="X1414" s="2" t="s">
        <v>113</v>
      </c>
      <c r="Y1414" s="2" t="s">
        <v>405</v>
      </c>
      <c r="Z1414" s="2" t="s">
        <v>92</v>
      </c>
      <c r="AA1414" s="2" t="s">
        <v>90</v>
      </c>
      <c r="AB1414" s="2"/>
      <c r="AC1414" s="2" t="s">
        <v>114</v>
      </c>
      <c r="AD1414" s="2"/>
      <c r="AE1414" s="2" t="s">
        <v>171</v>
      </c>
      <c r="AF1414" s="2" t="s">
        <v>125</v>
      </c>
      <c r="AG1414" s="2" t="s">
        <v>126</v>
      </c>
      <c r="AH1414" s="2" t="s">
        <v>127</v>
      </c>
      <c r="AI1414" s="2"/>
      <c r="AJ1414" s="2" t="s">
        <v>179</v>
      </c>
      <c r="AK1414" s="2" t="s">
        <v>8</v>
      </c>
      <c r="AL1414" s="2" t="s">
        <v>8</v>
      </c>
      <c r="AM1414" s="2" t="s">
        <v>180</v>
      </c>
      <c r="AN1414" s="2" t="s">
        <v>367</v>
      </c>
      <c r="AO1414" s="22">
        <v>0</v>
      </c>
      <c r="AP1414" s="22">
        <v>0</v>
      </c>
      <c r="AQ1414" s="22">
        <v>1</v>
      </c>
      <c r="AR1414" s="22"/>
      <c r="AS1414" s="25">
        <v>13621</v>
      </c>
      <c r="AT1414" s="25">
        <v>0</v>
      </c>
      <c r="AU1414" s="25">
        <v>14384</v>
      </c>
      <c r="AV1414" s="25">
        <v>0</v>
      </c>
      <c r="AW1414" s="25">
        <v>13621</v>
      </c>
      <c r="AX1414" s="25">
        <v>14384</v>
      </c>
      <c r="AY1414" s="25">
        <v>763</v>
      </c>
    </row>
    <row r="1415" spans="2:51" hidden="1">
      <c r="B1415" s="5" t="s">
        <v>19</v>
      </c>
      <c r="C1415" s="2" t="s">
        <v>131</v>
      </c>
      <c r="D1415" s="2"/>
      <c r="E1415" s="2"/>
      <c r="F1415" s="2" t="s">
        <v>126</v>
      </c>
      <c r="G1415" s="3">
        <v>46251</v>
      </c>
      <c r="H1415" s="2" t="s">
        <v>6599</v>
      </c>
      <c r="I1415" s="3">
        <v>46251</v>
      </c>
      <c r="J1415" s="2" t="s">
        <v>6600</v>
      </c>
      <c r="K1415" s="2" t="s">
        <v>126</v>
      </c>
      <c r="L1415" s="2"/>
      <c r="M1415" s="2" t="s">
        <v>90</v>
      </c>
      <c r="N1415" s="3">
        <v>46251</v>
      </c>
      <c r="O1415" s="2"/>
      <c r="P1415" s="2"/>
      <c r="Q1415" s="2" t="s">
        <v>25</v>
      </c>
      <c r="R1415" s="2" t="s">
        <v>25</v>
      </c>
      <c r="S1415" s="2"/>
      <c r="T1415" s="3"/>
      <c r="U1415" s="2"/>
      <c r="V1415" s="2"/>
      <c r="W1415" s="2" t="s">
        <v>500</v>
      </c>
      <c r="X1415" s="2" t="s">
        <v>113</v>
      </c>
      <c r="Y1415" s="2" t="s">
        <v>170</v>
      </c>
      <c r="Z1415" s="2" t="s">
        <v>92</v>
      </c>
      <c r="AA1415" s="2" t="s">
        <v>90</v>
      </c>
      <c r="AB1415" s="2"/>
      <c r="AC1415" s="2" t="s">
        <v>114</v>
      </c>
      <c r="AD1415" s="2"/>
      <c r="AE1415" s="2" t="s">
        <v>171</v>
      </c>
      <c r="AF1415" s="2" t="s">
        <v>125</v>
      </c>
      <c r="AG1415" s="2" t="s">
        <v>126</v>
      </c>
      <c r="AH1415" s="2" t="s">
        <v>127</v>
      </c>
      <c r="AI1415" s="2"/>
      <c r="AJ1415" s="2" t="s">
        <v>236</v>
      </c>
      <c r="AK1415" s="2" t="s">
        <v>168</v>
      </c>
      <c r="AL1415" s="2" t="s">
        <v>168</v>
      </c>
      <c r="AM1415" s="2" t="s">
        <v>237</v>
      </c>
      <c r="AN1415" s="2" t="s">
        <v>818</v>
      </c>
      <c r="AO1415" s="22">
        <v>0</v>
      </c>
      <c r="AP1415" s="22">
        <v>0</v>
      </c>
      <c r="AQ1415" s="22">
        <v>1</v>
      </c>
      <c r="AR1415" s="22"/>
      <c r="AS1415" s="25">
        <v>28492</v>
      </c>
      <c r="AT1415" s="25">
        <v>0</v>
      </c>
      <c r="AU1415" s="25">
        <v>33042</v>
      </c>
      <c r="AV1415" s="25">
        <v>0</v>
      </c>
      <c r="AW1415" s="25">
        <v>28492</v>
      </c>
      <c r="AX1415" s="25">
        <v>33042</v>
      </c>
      <c r="AY1415" s="25">
        <v>4550</v>
      </c>
    </row>
    <row r="1416" spans="2:51" hidden="1">
      <c r="B1416" s="5" t="s">
        <v>19</v>
      </c>
      <c r="C1416" s="2" t="s">
        <v>131</v>
      </c>
      <c r="D1416" s="2"/>
      <c r="E1416" s="2"/>
      <c r="F1416" s="2" t="s">
        <v>126</v>
      </c>
      <c r="G1416" s="3">
        <v>46251</v>
      </c>
      <c r="H1416" s="2" t="s">
        <v>6601</v>
      </c>
      <c r="I1416" s="3">
        <v>46251</v>
      </c>
      <c r="J1416" s="2" t="s">
        <v>6602</v>
      </c>
      <c r="K1416" s="2" t="s">
        <v>126</v>
      </c>
      <c r="L1416" s="2"/>
      <c r="M1416" s="2" t="s">
        <v>90</v>
      </c>
      <c r="N1416" s="3">
        <v>46251</v>
      </c>
      <c r="O1416" s="2"/>
      <c r="P1416" s="2"/>
      <c r="Q1416" s="2" t="s">
        <v>25</v>
      </c>
      <c r="R1416" s="2" t="s">
        <v>25</v>
      </c>
      <c r="S1416" s="2"/>
      <c r="T1416" s="3"/>
      <c r="U1416" s="2"/>
      <c r="V1416" s="2"/>
      <c r="W1416" s="2" t="s">
        <v>6603</v>
      </c>
      <c r="X1416" s="2" t="s">
        <v>133</v>
      </c>
      <c r="Y1416" s="2" t="s">
        <v>170</v>
      </c>
      <c r="Z1416" s="2" t="s">
        <v>92</v>
      </c>
      <c r="AA1416" s="2" t="s">
        <v>90</v>
      </c>
      <c r="AB1416" s="2"/>
      <c r="AC1416" s="2" t="s">
        <v>114</v>
      </c>
      <c r="AD1416" s="2"/>
      <c r="AE1416" s="2" t="s">
        <v>171</v>
      </c>
      <c r="AF1416" s="2" t="s">
        <v>125</v>
      </c>
      <c r="AG1416" s="2" t="s">
        <v>126</v>
      </c>
      <c r="AH1416" s="2" t="s">
        <v>127</v>
      </c>
      <c r="AI1416" s="2"/>
      <c r="AJ1416" s="2" t="s">
        <v>365</v>
      </c>
      <c r="AK1416" s="2" t="s">
        <v>204</v>
      </c>
      <c r="AL1416" s="2" t="s">
        <v>204</v>
      </c>
      <c r="AM1416" s="2" t="s">
        <v>205</v>
      </c>
      <c r="AN1416" s="2" t="s">
        <v>366</v>
      </c>
      <c r="AO1416" s="22">
        <v>0</v>
      </c>
      <c r="AP1416" s="22">
        <v>0</v>
      </c>
      <c r="AQ1416" s="22">
        <v>1</v>
      </c>
      <c r="AR1416" s="22"/>
      <c r="AS1416" s="25">
        <v>21794</v>
      </c>
      <c r="AT1416" s="25">
        <v>0</v>
      </c>
      <c r="AU1416" s="25">
        <v>23245</v>
      </c>
      <c r="AV1416" s="25">
        <v>0</v>
      </c>
      <c r="AW1416" s="25">
        <v>21794</v>
      </c>
      <c r="AX1416" s="25">
        <v>23245</v>
      </c>
      <c r="AY1416" s="25">
        <v>1451</v>
      </c>
    </row>
    <row r="1417" spans="2:51" hidden="1">
      <c r="B1417" s="5" t="s">
        <v>19</v>
      </c>
      <c r="C1417" s="2" t="s">
        <v>131</v>
      </c>
      <c r="D1417" s="2"/>
      <c r="E1417" s="2"/>
      <c r="F1417" s="2" t="s">
        <v>126</v>
      </c>
      <c r="G1417" s="3">
        <v>46251</v>
      </c>
      <c r="H1417" s="2" t="s">
        <v>6604</v>
      </c>
      <c r="I1417" s="3">
        <v>46251</v>
      </c>
      <c r="J1417" s="2" t="s">
        <v>6605</v>
      </c>
      <c r="K1417" s="2" t="s">
        <v>126</v>
      </c>
      <c r="L1417" s="2"/>
      <c r="M1417" s="2" t="s">
        <v>90</v>
      </c>
      <c r="N1417" s="3">
        <v>46251</v>
      </c>
      <c r="O1417" s="2"/>
      <c r="P1417" s="2"/>
      <c r="Q1417" s="2" t="s">
        <v>25</v>
      </c>
      <c r="R1417" s="2" t="s">
        <v>25</v>
      </c>
      <c r="S1417" s="2"/>
      <c r="T1417" s="3"/>
      <c r="U1417" s="2"/>
      <c r="V1417" s="2"/>
      <c r="W1417" s="2" t="s">
        <v>770</v>
      </c>
      <c r="X1417" s="2" t="s">
        <v>113</v>
      </c>
      <c r="Y1417" s="2" t="s">
        <v>771</v>
      </c>
      <c r="Z1417" s="2" t="s">
        <v>92</v>
      </c>
      <c r="AA1417" s="2" t="s">
        <v>90</v>
      </c>
      <c r="AB1417" s="2"/>
      <c r="AC1417" s="2" t="s">
        <v>114</v>
      </c>
      <c r="AD1417" s="2"/>
      <c r="AE1417" s="2" t="s">
        <v>171</v>
      </c>
      <c r="AF1417" s="2" t="s">
        <v>125</v>
      </c>
      <c r="AG1417" s="2" t="s">
        <v>126</v>
      </c>
      <c r="AH1417" s="2" t="s">
        <v>127</v>
      </c>
      <c r="AI1417" s="2"/>
      <c r="AJ1417" s="2" t="s">
        <v>128</v>
      </c>
      <c r="AK1417" s="2" t="s">
        <v>129</v>
      </c>
      <c r="AL1417" s="2" t="s">
        <v>129</v>
      </c>
      <c r="AM1417" s="2" t="s">
        <v>130</v>
      </c>
      <c r="AN1417" s="2" t="s">
        <v>387</v>
      </c>
      <c r="AO1417" s="22">
        <v>0</v>
      </c>
      <c r="AP1417" s="22">
        <v>0</v>
      </c>
      <c r="AQ1417" s="22">
        <v>1</v>
      </c>
      <c r="AR1417" s="22"/>
      <c r="AS1417" s="25">
        <v>8029</v>
      </c>
      <c r="AT1417" s="25">
        <v>0</v>
      </c>
      <c r="AU1417" s="25">
        <v>7373</v>
      </c>
      <c r="AV1417" s="25">
        <v>0</v>
      </c>
      <c r="AW1417" s="25">
        <v>8029</v>
      </c>
      <c r="AX1417" s="25">
        <v>7373</v>
      </c>
      <c r="AY1417" s="25">
        <v>-656</v>
      </c>
    </row>
    <row r="1418" spans="2:51" hidden="1">
      <c r="B1418" s="5" t="s">
        <v>19</v>
      </c>
      <c r="C1418" s="2" t="s">
        <v>131</v>
      </c>
      <c r="D1418" s="2"/>
      <c r="E1418" s="2"/>
      <c r="F1418" s="2" t="s">
        <v>126</v>
      </c>
      <c r="G1418" s="3">
        <v>46251</v>
      </c>
      <c r="H1418" s="2" t="s">
        <v>6606</v>
      </c>
      <c r="I1418" s="3">
        <v>46251</v>
      </c>
      <c r="J1418" s="2" t="s">
        <v>6607</v>
      </c>
      <c r="K1418" s="2" t="s">
        <v>126</v>
      </c>
      <c r="L1418" s="2"/>
      <c r="M1418" s="2" t="s">
        <v>90</v>
      </c>
      <c r="N1418" s="3">
        <v>46251</v>
      </c>
      <c r="O1418" s="2"/>
      <c r="P1418" s="2"/>
      <c r="Q1418" s="2" t="s">
        <v>25</v>
      </c>
      <c r="R1418" s="2" t="s">
        <v>25</v>
      </c>
      <c r="S1418" s="2"/>
      <c r="T1418" s="3"/>
      <c r="U1418" s="2"/>
      <c r="V1418" s="2"/>
      <c r="W1418" s="2" t="s">
        <v>1255</v>
      </c>
      <c r="X1418" s="2" t="s">
        <v>113</v>
      </c>
      <c r="Y1418" s="2" t="s">
        <v>1256</v>
      </c>
      <c r="Z1418" s="2" t="s">
        <v>92</v>
      </c>
      <c r="AA1418" s="2" t="s">
        <v>90</v>
      </c>
      <c r="AB1418" s="2"/>
      <c r="AC1418" s="2" t="s">
        <v>114</v>
      </c>
      <c r="AD1418" s="2"/>
      <c r="AE1418" s="2" t="s">
        <v>171</v>
      </c>
      <c r="AF1418" s="2" t="s">
        <v>125</v>
      </c>
      <c r="AG1418" s="2" t="s">
        <v>126</v>
      </c>
      <c r="AH1418" s="2" t="s">
        <v>127</v>
      </c>
      <c r="AI1418" s="2"/>
      <c r="AJ1418" s="2" t="s">
        <v>343</v>
      </c>
      <c r="AK1418" s="2" t="s">
        <v>286</v>
      </c>
      <c r="AL1418" s="2" t="s">
        <v>286</v>
      </c>
      <c r="AM1418" s="2" t="s">
        <v>303</v>
      </c>
      <c r="AN1418" s="2" t="s">
        <v>344</v>
      </c>
      <c r="AO1418" s="22">
        <v>0</v>
      </c>
      <c r="AP1418" s="22">
        <v>0</v>
      </c>
      <c r="AQ1418" s="22">
        <v>1</v>
      </c>
      <c r="AR1418" s="22"/>
      <c r="AS1418" s="25">
        <v>13765</v>
      </c>
      <c r="AT1418" s="25">
        <v>0</v>
      </c>
      <c r="AU1418" s="25">
        <v>16002</v>
      </c>
      <c r="AV1418" s="25">
        <v>0</v>
      </c>
      <c r="AW1418" s="25">
        <v>13765</v>
      </c>
      <c r="AX1418" s="25">
        <v>16002</v>
      </c>
      <c r="AY1418" s="25">
        <v>2237</v>
      </c>
    </row>
    <row r="1419" spans="2:51" hidden="1">
      <c r="B1419" s="5" t="s">
        <v>19</v>
      </c>
      <c r="C1419" s="2" t="s">
        <v>131</v>
      </c>
      <c r="D1419" s="2"/>
      <c r="E1419" s="2"/>
      <c r="F1419" s="2" t="s">
        <v>126</v>
      </c>
      <c r="G1419" s="3">
        <v>46251</v>
      </c>
      <c r="H1419" s="2" t="s">
        <v>6608</v>
      </c>
      <c r="I1419" s="3">
        <v>46251</v>
      </c>
      <c r="J1419" s="2" t="s">
        <v>6609</v>
      </c>
      <c r="K1419" s="2" t="s">
        <v>126</v>
      </c>
      <c r="L1419" s="2"/>
      <c r="M1419" s="2" t="s">
        <v>90</v>
      </c>
      <c r="N1419" s="3">
        <v>46251</v>
      </c>
      <c r="O1419" s="2"/>
      <c r="P1419" s="2"/>
      <c r="Q1419" s="2" t="s">
        <v>25</v>
      </c>
      <c r="R1419" s="2" t="s">
        <v>25</v>
      </c>
      <c r="S1419" s="2"/>
      <c r="T1419" s="3"/>
      <c r="U1419" s="2"/>
      <c r="V1419" s="2"/>
      <c r="W1419" s="2" t="s">
        <v>888</v>
      </c>
      <c r="X1419" s="2" t="s">
        <v>133</v>
      </c>
      <c r="Y1419" s="2" t="s">
        <v>170</v>
      </c>
      <c r="Z1419" s="2" t="s">
        <v>92</v>
      </c>
      <c r="AA1419" s="2" t="s">
        <v>90</v>
      </c>
      <c r="AB1419" s="2"/>
      <c r="AC1419" s="2" t="s">
        <v>114</v>
      </c>
      <c r="AD1419" s="2"/>
      <c r="AE1419" s="2" t="s">
        <v>171</v>
      </c>
      <c r="AF1419" s="2" t="s">
        <v>125</v>
      </c>
      <c r="AG1419" s="2" t="s">
        <v>126</v>
      </c>
      <c r="AH1419" s="2" t="s">
        <v>127</v>
      </c>
      <c r="AI1419" s="2"/>
      <c r="AJ1419" s="2" t="s">
        <v>138</v>
      </c>
      <c r="AK1419" s="2" t="s">
        <v>103</v>
      </c>
      <c r="AL1419" s="2" t="s">
        <v>103</v>
      </c>
      <c r="AM1419" s="2" t="s">
        <v>139</v>
      </c>
      <c r="AN1419" s="2" t="s">
        <v>375</v>
      </c>
      <c r="AO1419" s="22">
        <v>0</v>
      </c>
      <c r="AP1419" s="22">
        <v>0</v>
      </c>
      <c r="AQ1419" s="22">
        <v>1</v>
      </c>
      <c r="AR1419" s="22"/>
      <c r="AS1419" s="25">
        <v>22530</v>
      </c>
      <c r="AT1419" s="25">
        <v>0</v>
      </c>
      <c r="AU1419" s="25">
        <v>22627</v>
      </c>
      <c r="AV1419" s="25">
        <v>0</v>
      </c>
      <c r="AW1419" s="25">
        <v>22530</v>
      </c>
      <c r="AX1419" s="25">
        <v>22627</v>
      </c>
      <c r="AY1419" s="25">
        <v>97</v>
      </c>
    </row>
    <row r="1420" spans="2:51" hidden="1">
      <c r="B1420" s="5" t="s">
        <v>19</v>
      </c>
      <c r="C1420" s="2" t="s">
        <v>131</v>
      </c>
      <c r="D1420" s="2"/>
      <c r="E1420" s="2"/>
      <c r="F1420" s="2" t="s">
        <v>126</v>
      </c>
      <c r="G1420" s="3">
        <v>46251</v>
      </c>
      <c r="H1420" s="2" t="s">
        <v>6610</v>
      </c>
      <c r="I1420" s="3">
        <v>46251</v>
      </c>
      <c r="J1420" s="2" t="s">
        <v>6611</v>
      </c>
      <c r="K1420" s="2" t="s">
        <v>126</v>
      </c>
      <c r="L1420" s="2"/>
      <c r="M1420" s="2" t="s">
        <v>90</v>
      </c>
      <c r="N1420" s="3">
        <v>46251</v>
      </c>
      <c r="O1420" s="2"/>
      <c r="P1420" s="2"/>
      <c r="Q1420" s="2" t="s">
        <v>25</v>
      </c>
      <c r="R1420" s="2" t="s">
        <v>25</v>
      </c>
      <c r="S1420" s="2"/>
      <c r="T1420" s="3"/>
      <c r="U1420" s="2"/>
      <c r="V1420" s="2"/>
      <c r="W1420" s="2" t="s">
        <v>1094</v>
      </c>
      <c r="X1420" s="2" t="s">
        <v>133</v>
      </c>
      <c r="Y1420" s="2" t="s">
        <v>2772</v>
      </c>
      <c r="Z1420" s="2" t="s">
        <v>92</v>
      </c>
      <c r="AA1420" s="2" t="s">
        <v>90</v>
      </c>
      <c r="AB1420" s="2"/>
      <c r="AC1420" s="2" t="s">
        <v>114</v>
      </c>
      <c r="AD1420" s="2"/>
      <c r="AE1420" s="2" t="s">
        <v>171</v>
      </c>
      <c r="AF1420" s="2" t="s">
        <v>125</v>
      </c>
      <c r="AG1420" s="2" t="s">
        <v>126</v>
      </c>
      <c r="AH1420" s="2" t="s">
        <v>127</v>
      </c>
      <c r="AI1420" s="2"/>
      <c r="AJ1420" s="2" t="s">
        <v>232</v>
      </c>
      <c r="AK1420" s="2" t="s">
        <v>5</v>
      </c>
      <c r="AL1420" s="2" t="s">
        <v>5</v>
      </c>
      <c r="AM1420" s="2" t="s">
        <v>178</v>
      </c>
      <c r="AN1420" s="2" t="s">
        <v>548</v>
      </c>
      <c r="AO1420" s="22">
        <v>0</v>
      </c>
      <c r="AP1420" s="22">
        <v>0</v>
      </c>
      <c r="AQ1420" s="22">
        <v>1</v>
      </c>
      <c r="AR1420" s="22"/>
      <c r="AS1420" s="25">
        <v>30970</v>
      </c>
      <c r="AT1420" s="25">
        <v>0</v>
      </c>
      <c r="AU1420" s="25">
        <v>33372</v>
      </c>
      <c r="AV1420" s="25">
        <v>0</v>
      </c>
      <c r="AW1420" s="25">
        <v>30970</v>
      </c>
      <c r="AX1420" s="25">
        <v>33372</v>
      </c>
      <c r="AY1420" s="25">
        <v>2402</v>
      </c>
    </row>
    <row r="1421" spans="2:51" hidden="1">
      <c r="B1421" s="5" t="s">
        <v>19</v>
      </c>
      <c r="C1421" s="2" t="s">
        <v>112</v>
      </c>
      <c r="D1421" s="2" t="s">
        <v>100</v>
      </c>
      <c r="E1421" s="2"/>
      <c r="F1421" s="2"/>
      <c r="G1421" s="3">
        <v>46251</v>
      </c>
      <c r="H1421" s="2" t="s">
        <v>6612</v>
      </c>
      <c r="I1421" s="3">
        <v>46251</v>
      </c>
      <c r="J1421" s="2" t="s">
        <v>6613</v>
      </c>
      <c r="K1421" s="2"/>
      <c r="L1421" s="2"/>
      <c r="M1421" s="2" t="s">
        <v>90</v>
      </c>
      <c r="N1421" s="3"/>
      <c r="O1421" s="2"/>
      <c r="P1421" s="2"/>
      <c r="Q1421" s="2" t="s">
        <v>23</v>
      </c>
      <c r="R1421" s="2" t="s">
        <v>23</v>
      </c>
      <c r="S1421" s="2"/>
      <c r="T1421" s="3">
        <v>46251</v>
      </c>
      <c r="U1421" s="2" t="s">
        <v>6614</v>
      </c>
      <c r="V1421" s="2"/>
      <c r="W1421" s="2" t="s">
        <v>6615</v>
      </c>
      <c r="X1421" s="2" t="s">
        <v>113</v>
      </c>
      <c r="Y1421" s="2" t="s">
        <v>6616</v>
      </c>
      <c r="Z1421" s="2" t="s">
        <v>92</v>
      </c>
      <c r="AA1421" s="2" t="s">
        <v>90</v>
      </c>
      <c r="AB1421" s="2"/>
      <c r="AC1421" s="2" t="s">
        <v>114</v>
      </c>
      <c r="AD1421" s="2">
        <v>1</v>
      </c>
      <c r="AE1421" s="2" t="s">
        <v>183</v>
      </c>
      <c r="AF1421" s="2" t="s">
        <v>184</v>
      </c>
      <c r="AG1421" s="2" t="s">
        <v>184</v>
      </c>
      <c r="AH1421" s="2" t="s">
        <v>185</v>
      </c>
      <c r="AI1421" s="2"/>
      <c r="AJ1421" s="2" t="s">
        <v>329</v>
      </c>
      <c r="AK1421" s="2" t="s">
        <v>329</v>
      </c>
      <c r="AL1421" s="2" t="s">
        <v>103</v>
      </c>
      <c r="AM1421" s="2"/>
      <c r="AN1421" s="2" t="s">
        <v>6617</v>
      </c>
      <c r="AO1421" s="22">
        <v>0</v>
      </c>
      <c r="AP1421" s="22">
        <v>0</v>
      </c>
      <c r="AQ1421" s="22">
        <v>0</v>
      </c>
      <c r="AR1421" s="22">
        <v>0</v>
      </c>
      <c r="AS1421" s="25">
        <v>20000</v>
      </c>
      <c r="AT1421" s="25">
        <v>0</v>
      </c>
      <c r="AU1421" s="25">
        <v>22000</v>
      </c>
      <c r="AV1421" s="25">
        <v>0</v>
      </c>
      <c r="AW1421" s="25">
        <v>20000</v>
      </c>
      <c r="AX1421" s="25">
        <v>22000</v>
      </c>
      <c r="AY1421" s="25">
        <v>2000</v>
      </c>
    </row>
    <row r="1422" spans="2:51" hidden="1">
      <c r="B1422" s="5" t="s">
        <v>19</v>
      </c>
      <c r="C1422" s="2" t="s">
        <v>112</v>
      </c>
      <c r="D1422" s="2" t="s">
        <v>100</v>
      </c>
      <c r="E1422" s="2"/>
      <c r="F1422" s="2"/>
      <c r="G1422" s="3">
        <v>46251</v>
      </c>
      <c r="H1422" s="2" t="s">
        <v>6618</v>
      </c>
      <c r="I1422" s="3">
        <v>46251</v>
      </c>
      <c r="J1422" s="2" t="s">
        <v>6619</v>
      </c>
      <c r="K1422" s="2"/>
      <c r="L1422" s="2"/>
      <c r="M1422" s="2" t="s">
        <v>90</v>
      </c>
      <c r="N1422" s="3"/>
      <c r="O1422" s="2"/>
      <c r="P1422" s="2"/>
      <c r="Q1422" s="2" t="s">
        <v>25</v>
      </c>
      <c r="R1422" s="2" t="s">
        <v>25</v>
      </c>
      <c r="S1422" s="2"/>
      <c r="T1422" s="3">
        <v>46251</v>
      </c>
      <c r="U1422" s="2" t="s">
        <v>6620</v>
      </c>
      <c r="V1422" s="2"/>
      <c r="W1422" s="2" t="s">
        <v>6621</v>
      </c>
      <c r="X1422" s="2" t="s">
        <v>113</v>
      </c>
      <c r="Y1422" s="2" t="s">
        <v>6622</v>
      </c>
      <c r="Z1422" s="2" t="s">
        <v>92</v>
      </c>
      <c r="AA1422" s="2" t="s">
        <v>90</v>
      </c>
      <c r="AB1422" s="2"/>
      <c r="AC1422" s="2" t="s">
        <v>114</v>
      </c>
      <c r="AD1422" s="2">
        <v>1</v>
      </c>
      <c r="AE1422" s="2" t="s">
        <v>125</v>
      </c>
      <c r="AF1422" s="2" t="s">
        <v>125</v>
      </c>
      <c r="AG1422" s="2" t="s">
        <v>126</v>
      </c>
      <c r="AH1422" s="2" t="s">
        <v>127</v>
      </c>
      <c r="AI1422" s="2"/>
      <c r="AJ1422" s="2" t="s">
        <v>138</v>
      </c>
      <c r="AK1422" s="2" t="s">
        <v>103</v>
      </c>
      <c r="AL1422" s="2" t="s">
        <v>103</v>
      </c>
      <c r="AM1422" s="2" t="s">
        <v>139</v>
      </c>
      <c r="AN1422" s="2"/>
      <c r="AO1422" s="22">
        <v>0</v>
      </c>
      <c r="AP1422" s="22">
        <v>0</v>
      </c>
      <c r="AQ1422" s="22">
        <v>0</v>
      </c>
      <c r="AR1422" s="22">
        <v>0</v>
      </c>
      <c r="AS1422" s="25">
        <v>18000</v>
      </c>
      <c r="AT1422" s="25">
        <v>0</v>
      </c>
      <c r="AU1422" s="25">
        <v>22627</v>
      </c>
      <c r="AV1422" s="25">
        <v>0</v>
      </c>
      <c r="AW1422" s="25">
        <v>18000</v>
      </c>
      <c r="AX1422" s="25">
        <v>22627</v>
      </c>
      <c r="AY1422" s="25">
        <v>4627</v>
      </c>
    </row>
    <row r="1423" spans="2:51" hidden="1">
      <c r="B1423" s="5" t="s">
        <v>19</v>
      </c>
      <c r="C1423" s="2" t="s">
        <v>112</v>
      </c>
      <c r="D1423" s="2" t="s">
        <v>100</v>
      </c>
      <c r="E1423" s="2"/>
      <c r="F1423" s="2"/>
      <c r="G1423" s="3">
        <v>46251</v>
      </c>
      <c r="H1423" s="2" t="s">
        <v>6623</v>
      </c>
      <c r="I1423" s="3">
        <v>46251</v>
      </c>
      <c r="J1423" s="2" t="s">
        <v>6624</v>
      </c>
      <c r="K1423" s="2"/>
      <c r="L1423" s="2"/>
      <c r="M1423" s="2" t="s">
        <v>90</v>
      </c>
      <c r="N1423" s="3"/>
      <c r="O1423" s="2"/>
      <c r="P1423" s="2"/>
      <c r="Q1423" s="2" t="s">
        <v>883</v>
      </c>
      <c r="R1423" s="2" t="s">
        <v>883</v>
      </c>
      <c r="S1423" s="2"/>
      <c r="T1423" s="3">
        <v>46251</v>
      </c>
      <c r="U1423" s="2" t="s">
        <v>6625</v>
      </c>
      <c r="V1423" s="2"/>
      <c r="W1423" s="2" t="s">
        <v>3077</v>
      </c>
      <c r="X1423" s="2" t="s">
        <v>113</v>
      </c>
      <c r="Y1423" s="2" t="s">
        <v>3078</v>
      </c>
      <c r="Z1423" s="2" t="s">
        <v>92</v>
      </c>
      <c r="AA1423" s="2" t="s">
        <v>90</v>
      </c>
      <c r="AB1423" s="2"/>
      <c r="AC1423" s="2" t="s">
        <v>114</v>
      </c>
      <c r="AD1423" s="2">
        <v>1</v>
      </c>
      <c r="AE1423" s="2" t="s">
        <v>138</v>
      </c>
      <c r="AF1423" s="2" t="s">
        <v>103</v>
      </c>
      <c r="AG1423" s="2" t="s">
        <v>103</v>
      </c>
      <c r="AH1423" s="2" t="s">
        <v>139</v>
      </c>
      <c r="AI1423" s="2"/>
      <c r="AJ1423" s="2" t="s">
        <v>1181</v>
      </c>
      <c r="AK1423" s="2" t="s">
        <v>1181</v>
      </c>
      <c r="AL1423" s="2" t="s">
        <v>126</v>
      </c>
      <c r="AM1423" s="2" t="s">
        <v>1182</v>
      </c>
      <c r="AN1423" s="2" t="s">
        <v>6626</v>
      </c>
      <c r="AO1423" s="22">
        <v>0</v>
      </c>
      <c r="AP1423" s="22">
        <v>0</v>
      </c>
      <c r="AQ1423" s="22">
        <v>0</v>
      </c>
      <c r="AR1423" s="22">
        <v>0</v>
      </c>
      <c r="AS1423" s="25">
        <v>12000</v>
      </c>
      <c r="AT1423" s="25">
        <v>0</v>
      </c>
      <c r="AU1423" s="25">
        <v>16585</v>
      </c>
      <c r="AV1423" s="25">
        <v>0</v>
      </c>
      <c r="AW1423" s="25">
        <v>12000</v>
      </c>
      <c r="AX1423" s="25">
        <v>16585</v>
      </c>
      <c r="AY1423" s="25">
        <v>4585</v>
      </c>
    </row>
    <row r="1424" spans="2:51" hidden="1">
      <c r="B1424" s="5" t="s">
        <v>19</v>
      </c>
      <c r="C1424" s="2" t="s">
        <v>112</v>
      </c>
      <c r="D1424" s="2" t="s">
        <v>100</v>
      </c>
      <c r="E1424" s="2"/>
      <c r="F1424" s="2"/>
      <c r="G1424" s="3">
        <v>46251</v>
      </c>
      <c r="H1424" s="2" t="s">
        <v>6627</v>
      </c>
      <c r="I1424" s="3">
        <v>46251</v>
      </c>
      <c r="J1424" s="2" t="s">
        <v>6628</v>
      </c>
      <c r="K1424" s="2"/>
      <c r="L1424" s="2"/>
      <c r="M1424" s="2" t="s">
        <v>90</v>
      </c>
      <c r="N1424" s="3"/>
      <c r="O1424" s="2"/>
      <c r="P1424" s="2"/>
      <c r="Q1424" s="2" t="s">
        <v>23</v>
      </c>
      <c r="R1424" s="2" t="s">
        <v>23</v>
      </c>
      <c r="S1424" s="2"/>
      <c r="T1424" s="3">
        <v>46251</v>
      </c>
      <c r="U1424" s="2" t="s">
        <v>6629</v>
      </c>
      <c r="V1424" s="2"/>
      <c r="W1424" s="2" t="s">
        <v>6630</v>
      </c>
      <c r="X1424" s="2" t="s">
        <v>113</v>
      </c>
      <c r="Y1424" s="2" t="s">
        <v>6631</v>
      </c>
      <c r="Z1424" s="2" t="s">
        <v>92</v>
      </c>
      <c r="AA1424" s="2" t="s">
        <v>90</v>
      </c>
      <c r="AB1424" s="2"/>
      <c r="AC1424" s="2" t="s">
        <v>114</v>
      </c>
      <c r="AD1424" s="2">
        <v>1</v>
      </c>
      <c r="AE1424" s="2" t="s">
        <v>282</v>
      </c>
      <c r="AF1424" s="2" t="s">
        <v>3</v>
      </c>
      <c r="AG1424" s="2" t="s">
        <v>3</v>
      </c>
      <c r="AH1424" s="2" t="s">
        <v>283</v>
      </c>
      <c r="AI1424" s="2"/>
      <c r="AJ1424" s="2" t="s">
        <v>343</v>
      </c>
      <c r="AK1424" s="2" t="s">
        <v>286</v>
      </c>
      <c r="AL1424" s="2" t="s">
        <v>286</v>
      </c>
      <c r="AM1424" s="2" t="s">
        <v>303</v>
      </c>
      <c r="AN1424" s="2" t="s">
        <v>6632</v>
      </c>
      <c r="AO1424" s="22">
        <v>0</v>
      </c>
      <c r="AP1424" s="22">
        <v>0</v>
      </c>
      <c r="AQ1424" s="22">
        <v>0</v>
      </c>
      <c r="AR1424" s="22">
        <v>0</v>
      </c>
      <c r="AS1424" s="25">
        <v>12000</v>
      </c>
      <c r="AT1424" s="25">
        <v>0</v>
      </c>
      <c r="AU1424" s="25">
        <v>14963</v>
      </c>
      <c r="AV1424" s="25">
        <v>0</v>
      </c>
      <c r="AW1424" s="25">
        <v>12000</v>
      </c>
      <c r="AX1424" s="25">
        <v>14963</v>
      </c>
      <c r="AY1424" s="25">
        <v>2963</v>
      </c>
    </row>
    <row r="1425" spans="2:51" hidden="1">
      <c r="B1425" s="5" t="s">
        <v>19</v>
      </c>
      <c r="C1425" s="2" t="s">
        <v>112</v>
      </c>
      <c r="D1425" s="2" t="s">
        <v>100</v>
      </c>
      <c r="E1425" s="2"/>
      <c r="F1425" s="2"/>
      <c r="G1425" s="3">
        <v>46251</v>
      </c>
      <c r="H1425" s="2" t="s">
        <v>6633</v>
      </c>
      <c r="I1425" s="3">
        <v>46251</v>
      </c>
      <c r="J1425" s="2" t="s">
        <v>6634</v>
      </c>
      <c r="K1425" s="2"/>
      <c r="L1425" s="2"/>
      <c r="M1425" s="2" t="s">
        <v>90</v>
      </c>
      <c r="N1425" s="3"/>
      <c r="O1425" s="2"/>
      <c r="P1425" s="2"/>
      <c r="Q1425" s="2" t="s">
        <v>23</v>
      </c>
      <c r="R1425" s="2" t="s">
        <v>23</v>
      </c>
      <c r="S1425" s="2"/>
      <c r="T1425" s="3">
        <v>46251</v>
      </c>
      <c r="U1425" s="2" t="s">
        <v>6635</v>
      </c>
      <c r="V1425" s="2"/>
      <c r="W1425" s="2" t="s">
        <v>6636</v>
      </c>
      <c r="X1425" s="2" t="s">
        <v>113</v>
      </c>
      <c r="Y1425" s="2" t="s">
        <v>6637</v>
      </c>
      <c r="Z1425" s="2" t="s">
        <v>92</v>
      </c>
      <c r="AA1425" s="2" t="s">
        <v>90</v>
      </c>
      <c r="AB1425" s="2"/>
      <c r="AC1425" s="2" t="s">
        <v>114</v>
      </c>
      <c r="AD1425" s="2">
        <v>1</v>
      </c>
      <c r="AE1425" s="2" t="s">
        <v>216</v>
      </c>
      <c r="AF1425" s="2" t="s">
        <v>216</v>
      </c>
      <c r="AG1425" s="2" t="s">
        <v>103</v>
      </c>
      <c r="AH1425" s="2"/>
      <c r="AI1425" s="2"/>
      <c r="AJ1425" s="2" t="s">
        <v>97</v>
      </c>
      <c r="AK1425" s="2" t="s">
        <v>14</v>
      </c>
      <c r="AL1425" s="2" t="s">
        <v>14</v>
      </c>
      <c r="AM1425" s="2" t="s">
        <v>98</v>
      </c>
      <c r="AN1425" s="2" t="s">
        <v>6638</v>
      </c>
      <c r="AO1425" s="22">
        <v>0</v>
      </c>
      <c r="AP1425" s="22">
        <v>0</v>
      </c>
      <c r="AQ1425" s="22">
        <v>0</v>
      </c>
      <c r="AR1425" s="22">
        <v>0</v>
      </c>
      <c r="AS1425" s="25">
        <v>26000</v>
      </c>
      <c r="AT1425" s="25">
        <v>0</v>
      </c>
      <c r="AU1425" s="25">
        <v>33472</v>
      </c>
      <c r="AV1425" s="25">
        <v>0</v>
      </c>
      <c r="AW1425" s="25">
        <v>26000</v>
      </c>
      <c r="AX1425" s="25">
        <v>33472</v>
      </c>
      <c r="AY1425" s="25">
        <v>7472</v>
      </c>
    </row>
    <row r="1426" spans="2:51" hidden="1">
      <c r="B1426" s="5" t="s">
        <v>19</v>
      </c>
      <c r="C1426" s="2" t="s">
        <v>112</v>
      </c>
      <c r="D1426" s="2" t="s">
        <v>100</v>
      </c>
      <c r="E1426" s="2"/>
      <c r="F1426" s="2"/>
      <c r="G1426" s="3">
        <v>46251</v>
      </c>
      <c r="H1426" s="2" t="s">
        <v>6639</v>
      </c>
      <c r="I1426" s="3">
        <v>46251</v>
      </c>
      <c r="J1426" s="2" t="s">
        <v>6640</v>
      </c>
      <c r="K1426" s="2"/>
      <c r="L1426" s="2"/>
      <c r="M1426" s="2" t="s">
        <v>90</v>
      </c>
      <c r="N1426" s="3"/>
      <c r="O1426" s="2"/>
      <c r="P1426" s="2"/>
      <c r="Q1426" s="2" t="s">
        <v>23</v>
      </c>
      <c r="R1426" s="2" t="s">
        <v>23</v>
      </c>
      <c r="S1426" s="2"/>
      <c r="T1426" s="3">
        <v>46251</v>
      </c>
      <c r="U1426" s="2" t="s">
        <v>6641</v>
      </c>
      <c r="V1426" s="2"/>
      <c r="W1426" s="2" t="s">
        <v>6642</v>
      </c>
      <c r="X1426" s="2" t="s">
        <v>113</v>
      </c>
      <c r="Y1426" s="2" t="s">
        <v>6643</v>
      </c>
      <c r="Z1426" s="2" t="s">
        <v>92</v>
      </c>
      <c r="AA1426" s="2" t="s">
        <v>90</v>
      </c>
      <c r="AB1426" s="2"/>
      <c r="AC1426" s="2" t="s">
        <v>114</v>
      </c>
      <c r="AD1426" s="2">
        <v>1</v>
      </c>
      <c r="AE1426" s="2" t="s">
        <v>7</v>
      </c>
      <c r="AF1426" s="2" t="s">
        <v>7</v>
      </c>
      <c r="AG1426" s="2" t="s">
        <v>103</v>
      </c>
      <c r="AH1426" s="2" t="s">
        <v>7</v>
      </c>
      <c r="AI1426" s="2"/>
      <c r="AJ1426" s="2" t="s">
        <v>115</v>
      </c>
      <c r="AK1426" s="2" t="s">
        <v>116</v>
      </c>
      <c r="AL1426" s="2" t="s">
        <v>116</v>
      </c>
      <c r="AM1426" s="2" t="s">
        <v>117</v>
      </c>
      <c r="AN1426" s="2" t="s">
        <v>6644</v>
      </c>
      <c r="AO1426" s="22">
        <v>0</v>
      </c>
      <c r="AP1426" s="22">
        <v>0</v>
      </c>
      <c r="AQ1426" s="22">
        <v>0</v>
      </c>
      <c r="AR1426" s="22">
        <v>0</v>
      </c>
      <c r="AS1426" s="25">
        <v>24000</v>
      </c>
      <c r="AT1426" s="25">
        <v>0</v>
      </c>
      <c r="AU1426" s="25">
        <v>28836.6</v>
      </c>
      <c r="AV1426" s="25">
        <v>0</v>
      </c>
      <c r="AW1426" s="25">
        <v>24000</v>
      </c>
      <c r="AX1426" s="25">
        <v>28836.6</v>
      </c>
      <c r="AY1426" s="25">
        <v>4836.6000000000004</v>
      </c>
    </row>
    <row r="1427" spans="2:51" hidden="1">
      <c r="B1427" s="5" t="s">
        <v>19</v>
      </c>
      <c r="C1427" s="2" t="s">
        <v>112</v>
      </c>
      <c r="D1427" s="2" t="s">
        <v>100</v>
      </c>
      <c r="E1427" s="2"/>
      <c r="F1427" s="2"/>
      <c r="G1427" s="3">
        <v>46251</v>
      </c>
      <c r="H1427" s="2" t="s">
        <v>6645</v>
      </c>
      <c r="I1427" s="3">
        <v>46251</v>
      </c>
      <c r="J1427" s="2" t="s">
        <v>6646</v>
      </c>
      <c r="K1427" s="2"/>
      <c r="L1427" s="2"/>
      <c r="M1427" s="2" t="s">
        <v>90</v>
      </c>
      <c r="N1427" s="3"/>
      <c r="O1427" s="2"/>
      <c r="P1427" s="2"/>
      <c r="Q1427" s="2" t="s">
        <v>25</v>
      </c>
      <c r="R1427" s="2" t="s">
        <v>25</v>
      </c>
      <c r="S1427" s="2"/>
      <c r="T1427" s="3">
        <v>46251</v>
      </c>
      <c r="U1427" s="2" t="s">
        <v>6647</v>
      </c>
      <c r="V1427" s="2"/>
      <c r="W1427" s="2" t="s">
        <v>1967</v>
      </c>
      <c r="X1427" s="2" t="s">
        <v>113</v>
      </c>
      <c r="Y1427" s="2" t="s">
        <v>1968</v>
      </c>
      <c r="Z1427" s="2" t="s">
        <v>92</v>
      </c>
      <c r="AA1427" s="2" t="s">
        <v>90</v>
      </c>
      <c r="AB1427" s="2"/>
      <c r="AC1427" s="2" t="s">
        <v>114</v>
      </c>
      <c r="AD1427" s="2">
        <v>1</v>
      </c>
      <c r="AE1427" s="2" t="s">
        <v>125</v>
      </c>
      <c r="AF1427" s="2" t="s">
        <v>125</v>
      </c>
      <c r="AG1427" s="2" t="s">
        <v>126</v>
      </c>
      <c r="AH1427" s="2" t="s">
        <v>127</v>
      </c>
      <c r="AI1427" s="2"/>
      <c r="AJ1427" s="2" t="s">
        <v>271</v>
      </c>
      <c r="AK1427" s="2" t="s">
        <v>272</v>
      </c>
      <c r="AL1427" s="2" t="s">
        <v>272</v>
      </c>
      <c r="AM1427" s="2" t="s">
        <v>273</v>
      </c>
      <c r="AN1427" s="2"/>
      <c r="AO1427" s="22">
        <v>0</v>
      </c>
      <c r="AP1427" s="22">
        <v>0</v>
      </c>
      <c r="AQ1427" s="22">
        <v>0</v>
      </c>
      <c r="AR1427" s="22">
        <v>0</v>
      </c>
      <c r="AS1427" s="25">
        <v>35000</v>
      </c>
      <c r="AT1427" s="25">
        <v>0</v>
      </c>
      <c r="AU1427" s="25">
        <v>40277</v>
      </c>
      <c r="AV1427" s="25">
        <v>0</v>
      </c>
      <c r="AW1427" s="25">
        <v>35000</v>
      </c>
      <c r="AX1427" s="25">
        <v>40277</v>
      </c>
      <c r="AY1427" s="25">
        <v>5277</v>
      </c>
    </row>
    <row r="1428" spans="2:51" hidden="1">
      <c r="B1428" s="5" t="s">
        <v>19</v>
      </c>
      <c r="C1428" s="2" t="s">
        <v>131</v>
      </c>
      <c r="D1428" s="2"/>
      <c r="E1428" s="2"/>
      <c r="F1428" s="2" t="s">
        <v>126</v>
      </c>
      <c r="G1428" s="3">
        <v>46251</v>
      </c>
      <c r="H1428" s="2" t="s">
        <v>6648</v>
      </c>
      <c r="I1428" s="3">
        <v>46251</v>
      </c>
      <c r="J1428" s="2" t="s">
        <v>6649</v>
      </c>
      <c r="K1428" s="2" t="s">
        <v>126</v>
      </c>
      <c r="L1428" s="2"/>
      <c r="M1428" s="2" t="s">
        <v>90</v>
      </c>
      <c r="N1428" s="3">
        <v>46251</v>
      </c>
      <c r="O1428" s="2"/>
      <c r="P1428" s="2"/>
      <c r="Q1428" s="2" t="s">
        <v>25</v>
      </c>
      <c r="R1428" s="2" t="s">
        <v>25</v>
      </c>
      <c r="S1428" s="2"/>
      <c r="T1428" s="3"/>
      <c r="U1428" s="2"/>
      <c r="V1428" s="2"/>
      <c r="W1428" s="2" t="s">
        <v>615</v>
      </c>
      <c r="X1428" s="2" t="s">
        <v>113</v>
      </c>
      <c r="Y1428" s="2" t="s">
        <v>616</v>
      </c>
      <c r="Z1428" s="2" t="s">
        <v>92</v>
      </c>
      <c r="AA1428" s="2" t="s">
        <v>90</v>
      </c>
      <c r="AB1428" s="2"/>
      <c r="AC1428" s="2" t="s">
        <v>114</v>
      </c>
      <c r="AD1428" s="2"/>
      <c r="AE1428" s="2" t="s">
        <v>171</v>
      </c>
      <c r="AF1428" s="2" t="s">
        <v>125</v>
      </c>
      <c r="AG1428" s="2" t="s">
        <v>126</v>
      </c>
      <c r="AH1428" s="2" t="s">
        <v>127</v>
      </c>
      <c r="AI1428" s="2"/>
      <c r="AJ1428" s="2" t="s">
        <v>231</v>
      </c>
      <c r="AK1428" s="2" t="s">
        <v>207</v>
      </c>
      <c r="AL1428" s="2" t="s">
        <v>207</v>
      </c>
      <c r="AM1428" s="2" t="s">
        <v>178</v>
      </c>
      <c r="AN1428" s="2" t="s">
        <v>606</v>
      </c>
      <c r="AO1428" s="22">
        <v>0</v>
      </c>
      <c r="AP1428" s="22">
        <v>0</v>
      </c>
      <c r="AQ1428" s="22">
        <v>1</v>
      </c>
      <c r="AR1428" s="22"/>
      <c r="AS1428" s="25">
        <v>26525</v>
      </c>
      <c r="AT1428" s="25">
        <v>0</v>
      </c>
      <c r="AU1428" s="25">
        <v>30460</v>
      </c>
      <c r="AV1428" s="25">
        <v>0</v>
      </c>
      <c r="AW1428" s="25">
        <v>26525</v>
      </c>
      <c r="AX1428" s="25">
        <v>30460</v>
      </c>
      <c r="AY1428" s="25">
        <v>3935</v>
      </c>
    </row>
    <row r="1429" spans="2:51" hidden="1">
      <c r="B1429" s="5" t="s">
        <v>19</v>
      </c>
      <c r="C1429" s="2" t="s">
        <v>131</v>
      </c>
      <c r="D1429" s="2"/>
      <c r="E1429" s="2"/>
      <c r="F1429" s="2" t="s">
        <v>126</v>
      </c>
      <c r="G1429" s="3">
        <v>46251</v>
      </c>
      <c r="H1429" s="2" t="s">
        <v>6650</v>
      </c>
      <c r="I1429" s="3">
        <v>46251</v>
      </c>
      <c r="J1429" s="2" t="s">
        <v>6651</v>
      </c>
      <c r="K1429" s="2" t="s">
        <v>126</v>
      </c>
      <c r="L1429" s="2"/>
      <c r="M1429" s="2" t="s">
        <v>90</v>
      </c>
      <c r="N1429" s="3">
        <v>46251</v>
      </c>
      <c r="O1429" s="2"/>
      <c r="P1429" s="2"/>
      <c r="Q1429" s="2" t="s">
        <v>25</v>
      </c>
      <c r="R1429" s="2" t="s">
        <v>25</v>
      </c>
      <c r="S1429" s="2"/>
      <c r="T1429" s="3"/>
      <c r="U1429" s="2"/>
      <c r="V1429" s="2"/>
      <c r="W1429" s="2" t="s">
        <v>757</v>
      </c>
      <c r="X1429" s="2" t="s">
        <v>133</v>
      </c>
      <c r="Y1429" s="2" t="s">
        <v>170</v>
      </c>
      <c r="Z1429" s="2" t="s">
        <v>92</v>
      </c>
      <c r="AA1429" s="2" t="s">
        <v>90</v>
      </c>
      <c r="AB1429" s="2"/>
      <c r="AC1429" s="2" t="s">
        <v>114</v>
      </c>
      <c r="AD1429" s="2"/>
      <c r="AE1429" s="2" t="s">
        <v>171</v>
      </c>
      <c r="AF1429" s="2" t="s">
        <v>125</v>
      </c>
      <c r="AG1429" s="2" t="s">
        <v>126</v>
      </c>
      <c r="AH1429" s="2" t="s">
        <v>127</v>
      </c>
      <c r="AI1429" s="2"/>
      <c r="AJ1429" s="2" t="s">
        <v>138</v>
      </c>
      <c r="AK1429" s="2" t="s">
        <v>103</v>
      </c>
      <c r="AL1429" s="2" t="s">
        <v>103</v>
      </c>
      <c r="AM1429" s="2" t="s">
        <v>139</v>
      </c>
      <c r="AN1429" s="2" t="s">
        <v>6652</v>
      </c>
      <c r="AO1429" s="22">
        <v>0</v>
      </c>
      <c r="AP1429" s="22">
        <v>0</v>
      </c>
      <c r="AQ1429" s="22">
        <v>1</v>
      </c>
      <c r="AR1429" s="22"/>
      <c r="AS1429" s="25">
        <v>23780</v>
      </c>
      <c r="AT1429" s="25">
        <v>0</v>
      </c>
      <c r="AU1429" s="25">
        <v>24021</v>
      </c>
      <c r="AV1429" s="25">
        <v>0</v>
      </c>
      <c r="AW1429" s="25">
        <v>23780</v>
      </c>
      <c r="AX1429" s="25">
        <v>24021</v>
      </c>
      <c r="AY1429" s="25">
        <v>241</v>
      </c>
    </row>
    <row r="1430" spans="2:51" hidden="1">
      <c r="B1430" s="5" t="s">
        <v>19</v>
      </c>
      <c r="C1430" s="2" t="s">
        <v>131</v>
      </c>
      <c r="D1430" s="2"/>
      <c r="E1430" s="2"/>
      <c r="F1430" s="2" t="s">
        <v>126</v>
      </c>
      <c r="G1430" s="3">
        <v>46251</v>
      </c>
      <c r="H1430" s="2" t="s">
        <v>6653</v>
      </c>
      <c r="I1430" s="3">
        <v>46251</v>
      </c>
      <c r="J1430" s="2" t="s">
        <v>6654</v>
      </c>
      <c r="K1430" s="2" t="s">
        <v>126</v>
      </c>
      <c r="L1430" s="2"/>
      <c r="M1430" s="2" t="s">
        <v>90</v>
      </c>
      <c r="N1430" s="3">
        <v>46251</v>
      </c>
      <c r="O1430" s="2"/>
      <c r="P1430" s="2"/>
      <c r="Q1430" s="2" t="s">
        <v>25</v>
      </c>
      <c r="R1430" s="2" t="s">
        <v>25</v>
      </c>
      <c r="S1430" s="2"/>
      <c r="T1430" s="3"/>
      <c r="U1430" s="2"/>
      <c r="V1430" s="2"/>
      <c r="W1430" s="2" t="s">
        <v>6655</v>
      </c>
      <c r="X1430" s="2" t="s">
        <v>133</v>
      </c>
      <c r="Y1430" s="2" t="s">
        <v>170</v>
      </c>
      <c r="Z1430" s="2" t="s">
        <v>92</v>
      </c>
      <c r="AA1430" s="2" t="s">
        <v>90</v>
      </c>
      <c r="AB1430" s="2"/>
      <c r="AC1430" s="2" t="s">
        <v>114</v>
      </c>
      <c r="AD1430" s="2"/>
      <c r="AE1430" s="2" t="s">
        <v>171</v>
      </c>
      <c r="AF1430" s="2" t="s">
        <v>125</v>
      </c>
      <c r="AG1430" s="2" t="s">
        <v>126</v>
      </c>
      <c r="AH1430" s="2" t="s">
        <v>127</v>
      </c>
      <c r="AI1430" s="2"/>
      <c r="AJ1430" s="2" t="s">
        <v>896</v>
      </c>
      <c r="AK1430" s="2" t="s">
        <v>897</v>
      </c>
      <c r="AL1430" s="2" t="s">
        <v>897</v>
      </c>
      <c r="AM1430" s="2" t="s">
        <v>898</v>
      </c>
      <c r="AN1430" s="2" t="s">
        <v>6656</v>
      </c>
      <c r="AO1430" s="22">
        <v>0</v>
      </c>
      <c r="AP1430" s="22">
        <v>0</v>
      </c>
      <c r="AQ1430" s="22">
        <v>1</v>
      </c>
      <c r="AR1430" s="22"/>
      <c r="AS1430" s="25">
        <v>25543</v>
      </c>
      <c r="AT1430" s="25">
        <v>0</v>
      </c>
      <c r="AU1430" s="25">
        <v>32813</v>
      </c>
      <c r="AV1430" s="25">
        <v>0</v>
      </c>
      <c r="AW1430" s="25">
        <v>25543</v>
      </c>
      <c r="AX1430" s="25">
        <v>32813</v>
      </c>
      <c r="AY1430" s="25">
        <v>7270</v>
      </c>
    </row>
    <row r="1431" spans="2:51" hidden="1">
      <c r="B1431" s="5" t="s">
        <v>19</v>
      </c>
      <c r="C1431" s="2" t="s">
        <v>131</v>
      </c>
      <c r="D1431" s="2"/>
      <c r="E1431" s="2"/>
      <c r="F1431" s="2" t="s">
        <v>126</v>
      </c>
      <c r="G1431" s="3">
        <v>46251</v>
      </c>
      <c r="H1431" s="2" t="s">
        <v>6657</v>
      </c>
      <c r="I1431" s="3">
        <v>46251</v>
      </c>
      <c r="J1431" s="2" t="s">
        <v>6658</v>
      </c>
      <c r="K1431" s="2" t="s">
        <v>126</v>
      </c>
      <c r="L1431" s="2"/>
      <c r="M1431" s="2" t="s">
        <v>90</v>
      </c>
      <c r="N1431" s="3">
        <v>46251</v>
      </c>
      <c r="O1431" s="2"/>
      <c r="P1431" s="2"/>
      <c r="Q1431" s="2" t="s">
        <v>25</v>
      </c>
      <c r="R1431" s="2" t="s">
        <v>25</v>
      </c>
      <c r="S1431" s="2"/>
      <c r="T1431" s="3"/>
      <c r="U1431" s="2"/>
      <c r="V1431" s="2"/>
      <c r="W1431" s="2" t="s">
        <v>1112</v>
      </c>
      <c r="X1431" s="2" t="s">
        <v>133</v>
      </c>
      <c r="Y1431" s="2" t="s">
        <v>170</v>
      </c>
      <c r="Z1431" s="2" t="s">
        <v>92</v>
      </c>
      <c r="AA1431" s="2" t="s">
        <v>90</v>
      </c>
      <c r="AB1431" s="2"/>
      <c r="AC1431" s="2" t="s">
        <v>114</v>
      </c>
      <c r="AD1431" s="2"/>
      <c r="AE1431" s="2" t="s">
        <v>171</v>
      </c>
      <c r="AF1431" s="2" t="s">
        <v>125</v>
      </c>
      <c r="AG1431" s="2" t="s">
        <v>126</v>
      </c>
      <c r="AH1431" s="2" t="s">
        <v>127</v>
      </c>
      <c r="AI1431" s="2"/>
      <c r="AJ1431" s="2" t="s">
        <v>209</v>
      </c>
      <c r="AK1431" s="2" t="s">
        <v>201</v>
      </c>
      <c r="AL1431" s="2" t="s">
        <v>201</v>
      </c>
      <c r="AM1431" s="2" t="s">
        <v>210</v>
      </c>
      <c r="AN1431" s="2" t="s">
        <v>578</v>
      </c>
      <c r="AO1431" s="22">
        <v>0</v>
      </c>
      <c r="AP1431" s="22">
        <v>0</v>
      </c>
      <c r="AQ1431" s="22">
        <v>1</v>
      </c>
      <c r="AR1431" s="22"/>
      <c r="AS1431" s="25">
        <v>34411</v>
      </c>
      <c r="AT1431" s="25">
        <v>0</v>
      </c>
      <c r="AU1431" s="25">
        <v>40766</v>
      </c>
      <c r="AV1431" s="25">
        <v>0</v>
      </c>
      <c r="AW1431" s="25">
        <v>34411</v>
      </c>
      <c r="AX1431" s="25">
        <v>40766</v>
      </c>
      <c r="AY1431" s="25">
        <v>6355</v>
      </c>
    </row>
    <row r="1432" spans="2:51" hidden="1">
      <c r="B1432" s="5" t="s">
        <v>19</v>
      </c>
      <c r="C1432" s="2" t="s">
        <v>112</v>
      </c>
      <c r="D1432" s="2" t="s">
        <v>100</v>
      </c>
      <c r="E1432" s="2"/>
      <c r="F1432" s="2"/>
      <c r="G1432" s="3">
        <v>46251</v>
      </c>
      <c r="H1432" s="2" t="s">
        <v>6659</v>
      </c>
      <c r="I1432" s="3">
        <v>46251</v>
      </c>
      <c r="J1432" s="2" t="s">
        <v>6660</v>
      </c>
      <c r="K1432" s="2"/>
      <c r="L1432" s="2"/>
      <c r="M1432" s="2" t="s">
        <v>90</v>
      </c>
      <c r="N1432" s="3"/>
      <c r="O1432" s="2"/>
      <c r="P1432" s="2"/>
      <c r="Q1432" s="2" t="s">
        <v>25</v>
      </c>
      <c r="R1432" s="2" t="s">
        <v>25</v>
      </c>
      <c r="S1432" s="2"/>
      <c r="T1432" s="3">
        <v>46251</v>
      </c>
      <c r="U1432" s="2" t="s">
        <v>6661</v>
      </c>
      <c r="V1432" s="2"/>
      <c r="W1432" s="2" t="s">
        <v>795</v>
      </c>
      <c r="X1432" s="2" t="s">
        <v>113</v>
      </c>
      <c r="Y1432" s="2" t="s">
        <v>1514</v>
      </c>
      <c r="Z1432" s="2" t="s">
        <v>92</v>
      </c>
      <c r="AA1432" s="2" t="s">
        <v>90</v>
      </c>
      <c r="AB1432" s="2"/>
      <c r="AC1432" s="2" t="s">
        <v>114</v>
      </c>
      <c r="AD1432" s="2">
        <v>1</v>
      </c>
      <c r="AE1432" s="2" t="s">
        <v>125</v>
      </c>
      <c r="AF1432" s="2" t="s">
        <v>125</v>
      </c>
      <c r="AG1432" s="2" t="s">
        <v>126</v>
      </c>
      <c r="AH1432" s="2" t="s">
        <v>127</v>
      </c>
      <c r="AI1432" s="2"/>
      <c r="AJ1432" s="2" t="s">
        <v>179</v>
      </c>
      <c r="AK1432" s="2" t="s">
        <v>8</v>
      </c>
      <c r="AL1432" s="2" t="s">
        <v>8</v>
      </c>
      <c r="AM1432" s="2" t="s">
        <v>180</v>
      </c>
      <c r="AN1432" s="2"/>
      <c r="AO1432" s="22">
        <v>0</v>
      </c>
      <c r="AP1432" s="22">
        <v>0</v>
      </c>
      <c r="AQ1432" s="22">
        <v>0</v>
      </c>
      <c r="AR1432" s="22">
        <v>0</v>
      </c>
      <c r="AS1432" s="25">
        <v>16500</v>
      </c>
      <c r="AT1432" s="25">
        <v>0</v>
      </c>
      <c r="AU1432" s="25">
        <v>16595</v>
      </c>
      <c r="AV1432" s="25">
        <v>0</v>
      </c>
      <c r="AW1432" s="25">
        <v>16500</v>
      </c>
      <c r="AX1432" s="25">
        <v>16595</v>
      </c>
      <c r="AY1432" s="25">
        <v>95</v>
      </c>
    </row>
    <row r="1433" spans="2:51" hidden="1">
      <c r="B1433" s="5" t="s">
        <v>19</v>
      </c>
      <c r="C1433" s="2" t="s">
        <v>112</v>
      </c>
      <c r="D1433" s="2" t="s">
        <v>100</v>
      </c>
      <c r="E1433" s="2"/>
      <c r="F1433" s="2"/>
      <c r="G1433" s="3">
        <v>46251</v>
      </c>
      <c r="H1433" s="2" t="s">
        <v>6662</v>
      </c>
      <c r="I1433" s="3">
        <v>46251</v>
      </c>
      <c r="J1433" s="2" t="s">
        <v>6663</v>
      </c>
      <c r="K1433" s="2"/>
      <c r="L1433" s="2"/>
      <c r="M1433" s="2" t="s">
        <v>90</v>
      </c>
      <c r="N1433" s="3"/>
      <c r="O1433" s="2"/>
      <c r="P1433" s="2"/>
      <c r="Q1433" s="2" t="s">
        <v>25</v>
      </c>
      <c r="R1433" s="2" t="s">
        <v>25</v>
      </c>
      <c r="S1433" s="2"/>
      <c r="T1433" s="3">
        <v>46251</v>
      </c>
      <c r="U1433" s="2" t="s">
        <v>6664</v>
      </c>
      <c r="V1433" s="2"/>
      <c r="W1433" s="2" t="s">
        <v>6665</v>
      </c>
      <c r="X1433" s="2" t="s">
        <v>91</v>
      </c>
      <c r="Y1433" s="2" t="s">
        <v>6666</v>
      </c>
      <c r="Z1433" s="2" t="s">
        <v>92</v>
      </c>
      <c r="AA1433" s="2" t="s">
        <v>90</v>
      </c>
      <c r="AB1433" s="2"/>
      <c r="AC1433" s="2" t="s">
        <v>114</v>
      </c>
      <c r="AD1433" s="2">
        <v>1</v>
      </c>
      <c r="AE1433" s="2" t="s">
        <v>125</v>
      </c>
      <c r="AF1433" s="2" t="s">
        <v>125</v>
      </c>
      <c r="AG1433" s="2" t="s">
        <v>126</v>
      </c>
      <c r="AH1433" s="2" t="s">
        <v>127</v>
      </c>
      <c r="AI1433" s="2"/>
      <c r="AJ1433" s="2" t="s">
        <v>326</v>
      </c>
      <c r="AK1433" s="2" t="s">
        <v>202</v>
      </c>
      <c r="AL1433" s="2" t="s">
        <v>202</v>
      </c>
      <c r="AM1433" s="2" t="s">
        <v>203</v>
      </c>
      <c r="AN1433" s="2"/>
      <c r="AO1433" s="22">
        <v>0</v>
      </c>
      <c r="AP1433" s="22">
        <v>0</v>
      </c>
      <c r="AQ1433" s="22">
        <v>0</v>
      </c>
      <c r="AR1433" s="22">
        <v>0</v>
      </c>
      <c r="AS1433" s="25">
        <v>5000</v>
      </c>
      <c r="AT1433" s="25">
        <v>0</v>
      </c>
      <c r="AU1433" s="25">
        <v>50163</v>
      </c>
      <c r="AV1433" s="25">
        <v>0</v>
      </c>
      <c r="AW1433" s="25">
        <v>5000</v>
      </c>
      <c r="AX1433" s="25">
        <v>50163</v>
      </c>
      <c r="AY1433" s="25">
        <v>45163</v>
      </c>
    </row>
    <row r="1434" spans="2:51" hidden="1">
      <c r="B1434" s="5" t="s">
        <v>19</v>
      </c>
      <c r="C1434" s="2" t="s">
        <v>112</v>
      </c>
      <c r="D1434" s="2" t="s">
        <v>100</v>
      </c>
      <c r="E1434" s="2"/>
      <c r="F1434" s="2"/>
      <c r="G1434" s="3">
        <v>46251</v>
      </c>
      <c r="H1434" s="2" t="s">
        <v>6667</v>
      </c>
      <c r="I1434" s="3">
        <v>46251</v>
      </c>
      <c r="J1434" s="2" t="s">
        <v>6668</v>
      </c>
      <c r="K1434" s="2"/>
      <c r="L1434" s="2"/>
      <c r="M1434" s="2" t="s">
        <v>90</v>
      </c>
      <c r="N1434" s="3"/>
      <c r="O1434" s="2"/>
      <c r="P1434" s="2"/>
      <c r="Q1434" s="2" t="s">
        <v>25</v>
      </c>
      <c r="R1434" s="2" t="s">
        <v>25</v>
      </c>
      <c r="S1434" s="2"/>
      <c r="T1434" s="3">
        <v>46251</v>
      </c>
      <c r="U1434" s="2" t="s">
        <v>6669</v>
      </c>
      <c r="V1434" s="2"/>
      <c r="W1434" s="2" t="s">
        <v>6670</v>
      </c>
      <c r="X1434" s="2" t="s">
        <v>113</v>
      </c>
      <c r="Y1434" s="2" t="s">
        <v>1310</v>
      </c>
      <c r="Z1434" s="2" t="s">
        <v>92</v>
      </c>
      <c r="AA1434" s="2" t="s">
        <v>90</v>
      </c>
      <c r="AB1434" s="2"/>
      <c r="AC1434" s="2" t="s">
        <v>114</v>
      </c>
      <c r="AD1434" s="2">
        <v>1</v>
      </c>
      <c r="AE1434" s="2" t="s">
        <v>125</v>
      </c>
      <c r="AF1434" s="2" t="s">
        <v>125</v>
      </c>
      <c r="AG1434" s="2" t="s">
        <v>126</v>
      </c>
      <c r="AH1434" s="2" t="s">
        <v>127</v>
      </c>
      <c r="AI1434" s="2"/>
      <c r="AJ1434" s="2" t="s">
        <v>148</v>
      </c>
      <c r="AK1434" s="2" t="s">
        <v>148</v>
      </c>
      <c r="AL1434" s="2" t="s">
        <v>103</v>
      </c>
      <c r="AM1434" s="2" t="s">
        <v>148</v>
      </c>
      <c r="AN1434" s="2"/>
      <c r="AO1434" s="22">
        <v>0</v>
      </c>
      <c r="AP1434" s="22">
        <v>0</v>
      </c>
      <c r="AQ1434" s="22">
        <v>0</v>
      </c>
      <c r="AR1434" s="22">
        <v>0</v>
      </c>
      <c r="AS1434" s="25">
        <v>19000</v>
      </c>
      <c r="AT1434" s="25">
        <v>0</v>
      </c>
      <c r="AU1434" s="25">
        <v>22627</v>
      </c>
      <c r="AV1434" s="25">
        <v>0</v>
      </c>
      <c r="AW1434" s="25">
        <v>19000</v>
      </c>
      <c r="AX1434" s="25">
        <v>22627</v>
      </c>
      <c r="AY1434" s="25">
        <v>3627</v>
      </c>
    </row>
    <row r="1435" spans="2:51" hidden="1">
      <c r="B1435" s="5" t="s">
        <v>19</v>
      </c>
      <c r="C1435" s="2" t="s">
        <v>112</v>
      </c>
      <c r="D1435" s="2" t="s">
        <v>100</v>
      </c>
      <c r="E1435" s="2"/>
      <c r="F1435" s="2"/>
      <c r="G1435" s="3">
        <v>46251</v>
      </c>
      <c r="H1435" s="2" t="s">
        <v>6671</v>
      </c>
      <c r="I1435" s="3">
        <v>46251</v>
      </c>
      <c r="J1435" s="2" t="s">
        <v>6672</v>
      </c>
      <c r="K1435" s="2"/>
      <c r="L1435" s="2"/>
      <c r="M1435" s="2" t="s">
        <v>90</v>
      </c>
      <c r="N1435" s="3"/>
      <c r="O1435" s="2"/>
      <c r="P1435" s="2"/>
      <c r="Q1435" s="2" t="s">
        <v>23</v>
      </c>
      <c r="R1435" s="2" t="s">
        <v>23</v>
      </c>
      <c r="S1435" s="2"/>
      <c r="T1435" s="3">
        <v>46251</v>
      </c>
      <c r="U1435" s="2" t="s">
        <v>6673</v>
      </c>
      <c r="V1435" s="2"/>
      <c r="W1435" s="2" t="s">
        <v>6674</v>
      </c>
      <c r="X1435" s="2" t="s">
        <v>113</v>
      </c>
      <c r="Y1435" s="2" t="s">
        <v>6675</v>
      </c>
      <c r="Z1435" s="2" t="s">
        <v>92</v>
      </c>
      <c r="AA1435" s="2" t="s">
        <v>90</v>
      </c>
      <c r="AB1435" s="2"/>
      <c r="AC1435" s="2" t="s">
        <v>114</v>
      </c>
      <c r="AD1435" s="2">
        <v>1</v>
      </c>
      <c r="AE1435" s="2" t="s">
        <v>7</v>
      </c>
      <c r="AF1435" s="2" t="s">
        <v>7</v>
      </c>
      <c r="AG1435" s="2" t="s">
        <v>103</v>
      </c>
      <c r="AH1435" s="2" t="s">
        <v>7</v>
      </c>
      <c r="AI1435" s="2"/>
      <c r="AJ1435" s="2" t="s">
        <v>179</v>
      </c>
      <c r="AK1435" s="2" t="s">
        <v>8</v>
      </c>
      <c r="AL1435" s="2" t="s">
        <v>8</v>
      </c>
      <c r="AM1435" s="2" t="s">
        <v>180</v>
      </c>
      <c r="AN1435" s="2" t="s">
        <v>6676</v>
      </c>
      <c r="AO1435" s="22">
        <v>0</v>
      </c>
      <c r="AP1435" s="22">
        <v>0</v>
      </c>
      <c r="AQ1435" s="22">
        <v>0</v>
      </c>
      <c r="AR1435" s="22">
        <v>0</v>
      </c>
      <c r="AS1435" s="25">
        <v>12000</v>
      </c>
      <c r="AT1435" s="25">
        <v>0</v>
      </c>
      <c r="AU1435" s="25">
        <v>14963</v>
      </c>
      <c r="AV1435" s="25">
        <v>0</v>
      </c>
      <c r="AW1435" s="25">
        <v>12000</v>
      </c>
      <c r="AX1435" s="25">
        <v>14963</v>
      </c>
      <c r="AY1435" s="25">
        <v>2963</v>
      </c>
    </row>
    <row r="1436" spans="2:51" hidden="1">
      <c r="B1436" s="5" t="s">
        <v>19</v>
      </c>
      <c r="C1436" s="2" t="s">
        <v>112</v>
      </c>
      <c r="D1436" s="2" t="s">
        <v>100</v>
      </c>
      <c r="E1436" s="2"/>
      <c r="F1436" s="2"/>
      <c r="G1436" s="3">
        <v>46251</v>
      </c>
      <c r="H1436" s="2" t="s">
        <v>6677</v>
      </c>
      <c r="I1436" s="3">
        <v>46251</v>
      </c>
      <c r="J1436" s="2" t="s">
        <v>6678</v>
      </c>
      <c r="K1436" s="2"/>
      <c r="L1436" s="2"/>
      <c r="M1436" s="2" t="s">
        <v>90</v>
      </c>
      <c r="N1436" s="3"/>
      <c r="O1436" s="2"/>
      <c r="P1436" s="2"/>
      <c r="Q1436" s="2" t="s">
        <v>25</v>
      </c>
      <c r="R1436" s="2" t="s">
        <v>25</v>
      </c>
      <c r="S1436" s="2"/>
      <c r="T1436" s="3">
        <v>46251</v>
      </c>
      <c r="U1436" s="2" t="s">
        <v>6679</v>
      </c>
      <c r="V1436" s="2"/>
      <c r="W1436" s="2" t="s">
        <v>568</v>
      </c>
      <c r="X1436" s="2" t="s">
        <v>113</v>
      </c>
      <c r="Y1436" s="2" t="s">
        <v>569</v>
      </c>
      <c r="Z1436" s="2" t="s">
        <v>92</v>
      </c>
      <c r="AA1436" s="2" t="s">
        <v>90</v>
      </c>
      <c r="AB1436" s="2"/>
      <c r="AC1436" s="2" t="s">
        <v>114</v>
      </c>
      <c r="AD1436" s="2">
        <v>1</v>
      </c>
      <c r="AE1436" s="2" t="s">
        <v>125</v>
      </c>
      <c r="AF1436" s="2" t="s">
        <v>125</v>
      </c>
      <c r="AG1436" s="2" t="s">
        <v>126</v>
      </c>
      <c r="AH1436" s="2" t="s">
        <v>127</v>
      </c>
      <c r="AI1436" s="2"/>
      <c r="AJ1436" s="2" t="s">
        <v>4078</v>
      </c>
      <c r="AK1436" s="2" t="s">
        <v>4078</v>
      </c>
      <c r="AL1436" s="2" t="s">
        <v>103</v>
      </c>
      <c r="AM1436" s="2" t="s">
        <v>847</v>
      </c>
      <c r="AN1436" s="2"/>
      <c r="AO1436" s="22">
        <v>0</v>
      </c>
      <c r="AP1436" s="22">
        <v>0</v>
      </c>
      <c r="AQ1436" s="22">
        <v>0</v>
      </c>
      <c r="AR1436" s="22">
        <v>0</v>
      </c>
      <c r="AS1436" s="25">
        <v>12000</v>
      </c>
      <c r="AT1436" s="25">
        <v>0</v>
      </c>
      <c r="AU1436" s="25">
        <v>12659</v>
      </c>
      <c r="AV1436" s="25">
        <v>0</v>
      </c>
      <c r="AW1436" s="25">
        <v>12000</v>
      </c>
      <c r="AX1436" s="25">
        <v>12659</v>
      </c>
      <c r="AY1436" s="25">
        <v>659</v>
      </c>
    </row>
    <row r="1437" spans="2:51" hidden="1">
      <c r="B1437" s="5" t="s">
        <v>649</v>
      </c>
      <c r="C1437" s="2" t="s">
        <v>99</v>
      </c>
      <c r="D1437" s="2"/>
      <c r="E1437" s="2"/>
      <c r="F1437" s="2"/>
      <c r="G1437" s="3">
        <v>46251</v>
      </c>
      <c r="H1437" s="2" t="s">
        <v>6680</v>
      </c>
      <c r="I1437" s="3">
        <v>46251</v>
      </c>
      <c r="J1437" s="2" t="s">
        <v>6681</v>
      </c>
      <c r="K1437" s="2"/>
      <c r="L1437" s="2"/>
      <c r="M1437" s="2" t="s">
        <v>90</v>
      </c>
      <c r="N1437" s="3"/>
      <c r="O1437" s="2"/>
      <c r="P1437" s="2"/>
      <c r="Q1437" s="2" t="s">
        <v>26</v>
      </c>
      <c r="R1437" s="2" t="s">
        <v>26</v>
      </c>
      <c r="S1437" s="2"/>
      <c r="T1437" s="3"/>
      <c r="U1437" s="2"/>
      <c r="V1437" s="2"/>
      <c r="W1437" s="2" t="s">
        <v>6682</v>
      </c>
      <c r="X1437" s="2" t="s">
        <v>91</v>
      </c>
      <c r="Y1437" s="2" t="s">
        <v>6683</v>
      </c>
      <c r="Z1437" s="2" t="s">
        <v>92</v>
      </c>
      <c r="AA1437" s="2" t="s">
        <v>90</v>
      </c>
      <c r="AB1437" s="2"/>
      <c r="AC1437" s="2" t="s">
        <v>114</v>
      </c>
      <c r="AD1437" s="2">
        <v>1</v>
      </c>
      <c r="AE1437" s="2" t="s">
        <v>688</v>
      </c>
      <c r="AF1437" s="2" t="s">
        <v>689</v>
      </c>
      <c r="AG1437" s="2" t="s">
        <v>11</v>
      </c>
      <c r="AH1437" s="2" t="s">
        <v>690</v>
      </c>
      <c r="AI1437" s="2" t="s">
        <v>691</v>
      </c>
      <c r="AJ1437" s="2" t="s">
        <v>123</v>
      </c>
      <c r="AK1437" s="2" t="s">
        <v>13</v>
      </c>
      <c r="AL1437" s="2" t="s">
        <v>13</v>
      </c>
      <c r="AM1437" s="2" t="s">
        <v>124</v>
      </c>
      <c r="AN1437" s="2" t="s">
        <v>970</v>
      </c>
      <c r="AO1437" s="22">
        <v>0</v>
      </c>
      <c r="AP1437" s="22">
        <v>0</v>
      </c>
      <c r="AQ1437" s="22">
        <v>0</v>
      </c>
      <c r="AR1437" s="22">
        <v>0</v>
      </c>
      <c r="AS1437" s="25">
        <v>34000</v>
      </c>
      <c r="AT1437" s="25">
        <v>0</v>
      </c>
      <c r="AU1437" s="25">
        <v>37037</v>
      </c>
      <c r="AV1437" s="25">
        <v>0</v>
      </c>
      <c r="AW1437" s="25">
        <v>34000</v>
      </c>
      <c r="AX1437" s="25">
        <v>37037</v>
      </c>
      <c r="AY1437" s="25">
        <v>3037</v>
      </c>
    </row>
    <row r="1438" spans="2:51">
      <c r="B1438" s="5" t="s">
        <v>17</v>
      </c>
      <c r="C1438" s="2" t="s">
        <v>524</v>
      </c>
      <c r="D1438" s="2" t="s">
        <v>100</v>
      </c>
      <c r="E1438" s="2" t="s">
        <v>6684</v>
      </c>
      <c r="F1438" s="2" t="s">
        <v>88</v>
      </c>
      <c r="G1438" s="3">
        <v>46252</v>
      </c>
      <c r="H1438" s="2" t="s">
        <v>6685</v>
      </c>
      <c r="I1438" s="3">
        <v>46251</v>
      </c>
      <c r="J1438" s="2" t="s">
        <v>6686</v>
      </c>
      <c r="K1438" s="2" t="s">
        <v>1082</v>
      </c>
      <c r="L1438" s="2"/>
      <c r="M1438" s="2" t="s">
        <v>90</v>
      </c>
      <c r="N1438" s="3"/>
      <c r="O1438" s="2"/>
      <c r="P1438" s="2"/>
      <c r="Q1438" s="2" t="s">
        <v>22</v>
      </c>
      <c r="R1438" s="2" t="s">
        <v>22</v>
      </c>
      <c r="S1438" s="2"/>
      <c r="T1438" s="3">
        <v>46251</v>
      </c>
      <c r="U1438" s="2" t="s">
        <v>6687</v>
      </c>
      <c r="V1438" s="2"/>
      <c r="W1438" s="2" t="s">
        <v>821</v>
      </c>
      <c r="X1438" s="2" t="s">
        <v>91</v>
      </c>
      <c r="Y1438" s="2" t="s">
        <v>822</v>
      </c>
      <c r="Z1438" s="2" t="s">
        <v>149</v>
      </c>
      <c r="AA1438" s="2" t="s">
        <v>90</v>
      </c>
      <c r="AB1438" s="2"/>
      <c r="AC1438" s="2" t="s">
        <v>114</v>
      </c>
      <c r="AD1438" s="2">
        <v>1</v>
      </c>
      <c r="AE1438" s="2" t="s">
        <v>236</v>
      </c>
      <c r="AF1438" s="2" t="s">
        <v>168</v>
      </c>
      <c r="AG1438" s="2" t="s">
        <v>168</v>
      </c>
      <c r="AH1438" s="2" t="s">
        <v>237</v>
      </c>
      <c r="AI1438" s="2" t="s">
        <v>1083</v>
      </c>
      <c r="AJ1438" s="2" t="s">
        <v>189</v>
      </c>
      <c r="AK1438" s="2" t="s">
        <v>190</v>
      </c>
      <c r="AL1438" s="2" t="s">
        <v>14</v>
      </c>
      <c r="AM1438" s="2" t="s">
        <v>191</v>
      </c>
      <c r="AN1438" s="2" t="s">
        <v>1084</v>
      </c>
      <c r="AO1438" s="22">
        <v>0</v>
      </c>
      <c r="AP1438" s="22">
        <v>391</v>
      </c>
      <c r="AQ1438" s="22">
        <v>391</v>
      </c>
      <c r="AR1438" s="22">
        <v>0</v>
      </c>
      <c r="AS1438" s="25">
        <v>16918.330000000002</v>
      </c>
      <c r="AT1438" s="25">
        <v>0</v>
      </c>
      <c r="AU1438" s="25">
        <v>14558.99</v>
      </c>
      <c r="AV1438" s="25">
        <v>0</v>
      </c>
      <c r="AW1438" s="25">
        <v>16918.330000000002</v>
      </c>
      <c r="AX1438" s="25">
        <v>14558.99</v>
      </c>
      <c r="AY1438" s="25">
        <v>-2359.34</v>
      </c>
    </row>
    <row r="1439" spans="2:51">
      <c r="B1439" s="5" t="s">
        <v>17</v>
      </c>
      <c r="C1439" s="2" t="s">
        <v>524</v>
      </c>
      <c r="D1439" s="2" t="s">
        <v>100</v>
      </c>
      <c r="E1439" s="2" t="s">
        <v>6688</v>
      </c>
      <c r="F1439" s="2" t="s">
        <v>88</v>
      </c>
      <c r="G1439" s="3">
        <v>46252</v>
      </c>
      <c r="H1439" s="2" t="s">
        <v>6689</v>
      </c>
      <c r="I1439" s="3">
        <v>46251</v>
      </c>
      <c r="J1439" s="2" t="s">
        <v>6690</v>
      </c>
      <c r="K1439" s="2" t="s">
        <v>89</v>
      </c>
      <c r="L1439" s="2"/>
      <c r="M1439" s="2" t="s">
        <v>90</v>
      </c>
      <c r="N1439" s="3"/>
      <c r="O1439" s="2"/>
      <c r="P1439" s="2"/>
      <c r="Q1439" s="2" t="s">
        <v>22</v>
      </c>
      <c r="R1439" s="2" t="s">
        <v>22</v>
      </c>
      <c r="S1439" s="2"/>
      <c r="T1439" s="3">
        <v>46251</v>
      </c>
      <c r="U1439" s="2" t="s">
        <v>6691</v>
      </c>
      <c r="V1439" s="2"/>
      <c r="W1439" s="2" t="s">
        <v>211</v>
      </c>
      <c r="X1439" s="2" t="s">
        <v>91</v>
      </c>
      <c r="Y1439" s="2" t="s">
        <v>35</v>
      </c>
      <c r="Z1439" s="2" t="s">
        <v>149</v>
      </c>
      <c r="AA1439" s="2" t="s">
        <v>90</v>
      </c>
      <c r="AB1439" s="2"/>
      <c r="AC1439" s="2" t="s">
        <v>114</v>
      </c>
      <c r="AD1439" s="2">
        <v>1</v>
      </c>
      <c r="AE1439" s="2" t="s">
        <v>94</v>
      </c>
      <c r="AF1439" s="2" t="s">
        <v>95</v>
      </c>
      <c r="AG1439" s="2" t="s">
        <v>14</v>
      </c>
      <c r="AH1439" s="2" t="s">
        <v>96</v>
      </c>
      <c r="AI1439" s="2"/>
      <c r="AJ1439" s="2" t="s">
        <v>308</v>
      </c>
      <c r="AK1439" s="2" t="s">
        <v>309</v>
      </c>
      <c r="AL1439" s="2" t="s">
        <v>309</v>
      </c>
      <c r="AM1439" s="2" t="s">
        <v>310</v>
      </c>
      <c r="AN1439" s="2" t="s">
        <v>6692</v>
      </c>
      <c r="AO1439" s="22">
        <v>0</v>
      </c>
      <c r="AP1439" s="22">
        <v>1140</v>
      </c>
      <c r="AQ1439" s="22">
        <v>1140</v>
      </c>
      <c r="AR1439" s="22">
        <v>0</v>
      </c>
      <c r="AS1439" s="25">
        <v>41859</v>
      </c>
      <c r="AT1439" s="25">
        <v>0</v>
      </c>
      <c r="AU1439" s="25">
        <v>39137.230000000003</v>
      </c>
      <c r="AV1439" s="25">
        <v>0</v>
      </c>
      <c r="AW1439" s="25">
        <v>41859</v>
      </c>
      <c r="AX1439" s="25">
        <v>39137.230000000003</v>
      </c>
      <c r="AY1439" s="25">
        <v>-2721.77</v>
      </c>
    </row>
    <row r="1440" spans="2:51" hidden="1">
      <c r="B1440" s="5" t="s">
        <v>17</v>
      </c>
      <c r="C1440" s="2" t="s">
        <v>524</v>
      </c>
      <c r="D1440" s="2" t="s">
        <v>100</v>
      </c>
      <c r="E1440" s="2" t="s">
        <v>6688</v>
      </c>
      <c r="F1440" s="2" t="s">
        <v>88</v>
      </c>
      <c r="G1440" s="3">
        <v>46252</v>
      </c>
      <c r="H1440" s="2" t="s">
        <v>6693</v>
      </c>
      <c r="I1440" s="3">
        <v>46251</v>
      </c>
      <c r="J1440" s="2" t="s">
        <v>6694</v>
      </c>
      <c r="K1440" s="2" t="s">
        <v>89</v>
      </c>
      <c r="L1440" s="2"/>
      <c r="M1440" s="2" t="s">
        <v>90</v>
      </c>
      <c r="N1440" s="3"/>
      <c r="O1440" s="2"/>
      <c r="P1440" s="2"/>
      <c r="Q1440" s="2" t="s">
        <v>22</v>
      </c>
      <c r="R1440" s="2" t="s">
        <v>22</v>
      </c>
      <c r="S1440" s="2"/>
      <c r="T1440" s="3">
        <v>46251</v>
      </c>
      <c r="U1440" s="2" t="s">
        <v>6695</v>
      </c>
      <c r="V1440" s="2"/>
      <c r="W1440" s="2" t="s">
        <v>937</v>
      </c>
      <c r="X1440" s="2" t="s">
        <v>113</v>
      </c>
      <c r="Y1440" s="2" t="s">
        <v>938</v>
      </c>
      <c r="Z1440" s="2" t="s">
        <v>92</v>
      </c>
      <c r="AA1440" s="2" t="s">
        <v>90</v>
      </c>
      <c r="AB1440" s="2"/>
      <c r="AC1440" s="2" t="s">
        <v>114</v>
      </c>
      <c r="AD1440" s="2">
        <v>1</v>
      </c>
      <c r="AE1440" s="2" t="s">
        <v>94</v>
      </c>
      <c r="AF1440" s="2" t="s">
        <v>95</v>
      </c>
      <c r="AG1440" s="2" t="s">
        <v>14</v>
      </c>
      <c r="AH1440" s="2" t="s">
        <v>96</v>
      </c>
      <c r="AI1440" s="2"/>
      <c r="AJ1440" s="2" t="s">
        <v>415</v>
      </c>
      <c r="AK1440" s="2" t="s">
        <v>412</v>
      </c>
      <c r="AL1440" s="2" t="s">
        <v>412</v>
      </c>
      <c r="AM1440" s="2" t="s">
        <v>413</v>
      </c>
      <c r="AN1440" s="2" t="s">
        <v>6696</v>
      </c>
      <c r="AO1440" s="22">
        <v>0</v>
      </c>
      <c r="AP1440" s="22">
        <v>0</v>
      </c>
      <c r="AQ1440" s="22">
        <v>0</v>
      </c>
      <c r="AR1440" s="22">
        <v>0</v>
      </c>
      <c r="AS1440" s="25">
        <v>50000</v>
      </c>
      <c r="AT1440" s="25">
        <v>0</v>
      </c>
      <c r="AU1440" s="25">
        <v>56304.02</v>
      </c>
      <c r="AV1440" s="25">
        <v>0</v>
      </c>
      <c r="AW1440" s="25">
        <v>50000</v>
      </c>
      <c r="AX1440" s="25">
        <v>56304.02</v>
      </c>
      <c r="AY1440" s="25">
        <v>6304.02</v>
      </c>
    </row>
    <row r="1441" spans="2:51" hidden="1">
      <c r="B1441" s="5" t="s">
        <v>17</v>
      </c>
      <c r="C1441" s="2" t="s">
        <v>524</v>
      </c>
      <c r="D1441" s="2" t="s">
        <v>100</v>
      </c>
      <c r="E1441" s="2" t="s">
        <v>6688</v>
      </c>
      <c r="F1441" s="2" t="s">
        <v>88</v>
      </c>
      <c r="G1441" s="3">
        <v>46252</v>
      </c>
      <c r="H1441" s="2" t="s">
        <v>6697</v>
      </c>
      <c r="I1441" s="3">
        <v>46251</v>
      </c>
      <c r="J1441" s="2" t="s">
        <v>6698</v>
      </c>
      <c r="K1441" s="2" t="s">
        <v>89</v>
      </c>
      <c r="L1441" s="2"/>
      <c r="M1441" s="2" t="s">
        <v>90</v>
      </c>
      <c r="N1441" s="3"/>
      <c r="O1441" s="2"/>
      <c r="P1441" s="2"/>
      <c r="Q1441" s="2" t="s">
        <v>22</v>
      </c>
      <c r="R1441" s="2" t="s">
        <v>22</v>
      </c>
      <c r="S1441" s="2"/>
      <c r="T1441" s="3">
        <v>46251</v>
      </c>
      <c r="U1441" s="2" t="s">
        <v>6699</v>
      </c>
      <c r="V1441" s="2"/>
      <c r="W1441" s="2" t="s">
        <v>623</v>
      </c>
      <c r="X1441" s="2" t="s">
        <v>151</v>
      </c>
      <c r="Y1441" s="2" t="s">
        <v>624</v>
      </c>
      <c r="Z1441" s="2" t="s">
        <v>92</v>
      </c>
      <c r="AA1441" s="2" t="s">
        <v>90</v>
      </c>
      <c r="AB1441" s="2"/>
      <c r="AC1441" s="2" t="s">
        <v>114</v>
      </c>
      <c r="AD1441" s="2">
        <v>1</v>
      </c>
      <c r="AE1441" s="2" t="s">
        <v>94</v>
      </c>
      <c r="AF1441" s="2" t="s">
        <v>95</v>
      </c>
      <c r="AG1441" s="2" t="s">
        <v>14</v>
      </c>
      <c r="AH1441" s="2" t="s">
        <v>96</v>
      </c>
      <c r="AI1441" s="2"/>
      <c r="AJ1441" s="2" t="s">
        <v>123</v>
      </c>
      <c r="AK1441" s="2" t="s">
        <v>13</v>
      </c>
      <c r="AL1441" s="2" t="s">
        <v>13</v>
      </c>
      <c r="AM1441" s="2" t="s">
        <v>124</v>
      </c>
      <c r="AN1441" s="2" t="s">
        <v>6700</v>
      </c>
      <c r="AO1441" s="22">
        <v>0</v>
      </c>
      <c r="AP1441" s="22">
        <v>0</v>
      </c>
      <c r="AQ1441" s="22">
        <v>0</v>
      </c>
      <c r="AR1441" s="22">
        <v>0</v>
      </c>
      <c r="AS1441" s="25">
        <v>23000</v>
      </c>
      <c r="AT1441" s="25">
        <v>0</v>
      </c>
      <c r="AU1441" s="25">
        <v>26618.48</v>
      </c>
      <c r="AV1441" s="25">
        <v>0</v>
      </c>
      <c r="AW1441" s="25">
        <v>23000</v>
      </c>
      <c r="AX1441" s="25">
        <v>26618.48</v>
      </c>
      <c r="AY1441" s="25">
        <v>3618.48</v>
      </c>
    </row>
    <row r="1442" spans="2:51" hidden="1">
      <c r="B1442" s="5" t="s">
        <v>17</v>
      </c>
      <c r="C1442" s="2" t="s">
        <v>524</v>
      </c>
      <c r="D1442" s="2" t="s">
        <v>100</v>
      </c>
      <c r="E1442" s="2" t="s">
        <v>6688</v>
      </c>
      <c r="F1442" s="2" t="s">
        <v>88</v>
      </c>
      <c r="G1442" s="3">
        <v>46252</v>
      </c>
      <c r="H1442" s="2" t="s">
        <v>6701</v>
      </c>
      <c r="I1442" s="3">
        <v>46251</v>
      </c>
      <c r="J1442" s="2" t="s">
        <v>6702</v>
      </c>
      <c r="K1442" s="2" t="s">
        <v>89</v>
      </c>
      <c r="L1442" s="2"/>
      <c r="M1442" s="2" t="s">
        <v>90</v>
      </c>
      <c r="N1442" s="3"/>
      <c r="O1442" s="2"/>
      <c r="P1442" s="2"/>
      <c r="Q1442" s="2" t="s">
        <v>22</v>
      </c>
      <c r="R1442" s="2" t="s">
        <v>22</v>
      </c>
      <c r="S1442" s="2"/>
      <c r="T1442" s="3">
        <v>46251</v>
      </c>
      <c r="U1442" s="2" t="s">
        <v>6703</v>
      </c>
      <c r="V1442" s="2"/>
      <c r="W1442" s="2" t="s">
        <v>1319</v>
      </c>
      <c r="X1442" s="2" t="s">
        <v>91</v>
      </c>
      <c r="Y1442" s="2" t="s">
        <v>1042</v>
      </c>
      <c r="Z1442" s="2" t="s">
        <v>92</v>
      </c>
      <c r="AA1442" s="2" t="s">
        <v>1320</v>
      </c>
      <c r="AB1442" s="2" t="s">
        <v>1321</v>
      </c>
      <c r="AC1442" s="2" t="s">
        <v>114</v>
      </c>
      <c r="AD1442" s="2">
        <v>1</v>
      </c>
      <c r="AE1442" s="2" t="s">
        <v>94</v>
      </c>
      <c r="AF1442" s="2" t="s">
        <v>95</v>
      </c>
      <c r="AG1442" s="2" t="s">
        <v>14</v>
      </c>
      <c r="AH1442" s="2" t="s">
        <v>96</v>
      </c>
      <c r="AI1442" s="2"/>
      <c r="AJ1442" s="2" t="s">
        <v>233</v>
      </c>
      <c r="AK1442" s="2" t="s">
        <v>16</v>
      </c>
      <c r="AL1442" s="2" t="s">
        <v>16</v>
      </c>
      <c r="AM1442" s="2" t="s">
        <v>234</v>
      </c>
      <c r="AN1442" s="2" t="s">
        <v>6704</v>
      </c>
      <c r="AO1442" s="22">
        <v>0</v>
      </c>
      <c r="AP1442" s="22">
        <v>0</v>
      </c>
      <c r="AQ1442" s="22">
        <v>0</v>
      </c>
      <c r="AR1442" s="22">
        <v>0</v>
      </c>
      <c r="AS1442" s="25">
        <v>19000</v>
      </c>
      <c r="AT1442" s="25">
        <v>0</v>
      </c>
      <c r="AU1442" s="25">
        <v>20744.599999999999</v>
      </c>
      <c r="AV1442" s="25">
        <v>0</v>
      </c>
      <c r="AW1442" s="25">
        <v>19000</v>
      </c>
      <c r="AX1442" s="25">
        <v>20744.599999999999</v>
      </c>
      <c r="AY1442" s="25">
        <v>1744.6</v>
      </c>
    </row>
    <row r="1443" spans="2:51" hidden="1">
      <c r="B1443" s="5" t="s">
        <v>17</v>
      </c>
      <c r="C1443" s="2" t="s">
        <v>524</v>
      </c>
      <c r="D1443" s="2" t="s">
        <v>100</v>
      </c>
      <c r="E1443" s="2" t="s">
        <v>6688</v>
      </c>
      <c r="F1443" s="2" t="s">
        <v>88</v>
      </c>
      <c r="G1443" s="3">
        <v>46252</v>
      </c>
      <c r="H1443" s="2" t="s">
        <v>6705</v>
      </c>
      <c r="I1443" s="3">
        <v>46251</v>
      </c>
      <c r="J1443" s="2" t="s">
        <v>6706</v>
      </c>
      <c r="K1443" s="2" t="s">
        <v>89</v>
      </c>
      <c r="L1443" s="2"/>
      <c r="M1443" s="2" t="s">
        <v>90</v>
      </c>
      <c r="N1443" s="3"/>
      <c r="O1443" s="2"/>
      <c r="P1443" s="2"/>
      <c r="Q1443" s="2" t="s">
        <v>22</v>
      </c>
      <c r="R1443" s="2" t="s">
        <v>22</v>
      </c>
      <c r="S1443" s="2"/>
      <c r="T1443" s="3">
        <v>46251</v>
      </c>
      <c r="U1443" s="2" t="s">
        <v>6707</v>
      </c>
      <c r="V1443" s="2"/>
      <c r="W1443" s="2" t="s">
        <v>835</v>
      </c>
      <c r="X1443" s="2" t="s">
        <v>91</v>
      </c>
      <c r="Y1443" s="2" t="s">
        <v>836</v>
      </c>
      <c r="Z1443" s="2" t="s">
        <v>92</v>
      </c>
      <c r="AA1443" s="2" t="s">
        <v>90</v>
      </c>
      <c r="AB1443" s="2"/>
      <c r="AC1443" s="2" t="s">
        <v>114</v>
      </c>
      <c r="AD1443" s="2">
        <v>1</v>
      </c>
      <c r="AE1443" s="2" t="s">
        <v>94</v>
      </c>
      <c r="AF1443" s="2" t="s">
        <v>95</v>
      </c>
      <c r="AG1443" s="2" t="s">
        <v>14</v>
      </c>
      <c r="AH1443" s="2" t="s">
        <v>96</v>
      </c>
      <c r="AI1443" s="2"/>
      <c r="AJ1443" s="2" t="s">
        <v>311</v>
      </c>
      <c r="AK1443" s="2" t="s">
        <v>312</v>
      </c>
      <c r="AL1443" s="2" t="s">
        <v>312</v>
      </c>
      <c r="AM1443" s="2" t="s">
        <v>313</v>
      </c>
      <c r="AN1443" s="2" t="s">
        <v>6708</v>
      </c>
      <c r="AO1443" s="22">
        <v>0</v>
      </c>
      <c r="AP1443" s="22">
        <v>0</v>
      </c>
      <c r="AQ1443" s="22">
        <v>0</v>
      </c>
      <c r="AR1443" s="22">
        <v>0</v>
      </c>
      <c r="AS1443" s="25">
        <v>37000</v>
      </c>
      <c r="AT1443" s="25">
        <v>0</v>
      </c>
      <c r="AU1443" s="25">
        <v>42752.36</v>
      </c>
      <c r="AV1443" s="25">
        <v>0</v>
      </c>
      <c r="AW1443" s="25">
        <v>37000</v>
      </c>
      <c r="AX1443" s="25">
        <v>42752.36</v>
      </c>
      <c r="AY1443" s="25">
        <v>5752.36</v>
      </c>
    </row>
    <row r="1444" spans="2:51">
      <c r="B1444" s="5" t="s">
        <v>17</v>
      </c>
      <c r="C1444" s="2" t="s">
        <v>524</v>
      </c>
      <c r="D1444" s="2"/>
      <c r="E1444" s="2" t="s">
        <v>6688</v>
      </c>
      <c r="F1444" s="2" t="s">
        <v>88</v>
      </c>
      <c r="G1444" s="3">
        <v>46252</v>
      </c>
      <c r="H1444" s="2" t="s">
        <v>6709</v>
      </c>
      <c r="I1444" s="3">
        <v>46251</v>
      </c>
      <c r="J1444" s="2" t="s">
        <v>6710</v>
      </c>
      <c r="K1444" s="2" t="s">
        <v>89</v>
      </c>
      <c r="L1444" s="2"/>
      <c r="M1444" s="2" t="s">
        <v>90</v>
      </c>
      <c r="N1444" s="3"/>
      <c r="O1444" s="2"/>
      <c r="P1444" s="2"/>
      <c r="Q1444" s="2" t="s">
        <v>22</v>
      </c>
      <c r="R1444" s="2" t="s">
        <v>22</v>
      </c>
      <c r="S1444" s="2"/>
      <c r="T1444" s="3">
        <v>46251</v>
      </c>
      <c r="U1444" s="2" t="s">
        <v>6711</v>
      </c>
      <c r="V1444" s="2"/>
      <c r="W1444" s="2" t="s">
        <v>567</v>
      </c>
      <c r="X1444" s="2" t="s">
        <v>91</v>
      </c>
      <c r="Y1444" s="2" t="s">
        <v>566</v>
      </c>
      <c r="Z1444" s="2" t="s">
        <v>149</v>
      </c>
      <c r="AA1444" s="2" t="s">
        <v>90</v>
      </c>
      <c r="AB1444" s="2"/>
      <c r="AC1444" s="2" t="s">
        <v>114</v>
      </c>
      <c r="AD1444" s="2">
        <v>1</v>
      </c>
      <c r="AE1444" s="2" t="s">
        <v>94</v>
      </c>
      <c r="AF1444" s="2" t="s">
        <v>95</v>
      </c>
      <c r="AG1444" s="2" t="s">
        <v>14</v>
      </c>
      <c r="AH1444" s="2" t="s">
        <v>96</v>
      </c>
      <c r="AI1444" s="2"/>
      <c r="AJ1444" s="2" t="s">
        <v>176</v>
      </c>
      <c r="AK1444" s="2" t="s">
        <v>177</v>
      </c>
      <c r="AL1444" s="2" t="s">
        <v>177</v>
      </c>
      <c r="AM1444" s="2" t="s">
        <v>178</v>
      </c>
      <c r="AN1444" s="2" t="s">
        <v>3177</v>
      </c>
      <c r="AO1444" s="22">
        <v>0</v>
      </c>
      <c r="AP1444" s="22">
        <v>535</v>
      </c>
      <c r="AQ1444" s="22">
        <v>535</v>
      </c>
      <c r="AR1444" s="22">
        <v>0</v>
      </c>
      <c r="AS1444" s="25">
        <v>25993.62</v>
      </c>
      <c r="AT1444" s="25">
        <v>2090.7600000000002</v>
      </c>
      <c r="AU1444" s="25">
        <v>33047.65</v>
      </c>
      <c r="AV1444" s="25">
        <v>0</v>
      </c>
      <c r="AW1444" s="25">
        <v>23902.86</v>
      </c>
      <c r="AX1444" s="25">
        <v>33047.65</v>
      </c>
      <c r="AY1444" s="25">
        <v>9144.7900000000009</v>
      </c>
    </row>
    <row r="1445" spans="2:51" hidden="1">
      <c r="B1445" s="5" t="s">
        <v>17</v>
      </c>
      <c r="C1445" s="2" t="s">
        <v>107</v>
      </c>
      <c r="D1445" s="2"/>
      <c r="E1445" s="2"/>
      <c r="F1445" s="2"/>
      <c r="G1445" s="3">
        <v>46251</v>
      </c>
      <c r="H1445" s="2" t="s">
        <v>6712</v>
      </c>
      <c r="I1445" s="3">
        <v>46251</v>
      </c>
      <c r="J1445" s="2" t="s">
        <v>6713</v>
      </c>
      <c r="K1445" s="2" t="s">
        <v>208</v>
      </c>
      <c r="L1445" s="2"/>
      <c r="M1445" s="2" t="s">
        <v>90</v>
      </c>
      <c r="N1445" s="3"/>
      <c r="O1445" s="2"/>
      <c r="P1445" s="2"/>
      <c r="Q1445" s="2" t="s">
        <v>719</v>
      </c>
      <c r="R1445" s="2"/>
      <c r="S1445" s="2"/>
      <c r="T1445" s="3">
        <v>46251</v>
      </c>
      <c r="U1445" s="2" t="s">
        <v>6714</v>
      </c>
      <c r="V1445" s="2"/>
      <c r="W1445" s="2" t="s">
        <v>6715</v>
      </c>
      <c r="X1445" s="2" t="s">
        <v>91</v>
      </c>
      <c r="Y1445" s="2" t="s">
        <v>6716</v>
      </c>
      <c r="Z1445" s="2" t="s">
        <v>92</v>
      </c>
      <c r="AA1445" s="2" t="s">
        <v>90</v>
      </c>
      <c r="AB1445" s="2"/>
      <c r="AC1445" s="2" t="s">
        <v>114</v>
      </c>
      <c r="AD1445" s="2">
        <v>1</v>
      </c>
      <c r="AE1445" s="2" t="s">
        <v>422</v>
      </c>
      <c r="AF1445" s="2" t="s">
        <v>423</v>
      </c>
      <c r="AG1445" s="2" t="s">
        <v>423</v>
      </c>
      <c r="AH1445" s="2" t="s">
        <v>424</v>
      </c>
      <c r="AI1445" s="2"/>
      <c r="AJ1445" s="2" t="s">
        <v>138</v>
      </c>
      <c r="AK1445" s="2" t="s">
        <v>103</v>
      </c>
      <c r="AL1445" s="2" t="s">
        <v>103</v>
      </c>
      <c r="AM1445" s="2" t="s">
        <v>139</v>
      </c>
      <c r="AN1445" s="2" t="s">
        <v>991</v>
      </c>
      <c r="AO1445" s="22">
        <v>0</v>
      </c>
      <c r="AP1445" s="22">
        <v>0</v>
      </c>
      <c r="AQ1445" s="22">
        <v>0</v>
      </c>
      <c r="AR1445" s="22">
        <v>0</v>
      </c>
      <c r="AS1445" s="25">
        <v>42000</v>
      </c>
      <c r="AT1445" s="25">
        <v>0</v>
      </c>
      <c r="AU1445" s="25">
        <v>53245</v>
      </c>
      <c r="AV1445" s="25">
        <v>0</v>
      </c>
      <c r="AW1445" s="25">
        <v>42000</v>
      </c>
      <c r="AX1445" s="25">
        <v>53245</v>
      </c>
      <c r="AY1445" s="25">
        <v>11245</v>
      </c>
    </row>
    <row r="1446" spans="2:51">
      <c r="B1446" s="5" t="s">
        <v>17</v>
      </c>
      <c r="C1446" s="2" t="s">
        <v>524</v>
      </c>
      <c r="D1446" s="2" t="s">
        <v>100</v>
      </c>
      <c r="E1446" s="2" t="s">
        <v>6688</v>
      </c>
      <c r="F1446" s="2" t="s">
        <v>88</v>
      </c>
      <c r="G1446" s="3">
        <v>46252</v>
      </c>
      <c r="H1446" s="2" t="s">
        <v>6717</v>
      </c>
      <c r="I1446" s="3">
        <v>46251</v>
      </c>
      <c r="J1446" s="2" t="s">
        <v>6718</v>
      </c>
      <c r="K1446" s="2" t="s">
        <v>89</v>
      </c>
      <c r="L1446" s="2"/>
      <c r="M1446" s="2" t="s">
        <v>90</v>
      </c>
      <c r="N1446" s="3"/>
      <c r="O1446" s="2"/>
      <c r="P1446" s="2"/>
      <c r="Q1446" s="2" t="s">
        <v>22</v>
      </c>
      <c r="R1446" s="2" t="s">
        <v>22</v>
      </c>
      <c r="S1446" s="2"/>
      <c r="T1446" s="3">
        <v>46251</v>
      </c>
      <c r="U1446" s="2" t="s">
        <v>6719</v>
      </c>
      <c r="V1446" s="2"/>
      <c r="W1446" s="2" t="s">
        <v>463</v>
      </c>
      <c r="X1446" s="2" t="s">
        <v>91</v>
      </c>
      <c r="Y1446" s="2" t="s">
        <v>235</v>
      </c>
      <c r="Z1446" s="2" t="s">
        <v>149</v>
      </c>
      <c r="AA1446" s="2" t="s">
        <v>90</v>
      </c>
      <c r="AB1446" s="2"/>
      <c r="AC1446" s="2" t="s">
        <v>114</v>
      </c>
      <c r="AD1446" s="2">
        <v>1</v>
      </c>
      <c r="AE1446" s="2" t="s">
        <v>94</v>
      </c>
      <c r="AF1446" s="2" t="s">
        <v>95</v>
      </c>
      <c r="AG1446" s="2" t="s">
        <v>14</v>
      </c>
      <c r="AH1446" s="2" t="s">
        <v>96</v>
      </c>
      <c r="AI1446" s="2"/>
      <c r="AJ1446" s="2" t="s">
        <v>172</v>
      </c>
      <c r="AK1446" s="2" t="s">
        <v>173</v>
      </c>
      <c r="AL1446" s="2" t="s">
        <v>173</v>
      </c>
      <c r="AM1446" s="2" t="s">
        <v>174</v>
      </c>
      <c r="AN1446" s="2" t="s">
        <v>6720</v>
      </c>
      <c r="AO1446" s="22">
        <v>0</v>
      </c>
      <c r="AP1446" s="22">
        <v>988</v>
      </c>
      <c r="AQ1446" s="22">
        <v>988</v>
      </c>
      <c r="AR1446" s="22">
        <v>0</v>
      </c>
      <c r="AS1446" s="25">
        <v>35594.25</v>
      </c>
      <c r="AT1446" s="25">
        <v>0</v>
      </c>
      <c r="AU1446" s="25">
        <v>32998.33</v>
      </c>
      <c r="AV1446" s="25">
        <v>0</v>
      </c>
      <c r="AW1446" s="25">
        <v>35594.25</v>
      </c>
      <c r="AX1446" s="25">
        <v>32998.33</v>
      </c>
      <c r="AY1446" s="25">
        <v>-2595.92</v>
      </c>
    </row>
    <row r="1447" spans="2:51">
      <c r="B1447" s="5" t="s">
        <v>17</v>
      </c>
      <c r="C1447" s="2" t="s">
        <v>524</v>
      </c>
      <c r="D1447" s="2" t="s">
        <v>100</v>
      </c>
      <c r="E1447" s="2" t="s">
        <v>6688</v>
      </c>
      <c r="F1447" s="2" t="s">
        <v>88</v>
      </c>
      <c r="G1447" s="3">
        <v>46252</v>
      </c>
      <c r="H1447" s="2" t="s">
        <v>6721</v>
      </c>
      <c r="I1447" s="3">
        <v>46251</v>
      </c>
      <c r="J1447" s="2" t="s">
        <v>6722</v>
      </c>
      <c r="K1447" s="2" t="s">
        <v>89</v>
      </c>
      <c r="L1447" s="2"/>
      <c r="M1447" s="2" t="s">
        <v>90</v>
      </c>
      <c r="N1447" s="3"/>
      <c r="O1447" s="2"/>
      <c r="P1447" s="2"/>
      <c r="Q1447" s="2" t="s">
        <v>22</v>
      </c>
      <c r="R1447" s="2" t="s">
        <v>22</v>
      </c>
      <c r="S1447" s="2"/>
      <c r="T1447" s="3">
        <v>46251</v>
      </c>
      <c r="U1447" s="2" t="s">
        <v>6723</v>
      </c>
      <c r="V1447" s="2"/>
      <c r="W1447" s="2" t="s">
        <v>865</v>
      </c>
      <c r="X1447" s="2" t="s">
        <v>91</v>
      </c>
      <c r="Y1447" s="2" t="s">
        <v>866</v>
      </c>
      <c r="Z1447" s="2" t="s">
        <v>149</v>
      </c>
      <c r="AA1447" s="2" t="s">
        <v>90</v>
      </c>
      <c r="AB1447" s="2"/>
      <c r="AC1447" s="2" t="s">
        <v>114</v>
      </c>
      <c r="AD1447" s="2">
        <v>1</v>
      </c>
      <c r="AE1447" s="2" t="s">
        <v>94</v>
      </c>
      <c r="AF1447" s="2" t="s">
        <v>95</v>
      </c>
      <c r="AG1447" s="2" t="s">
        <v>14</v>
      </c>
      <c r="AH1447" s="2" t="s">
        <v>96</v>
      </c>
      <c r="AI1447" s="2"/>
      <c r="AJ1447" s="2" t="s">
        <v>140</v>
      </c>
      <c r="AK1447" s="2" t="s">
        <v>141</v>
      </c>
      <c r="AL1447" s="2" t="s">
        <v>141</v>
      </c>
      <c r="AM1447" s="2" t="s">
        <v>142</v>
      </c>
      <c r="AN1447" s="2" t="s">
        <v>6724</v>
      </c>
      <c r="AO1447" s="22">
        <v>0</v>
      </c>
      <c r="AP1447" s="22">
        <v>354</v>
      </c>
      <c r="AQ1447" s="22">
        <v>533</v>
      </c>
      <c r="AR1447" s="22">
        <v>179</v>
      </c>
      <c r="AS1447" s="25">
        <v>22113.72</v>
      </c>
      <c r="AT1447" s="25">
        <v>0</v>
      </c>
      <c r="AU1447" s="25">
        <v>22436.07</v>
      </c>
      <c r="AV1447" s="25">
        <v>0</v>
      </c>
      <c r="AW1447" s="25">
        <v>22113.72</v>
      </c>
      <c r="AX1447" s="25">
        <v>22436.07</v>
      </c>
      <c r="AY1447" s="25">
        <v>322.35000000000002</v>
      </c>
    </row>
    <row r="1448" spans="2:51" hidden="1">
      <c r="B1448" s="5" t="s">
        <v>17</v>
      </c>
      <c r="C1448" s="2" t="s">
        <v>524</v>
      </c>
      <c r="D1448" s="2" t="s">
        <v>100</v>
      </c>
      <c r="E1448" s="2" t="s">
        <v>6688</v>
      </c>
      <c r="F1448" s="2" t="s">
        <v>88</v>
      </c>
      <c r="G1448" s="3">
        <v>46252</v>
      </c>
      <c r="H1448" s="2" t="s">
        <v>6725</v>
      </c>
      <c r="I1448" s="3">
        <v>46251</v>
      </c>
      <c r="J1448" s="2" t="s">
        <v>6726</v>
      </c>
      <c r="K1448" s="2" t="s">
        <v>89</v>
      </c>
      <c r="L1448" s="2"/>
      <c r="M1448" s="2" t="s">
        <v>90</v>
      </c>
      <c r="N1448" s="3"/>
      <c r="O1448" s="2"/>
      <c r="P1448" s="2"/>
      <c r="Q1448" s="2" t="s">
        <v>22</v>
      </c>
      <c r="R1448" s="2" t="s">
        <v>22</v>
      </c>
      <c r="S1448" s="2"/>
      <c r="T1448" s="3">
        <v>46251</v>
      </c>
      <c r="U1448" s="2" t="s">
        <v>6727</v>
      </c>
      <c r="V1448" s="2"/>
      <c r="W1448" s="2" t="s">
        <v>1134</v>
      </c>
      <c r="X1448" s="2" t="s">
        <v>91</v>
      </c>
      <c r="Y1448" s="2" t="s">
        <v>1135</v>
      </c>
      <c r="Z1448" s="2" t="s">
        <v>92</v>
      </c>
      <c r="AA1448" s="2" t="s">
        <v>1135</v>
      </c>
      <c r="AB1448" s="2" t="s">
        <v>1136</v>
      </c>
      <c r="AC1448" s="2" t="s">
        <v>114</v>
      </c>
      <c r="AD1448" s="2">
        <v>1</v>
      </c>
      <c r="AE1448" s="2" t="s">
        <v>94</v>
      </c>
      <c r="AF1448" s="2" t="s">
        <v>95</v>
      </c>
      <c r="AG1448" s="2" t="s">
        <v>14</v>
      </c>
      <c r="AH1448" s="2" t="s">
        <v>96</v>
      </c>
      <c r="AI1448" s="2"/>
      <c r="AJ1448" s="2" t="s">
        <v>134</v>
      </c>
      <c r="AK1448" s="2" t="s">
        <v>10</v>
      </c>
      <c r="AL1448" s="2" t="s">
        <v>10</v>
      </c>
      <c r="AM1448" s="2" t="s">
        <v>135</v>
      </c>
      <c r="AN1448" s="2" t="s">
        <v>6728</v>
      </c>
      <c r="AO1448" s="22">
        <v>0</v>
      </c>
      <c r="AP1448" s="22">
        <v>0</v>
      </c>
      <c r="AQ1448" s="22">
        <v>0</v>
      </c>
      <c r="AR1448" s="22">
        <v>0</v>
      </c>
      <c r="AS1448" s="25">
        <v>64210</v>
      </c>
      <c r="AT1448" s="25">
        <v>0</v>
      </c>
      <c r="AU1448" s="25">
        <v>72863.62</v>
      </c>
      <c r="AV1448" s="25">
        <v>0</v>
      </c>
      <c r="AW1448" s="25">
        <v>64210</v>
      </c>
      <c r="AX1448" s="25">
        <v>72863.62</v>
      </c>
      <c r="AY1448" s="25">
        <v>8653.6200000000008</v>
      </c>
    </row>
    <row r="1449" spans="2:51" hidden="1">
      <c r="B1449" s="5" t="s">
        <v>17</v>
      </c>
      <c r="C1449" s="2" t="s">
        <v>524</v>
      </c>
      <c r="D1449" s="2" t="s">
        <v>100</v>
      </c>
      <c r="E1449" s="2" t="s">
        <v>6688</v>
      </c>
      <c r="F1449" s="2" t="s">
        <v>88</v>
      </c>
      <c r="G1449" s="3">
        <v>46252</v>
      </c>
      <c r="H1449" s="2" t="s">
        <v>6729</v>
      </c>
      <c r="I1449" s="3">
        <v>46251</v>
      </c>
      <c r="J1449" s="2" t="s">
        <v>6730</v>
      </c>
      <c r="K1449" s="12" t="s">
        <v>89</v>
      </c>
      <c r="L1449" s="2"/>
      <c r="M1449" s="2" t="s">
        <v>90</v>
      </c>
      <c r="N1449" s="3"/>
      <c r="O1449" s="2"/>
      <c r="P1449" s="2"/>
      <c r="Q1449" s="2" t="s">
        <v>22</v>
      </c>
      <c r="R1449" s="2" t="s">
        <v>22</v>
      </c>
      <c r="S1449" s="2"/>
      <c r="T1449" s="3">
        <v>46251</v>
      </c>
      <c r="U1449" s="2" t="s">
        <v>6731</v>
      </c>
      <c r="V1449" s="2"/>
      <c r="W1449" s="2" t="s">
        <v>857</v>
      </c>
      <c r="X1449" s="2" t="s">
        <v>91</v>
      </c>
      <c r="Y1449" s="2" t="s">
        <v>858</v>
      </c>
      <c r="Z1449" s="2" t="s">
        <v>92</v>
      </c>
      <c r="AA1449" s="2" t="s">
        <v>90</v>
      </c>
      <c r="AB1449" s="2"/>
      <c r="AC1449" s="2" t="s">
        <v>114</v>
      </c>
      <c r="AD1449" s="2">
        <v>1</v>
      </c>
      <c r="AE1449" s="2" t="s">
        <v>94</v>
      </c>
      <c r="AF1449" s="2" t="s">
        <v>95</v>
      </c>
      <c r="AG1449" s="2" t="s">
        <v>14</v>
      </c>
      <c r="AH1449" s="2" t="s">
        <v>96</v>
      </c>
      <c r="AI1449" s="2"/>
      <c r="AJ1449" s="2" t="s">
        <v>363</v>
      </c>
      <c r="AK1449" s="2" t="s">
        <v>361</v>
      </c>
      <c r="AL1449" s="2" t="s">
        <v>361</v>
      </c>
      <c r="AM1449" s="2" t="s">
        <v>364</v>
      </c>
      <c r="AN1449" s="2" t="s">
        <v>6732</v>
      </c>
      <c r="AO1449" s="22">
        <v>0</v>
      </c>
      <c r="AP1449" s="22">
        <v>0</v>
      </c>
      <c r="AQ1449" s="22">
        <v>0</v>
      </c>
      <c r="AR1449" s="22">
        <v>0</v>
      </c>
      <c r="AS1449" s="25">
        <v>35000</v>
      </c>
      <c r="AT1449" s="25">
        <v>0</v>
      </c>
      <c r="AU1449" s="25">
        <v>40246.68</v>
      </c>
      <c r="AV1449" s="25">
        <v>0</v>
      </c>
      <c r="AW1449" s="25">
        <v>35000</v>
      </c>
      <c r="AX1449" s="25">
        <v>40246.68</v>
      </c>
      <c r="AY1449" s="25">
        <v>5246.68</v>
      </c>
    </row>
    <row r="1450" spans="2:51" hidden="1">
      <c r="B1450" s="5" t="s">
        <v>17</v>
      </c>
      <c r="C1450" s="2" t="s">
        <v>524</v>
      </c>
      <c r="D1450" s="2" t="s">
        <v>100</v>
      </c>
      <c r="E1450" s="2" t="s">
        <v>6688</v>
      </c>
      <c r="F1450" s="2" t="s">
        <v>88</v>
      </c>
      <c r="G1450" s="3">
        <v>46252</v>
      </c>
      <c r="H1450" s="2" t="s">
        <v>6733</v>
      </c>
      <c r="I1450" s="3">
        <v>46251</v>
      </c>
      <c r="J1450" s="2" t="s">
        <v>6734</v>
      </c>
      <c r="K1450" s="2" t="s">
        <v>89</v>
      </c>
      <c r="L1450" s="2"/>
      <c r="M1450" s="2" t="s">
        <v>90</v>
      </c>
      <c r="N1450" s="3"/>
      <c r="O1450" s="2"/>
      <c r="P1450" s="2"/>
      <c r="Q1450" s="2" t="s">
        <v>22</v>
      </c>
      <c r="R1450" s="2" t="s">
        <v>22</v>
      </c>
      <c r="S1450" s="2"/>
      <c r="T1450" s="3">
        <v>46251</v>
      </c>
      <c r="U1450" s="2" t="s">
        <v>6735</v>
      </c>
      <c r="V1450" s="2"/>
      <c r="W1450" s="2" t="s">
        <v>925</v>
      </c>
      <c r="X1450" s="2" t="s">
        <v>91</v>
      </c>
      <c r="Y1450" s="2" t="s">
        <v>773</v>
      </c>
      <c r="Z1450" s="2" t="s">
        <v>92</v>
      </c>
      <c r="AA1450" s="2" t="s">
        <v>90</v>
      </c>
      <c r="AB1450" s="2"/>
      <c r="AC1450" s="2" t="s">
        <v>114</v>
      </c>
      <c r="AD1450" s="2">
        <v>1</v>
      </c>
      <c r="AE1450" s="2" t="s">
        <v>94</v>
      </c>
      <c r="AF1450" s="2" t="s">
        <v>95</v>
      </c>
      <c r="AG1450" s="2" t="s">
        <v>14</v>
      </c>
      <c r="AH1450" s="2" t="s">
        <v>96</v>
      </c>
      <c r="AI1450" s="2"/>
      <c r="AJ1450" s="2" t="s">
        <v>300</v>
      </c>
      <c r="AK1450" s="2" t="s">
        <v>301</v>
      </c>
      <c r="AL1450" s="2" t="s">
        <v>301</v>
      </c>
      <c r="AM1450" s="2" t="s">
        <v>302</v>
      </c>
      <c r="AN1450" s="2" t="s">
        <v>6736</v>
      </c>
      <c r="AO1450" s="22">
        <v>0</v>
      </c>
      <c r="AP1450" s="22">
        <v>0</v>
      </c>
      <c r="AQ1450" s="22">
        <v>0</v>
      </c>
      <c r="AR1450" s="22">
        <v>0</v>
      </c>
      <c r="AS1450" s="25">
        <v>52280</v>
      </c>
      <c r="AT1450" s="25">
        <v>0</v>
      </c>
      <c r="AU1450" s="25">
        <v>61201.1</v>
      </c>
      <c r="AV1450" s="25">
        <v>0</v>
      </c>
      <c r="AW1450" s="25">
        <v>52280</v>
      </c>
      <c r="AX1450" s="25">
        <v>61201.1</v>
      </c>
      <c r="AY1450" s="25">
        <v>8921.1</v>
      </c>
    </row>
    <row r="1451" spans="2:51">
      <c r="B1451" s="5" t="s">
        <v>17</v>
      </c>
      <c r="C1451" s="2" t="s">
        <v>524</v>
      </c>
      <c r="D1451" s="2" t="s">
        <v>100</v>
      </c>
      <c r="E1451" s="2" t="s">
        <v>6688</v>
      </c>
      <c r="F1451" s="2" t="s">
        <v>88</v>
      </c>
      <c r="G1451" s="3">
        <v>46252</v>
      </c>
      <c r="H1451" s="2" t="s">
        <v>6737</v>
      </c>
      <c r="I1451" s="3">
        <v>46251</v>
      </c>
      <c r="J1451" s="2" t="s">
        <v>6738</v>
      </c>
      <c r="K1451" s="2" t="s">
        <v>89</v>
      </c>
      <c r="L1451" s="2"/>
      <c r="M1451" s="2" t="s">
        <v>90</v>
      </c>
      <c r="N1451" s="3"/>
      <c r="O1451" s="2"/>
      <c r="P1451" s="2"/>
      <c r="Q1451" s="2" t="s">
        <v>22</v>
      </c>
      <c r="R1451" s="2" t="s">
        <v>22</v>
      </c>
      <c r="S1451" s="2"/>
      <c r="T1451" s="3">
        <v>46251</v>
      </c>
      <c r="U1451" s="2" t="s">
        <v>6739</v>
      </c>
      <c r="V1451" s="2"/>
      <c r="W1451" s="2" t="s">
        <v>332</v>
      </c>
      <c r="X1451" s="2" t="s">
        <v>91</v>
      </c>
      <c r="Y1451" s="2" t="s">
        <v>333</v>
      </c>
      <c r="Z1451" s="2" t="s">
        <v>149</v>
      </c>
      <c r="AA1451" s="2" t="s">
        <v>90</v>
      </c>
      <c r="AB1451" s="2"/>
      <c r="AC1451" s="2" t="s">
        <v>114</v>
      </c>
      <c r="AD1451" s="2">
        <v>1</v>
      </c>
      <c r="AE1451" s="2" t="s">
        <v>94</v>
      </c>
      <c r="AF1451" s="2" t="s">
        <v>95</v>
      </c>
      <c r="AG1451" s="2" t="s">
        <v>14</v>
      </c>
      <c r="AH1451" s="2" t="s">
        <v>96</v>
      </c>
      <c r="AI1451" s="2"/>
      <c r="AJ1451" s="2" t="s">
        <v>365</v>
      </c>
      <c r="AK1451" s="2" t="s">
        <v>204</v>
      </c>
      <c r="AL1451" s="2" t="s">
        <v>204</v>
      </c>
      <c r="AM1451" s="2" t="s">
        <v>205</v>
      </c>
      <c r="AN1451" s="2" t="s">
        <v>6740</v>
      </c>
      <c r="AO1451" s="22">
        <v>0</v>
      </c>
      <c r="AP1451" s="22">
        <v>1208</v>
      </c>
      <c r="AQ1451" s="22">
        <v>1208</v>
      </c>
      <c r="AR1451" s="22">
        <v>0</v>
      </c>
      <c r="AS1451" s="25">
        <v>45190.85</v>
      </c>
      <c r="AT1451" s="25">
        <v>0</v>
      </c>
      <c r="AU1451" s="25">
        <v>43062.79</v>
      </c>
      <c r="AV1451" s="25">
        <v>0</v>
      </c>
      <c r="AW1451" s="25">
        <v>45190.85</v>
      </c>
      <c r="AX1451" s="25">
        <v>43062.79</v>
      </c>
      <c r="AY1451" s="25">
        <v>-2128.06</v>
      </c>
    </row>
    <row r="1452" spans="2:51" hidden="1">
      <c r="B1452" s="5" t="s">
        <v>17</v>
      </c>
      <c r="C1452" s="2" t="s">
        <v>524</v>
      </c>
      <c r="D1452" s="2" t="s">
        <v>100</v>
      </c>
      <c r="E1452" s="2" t="s">
        <v>6688</v>
      </c>
      <c r="F1452" s="2" t="s">
        <v>88</v>
      </c>
      <c r="G1452" s="3">
        <v>46252</v>
      </c>
      <c r="H1452" s="2" t="s">
        <v>6741</v>
      </c>
      <c r="I1452" s="3">
        <v>46251</v>
      </c>
      <c r="J1452" s="2" t="s">
        <v>6742</v>
      </c>
      <c r="K1452" s="2" t="s">
        <v>89</v>
      </c>
      <c r="L1452" s="2"/>
      <c r="M1452" s="2" t="s">
        <v>90</v>
      </c>
      <c r="N1452" s="3"/>
      <c r="O1452" s="2"/>
      <c r="P1452" s="2"/>
      <c r="Q1452" s="2" t="s">
        <v>22</v>
      </c>
      <c r="R1452" s="2" t="s">
        <v>22</v>
      </c>
      <c r="S1452" s="2"/>
      <c r="T1452" s="3">
        <v>46251</v>
      </c>
      <c r="U1452" s="2" t="s">
        <v>6743</v>
      </c>
      <c r="V1452" s="2"/>
      <c r="W1452" s="2" t="s">
        <v>872</v>
      </c>
      <c r="X1452" s="2" t="s">
        <v>91</v>
      </c>
      <c r="Y1452" s="2" t="s">
        <v>873</v>
      </c>
      <c r="Z1452" s="2" t="s">
        <v>92</v>
      </c>
      <c r="AA1452" s="2" t="s">
        <v>90</v>
      </c>
      <c r="AB1452" s="2"/>
      <c r="AC1452" s="2" t="s">
        <v>114</v>
      </c>
      <c r="AD1452" s="2">
        <v>1</v>
      </c>
      <c r="AE1452" s="2" t="s">
        <v>94</v>
      </c>
      <c r="AF1452" s="2" t="s">
        <v>95</v>
      </c>
      <c r="AG1452" s="2" t="s">
        <v>14</v>
      </c>
      <c r="AH1452" s="2" t="s">
        <v>96</v>
      </c>
      <c r="AI1452" s="2"/>
      <c r="AJ1452" s="2" t="s">
        <v>238</v>
      </c>
      <c r="AK1452" s="2" t="s">
        <v>206</v>
      </c>
      <c r="AL1452" s="2" t="s">
        <v>206</v>
      </c>
      <c r="AM1452" s="2" t="s">
        <v>239</v>
      </c>
      <c r="AN1452" s="2" t="s">
        <v>6744</v>
      </c>
      <c r="AO1452" s="22">
        <v>0</v>
      </c>
      <c r="AP1452" s="22">
        <v>0</v>
      </c>
      <c r="AQ1452" s="22">
        <v>0</v>
      </c>
      <c r="AR1452" s="22">
        <v>0</v>
      </c>
      <c r="AS1452" s="25">
        <v>85000</v>
      </c>
      <c r="AT1452" s="25">
        <v>0</v>
      </c>
      <c r="AU1452" s="25">
        <v>96840.76</v>
      </c>
      <c r="AV1452" s="25">
        <v>0</v>
      </c>
      <c r="AW1452" s="25">
        <v>85000</v>
      </c>
      <c r="AX1452" s="25">
        <v>96840.76</v>
      </c>
      <c r="AY1452" s="25">
        <v>11840.76</v>
      </c>
    </row>
    <row r="1453" spans="2:51" hidden="1">
      <c r="B1453" s="5" t="s">
        <v>17</v>
      </c>
      <c r="C1453" s="2" t="s">
        <v>107</v>
      </c>
      <c r="D1453" s="2"/>
      <c r="E1453" s="2"/>
      <c r="F1453" s="2"/>
      <c r="G1453" s="3">
        <v>46251</v>
      </c>
      <c r="H1453" s="2" t="s">
        <v>6745</v>
      </c>
      <c r="I1453" s="3">
        <v>46251</v>
      </c>
      <c r="J1453" s="2" t="s">
        <v>6746</v>
      </c>
      <c r="K1453" s="2" t="s">
        <v>208</v>
      </c>
      <c r="L1453" s="2"/>
      <c r="M1453" s="2" t="s">
        <v>90</v>
      </c>
      <c r="N1453" s="3"/>
      <c r="O1453" s="2"/>
      <c r="P1453" s="2"/>
      <c r="Q1453" s="2" t="s">
        <v>719</v>
      </c>
      <c r="R1453" s="2"/>
      <c r="S1453" s="2"/>
      <c r="T1453" s="3">
        <v>46251</v>
      </c>
      <c r="U1453" s="2" t="s">
        <v>6747</v>
      </c>
      <c r="V1453" s="2"/>
      <c r="W1453" s="2" t="s">
        <v>6748</v>
      </c>
      <c r="X1453" s="2" t="s">
        <v>91</v>
      </c>
      <c r="Y1453" s="2" t="s">
        <v>6749</v>
      </c>
      <c r="Z1453" s="2" t="s">
        <v>92</v>
      </c>
      <c r="AA1453" s="2" t="s">
        <v>90</v>
      </c>
      <c r="AB1453" s="2"/>
      <c r="AC1453" s="2" t="s">
        <v>114</v>
      </c>
      <c r="AD1453" s="2">
        <v>1</v>
      </c>
      <c r="AE1453" s="2" t="s">
        <v>422</v>
      </c>
      <c r="AF1453" s="2" t="s">
        <v>423</v>
      </c>
      <c r="AG1453" s="2" t="s">
        <v>423</v>
      </c>
      <c r="AH1453" s="2" t="s">
        <v>424</v>
      </c>
      <c r="AI1453" s="2"/>
      <c r="AJ1453" s="2" t="s">
        <v>232</v>
      </c>
      <c r="AK1453" s="2" t="s">
        <v>5</v>
      </c>
      <c r="AL1453" s="2" t="s">
        <v>5</v>
      </c>
      <c r="AM1453" s="2" t="s">
        <v>178</v>
      </c>
      <c r="AN1453" s="2"/>
      <c r="AO1453" s="22">
        <v>0</v>
      </c>
      <c r="AP1453" s="22">
        <v>0</v>
      </c>
      <c r="AQ1453" s="22">
        <v>0</v>
      </c>
      <c r="AR1453" s="22">
        <v>0</v>
      </c>
      <c r="AS1453" s="25">
        <v>32000</v>
      </c>
      <c r="AT1453" s="25">
        <v>0</v>
      </c>
      <c r="AU1453" s="25">
        <v>39364</v>
      </c>
      <c r="AV1453" s="25">
        <v>0</v>
      </c>
      <c r="AW1453" s="25">
        <v>32000</v>
      </c>
      <c r="AX1453" s="25">
        <v>39364</v>
      </c>
      <c r="AY1453" s="25">
        <v>7364</v>
      </c>
    </row>
    <row r="1454" spans="2:51" hidden="1">
      <c r="B1454" s="5" t="s">
        <v>17</v>
      </c>
      <c r="C1454" s="2" t="s">
        <v>107</v>
      </c>
      <c r="D1454" s="2"/>
      <c r="E1454" s="2"/>
      <c r="F1454" s="2"/>
      <c r="G1454" s="3">
        <v>46251</v>
      </c>
      <c r="H1454" s="2" t="s">
        <v>6750</v>
      </c>
      <c r="I1454" s="3">
        <v>46251</v>
      </c>
      <c r="J1454" s="2" t="s">
        <v>6751</v>
      </c>
      <c r="K1454" s="2" t="s">
        <v>208</v>
      </c>
      <c r="L1454" s="2"/>
      <c r="M1454" s="2" t="s">
        <v>90</v>
      </c>
      <c r="N1454" s="3"/>
      <c r="O1454" s="2"/>
      <c r="P1454" s="2"/>
      <c r="Q1454" s="2" t="s">
        <v>719</v>
      </c>
      <c r="R1454" s="2"/>
      <c r="S1454" s="2"/>
      <c r="T1454" s="3">
        <v>46251</v>
      </c>
      <c r="U1454" s="2" t="s">
        <v>6752</v>
      </c>
      <c r="V1454" s="2"/>
      <c r="W1454" s="2" t="s">
        <v>1070</v>
      </c>
      <c r="X1454" s="2" t="s">
        <v>91</v>
      </c>
      <c r="Y1454" s="2" t="s">
        <v>1071</v>
      </c>
      <c r="Z1454" s="2" t="s">
        <v>92</v>
      </c>
      <c r="AA1454" s="2" t="s">
        <v>90</v>
      </c>
      <c r="AB1454" s="2"/>
      <c r="AC1454" s="2" t="s">
        <v>114</v>
      </c>
      <c r="AD1454" s="2">
        <v>1</v>
      </c>
      <c r="AE1454" s="2" t="s">
        <v>422</v>
      </c>
      <c r="AF1454" s="2" t="s">
        <v>423</v>
      </c>
      <c r="AG1454" s="2" t="s">
        <v>423</v>
      </c>
      <c r="AH1454" s="2" t="s">
        <v>424</v>
      </c>
      <c r="AI1454" s="2"/>
      <c r="AJ1454" s="2" t="s">
        <v>164</v>
      </c>
      <c r="AK1454" s="2" t="s">
        <v>165</v>
      </c>
      <c r="AL1454" s="2" t="s">
        <v>165</v>
      </c>
      <c r="AM1454" s="2" t="s">
        <v>166</v>
      </c>
      <c r="AN1454" s="2"/>
      <c r="AO1454" s="22">
        <v>0</v>
      </c>
      <c r="AP1454" s="22">
        <v>0</v>
      </c>
      <c r="AQ1454" s="22">
        <v>0</v>
      </c>
      <c r="AR1454" s="22">
        <v>0</v>
      </c>
      <c r="AS1454" s="25">
        <v>11000</v>
      </c>
      <c r="AT1454" s="25">
        <v>0</v>
      </c>
      <c r="AU1454" s="25">
        <v>15539</v>
      </c>
      <c r="AV1454" s="25">
        <v>0</v>
      </c>
      <c r="AW1454" s="25">
        <v>11000</v>
      </c>
      <c r="AX1454" s="25">
        <v>15539</v>
      </c>
      <c r="AY1454" s="25">
        <v>4539</v>
      </c>
    </row>
    <row r="1455" spans="2:51" hidden="1">
      <c r="B1455" s="5" t="s">
        <v>17</v>
      </c>
      <c r="C1455" s="2" t="s">
        <v>107</v>
      </c>
      <c r="D1455" s="2"/>
      <c r="E1455" s="2"/>
      <c r="F1455" s="2"/>
      <c r="G1455" s="3">
        <v>46251</v>
      </c>
      <c r="H1455" s="2" t="s">
        <v>6753</v>
      </c>
      <c r="I1455" s="3">
        <v>46251</v>
      </c>
      <c r="J1455" s="2" t="s">
        <v>6754</v>
      </c>
      <c r="K1455" s="2" t="s">
        <v>208</v>
      </c>
      <c r="L1455" s="2"/>
      <c r="M1455" s="2" t="s">
        <v>90</v>
      </c>
      <c r="N1455" s="3"/>
      <c r="O1455" s="2"/>
      <c r="P1455" s="2"/>
      <c r="Q1455" s="2" t="s">
        <v>719</v>
      </c>
      <c r="R1455" s="2"/>
      <c r="S1455" s="2"/>
      <c r="T1455" s="3">
        <v>46251</v>
      </c>
      <c r="U1455" s="2" t="s">
        <v>6755</v>
      </c>
      <c r="V1455" s="2"/>
      <c r="W1455" s="2" t="s">
        <v>1372</v>
      </c>
      <c r="X1455" s="2" t="s">
        <v>91</v>
      </c>
      <c r="Y1455" s="2" t="s">
        <v>1373</v>
      </c>
      <c r="Z1455" s="2" t="s">
        <v>92</v>
      </c>
      <c r="AA1455" s="2" t="s">
        <v>90</v>
      </c>
      <c r="AB1455" s="2"/>
      <c r="AC1455" s="2" t="s">
        <v>114</v>
      </c>
      <c r="AD1455" s="2">
        <v>1</v>
      </c>
      <c r="AE1455" s="2" t="s">
        <v>422</v>
      </c>
      <c r="AF1455" s="2" t="s">
        <v>423</v>
      </c>
      <c r="AG1455" s="2" t="s">
        <v>423</v>
      </c>
      <c r="AH1455" s="2" t="s">
        <v>424</v>
      </c>
      <c r="AI1455" s="2"/>
      <c r="AJ1455" s="2" t="s">
        <v>138</v>
      </c>
      <c r="AK1455" s="2" t="s">
        <v>103</v>
      </c>
      <c r="AL1455" s="2" t="s">
        <v>103</v>
      </c>
      <c r="AM1455" s="2" t="s">
        <v>139</v>
      </c>
      <c r="AN1455" s="2" t="s">
        <v>1262</v>
      </c>
      <c r="AO1455" s="22">
        <v>0</v>
      </c>
      <c r="AP1455" s="22">
        <v>0</v>
      </c>
      <c r="AQ1455" s="22">
        <v>0</v>
      </c>
      <c r="AR1455" s="22">
        <v>0</v>
      </c>
      <c r="AS1455" s="25">
        <v>55000</v>
      </c>
      <c r="AT1455" s="25">
        <v>0</v>
      </c>
      <c r="AU1455" s="25">
        <v>67689</v>
      </c>
      <c r="AV1455" s="25">
        <v>0</v>
      </c>
      <c r="AW1455" s="25">
        <v>55000</v>
      </c>
      <c r="AX1455" s="25">
        <v>67689</v>
      </c>
      <c r="AY1455" s="25">
        <v>12689</v>
      </c>
    </row>
    <row r="1456" spans="2:51" hidden="1">
      <c r="B1456" s="5" t="s">
        <v>17</v>
      </c>
      <c r="C1456" s="2" t="s">
        <v>107</v>
      </c>
      <c r="D1456" s="2"/>
      <c r="E1456" s="2"/>
      <c r="F1456" s="2"/>
      <c r="G1456" s="3">
        <v>46251</v>
      </c>
      <c r="H1456" s="2" t="s">
        <v>6756</v>
      </c>
      <c r="I1456" s="3">
        <v>46251</v>
      </c>
      <c r="J1456" s="2" t="s">
        <v>6757</v>
      </c>
      <c r="K1456" s="2" t="s">
        <v>208</v>
      </c>
      <c r="L1456" s="2"/>
      <c r="M1456" s="2" t="s">
        <v>90</v>
      </c>
      <c r="N1456" s="3"/>
      <c r="O1456" s="2"/>
      <c r="P1456" s="2"/>
      <c r="Q1456" s="2" t="s">
        <v>719</v>
      </c>
      <c r="R1456" s="2"/>
      <c r="S1456" s="2"/>
      <c r="T1456" s="3">
        <v>46251</v>
      </c>
      <c r="U1456" s="2" t="s">
        <v>6758</v>
      </c>
      <c r="V1456" s="2"/>
      <c r="W1456" s="2" t="s">
        <v>4224</v>
      </c>
      <c r="X1456" s="2" t="s">
        <v>91</v>
      </c>
      <c r="Y1456" s="2" t="s">
        <v>4225</v>
      </c>
      <c r="Z1456" s="2" t="s">
        <v>92</v>
      </c>
      <c r="AA1456" s="2" t="s">
        <v>90</v>
      </c>
      <c r="AB1456" s="2"/>
      <c r="AC1456" s="2" t="s">
        <v>114</v>
      </c>
      <c r="AD1456" s="2">
        <v>1</v>
      </c>
      <c r="AE1456" s="2" t="s">
        <v>422</v>
      </c>
      <c r="AF1456" s="2" t="s">
        <v>423</v>
      </c>
      <c r="AG1456" s="2" t="s">
        <v>423</v>
      </c>
      <c r="AH1456" s="2" t="s">
        <v>424</v>
      </c>
      <c r="AI1456" s="2"/>
      <c r="AJ1456" s="2" t="s">
        <v>138</v>
      </c>
      <c r="AK1456" s="2" t="s">
        <v>103</v>
      </c>
      <c r="AL1456" s="2" t="s">
        <v>103</v>
      </c>
      <c r="AM1456" s="2" t="s">
        <v>139</v>
      </c>
      <c r="AN1456" s="2" t="s">
        <v>1149</v>
      </c>
      <c r="AO1456" s="22">
        <v>0</v>
      </c>
      <c r="AP1456" s="22">
        <v>0</v>
      </c>
      <c r="AQ1456" s="22">
        <v>0</v>
      </c>
      <c r="AR1456" s="22">
        <v>0</v>
      </c>
      <c r="AS1456" s="25">
        <v>58000</v>
      </c>
      <c r="AT1456" s="25">
        <v>0</v>
      </c>
      <c r="AU1456" s="25">
        <v>65564</v>
      </c>
      <c r="AV1456" s="25">
        <v>0</v>
      </c>
      <c r="AW1456" s="25">
        <v>58000</v>
      </c>
      <c r="AX1456" s="25">
        <v>65564</v>
      </c>
      <c r="AY1456" s="25">
        <v>7564</v>
      </c>
    </row>
    <row r="1457" spans="2:51" hidden="1">
      <c r="B1457" s="5" t="s">
        <v>17</v>
      </c>
      <c r="C1457" s="2" t="s">
        <v>107</v>
      </c>
      <c r="D1457" s="2"/>
      <c r="E1457" s="2"/>
      <c r="F1457" s="2"/>
      <c r="G1457" s="3">
        <v>46251</v>
      </c>
      <c r="H1457" s="2" t="s">
        <v>6759</v>
      </c>
      <c r="I1457" s="3">
        <v>46251</v>
      </c>
      <c r="J1457" s="2" t="s">
        <v>6760</v>
      </c>
      <c r="K1457" s="2" t="s">
        <v>208</v>
      </c>
      <c r="L1457" s="2"/>
      <c r="M1457" s="2" t="s">
        <v>90</v>
      </c>
      <c r="N1457" s="3"/>
      <c r="O1457" s="2"/>
      <c r="P1457" s="2"/>
      <c r="Q1457" s="2" t="s">
        <v>719</v>
      </c>
      <c r="R1457" s="2"/>
      <c r="S1457" s="2"/>
      <c r="T1457" s="3">
        <v>46251</v>
      </c>
      <c r="U1457" s="2" t="s">
        <v>6761</v>
      </c>
      <c r="V1457" s="2"/>
      <c r="W1457" s="2" t="s">
        <v>1384</v>
      </c>
      <c r="X1457" s="2" t="s">
        <v>91</v>
      </c>
      <c r="Y1457" s="2" t="s">
        <v>1385</v>
      </c>
      <c r="Z1457" s="2" t="s">
        <v>92</v>
      </c>
      <c r="AA1457" s="2" t="s">
        <v>90</v>
      </c>
      <c r="AB1457" s="2"/>
      <c r="AC1457" s="2" t="s">
        <v>114</v>
      </c>
      <c r="AD1457" s="2">
        <v>1</v>
      </c>
      <c r="AE1457" s="2" t="s">
        <v>422</v>
      </c>
      <c r="AF1457" s="2" t="s">
        <v>423</v>
      </c>
      <c r="AG1457" s="2" t="s">
        <v>423</v>
      </c>
      <c r="AH1457" s="2" t="s">
        <v>424</v>
      </c>
      <c r="AI1457" s="2"/>
      <c r="AJ1457" s="2" t="s">
        <v>183</v>
      </c>
      <c r="AK1457" s="2" t="s">
        <v>184</v>
      </c>
      <c r="AL1457" s="2" t="s">
        <v>184</v>
      </c>
      <c r="AM1457" s="2" t="s">
        <v>185</v>
      </c>
      <c r="AN1457" s="2" t="s">
        <v>6762</v>
      </c>
      <c r="AO1457" s="22">
        <v>0</v>
      </c>
      <c r="AP1457" s="22">
        <v>0</v>
      </c>
      <c r="AQ1457" s="22">
        <v>0</v>
      </c>
      <c r="AR1457" s="22">
        <v>0</v>
      </c>
      <c r="AS1457" s="25">
        <v>50000</v>
      </c>
      <c r="AT1457" s="25">
        <v>0</v>
      </c>
      <c r="AU1457" s="25">
        <v>60600</v>
      </c>
      <c r="AV1457" s="25">
        <v>0</v>
      </c>
      <c r="AW1457" s="25">
        <v>50000</v>
      </c>
      <c r="AX1457" s="25">
        <v>60600</v>
      </c>
      <c r="AY1457" s="25">
        <v>10600</v>
      </c>
    </row>
    <row r="1458" spans="2:51" hidden="1">
      <c r="B1458" s="5" t="s">
        <v>17</v>
      </c>
      <c r="C1458" s="2" t="s">
        <v>107</v>
      </c>
      <c r="D1458" s="2"/>
      <c r="E1458" s="2"/>
      <c r="F1458" s="2"/>
      <c r="G1458" s="3">
        <v>46251</v>
      </c>
      <c r="H1458" s="2" t="s">
        <v>6763</v>
      </c>
      <c r="I1458" s="3">
        <v>46251</v>
      </c>
      <c r="J1458" s="2" t="s">
        <v>6764</v>
      </c>
      <c r="K1458" s="2" t="s">
        <v>208</v>
      </c>
      <c r="L1458" s="2"/>
      <c r="M1458" s="2" t="s">
        <v>90</v>
      </c>
      <c r="N1458" s="3"/>
      <c r="O1458" s="2"/>
      <c r="P1458" s="2"/>
      <c r="Q1458" s="2" t="s">
        <v>719</v>
      </c>
      <c r="R1458" s="2"/>
      <c r="S1458" s="2"/>
      <c r="T1458" s="3">
        <v>46251</v>
      </c>
      <c r="U1458" s="2" t="s">
        <v>6765</v>
      </c>
      <c r="V1458" s="2"/>
      <c r="W1458" s="2" t="s">
        <v>1200</v>
      </c>
      <c r="X1458" s="2" t="s">
        <v>91</v>
      </c>
      <c r="Y1458" s="2" t="s">
        <v>1201</v>
      </c>
      <c r="Z1458" s="2" t="s">
        <v>92</v>
      </c>
      <c r="AA1458" s="2" t="s">
        <v>90</v>
      </c>
      <c r="AB1458" s="2"/>
      <c r="AC1458" s="2" t="s">
        <v>114</v>
      </c>
      <c r="AD1458" s="2">
        <v>1</v>
      </c>
      <c r="AE1458" s="2" t="s">
        <v>422</v>
      </c>
      <c r="AF1458" s="2" t="s">
        <v>423</v>
      </c>
      <c r="AG1458" s="2" t="s">
        <v>423</v>
      </c>
      <c r="AH1458" s="2" t="s">
        <v>424</v>
      </c>
      <c r="AI1458" s="2"/>
      <c r="AJ1458" s="2" t="s">
        <v>138</v>
      </c>
      <c r="AK1458" s="2" t="s">
        <v>103</v>
      </c>
      <c r="AL1458" s="2" t="s">
        <v>103</v>
      </c>
      <c r="AM1458" s="2" t="s">
        <v>139</v>
      </c>
      <c r="AN1458" s="2" t="s">
        <v>1030</v>
      </c>
      <c r="AO1458" s="22">
        <v>0</v>
      </c>
      <c r="AP1458" s="22">
        <v>0</v>
      </c>
      <c r="AQ1458" s="22">
        <v>0</v>
      </c>
      <c r="AR1458" s="22">
        <v>0</v>
      </c>
      <c r="AS1458" s="25">
        <v>49000</v>
      </c>
      <c r="AT1458" s="25">
        <v>0</v>
      </c>
      <c r="AU1458" s="25">
        <v>59564</v>
      </c>
      <c r="AV1458" s="25">
        <v>0</v>
      </c>
      <c r="AW1458" s="25">
        <v>49000</v>
      </c>
      <c r="AX1458" s="25">
        <v>59564</v>
      </c>
      <c r="AY1458" s="25">
        <v>10564</v>
      </c>
    </row>
    <row r="1459" spans="2:51" hidden="1">
      <c r="B1459" s="5" t="s">
        <v>17</v>
      </c>
      <c r="C1459" s="2" t="s">
        <v>107</v>
      </c>
      <c r="D1459" s="2"/>
      <c r="E1459" s="2"/>
      <c r="F1459" s="2"/>
      <c r="G1459" s="3">
        <v>46251</v>
      </c>
      <c r="H1459" s="2" t="s">
        <v>6766</v>
      </c>
      <c r="I1459" s="3">
        <v>46251</v>
      </c>
      <c r="J1459" s="2" t="s">
        <v>6767</v>
      </c>
      <c r="K1459" s="2" t="s">
        <v>208</v>
      </c>
      <c r="L1459" s="2"/>
      <c r="M1459" s="2" t="s">
        <v>90</v>
      </c>
      <c r="N1459" s="3"/>
      <c r="O1459" s="2"/>
      <c r="P1459" s="2"/>
      <c r="Q1459" s="2" t="s">
        <v>719</v>
      </c>
      <c r="R1459" s="2"/>
      <c r="S1459" s="2"/>
      <c r="T1459" s="3">
        <v>46251</v>
      </c>
      <c r="U1459" s="2" t="s">
        <v>6768</v>
      </c>
      <c r="V1459" s="2"/>
      <c r="W1459" s="2" t="s">
        <v>1154</v>
      </c>
      <c r="X1459" s="2" t="s">
        <v>91</v>
      </c>
      <c r="Y1459" s="2" t="s">
        <v>1155</v>
      </c>
      <c r="Z1459" s="2" t="s">
        <v>92</v>
      </c>
      <c r="AA1459" s="2" t="s">
        <v>90</v>
      </c>
      <c r="AB1459" s="2"/>
      <c r="AC1459" s="2" t="s">
        <v>114</v>
      </c>
      <c r="AD1459" s="2">
        <v>1</v>
      </c>
      <c r="AE1459" s="2" t="s">
        <v>422</v>
      </c>
      <c r="AF1459" s="2" t="s">
        <v>423</v>
      </c>
      <c r="AG1459" s="2" t="s">
        <v>423</v>
      </c>
      <c r="AH1459" s="2" t="s">
        <v>424</v>
      </c>
      <c r="AI1459" s="2"/>
      <c r="AJ1459" s="2" t="s">
        <v>115</v>
      </c>
      <c r="AK1459" s="2" t="s">
        <v>116</v>
      </c>
      <c r="AL1459" s="2" t="s">
        <v>116</v>
      </c>
      <c r="AM1459" s="2" t="s">
        <v>117</v>
      </c>
      <c r="AN1459" s="2" t="s">
        <v>6769</v>
      </c>
      <c r="AO1459" s="22">
        <v>0</v>
      </c>
      <c r="AP1459" s="22">
        <v>0</v>
      </c>
      <c r="AQ1459" s="22">
        <v>0</v>
      </c>
      <c r="AR1459" s="22">
        <v>0</v>
      </c>
      <c r="AS1459" s="25">
        <v>73000</v>
      </c>
      <c r="AT1459" s="25">
        <v>0</v>
      </c>
      <c r="AU1459" s="25">
        <v>82305</v>
      </c>
      <c r="AV1459" s="25">
        <v>0</v>
      </c>
      <c r="AW1459" s="25">
        <v>73000</v>
      </c>
      <c r="AX1459" s="25">
        <v>82305</v>
      </c>
      <c r="AY1459" s="25">
        <v>9305</v>
      </c>
    </row>
    <row r="1460" spans="2:51">
      <c r="B1460" s="5" t="s">
        <v>17</v>
      </c>
      <c r="C1460" s="2" t="s">
        <v>600</v>
      </c>
      <c r="D1460" s="2"/>
      <c r="E1460" s="2"/>
      <c r="F1460" s="2"/>
      <c r="G1460" s="3">
        <v>46251</v>
      </c>
      <c r="H1460" s="2" t="s">
        <v>6770</v>
      </c>
      <c r="I1460" s="3">
        <v>46251</v>
      </c>
      <c r="J1460" s="2" t="s">
        <v>6771</v>
      </c>
      <c r="K1460" s="2" t="s">
        <v>208</v>
      </c>
      <c r="L1460" s="2"/>
      <c r="M1460" s="2" t="s">
        <v>90</v>
      </c>
      <c r="N1460" s="3"/>
      <c r="O1460" s="2"/>
      <c r="P1460" s="2"/>
      <c r="Q1460" s="2" t="s">
        <v>1233</v>
      </c>
      <c r="R1460" s="2"/>
      <c r="S1460" s="2"/>
      <c r="T1460" s="3"/>
      <c r="U1460" s="2"/>
      <c r="V1460" s="2"/>
      <c r="W1460" s="2" t="s">
        <v>942</v>
      </c>
      <c r="X1460" s="2" t="s">
        <v>91</v>
      </c>
      <c r="Y1460" s="2" t="s">
        <v>822</v>
      </c>
      <c r="Z1460" s="2" t="s">
        <v>149</v>
      </c>
      <c r="AA1460" s="2" t="s">
        <v>90</v>
      </c>
      <c r="AB1460" s="2"/>
      <c r="AC1460" s="2" t="s">
        <v>114</v>
      </c>
      <c r="AD1460" s="2">
        <v>1</v>
      </c>
      <c r="AE1460" s="2" t="s">
        <v>390</v>
      </c>
      <c r="AF1460" s="2" t="s">
        <v>362</v>
      </c>
      <c r="AG1460" s="2" t="s">
        <v>362</v>
      </c>
      <c r="AH1460" s="2" t="s">
        <v>391</v>
      </c>
      <c r="AI1460" s="2"/>
      <c r="AJ1460" s="2" t="s">
        <v>128</v>
      </c>
      <c r="AK1460" s="2" t="s">
        <v>129</v>
      </c>
      <c r="AL1460" s="2" t="s">
        <v>129</v>
      </c>
      <c r="AM1460" s="2" t="s">
        <v>130</v>
      </c>
      <c r="AN1460" s="2"/>
      <c r="AO1460" s="22">
        <v>0</v>
      </c>
      <c r="AP1460" s="22">
        <v>548</v>
      </c>
      <c r="AQ1460" s="22">
        <v>653</v>
      </c>
      <c r="AR1460" s="22">
        <v>105</v>
      </c>
      <c r="AS1460" s="25">
        <v>27942.46</v>
      </c>
      <c r="AT1460" s="25">
        <v>0</v>
      </c>
      <c r="AU1460" s="25">
        <v>37000</v>
      </c>
      <c r="AV1460" s="25">
        <v>0</v>
      </c>
      <c r="AW1460" s="25">
        <v>27942.46</v>
      </c>
      <c r="AX1460" s="25">
        <v>37000</v>
      </c>
      <c r="AY1460" s="25">
        <v>9057.5400000000009</v>
      </c>
    </row>
    <row r="1461" spans="2:51">
      <c r="B1461" s="5" t="s">
        <v>17</v>
      </c>
      <c r="C1461" s="2" t="s">
        <v>600</v>
      </c>
      <c r="D1461" s="2" t="s">
        <v>100</v>
      </c>
      <c r="E1461" s="2"/>
      <c r="F1461" s="2"/>
      <c r="G1461" s="3">
        <v>46251</v>
      </c>
      <c r="H1461" s="2" t="s">
        <v>6772</v>
      </c>
      <c r="I1461" s="3">
        <v>46251</v>
      </c>
      <c r="J1461" s="2" t="s">
        <v>6773</v>
      </c>
      <c r="K1461" s="2" t="s">
        <v>208</v>
      </c>
      <c r="L1461" s="2"/>
      <c r="M1461" s="2" t="s">
        <v>90</v>
      </c>
      <c r="N1461" s="3"/>
      <c r="O1461" s="2"/>
      <c r="P1461" s="2"/>
      <c r="Q1461" s="2" t="s">
        <v>719</v>
      </c>
      <c r="R1461" s="2"/>
      <c r="S1461" s="2"/>
      <c r="T1461" s="3">
        <v>46251</v>
      </c>
      <c r="U1461" s="2" t="s">
        <v>6774</v>
      </c>
      <c r="V1461" s="2"/>
      <c r="W1461" s="2" t="s">
        <v>472</v>
      </c>
      <c r="X1461" s="2" t="s">
        <v>91</v>
      </c>
      <c r="Y1461" s="2" t="s">
        <v>512</v>
      </c>
      <c r="Z1461" s="2" t="s">
        <v>149</v>
      </c>
      <c r="AA1461" s="2" t="s">
        <v>90</v>
      </c>
      <c r="AB1461" s="2"/>
      <c r="AC1461" s="2" t="s">
        <v>114</v>
      </c>
      <c r="AD1461" s="2">
        <v>1</v>
      </c>
      <c r="AE1461" s="2" t="s">
        <v>422</v>
      </c>
      <c r="AF1461" s="2" t="s">
        <v>423</v>
      </c>
      <c r="AG1461" s="2" t="s">
        <v>423</v>
      </c>
      <c r="AH1461" s="2" t="s">
        <v>424</v>
      </c>
      <c r="AI1461" s="2"/>
      <c r="AJ1461" s="2" t="s">
        <v>138</v>
      </c>
      <c r="AK1461" s="2" t="s">
        <v>103</v>
      </c>
      <c r="AL1461" s="2" t="s">
        <v>103</v>
      </c>
      <c r="AM1461" s="2" t="s">
        <v>139</v>
      </c>
      <c r="AN1461" s="2" t="s">
        <v>6775</v>
      </c>
      <c r="AO1461" s="22">
        <v>0</v>
      </c>
      <c r="AP1461" s="22">
        <v>795</v>
      </c>
      <c r="AQ1461" s="22">
        <v>948</v>
      </c>
      <c r="AR1461" s="22">
        <v>153</v>
      </c>
      <c r="AS1461" s="25">
        <v>41260.83</v>
      </c>
      <c r="AT1461" s="25">
        <v>0</v>
      </c>
      <c r="AU1461" s="25">
        <v>57745</v>
      </c>
      <c r="AV1461" s="25">
        <v>0</v>
      </c>
      <c r="AW1461" s="25">
        <v>41260.83</v>
      </c>
      <c r="AX1461" s="25">
        <v>57745</v>
      </c>
      <c r="AY1461" s="25">
        <v>16484.169999999998</v>
      </c>
    </row>
    <row r="1462" spans="2:51">
      <c r="B1462" s="5" t="s">
        <v>17</v>
      </c>
      <c r="C1462" s="2" t="s">
        <v>600</v>
      </c>
      <c r="D1462" s="2"/>
      <c r="E1462" s="2"/>
      <c r="F1462" s="2"/>
      <c r="G1462" s="3">
        <v>46251</v>
      </c>
      <c r="H1462" s="2" t="s">
        <v>6776</v>
      </c>
      <c r="I1462" s="3">
        <v>46251</v>
      </c>
      <c r="J1462" s="2" t="s">
        <v>6777</v>
      </c>
      <c r="K1462" s="2" t="s">
        <v>208</v>
      </c>
      <c r="L1462" s="2"/>
      <c r="M1462" s="2" t="s">
        <v>90</v>
      </c>
      <c r="N1462" s="3"/>
      <c r="O1462" s="2"/>
      <c r="P1462" s="2"/>
      <c r="Q1462" s="2" t="s">
        <v>719</v>
      </c>
      <c r="R1462" s="2"/>
      <c r="S1462" s="2"/>
      <c r="T1462" s="3">
        <v>46251</v>
      </c>
      <c r="U1462" s="2" t="s">
        <v>6778</v>
      </c>
      <c r="V1462" s="2"/>
      <c r="W1462" s="2" t="s">
        <v>916</v>
      </c>
      <c r="X1462" s="2" t="s">
        <v>91</v>
      </c>
      <c r="Y1462" s="2" t="s">
        <v>753</v>
      </c>
      <c r="Z1462" s="2" t="s">
        <v>149</v>
      </c>
      <c r="AA1462" s="2" t="s">
        <v>90</v>
      </c>
      <c r="AB1462" s="2"/>
      <c r="AC1462" s="2" t="s">
        <v>114</v>
      </c>
      <c r="AD1462" s="2">
        <v>1</v>
      </c>
      <c r="AE1462" s="2" t="s">
        <v>422</v>
      </c>
      <c r="AF1462" s="2" t="s">
        <v>423</v>
      </c>
      <c r="AG1462" s="2" t="s">
        <v>423</v>
      </c>
      <c r="AH1462" s="2" t="s">
        <v>424</v>
      </c>
      <c r="AI1462" s="2"/>
      <c r="AJ1462" s="2" t="s">
        <v>306</v>
      </c>
      <c r="AK1462" s="2" t="s">
        <v>167</v>
      </c>
      <c r="AL1462" s="2" t="s">
        <v>167</v>
      </c>
      <c r="AM1462" s="2" t="s">
        <v>307</v>
      </c>
      <c r="AN1462" s="2" t="s">
        <v>1056</v>
      </c>
      <c r="AO1462" s="22">
        <v>0</v>
      </c>
      <c r="AP1462" s="22">
        <v>1164</v>
      </c>
      <c r="AQ1462" s="22">
        <v>2500</v>
      </c>
      <c r="AR1462" s="22">
        <v>1336</v>
      </c>
      <c r="AS1462" s="25">
        <v>105201.25</v>
      </c>
      <c r="AT1462" s="25">
        <v>0</v>
      </c>
      <c r="AU1462" s="25">
        <v>72927</v>
      </c>
      <c r="AV1462" s="25">
        <v>0</v>
      </c>
      <c r="AW1462" s="25">
        <v>105201.25</v>
      </c>
      <c r="AX1462" s="25">
        <v>72927</v>
      </c>
      <c r="AY1462" s="25">
        <v>-32274.25</v>
      </c>
    </row>
    <row r="1463" spans="2:51">
      <c r="B1463" s="5" t="s">
        <v>17</v>
      </c>
      <c r="C1463" s="2" t="s">
        <v>600</v>
      </c>
      <c r="D1463" s="2"/>
      <c r="E1463" s="2"/>
      <c r="F1463" s="2"/>
      <c r="G1463" s="3">
        <v>46251</v>
      </c>
      <c r="H1463" s="2" t="s">
        <v>6779</v>
      </c>
      <c r="I1463" s="3">
        <v>46251</v>
      </c>
      <c r="J1463" s="2" t="s">
        <v>6780</v>
      </c>
      <c r="K1463" s="2" t="s">
        <v>208</v>
      </c>
      <c r="L1463" s="2"/>
      <c r="M1463" s="2" t="s">
        <v>90</v>
      </c>
      <c r="N1463" s="3"/>
      <c r="O1463" s="2"/>
      <c r="P1463" s="2"/>
      <c r="Q1463" s="2" t="s">
        <v>719</v>
      </c>
      <c r="R1463" s="2"/>
      <c r="S1463" s="2"/>
      <c r="T1463" s="3">
        <v>46251</v>
      </c>
      <c r="U1463" s="2" t="s">
        <v>6781</v>
      </c>
      <c r="V1463" s="2"/>
      <c r="W1463" s="2" t="s">
        <v>867</v>
      </c>
      <c r="X1463" s="2" t="s">
        <v>91</v>
      </c>
      <c r="Y1463" s="2" t="s">
        <v>868</v>
      </c>
      <c r="Z1463" s="2" t="s">
        <v>149</v>
      </c>
      <c r="AA1463" s="2" t="s">
        <v>90</v>
      </c>
      <c r="AB1463" s="2"/>
      <c r="AC1463" s="2" t="s">
        <v>114</v>
      </c>
      <c r="AD1463" s="2">
        <v>1</v>
      </c>
      <c r="AE1463" s="2" t="s">
        <v>422</v>
      </c>
      <c r="AF1463" s="2" t="s">
        <v>423</v>
      </c>
      <c r="AG1463" s="2" t="s">
        <v>423</v>
      </c>
      <c r="AH1463" s="2" t="s">
        <v>424</v>
      </c>
      <c r="AI1463" s="2"/>
      <c r="AJ1463" s="2" t="s">
        <v>243</v>
      </c>
      <c r="AK1463" s="2" t="s">
        <v>11</v>
      </c>
      <c r="AL1463" s="2" t="s">
        <v>11</v>
      </c>
      <c r="AM1463" s="2" t="s">
        <v>244</v>
      </c>
      <c r="AN1463" s="2" t="s">
        <v>1056</v>
      </c>
      <c r="AO1463" s="22">
        <v>0</v>
      </c>
      <c r="AP1463" s="22">
        <v>465</v>
      </c>
      <c r="AQ1463" s="22">
        <v>465</v>
      </c>
      <c r="AR1463" s="22">
        <v>0</v>
      </c>
      <c r="AS1463" s="25">
        <v>24960.62</v>
      </c>
      <c r="AT1463" s="25">
        <v>3290.06</v>
      </c>
      <c r="AU1463" s="25">
        <v>31699</v>
      </c>
      <c r="AV1463" s="25">
        <v>0</v>
      </c>
      <c r="AW1463" s="25">
        <v>21670.560000000001</v>
      </c>
      <c r="AX1463" s="25">
        <v>31699</v>
      </c>
      <c r="AY1463" s="25">
        <v>10028.44</v>
      </c>
    </row>
    <row r="1464" spans="2:51">
      <c r="B1464" s="5" t="s">
        <v>17</v>
      </c>
      <c r="C1464" s="2" t="s">
        <v>600</v>
      </c>
      <c r="D1464" s="2" t="s">
        <v>100</v>
      </c>
      <c r="E1464" s="2"/>
      <c r="F1464" s="2"/>
      <c r="G1464" s="3">
        <v>46251</v>
      </c>
      <c r="H1464" s="2" t="s">
        <v>6782</v>
      </c>
      <c r="I1464" s="3">
        <v>46251</v>
      </c>
      <c r="J1464" s="2" t="s">
        <v>6783</v>
      </c>
      <c r="K1464" s="2" t="s">
        <v>208</v>
      </c>
      <c r="L1464" s="2"/>
      <c r="M1464" s="2" t="s">
        <v>90</v>
      </c>
      <c r="N1464" s="3"/>
      <c r="O1464" s="2"/>
      <c r="P1464" s="2"/>
      <c r="Q1464" s="2" t="s">
        <v>719</v>
      </c>
      <c r="R1464" s="2"/>
      <c r="S1464" s="2"/>
      <c r="T1464" s="3">
        <v>46251</v>
      </c>
      <c r="U1464" s="2" t="s">
        <v>6784</v>
      </c>
      <c r="V1464" s="2"/>
      <c r="W1464" s="2" t="s">
        <v>1337</v>
      </c>
      <c r="X1464" s="2" t="s">
        <v>91</v>
      </c>
      <c r="Y1464" s="2" t="s">
        <v>1338</v>
      </c>
      <c r="Z1464" s="2" t="s">
        <v>149</v>
      </c>
      <c r="AA1464" s="2" t="s">
        <v>2728</v>
      </c>
      <c r="AB1464" s="2" t="s">
        <v>2729</v>
      </c>
      <c r="AC1464" s="2" t="s">
        <v>114</v>
      </c>
      <c r="AD1464" s="2">
        <v>1</v>
      </c>
      <c r="AE1464" s="2" t="s">
        <v>422</v>
      </c>
      <c r="AF1464" s="2" t="s">
        <v>423</v>
      </c>
      <c r="AG1464" s="2" t="s">
        <v>423</v>
      </c>
      <c r="AH1464" s="2" t="s">
        <v>424</v>
      </c>
      <c r="AI1464" s="2"/>
      <c r="AJ1464" s="2" t="s">
        <v>236</v>
      </c>
      <c r="AK1464" s="2" t="s">
        <v>168</v>
      </c>
      <c r="AL1464" s="2" t="s">
        <v>168</v>
      </c>
      <c r="AM1464" s="2" t="s">
        <v>237</v>
      </c>
      <c r="AN1464" s="2" t="s">
        <v>1056</v>
      </c>
      <c r="AO1464" s="22">
        <v>0</v>
      </c>
      <c r="AP1464" s="22">
        <v>204</v>
      </c>
      <c r="AQ1464" s="22">
        <v>382</v>
      </c>
      <c r="AR1464" s="22">
        <v>178</v>
      </c>
      <c r="AS1464" s="25">
        <v>15139.41</v>
      </c>
      <c r="AT1464" s="25">
        <v>0</v>
      </c>
      <c r="AU1464" s="25">
        <v>25790</v>
      </c>
      <c r="AV1464" s="25">
        <v>0</v>
      </c>
      <c r="AW1464" s="25">
        <v>15139.41</v>
      </c>
      <c r="AX1464" s="25">
        <v>25790</v>
      </c>
      <c r="AY1464" s="25">
        <v>10650.59</v>
      </c>
    </row>
    <row r="1465" spans="2:51">
      <c r="B1465" s="5" t="s">
        <v>17</v>
      </c>
      <c r="C1465" s="2" t="s">
        <v>600</v>
      </c>
      <c r="D1465" s="2" t="s">
        <v>100</v>
      </c>
      <c r="E1465" s="2"/>
      <c r="F1465" s="2"/>
      <c r="G1465" s="3">
        <v>46251</v>
      </c>
      <c r="H1465" s="2" t="s">
        <v>6785</v>
      </c>
      <c r="I1465" s="3">
        <v>46251</v>
      </c>
      <c r="J1465" s="2" t="s">
        <v>6786</v>
      </c>
      <c r="K1465" s="2" t="s">
        <v>208</v>
      </c>
      <c r="L1465" s="2"/>
      <c r="M1465" s="2" t="s">
        <v>90</v>
      </c>
      <c r="N1465" s="3"/>
      <c r="O1465" s="2"/>
      <c r="P1465" s="2"/>
      <c r="Q1465" s="2" t="s">
        <v>719</v>
      </c>
      <c r="R1465" s="2"/>
      <c r="S1465" s="2"/>
      <c r="T1465" s="3">
        <v>46251</v>
      </c>
      <c r="U1465" s="2" t="s">
        <v>6787</v>
      </c>
      <c r="V1465" s="2"/>
      <c r="W1465" s="2" t="s">
        <v>425</v>
      </c>
      <c r="X1465" s="2" t="s">
        <v>91</v>
      </c>
      <c r="Y1465" s="2" t="s">
        <v>471</v>
      </c>
      <c r="Z1465" s="2" t="s">
        <v>149</v>
      </c>
      <c r="AA1465" s="2" t="s">
        <v>90</v>
      </c>
      <c r="AB1465" s="2"/>
      <c r="AC1465" s="2" t="s">
        <v>114</v>
      </c>
      <c r="AD1465" s="2">
        <v>1</v>
      </c>
      <c r="AE1465" s="2" t="s">
        <v>422</v>
      </c>
      <c r="AF1465" s="2" t="s">
        <v>423</v>
      </c>
      <c r="AG1465" s="2" t="s">
        <v>423</v>
      </c>
      <c r="AH1465" s="2" t="s">
        <v>424</v>
      </c>
      <c r="AI1465" s="2"/>
      <c r="AJ1465" s="2" t="s">
        <v>138</v>
      </c>
      <c r="AK1465" s="2" t="s">
        <v>103</v>
      </c>
      <c r="AL1465" s="2" t="s">
        <v>103</v>
      </c>
      <c r="AM1465" s="2" t="s">
        <v>139</v>
      </c>
      <c r="AN1465" s="2" t="s">
        <v>6788</v>
      </c>
      <c r="AO1465" s="22">
        <v>0</v>
      </c>
      <c r="AP1465" s="22">
        <v>866</v>
      </c>
      <c r="AQ1465" s="22">
        <v>991</v>
      </c>
      <c r="AR1465" s="22">
        <v>125</v>
      </c>
      <c r="AS1465" s="25">
        <v>39868.26</v>
      </c>
      <c r="AT1465" s="25">
        <v>0</v>
      </c>
      <c r="AU1465" s="25">
        <v>56995</v>
      </c>
      <c r="AV1465" s="25">
        <v>0</v>
      </c>
      <c r="AW1465" s="25">
        <v>39868.26</v>
      </c>
      <c r="AX1465" s="25">
        <v>56995</v>
      </c>
      <c r="AY1465" s="25">
        <v>17126.740000000002</v>
      </c>
    </row>
    <row r="1466" spans="2:51">
      <c r="B1466" s="5" t="s">
        <v>17</v>
      </c>
      <c r="C1466" s="2" t="s">
        <v>600</v>
      </c>
      <c r="D1466" s="2"/>
      <c r="E1466" s="2"/>
      <c r="F1466" s="2"/>
      <c r="G1466" s="3">
        <v>46251</v>
      </c>
      <c r="H1466" s="2" t="s">
        <v>6789</v>
      </c>
      <c r="I1466" s="3">
        <v>46251</v>
      </c>
      <c r="J1466" s="2" t="s">
        <v>6790</v>
      </c>
      <c r="K1466" s="2" t="s">
        <v>208</v>
      </c>
      <c r="L1466" s="2"/>
      <c r="M1466" s="2" t="s">
        <v>90</v>
      </c>
      <c r="N1466" s="3"/>
      <c r="O1466" s="2"/>
      <c r="P1466" s="2"/>
      <c r="Q1466" s="2" t="s">
        <v>719</v>
      </c>
      <c r="R1466" s="2"/>
      <c r="S1466" s="2"/>
      <c r="T1466" s="3">
        <v>46251</v>
      </c>
      <c r="U1466" s="2" t="s">
        <v>6791</v>
      </c>
      <c r="V1466" s="2"/>
      <c r="W1466" s="2" t="s">
        <v>869</v>
      </c>
      <c r="X1466" s="2" t="s">
        <v>91</v>
      </c>
      <c r="Y1466" s="2" t="s">
        <v>654</v>
      </c>
      <c r="Z1466" s="2" t="s">
        <v>149</v>
      </c>
      <c r="AA1466" s="2" t="s">
        <v>90</v>
      </c>
      <c r="AB1466" s="2"/>
      <c r="AC1466" s="2" t="s">
        <v>114</v>
      </c>
      <c r="AD1466" s="2">
        <v>1</v>
      </c>
      <c r="AE1466" s="2" t="s">
        <v>422</v>
      </c>
      <c r="AF1466" s="2" t="s">
        <v>423</v>
      </c>
      <c r="AG1466" s="2" t="s">
        <v>423</v>
      </c>
      <c r="AH1466" s="2" t="s">
        <v>424</v>
      </c>
      <c r="AI1466" s="2"/>
      <c r="AJ1466" s="2" t="s">
        <v>138</v>
      </c>
      <c r="AK1466" s="2" t="s">
        <v>103</v>
      </c>
      <c r="AL1466" s="2" t="s">
        <v>103</v>
      </c>
      <c r="AM1466" s="2" t="s">
        <v>139</v>
      </c>
      <c r="AN1466" s="2" t="s">
        <v>6792</v>
      </c>
      <c r="AO1466" s="22">
        <v>0</v>
      </c>
      <c r="AP1466" s="22">
        <v>850</v>
      </c>
      <c r="AQ1466" s="22">
        <v>1000</v>
      </c>
      <c r="AR1466" s="22">
        <v>150</v>
      </c>
      <c r="AS1466" s="25">
        <v>40597.120000000003</v>
      </c>
      <c r="AT1466" s="25">
        <v>478.57</v>
      </c>
      <c r="AU1466" s="25">
        <v>56245</v>
      </c>
      <c r="AV1466" s="25">
        <v>0</v>
      </c>
      <c r="AW1466" s="25">
        <v>40118.550000000003</v>
      </c>
      <c r="AX1466" s="25">
        <v>56245</v>
      </c>
      <c r="AY1466" s="25">
        <v>16126.45</v>
      </c>
    </row>
    <row r="1467" spans="2:51">
      <c r="B1467" s="5" t="s">
        <v>17</v>
      </c>
      <c r="C1467" s="2" t="s">
        <v>600</v>
      </c>
      <c r="D1467" s="2" t="s">
        <v>100</v>
      </c>
      <c r="E1467" s="2"/>
      <c r="F1467" s="2"/>
      <c r="G1467" s="3">
        <v>46251</v>
      </c>
      <c r="H1467" s="2" t="s">
        <v>6793</v>
      </c>
      <c r="I1467" s="3">
        <v>46251</v>
      </c>
      <c r="J1467" s="2" t="s">
        <v>6794</v>
      </c>
      <c r="K1467" s="2" t="s">
        <v>208</v>
      </c>
      <c r="L1467" s="2"/>
      <c r="M1467" s="2" t="s">
        <v>90</v>
      </c>
      <c r="N1467" s="3"/>
      <c r="O1467" s="2"/>
      <c r="P1467" s="2"/>
      <c r="Q1467" s="2" t="s">
        <v>719</v>
      </c>
      <c r="R1467" s="2"/>
      <c r="S1467" s="2"/>
      <c r="T1467" s="3">
        <v>46251</v>
      </c>
      <c r="U1467" s="2" t="s">
        <v>6795</v>
      </c>
      <c r="V1467" s="2"/>
      <c r="W1467" s="2" t="s">
        <v>819</v>
      </c>
      <c r="X1467" s="2" t="s">
        <v>91</v>
      </c>
      <c r="Y1467" s="2" t="s">
        <v>820</v>
      </c>
      <c r="Z1467" s="2" t="s">
        <v>149</v>
      </c>
      <c r="AA1467" s="2" t="s">
        <v>90</v>
      </c>
      <c r="AB1467" s="2"/>
      <c r="AC1467" s="2" t="s">
        <v>114</v>
      </c>
      <c r="AD1467" s="2">
        <v>1</v>
      </c>
      <c r="AE1467" s="2" t="s">
        <v>422</v>
      </c>
      <c r="AF1467" s="2" t="s">
        <v>423</v>
      </c>
      <c r="AG1467" s="2" t="s">
        <v>423</v>
      </c>
      <c r="AH1467" s="2" t="s">
        <v>424</v>
      </c>
      <c r="AI1467" s="2"/>
      <c r="AJ1467" s="2" t="s">
        <v>236</v>
      </c>
      <c r="AK1467" s="2" t="s">
        <v>168</v>
      </c>
      <c r="AL1467" s="2" t="s">
        <v>168</v>
      </c>
      <c r="AM1467" s="2" t="s">
        <v>237</v>
      </c>
      <c r="AN1467" s="2" t="s">
        <v>6796</v>
      </c>
      <c r="AO1467" s="22">
        <v>0</v>
      </c>
      <c r="AP1467" s="22">
        <v>217</v>
      </c>
      <c r="AQ1467" s="22">
        <v>373</v>
      </c>
      <c r="AR1467" s="22">
        <v>156</v>
      </c>
      <c r="AS1467" s="25">
        <v>15864.12</v>
      </c>
      <c r="AT1467" s="25">
        <v>291.02</v>
      </c>
      <c r="AU1467" s="25">
        <v>25790</v>
      </c>
      <c r="AV1467" s="25">
        <v>0</v>
      </c>
      <c r="AW1467" s="25">
        <v>15573.1</v>
      </c>
      <c r="AX1467" s="25">
        <v>25790</v>
      </c>
      <c r="AY1467" s="25">
        <v>10216.9</v>
      </c>
    </row>
    <row r="1468" spans="2:51">
      <c r="B1468" s="5" t="s">
        <v>17</v>
      </c>
      <c r="C1468" s="2" t="s">
        <v>600</v>
      </c>
      <c r="D1468" s="2"/>
      <c r="E1468" s="2"/>
      <c r="F1468" s="2"/>
      <c r="G1468" s="3">
        <v>46251</v>
      </c>
      <c r="H1468" s="2" t="s">
        <v>6797</v>
      </c>
      <c r="I1468" s="3">
        <v>46251</v>
      </c>
      <c r="J1468" s="2" t="s">
        <v>6798</v>
      </c>
      <c r="K1468" s="2" t="s">
        <v>208</v>
      </c>
      <c r="L1468" s="2"/>
      <c r="M1468" s="2" t="s">
        <v>90</v>
      </c>
      <c r="N1468" s="3"/>
      <c r="O1468" s="2"/>
      <c r="P1468" s="2"/>
      <c r="Q1468" s="2" t="s">
        <v>719</v>
      </c>
      <c r="R1468" s="2"/>
      <c r="S1468" s="2"/>
      <c r="T1468" s="3">
        <v>46251</v>
      </c>
      <c r="U1468" s="2" t="s">
        <v>6799</v>
      </c>
      <c r="V1468" s="2"/>
      <c r="W1468" s="2" t="s">
        <v>720</v>
      </c>
      <c r="X1468" s="2" t="s">
        <v>91</v>
      </c>
      <c r="Y1468" s="2" t="s">
        <v>566</v>
      </c>
      <c r="Z1468" s="2" t="s">
        <v>149</v>
      </c>
      <c r="AA1468" s="2" t="s">
        <v>90</v>
      </c>
      <c r="AB1468" s="2"/>
      <c r="AC1468" s="2" t="s">
        <v>114</v>
      </c>
      <c r="AD1468" s="2">
        <v>1</v>
      </c>
      <c r="AE1468" s="2" t="s">
        <v>321</v>
      </c>
      <c r="AF1468" s="2" t="s">
        <v>322</v>
      </c>
      <c r="AG1468" s="2" t="s">
        <v>322</v>
      </c>
      <c r="AH1468" s="2" t="s">
        <v>323</v>
      </c>
      <c r="AI1468" s="2" t="s">
        <v>556</v>
      </c>
      <c r="AJ1468" s="2" t="s">
        <v>231</v>
      </c>
      <c r="AK1468" s="2" t="s">
        <v>207</v>
      </c>
      <c r="AL1468" s="2" t="s">
        <v>207</v>
      </c>
      <c r="AM1468" s="2" t="s">
        <v>178</v>
      </c>
      <c r="AN1468" s="2"/>
      <c r="AO1468" s="22">
        <v>0</v>
      </c>
      <c r="AP1468" s="22">
        <v>115</v>
      </c>
      <c r="AQ1468" s="22">
        <v>225</v>
      </c>
      <c r="AR1468" s="22">
        <v>110</v>
      </c>
      <c r="AS1468" s="25">
        <v>10602.99</v>
      </c>
      <c r="AT1468" s="25">
        <v>192.91</v>
      </c>
      <c r="AU1468" s="25">
        <v>13500</v>
      </c>
      <c r="AV1468" s="25">
        <v>0</v>
      </c>
      <c r="AW1468" s="25">
        <v>10410.08</v>
      </c>
      <c r="AX1468" s="25">
        <v>13500</v>
      </c>
      <c r="AY1468" s="25">
        <v>3089.92</v>
      </c>
    </row>
    <row r="1469" spans="2:51">
      <c r="B1469" s="5" t="s">
        <v>17</v>
      </c>
      <c r="C1469" s="2" t="s">
        <v>600</v>
      </c>
      <c r="D1469" s="2" t="s">
        <v>100</v>
      </c>
      <c r="E1469" s="2"/>
      <c r="F1469" s="2"/>
      <c r="G1469" s="3">
        <v>46251</v>
      </c>
      <c r="H1469" s="2" t="s">
        <v>6800</v>
      </c>
      <c r="I1469" s="3">
        <v>46251</v>
      </c>
      <c r="J1469" s="2" t="s">
        <v>6801</v>
      </c>
      <c r="K1469" s="2" t="s">
        <v>208</v>
      </c>
      <c r="L1469" s="2"/>
      <c r="M1469" s="2" t="s">
        <v>90</v>
      </c>
      <c r="N1469" s="3"/>
      <c r="O1469" s="2"/>
      <c r="P1469" s="2"/>
      <c r="Q1469" s="2" t="s">
        <v>719</v>
      </c>
      <c r="R1469" s="2"/>
      <c r="S1469" s="2"/>
      <c r="T1469" s="3">
        <v>46251</v>
      </c>
      <c r="U1469" s="2" t="s">
        <v>6802</v>
      </c>
      <c r="V1469" s="2"/>
      <c r="W1469" s="2" t="s">
        <v>520</v>
      </c>
      <c r="X1469" s="2" t="s">
        <v>91</v>
      </c>
      <c r="Y1469" s="2" t="s">
        <v>521</v>
      </c>
      <c r="Z1469" s="2" t="s">
        <v>149</v>
      </c>
      <c r="AA1469" s="2" t="s">
        <v>710</v>
      </c>
      <c r="AB1469" s="2"/>
      <c r="AC1469" s="2" t="s">
        <v>114</v>
      </c>
      <c r="AD1469" s="2">
        <v>1</v>
      </c>
      <c r="AE1469" s="2" t="s">
        <v>321</v>
      </c>
      <c r="AF1469" s="2" t="s">
        <v>322</v>
      </c>
      <c r="AG1469" s="2" t="s">
        <v>322</v>
      </c>
      <c r="AH1469" s="2" t="s">
        <v>323</v>
      </c>
      <c r="AI1469" s="2" t="s">
        <v>556</v>
      </c>
      <c r="AJ1469" s="2" t="s">
        <v>187</v>
      </c>
      <c r="AK1469" s="2" t="s">
        <v>6</v>
      </c>
      <c r="AL1469" s="2" t="s">
        <v>6</v>
      </c>
      <c r="AM1469" s="2" t="s">
        <v>188</v>
      </c>
      <c r="AN1469" s="2"/>
      <c r="AO1469" s="22">
        <v>0</v>
      </c>
      <c r="AP1469" s="22">
        <v>440</v>
      </c>
      <c r="AQ1469" s="22">
        <v>572</v>
      </c>
      <c r="AR1469" s="22">
        <v>132</v>
      </c>
      <c r="AS1469" s="25">
        <v>24653.25</v>
      </c>
      <c r="AT1469" s="25">
        <v>0</v>
      </c>
      <c r="AU1469" s="25">
        <v>31620</v>
      </c>
      <c r="AV1469" s="25">
        <v>0</v>
      </c>
      <c r="AW1469" s="25">
        <v>24653.25</v>
      </c>
      <c r="AX1469" s="25">
        <v>31620</v>
      </c>
      <c r="AY1469" s="25">
        <v>6966.75</v>
      </c>
    </row>
    <row r="1470" spans="2:51" hidden="1">
      <c r="B1470" s="5" t="s">
        <v>18</v>
      </c>
      <c r="C1470" s="2" t="s">
        <v>99</v>
      </c>
      <c r="D1470" s="2"/>
      <c r="E1470" s="2"/>
      <c r="F1470" s="2"/>
      <c r="G1470" s="3">
        <v>46252</v>
      </c>
      <c r="H1470" s="2" t="s">
        <v>6803</v>
      </c>
      <c r="I1470" s="3">
        <v>46252</v>
      </c>
      <c r="J1470" s="2" t="s">
        <v>6804</v>
      </c>
      <c r="K1470" s="2"/>
      <c r="L1470" s="2"/>
      <c r="M1470" s="2" t="s">
        <v>90</v>
      </c>
      <c r="N1470" s="3"/>
      <c r="O1470" s="2" t="s">
        <v>6805</v>
      </c>
      <c r="P1470" s="2"/>
      <c r="Q1470" s="2" t="s">
        <v>34</v>
      </c>
      <c r="R1470" s="2" t="s">
        <v>34</v>
      </c>
      <c r="S1470" s="2"/>
      <c r="T1470" s="3"/>
      <c r="U1470" s="2"/>
      <c r="V1470" s="2"/>
      <c r="W1470" s="2" t="s">
        <v>1377</v>
      </c>
      <c r="X1470" s="2" t="s">
        <v>91</v>
      </c>
      <c r="Y1470" s="2" t="s">
        <v>383</v>
      </c>
      <c r="Z1470" s="2" t="s">
        <v>92</v>
      </c>
      <c r="AA1470" s="2" t="s">
        <v>90</v>
      </c>
      <c r="AB1470" s="2"/>
      <c r="AC1470" s="2" t="s">
        <v>114</v>
      </c>
      <c r="AD1470" s="2">
        <v>1</v>
      </c>
      <c r="AE1470" s="2" t="s">
        <v>212</v>
      </c>
      <c r="AF1470" s="2" t="s">
        <v>213</v>
      </c>
      <c r="AG1470" s="2" t="s">
        <v>103</v>
      </c>
      <c r="AH1470" s="2" t="s">
        <v>214</v>
      </c>
      <c r="AI1470" s="2" t="s">
        <v>215</v>
      </c>
      <c r="AJ1470" s="2" t="s">
        <v>179</v>
      </c>
      <c r="AK1470" s="2" t="s">
        <v>8</v>
      </c>
      <c r="AL1470" s="2" t="s">
        <v>8</v>
      </c>
      <c r="AM1470" s="2" t="s">
        <v>712</v>
      </c>
      <c r="AN1470" s="2"/>
      <c r="AO1470" s="22">
        <v>0</v>
      </c>
      <c r="AP1470" s="22">
        <v>0</v>
      </c>
      <c r="AQ1470" s="22">
        <v>0</v>
      </c>
      <c r="AR1470" s="22">
        <v>0</v>
      </c>
      <c r="AS1470" s="25">
        <v>23000</v>
      </c>
      <c r="AT1470" s="25">
        <v>0</v>
      </c>
      <c r="AU1470" s="25">
        <v>31617</v>
      </c>
      <c r="AV1470" s="25">
        <v>0</v>
      </c>
      <c r="AW1470" s="25">
        <v>23000</v>
      </c>
      <c r="AX1470" s="25">
        <v>31617</v>
      </c>
      <c r="AY1470" s="25">
        <v>8617</v>
      </c>
    </row>
    <row r="1471" spans="2:51" hidden="1">
      <c r="B1471" s="5" t="s">
        <v>18</v>
      </c>
      <c r="C1471" s="2" t="s">
        <v>99</v>
      </c>
      <c r="D1471" s="2" t="s">
        <v>100</v>
      </c>
      <c r="E1471" s="2"/>
      <c r="F1471" s="2"/>
      <c r="G1471" s="3">
        <v>46252</v>
      </c>
      <c r="H1471" s="2" t="s">
        <v>6806</v>
      </c>
      <c r="I1471" s="3">
        <v>46252</v>
      </c>
      <c r="J1471" s="2" t="s">
        <v>6807</v>
      </c>
      <c r="K1471" s="2"/>
      <c r="L1471" s="2"/>
      <c r="M1471" s="2" t="s">
        <v>90</v>
      </c>
      <c r="N1471" s="3"/>
      <c r="O1471" s="2" t="s">
        <v>6808</v>
      </c>
      <c r="P1471" s="2"/>
      <c r="Q1471" s="2" t="s">
        <v>34</v>
      </c>
      <c r="R1471" s="2" t="s">
        <v>34</v>
      </c>
      <c r="S1471" s="2"/>
      <c r="T1471" s="3"/>
      <c r="U1471" s="2"/>
      <c r="V1471" s="2"/>
      <c r="W1471" s="2" t="s">
        <v>420</v>
      </c>
      <c r="X1471" s="2" t="s">
        <v>91</v>
      </c>
      <c r="Y1471" s="2" t="s">
        <v>383</v>
      </c>
      <c r="Z1471" s="2" t="s">
        <v>92</v>
      </c>
      <c r="AA1471" s="2" t="s">
        <v>90</v>
      </c>
      <c r="AB1471" s="2"/>
      <c r="AC1471" s="2" t="s">
        <v>114</v>
      </c>
      <c r="AD1471" s="2">
        <v>1</v>
      </c>
      <c r="AE1471" s="2" t="s">
        <v>212</v>
      </c>
      <c r="AF1471" s="2" t="s">
        <v>213</v>
      </c>
      <c r="AG1471" s="2" t="s">
        <v>103</v>
      </c>
      <c r="AH1471" s="2" t="s">
        <v>214</v>
      </c>
      <c r="AI1471" s="2" t="s">
        <v>215</v>
      </c>
      <c r="AJ1471" s="2" t="s">
        <v>179</v>
      </c>
      <c r="AK1471" s="2" t="s">
        <v>8</v>
      </c>
      <c r="AL1471" s="2" t="s">
        <v>8</v>
      </c>
      <c r="AM1471" s="2" t="s">
        <v>712</v>
      </c>
      <c r="AN1471" s="2"/>
      <c r="AO1471" s="22">
        <v>0</v>
      </c>
      <c r="AP1471" s="22">
        <v>0</v>
      </c>
      <c r="AQ1471" s="22">
        <v>0</v>
      </c>
      <c r="AR1471" s="22">
        <v>0</v>
      </c>
      <c r="AS1471" s="25">
        <v>23000</v>
      </c>
      <c r="AT1471" s="25">
        <v>0</v>
      </c>
      <c r="AU1471" s="25">
        <v>31617</v>
      </c>
      <c r="AV1471" s="25">
        <v>0</v>
      </c>
      <c r="AW1471" s="25">
        <v>23000</v>
      </c>
      <c r="AX1471" s="25">
        <v>31617</v>
      </c>
      <c r="AY1471" s="25">
        <v>8617</v>
      </c>
    </row>
    <row r="1472" spans="2:51" hidden="1">
      <c r="B1472" s="5" t="s">
        <v>18</v>
      </c>
      <c r="C1472" s="2" t="s">
        <v>99</v>
      </c>
      <c r="D1472" s="2"/>
      <c r="E1472" s="2"/>
      <c r="F1472" s="2"/>
      <c r="G1472" s="3">
        <v>46252</v>
      </c>
      <c r="H1472" s="2" t="s">
        <v>6809</v>
      </c>
      <c r="I1472" s="3">
        <v>46252</v>
      </c>
      <c r="J1472" s="2" t="s">
        <v>6810</v>
      </c>
      <c r="K1472" s="2"/>
      <c r="L1472" s="2"/>
      <c r="M1472" s="2" t="s">
        <v>90</v>
      </c>
      <c r="N1472" s="3"/>
      <c r="O1472" s="2"/>
      <c r="P1472" s="2"/>
      <c r="Q1472" s="2" t="s">
        <v>30</v>
      </c>
      <c r="R1472" s="2" t="s">
        <v>30</v>
      </c>
      <c r="S1472" s="2"/>
      <c r="T1472" s="3"/>
      <c r="U1472" s="2"/>
      <c r="V1472" s="2"/>
      <c r="W1472" s="2" t="s">
        <v>727</v>
      </c>
      <c r="X1472" s="2" t="s">
        <v>91</v>
      </c>
      <c r="Y1472" s="2" t="s">
        <v>383</v>
      </c>
      <c r="Z1472" s="2" t="s">
        <v>92</v>
      </c>
      <c r="AA1472" s="2" t="s">
        <v>90</v>
      </c>
      <c r="AB1472" s="2"/>
      <c r="AC1472" s="2" t="s">
        <v>114</v>
      </c>
      <c r="AD1472" s="2">
        <v>1</v>
      </c>
      <c r="AE1472" s="2" t="s">
        <v>676</v>
      </c>
      <c r="AF1472" s="2" t="s">
        <v>677</v>
      </c>
      <c r="AG1472" s="2" t="s">
        <v>103</v>
      </c>
      <c r="AH1472" s="2" t="s">
        <v>397</v>
      </c>
      <c r="AI1472" s="2" t="s">
        <v>678</v>
      </c>
      <c r="AJ1472" s="2" t="s">
        <v>179</v>
      </c>
      <c r="AK1472" s="2" t="s">
        <v>8</v>
      </c>
      <c r="AL1472" s="2" t="s">
        <v>8</v>
      </c>
      <c r="AM1472" s="2" t="s">
        <v>712</v>
      </c>
      <c r="AN1472" s="2"/>
      <c r="AO1472" s="22">
        <v>0</v>
      </c>
      <c r="AP1472" s="22">
        <v>0</v>
      </c>
      <c r="AQ1472" s="22">
        <v>0</v>
      </c>
      <c r="AR1472" s="22">
        <v>0</v>
      </c>
      <c r="AS1472" s="25">
        <v>23000</v>
      </c>
      <c r="AT1472" s="25">
        <v>0</v>
      </c>
      <c r="AU1472" s="25">
        <v>32799</v>
      </c>
      <c r="AV1472" s="25">
        <v>0</v>
      </c>
      <c r="AW1472" s="25">
        <v>23000</v>
      </c>
      <c r="AX1472" s="25">
        <v>32799</v>
      </c>
      <c r="AY1472" s="25">
        <v>9799</v>
      </c>
    </row>
    <row r="1473" spans="2:51" hidden="1">
      <c r="B1473" s="5" t="s">
        <v>18</v>
      </c>
      <c r="C1473" s="2" t="s">
        <v>99</v>
      </c>
      <c r="D1473" s="2"/>
      <c r="E1473" s="2"/>
      <c r="F1473" s="2"/>
      <c r="G1473" s="3">
        <v>46252</v>
      </c>
      <c r="H1473" s="2" t="s">
        <v>6811</v>
      </c>
      <c r="I1473" s="3">
        <v>46252</v>
      </c>
      <c r="J1473" s="2" t="s">
        <v>6812</v>
      </c>
      <c r="K1473" s="2"/>
      <c r="L1473" s="2"/>
      <c r="M1473" s="2" t="s">
        <v>90</v>
      </c>
      <c r="N1473" s="3"/>
      <c r="O1473" s="2"/>
      <c r="P1473" s="2"/>
      <c r="Q1473" s="2" t="s">
        <v>30</v>
      </c>
      <c r="R1473" s="2" t="s">
        <v>30</v>
      </c>
      <c r="S1473" s="2"/>
      <c r="T1473" s="3"/>
      <c r="U1473" s="2"/>
      <c r="V1473" s="2"/>
      <c r="W1473" s="2" t="s">
        <v>976</v>
      </c>
      <c r="X1473" s="2" t="s">
        <v>91</v>
      </c>
      <c r="Y1473" s="2" t="s">
        <v>383</v>
      </c>
      <c r="Z1473" s="2" t="s">
        <v>92</v>
      </c>
      <c r="AA1473" s="2" t="s">
        <v>90</v>
      </c>
      <c r="AB1473" s="2"/>
      <c r="AC1473" s="2" t="s">
        <v>114</v>
      </c>
      <c r="AD1473" s="2">
        <v>1</v>
      </c>
      <c r="AE1473" s="2" t="s">
        <v>212</v>
      </c>
      <c r="AF1473" s="2" t="s">
        <v>213</v>
      </c>
      <c r="AG1473" s="2" t="s">
        <v>103</v>
      </c>
      <c r="AH1473" s="2" t="s">
        <v>214</v>
      </c>
      <c r="AI1473" s="2" t="s">
        <v>215</v>
      </c>
      <c r="AJ1473" s="2" t="s">
        <v>179</v>
      </c>
      <c r="AK1473" s="2" t="s">
        <v>8</v>
      </c>
      <c r="AL1473" s="2" t="s">
        <v>8</v>
      </c>
      <c r="AM1473" s="2" t="s">
        <v>712</v>
      </c>
      <c r="AN1473" s="2"/>
      <c r="AO1473" s="22">
        <v>0</v>
      </c>
      <c r="AP1473" s="22">
        <v>0</v>
      </c>
      <c r="AQ1473" s="22">
        <v>0</v>
      </c>
      <c r="AR1473" s="22">
        <v>0</v>
      </c>
      <c r="AS1473" s="25">
        <v>23000</v>
      </c>
      <c r="AT1473" s="25">
        <v>0</v>
      </c>
      <c r="AU1473" s="25">
        <v>31617</v>
      </c>
      <c r="AV1473" s="25">
        <v>0</v>
      </c>
      <c r="AW1473" s="25">
        <v>23000</v>
      </c>
      <c r="AX1473" s="25">
        <v>31617</v>
      </c>
      <c r="AY1473" s="25">
        <v>8617</v>
      </c>
    </row>
    <row r="1474" spans="2:51">
      <c r="B1474" s="5" t="s">
        <v>18</v>
      </c>
      <c r="C1474" s="2" t="s">
        <v>99</v>
      </c>
      <c r="D1474" s="2" t="s">
        <v>100</v>
      </c>
      <c r="E1474" s="2"/>
      <c r="F1474" s="2"/>
      <c r="G1474" s="3">
        <v>46252</v>
      </c>
      <c r="H1474" s="2" t="s">
        <v>6813</v>
      </c>
      <c r="I1474" s="3">
        <v>46252</v>
      </c>
      <c r="J1474" s="2" t="s">
        <v>6814</v>
      </c>
      <c r="K1474" s="2"/>
      <c r="L1474" s="2"/>
      <c r="M1474" s="2" t="s">
        <v>90</v>
      </c>
      <c r="N1474" s="3"/>
      <c r="O1474" s="2"/>
      <c r="P1474" s="2"/>
      <c r="Q1474" s="2" t="s">
        <v>30</v>
      </c>
      <c r="R1474" s="2" t="s">
        <v>30</v>
      </c>
      <c r="S1474" s="2"/>
      <c r="T1474" s="3"/>
      <c r="U1474" s="2"/>
      <c r="V1474" s="2"/>
      <c r="W1474" s="2" t="s">
        <v>995</v>
      </c>
      <c r="X1474" s="2" t="s">
        <v>91</v>
      </c>
      <c r="Y1474" s="2" t="s">
        <v>559</v>
      </c>
      <c r="Z1474" s="2" t="s">
        <v>149</v>
      </c>
      <c r="AA1474" s="2" t="s">
        <v>90</v>
      </c>
      <c r="AB1474" s="2"/>
      <c r="AC1474" s="2" t="s">
        <v>114</v>
      </c>
      <c r="AD1474" s="2">
        <v>1</v>
      </c>
      <c r="AE1474" s="2" t="s">
        <v>676</v>
      </c>
      <c r="AF1474" s="2" t="s">
        <v>677</v>
      </c>
      <c r="AG1474" s="2" t="s">
        <v>103</v>
      </c>
      <c r="AH1474" s="2" t="s">
        <v>397</v>
      </c>
      <c r="AI1474" s="2" t="s">
        <v>678</v>
      </c>
      <c r="AJ1474" s="2" t="s">
        <v>225</v>
      </c>
      <c r="AK1474" s="2" t="s">
        <v>226</v>
      </c>
      <c r="AL1474" s="2" t="s">
        <v>226</v>
      </c>
      <c r="AM1474" s="2" t="s">
        <v>227</v>
      </c>
      <c r="AN1474" s="2" t="s">
        <v>6815</v>
      </c>
      <c r="AO1474" s="22">
        <v>0</v>
      </c>
      <c r="AP1474" s="22">
        <v>1350</v>
      </c>
      <c r="AQ1474" s="22">
        <v>2100</v>
      </c>
      <c r="AR1474" s="22">
        <v>750</v>
      </c>
      <c r="AS1474" s="25">
        <v>97141.759999999995</v>
      </c>
      <c r="AT1474" s="25">
        <v>1284.31</v>
      </c>
      <c r="AU1474" s="25">
        <v>65068</v>
      </c>
      <c r="AV1474" s="25">
        <v>0</v>
      </c>
      <c r="AW1474" s="25">
        <v>95857.45</v>
      </c>
      <c r="AX1474" s="25">
        <v>65068</v>
      </c>
      <c r="AY1474" s="25">
        <v>-30789.45</v>
      </c>
    </row>
    <row r="1475" spans="2:51" hidden="1">
      <c r="B1475" s="5" t="s">
        <v>18</v>
      </c>
      <c r="C1475" s="2" t="s">
        <v>99</v>
      </c>
      <c r="D1475" s="2" t="s">
        <v>100</v>
      </c>
      <c r="E1475" s="2"/>
      <c r="F1475" s="2"/>
      <c r="G1475" s="3">
        <v>46252</v>
      </c>
      <c r="H1475" s="2" t="s">
        <v>6816</v>
      </c>
      <c r="I1475" s="3">
        <v>46252</v>
      </c>
      <c r="J1475" s="2" t="s">
        <v>6817</v>
      </c>
      <c r="K1475" s="2"/>
      <c r="L1475" s="2"/>
      <c r="M1475" s="2" t="s">
        <v>90</v>
      </c>
      <c r="N1475" s="3"/>
      <c r="O1475" s="2"/>
      <c r="P1475" s="2"/>
      <c r="Q1475" s="2" t="s">
        <v>30</v>
      </c>
      <c r="R1475" s="2" t="s">
        <v>30</v>
      </c>
      <c r="S1475" s="2"/>
      <c r="T1475" s="3"/>
      <c r="U1475" s="2"/>
      <c r="V1475" s="2"/>
      <c r="W1475" s="2" t="s">
        <v>5665</v>
      </c>
      <c r="X1475" s="2" t="s">
        <v>113</v>
      </c>
      <c r="Y1475" s="2" t="s">
        <v>5666</v>
      </c>
      <c r="Z1475" s="2" t="s">
        <v>92</v>
      </c>
      <c r="AA1475" s="2" t="s">
        <v>90</v>
      </c>
      <c r="AB1475" s="2"/>
      <c r="AC1475" s="2" t="s">
        <v>114</v>
      </c>
      <c r="AD1475" s="2">
        <v>1</v>
      </c>
      <c r="AE1475" s="2" t="s">
        <v>676</v>
      </c>
      <c r="AF1475" s="2" t="s">
        <v>677</v>
      </c>
      <c r="AG1475" s="2" t="s">
        <v>103</v>
      </c>
      <c r="AH1475" s="2" t="s">
        <v>397</v>
      </c>
      <c r="AI1475" s="2" t="s">
        <v>678</v>
      </c>
      <c r="AJ1475" s="2" t="s">
        <v>254</v>
      </c>
      <c r="AK1475" s="2" t="s">
        <v>126</v>
      </c>
      <c r="AL1475" s="2" t="s">
        <v>126</v>
      </c>
      <c r="AM1475" s="2" t="s">
        <v>314</v>
      </c>
      <c r="AN1475" s="2"/>
      <c r="AO1475" s="22">
        <v>0</v>
      </c>
      <c r="AP1475" s="22">
        <v>0</v>
      </c>
      <c r="AQ1475" s="22">
        <v>0</v>
      </c>
      <c r="AR1475" s="22">
        <v>0</v>
      </c>
      <c r="AS1475" s="25">
        <v>17000</v>
      </c>
      <c r="AT1475" s="25">
        <v>0</v>
      </c>
      <c r="AU1475" s="25">
        <v>17100</v>
      </c>
      <c r="AV1475" s="25">
        <v>0</v>
      </c>
      <c r="AW1475" s="25">
        <v>17000</v>
      </c>
      <c r="AX1475" s="25">
        <v>17100</v>
      </c>
      <c r="AY1475" s="25">
        <v>100</v>
      </c>
    </row>
    <row r="1476" spans="2:51" hidden="1">
      <c r="B1476" s="5" t="s">
        <v>18</v>
      </c>
      <c r="C1476" s="2" t="s">
        <v>99</v>
      </c>
      <c r="D1476" s="2" t="s">
        <v>100</v>
      </c>
      <c r="E1476" s="2"/>
      <c r="F1476" s="2"/>
      <c r="G1476" s="3">
        <v>46252</v>
      </c>
      <c r="H1476" s="2" t="s">
        <v>6818</v>
      </c>
      <c r="I1476" s="3">
        <v>46252</v>
      </c>
      <c r="J1476" s="2" t="s">
        <v>6819</v>
      </c>
      <c r="K1476" s="2"/>
      <c r="L1476" s="2"/>
      <c r="M1476" s="2" t="s">
        <v>90</v>
      </c>
      <c r="N1476" s="3"/>
      <c r="O1476" s="2"/>
      <c r="P1476" s="2"/>
      <c r="Q1476" s="2" t="s">
        <v>26</v>
      </c>
      <c r="R1476" s="2" t="s">
        <v>26</v>
      </c>
      <c r="S1476" s="2"/>
      <c r="T1476" s="3"/>
      <c r="U1476" s="2"/>
      <c r="V1476" s="2"/>
      <c r="W1476" s="2" t="s">
        <v>927</v>
      </c>
      <c r="X1476" s="2" t="s">
        <v>113</v>
      </c>
      <c r="Y1476" s="2" t="s">
        <v>928</v>
      </c>
      <c r="Z1476" s="2" t="s">
        <v>92</v>
      </c>
      <c r="AA1476" s="2" t="s">
        <v>90</v>
      </c>
      <c r="AB1476" s="2"/>
      <c r="AC1476" s="2" t="s">
        <v>114</v>
      </c>
      <c r="AD1476" s="2">
        <v>1</v>
      </c>
      <c r="AE1476" s="2" t="s">
        <v>692</v>
      </c>
      <c r="AF1476" s="2" t="s">
        <v>693</v>
      </c>
      <c r="AG1476" s="2" t="s">
        <v>103</v>
      </c>
      <c r="AH1476" s="2" t="s">
        <v>2</v>
      </c>
      <c r="AI1476" s="2" t="s">
        <v>699</v>
      </c>
      <c r="AJ1476" s="2" t="s">
        <v>123</v>
      </c>
      <c r="AK1476" s="2" t="s">
        <v>13</v>
      </c>
      <c r="AL1476" s="2" t="s">
        <v>13</v>
      </c>
      <c r="AM1476" s="2" t="s">
        <v>154</v>
      </c>
      <c r="AN1476" s="2" t="s">
        <v>6820</v>
      </c>
      <c r="AO1476" s="22">
        <v>0</v>
      </c>
      <c r="AP1476" s="22">
        <v>0</v>
      </c>
      <c r="AQ1476" s="22">
        <v>0</v>
      </c>
      <c r="AR1476" s="22">
        <v>0</v>
      </c>
      <c r="AS1476" s="25">
        <v>28500</v>
      </c>
      <c r="AT1476" s="25">
        <v>0</v>
      </c>
      <c r="AU1476" s="25">
        <v>31469</v>
      </c>
      <c r="AV1476" s="25">
        <v>0</v>
      </c>
      <c r="AW1476" s="25">
        <v>28500</v>
      </c>
      <c r="AX1476" s="25">
        <v>31469</v>
      </c>
      <c r="AY1476" s="25">
        <v>2969</v>
      </c>
    </row>
    <row r="1477" spans="2:51" hidden="1">
      <c r="B1477" s="5" t="s">
        <v>18</v>
      </c>
      <c r="C1477" s="2" t="s">
        <v>99</v>
      </c>
      <c r="D1477" s="2" t="s">
        <v>100</v>
      </c>
      <c r="E1477" s="2"/>
      <c r="F1477" s="2"/>
      <c r="G1477" s="3">
        <v>46252</v>
      </c>
      <c r="H1477" s="2" t="s">
        <v>6821</v>
      </c>
      <c r="I1477" s="3">
        <v>46252</v>
      </c>
      <c r="J1477" s="2" t="s">
        <v>6822</v>
      </c>
      <c r="K1477" s="2"/>
      <c r="L1477" s="2"/>
      <c r="M1477" s="2" t="s">
        <v>90</v>
      </c>
      <c r="N1477" s="3"/>
      <c r="O1477" s="2"/>
      <c r="P1477" s="2"/>
      <c r="Q1477" s="2" t="s">
        <v>26</v>
      </c>
      <c r="R1477" s="2" t="s">
        <v>26</v>
      </c>
      <c r="S1477" s="2"/>
      <c r="T1477" s="3"/>
      <c r="U1477" s="2"/>
      <c r="V1477" s="2"/>
      <c r="W1477" s="2" t="s">
        <v>2455</v>
      </c>
      <c r="X1477" s="2" t="s">
        <v>101</v>
      </c>
      <c r="Y1477" s="2" t="s">
        <v>2456</v>
      </c>
      <c r="Z1477" s="2" t="s">
        <v>92</v>
      </c>
      <c r="AA1477" s="2" t="s">
        <v>90</v>
      </c>
      <c r="AB1477" s="2"/>
      <c r="AC1477" s="2" t="s">
        <v>114</v>
      </c>
      <c r="AD1477" s="2">
        <v>1</v>
      </c>
      <c r="AE1477" s="2" t="s">
        <v>692</v>
      </c>
      <c r="AF1477" s="2" t="s">
        <v>693</v>
      </c>
      <c r="AG1477" s="2" t="s">
        <v>103</v>
      </c>
      <c r="AH1477" s="2" t="s">
        <v>2</v>
      </c>
      <c r="AI1477" s="2" t="s">
        <v>699</v>
      </c>
      <c r="AJ1477" s="2" t="s">
        <v>231</v>
      </c>
      <c r="AK1477" s="2" t="s">
        <v>207</v>
      </c>
      <c r="AL1477" s="2" t="s">
        <v>207</v>
      </c>
      <c r="AM1477" s="2" t="s">
        <v>1220</v>
      </c>
      <c r="AN1477" s="2" t="s">
        <v>6823</v>
      </c>
      <c r="AO1477" s="22">
        <v>0</v>
      </c>
      <c r="AP1477" s="22">
        <v>0</v>
      </c>
      <c r="AQ1477" s="22">
        <v>0</v>
      </c>
      <c r="AR1477" s="22">
        <v>0</v>
      </c>
      <c r="AS1477" s="25">
        <v>23000</v>
      </c>
      <c r="AT1477" s="25">
        <v>0</v>
      </c>
      <c r="AU1477" s="25">
        <v>26442</v>
      </c>
      <c r="AV1477" s="25">
        <v>0</v>
      </c>
      <c r="AW1477" s="25">
        <v>23000</v>
      </c>
      <c r="AX1477" s="25">
        <v>26442</v>
      </c>
      <c r="AY1477" s="25">
        <v>3442</v>
      </c>
    </row>
    <row r="1478" spans="2:51" hidden="1">
      <c r="B1478" s="5" t="s">
        <v>18</v>
      </c>
      <c r="C1478" s="2" t="s">
        <v>99</v>
      </c>
      <c r="D1478" s="2"/>
      <c r="E1478" s="2"/>
      <c r="F1478" s="2"/>
      <c r="G1478" s="3">
        <v>46252</v>
      </c>
      <c r="H1478" s="2" t="s">
        <v>6824</v>
      </c>
      <c r="I1478" s="3">
        <v>46252</v>
      </c>
      <c r="J1478" s="2" t="s">
        <v>6825</v>
      </c>
      <c r="K1478" s="2"/>
      <c r="L1478" s="2"/>
      <c r="M1478" s="2" t="s">
        <v>90</v>
      </c>
      <c r="N1478" s="3"/>
      <c r="O1478" s="2" t="s">
        <v>6826</v>
      </c>
      <c r="P1478" s="2"/>
      <c r="Q1478" s="2" t="s">
        <v>32</v>
      </c>
      <c r="R1478" s="2" t="s">
        <v>32</v>
      </c>
      <c r="S1478" s="2"/>
      <c r="T1478" s="3">
        <v>46252</v>
      </c>
      <c r="U1478" s="2" t="s">
        <v>6827</v>
      </c>
      <c r="V1478" s="2"/>
      <c r="W1478" s="2" t="s">
        <v>2751</v>
      </c>
      <c r="X1478" s="2" t="s">
        <v>91</v>
      </c>
      <c r="Y1478" s="2" t="s">
        <v>2752</v>
      </c>
      <c r="Z1478" s="2" t="s">
        <v>92</v>
      </c>
      <c r="AA1478" s="2" t="s">
        <v>90</v>
      </c>
      <c r="AB1478" s="2"/>
      <c r="AC1478" s="2" t="s">
        <v>114</v>
      </c>
      <c r="AD1478" s="2">
        <v>1</v>
      </c>
      <c r="AE1478" s="2" t="s">
        <v>1273</v>
      </c>
      <c r="AF1478" s="2" t="s">
        <v>1274</v>
      </c>
      <c r="AG1478" s="2" t="s">
        <v>103</v>
      </c>
      <c r="AH1478" s="2" t="s">
        <v>214</v>
      </c>
      <c r="AI1478" s="2" t="s">
        <v>1275</v>
      </c>
      <c r="AJ1478" s="2" t="s">
        <v>979</v>
      </c>
      <c r="AK1478" s="2" t="s">
        <v>980</v>
      </c>
      <c r="AL1478" s="2" t="s">
        <v>980</v>
      </c>
      <c r="AM1478" s="2" t="s">
        <v>981</v>
      </c>
      <c r="AN1478" s="2"/>
      <c r="AO1478" s="22">
        <v>0</v>
      </c>
      <c r="AP1478" s="22">
        <v>0</v>
      </c>
      <c r="AQ1478" s="22">
        <v>0</v>
      </c>
      <c r="AR1478" s="22">
        <v>0</v>
      </c>
      <c r="AS1478" s="25">
        <v>65000</v>
      </c>
      <c r="AT1478" s="25">
        <v>0</v>
      </c>
      <c r="AU1478" s="25">
        <v>74319</v>
      </c>
      <c r="AV1478" s="25">
        <v>0</v>
      </c>
      <c r="AW1478" s="25">
        <v>65000</v>
      </c>
      <c r="AX1478" s="25">
        <v>74319</v>
      </c>
      <c r="AY1478" s="25">
        <v>9319</v>
      </c>
    </row>
    <row r="1479" spans="2:51" hidden="1">
      <c r="B1479" s="5" t="s">
        <v>18</v>
      </c>
      <c r="C1479" s="2" t="s">
        <v>99</v>
      </c>
      <c r="D1479" s="2"/>
      <c r="E1479" s="2"/>
      <c r="F1479" s="2"/>
      <c r="G1479" s="3">
        <v>46252</v>
      </c>
      <c r="H1479" s="2" t="s">
        <v>6828</v>
      </c>
      <c r="I1479" s="3">
        <v>46252</v>
      </c>
      <c r="J1479" s="2" t="s">
        <v>6829</v>
      </c>
      <c r="K1479" s="2"/>
      <c r="L1479" s="2"/>
      <c r="M1479" s="2" t="s">
        <v>90</v>
      </c>
      <c r="N1479" s="3"/>
      <c r="O1479" s="2" t="s">
        <v>6830</v>
      </c>
      <c r="P1479" s="2"/>
      <c r="Q1479" s="2" t="s">
        <v>32</v>
      </c>
      <c r="R1479" s="2" t="s">
        <v>32</v>
      </c>
      <c r="S1479" s="2"/>
      <c r="T1479" s="3">
        <v>46252</v>
      </c>
      <c r="U1479" s="2" t="s">
        <v>6831</v>
      </c>
      <c r="V1479" s="2"/>
      <c r="W1479" s="2" t="s">
        <v>1169</v>
      </c>
      <c r="X1479" s="2" t="s">
        <v>91</v>
      </c>
      <c r="Y1479" s="2" t="s">
        <v>1170</v>
      </c>
      <c r="Z1479" s="2" t="s">
        <v>92</v>
      </c>
      <c r="AA1479" s="2" t="s">
        <v>90</v>
      </c>
      <c r="AB1479" s="2"/>
      <c r="AC1479" s="2" t="s">
        <v>114</v>
      </c>
      <c r="AD1479" s="2">
        <v>1</v>
      </c>
      <c r="AE1479" s="2" t="s">
        <v>1273</v>
      </c>
      <c r="AF1479" s="2" t="s">
        <v>1274</v>
      </c>
      <c r="AG1479" s="2" t="s">
        <v>103</v>
      </c>
      <c r="AH1479" s="2" t="s">
        <v>214</v>
      </c>
      <c r="AI1479" s="2" t="s">
        <v>1275</v>
      </c>
      <c r="AJ1479" s="2" t="s">
        <v>232</v>
      </c>
      <c r="AK1479" s="2" t="s">
        <v>5</v>
      </c>
      <c r="AL1479" s="2" t="s">
        <v>5</v>
      </c>
      <c r="AM1479" s="2" t="s">
        <v>178</v>
      </c>
      <c r="AN1479" s="2"/>
      <c r="AO1479" s="22">
        <v>0</v>
      </c>
      <c r="AP1479" s="22">
        <v>0</v>
      </c>
      <c r="AQ1479" s="22">
        <v>0</v>
      </c>
      <c r="AR1479" s="22">
        <v>0</v>
      </c>
      <c r="AS1479" s="25">
        <v>36000</v>
      </c>
      <c r="AT1479" s="25">
        <v>0</v>
      </c>
      <c r="AU1479" s="25">
        <v>49976</v>
      </c>
      <c r="AV1479" s="25">
        <v>0</v>
      </c>
      <c r="AW1479" s="25">
        <v>36000</v>
      </c>
      <c r="AX1479" s="25">
        <v>49976</v>
      </c>
      <c r="AY1479" s="25">
        <v>13976</v>
      </c>
    </row>
    <row r="1480" spans="2:51" hidden="1">
      <c r="B1480" s="5" t="s">
        <v>18</v>
      </c>
      <c r="C1480" s="2" t="s">
        <v>99</v>
      </c>
      <c r="D1480" s="2"/>
      <c r="E1480" s="2" t="s">
        <v>1732</v>
      </c>
      <c r="F1480" s="2"/>
      <c r="G1480" s="3">
        <v>46252</v>
      </c>
      <c r="H1480" s="2" t="s">
        <v>6832</v>
      </c>
      <c r="I1480" s="3">
        <v>46252</v>
      </c>
      <c r="J1480" s="2" t="s">
        <v>6833</v>
      </c>
      <c r="K1480" s="2"/>
      <c r="L1480" s="2"/>
      <c r="M1480" s="2" t="s">
        <v>90</v>
      </c>
      <c r="N1480" s="3"/>
      <c r="O1480" s="2" t="s">
        <v>6834</v>
      </c>
      <c r="P1480" s="2"/>
      <c r="Q1480" s="2" t="s">
        <v>24</v>
      </c>
      <c r="R1480" s="2" t="s">
        <v>24</v>
      </c>
      <c r="S1480" s="2"/>
      <c r="T1480" s="3"/>
      <c r="U1480" s="2"/>
      <c r="V1480" s="2"/>
      <c r="W1480" s="2" t="s">
        <v>598</v>
      </c>
      <c r="X1480" s="2" t="s">
        <v>91</v>
      </c>
      <c r="Y1480" s="2" t="s">
        <v>519</v>
      </c>
      <c r="Z1480" s="2" t="s">
        <v>92</v>
      </c>
      <c r="AA1480" s="2" t="s">
        <v>90</v>
      </c>
      <c r="AB1480" s="2"/>
      <c r="AC1480" s="2" t="s">
        <v>93</v>
      </c>
      <c r="AD1480" s="2">
        <v>1</v>
      </c>
      <c r="AE1480" s="2" t="s">
        <v>105</v>
      </c>
      <c r="AF1480" s="2" t="s">
        <v>484</v>
      </c>
      <c r="AG1480" s="2" t="s">
        <v>103</v>
      </c>
      <c r="AH1480" s="2" t="s">
        <v>106</v>
      </c>
      <c r="AI1480" s="2" t="s">
        <v>119</v>
      </c>
      <c r="AJ1480" s="2" t="s">
        <v>120</v>
      </c>
      <c r="AK1480" s="2" t="s">
        <v>121</v>
      </c>
      <c r="AL1480" s="2" t="s">
        <v>103</v>
      </c>
      <c r="AM1480" s="2" t="s">
        <v>122</v>
      </c>
      <c r="AN1480" s="2"/>
      <c r="AO1480" s="22">
        <v>0</v>
      </c>
      <c r="AP1480" s="22">
        <v>0</v>
      </c>
      <c r="AQ1480" s="22">
        <v>0</v>
      </c>
      <c r="AR1480" s="22">
        <v>0</v>
      </c>
      <c r="AS1480" s="25">
        <v>16500</v>
      </c>
      <c r="AT1480" s="25">
        <v>0</v>
      </c>
      <c r="AU1480" s="25">
        <v>17793</v>
      </c>
      <c r="AV1480" s="25">
        <v>0</v>
      </c>
      <c r="AW1480" s="25">
        <v>16500</v>
      </c>
      <c r="AX1480" s="25">
        <v>17793</v>
      </c>
      <c r="AY1480" s="25">
        <v>1293</v>
      </c>
    </row>
    <row r="1481" spans="2:51" hidden="1">
      <c r="B1481" s="5" t="s">
        <v>18</v>
      </c>
      <c r="C1481" s="2" t="s">
        <v>107</v>
      </c>
      <c r="D1481" s="2" t="s">
        <v>100</v>
      </c>
      <c r="E1481" s="2"/>
      <c r="F1481" s="2" t="s">
        <v>88</v>
      </c>
      <c r="G1481" s="3">
        <v>46252</v>
      </c>
      <c r="H1481" s="2" t="s">
        <v>6835</v>
      </c>
      <c r="I1481" s="3">
        <v>46252</v>
      </c>
      <c r="J1481" s="2" t="s">
        <v>6836</v>
      </c>
      <c r="K1481" s="2"/>
      <c r="L1481" s="2"/>
      <c r="M1481" s="2" t="s">
        <v>90</v>
      </c>
      <c r="N1481" s="3"/>
      <c r="O1481" s="2"/>
      <c r="P1481" s="2"/>
      <c r="Q1481" s="2" t="s">
        <v>537</v>
      </c>
      <c r="R1481" s="2" t="s">
        <v>537</v>
      </c>
      <c r="S1481" s="2"/>
      <c r="T1481" s="3"/>
      <c r="U1481" s="2"/>
      <c r="V1481" s="2"/>
      <c r="W1481" s="2" t="s">
        <v>274</v>
      </c>
      <c r="X1481" s="2" t="s">
        <v>151</v>
      </c>
      <c r="Y1481" s="2" t="s">
        <v>275</v>
      </c>
      <c r="Z1481" s="2" t="s">
        <v>92</v>
      </c>
      <c r="AA1481" s="2" t="s">
        <v>90</v>
      </c>
      <c r="AB1481" s="2"/>
      <c r="AC1481" s="2" t="s">
        <v>93</v>
      </c>
      <c r="AD1481" s="2">
        <v>1</v>
      </c>
      <c r="AE1481" s="2" t="s">
        <v>102</v>
      </c>
      <c r="AF1481" s="2" t="s">
        <v>102</v>
      </c>
      <c r="AG1481" s="2" t="s">
        <v>103</v>
      </c>
      <c r="AH1481" s="2" t="s">
        <v>104</v>
      </c>
      <c r="AI1481" s="2"/>
      <c r="AJ1481" s="2" t="s">
        <v>138</v>
      </c>
      <c r="AK1481" s="2" t="s">
        <v>103</v>
      </c>
      <c r="AL1481" s="2" t="s">
        <v>103</v>
      </c>
      <c r="AM1481" s="2" t="s">
        <v>139</v>
      </c>
      <c r="AN1481" s="2" t="s">
        <v>6837</v>
      </c>
      <c r="AO1481" s="22">
        <v>0</v>
      </c>
      <c r="AP1481" s="22">
        <v>0</v>
      </c>
      <c r="AQ1481" s="22">
        <v>0</v>
      </c>
      <c r="AR1481" s="22">
        <v>0</v>
      </c>
      <c r="AS1481" s="25">
        <v>5000</v>
      </c>
      <c r="AT1481" s="25">
        <v>0</v>
      </c>
      <c r="AU1481" s="25">
        <v>6999</v>
      </c>
      <c r="AV1481" s="25">
        <v>0</v>
      </c>
      <c r="AW1481" s="25">
        <v>5000</v>
      </c>
      <c r="AX1481" s="25">
        <v>6999</v>
      </c>
      <c r="AY1481" s="25">
        <v>1999</v>
      </c>
    </row>
    <row r="1482" spans="2:51" hidden="1">
      <c r="B1482" s="5" t="s">
        <v>18</v>
      </c>
      <c r="C1482" s="2" t="s">
        <v>107</v>
      </c>
      <c r="D1482" s="2" t="s">
        <v>100</v>
      </c>
      <c r="E1482" s="2"/>
      <c r="F1482" s="2" t="s">
        <v>88</v>
      </c>
      <c r="G1482" s="3">
        <v>46252</v>
      </c>
      <c r="H1482" s="2" t="s">
        <v>6838</v>
      </c>
      <c r="I1482" s="3">
        <v>46252</v>
      </c>
      <c r="J1482" s="2" t="s">
        <v>6839</v>
      </c>
      <c r="K1482" s="2"/>
      <c r="L1482" s="2"/>
      <c r="M1482" s="2" t="s">
        <v>90</v>
      </c>
      <c r="N1482" s="3"/>
      <c r="O1482" s="2"/>
      <c r="P1482" s="2"/>
      <c r="Q1482" s="2" t="s">
        <v>537</v>
      </c>
      <c r="R1482" s="2" t="s">
        <v>537</v>
      </c>
      <c r="S1482" s="2"/>
      <c r="T1482" s="3"/>
      <c r="U1482" s="2"/>
      <c r="V1482" s="2"/>
      <c r="W1482" s="2" t="s">
        <v>734</v>
      </c>
      <c r="X1482" s="2" t="s">
        <v>151</v>
      </c>
      <c r="Y1482" s="2" t="s">
        <v>360</v>
      </c>
      <c r="Z1482" s="2" t="s">
        <v>92</v>
      </c>
      <c r="AA1482" s="2" t="s">
        <v>90</v>
      </c>
      <c r="AB1482" s="2"/>
      <c r="AC1482" s="2" t="s">
        <v>93</v>
      </c>
      <c r="AD1482" s="2">
        <v>1</v>
      </c>
      <c r="AE1482" s="2" t="s">
        <v>110</v>
      </c>
      <c r="AF1482" s="2" t="s">
        <v>111</v>
      </c>
      <c r="AG1482" s="2" t="s">
        <v>103</v>
      </c>
      <c r="AH1482" s="2" t="s">
        <v>104</v>
      </c>
      <c r="AI1482" s="2" t="s">
        <v>381</v>
      </c>
      <c r="AJ1482" s="2" t="s">
        <v>108</v>
      </c>
      <c r="AK1482" s="2" t="s">
        <v>109</v>
      </c>
      <c r="AL1482" s="2" t="s">
        <v>103</v>
      </c>
      <c r="AM1482" s="2" t="s">
        <v>106</v>
      </c>
      <c r="AN1482" s="2" t="s">
        <v>6840</v>
      </c>
      <c r="AO1482" s="22">
        <v>0</v>
      </c>
      <c r="AP1482" s="22">
        <v>0</v>
      </c>
      <c r="AQ1482" s="22">
        <v>0</v>
      </c>
      <c r="AR1482" s="22">
        <v>0</v>
      </c>
      <c r="AS1482" s="25">
        <v>11000</v>
      </c>
      <c r="AT1482" s="25">
        <v>0</v>
      </c>
      <c r="AU1482" s="25">
        <v>15318</v>
      </c>
      <c r="AV1482" s="25">
        <v>0</v>
      </c>
      <c r="AW1482" s="25">
        <v>11000</v>
      </c>
      <c r="AX1482" s="25">
        <v>15318</v>
      </c>
      <c r="AY1482" s="25">
        <v>4318</v>
      </c>
    </row>
    <row r="1483" spans="2:51" hidden="1">
      <c r="B1483" s="5" t="s">
        <v>18</v>
      </c>
      <c r="C1483" s="2" t="s">
        <v>99</v>
      </c>
      <c r="D1483" s="2" t="s">
        <v>100</v>
      </c>
      <c r="E1483" s="2"/>
      <c r="F1483" s="2"/>
      <c r="G1483" s="3">
        <v>46252</v>
      </c>
      <c r="H1483" s="2" t="s">
        <v>6841</v>
      </c>
      <c r="I1483" s="3">
        <v>46252</v>
      </c>
      <c r="J1483" s="2" t="s">
        <v>6842</v>
      </c>
      <c r="K1483" s="2"/>
      <c r="L1483" s="2"/>
      <c r="M1483" s="2" t="s">
        <v>90</v>
      </c>
      <c r="N1483" s="3"/>
      <c r="O1483" s="2" t="s">
        <v>6843</v>
      </c>
      <c r="P1483" s="2"/>
      <c r="Q1483" s="2" t="s">
        <v>32</v>
      </c>
      <c r="R1483" s="2" t="s">
        <v>32</v>
      </c>
      <c r="S1483" s="2"/>
      <c r="T1483" s="3">
        <v>46252</v>
      </c>
      <c r="U1483" s="2" t="s">
        <v>6844</v>
      </c>
      <c r="V1483" s="2"/>
      <c r="W1483" s="2" t="s">
        <v>6845</v>
      </c>
      <c r="X1483" s="2" t="s">
        <v>91</v>
      </c>
      <c r="Y1483" s="2" t="s">
        <v>1376</v>
      </c>
      <c r="Z1483" s="2" t="s">
        <v>92</v>
      </c>
      <c r="AA1483" s="2" t="s">
        <v>90</v>
      </c>
      <c r="AB1483" s="2"/>
      <c r="AC1483" s="2" t="s">
        <v>114</v>
      </c>
      <c r="AD1483" s="2">
        <v>1</v>
      </c>
      <c r="AE1483" s="2" t="s">
        <v>1273</v>
      </c>
      <c r="AF1483" s="2" t="s">
        <v>1274</v>
      </c>
      <c r="AG1483" s="2" t="s">
        <v>103</v>
      </c>
      <c r="AH1483" s="2" t="s">
        <v>214</v>
      </c>
      <c r="AI1483" s="2" t="s">
        <v>1275</v>
      </c>
      <c r="AJ1483" s="2" t="s">
        <v>231</v>
      </c>
      <c r="AK1483" s="2" t="s">
        <v>207</v>
      </c>
      <c r="AL1483" s="2" t="s">
        <v>207</v>
      </c>
      <c r="AM1483" s="2" t="s">
        <v>178</v>
      </c>
      <c r="AN1483" s="2"/>
      <c r="AO1483" s="22">
        <v>0</v>
      </c>
      <c r="AP1483" s="22">
        <v>0</v>
      </c>
      <c r="AQ1483" s="22">
        <v>0</v>
      </c>
      <c r="AR1483" s="22">
        <v>0</v>
      </c>
      <c r="AS1483" s="25">
        <v>33000</v>
      </c>
      <c r="AT1483" s="25">
        <v>0</v>
      </c>
      <c r="AU1483" s="25">
        <v>42013</v>
      </c>
      <c r="AV1483" s="25">
        <v>0</v>
      </c>
      <c r="AW1483" s="25">
        <v>33000</v>
      </c>
      <c r="AX1483" s="25">
        <v>42013</v>
      </c>
      <c r="AY1483" s="25">
        <v>9013</v>
      </c>
    </row>
    <row r="1484" spans="2:51" hidden="1">
      <c r="B1484" s="5" t="s">
        <v>18</v>
      </c>
      <c r="C1484" s="2" t="s">
        <v>99</v>
      </c>
      <c r="D1484" s="2" t="s">
        <v>100</v>
      </c>
      <c r="E1484" s="2"/>
      <c r="F1484" s="2"/>
      <c r="G1484" s="3">
        <v>46252</v>
      </c>
      <c r="H1484" s="2" t="s">
        <v>6846</v>
      </c>
      <c r="I1484" s="3">
        <v>46252</v>
      </c>
      <c r="J1484" s="2" t="s">
        <v>6847</v>
      </c>
      <c r="K1484" s="12"/>
      <c r="L1484" s="2"/>
      <c r="M1484" s="2" t="s">
        <v>90</v>
      </c>
      <c r="N1484" s="3"/>
      <c r="O1484" s="2" t="s">
        <v>6848</v>
      </c>
      <c r="P1484" s="2"/>
      <c r="Q1484" s="2" t="s">
        <v>26</v>
      </c>
      <c r="R1484" s="2" t="s">
        <v>26</v>
      </c>
      <c r="S1484" s="2"/>
      <c r="T1484" s="3"/>
      <c r="U1484" s="2"/>
      <c r="V1484" s="2"/>
      <c r="W1484" s="2" t="s">
        <v>598</v>
      </c>
      <c r="X1484" s="2" t="s">
        <v>91</v>
      </c>
      <c r="Y1484" s="2" t="s">
        <v>519</v>
      </c>
      <c r="Z1484" s="2" t="s">
        <v>92</v>
      </c>
      <c r="AA1484" s="2" t="s">
        <v>90</v>
      </c>
      <c r="AB1484" s="2"/>
      <c r="AC1484" s="2" t="s">
        <v>93</v>
      </c>
      <c r="AD1484" s="2">
        <v>1</v>
      </c>
      <c r="AE1484" s="2" t="s">
        <v>692</v>
      </c>
      <c r="AF1484" s="2" t="s">
        <v>693</v>
      </c>
      <c r="AG1484" s="2" t="s">
        <v>103</v>
      </c>
      <c r="AH1484" s="2" t="s">
        <v>2</v>
      </c>
      <c r="AI1484" s="2" t="s">
        <v>699</v>
      </c>
      <c r="AJ1484" s="2" t="s">
        <v>731</v>
      </c>
      <c r="AK1484" s="2" t="s">
        <v>732</v>
      </c>
      <c r="AL1484" s="2" t="s">
        <v>103</v>
      </c>
      <c r="AM1484" s="2" t="s">
        <v>169</v>
      </c>
      <c r="AN1484" s="2"/>
      <c r="AO1484" s="22">
        <v>0</v>
      </c>
      <c r="AP1484" s="22">
        <v>0</v>
      </c>
      <c r="AQ1484" s="22">
        <v>0</v>
      </c>
      <c r="AR1484" s="22">
        <v>0</v>
      </c>
      <c r="AS1484" s="25">
        <v>5000</v>
      </c>
      <c r="AT1484" s="25">
        <v>0</v>
      </c>
      <c r="AU1484" s="25">
        <v>5579</v>
      </c>
      <c r="AV1484" s="25">
        <v>0</v>
      </c>
      <c r="AW1484" s="25">
        <v>5000</v>
      </c>
      <c r="AX1484" s="25">
        <v>5579</v>
      </c>
      <c r="AY1484" s="25">
        <v>579</v>
      </c>
    </row>
    <row r="1485" spans="2:51" hidden="1">
      <c r="B1485" s="5" t="s">
        <v>18</v>
      </c>
      <c r="C1485" s="2" t="s">
        <v>99</v>
      </c>
      <c r="D1485" s="2" t="s">
        <v>100</v>
      </c>
      <c r="E1485" s="2"/>
      <c r="F1485" s="2"/>
      <c r="G1485" s="3">
        <v>46252</v>
      </c>
      <c r="H1485" s="2" t="s">
        <v>6849</v>
      </c>
      <c r="I1485" s="3">
        <v>46252</v>
      </c>
      <c r="J1485" s="2" t="s">
        <v>6850</v>
      </c>
      <c r="K1485" s="2"/>
      <c r="L1485" s="2"/>
      <c r="M1485" s="2" t="s">
        <v>90</v>
      </c>
      <c r="N1485" s="3"/>
      <c r="O1485" s="2" t="s">
        <v>6851</v>
      </c>
      <c r="P1485" s="2"/>
      <c r="Q1485" s="2" t="s">
        <v>26</v>
      </c>
      <c r="R1485" s="2" t="s">
        <v>26</v>
      </c>
      <c r="S1485" s="2"/>
      <c r="T1485" s="3"/>
      <c r="U1485" s="2"/>
      <c r="V1485" s="2"/>
      <c r="W1485" s="2" t="s">
        <v>687</v>
      </c>
      <c r="X1485" s="2" t="s">
        <v>91</v>
      </c>
      <c r="Y1485" s="2" t="s">
        <v>519</v>
      </c>
      <c r="Z1485" s="2" t="s">
        <v>92</v>
      </c>
      <c r="AA1485" s="2" t="s">
        <v>90</v>
      </c>
      <c r="AB1485" s="2"/>
      <c r="AC1485" s="2" t="s">
        <v>93</v>
      </c>
      <c r="AD1485" s="2">
        <v>1</v>
      </c>
      <c r="AE1485" s="2" t="s">
        <v>692</v>
      </c>
      <c r="AF1485" s="2" t="s">
        <v>693</v>
      </c>
      <c r="AG1485" s="2" t="s">
        <v>103</v>
      </c>
      <c r="AH1485" s="2" t="s">
        <v>2</v>
      </c>
      <c r="AI1485" s="2" t="s">
        <v>699</v>
      </c>
      <c r="AJ1485" s="2" t="s">
        <v>731</v>
      </c>
      <c r="AK1485" s="2" t="s">
        <v>732</v>
      </c>
      <c r="AL1485" s="2" t="s">
        <v>103</v>
      </c>
      <c r="AM1485" s="2" t="s">
        <v>169</v>
      </c>
      <c r="AN1485" s="2"/>
      <c r="AO1485" s="22">
        <v>0</v>
      </c>
      <c r="AP1485" s="22">
        <v>0</v>
      </c>
      <c r="AQ1485" s="22">
        <v>0</v>
      </c>
      <c r="AR1485" s="22">
        <v>0</v>
      </c>
      <c r="AS1485" s="25">
        <v>5000</v>
      </c>
      <c r="AT1485" s="25">
        <v>0</v>
      </c>
      <c r="AU1485" s="25">
        <v>5579</v>
      </c>
      <c r="AV1485" s="25">
        <v>0</v>
      </c>
      <c r="AW1485" s="25">
        <v>5000</v>
      </c>
      <c r="AX1485" s="25">
        <v>5579</v>
      </c>
      <c r="AY1485" s="25">
        <v>579</v>
      </c>
    </row>
    <row r="1486" spans="2:51" hidden="1">
      <c r="B1486" s="5" t="s">
        <v>18</v>
      </c>
      <c r="C1486" s="2" t="s">
        <v>99</v>
      </c>
      <c r="D1486" s="2" t="s">
        <v>100</v>
      </c>
      <c r="E1486" s="2"/>
      <c r="F1486" s="2"/>
      <c r="G1486" s="3">
        <v>46252</v>
      </c>
      <c r="H1486" s="2" t="s">
        <v>6852</v>
      </c>
      <c r="I1486" s="3">
        <v>46252</v>
      </c>
      <c r="J1486" s="2" t="s">
        <v>6853</v>
      </c>
      <c r="K1486" s="2"/>
      <c r="L1486" s="2"/>
      <c r="M1486" s="2" t="s">
        <v>90</v>
      </c>
      <c r="N1486" s="3"/>
      <c r="O1486" s="2" t="s">
        <v>6854</v>
      </c>
      <c r="P1486" s="2"/>
      <c r="Q1486" s="2" t="s">
        <v>26</v>
      </c>
      <c r="R1486" s="2" t="s">
        <v>26</v>
      </c>
      <c r="S1486" s="2"/>
      <c r="T1486" s="3"/>
      <c r="U1486" s="2"/>
      <c r="V1486" s="2"/>
      <c r="W1486" s="2" t="s">
        <v>579</v>
      </c>
      <c r="X1486" s="2" t="s">
        <v>91</v>
      </c>
      <c r="Y1486" s="2" t="s">
        <v>519</v>
      </c>
      <c r="Z1486" s="2" t="s">
        <v>92</v>
      </c>
      <c r="AA1486" s="2" t="s">
        <v>90</v>
      </c>
      <c r="AB1486" s="2"/>
      <c r="AC1486" s="2" t="s">
        <v>93</v>
      </c>
      <c r="AD1486" s="2">
        <v>1</v>
      </c>
      <c r="AE1486" s="2" t="s">
        <v>692</v>
      </c>
      <c r="AF1486" s="2" t="s">
        <v>693</v>
      </c>
      <c r="AG1486" s="2" t="s">
        <v>103</v>
      </c>
      <c r="AH1486" s="2" t="s">
        <v>2</v>
      </c>
      <c r="AI1486" s="2" t="s">
        <v>699</v>
      </c>
      <c r="AJ1486" s="2" t="s">
        <v>731</v>
      </c>
      <c r="AK1486" s="2" t="s">
        <v>732</v>
      </c>
      <c r="AL1486" s="2" t="s">
        <v>103</v>
      </c>
      <c r="AM1486" s="2" t="s">
        <v>169</v>
      </c>
      <c r="AN1486" s="2"/>
      <c r="AO1486" s="22">
        <v>0</v>
      </c>
      <c r="AP1486" s="22">
        <v>0</v>
      </c>
      <c r="AQ1486" s="22">
        <v>0</v>
      </c>
      <c r="AR1486" s="22">
        <v>0</v>
      </c>
      <c r="AS1486" s="25">
        <v>5000</v>
      </c>
      <c r="AT1486" s="25">
        <v>0</v>
      </c>
      <c r="AU1486" s="25">
        <v>5579</v>
      </c>
      <c r="AV1486" s="25">
        <v>0</v>
      </c>
      <c r="AW1486" s="25">
        <v>5000</v>
      </c>
      <c r="AX1486" s="25">
        <v>5579</v>
      </c>
      <c r="AY1486" s="25">
        <v>579</v>
      </c>
    </row>
    <row r="1487" spans="2:51" hidden="1">
      <c r="B1487" s="5" t="s">
        <v>18</v>
      </c>
      <c r="C1487" s="2" t="s">
        <v>99</v>
      </c>
      <c r="D1487" s="2" t="s">
        <v>100</v>
      </c>
      <c r="E1487" s="2"/>
      <c r="F1487" s="2"/>
      <c r="G1487" s="3">
        <v>46252</v>
      </c>
      <c r="H1487" s="2" t="s">
        <v>6855</v>
      </c>
      <c r="I1487" s="3">
        <v>46252</v>
      </c>
      <c r="J1487" s="2" t="s">
        <v>6856</v>
      </c>
      <c r="K1487" s="2"/>
      <c r="L1487" s="2"/>
      <c r="M1487" s="2" t="s">
        <v>90</v>
      </c>
      <c r="N1487" s="3"/>
      <c r="O1487" s="2" t="s">
        <v>6857</v>
      </c>
      <c r="P1487" s="2"/>
      <c r="Q1487" s="2" t="s">
        <v>26</v>
      </c>
      <c r="R1487" s="2" t="s">
        <v>26</v>
      </c>
      <c r="S1487" s="2"/>
      <c r="T1487" s="3"/>
      <c r="U1487" s="2"/>
      <c r="V1487" s="2"/>
      <c r="W1487" s="2" t="s">
        <v>598</v>
      </c>
      <c r="X1487" s="2" t="s">
        <v>91</v>
      </c>
      <c r="Y1487" s="2" t="s">
        <v>519</v>
      </c>
      <c r="Z1487" s="2" t="s">
        <v>92</v>
      </c>
      <c r="AA1487" s="2" t="s">
        <v>90</v>
      </c>
      <c r="AB1487" s="2"/>
      <c r="AC1487" s="2" t="s">
        <v>93</v>
      </c>
      <c r="AD1487" s="2">
        <v>1</v>
      </c>
      <c r="AE1487" s="2" t="s">
        <v>692</v>
      </c>
      <c r="AF1487" s="2" t="s">
        <v>693</v>
      </c>
      <c r="AG1487" s="2" t="s">
        <v>103</v>
      </c>
      <c r="AH1487" s="2" t="s">
        <v>2</v>
      </c>
      <c r="AI1487" s="2" t="s">
        <v>699</v>
      </c>
      <c r="AJ1487" s="2" t="s">
        <v>731</v>
      </c>
      <c r="AK1487" s="2" t="s">
        <v>732</v>
      </c>
      <c r="AL1487" s="2" t="s">
        <v>103</v>
      </c>
      <c r="AM1487" s="2" t="s">
        <v>169</v>
      </c>
      <c r="AN1487" s="2"/>
      <c r="AO1487" s="22">
        <v>0</v>
      </c>
      <c r="AP1487" s="22">
        <v>0</v>
      </c>
      <c r="AQ1487" s="22">
        <v>0</v>
      </c>
      <c r="AR1487" s="22">
        <v>0</v>
      </c>
      <c r="AS1487" s="25">
        <v>5000</v>
      </c>
      <c r="AT1487" s="25">
        <v>0</v>
      </c>
      <c r="AU1487" s="25">
        <v>5579</v>
      </c>
      <c r="AV1487" s="25">
        <v>0</v>
      </c>
      <c r="AW1487" s="25">
        <v>5000</v>
      </c>
      <c r="AX1487" s="25">
        <v>5579</v>
      </c>
      <c r="AY1487" s="25">
        <v>579</v>
      </c>
    </row>
    <row r="1488" spans="2:51" hidden="1">
      <c r="B1488" s="5" t="s">
        <v>18</v>
      </c>
      <c r="C1488" s="2" t="s">
        <v>99</v>
      </c>
      <c r="D1488" s="2" t="s">
        <v>100</v>
      </c>
      <c r="E1488" s="2"/>
      <c r="F1488" s="2"/>
      <c r="G1488" s="3">
        <v>46252</v>
      </c>
      <c r="H1488" s="2" t="s">
        <v>6858</v>
      </c>
      <c r="I1488" s="3">
        <v>46252</v>
      </c>
      <c r="J1488" s="2" t="s">
        <v>6859</v>
      </c>
      <c r="K1488" s="2"/>
      <c r="L1488" s="2"/>
      <c r="M1488" s="2" t="s">
        <v>90</v>
      </c>
      <c r="N1488" s="3"/>
      <c r="O1488" s="2" t="s">
        <v>6860</v>
      </c>
      <c r="P1488" s="2"/>
      <c r="Q1488" s="2" t="s">
        <v>26</v>
      </c>
      <c r="R1488" s="2" t="s">
        <v>26</v>
      </c>
      <c r="S1488" s="2"/>
      <c r="T1488" s="3"/>
      <c r="U1488" s="2"/>
      <c r="V1488" s="2"/>
      <c r="W1488" s="2" t="s">
        <v>815</v>
      </c>
      <c r="X1488" s="2" t="s">
        <v>91</v>
      </c>
      <c r="Y1488" s="2" t="s">
        <v>519</v>
      </c>
      <c r="Z1488" s="2" t="s">
        <v>92</v>
      </c>
      <c r="AA1488" s="2" t="s">
        <v>90</v>
      </c>
      <c r="AB1488" s="2"/>
      <c r="AC1488" s="2" t="s">
        <v>93</v>
      </c>
      <c r="AD1488" s="2">
        <v>1</v>
      </c>
      <c r="AE1488" s="2" t="s">
        <v>692</v>
      </c>
      <c r="AF1488" s="2" t="s">
        <v>693</v>
      </c>
      <c r="AG1488" s="2" t="s">
        <v>103</v>
      </c>
      <c r="AH1488" s="2" t="s">
        <v>2</v>
      </c>
      <c r="AI1488" s="2" t="s">
        <v>699</v>
      </c>
      <c r="AJ1488" s="2" t="s">
        <v>731</v>
      </c>
      <c r="AK1488" s="2" t="s">
        <v>732</v>
      </c>
      <c r="AL1488" s="2" t="s">
        <v>103</v>
      </c>
      <c r="AM1488" s="2" t="s">
        <v>169</v>
      </c>
      <c r="AN1488" s="2"/>
      <c r="AO1488" s="22">
        <v>0</v>
      </c>
      <c r="AP1488" s="22">
        <v>0</v>
      </c>
      <c r="AQ1488" s="22">
        <v>0</v>
      </c>
      <c r="AR1488" s="22">
        <v>0</v>
      </c>
      <c r="AS1488" s="25">
        <v>5000</v>
      </c>
      <c r="AT1488" s="25">
        <v>0</v>
      </c>
      <c r="AU1488" s="25">
        <v>5579</v>
      </c>
      <c r="AV1488" s="25">
        <v>0</v>
      </c>
      <c r="AW1488" s="25">
        <v>5000</v>
      </c>
      <c r="AX1488" s="25">
        <v>5579</v>
      </c>
      <c r="AY1488" s="25">
        <v>579</v>
      </c>
    </row>
    <row r="1489" spans="2:51" hidden="1">
      <c r="B1489" s="5" t="s">
        <v>20</v>
      </c>
      <c r="C1489" s="2" t="s">
        <v>144</v>
      </c>
      <c r="D1489" s="2"/>
      <c r="E1489" s="2"/>
      <c r="F1489" s="2"/>
      <c r="G1489" s="3">
        <v>46252</v>
      </c>
      <c r="H1489" s="2" t="s">
        <v>6861</v>
      </c>
      <c r="I1489" s="3">
        <v>46252</v>
      </c>
      <c r="J1489" s="2" t="s">
        <v>6862</v>
      </c>
      <c r="K1489" s="2"/>
      <c r="L1489" s="2"/>
      <c r="M1489" s="2" t="s">
        <v>90</v>
      </c>
      <c r="N1489" s="3"/>
      <c r="O1489" s="2"/>
      <c r="P1489" s="2"/>
      <c r="Q1489" s="2" t="s">
        <v>36</v>
      </c>
      <c r="R1489" s="2" t="s">
        <v>36</v>
      </c>
      <c r="S1489" s="2" t="s">
        <v>36</v>
      </c>
      <c r="T1489" s="3">
        <v>46252</v>
      </c>
      <c r="U1489" s="2" t="s">
        <v>6863</v>
      </c>
      <c r="V1489" s="2" t="s">
        <v>6864</v>
      </c>
      <c r="W1489" s="2" t="s">
        <v>1086</v>
      </c>
      <c r="X1489" s="2" t="s">
        <v>113</v>
      </c>
      <c r="Y1489" s="2" t="s">
        <v>784</v>
      </c>
      <c r="Z1489" s="2" t="s">
        <v>92</v>
      </c>
      <c r="AA1489" s="2" t="s">
        <v>90</v>
      </c>
      <c r="AB1489" s="2"/>
      <c r="AC1489" s="2" t="s">
        <v>114</v>
      </c>
      <c r="AD1489" s="2">
        <v>1</v>
      </c>
      <c r="AE1489" s="2" t="s">
        <v>127</v>
      </c>
      <c r="AF1489" s="2" t="s">
        <v>127</v>
      </c>
      <c r="AG1489" s="2" t="s">
        <v>126</v>
      </c>
      <c r="AH1489" s="2" t="s">
        <v>127</v>
      </c>
      <c r="AI1489" s="2"/>
      <c r="AJ1489" s="2" t="s">
        <v>217</v>
      </c>
      <c r="AK1489" s="2" t="s">
        <v>218</v>
      </c>
      <c r="AL1489" s="2" t="s">
        <v>129</v>
      </c>
      <c r="AM1489" s="2" t="s">
        <v>219</v>
      </c>
      <c r="AN1489" s="2" t="s">
        <v>419</v>
      </c>
      <c r="AO1489" s="22">
        <v>0</v>
      </c>
      <c r="AP1489" s="22">
        <v>0</v>
      </c>
      <c r="AQ1489" s="22">
        <v>0</v>
      </c>
      <c r="AR1489" s="22">
        <v>0</v>
      </c>
      <c r="AS1489" s="25">
        <v>439776</v>
      </c>
      <c r="AT1489" s="25">
        <v>0</v>
      </c>
      <c r="AU1489" s="25">
        <v>481356</v>
      </c>
      <c r="AV1489" s="25">
        <v>0</v>
      </c>
      <c r="AW1489" s="25">
        <v>439776</v>
      </c>
      <c r="AX1489" s="25">
        <v>481356</v>
      </c>
      <c r="AY1489" s="25">
        <v>41580</v>
      </c>
    </row>
    <row r="1490" spans="2:51" hidden="1">
      <c r="B1490" s="5" t="s">
        <v>20</v>
      </c>
      <c r="C1490" s="2" t="s">
        <v>144</v>
      </c>
      <c r="D1490" s="2" t="s">
        <v>100</v>
      </c>
      <c r="E1490" s="2"/>
      <c r="F1490" s="2"/>
      <c r="G1490" s="3">
        <v>46248</v>
      </c>
      <c r="H1490" s="2" t="s">
        <v>6865</v>
      </c>
      <c r="I1490" s="3">
        <v>46252</v>
      </c>
      <c r="J1490" s="2" t="s">
        <v>6866</v>
      </c>
      <c r="K1490" s="2"/>
      <c r="L1490" s="2"/>
      <c r="M1490" s="2" t="s">
        <v>90</v>
      </c>
      <c r="N1490" s="3"/>
      <c r="O1490" s="2"/>
      <c r="P1490" s="2"/>
      <c r="Q1490" s="2" t="s">
        <v>28</v>
      </c>
      <c r="R1490" s="2" t="s">
        <v>28</v>
      </c>
      <c r="S1490" s="2" t="s">
        <v>28</v>
      </c>
      <c r="T1490" s="3">
        <v>46248</v>
      </c>
      <c r="U1490" s="2" t="s">
        <v>6867</v>
      </c>
      <c r="V1490" s="2" t="s">
        <v>6868</v>
      </c>
      <c r="W1490" s="2" t="s">
        <v>1074</v>
      </c>
      <c r="X1490" s="2" t="s">
        <v>113</v>
      </c>
      <c r="Y1490" s="2" t="s">
        <v>943</v>
      </c>
      <c r="Z1490" s="2" t="s">
        <v>92</v>
      </c>
      <c r="AA1490" s="2" t="s">
        <v>90</v>
      </c>
      <c r="AB1490" s="2"/>
      <c r="AC1490" s="2" t="s">
        <v>114</v>
      </c>
      <c r="AD1490" s="2">
        <v>1</v>
      </c>
      <c r="AE1490" s="2" t="s">
        <v>403</v>
      </c>
      <c r="AF1490" s="2" t="s">
        <v>403</v>
      </c>
      <c r="AG1490" s="2" t="s">
        <v>103</v>
      </c>
      <c r="AH1490" s="2" t="s">
        <v>7</v>
      </c>
      <c r="AI1490" s="2"/>
      <c r="AJ1490" s="2" t="s">
        <v>266</v>
      </c>
      <c r="AK1490" s="2" t="s">
        <v>267</v>
      </c>
      <c r="AL1490" s="2" t="s">
        <v>126</v>
      </c>
      <c r="AM1490" s="2" t="s">
        <v>132</v>
      </c>
      <c r="AN1490" s="2" t="s">
        <v>374</v>
      </c>
      <c r="AO1490" s="22">
        <v>0</v>
      </c>
      <c r="AP1490" s="22">
        <v>0</v>
      </c>
      <c r="AQ1490" s="22">
        <v>0</v>
      </c>
      <c r="AR1490" s="22">
        <v>0</v>
      </c>
      <c r="AS1490" s="25">
        <v>2250</v>
      </c>
      <c r="AT1490" s="25">
        <v>0</v>
      </c>
      <c r="AU1490" s="25">
        <v>2553</v>
      </c>
      <c r="AV1490" s="25">
        <v>0</v>
      </c>
      <c r="AW1490" s="25">
        <v>2250</v>
      </c>
      <c r="AX1490" s="25">
        <v>2553</v>
      </c>
      <c r="AY1490" s="25">
        <v>303</v>
      </c>
    </row>
    <row r="1491" spans="2:51" hidden="1">
      <c r="B1491" s="5" t="s">
        <v>20</v>
      </c>
      <c r="C1491" s="2" t="s">
        <v>144</v>
      </c>
      <c r="D1491" s="2" t="s">
        <v>100</v>
      </c>
      <c r="E1491" s="2"/>
      <c r="F1491" s="2"/>
      <c r="G1491" s="3">
        <v>46252</v>
      </c>
      <c r="H1491" s="2" t="s">
        <v>6869</v>
      </c>
      <c r="I1491" s="3">
        <v>46252</v>
      </c>
      <c r="J1491" s="2" t="s">
        <v>6870</v>
      </c>
      <c r="K1491" s="2"/>
      <c r="L1491" s="2"/>
      <c r="M1491" s="2" t="s">
        <v>90</v>
      </c>
      <c r="N1491" s="3"/>
      <c r="O1491" s="2"/>
      <c r="P1491" s="2"/>
      <c r="Q1491" s="2" t="s">
        <v>29</v>
      </c>
      <c r="R1491" s="2" t="s">
        <v>29</v>
      </c>
      <c r="S1491" s="2" t="s">
        <v>29</v>
      </c>
      <c r="T1491" s="3">
        <v>46252</v>
      </c>
      <c r="U1491" s="2" t="s">
        <v>6871</v>
      </c>
      <c r="V1491" s="2" t="s">
        <v>6872</v>
      </c>
      <c r="W1491" s="2" t="s">
        <v>6873</v>
      </c>
      <c r="X1491" s="2" t="s">
        <v>113</v>
      </c>
      <c r="Y1491" s="2" t="s">
        <v>547</v>
      </c>
      <c r="Z1491" s="2" t="s">
        <v>92</v>
      </c>
      <c r="AA1491" s="2" t="s">
        <v>90</v>
      </c>
      <c r="AB1491" s="2"/>
      <c r="AC1491" s="2" t="s">
        <v>114</v>
      </c>
      <c r="AD1491" s="2">
        <v>1</v>
      </c>
      <c r="AE1491" s="2" t="s">
        <v>352</v>
      </c>
      <c r="AF1491" s="2" t="s">
        <v>352</v>
      </c>
      <c r="AG1491" s="2" t="s">
        <v>103</v>
      </c>
      <c r="AH1491" s="2"/>
      <c r="AI1491" s="2"/>
      <c r="AJ1491" s="2" t="s">
        <v>123</v>
      </c>
      <c r="AK1491" s="2" t="s">
        <v>13</v>
      </c>
      <c r="AL1491" s="2" t="s">
        <v>13</v>
      </c>
      <c r="AM1491" s="2" t="s">
        <v>124</v>
      </c>
      <c r="AN1491" s="2"/>
      <c r="AO1491" s="22">
        <v>0</v>
      </c>
      <c r="AP1491" s="22">
        <v>0</v>
      </c>
      <c r="AQ1491" s="22">
        <v>0</v>
      </c>
      <c r="AR1491" s="22">
        <v>0</v>
      </c>
      <c r="AS1491" s="25">
        <v>25700</v>
      </c>
      <c r="AT1491" s="25">
        <v>0</v>
      </c>
      <c r="AU1491" s="25">
        <v>35454</v>
      </c>
      <c r="AV1491" s="25">
        <v>0</v>
      </c>
      <c r="AW1491" s="25">
        <v>25700</v>
      </c>
      <c r="AX1491" s="25">
        <v>35454</v>
      </c>
      <c r="AY1491" s="25">
        <v>9754</v>
      </c>
    </row>
    <row r="1492" spans="2:51" hidden="1">
      <c r="B1492" s="5" t="s">
        <v>20</v>
      </c>
      <c r="C1492" s="2" t="s">
        <v>144</v>
      </c>
      <c r="D1492" s="2"/>
      <c r="E1492" s="2"/>
      <c r="F1492" s="2"/>
      <c r="G1492" s="3">
        <v>46252</v>
      </c>
      <c r="H1492" s="2" t="s">
        <v>6874</v>
      </c>
      <c r="I1492" s="3">
        <v>46252</v>
      </c>
      <c r="J1492" s="2" t="s">
        <v>6875</v>
      </c>
      <c r="K1492" s="2"/>
      <c r="L1492" s="2"/>
      <c r="M1492" s="2" t="s">
        <v>90</v>
      </c>
      <c r="N1492" s="3"/>
      <c r="O1492" s="2"/>
      <c r="P1492" s="2"/>
      <c r="Q1492" s="2" t="s">
        <v>33</v>
      </c>
      <c r="R1492" s="2" t="s">
        <v>33</v>
      </c>
      <c r="S1492" s="2" t="s">
        <v>33</v>
      </c>
      <c r="T1492" s="3">
        <v>46252</v>
      </c>
      <c r="U1492" s="2" t="s">
        <v>6876</v>
      </c>
      <c r="V1492" s="2" t="s">
        <v>6877</v>
      </c>
      <c r="W1492" s="2" t="s">
        <v>735</v>
      </c>
      <c r="X1492" s="2" t="s">
        <v>113</v>
      </c>
      <c r="Y1492" s="2" t="s">
        <v>221</v>
      </c>
      <c r="Z1492" s="2" t="s">
        <v>92</v>
      </c>
      <c r="AA1492" s="2" t="s">
        <v>90</v>
      </c>
      <c r="AB1492" s="2"/>
      <c r="AC1492" s="2" t="s">
        <v>93</v>
      </c>
      <c r="AD1492" s="2">
        <v>1</v>
      </c>
      <c r="AE1492" s="2" t="s">
        <v>583</v>
      </c>
      <c r="AF1492" s="2" t="s">
        <v>583</v>
      </c>
      <c r="AG1492" s="2" t="s">
        <v>129</v>
      </c>
      <c r="AH1492" s="2" t="s">
        <v>150</v>
      </c>
      <c r="AI1492" s="2" t="s">
        <v>584</v>
      </c>
      <c r="AJ1492" s="2" t="s">
        <v>217</v>
      </c>
      <c r="AK1492" s="2" t="s">
        <v>218</v>
      </c>
      <c r="AL1492" s="2" t="s">
        <v>129</v>
      </c>
      <c r="AM1492" s="2" t="s">
        <v>219</v>
      </c>
      <c r="AN1492" s="2" t="s">
        <v>419</v>
      </c>
      <c r="AO1492" s="22">
        <v>0</v>
      </c>
      <c r="AP1492" s="22">
        <v>0</v>
      </c>
      <c r="AQ1492" s="22">
        <v>0</v>
      </c>
      <c r="AR1492" s="22">
        <v>0</v>
      </c>
      <c r="AS1492" s="25">
        <v>7618</v>
      </c>
      <c r="AT1492" s="25">
        <v>0</v>
      </c>
      <c r="AU1492" s="25">
        <v>8701</v>
      </c>
      <c r="AV1492" s="25">
        <v>0</v>
      </c>
      <c r="AW1492" s="25">
        <v>7618</v>
      </c>
      <c r="AX1492" s="25">
        <v>8701</v>
      </c>
      <c r="AY1492" s="25">
        <v>1083</v>
      </c>
    </row>
    <row r="1493" spans="2:51" hidden="1">
      <c r="B1493" s="5" t="s">
        <v>20</v>
      </c>
      <c r="C1493" s="2" t="s">
        <v>144</v>
      </c>
      <c r="D1493" s="2"/>
      <c r="E1493" s="2"/>
      <c r="F1493" s="2"/>
      <c r="G1493" s="3">
        <v>46252</v>
      </c>
      <c r="H1493" s="2" t="s">
        <v>6878</v>
      </c>
      <c r="I1493" s="3">
        <v>46252</v>
      </c>
      <c r="J1493" s="2" t="s">
        <v>6879</v>
      </c>
      <c r="K1493" s="2"/>
      <c r="L1493" s="2"/>
      <c r="M1493" s="2" t="s">
        <v>90</v>
      </c>
      <c r="N1493" s="3"/>
      <c r="O1493" s="2"/>
      <c r="P1493" s="2"/>
      <c r="Q1493" s="2" t="s">
        <v>33</v>
      </c>
      <c r="R1493" s="2" t="s">
        <v>33</v>
      </c>
      <c r="S1493" s="2" t="s">
        <v>33</v>
      </c>
      <c r="T1493" s="3">
        <v>46252</v>
      </c>
      <c r="U1493" s="2" t="s">
        <v>6880</v>
      </c>
      <c r="V1493" s="2" t="s">
        <v>6881</v>
      </c>
      <c r="W1493" s="2" t="s">
        <v>714</v>
      </c>
      <c r="X1493" s="2" t="s">
        <v>113</v>
      </c>
      <c r="Y1493" s="2" t="s">
        <v>221</v>
      </c>
      <c r="Z1493" s="2" t="s">
        <v>92</v>
      </c>
      <c r="AA1493" s="2" t="s">
        <v>90</v>
      </c>
      <c r="AB1493" s="2"/>
      <c r="AC1493" s="2" t="s">
        <v>93</v>
      </c>
      <c r="AD1493" s="2">
        <v>1</v>
      </c>
      <c r="AE1493" s="2" t="s">
        <v>583</v>
      </c>
      <c r="AF1493" s="2" t="s">
        <v>583</v>
      </c>
      <c r="AG1493" s="2" t="s">
        <v>129</v>
      </c>
      <c r="AH1493" s="2" t="s">
        <v>150</v>
      </c>
      <c r="AI1493" s="2" t="s">
        <v>584</v>
      </c>
      <c r="AJ1493" s="2" t="s">
        <v>217</v>
      </c>
      <c r="AK1493" s="2" t="s">
        <v>218</v>
      </c>
      <c r="AL1493" s="2" t="s">
        <v>129</v>
      </c>
      <c r="AM1493" s="2" t="s">
        <v>219</v>
      </c>
      <c r="AN1493" s="2" t="s">
        <v>419</v>
      </c>
      <c r="AO1493" s="22">
        <v>0</v>
      </c>
      <c r="AP1493" s="22">
        <v>0</v>
      </c>
      <c r="AQ1493" s="22">
        <v>0</v>
      </c>
      <c r="AR1493" s="22">
        <v>0</v>
      </c>
      <c r="AS1493" s="25">
        <v>11740</v>
      </c>
      <c r="AT1493" s="25">
        <v>0</v>
      </c>
      <c r="AU1493" s="25">
        <v>14267</v>
      </c>
      <c r="AV1493" s="25">
        <v>0</v>
      </c>
      <c r="AW1493" s="25">
        <v>11740</v>
      </c>
      <c r="AX1493" s="25">
        <v>14267</v>
      </c>
      <c r="AY1493" s="25">
        <v>2527</v>
      </c>
    </row>
    <row r="1494" spans="2:51" hidden="1">
      <c r="B1494" s="5" t="s">
        <v>20</v>
      </c>
      <c r="C1494" s="2" t="s">
        <v>144</v>
      </c>
      <c r="D1494" s="2"/>
      <c r="E1494" s="2"/>
      <c r="F1494" s="2"/>
      <c r="G1494" s="3">
        <v>46252</v>
      </c>
      <c r="H1494" s="2" t="s">
        <v>6882</v>
      </c>
      <c r="I1494" s="3">
        <v>46252</v>
      </c>
      <c r="J1494" s="2" t="s">
        <v>6883</v>
      </c>
      <c r="K1494" s="2"/>
      <c r="L1494" s="2"/>
      <c r="M1494" s="2" t="s">
        <v>90</v>
      </c>
      <c r="N1494" s="3"/>
      <c r="O1494" s="2"/>
      <c r="P1494" s="2"/>
      <c r="Q1494" s="2" t="s">
        <v>33</v>
      </c>
      <c r="R1494" s="2" t="s">
        <v>33</v>
      </c>
      <c r="S1494" s="2" t="s">
        <v>33</v>
      </c>
      <c r="T1494" s="3">
        <v>46252</v>
      </c>
      <c r="U1494" s="2" t="s">
        <v>6884</v>
      </c>
      <c r="V1494" s="2" t="s">
        <v>6885</v>
      </c>
      <c r="W1494" s="2" t="s">
        <v>587</v>
      </c>
      <c r="X1494" s="2" t="s">
        <v>113</v>
      </c>
      <c r="Y1494" s="2" t="s">
        <v>221</v>
      </c>
      <c r="Z1494" s="2" t="s">
        <v>92</v>
      </c>
      <c r="AA1494" s="2" t="s">
        <v>90</v>
      </c>
      <c r="AB1494" s="2"/>
      <c r="AC1494" s="2" t="s">
        <v>93</v>
      </c>
      <c r="AD1494" s="2">
        <v>1</v>
      </c>
      <c r="AE1494" s="2" t="s">
        <v>583</v>
      </c>
      <c r="AF1494" s="2" t="s">
        <v>583</v>
      </c>
      <c r="AG1494" s="2" t="s">
        <v>129</v>
      </c>
      <c r="AH1494" s="2" t="s">
        <v>150</v>
      </c>
      <c r="AI1494" s="2" t="s">
        <v>584</v>
      </c>
      <c r="AJ1494" s="2" t="s">
        <v>217</v>
      </c>
      <c r="AK1494" s="2" t="s">
        <v>218</v>
      </c>
      <c r="AL1494" s="2" t="s">
        <v>129</v>
      </c>
      <c r="AM1494" s="2" t="s">
        <v>219</v>
      </c>
      <c r="AN1494" s="2" t="s">
        <v>419</v>
      </c>
      <c r="AO1494" s="22">
        <v>0</v>
      </c>
      <c r="AP1494" s="22">
        <v>0</v>
      </c>
      <c r="AQ1494" s="22">
        <v>0</v>
      </c>
      <c r="AR1494" s="22">
        <v>0</v>
      </c>
      <c r="AS1494" s="25">
        <v>9679</v>
      </c>
      <c r="AT1494" s="25">
        <v>0</v>
      </c>
      <c r="AU1494" s="25">
        <v>11484</v>
      </c>
      <c r="AV1494" s="25">
        <v>0</v>
      </c>
      <c r="AW1494" s="25">
        <v>9679</v>
      </c>
      <c r="AX1494" s="25">
        <v>11484</v>
      </c>
      <c r="AY1494" s="25">
        <v>1805</v>
      </c>
    </row>
    <row r="1495" spans="2:51" hidden="1">
      <c r="B1495" s="5" t="s">
        <v>20</v>
      </c>
      <c r="C1495" s="2" t="s">
        <v>144</v>
      </c>
      <c r="D1495" s="2"/>
      <c r="E1495" s="2"/>
      <c r="F1495" s="2"/>
      <c r="G1495" s="3">
        <v>46252</v>
      </c>
      <c r="H1495" s="2" t="s">
        <v>6886</v>
      </c>
      <c r="I1495" s="3">
        <v>46252</v>
      </c>
      <c r="J1495" s="2" t="s">
        <v>6887</v>
      </c>
      <c r="K1495" s="2"/>
      <c r="L1495" s="2"/>
      <c r="M1495" s="2" t="s">
        <v>90</v>
      </c>
      <c r="N1495" s="3"/>
      <c r="O1495" s="2"/>
      <c r="P1495" s="2"/>
      <c r="Q1495" s="2" t="s">
        <v>33</v>
      </c>
      <c r="R1495" s="2" t="s">
        <v>33</v>
      </c>
      <c r="S1495" s="2" t="s">
        <v>33</v>
      </c>
      <c r="T1495" s="3">
        <v>46252</v>
      </c>
      <c r="U1495" s="2" t="s">
        <v>6888</v>
      </c>
      <c r="V1495" s="2" t="s">
        <v>6889</v>
      </c>
      <c r="W1495" s="2" t="s">
        <v>948</v>
      </c>
      <c r="X1495" s="2" t="s">
        <v>113</v>
      </c>
      <c r="Y1495" s="2" t="s">
        <v>221</v>
      </c>
      <c r="Z1495" s="2" t="s">
        <v>92</v>
      </c>
      <c r="AA1495" s="2" t="s">
        <v>90</v>
      </c>
      <c r="AB1495" s="2"/>
      <c r="AC1495" s="2" t="s">
        <v>93</v>
      </c>
      <c r="AD1495" s="2">
        <v>1</v>
      </c>
      <c r="AE1495" s="2" t="s">
        <v>583</v>
      </c>
      <c r="AF1495" s="2" t="s">
        <v>583</v>
      </c>
      <c r="AG1495" s="2" t="s">
        <v>129</v>
      </c>
      <c r="AH1495" s="2" t="s">
        <v>150</v>
      </c>
      <c r="AI1495" s="2" t="s">
        <v>584</v>
      </c>
      <c r="AJ1495" s="2" t="s">
        <v>217</v>
      </c>
      <c r="AK1495" s="2" t="s">
        <v>218</v>
      </c>
      <c r="AL1495" s="2" t="s">
        <v>129</v>
      </c>
      <c r="AM1495" s="2" t="s">
        <v>219</v>
      </c>
      <c r="AN1495" s="2" t="s">
        <v>419</v>
      </c>
      <c r="AO1495" s="22">
        <v>0</v>
      </c>
      <c r="AP1495" s="22">
        <v>0</v>
      </c>
      <c r="AQ1495" s="22">
        <v>0</v>
      </c>
      <c r="AR1495" s="22">
        <v>0</v>
      </c>
      <c r="AS1495" s="25">
        <v>7618</v>
      </c>
      <c r="AT1495" s="25">
        <v>0</v>
      </c>
      <c r="AU1495" s="25">
        <v>8701</v>
      </c>
      <c r="AV1495" s="25">
        <v>0</v>
      </c>
      <c r="AW1495" s="25">
        <v>7618</v>
      </c>
      <c r="AX1495" s="25">
        <v>8701</v>
      </c>
      <c r="AY1495" s="25">
        <v>1083</v>
      </c>
    </row>
    <row r="1496" spans="2:51" hidden="1">
      <c r="B1496" s="5" t="s">
        <v>20</v>
      </c>
      <c r="C1496" s="2" t="s">
        <v>144</v>
      </c>
      <c r="D1496" s="2"/>
      <c r="E1496" s="2"/>
      <c r="F1496" s="2"/>
      <c r="G1496" s="3">
        <v>46252</v>
      </c>
      <c r="H1496" s="2" t="s">
        <v>6890</v>
      </c>
      <c r="I1496" s="3">
        <v>46252</v>
      </c>
      <c r="J1496" s="2" t="s">
        <v>6891</v>
      </c>
      <c r="K1496" s="2"/>
      <c r="L1496" s="2"/>
      <c r="M1496" s="2" t="s">
        <v>90</v>
      </c>
      <c r="N1496" s="3"/>
      <c r="O1496" s="2"/>
      <c r="P1496" s="2"/>
      <c r="Q1496" s="2" t="s">
        <v>33</v>
      </c>
      <c r="R1496" s="2" t="s">
        <v>33</v>
      </c>
      <c r="S1496" s="2" t="s">
        <v>33</v>
      </c>
      <c r="T1496" s="3">
        <v>46252</v>
      </c>
      <c r="U1496" s="2" t="s">
        <v>6892</v>
      </c>
      <c r="V1496" s="2" t="s">
        <v>6893</v>
      </c>
      <c r="W1496" s="2" t="s">
        <v>3227</v>
      </c>
      <c r="X1496" s="2" t="s">
        <v>113</v>
      </c>
      <c r="Y1496" s="2" t="s">
        <v>221</v>
      </c>
      <c r="Z1496" s="2" t="s">
        <v>92</v>
      </c>
      <c r="AA1496" s="2" t="s">
        <v>90</v>
      </c>
      <c r="AB1496" s="2"/>
      <c r="AC1496" s="2" t="s">
        <v>93</v>
      </c>
      <c r="AD1496" s="2">
        <v>1</v>
      </c>
      <c r="AE1496" s="2" t="s">
        <v>583</v>
      </c>
      <c r="AF1496" s="2" t="s">
        <v>583</v>
      </c>
      <c r="AG1496" s="2" t="s">
        <v>129</v>
      </c>
      <c r="AH1496" s="2" t="s">
        <v>150</v>
      </c>
      <c r="AI1496" s="2" t="s">
        <v>584</v>
      </c>
      <c r="AJ1496" s="2" t="s">
        <v>217</v>
      </c>
      <c r="AK1496" s="2" t="s">
        <v>218</v>
      </c>
      <c r="AL1496" s="2" t="s">
        <v>129</v>
      </c>
      <c r="AM1496" s="2" t="s">
        <v>219</v>
      </c>
      <c r="AN1496" s="2" t="s">
        <v>419</v>
      </c>
      <c r="AO1496" s="22">
        <v>0</v>
      </c>
      <c r="AP1496" s="22">
        <v>0</v>
      </c>
      <c r="AQ1496" s="22">
        <v>0</v>
      </c>
      <c r="AR1496" s="22">
        <v>0</v>
      </c>
      <c r="AS1496" s="25">
        <v>7618</v>
      </c>
      <c r="AT1496" s="25">
        <v>0</v>
      </c>
      <c r="AU1496" s="25">
        <v>8701</v>
      </c>
      <c r="AV1496" s="25">
        <v>0</v>
      </c>
      <c r="AW1496" s="25">
        <v>7618</v>
      </c>
      <c r="AX1496" s="25">
        <v>8701</v>
      </c>
      <c r="AY1496" s="25">
        <v>1083</v>
      </c>
    </row>
    <row r="1497" spans="2:51" hidden="1">
      <c r="B1497" s="5" t="s">
        <v>20</v>
      </c>
      <c r="C1497" s="2" t="s">
        <v>144</v>
      </c>
      <c r="D1497" s="2"/>
      <c r="E1497" s="2"/>
      <c r="F1497" s="2"/>
      <c r="G1497" s="3">
        <v>46252</v>
      </c>
      <c r="H1497" s="2" t="s">
        <v>6894</v>
      </c>
      <c r="I1497" s="3">
        <v>46252</v>
      </c>
      <c r="J1497" s="2" t="s">
        <v>6895</v>
      </c>
      <c r="K1497" s="2"/>
      <c r="L1497" s="2"/>
      <c r="M1497" s="2" t="s">
        <v>90</v>
      </c>
      <c r="N1497" s="3"/>
      <c r="O1497" s="2"/>
      <c r="P1497" s="2"/>
      <c r="Q1497" s="2" t="s">
        <v>33</v>
      </c>
      <c r="R1497" s="2" t="s">
        <v>33</v>
      </c>
      <c r="S1497" s="2" t="s">
        <v>33</v>
      </c>
      <c r="T1497" s="3">
        <v>46252</v>
      </c>
      <c r="U1497" s="2" t="s">
        <v>6896</v>
      </c>
      <c r="V1497" s="2" t="s">
        <v>6897</v>
      </c>
      <c r="W1497" s="2" t="s">
        <v>947</v>
      </c>
      <c r="X1497" s="2" t="s">
        <v>113</v>
      </c>
      <c r="Y1497" s="2" t="s">
        <v>221</v>
      </c>
      <c r="Z1497" s="2" t="s">
        <v>92</v>
      </c>
      <c r="AA1497" s="2" t="s">
        <v>90</v>
      </c>
      <c r="AB1497" s="2"/>
      <c r="AC1497" s="2" t="s">
        <v>114</v>
      </c>
      <c r="AD1497" s="2">
        <v>1</v>
      </c>
      <c r="AE1497" s="2" t="s">
        <v>123</v>
      </c>
      <c r="AF1497" s="2" t="s">
        <v>13</v>
      </c>
      <c r="AG1497" s="2" t="s">
        <v>13</v>
      </c>
      <c r="AH1497" s="2" t="s">
        <v>124</v>
      </c>
      <c r="AI1497" s="2"/>
      <c r="AJ1497" s="2" t="s">
        <v>217</v>
      </c>
      <c r="AK1497" s="2" t="s">
        <v>218</v>
      </c>
      <c r="AL1497" s="2" t="s">
        <v>129</v>
      </c>
      <c r="AM1497" s="2" t="s">
        <v>219</v>
      </c>
      <c r="AN1497" s="2" t="s">
        <v>396</v>
      </c>
      <c r="AO1497" s="22">
        <v>0</v>
      </c>
      <c r="AP1497" s="22">
        <v>0</v>
      </c>
      <c r="AQ1497" s="22">
        <v>0</v>
      </c>
      <c r="AR1497" s="22">
        <v>0</v>
      </c>
      <c r="AS1497" s="25">
        <v>29752</v>
      </c>
      <c r="AT1497" s="25">
        <v>0</v>
      </c>
      <c r="AU1497" s="25">
        <v>31639</v>
      </c>
      <c r="AV1497" s="25">
        <v>0</v>
      </c>
      <c r="AW1497" s="25">
        <v>29752</v>
      </c>
      <c r="AX1497" s="25">
        <v>31639</v>
      </c>
      <c r="AY1497" s="25">
        <v>1887</v>
      </c>
    </row>
    <row r="1498" spans="2:51" hidden="1">
      <c r="B1498" s="5" t="s">
        <v>20</v>
      </c>
      <c r="C1498" s="2" t="s">
        <v>144</v>
      </c>
      <c r="D1498" s="2"/>
      <c r="E1498" s="2"/>
      <c r="F1498" s="2"/>
      <c r="G1498" s="3">
        <v>46252</v>
      </c>
      <c r="H1498" s="2" t="s">
        <v>6898</v>
      </c>
      <c r="I1498" s="3">
        <v>46252</v>
      </c>
      <c r="J1498" s="2" t="s">
        <v>6899</v>
      </c>
      <c r="K1498" s="2"/>
      <c r="L1498" s="2"/>
      <c r="M1498" s="2" t="s">
        <v>90</v>
      </c>
      <c r="N1498" s="3"/>
      <c r="O1498" s="2"/>
      <c r="P1498" s="2"/>
      <c r="Q1498" s="2" t="s">
        <v>27</v>
      </c>
      <c r="R1498" s="2" t="s">
        <v>27</v>
      </c>
      <c r="S1498" s="2" t="s">
        <v>27</v>
      </c>
      <c r="T1498" s="3">
        <v>46252</v>
      </c>
      <c r="U1498" s="2" t="s">
        <v>6900</v>
      </c>
      <c r="V1498" s="2" t="s">
        <v>6901</v>
      </c>
      <c r="W1498" s="2" t="s">
        <v>1092</v>
      </c>
      <c r="X1498" s="2" t="s">
        <v>113</v>
      </c>
      <c r="Y1498" s="2" t="s">
        <v>356</v>
      </c>
      <c r="Z1498" s="2" t="s">
        <v>92</v>
      </c>
      <c r="AA1498" s="2" t="s">
        <v>90</v>
      </c>
      <c r="AB1498" s="2"/>
      <c r="AC1498" s="2" t="s">
        <v>114</v>
      </c>
      <c r="AD1498" s="2">
        <v>1</v>
      </c>
      <c r="AE1498" s="2" t="s">
        <v>352</v>
      </c>
      <c r="AF1498" s="2" t="s">
        <v>352</v>
      </c>
      <c r="AG1498" s="2" t="s">
        <v>103</v>
      </c>
      <c r="AH1498" s="2"/>
      <c r="AI1498" s="2"/>
      <c r="AJ1498" s="2" t="s">
        <v>259</v>
      </c>
      <c r="AK1498" s="2" t="s">
        <v>259</v>
      </c>
      <c r="AL1498" s="2" t="s">
        <v>129</v>
      </c>
      <c r="AM1498" s="2" t="s">
        <v>150</v>
      </c>
      <c r="AN1498" s="2"/>
      <c r="AO1498" s="22">
        <v>0</v>
      </c>
      <c r="AP1498" s="22">
        <v>0</v>
      </c>
      <c r="AQ1498" s="22">
        <v>0</v>
      </c>
      <c r="AR1498" s="22">
        <v>0</v>
      </c>
      <c r="AS1498" s="25">
        <v>24570</v>
      </c>
      <c r="AT1498" s="25">
        <v>0</v>
      </c>
      <c r="AU1498" s="25">
        <v>30828</v>
      </c>
      <c r="AV1498" s="25">
        <v>0</v>
      </c>
      <c r="AW1498" s="25">
        <v>24570</v>
      </c>
      <c r="AX1498" s="25">
        <v>30828</v>
      </c>
      <c r="AY1498" s="25">
        <v>6258</v>
      </c>
    </row>
    <row r="1499" spans="2:51" hidden="1">
      <c r="B1499" s="5" t="s">
        <v>20</v>
      </c>
      <c r="C1499" s="2" t="s">
        <v>144</v>
      </c>
      <c r="D1499" s="2"/>
      <c r="E1499" s="2"/>
      <c r="F1499" s="2"/>
      <c r="G1499" s="3">
        <v>46252</v>
      </c>
      <c r="H1499" s="2" t="s">
        <v>6902</v>
      </c>
      <c r="I1499" s="3">
        <v>46252</v>
      </c>
      <c r="J1499" s="2" t="s">
        <v>6903</v>
      </c>
      <c r="K1499" s="2"/>
      <c r="L1499" s="2"/>
      <c r="M1499" s="2" t="s">
        <v>90</v>
      </c>
      <c r="N1499" s="3"/>
      <c r="O1499" s="2"/>
      <c r="P1499" s="2"/>
      <c r="Q1499" s="2" t="s">
        <v>27</v>
      </c>
      <c r="R1499" s="2" t="s">
        <v>27</v>
      </c>
      <c r="S1499" s="2" t="s">
        <v>27</v>
      </c>
      <c r="T1499" s="3">
        <v>46252</v>
      </c>
      <c r="U1499" s="2" t="s">
        <v>6904</v>
      </c>
      <c r="V1499" s="2" t="s">
        <v>6905</v>
      </c>
      <c r="W1499" s="2" t="s">
        <v>952</v>
      </c>
      <c r="X1499" s="2" t="s">
        <v>113</v>
      </c>
      <c r="Y1499" s="2" t="s">
        <v>356</v>
      </c>
      <c r="Z1499" s="2" t="s">
        <v>92</v>
      </c>
      <c r="AA1499" s="2" t="s">
        <v>90</v>
      </c>
      <c r="AB1499" s="2"/>
      <c r="AC1499" s="2" t="s">
        <v>114</v>
      </c>
      <c r="AD1499" s="2">
        <v>1</v>
      </c>
      <c r="AE1499" s="2" t="s">
        <v>259</v>
      </c>
      <c r="AF1499" s="2" t="s">
        <v>259</v>
      </c>
      <c r="AG1499" s="2" t="s">
        <v>129</v>
      </c>
      <c r="AH1499" s="2" t="s">
        <v>150</v>
      </c>
      <c r="AI1499" s="2"/>
      <c r="AJ1499" s="2" t="s">
        <v>6906</v>
      </c>
      <c r="AK1499" s="2" t="s">
        <v>6906</v>
      </c>
      <c r="AL1499" s="2" t="s">
        <v>103</v>
      </c>
      <c r="AM1499" s="2"/>
      <c r="AN1499" s="2"/>
      <c r="AO1499" s="22">
        <v>0</v>
      </c>
      <c r="AP1499" s="22">
        <v>0</v>
      </c>
      <c r="AQ1499" s="22">
        <v>0</v>
      </c>
      <c r="AR1499" s="22">
        <v>0</v>
      </c>
      <c r="AS1499" s="25">
        <v>12500</v>
      </c>
      <c r="AT1499" s="25">
        <v>0</v>
      </c>
      <c r="AU1499" s="25">
        <v>17014</v>
      </c>
      <c r="AV1499" s="25">
        <v>0</v>
      </c>
      <c r="AW1499" s="25">
        <v>12500</v>
      </c>
      <c r="AX1499" s="25">
        <v>17014</v>
      </c>
      <c r="AY1499" s="25">
        <v>4514</v>
      </c>
    </row>
    <row r="1500" spans="2:51" hidden="1">
      <c r="B1500" s="5" t="s">
        <v>20</v>
      </c>
      <c r="C1500" s="2" t="s">
        <v>144</v>
      </c>
      <c r="D1500" s="2"/>
      <c r="E1500" s="2"/>
      <c r="F1500" s="2"/>
      <c r="G1500" s="3">
        <v>46252</v>
      </c>
      <c r="H1500" s="2" t="s">
        <v>6907</v>
      </c>
      <c r="I1500" s="3">
        <v>46252</v>
      </c>
      <c r="J1500" s="2" t="s">
        <v>6908</v>
      </c>
      <c r="K1500" s="2"/>
      <c r="L1500" s="2"/>
      <c r="M1500" s="2" t="s">
        <v>90</v>
      </c>
      <c r="N1500" s="3"/>
      <c r="O1500" s="2"/>
      <c r="P1500" s="2"/>
      <c r="Q1500" s="2" t="s">
        <v>612</v>
      </c>
      <c r="R1500" s="2" t="s">
        <v>612</v>
      </c>
      <c r="S1500" s="2" t="s">
        <v>612</v>
      </c>
      <c r="T1500" s="3">
        <v>46252</v>
      </c>
      <c r="U1500" s="2" t="s">
        <v>6909</v>
      </c>
      <c r="V1500" s="2" t="s">
        <v>6910</v>
      </c>
      <c r="W1500" s="2" t="s">
        <v>1189</v>
      </c>
      <c r="X1500" s="2" t="s">
        <v>91</v>
      </c>
      <c r="Y1500" s="2" t="s">
        <v>782</v>
      </c>
      <c r="Z1500" s="2" t="s">
        <v>92</v>
      </c>
      <c r="AA1500" s="2" t="s">
        <v>90</v>
      </c>
      <c r="AB1500" s="2"/>
      <c r="AC1500" s="2" t="s">
        <v>114</v>
      </c>
      <c r="AD1500" s="2">
        <v>1</v>
      </c>
      <c r="AE1500" s="2" t="s">
        <v>645</v>
      </c>
      <c r="AF1500" s="2" t="s">
        <v>645</v>
      </c>
      <c r="AG1500" s="2" t="s">
        <v>103</v>
      </c>
      <c r="AH1500" s="2" t="s">
        <v>2</v>
      </c>
      <c r="AI1500" s="2" t="s">
        <v>664</v>
      </c>
      <c r="AJ1500" s="2" t="s">
        <v>179</v>
      </c>
      <c r="AK1500" s="2" t="s">
        <v>8</v>
      </c>
      <c r="AL1500" s="2" t="s">
        <v>8</v>
      </c>
      <c r="AM1500" s="2" t="s">
        <v>180</v>
      </c>
      <c r="AN1500" s="2"/>
      <c r="AO1500" s="22">
        <v>0</v>
      </c>
      <c r="AP1500" s="22">
        <v>0</v>
      </c>
      <c r="AQ1500" s="22">
        <v>0</v>
      </c>
      <c r="AR1500" s="22">
        <v>0</v>
      </c>
      <c r="AS1500" s="25">
        <v>27000</v>
      </c>
      <c r="AT1500" s="25">
        <v>0</v>
      </c>
      <c r="AU1500" s="25">
        <v>30000</v>
      </c>
      <c r="AV1500" s="25">
        <v>0</v>
      </c>
      <c r="AW1500" s="25">
        <v>27000</v>
      </c>
      <c r="AX1500" s="25">
        <v>30000</v>
      </c>
      <c r="AY1500" s="25">
        <v>3000</v>
      </c>
    </row>
    <row r="1501" spans="2:51" hidden="1">
      <c r="B1501" s="5" t="s">
        <v>20</v>
      </c>
      <c r="C1501" s="2" t="s">
        <v>144</v>
      </c>
      <c r="D1501" s="2" t="s">
        <v>100</v>
      </c>
      <c r="E1501" s="2"/>
      <c r="F1501" s="2"/>
      <c r="G1501" s="3">
        <v>46252</v>
      </c>
      <c r="H1501" s="2" t="s">
        <v>6911</v>
      </c>
      <c r="I1501" s="3">
        <v>46252</v>
      </c>
      <c r="J1501" s="2" t="s">
        <v>6912</v>
      </c>
      <c r="K1501" s="2"/>
      <c r="L1501" s="2"/>
      <c r="M1501" s="2" t="s">
        <v>90</v>
      </c>
      <c r="N1501" s="3"/>
      <c r="O1501" s="2"/>
      <c r="P1501" s="2"/>
      <c r="Q1501" s="2" t="s">
        <v>26</v>
      </c>
      <c r="R1501" s="2" t="s">
        <v>26</v>
      </c>
      <c r="S1501" s="2" t="s">
        <v>26</v>
      </c>
      <c r="T1501" s="3">
        <v>46252</v>
      </c>
      <c r="U1501" s="2" t="s">
        <v>6913</v>
      </c>
      <c r="V1501" s="2" t="s">
        <v>6914</v>
      </c>
      <c r="W1501" s="2" t="s">
        <v>1328</v>
      </c>
      <c r="X1501" s="2" t="s">
        <v>133</v>
      </c>
      <c r="Y1501" s="2" t="s">
        <v>673</v>
      </c>
      <c r="Z1501" s="2" t="s">
        <v>92</v>
      </c>
      <c r="AA1501" s="2" t="s">
        <v>90</v>
      </c>
      <c r="AB1501" s="2"/>
      <c r="AC1501" s="2" t="s">
        <v>93</v>
      </c>
      <c r="AD1501" s="2">
        <v>1</v>
      </c>
      <c r="AE1501" s="2" t="s">
        <v>611</v>
      </c>
      <c r="AF1501" s="2" t="s">
        <v>611</v>
      </c>
      <c r="AG1501" s="2" t="s">
        <v>103</v>
      </c>
      <c r="AH1501" s="2" t="s">
        <v>2</v>
      </c>
      <c r="AI1501" s="2" t="s">
        <v>729</v>
      </c>
      <c r="AJ1501" s="2" t="s">
        <v>2</v>
      </c>
      <c r="AK1501" s="2" t="s">
        <v>2</v>
      </c>
      <c r="AL1501" s="2" t="s">
        <v>103</v>
      </c>
      <c r="AM1501" s="2" t="s">
        <v>2</v>
      </c>
      <c r="AN1501" s="2"/>
      <c r="AO1501" s="22">
        <v>0</v>
      </c>
      <c r="AP1501" s="22">
        <v>0</v>
      </c>
      <c r="AQ1501" s="22">
        <v>0</v>
      </c>
      <c r="AR1501" s="22">
        <v>0</v>
      </c>
      <c r="AS1501" s="25">
        <v>5000</v>
      </c>
      <c r="AT1501" s="25">
        <v>0</v>
      </c>
      <c r="AU1501" s="25">
        <v>5559</v>
      </c>
      <c r="AV1501" s="25">
        <v>0</v>
      </c>
      <c r="AW1501" s="25">
        <v>5000</v>
      </c>
      <c r="AX1501" s="25">
        <v>5559</v>
      </c>
      <c r="AY1501" s="25">
        <v>559</v>
      </c>
    </row>
    <row r="1502" spans="2:51" hidden="1">
      <c r="B1502" s="5" t="s">
        <v>20</v>
      </c>
      <c r="C1502" s="2" t="s">
        <v>144</v>
      </c>
      <c r="D1502" s="2"/>
      <c r="E1502" s="2"/>
      <c r="F1502" s="2"/>
      <c r="G1502" s="3">
        <v>46252</v>
      </c>
      <c r="H1502" s="2" t="s">
        <v>6915</v>
      </c>
      <c r="I1502" s="3">
        <v>46252</v>
      </c>
      <c r="J1502" s="2" t="s">
        <v>6916</v>
      </c>
      <c r="K1502" s="2"/>
      <c r="L1502" s="2"/>
      <c r="M1502" s="2" t="s">
        <v>90</v>
      </c>
      <c r="N1502" s="3"/>
      <c r="O1502" s="2"/>
      <c r="P1502" s="2"/>
      <c r="Q1502" s="2" t="s">
        <v>492</v>
      </c>
      <c r="R1502" s="2" t="s">
        <v>492</v>
      </c>
      <c r="S1502" s="2" t="s">
        <v>492</v>
      </c>
      <c r="T1502" s="3">
        <v>46252</v>
      </c>
      <c r="U1502" s="2" t="s">
        <v>6917</v>
      </c>
      <c r="V1502" s="2" t="s">
        <v>6918</v>
      </c>
      <c r="W1502" s="2" t="s">
        <v>1280</v>
      </c>
      <c r="X1502" s="2" t="s">
        <v>113</v>
      </c>
      <c r="Y1502" s="2" t="s">
        <v>561</v>
      </c>
      <c r="Z1502" s="2" t="s">
        <v>92</v>
      </c>
      <c r="AA1502" s="2" t="s">
        <v>90</v>
      </c>
      <c r="AB1502" s="2"/>
      <c r="AC1502" s="2" t="s">
        <v>93</v>
      </c>
      <c r="AD1502" s="2">
        <v>1</v>
      </c>
      <c r="AE1502" s="2" t="s">
        <v>140</v>
      </c>
      <c r="AF1502" s="2" t="s">
        <v>141</v>
      </c>
      <c r="AG1502" s="2" t="s">
        <v>141</v>
      </c>
      <c r="AH1502" s="2" t="s">
        <v>142</v>
      </c>
      <c r="AI1502" s="2"/>
      <c r="AJ1502" s="2" t="s">
        <v>562</v>
      </c>
      <c r="AK1502" s="2" t="s">
        <v>562</v>
      </c>
      <c r="AL1502" s="2" t="s">
        <v>141</v>
      </c>
      <c r="AM1502" s="2" t="s">
        <v>142</v>
      </c>
      <c r="AN1502" s="2"/>
      <c r="AO1502" s="22">
        <v>0</v>
      </c>
      <c r="AP1502" s="22">
        <v>0</v>
      </c>
      <c r="AQ1502" s="22">
        <v>0</v>
      </c>
      <c r="AR1502" s="22">
        <v>0</v>
      </c>
      <c r="AS1502" s="25">
        <v>9000</v>
      </c>
      <c r="AT1502" s="25">
        <v>0</v>
      </c>
      <c r="AU1502" s="25">
        <v>13623</v>
      </c>
      <c r="AV1502" s="25">
        <v>0</v>
      </c>
      <c r="AW1502" s="25">
        <v>9000</v>
      </c>
      <c r="AX1502" s="25">
        <v>13623</v>
      </c>
      <c r="AY1502" s="25">
        <v>4623</v>
      </c>
    </row>
    <row r="1503" spans="2:51" hidden="1">
      <c r="B1503" s="5" t="s">
        <v>20</v>
      </c>
      <c r="C1503" s="2" t="s">
        <v>144</v>
      </c>
      <c r="D1503" s="2"/>
      <c r="E1503" s="2"/>
      <c r="F1503" s="2"/>
      <c r="G1503" s="3">
        <v>46252</v>
      </c>
      <c r="H1503" s="2" t="s">
        <v>6919</v>
      </c>
      <c r="I1503" s="3">
        <v>46252</v>
      </c>
      <c r="J1503" s="2" t="s">
        <v>6920</v>
      </c>
      <c r="K1503" s="2"/>
      <c r="L1503" s="2"/>
      <c r="M1503" s="2" t="s">
        <v>90</v>
      </c>
      <c r="N1503" s="3"/>
      <c r="O1503" s="2"/>
      <c r="P1503" s="2"/>
      <c r="Q1503" s="2" t="s">
        <v>486</v>
      </c>
      <c r="R1503" s="2" t="s">
        <v>486</v>
      </c>
      <c r="S1503" s="2" t="s">
        <v>486</v>
      </c>
      <c r="T1503" s="3">
        <v>46252</v>
      </c>
      <c r="U1503" s="2" t="s">
        <v>6921</v>
      </c>
      <c r="V1503" s="2" t="s">
        <v>6922</v>
      </c>
      <c r="W1503" s="2" t="s">
        <v>572</v>
      </c>
      <c r="X1503" s="2" t="s">
        <v>113</v>
      </c>
      <c r="Y1503" s="2" t="s">
        <v>546</v>
      </c>
      <c r="Z1503" s="2" t="s">
        <v>92</v>
      </c>
      <c r="AA1503" s="2" t="s">
        <v>90</v>
      </c>
      <c r="AB1503" s="2"/>
      <c r="AC1503" s="2" t="s">
        <v>93</v>
      </c>
      <c r="AD1503" s="2">
        <v>1</v>
      </c>
      <c r="AE1503" s="2" t="s">
        <v>353</v>
      </c>
      <c r="AF1503" s="2" t="s">
        <v>354</v>
      </c>
      <c r="AG1503" s="2" t="s">
        <v>103</v>
      </c>
      <c r="AH1503" s="2" t="s">
        <v>2</v>
      </c>
      <c r="AI1503" s="2" t="s">
        <v>355</v>
      </c>
      <c r="AJ1503" s="2" t="s">
        <v>320</v>
      </c>
      <c r="AK1503" s="2" t="s">
        <v>320</v>
      </c>
      <c r="AL1503" s="2" t="s">
        <v>103</v>
      </c>
      <c r="AM1503" s="2" t="s">
        <v>281</v>
      </c>
      <c r="AN1503" s="2"/>
      <c r="AO1503" s="22">
        <v>0</v>
      </c>
      <c r="AP1503" s="22">
        <v>0</v>
      </c>
      <c r="AQ1503" s="22">
        <v>0</v>
      </c>
      <c r="AR1503" s="22">
        <v>0</v>
      </c>
      <c r="AS1503" s="25">
        <v>50000</v>
      </c>
      <c r="AT1503" s="25">
        <v>0</v>
      </c>
      <c r="AU1503" s="25">
        <v>74795</v>
      </c>
      <c r="AV1503" s="25">
        <v>0</v>
      </c>
      <c r="AW1503" s="25">
        <v>50000</v>
      </c>
      <c r="AX1503" s="25">
        <v>74795</v>
      </c>
      <c r="AY1503" s="25">
        <v>24795</v>
      </c>
    </row>
    <row r="1504" spans="2:51" hidden="1">
      <c r="B1504" s="5" t="s">
        <v>20</v>
      </c>
      <c r="C1504" s="2" t="s">
        <v>144</v>
      </c>
      <c r="D1504" s="2"/>
      <c r="E1504" s="2"/>
      <c r="F1504" s="2"/>
      <c r="G1504" s="3">
        <v>46252</v>
      </c>
      <c r="H1504" s="2" t="s">
        <v>6923</v>
      </c>
      <c r="I1504" s="3">
        <v>46252</v>
      </c>
      <c r="J1504" s="2" t="s">
        <v>6924</v>
      </c>
      <c r="K1504" s="2"/>
      <c r="L1504" s="2"/>
      <c r="M1504" s="2" t="s">
        <v>90</v>
      </c>
      <c r="N1504" s="3"/>
      <c r="O1504" s="2"/>
      <c r="P1504" s="2"/>
      <c r="Q1504" s="2" t="s">
        <v>31</v>
      </c>
      <c r="R1504" s="2" t="s">
        <v>31</v>
      </c>
      <c r="S1504" s="2" t="s">
        <v>31</v>
      </c>
      <c r="T1504" s="3">
        <v>46252</v>
      </c>
      <c r="U1504" s="2" t="s">
        <v>6925</v>
      </c>
      <c r="V1504" s="2" t="s">
        <v>6926</v>
      </c>
      <c r="W1504" s="2" t="s">
        <v>6927</v>
      </c>
      <c r="X1504" s="2" t="s">
        <v>113</v>
      </c>
      <c r="Y1504" s="2" t="s">
        <v>784</v>
      </c>
      <c r="Z1504" s="2" t="s">
        <v>92</v>
      </c>
      <c r="AA1504" s="2" t="s">
        <v>90</v>
      </c>
      <c r="AB1504" s="2"/>
      <c r="AC1504" s="2" t="s">
        <v>114</v>
      </c>
      <c r="AD1504" s="2">
        <v>1</v>
      </c>
      <c r="AE1504" s="2" t="s">
        <v>222</v>
      </c>
      <c r="AF1504" s="2" t="s">
        <v>222</v>
      </c>
      <c r="AG1504" s="2" t="s">
        <v>129</v>
      </c>
      <c r="AH1504" s="2" t="s">
        <v>223</v>
      </c>
      <c r="AI1504" s="2" t="s">
        <v>887</v>
      </c>
      <c r="AJ1504" s="2" t="s">
        <v>1073</v>
      </c>
      <c r="AK1504" s="2" t="s">
        <v>1073</v>
      </c>
      <c r="AL1504" s="2" t="s">
        <v>103</v>
      </c>
      <c r="AM1504" s="2" t="s">
        <v>318</v>
      </c>
      <c r="AN1504" s="2"/>
      <c r="AO1504" s="22">
        <v>0</v>
      </c>
      <c r="AP1504" s="22">
        <v>0</v>
      </c>
      <c r="AQ1504" s="22">
        <v>0</v>
      </c>
      <c r="AR1504" s="22">
        <v>0</v>
      </c>
      <c r="AS1504" s="25">
        <v>22492</v>
      </c>
      <c r="AT1504" s="25">
        <v>0</v>
      </c>
      <c r="AU1504" s="25">
        <v>37950</v>
      </c>
      <c r="AV1504" s="25">
        <v>0</v>
      </c>
      <c r="AW1504" s="25">
        <v>22492</v>
      </c>
      <c r="AX1504" s="25">
        <v>37950</v>
      </c>
      <c r="AY1504" s="25">
        <v>15458</v>
      </c>
    </row>
    <row r="1505" spans="2:51" hidden="1">
      <c r="B1505" s="5" t="s">
        <v>20</v>
      </c>
      <c r="C1505" s="2" t="s">
        <v>144</v>
      </c>
      <c r="D1505" s="2"/>
      <c r="E1505" s="2"/>
      <c r="F1505" s="2"/>
      <c r="G1505" s="3">
        <v>46252</v>
      </c>
      <c r="H1505" s="2" t="s">
        <v>6928</v>
      </c>
      <c r="I1505" s="3">
        <v>46252</v>
      </c>
      <c r="J1505" s="2" t="s">
        <v>6929</v>
      </c>
      <c r="K1505" s="2"/>
      <c r="L1505" s="2"/>
      <c r="M1505" s="2" t="s">
        <v>90</v>
      </c>
      <c r="N1505" s="3"/>
      <c r="O1505" s="2"/>
      <c r="P1505" s="2"/>
      <c r="Q1505" s="2" t="s">
        <v>537</v>
      </c>
      <c r="R1505" s="2" t="s">
        <v>537</v>
      </c>
      <c r="S1505" s="2" t="s">
        <v>537</v>
      </c>
      <c r="T1505" s="3">
        <v>46252</v>
      </c>
      <c r="U1505" s="2" t="s">
        <v>6930</v>
      </c>
      <c r="V1505" s="2" t="s">
        <v>6931</v>
      </c>
      <c r="W1505" s="2" t="s">
        <v>6932</v>
      </c>
      <c r="X1505" s="2" t="s">
        <v>113</v>
      </c>
      <c r="Y1505" s="2" t="s">
        <v>38</v>
      </c>
      <c r="Z1505" s="2" t="s">
        <v>92</v>
      </c>
      <c r="AA1505" s="2" t="s">
        <v>90</v>
      </c>
      <c r="AB1505" s="2"/>
      <c r="AC1505" s="2" t="s">
        <v>93</v>
      </c>
      <c r="AD1505" s="2">
        <v>1</v>
      </c>
      <c r="AE1505" s="2" t="s">
        <v>145</v>
      </c>
      <c r="AF1505" s="2" t="s">
        <v>146</v>
      </c>
      <c r="AG1505" s="2" t="s">
        <v>103</v>
      </c>
      <c r="AH1505" s="2" t="s">
        <v>2</v>
      </c>
      <c r="AI1505" s="2" t="s">
        <v>147</v>
      </c>
      <c r="AJ1505" s="2" t="s">
        <v>597</v>
      </c>
      <c r="AK1505" s="2" t="s">
        <v>597</v>
      </c>
      <c r="AL1505" s="2" t="s">
        <v>103</v>
      </c>
      <c r="AM1505" s="2"/>
      <c r="AN1505" s="2"/>
      <c r="AO1505" s="22">
        <v>0</v>
      </c>
      <c r="AP1505" s="22">
        <v>0</v>
      </c>
      <c r="AQ1505" s="22">
        <v>0</v>
      </c>
      <c r="AR1505" s="22">
        <v>0</v>
      </c>
      <c r="AS1505" s="25">
        <v>24000</v>
      </c>
      <c r="AT1505" s="25">
        <v>0</v>
      </c>
      <c r="AU1505" s="25">
        <v>29684</v>
      </c>
      <c r="AV1505" s="25">
        <v>0</v>
      </c>
      <c r="AW1505" s="25">
        <v>24000</v>
      </c>
      <c r="AX1505" s="25">
        <v>29684</v>
      </c>
      <c r="AY1505" s="25">
        <v>5684</v>
      </c>
    </row>
    <row r="1506" spans="2:51" hidden="1">
      <c r="B1506" s="5" t="s">
        <v>20</v>
      </c>
      <c r="C1506" s="2" t="s">
        <v>144</v>
      </c>
      <c r="D1506" s="2"/>
      <c r="E1506" s="2"/>
      <c r="F1506" s="2"/>
      <c r="G1506" s="3">
        <v>46252</v>
      </c>
      <c r="H1506" s="2" t="s">
        <v>6933</v>
      </c>
      <c r="I1506" s="3">
        <v>46252</v>
      </c>
      <c r="J1506" s="2" t="s">
        <v>6934</v>
      </c>
      <c r="K1506" s="2"/>
      <c r="L1506" s="2"/>
      <c r="M1506" s="2" t="s">
        <v>90</v>
      </c>
      <c r="N1506" s="3"/>
      <c r="O1506" s="2"/>
      <c r="P1506" s="2"/>
      <c r="Q1506" s="2" t="s">
        <v>26</v>
      </c>
      <c r="R1506" s="2" t="s">
        <v>26</v>
      </c>
      <c r="S1506" s="2" t="s">
        <v>26</v>
      </c>
      <c r="T1506" s="3">
        <v>46252</v>
      </c>
      <c r="U1506" s="2" t="s">
        <v>6935</v>
      </c>
      <c r="V1506" s="2" t="s">
        <v>6936</v>
      </c>
      <c r="W1506" s="2" t="s">
        <v>827</v>
      </c>
      <c r="X1506" s="2" t="s">
        <v>113</v>
      </c>
      <c r="Y1506" s="2" t="s">
        <v>546</v>
      </c>
      <c r="Z1506" s="2" t="s">
        <v>92</v>
      </c>
      <c r="AA1506" s="2" t="s">
        <v>90</v>
      </c>
      <c r="AB1506" s="2"/>
      <c r="AC1506" s="2" t="s">
        <v>93</v>
      </c>
      <c r="AD1506" s="2">
        <v>1</v>
      </c>
      <c r="AE1506" s="2" t="s">
        <v>353</v>
      </c>
      <c r="AF1506" s="2" t="s">
        <v>354</v>
      </c>
      <c r="AG1506" s="2" t="s">
        <v>103</v>
      </c>
      <c r="AH1506" s="2" t="s">
        <v>2</v>
      </c>
      <c r="AI1506" s="2" t="s">
        <v>355</v>
      </c>
      <c r="AJ1506" s="2" t="s">
        <v>1234</v>
      </c>
      <c r="AK1506" s="2" t="s">
        <v>1235</v>
      </c>
      <c r="AL1506" s="2" t="s">
        <v>103</v>
      </c>
      <c r="AM1506" s="2" t="s">
        <v>2</v>
      </c>
      <c r="AN1506" s="2" t="s">
        <v>1236</v>
      </c>
      <c r="AO1506" s="22">
        <v>0</v>
      </c>
      <c r="AP1506" s="22">
        <v>0</v>
      </c>
      <c r="AQ1506" s="22">
        <v>0</v>
      </c>
      <c r="AR1506" s="22">
        <v>0</v>
      </c>
      <c r="AS1506" s="25">
        <v>7586</v>
      </c>
      <c r="AT1506" s="25">
        <v>0</v>
      </c>
      <c r="AU1506" s="25">
        <v>8457</v>
      </c>
      <c r="AV1506" s="25">
        <v>0</v>
      </c>
      <c r="AW1506" s="25">
        <v>7586</v>
      </c>
      <c r="AX1506" s="25">
        <v>8457</v>
      </c>
      <c r="AY1506" s="25">
        <v>871</v>
      </c>
    </row>
    <row r="1507" spans="2:51" hidden="1">
      <c r="B1507" s="5" t="s">
        <v>20</v>
      </c>
      <c r="C1507" s="2" t="s">
        <v>144</v>
      </c>
      <c r="D1507" s="2" t="s">
        <v>100</v>
      </c>
      <c r="E1507" s="2"/>
      <c r="F1507" s="2"/>
      <c r="G1507" s="3">
        <v>46252</v>
      </c>
      <c r="H1507" s="2" t="s">
        <v>6937</v>
      </c>
      <c r="I1507" s="3">
        <v>46252</v>
      </c>
      <c r="J1507" s="2" t="s">
        <v>6938</v>
      </c>
      <c r="K1507" s="2"/>
      <c r="L1507" s="2"/>
      <c r="M1507" s="2" t="s">
        <v>90</v>
      </c>
      <c r="N1507" s="3"/>
      <c r="O1507" s="2"/>
      <c r="P1507" s="2"/>
      <c r="Q1507" s="2" t="s">
        <v>614</v>
      </c>
      <c r="R1507" s="2" t="s">
        <v>614</v>
      </c>
      <c r="S1507" s="2" t="s">
        <v>614</v>
      </c>
      <c r="T1507" s="3">
        <v>46252</v>
      </c>
      <c r="U1507" s="2" t="s">
        <v>6939</v>
      </c>
      <c r="V1507" s="2" t="s">
        <v>6940</v>
      </c>
      <c r="W1507" s="2" t="s">
        <v>410</v>
      </c>
      <c r="X1507" s="2" t="s">
        <v>260</v>
      </c>
      <c r="Y1507" s="2" t="s">
        <v>411</v>
      </c>
      <c r="Z1507" s="2" t="s">
        <v>92</v>
      </c>
      <c r="AA1507" s="2" t="s">
        <v>90</v>
      </c>
      <c r="AB1507" s="2"/>
      <c r="AC1507" s="2" t="s">
        <v>93</v>
      </c>
      <c r="AD1507" s="2">
        <v>1</v>
      </c>
      <c r="AE1507" s="2" t="s">
        <v>352</v>
      </c>
      <c r="AF1507" s="2" t="s">
        <v>352</v>
      </c>
      <c r="AG1507" s="2" t="s">
        <v>103</v>
      </c>
      <c r="AH1507" s="2"/>
      <c r="AI1507" s="2"/>
      <c r="AJ1507" s="2" t="s">
        <v>384</v>
      </c>
      <c r="AK1507" s="2" t="s">
        <v>384</v>
      </c>
      <c r="AL1507" s="2" t="s">
        <v>103</v>
      </c>
      <c r="AM1507" s="2" t="s">
        <v>384</v>
      </c>
      <c r="AN1507" s="2"/>
      <c r="AO1507" s="22">
        <v>0</v>
      </c>
      <c r="AP1507" s="22">
        <v>0</v>
      </c>
      <c r="AQ1507" s="22">
        <v>0</v>
      </c>
      <c r="AR1507" s="22">
        <v>0</v>
      </c>
      <c r="AS1507" s="25">
        <v>5080</v>
      </c>
      <c r="AT1507" s="25">
        <v>0</v>
      </c>
      <c r="AU1507" s="25">
        <v>6850</v>
      </c>
      <c r="AV1507" s="25">
        <v>0</v>
      </c>
      <c r="AW1507" s="25">
        <v>5080</v>
      </c>
      <c r="AX1507" s="25">
        <v>6850</v>
      </c>
      <c r="AY1507" s="25">
        <v>1770</v>
      </c>
    </row>
    <row r="1508" spans="2:51" hidden="1">
      <c r="B1508" s="5" t="s">
        <v>20</v>
      </c>
      <c r="C1508" s="2" t="s">
        <v>144</v>
      </c>
      <c r="D1508" s="2"/>
      <c r="E1508" s="2"/>
      <c r="F1508" s="2"/>
      <c r="G1508" s="3">
        <v>46252</v>
      </c>
      <c r="H1508" s="2" t="s">
        <v>6941</v>
      </c>
      <c r="I1508" s="3">
        <v>46252</v>
      </c>
      <c r="J1508" s="2" t="s">
        <v>6942</v>
      </c>
      <c r="K1508" s="2"/>
      <c r="L1508" s="2"/>
      <c r="M1508" s="2" t="s">
        <v>90</v>
      </c>
      <c r="N1508" s="3"/>
      <c r="O1508" s="2"/>
      <c r="P1508" s="2"/>
      <c r="Q1508" s="2" t="s">
        <v>36</v>
      </c>
      <c r="R1508" s="2" t="s">
        <v>36</v>
      </c>
      <c r="S1508" s="2" t="s">
        <v>36</v>
      </c>
      <c r="T1508" s="3">
        <v>46252</v>
      </c>
      <c r="U1508" s="2" t="s">
        <v>6943</v>
      </c>
      <c r="V1508" s="2" t="s">
        <v>6944</v>
      </c>
      <c r="W1508" s="2" t="s">
        <v>766</v>
      </c>
      <c r="X1508" s="2" t="s">
        <v>113</v>
      </c>
      <c r="Y1508" s="2" t="s">
        <v>505</v>
      </c>
      <c r="Z1508" s="2" t="s">
        <v>92</v>
      </c>
      <c r="AA1508" s="2" t="s">
        <v>90</v>
      </c>
      <c r="AB1508" s="2"/>
      <c r="AC1508" s="2" t="s">
        <v>114</v>
      </c>
      <c r="AD1508" s="2">
        <v>1</v>
      </c>
      <c r="AE1508" s="2" t="s">
        <v>127</v>
      </c>
      <c r="AF1508" s="2" t="s">
        <v>127</v>
      </c>
      <c r="AG1508" s="2" t="s">
        <v>126</v>
      </c>
      <c r="AH1508" s="2" t="s">
        <v>127</v>
      </c>
      <c r="AI1508" s="2"/>
      <c r="AJ1508" s="2" t="s">
        <v>217</v>
      </c>
      <c r="AK1508" s="2" t="s">
        <v>218</v>
      </c>
      <c r="AL1508" s="2" t="s">
        <v>129</v>
      </c>
      <c r="AM1508" s="2" t="s">
        <v>219</v>
      </c>
      <c r="AN1508" s="2" t="s">
        <v>396</v>
      </c>
      <c r="AO1508" s="22">
        <v>0</v>
      </c>
      <c r="AP1508" s="22">
        <v>0</v>
      </c>
      <c r="AQ1508" s="22">
        <v>0</v>
      </c>
      <c r="AR1508" s="22">
        <v>0</v>
      </c>
      <c r="AS1508" s="25">
        <v>12216</v>
      </c>
      <c r="AT1508" s="25">
        <v>0</v>
      </c>
      <c r="AU1508" s="25">
        <v>13371</v>
      </c>
      <c r="AV1508" s="25">
        <v>0</v>
      </c>
      <c r="AW1508" s="25">
        <v>12216</v>
      </c>
      <c r="AX1508" s="25">
        <v>13371</v>
      </c>
      <c r="AY1508" s="25">
        <v>1155</v>
      </c>
    </row>
    <row r="1509" spans="2:51" hidden="1">
      <c r="B1509" s="5" t="s">
        <v>21</v>
      </c>
      <c r="C1509" s="2" t="s">
        <v>152</v>
      </c>
      <c r="D1509" s="2" t="s">
        <v>100</v>
      </c>
      <c r="E1509" s="2"/>
      <c r="F1509" s="2"/>
      <c r="G1509" s="3">
        <v>46252</v>
      </c>
      <c r="H1509" s="2" t="s">
        <v>6945</v>
      </c>
      <c r="I1509" s="3">
        <v>46252</v>
      </c>
      <c r="J1509" s="2" t="s">
        <v>6946</v>
      </c>
      <c r="K1509" s="2"/>
      <c r="L1509" s="2"/>
      <c r="M1509" s="2" t="s">
        <v>90</v>
      </c>
      <c r="N1509" s="3"/>
      <c r="O1509" s="2" t="s">
        <v>6947</v>
      </c>
      <c r="P1509" s="2"/>
      <c r="Q1509" s="2" t="s">
        <v>27</v>
      </c>
      <c r="R1509" s="2" t="s">
        <v>538</v>
      </c>
      <c r="S1509" s="2" t="s">
        <v>27</v>
      </c>
      <c r="T1509" s="3">
        <v>46252</v>
      </c>
      <c r="U1509" s="2" t="s">
        <v>6948</v>
      </c>
      <c r="V1509" s="2"/>
      <c r="W1509" s="2" t="s">
        <v>507</v>
      </c>
      <c r="X1509" s="2" t="s">
        <v>133</v>
      </c>
      <c r="Y1509" s="2" t="s">
        <v>357</v>
      </c>
      <c r="Z1509" s="2" t="s">
        <v>92</v>
      </c>
      <c r="AA1509" s="2" t="s">
        <v>90</v>
      </c>
      <c r="AB1509" s="2"/>
      <c r="AC1509" s="2" t="s">
        <v>114</v>
      </c>
      <c r="AD1509" s="2">
        <v>1</v>
      </c>
      <c r="AE1509" s="2" t="s">
        <v>539</v>
      </c>
      <c r="AF1509" s="2" t="s">
        <v>540</v>
      </c>
      <c r="AG1509" s="2" t="s">
        <v>13</v>
      </c>
      <c r="AH1509" s="2" t="s">
        <v>154</v>
      </c>
      <c r="AI1509" s="2" t="s">
        <v>541</v>
      </c>
      <c r="AJ1509" s="2" t="s">
        <v>155</v>
      </c>
      <c r="AK1509" s="2" t="s">
        <v>156</v>
      </c>
      <c r="AL1509" s="2" t="s">
        <v>129</v>
      </c>
      <c r="AM1509" s="2" t="s">
        <v>150</v>
      </c>
      <c r="AN1509" s="2" t="s">
        <v>6949</v>
      </c>
      <c r="AO1509" s="22">
        <v>27260</v>
      </c>
      <c r="AP1509" s="22">
        <v>0</v>
      </c>
      <c r="AQ1509" s="22">
        <v>0</v>
      </c>
      <c r="AR1509" s="22">
        <v>0</v>
      </c>
      <c r="AS1509" s="25">
        <v>29876.959999999999</v>
      </c>
      <c r="AT1509" s="25">
        <v>0</v>
      </c>
      <c r="AU1509" s="25">
        <v>43842.26</v>
      </c>
      <c r="AV1509" s="25">
        <v>0</v>
      </c>
      <c r="AW1509" s="25">
        <v>29876.959999999999</v>
      </c>
      <c r="AX1509" s="25">
        <v>43842.26</v>
      </c>
      <c r="AY1509" s="25">
        <v>13965.3</v>
      </c>
    </row>
    <row r="1510" spans="2:51" hidden="1">
      <c r="B1510" s="5" t="s">
        <v>21</v>
      </c>
      <c r="C1510" s="2" t="s">
        <v>152</v>
      </c>
      <c r="D1510" s="2" t="s">
        <v>100</v>
      </c>
      <c r="E1510" s="2"/>
      <c r="F1510" s="2"/>
      <c r="G1510" s="3">
        <v>46252</v>
      </c>
      <c r="H1510" s="2" t="s">
        <v>6950</v>
      </c>
      <c r="I1510" s="3">
        <v>46252</v>
      </c>
      <c r="J1510" s="2" t="s">
        <v>6951</v>
      </c>
      <c r="K1510" s="2"/>
      <c r="L1510" s="2"/>
      <c r="M1510" s="2" t="s">
        <v>90</v>
      </c>
      <c r="N1510" s="3"/>
      <c r="O1510" s="2" t="s">
        <v>6952</v>
      </c>
      <c r="P1510" s="2"/>
      <c r="Q1510" s="2" t="s">
        <v>27</v>
      </c>
      <c r="R1510" s="2" t="s">
        <v>538</v>
      </c>
      <c r="S1510" s="2" t="s">
        <v>27</v>
      </c>
      <c r="T1510" s="3">
        <v>46252</v>
      </c>
      <c r="U1510" s="2" t="s">
        <v>6953</v>
      </c>
      <c r="V1510" s="2"/>
      <c r="W1510" s="2" t="s">
        <v>1104</v>
      </c>
      <c r="X1510" s="2" t="s">
        <v>133</v>
      </c>
      <c r="Y1510" s="2" t="s">
        <v>277</v>
      </c>
      <c r="Z1510" s="2" t="s">
        <v>92</v>
      </c>
      <c r="AA1510" s="2" t="s">
        <v>278</v>
      </c>
      <c r="AB1510" s="2" t="s">
        <v>279</v>
      </c>
      <c r="AC1510" s="2" t="s">
        <v>114</v>
      </c>
      <c r="AD1510" s="2">
        <v>1</v>
      </c>
      <c r="AE1510" s="2" t="s">
        <v>539</v>
      </c>
      <c r="AF1510" s="2" t="s">
        <v>540</v>
      </c>
      <c r="AG1510" s="2" t="s">
        <v>13</v>
      </c>
      <c r="AH1510" s="2" t="s">
        <v>154</v>
      </c>
      <c r="AI1510" s="2" t="s">
        <v>541</v>
      </c>
      <c r="AJ1510" s="2" t="s">
        <v>155</v>
      </c>
      <c r="AK1510" s="2" t="s">
        <v>156</v>
      </c>
      <c r="AL1510" s="2" t="s">
        <v>129</v>
      </c>
      <c r="AM1510" s="2" t="s">
        <v>150</v>
      </c>
      <c r="AN1510" s="2" t="s">
        <v>6954</v>
      </c>
      <c r="AO1510" s="22">
        <v>14200</v>
      </c>
      <c r="AP1510" s="22">
        <v>0</v>
      </c>
      <c r="AQ1510" s="22">
        <v>0</v>
      </c>
      <c r="AR1510" s="22">
        <v>0</v>
      </c>
      <c r="AS1510" s="25">
        <v>28500</v>
      </c>
      <c r="AT1510" s="25">
        <v>0</v>
      </c>
      <c r="AU1510" s="25">
        <v>43424</v>
      </c>
      <c r="AV1510" s="25">
        <v>0</v>
      </c>
      <c r="AW1510" s="25">
        <v>28500</v>
      </c>
      <c r="AX1510" s="25">
        <v>43424</v>
      </c>
      <c r="AY1510" s="25">
        <v>14924</v>
      </c>
    </row>
    <row r="1511" spans="2:51" hidden="1">
      <c r="B1511" s="5" t="s">
        <v>21</v>
      </c>
      <c r="C1511" s="2" t="s">
        <v>152</v>
      </c>
      <c r="D1511" s="2" t="s">
        <v>100</v>
      </c>
      <c r="E1511" s="2"/>
      <c r="F1511" s="2"/>
      <c r="G1511" s="3">
        <v>46252</v>
      </c>
      <c r="H1511" s="2" t="s">
        <v>6955</v>
      </c>
      <c r="I1511" s="3">
        <v>46252</v>
      </c>
      <c r="J1511" s="2" t="s">
        <v>6956</v>
      </c>
      <c r="K1511" s="2"/>
      <c r="L1511" s="2"/>
      <c r="M1511" s="2" t="s">
        <v>90</v>
      </c>
      <c r="N1511" s="3"/>
      <c r="O1511" s="2" t="s">
        <v>6957</v>
      </c>
      <c r="P1511" s="2"/>
      <c r="Q1511" s="2" t="s">
        <v>27</v>
      </c>
      <c r="R1511" s="2" t="s">
        <v>538</v>
      </c>
      <c r="S1511" s="2" t="s">
        <v>27</v>
      </c>
      <c r="T1511" s="3">
        <v>46252</v>
      </c>
      <c r="U1511" s="2" t="s">
        <v>6958</v>
      </c>
      <c r="V1511" s="2"/>
      <c r="W1511" s="2" t="s">
        <v>717</v>
      </c>
      <c r="X1511" s="2" t="s">
        <v>133</v>
      </c>
      <c r="Y1511" s="2" t="s">
        <v>277</v>
      </c>
      <c r="Z1511" s="2" t="s">
        <v>92</v>
      </c>
      <c r="AA1511" s="2" t="s">
        <v>278</v>
      </c>
      <c r="AB1511" s="2" t="s">
        <v>279</v>
      </c>
      <c r="AC1511" s="2" t="s">
        <v>114</v>
      </c>
      <c r="AD1511" s="2">
        <v>1</v>
      </c>
      <c r="AE1511" s="2" t="s">
        <v>539</v>
      </c>
      <c r="AF1511" s="2" t="s">
        <v>540</v>
      </c>
      <c r="AG1511" s="2" t="s">
        <v>13</v>
      </c>
      <c r="AH1511" s="2" t="s">
        <v>154</v>
      </c>
      <c r="AI1511" s="2" t="s">
        <v>541</v>
      </c>
      <c r="AJ1511" s="2" t="s">
        <v>155</v>
      </c>
      <c r="AK1511" s="2" t="s">
        <v>156</v>
      </c>
      <c r="AL1511" s="2" t="s">
        <v>129</v>
      </c>
      <c r="AM1511" s="2" t="s">
        <v>150</v>
      </c>
      <c r="AN1511" s="2" t="s">
        <v>6959</v>
      </c>
      <c r="AO1511" s="22">
        <v>27360</v>
      </c>
      <c r="AP1511" s="22">
        <v>0</v>
      </c>
      <c r="AQ1511" s="22">
        <v>0</v>
      </c>
      <c r="AR1511" s="22">
        <v>0</v>
      </c>
      <c r="AS1511" s="25">
        <v>29986.560000000001</v>
      </c>
      <c r="AT1511" s="25">
        <v>0</v>
      </c>
      <c r="AU1511" s="25">
        <v>44003.09</v>
      </c>
      <c r="AV1511" s="25">
        <v>0</v>
      </c>
      <c r="AW1511" s="25">
        <v>29986.560000000001</v>
      </c>
      <c r="AX1511" s="25">
        <v>44003.09</v>
      </c>
      <c r="AY1511" s="25">
        <v>14016.53</v>
      </c>
    </row>
    <row r="1512" spans="2:51" hidden="1">
      <c r="B1512" s="5" t="s">
        <v>21</v>
      </c>
      <c r="C1512" s="2" t="s">
        <v>152</v>
      </c>
      <c r="D1512" s="2" t="s">
        <v>100</v>
      </c>
      <c r="E1512" s="2"/>
      <c r="F1512" s="2"/>
      <c r="G1512" s="3">
        <v>46252</v>
      </c>
      <c r="H1512" s="2" t="s">
        <v>6960</v>
      </c>
      <c r="I1512" s="3">
        <v>46252</v>
      </c>
      <c r="J1512" s="2" t="s">
        <v>6961</v>
      </c>
      <c r="K1512" s="2"/>
      <c r="L1512" s="2"/>
      <c r="M1512" s="2" t="s">
        <v>90</v>
      </c>
      <c r="N1512" s="3"/>
      <c r="O1512" s="2" t="s">
        <v>6962</v>
      </c>
      <c r="P1512" s="2"/>
      <c r="Q1512" s="2" t="s">
        <v>27</v>
      </c>
      <c r="R1512" s="2" t="s">
        <v>538</v>
      </c>
      <c r="S1512" s="2" t="s">
        <v>27</v>
      </c>
      <c r="T1512" s="3">
        <v>46252</v>
      </c>
      <c r="U1512" s="2" t="s">
        <v>6963</v>
      </c>
      <c r="V1512" s="2"/>
      <c r="W1512" s="2" t="s">
        <v>341</v>
      </c>
      <c r="X1512" s="2" t="s">
        <v>133</v>
      </c>
      <c r="Y1512" s="2" t="s">
        <v>263</v>
      </c>
      <c r="Z1512" s="2" t="s">
        <v>92</v>
      </c>
      <c r="AA1512" s="2" t="s">
        <v>90</v>
      </c>
      <c r="AB1512" s="2"/>
      <c r="AC1512" s="2" t="s">
        <v>114</v>
      </c>
      <c r="AD1512" s="2">
        <v>1</v>
      </c>
      <c r="AE1512" s="2" t="s">
        <v>539</v>
      </c>
      <c r="AF1512" s="2" t="s">
        <v>540</v>
      </c>
      <c r="AG1512" s="2" t="s">
        <v>13</v>
      </c>
      <c r="AH1512" s="2" t="s">
        <v>154</v>
      </c>
      <c r="AI1512" s="2" t="s">
        <v>541</v>
      </c>
      <c r="AJ1512" s="2" t="s">
        <v>155</v>
      </c>
      <c r="AK1512" s="2" t="s">
        <v>156</v>
      </c>
      <c r="AL1512" s="2" t="s">
        <v>129</v>
      </c>
      <c r="AM1512" s="2" t="s">
        <v>150</v>
      </c>
      <c r="AN1512" s="2" t="s">
        <v>6964</v>
      </c>
      <c r="AO1512" s="22">
        <v>27260</v>
      </c>
      <c r="AP1512" s="22">
        <v>0</v>
      </c>
      <c r="AQ1512" s="22">
        <v>0</v>
      </c>
      <c r="AR1512" s="22">
        <v>0</v>
      </c>
      <c r="AS1512" s="25">
        <v>29876.959999999999</v>
      </c>
      <c r="AT1512" s="25">
        <v>0</v>
      </c>
      <c r="AU1512" s="25">
        <v>43842.26</v>
      </c>
      <c r="AV1512" s="25">
        <v>0</v>
      </c>
      <c r="AW1512" s="25">
        <v>29876.959999999999</v>
      </c>
      <c r="AX1512" s="25">
        <v>43842.26</v>
      </c>
      <c r="AY1512" s="25">
        <v>13965.3</v>
      </c>
    </row>
    <row r="1513" spans="2:51" hidden="1">
      <c r="B1513" s="5" t="s">
        <v>21</v>
      </c>
      <c r="C1513" s="2" t="s">
        <v>152</v>
      </c>
      <c r="D1513" s="2" t="s">
        <v>100</v>
      </c>
      <c r="E1513" s="2"/>
      <c r="F1513" s="2"/>
      <c r="G1513" s="3">
        <v>46252</v>
      </c>
      <c r="H1513" s="2" t="s">
        <v>6965</v>
      </c>
      <c r="I1513" s="3">
        <v>46252</v>
      </c>
      <c r="J1513" s="2" t="s">
        <v>6966</v>
      </c>
      <c r="K1513" s="2"/>
      <c r="L1513" s="2"/>
      <c r="M1513" s="2" t="s">
        <v>90</v>
      </c>
      <c r="N1513" s="3"/>
      <c r="O1513" s="2" t="s">
        <v>6967</v>
      </c>
      <c r="P1513" s="2"/>
      <c r="Q1513" s="2" t="s">
        <v>27</v>
      </c>
      <c r="R1513" s="2" t="s">
        <v>538</v>
      </c>
      <c r="S1513" s="2" t="s">
        <v>27</v>
      </c>
      <c r="T1513" s="3">
        <v>46252</v>
      </c>
      <c r="U1513" s="2" t="s">
        <v>6968</v>
      </c>
      <c r="V1513" s="2"/>
      <c r="W1513" s="2" t="s">
        <v>304</v>
      </c>
      <c r="X1513" s="2" t="s">
        <v>133</v>
      </c>
      <c r="Y1513" s="2" t="s">
        <v>305</v>
      </c>
      <c r="Z1513" s="2" t="s">
        <v>92</v>
      </c>
      <c r="AA1513" s="2" t="s">
        <v>90</v>
      </c>
      <c r="AB1513" s="2"/>
      <c r="AC1513" s="2" t="s">
        <v>114</v>
      </c>
      <c r="AD1513" s="2">
        <v>1</v>
      </c>
      <c r="AE1513" s="2" t="s">
        <v>539</v>
      </c>
      <c r="AF1513" s="2" t="s">
        <v>540</v>
      </c>
      <c r="AG1513" s="2" t="s">
        <v>13</v>
      </c>
      <c r="AH1513" s="2" t="s">
        <v>154</v>
      </c>
      <c r="AI1513" s="2" t="s">
        <v>541</v>
      </c>
      <c r="AJ1513" s="2" t="s">
        <v>155</v>
      </c>
      <c r="AK1513" s="2" t="s">
        <v>156</v>
      </c>
      <c r="AL1513" s="2" t="s">
        <v>129</v>
      </c>
      <c r="AM1513" s="2" t="s">
        <v>150</v>
      </c>
      <c r="AN1513" s="2" t="s">
        <v>6969</v>
      </c>
      <c r="AO1513" s="22">
        <v>4580</v>
      </c>
      <c r="AP1513" s="22">
        <v>0</v>
      </c>
      <c r="AQ1513" s="22">
        <v>0</v>
      </c>
      <c r="AR1513" s="22">
        <v>0</v>
      </c>
      <c r="AS1513" s="25">
        <v>15175</v>
      </c>
      <c r="AT1513" s="25">
        <v>0</v>
      </c>
      <c r="AU1513" s="25">
        <v>19094.02</v>
      </c>
      <c r="AV1513" s="25">
        <v>0</v>
      </c>
      <c r="AW1513" s="25">
        <v>15175</v>
      </c>
      <c r="AX1513" s="25">
        <v>19094.02</v>
      </c>
      <c r="AY1513" s="25">
        <v>3919.02</v>
      </c>
    </row>
    <row r="1514" spans="2:51" hidden="1">
      <c r="B1514" s="5" t="s">
        <v>21</v>
      </c>
      <c r="C1514" s="2" t="s">
        <v>152</v>
      </c>
      <c r="D1514" s="2" t="s">
        <v>100</v>
      </c>
      <c r="E1514" s="2"/>
      <c r="F1514" s="2"/>
      <c r="G1514" s="3">
        <v>46252</v>
      </c>
      <c r="H1514" s="2" t="s">
        <v>6965</v>
      </c>
      <c r="I1514" s="3">
        <v>46252</v>
      </c>
      <c r="J1514" s="2" t="s">
        <v>6970</v>
      </c>
      <c r="K1514" s="2"/>
      <c r="L1514" s="2"/>
      <c r="M1514" s="2" t="s">
        <v>90</v>
      </c>
      <c r="N1514" s="3"/>
      <c r="O1514" s="2" t="s">
        <v>6967</v>
      </c>
      <c r="P1514" s="2"/>
      <c r="Q1514" s="2" t="s">
        <v>27</v>
      </c>
      <c r="R1514" s="2" t="s">
        <v>538</v>
      </c>
      <c r="S1514" s="2" t="s">
        <v>27</v>
      </c>
      <c r="T1514" s="3">
        <v>46252</v>
      </c>
      <c r="U1514" s="2" t="s">
        <v>6968</v>
      </c>
      <c r="V1514" s="2"/>
      <c r="W1514" s="2" t="s">
        <v>304</v>
      </c>
      <c r="X1514" s="2" t="s">
        <v>133</v>
      </c>
      <c r="Y1514" s="2" t="s">
        <v>305</v>
      </c>
      <c r="Z1514" s="2" t="s">
        <v>92</v>
      </c>
      <c r="AA1514" s="2" t="s">
        <v>90</v>
      </c>
      <c r="AB1514" s="2"/>
      <c r="AC1514" s="2" t="s">
        <v>114</v>
      </c>
      <c r="AD1514" s="2">
        <v>1</v>
      </c>
      <c r="AE1514" s="2" t="s">
        <v>539</v>
      </c>
      <c r="AF1514" s="2" t="s">
        <v>540</v>
      </c>
      <c r="AG1514" s="2" t="s">
        <v>13</v>
      </c>
      <c r="AH1514" s="2" t="s">
        <v>154</v>
      </c>
      <c r="AI1514" s="2" t="s">
        <v>541</v>
      </c>
      <c r="AJ1514" s="2" t="s">
        <v>155</v>
      </c>
      <c r="AK1514" s="2" t="s">
        <v>156</v>
      </c>
      <c r="AL1514" s="2" t="s">
        <v>129</v>
      </c>
      <c r="AM1514" s="2" t="s">
        <v>150</v>
      </c>
      <c r="AN1514" s="2" t="s">
        <v>6969</v>
      </c>
      <c r="AO1514" s="22">
        <v>16500</v>
      </c>
      <c r="AP1514" s="22">
        <v>0</v>
      </c>
      <c r="AQ1514" s="22">
        <v>0</v>
      </c>
      <c r="AR1514" s="22">
        <v>0</v>
      </c>
      <c r="AS1514" s="25">
        <v>15175</v>
      </c>
      <c r="AT1514" s="25">
        <v>0</v>
      </c>
      <c r="AU1514" s="25">
        <v>26536.95</v>
      </c>
      <c r="AV1514" s="25">
        <v>0</v>
      </c>
      <c r="AW1514" s="25">
        <v>15175</v>
      </c>
      <c r="AX1514" s="25">
        <v>26536.95</v>
      </c>
      <c r="AY1514" s="25">
        <v>11361.95</v>
      </c>
    </row>
    <row r="1515" spans="2:51" hidden="1">
      <c r="B1515" s="5" t="s">
        <v>21</v>
      </c>
      <c r="C1515" s="2" t="s">
        <v>152</v>
      </c>
      <c r="D1515" s="2" t="s">
        <v>100</v>
      </c>
      <c r="E1515" s="2"/>
      <c r="F1515" s="2"/>
      <c r="G1515" s="3">
        <v>46252</v>
      </c>
      <c r="H1515" s="2" t="s">
        <v>6971</v>
      </c>
      <c r="I1515" s="3">
        <v>46252</v>
      </c>
      <c r="J1515" s="2" t="s">
        <v>6972</v>
      </c>
      <c r="K1515" s="2"/>
      <c r="L1515" s="2"/>
      <c r="M1515" s="2" t="s">
        <v>90</v>
      </c>
      <c r="N1515" s="3"/>
      <c r="O1515" s="2" t="s">
        <v>6973</v>
      </c>
      <c r="P1515" s="2"/>
      <c r="Q1515" s="2" t="s">
        <v>27</v>
      </c>
      <c r="R1515" s="2" t="s">
        <v>538</v>
      </c>
      <c r="S1515" s="2" t="s">
        <v>27</v>
      </c>
      <c r="T1515" s="3">
        <v>46252</v>
      </c>
      <c r="U1515" s="2" t="s">
        <v>6974</v>
      </c>
      <c r="V1515" s="2"/>
      <c r="W1515" s="2" t="s">
        <v>564</v>
      </c>
      <c r="X1515" s="2" t="s">
        <v>133</v>
      </c>
      <c r="Y1515" s="2" t="s">
        <v>536</v>
      </c>
      <c r="Z1515" s="2" t="s">
        <v>92</v>
      </c>
      <c r="AA1515" s="2" t="s">
        <v>90</v>
      </c>
      <c r="AB1515" s="2"/>
      <c r="AC1515" s="2" t="s">
        <v>114</v>
      </c>
      <c r="AD1515" s="2">
        <v>1</v>
      </c>
      <c r="AE1515" s="2" t="s">
        <v>539</v>
      </c>
      <c r="AF1515" s="2" t="s">
        <v>540</v>
      </c>
      <c r="AG1515" s="2" t="s">
        <v>13</v>
      </c>
      <c r="AH1515" s="2" t="s">
        <v>154</v>
      </c>
      <c r="AI1515" s="2" t="s">
        <v>541</v>
      </c>
      <c r="AJ1515" s="2" t="s">
        <v>155</v>
      </c>
      <c r="AK1515" s="2" t="s">
        <v>156</v>
      </c>
      <c r="AL1515" s="2" t="s">
        <v>129</v>
      </c>
      <c r="AM1515" s="2" t="s">
        <v>150</v>
      </c>
      <c r="AN1515" s="2" t="s">
        <v>6975</v>
      </c>
      <c r="AO1515" s="22">
        <v>27280</v>
      </c>
      <c r="AP1515" s="22">
        <v>0</v>
      </c>
      <c r="AQ1515" s="22">
        <v>0</v>
      </c>
      <c r="AR1515" s="22">
        <v>0</v>
      </c>
      <c r="AS1515" s="25">
        <v>29898.880000000001</v>
      </c>
      <c r="AT1515" s="25">
        <v>0</v>
      </c>
      <c r="AU1515" s="25">
        <v>43874.42</v>
      </c>
      <c r="AV1515" s="25">
        <v>0</v>
      </c>
      <c r="AW1515" s="25">
        <v>29898.880000000001</v>
      </c>
      <c r="AX1515" s="25">
        <v>43874.42</v>
      </c>
      <c r="AY1515" s="25">
        <v>13975.54</v>
      </c>
    </row>
    <row r="1516" spans="2:51" hidden="1">
      <c r="B1516" s="5" t="s">
        <v>21</v>
      </c>
      <c r="C1516" s="2" t="s">
        <v>152</v>
      </c>
      <c r="D1516" s="2" t="s">
        <v>100</v>
      </c>
      <c r="E1516" s="2"/>
      <c r="F1516" s="2"/>
      <c r="G1516" s="3">
        <v>46252</v>
      </c>
      <c r="H1516" s="2" t="s">
        <v>6976</v>
      </c>
      <c r="I1516" s="3">
        <v>46252</v>
      </c>
      <c r="J1516" s="2" t="s">
        <v>6977</v>
      </c>
      <c r="K1516" s="2"/>
      <c r="L1516" s="2"/>
      <c r="M1516" s="2" t="s">
        <v>90</v>
      </c>
      <c r="N1516" s="3"/>
      <c r="O1516" s="2" t="s">
        <v>6978</v>
      </c>
      <c r="P1516" s="2"/>
      <c r="Q1516" s="2" t="s">
        <v>27</v>
      </c>
      <c r="R1516" s="2" t="s">
        <v>538</v>
      </c>
      <c r="S1516" s="2" t="s">
        <v>27</v>
      </c>
      <c r="T1516" s="3">
        <v>46252</v>
      </c>
      <c r="U1516" s="2" t="s">
        <v>6979</v>
      </c>
      <c r="V1516" s="2"/>
      <c r="W1516" s="2" t="s">
        <v>483</v>
      </c>
      <c r="X1516" s="2" t="s">
        <v>133</v>
      </c>
      <c r="Y1516" s="2" t="s">
        <v>297</v>
      </c>
      <c r="Z1516" s="2" t="s">
        <v>92</v>
      </c>
      <c r="AA1516" s="2" t="s">
        <v>90</v>
      </c>
      <c r="AB1516" s="2"/>
      <c r="AC1516" s="2" t="s">
        <v>114</v>
      </c>
      <c r="AD1516" s="2">
        <v>1</v>
      </c>
      <c r="AE1516" s="2" t="s">
        <v>539</v>
      </c>
      <c r="AF1516" s="2" t="s">
        <v>540</v>
      </c>
      <c r="AG1516" s="2" t="s">
        <v>13</v>
      </c>
      <c r="AH1516" s="2" t="s">
        <v>154</v>
      </c>
      <c r="AI1516" s="2" t="s">
        <v>541</v>
      </c>
      <c r="AJ1516" s="2" t="s">
        <v>155</v>
      </c>
      <c r="AK1516" s="2" t="s">
        <v>156</v>
      </c>
      <c r="AL1516" s="2" t="s">
        <v>129</v>
      </c>
      <c r="AM1516" s="2" t="s">
        <v>150</v>
      </c>
      <c r="AN1516" s="2" t="s">
        <v>6980</v>
      </c>
      <c r="AO1516" s="22">
        <v>27280</v>
      </c>
      <c r="AP1516" s="22">
        <v>0</v>
      </c>
      <c r="AQ1516" s="22">
        <v>0</v>
      </c>
      <c r="AR1516" s="22">
        <v>0</v>
      </c>
      <c r="AS1516" s="25">
        <v>29898.880000000001</v>
      </c>
      <c r="AT1516" s="25">
        <v>0</v>
      </c>
      <c r="AU1516" s="25">
        <v>43874.42</v>
      </c>
      <c r="AV1516" s="25">
        <v>0</v>
      </c>
      <c r="AW1516" s="25">
        <v>29898.880000000001</v>
      </c>
      <c r="AX1516" s="25">
        <v>43874.42</v>
      </c>
      <c r="AY1516" s="25">
        <v>13975.54</v>
      </c>
    </row>
    <row r="1517" spans="2:51" hidden="1">
      <c r="B1517" s="5" t="s">
        <v>21</v>
      </c>
      <c r="C1517" s="2" t="s">
        <v>152</v>
      </c>
      <c r="D1517" s="2" t="s">
        <v>100</v>
      </c>
      <c r="E1517" s="2"/>
      <c r="F1517" s="2"/>
      <c r="G1517" s="3">
        <v>46252</v>
      </c>
      <c r="H1517" s="2" t="s">
        <v>6981</v>
      </c>
      <c r="I1517" s="3">
        <v>46252</v>
      </c>
      <c r="J1517" s="2" t="s">
        <v>6982</v>
      </c>
      <c r="K1517" s="2"/>
      <c r="L1517" s="2"/>
      <c r="M1517" s="2" t="s">
        <v>90</v>
      </c>
      <c r="N1517" s="3"/>
      <c r="O1517" s="2" t="s">
        <v>6983</v>
      </c>
      <c r="P1517" s="2"/>
      <c r="Q1517" s="2" t="s">
        <v>27</v>
      </c>
      <c r="R1517" s="2" t="s">
        <v>538</v>
      </c>
      <c r="S1517" s="2" t="s">
        <v>27</v>
      </c>
      <c r="T1517" s="3">
        <v>46252</v>
      </c>
      <c r="U1517" s="2" t="s">
        <v>6984</v>
      </c>
      <c r="V1517" s="2"/>
      <c r="W1517" s="2" t="s">
        <v>1118</v>
      </c>
      <c r="X1517" s="2" t="s">
        <v>133</v>
      </c>
      <c r="Y1517" s="2" t="s">
        <v>195</v>
      </c>
      <c r="Z1517" s="2" t="s">
        <v>92</v>
      </c>
      <c r="AA1517" s="2" t="s">
        <v>90</v>
      </c>
      <c r="AB1517" s="2"/>
      <c r="AC1517" s="2" t="s">
        <v>114</v>
      </c>
      <c r="AD1517" s="2">
        <v>1</v>
      </c>
      <c r="AE1517" s="2" t="s">
        <v>539</v>
      </c>
      <c r="AF1517" s="2" t="s">
        <v>540</v>
      </c>
      <c r="AG1517" s="2" t="s">
        <v>13</v>
      </c>
      <c r="AH1517" s="2" t="s">
        <v>154</v>
      </c>
      <c r="AI1517" s="2" t="s">
        <v>541</v>
      </c>
      <c r="AJ1517" s="2" t="s">
        <v>155</v>
      </c>
      <c r="AK1517" s="2" t="s">
        <v>156</v>
      </c>
      <c r="AL1517" s="2" t="s">
        <v>129</v>
      </c>
      <c r="AM1517" s="2" t="s">
        <v>150</v>
      </c>
      <c r="AN1517" s="2" t="s">
        <v>6985</v>
      </c>
      <c r="AO1517" s="22">
        <v>26460</v>
      </c>
      <c r="AP1517" s="22">
        <v>0</v>
      </c>
      <c r="AQ1517" s="22">
        <v>0</v>
      </c>
      <c r="AR1517" s="22">
        <v>0</v>
      </c>
      <c r="AS1517" s="25">
        <v>29000.16</v>
      </c>
      <c r="AT1517" s="25">
        <v>0</v>
      </c>
      <c r="AU1517" s="25">
        <v>42555.62</v>
      </c>
      <c r="AV1517" s="25">
        <v>0</v>
      </c>
      <c r="AW1517" s="25">
        <v>29000.16</v>
      </c>
      <c r="AX1517" s="25">
        <v>42555.62</v>
      </c>
      <c r="AY1517" s="25">
        <v>13555.46</v>
      </c>
    </row>
    <row r="1518" spans="2:51" hidden="1">
      <c r="B1518" s="5" t="s">
        <v>21</v>
      </c>
      <c r="C1518" s="2" t="s">
        <v>152</v>
      </c>
      <c r="D1518" s="2" t="s">
        <v>100</v>
      </c>
      <c r="E1518" s="2"/>
      <c r="F1518" s="2"/>
      <c r="G1518" s="3">
        <v>46252</v>
      </c>
      <c r="H1518" s="2" t="s">
        <v>6986</v>
      </c>
      <c r="I1518" s="3">
        <v>46252</v>
      </c>
      <c r="J1518" s="2" t="s">
        <v>6987</v>
      </c>
      <c r="K1518" s="2"/>
      <c r="L1518" s="2"/>
      <c r="M1518" s="2" t="s">
        <v>90</v>
      </c>
      <c r="N1518" s="3"/>
      <c r="O1518" s="2" t="s">
        <v>6988</v>
      </c>
      <c r="P1518" s="2"/>
      <c r="Q1518" s="2" t="s">
        <v>27</v>
      </c>
      <c r="R1518" s="2" t="s">
        <v>538</v>
      </c>
      <c r="S1518" s="2" t="s">
        <v>27</v>
      </c>
      <c r="T1518" s="3">
        <v>46252</v>
      </c>
      <c r="U1518" s="2" t="s">
        <v>6989</v>
      </c>
      <c r="V1518" s="2"/>
      <c r="W1518" s="2" t="s">
        <v>290</v>
      </c>
      <c r="X1518" s="2" t="s">
        <v>133</v>
      </c>
      <c r="Y1518" s="2" t="s">
        <v>291</v>
      </c>
      <c r="Z1518" s="2" t="s">
        <v>92</v>
      </c>
      <c r="AA1518" s="2" t="s">
        <v>90</v>
      </c>
      <c r="AB1518" s="2"/>
      <c r="AC1518" s="2" t="s">
        <v>114</v>
      </c>
      <c r="AD1518" s="2">
        <v>1</v>
      </c>
      <c r="AE1518" s="2" t="s">
        <v>539</v>
      </c>
      <c r="AF1518" s="2" t="s">
        <v>540</v>
      </c>
      <c r="AG1518" s="2" t="s">
        <v>13</v>
      </c>
      <c r="AH1518" s="2" t="s">
        <v>154</v>
      </c>
      <c r="AI1518" s="2" t="s">
        <v>541</v>
      </c>
      <c r="AJ1518" s="2" t="s">
        <v>155</v>
      </c>
      <c r="AK1518" s="2" t="s">
        <v>156</v>
      </c>
      <c r="AL1518" s="2" t="s">
        <v>129</v>
      </c>
      <c r="AM1518" s="2" t="s">
        <v>150</v>
      </c>
      <c r="AN1518" s="2" t="s">
        <v>6990</v>
      </c>
      <c r="AO1518" s="22">
        <v>26500</v>
      </c>
      <c r="AP1518" s="22">
        <v>0</v>
      </c>
      <c r="AQ1518" s="22">
        <v>0</v>
      </c>
      <c r="AR1518" s="22">
        <v>0</v>
      </c>
      <c r="AS1518" s="25">
        <v>29044</v>
      </c>
      <c r="AT1518" s="25">
        <v>0</v>
      </c>
      <c r="AU1518" s="25">
        <v>42619.95</v>
      </c>
      <c r="AV1518" s="25">
        <v>0</v>
      </c>
      <c r="AW1518" s="25">
        <v>29044</v>
      </c>
      <c r="AX1518" s="25">
        <v>42619.95</v>
      </c>
      <c r="AY1518" s="25">
        <v>13575.95</v>
      </c>
    </row>
    <row r="1519" spans="2:51" hidden="1">
      <c r="B1519" s="5" t="s">
        <v>21</v>
      </c>
      <c r="C1519" s="2" t="s">
        <v>107</v>
      </c>
      <c r="D1519" s="2" t="s">
        <v>100</v>
      </c>
      <c r="E1519" s="2"/>
      <c r="F1519" s="2"/>
      <c r="G1519" s="3">
        <v>46252</v>
      </c>
      <c r="H1519" s="2" t="s">
        <v>6991</v>
      </c>
      <c r="I1519" s="3">
        <v>46252</v>
      </c>
      <c r="J1519" s="2" t="s">
        <v>6992</v>
      </c>
      <c r="K1519" s="2"/>
      <c r="L1519" s="2"/>
      <c r="M1519" s="2" t="s">
        <v>90</v>
      </c>
      <c r="N1519" s="3"/>
      <c r="O1519" s="2" t="s">
        <v>6993</v>
      </c>
      <c r="P1519" s="2"/>
      <c r="Q1519" s="2" t="s">
        <v>27</v>
      </c>
      <c r="R1519" s="2" t="s">
        <v>538</v>
      </c>
      <c r="S1519" s="2" t="s">
        <v>27</v>
      </c>
      <c r="T1519" s="3"/>
      <c r="U1519" s="2"/>
      <c r="V1519" s="2"/>
      <c r="W1519" s="2" t="s">
        <v>550</v>
      </c>
      <c r="X1519" s="2" t="s">
        <v>133</v>
      </c>
      <c r="Y1519" s="2" t="s">
        <v>506</v>
      </c>
      <c r="Z1519" s="2" t="s">
        <v>92</v>
      </c>
      <c r="AA1519" s="2" t="s">
        <v>90</v>
      </c>
      <c r="AB1519" s="2"/>
      <c r="AC1519" s="2" t="s">
        <v>114</v>
      </c>
      <c r="AD1519" s="2">
        <v>1</v>
      </c>
      <c r="AE1519" s="2" t="s">
        <v>539</v>
      </c>
      <c r="AF1519" s="2" t="s">
        <v>540</v>
      </c>
      <c r="AG1519" s="2" t="s">
        <v>13</v>
      </c>
      <c r="AH1519" s="2" t="s">
        <v>154</v>
      </c>
      <c r="AI1519" s="2" t="s">
        <v>541</v>
      </c>
      <c r="AJ1519" s="2" t="s">
        <v>155</v>
      </c>
      <c r="AK1519" s="2" t="s">
        <v>156</v>
      </c>
      <c r="AL1519" s="2" t="s">
        <v>129</v>
      </c>
      <c r="AM1519" s="2" t="s">
        <v>150</v>
      </c>
      <c r="AN1519" s="2" t="s">
        <v>6994</v>
      </c>
      <c r="AO1519" s="22">
        <v>0</v>
      </c>
      <c r="AP1519" s="22">
        <v>0</v>
      </c>
      <c r="AQ1519" s="22">
        <v>0</v>
      </c>
      <c r="AR1519" s="22">
        <v>0</v>
      </c>
      <c r="AS1519" s="25">
        <v>29022.080000000002</v>
      </c>
      <c r="AT1519" s="25">
        <v>0</v>
      </c>
      <c r="AU1519" s="25">
        <v>42587.78</v>
      </c>
      <c r="AV1519" s="25">
        <v>0</v>
      </c>
      <c r="AW1519" s="25">
        <v>29022.080000000002</v>
      </c>
      <c r="AX1519" s="25">
        <v>42587.78</v>
      </c>
      <c r="AY1519" s="25">
        <v>13565.7</v>
      </c>
    </row>
    <row r="1520" spans="2:51" hidden="1">
      <c r="B1520" s="5" t="s">
        <v>551</v>
      </c>
      <c r="C1520" s="2" t="s">
        <v>552</v>
      </c>
      <c r="D1520" s="2"/>
      <c r="E1520" s="2"/>
      <c r="F1520" s="2" t="s">
        <v>88</v>
      </c>
      <c r="G1520" s="3">
        <v>46252</v>
      </c>
      <c r="H1520" s="2" t="s">
        <v>6995</v>
      </c>
      <c r="I1520" s="3">
        <v>46252</v>
      </c>
      <c r="J1520" s="2" t="s">
        <v>6996</v>
      </c>
      <c r="K1520" s="2"/>
      <c r="L1520" s="2"/>
      <c r="M1520" s="2" t="s">
        <v>90</v>
      </c>
      <c r="N1520" s="3"/>
      <c r="O1520" s="2"/>
      <c r="P1520" s="2"/>
      <c r="Q1520" s="2" t="s">
        <v>553</v>
      </c>
      <c r="R1520" s="2" t="s">
        <v>553</v>
      </c>
      <c r="S1520" s="2"/>
      <c r="T1520" s="3"/>
      <c r="U1520" s="2"/>
      <c r="V1520" s="2"/>
      <c r="W1520" s="2" t="s">
        <v>2889</v>
      </c>
      <c r="X1520" s="2" t="s">
        <v>91</v>
      </c>
      <c r="Y1520" s="2" t="s">
        <v>959</v>
      </c>
      <c r="Z1520" s="2" t="s">
        <v>92</v>
      </c>
      <c r="AA1520" s="2" t="s">
        <v>90</v>
      </c>
      <c r="AB1520" s="2"/>
      <c r="AC1520" s="2" t="s">
        <v>93</v>
      </c>
      <c r="AD1520" s="2">
        <v>1</v>
      </c>
      <c r="AE1520" s="2" t="s">
        <v>179</v>
      </c>
      <c r="AF1520" s="2" t="s">
        <v>8</v>
      </c>
      <c r="AG1520" s="2" t="s">
        <v>8</v>
      </c>
      <c r="AH1520" s="2" t="s">
        <v>180</v>
      </c>
      <c r="AI1520" s="2" t="s">
        <v>843</v>
      </c>
      <c r="AJ1520" s="2" t="s">
        <v>179</v>
      </c>
      <c r="AK1520" s="2" t="s">
        <v>8</v>
      </c>
      <c r="AL1520" s="2" t="s">
        <v>8</v>
      </c>
      <c r="AM1520" s="2" t="s">
        <v>180</v>
      </c>
      <c r="AN1520" s="2" t="s">
        <v>1263</v>
      </c>
      <c r="AO1520" s="22">
        <v>0</v>
      </c>
      <c r="AP1520" s="22">
        <v>0</v>
      </c>
      <c r="AQ1520" s="22">
        <v>0</v>
      </c>
      <c r="AR1520" s="22">
        <v>0</v>
      </c>
      <c r="AS1520" s="25">
        <v>18500</v>
      </c>
      <c r="AT1520" s="25">
        <v>0</v>
      </c>
      <c r="AU1520" s="25">
        <v>20800</v>
      </c>
      <c r="AV1520" s="25">
        <v>0</v>
      </c>
      <c r="AW1520" s="25">
        <v>18500</v>
      </c>
      <c r="AX1520" s="25">
        <v>20800</v>
      </c>
      <c r="AY1520" s="25">
        <v>2300</v>
      </c>
    </row>
    <row r="1521" spans="2:51" hidden="1">
      <c r="B1521" s="5" t="s">
        <v>551</v>
      </c>
      <c r="C1521" s="2" t="s">
        <v>552</v>
      </c>
      <c r="D1521" s="2"/>
      <c r="E1521" s="2"/>
      <c r="F1521" s="2" t="s">
        <v>88</v>
      </c>
      <c r="G1521" s="3">
        <v>46252</v>
      </c>
      <c r="H1521" s="2" t="s">
        <v>6997</v>
      </c>
      <c r="I1521" s="3">
        <v>46252</v>
      </c>
      <c r="J1521" s="2" t="s">
        <v>6998</v>
      </c>
      <c r="K1521" s="2"/>
      <c r="L1521" s="2"/>
      <c r="M1521" s="2" t="s">
        <v>90</v>
      </c>
      <c r="N1521" s="3"/>
      <c r="O1521" s="2"/>
      <c r="P1521" s="2"/>
      <c r="Q1521" s="2" t="s">
        <v>553</v>
      </c>
      <c r="R1521" s="2" t="s">
        <v>553</v>
      </c>
      <c r="S1521" s="2"/>
      <c r="T1521" s="3"/>
      <c r="U1521" s="2"/>
      <c r="V1521" s="2"/>
      <c r="W1521" s="2" t="s">
        <v>1095</v>
      </c>
      <c r="X1521" s="2" t="s">
        <v>91</v>
      </c>
      <c r="Y1521" s="2" t="s">
        <v>1096</v>
      </c>
      <c r="Z1521" s="2" t="s">
        <v>92</v>
      </c>
      <c r="AA1521" s="2" t="s">
        <v>90</v>
      </c>
      <c r="AB1521" s="2"/>
      <c r="AC1521" s="2" t="s">
        <v>114</v>
      </c>
      <c r="AD1521" s="2">
        <v>1</v>
      </c>
      <c r="AE1521" s="2" t="s">
        <v>179</v>
      </c>
      <c r="AF1521" s="2" t="s">
        <v>8</v>
      </c>
      <c r="AG1521" s="2" t="s">
        <v>8</v>
      </c>
      <c r="AH1521" s="2" t="s">
        <v>180</v>
      </c>
      <c r="AI1521" s="2" t="s">
        <v>843</v>
      </c>
      <c r="AJ1521" s="2" t="s">
        <v>123</v>
      </c>
      <c r="AK1521" s="2" t="s">
        <v>13</v>
      </c>
      <c r="AL1521" s="2" t="s">
        <v>13</v>
      </c>
      <c r="AM1521" s="2" t="s">
        <v>124</v>
      </c>
      <c r="AN1521" s="2" t="s">
        <v>1061</v>
      </c>
      <c r="AO1521" s="22">
        <v>0</v>
      </c>
      <c r="AP1521" s="22">
        <v>0</v>
      </c>
      <c r="AQ1521" s="22">
        <v>0</v>
      </c>
      <c r="AR1521" s="22">
        <v>0</v>
      </c>
      <c r="AS1521" s="25">
        <v>29000</v>
      </c>
      <c r="AT1521" s="25">
        <v>0</v>
      </c>
      <c r="AU1521" s="25">
        <v>30050</v>
      </c>
      <c r="AV1521" s="25">
        <v>0</v>
      </c>
      <c r="AW1521" s="25">
        <v>29000</v>
      </c>
      <c r="AX1521" s="25">
        <v>30050</v>
      </c>
      <c r="AY1521" s="25">
        <v>1050</v>
      </c>
    </row>
    <row r="1522" spans="2:51" hidden="1">
      <c r="B1522" s="5" t="s">
        <v>551</v>
      </c>
      <c r="C1522" s="2" t="s">
        <v>552</v>
      </c>
      <c r="D1522" s="2"/>
      <c r="E1522" s="2"/>
      <c r="F1522" s="2" t="s">
        <v>88</v>
      </c>
      <c r="G1522" s="3">
        <v>46252</v>
      </c>
      <c r="H1522" s="2" t="s">
        <v>6999</v>
      </c>
      <c r="I1522" s="3">
        <v>46252</v>
      </c>
      <c r="J1522" s="2" t="s">
        <v>7000</v>
      </c>
      <c r="K1522" s="2"/>
      <c r="L1522" s="2"/>
      <c r="M1522" s="2" t="s">
        <v>90</v>
      </c>
      <c r="N1522" s="3"/>
      <c r="O1522" s="2"/>
      <c r="P1522" s="2"/>
      <c r="Q1522" s="2" t="s">
        <v>553</v>
      </c>
      <c r="R1522" s="2" t="s">
        <v>553</v>
      </c>
      <c r="S1522" s="2"/>
      <c r="T1522" s="3"/>
      <c r="U1522" s="2"/>
      <c r="V1522" s="2"/>
      <c r="W1522" s="2" t="s">
        <v>667</v>
      </c>
      <c r="X1522" s="2" t="s">
        <v>91</v>
      </c>
      <c r="Y1522" s="2" t="s">
        <v>668</v>
      </c>
      <c r="Z1522" s="2" t="s">
        <v>92</v>
      </c>
      <c r="AA1522" s="2" t="s">
        <v>90</v>
      </c>
      <c r="AB1522" s="2"/>
      <c r="AC1522" s="2" t="s">
        <v>114</v>
      </c>
      <c r="AD1522" s="2">
        <v>1</v>
      </c>
      <c r="AE1522" s="2" t="s">
        <v>554</v>
      </c>
      <c r="AF1522" s="2" t="s">
        <v>555</v>
      </c>
      <c r="AG1522" s="2" t="s">
        <v>322</v>
      </c>
      <c r="AH1522" s="2" t="s">
        <v>556</v>
      </c>
      <c r="AI1522" s="2" t="s">
        <v>557</v>
      </c>
      <c r="AJ1522" s="2" t="s">
        <v>232</v>
      </c>
      <c r="AK1522" s="2" t="s">
        <v>5</v>
      </c>
      <c r="AL1522" s="2" t="s">
        <v>5</v>
      </c>
      <c r="AM1522" s="2" t="s">
        <v>178</v>
      </c>
      <c r="AN1522" s="2" t="s">
        <v>911</v>
      </c>
      <c r="AO1522" s="22">
        <v>0</v>
      </c>
      <c r="AP1522" s="22">
        <v>0</v>
      </c>
      <c r="AQ1522" s="22">
        <v>0</v>
      </c>
      <c r="AR1522" s="22">
        <v>0</v>
      </c>
      <c r="AS1522" s="25">
        <v>27000</v>
      </c>
      <c r="AT1522" s="25">
        <v>0</v>
      </c>
      <c r="AU1522" s="25">
        <v>27950</v>
      </c>
      <c r="AV1522" s="25">
        <v>0</v>
      </c>
      <c r="AW1522" s="25">
        <v>27000</v>
      </c>
      <c r="AX1522" s="25">
        <v>27950</v>
      </c>
      <c r="AY1522" s="25">
        <v>950</v>
      </c>
    </row>
    <row r="1523" spans="2:51" hidden="1">
      <c r="B1523" s="5" t="s">
        <v>551</v>
      </c>
      <c r="C1523" s="2" t="s">
        <v>552</v>
      </c>
      <c r="D1523" s="2"/>
      <c r="E1523" s="2"/>
      <c r="F1523" s="2" t="s">
        <v>88</v>
      </c>
      <c r="G1523" s="3">
        <v>46252</v>
      </c>
      <c r="H1523" s="2" t="s">
        <v>7001</v>
      </c>
      <c r="I1523" s="3">
        <v>46252</v>
      </c>
      <c r="J1523" s="2" t="s">
        <v>7002</v>
      </c>
      <c r="K1523" s="2"/>
      <c r="L1523" s="2"/>
      <c r="M1523" s="2" t="s">
        <v>90</v>
      </c>
      <c r="N1523" s="3"/>
      <c r="O1523" s="2"/>
      <c r="P1523" s="2"/>
      <c r="Q1523" s="2" t="s">
        <v>553</v>
      </c>
      <c r="R1523" s="2" t="s">
        <v>553</v>
      </c>
      <c r="S1523" s="2"/>
      <c r="T1523" s="3"/>
      <c r="U1523" s="2"/>
      <c r="V1523" s="2"/>
      <c r="W1523" s="2" t="s">
        <v>694</v>
      </c>
      <c r="X1523" s="2" t="s">
        <v>91</v>
      </c>
      <c r="Y1523" s="2" t="s">
        <v>695</v>
      </c>
      <c r="Z1523" s="2" t="s">
        <v>92</v>
      </c>
      <c r="AA1523" s="2" t="s">
        <v>90</v>
      </c>
      <c r="AB1523" s="2"/>
      <c r="AC1523" s="2" t="s">
        <v>93</v>
      </c>
      <c r="AD1523" s="2">
        <v>1</v>
      </c>
      <c r="AE1523" s="2" t="s">
        <v>554</v>
      </c>
      <c r="AF1523" s="2" t="s">
        <v>555</v>
      </c>
      <c r="AG1523" s="2" t="s">
        <v>322</v>
      </c>
      <c r="AH1523" s="2" t="s">
        <v>556</v>
      </c>
      <c r="AI1523" s="2" t="s">
        <v>557</v>
      </c>
      <c r="AJ1523" s="2" t="s">
        <v>321</v>
      </c>
      <c r="AK1523" s="2" t="s">
        <v>322</v>
      </c>
      <c r="AL1523" s="2" t="s">
        <v>322</v>
      </c>
      <c r="AM1523" s="2" t="s">
        <v>323</v>
      </c>
      <c r="AN1523" s="2" t="s">
        <v>1266</v>
      </c>
      <c r="AO1523" s="22">
        <v>0</v>
      </c>
      <c r="AP1523" s="22">
        <v>0</v>
      </c>
      <c r="AQ1523" s="22">
        <v>0</v>
      </c>
      <c r="AR1523" s="22">
        <v>0</v>
      </c>
      <c r="AS1523" s="25">
        <v>8750</v>
      </c>
      <c r="AT1523" s="25">
        <v>0</v>
      </c>
      <c r="AU1523" s="25">
        <v>9100</v>
      </c>
      <c r="AV1523" s="25">
        <v>0</v>
      </c>
      <c r="AW1523" s="25">
        <v>8750</v>
      </c>
      <c r="AX1523" s="25">
        <v>9100</v>
      </c>
      <c r="AY1523" s="25">
        <v>350</v>
      </c>
    </row>
    <row r="1524" spans="2:51" hidden="1">
      <c r="B1524" s="5" t="s">
        <v>551</v>
      </c>
      <c r="C1524" s="2" t="s">
        <v>552</v>
      </c>
      <c r="D1524" s="2"/>
      <c r="E1524" s="2"/>
      <c r="F1524" s="2" t="s">
        <v>88</v>
      </c>
      <c r="G1524" s="3">
        <v>46252</v>
      </c>
      <c r="H1524" s="2" t="s">
        <v>7003</v>
      </c>
      <c r="I1524" s="3">
        <v>46252</v>
      </c>
      <c r="J1524" s="2" t="s">
        <v>7004</v>
      </c>
      <c r="K1524" s="2"/>
      <c r="L1524" s="2"/>
      <c r="M1524" s="2" t="s">
        <v>90</v>
      </c>
      <c r="N1524" s="3"/>
      <c r="O1524" s="2"/>
      <c r="P1524" s="2"/>
      <c r="Q1524" s="2" t="s">
        <v>553</v>
      </c>
      <c r="R1524" s="2" t="s">
        <v>553</v>
      </c>
      <c r="S1524" s="2"/>
      <c r="T1524" s="3"/>
      <c r="U1524" s="2"/>
      <c r="V1524" s="2"/>
      <c r="W1524" s="2" t="s">
        <v>7005</v>
      </c>
      <c r="X1524" s="2" t="s">
        <v>91</v>
      </c>
      <c r="Y1524" s="2" t="s">
        <v>7006</v>
      </c>
      <c r="Z1524" s="2" t="s">
        <v>92</v>
      </c>
      <c r="AA1524" s="2" t="s">
        <v>90</v>
      </c>
      <c r="AB1524" s="2"/>
      <c r="AC1524" s="2" t="s">
        <v>114</v>
      </c>
      <c r="AD1524" s="2">
        <v>1</v>
      </c>
      <c r="AE1524" s="2" t="s">
        <v>554</v>
      </c>
      <c r="AF1524" s="2" t="s">
        <v>555</v>
      </c>
      <c r="AG1524" s="2" t="s">
        <v>322</v>
      </c>
      <c r="AH1524" s="2" t="s">
        <v>556</v>
      </c>
      <c r="AI1524" s="2" t="s">
        <v>557</v>
      </c>
      <c r="AJ1524" s="2" t="s">
        <v>115</v>
      </c>
      <c r="AK1524" s="2" t="s">
        <v>116</v>
      </c>
      <c r="AL1524" s="2" t="s">
        <v>116</v>
      </c>
      <c r="AM1524" s="2" t="s">
        <v>117</v>
      </c>
      <c r="AN1524" s="2" t="s">
        <v>969</v>
      </c>
      <c r="AO1524" s="22">
        <v>0</v>
      </c>
      <c r="AP1524" s="22">
        <v>0</v>
      </c>
      <c r="AQ1524" s="22">
        <v>0</v>
      </c>
      <c r="AR1524" s="22">
        <v>0</v>
      </c>
      <c r="AS1524" s="25">
        <v>32000</v>
      </c>
      <c r="AT1524" s="25">
        <v>0</v>
      </c>
      <c r="AU1524" s="25">
        <v>33650</v>
      </c>
      <c r="AV1524" s="25">
        <v>0</v>
      </c>
      <c r="AW1524" s="25">
        <v>32000</v>
      </c>
      <c r="AX1524" s="25">
        <v>33650</v>
      </c>
      <c r="AY1524" s="25">
        <v>1650</v>
      </c>
    </row>
    <row r="1525" spans="2:51" hidden="1">
      <c r="B1525" s="5" t="s">
        <v>551</v>
      </c>
      <c r="C1525" s="2" t="s">
        <v>552</v>
      </c>
      <c r="D1525" s="2"/>
      <c r="E1525" s="2"/>
      <c r="F1525" s="2" t="s">
        <v>88</v>
      </c>
      <c r="G1525" s="3">
        <v>46252</v>
      </c>
      <c r="H1525" s="2" t="s">
        <v>7007</v>
      </c>
      <c r="I1525" s="3">
        <v>46252</v>
      </c>
      <c r="J1525" s="2" t="s">
        <v>7008</v>
      </c>
      <c r="K1525" s="2"/>
      <c r="L1525" s="2"/>
      <c r="M1525" s="2" t="s">
        <v>90</v>
      </c>
      <c r="N1525" s="3"/>
      <c r="O1525" s="2"/>
      <c r="P1525" s="2"/>
      <c r="Q1525" s="2" t="s">
        <v>553</v>
      </c>
      <c r="R1525" s="2" t="s">
        <v>553</v>
      </c>
      <c r="S1525" s="2"/>
      <c r="T1525" s="3"/>
      <c r="U1525" s="2"/>
      <c r="V1525" s="2"/>
      <c r="W1525" s="2" t="s">
        <v>694</v>
      </c>
      <c r="X1525" s="2" t="s">
        <v>91</v>
      </c>
      <c r="Y1525" s="2" t="s">
        <v>695</v>
      </c>
      <c r="Z1525" s="2" t="s">
        <v>92</v>
      </c>
      <c r="AA1525" s="2" t="s">
        <v>90</v>
      </c>
      <c r="AB1525" s="2"/>
      <c r="AC1525" s="2" t="s">
        <v>114</v>
      </c>
      <c r="AD1525" s="2">
        <v>1</v>
      </c>
      <c r="AE1525" s="2" t="s">
        <v>554</v>
      </c>
      <c r="AF1525" s="2" t="s">
        <v>555</v>
      </c>
      <c r="AG1525" s="2" t="s">
        <v>322</v>
      </c>
      <c r="AH1525" s="2" t="s">
        <v>556</v>
      </c>
      <c r="AI1525" s="2" t="s">
        <v>557</v>
      </c>
      <c r="AJ1525" s="2" t="s">
        <v>231</v>
      </c>
      <c r="AK1525" s="2" t="s">
        <v>207</v>
      </c>
      <c r="AL1525" s="2" t="s">
        <v>207</v>
      </c>
      <c r="AM1525" s="2" t="s">
        <v>178</v>
      </c>
      <c r="AN1525" s="2" t="s">
        <v>7009</v>
      </c>
      <c r="AO1525" s="22">
        <v>0</v>
      </c>
      <c r="AP1525" s="22">
        <v>0</v>
      </c>
      <c r="AQ1525" s="22">
        <v>0</v>
      </c>
      <c r="AR1525" s="22">
        <v>0</v>
      </c>
      <c r="AS1525" s="25">
        <v>13500</v>
      </c>
      <c r="AT1525" s="25">
        <v>0</v>
      </c>
      <c r="AU1525" s="25">
        <v>13850</v>
      </c>
      <c r="AV1525" s="25">
        <v>0</v>
      </c>
      <c r="AW1525" s="25">
        <v>13500</v>
      </c>
      <c r="AX1525" s="25">
        <v>13850</v>
      </c>
      <c r="AY1525" s="25">
        <v>350</v>
      </c>
    </row>
    <row r="1526" spans="2:51" hidden="1">
      <c r="B1526" s="5" t="s">
        <v>551</v>
      </c>
      <c r="C1526" s="2" t="s">
        <v>552</v>
      </c>
      <c r="D1526" s="2"/>
      <c r="E1526" s="2"/>
      <c r="F1526" s="2" t="s">
        <v>88</v>
      </c>
      <c r="G1526" s="3">
        <v>46252</v>
      </c>
      <c r="H1526" s="2" t="s">
        <v>7010</v>
      </c>
      <c r="I1526" s="3">
        <v>46252</v>
      </c>
      <c r="J1526" s="2" t="s">
        <v>7011</v>
      </c>
      <c r="K1526" s="2"/>
      <c r="L1526" s="2"/>
      <c r="M1526" s="2" t="s">
        <v>90</v>
      </c>
      <c r="N1526" s="3"/>
      <c r="O1526" s="2"/>
      <c r="P1526" s="2"/>
      <c r="Q1526" s="2" t="s">
        <v>553</v>
      </c>
      <c r="R1526" s="2" t="s">
        <v>553</v>
      </c>
      <c r="S1526" s="2"/>
      <c r="T1526" s="3"/>
      <c r="U1526" s="2"/>
      <c r="V1526" s="2"/>
      <c r="W1526" s="2" t="s">
        <v>694</v>
      </c>
      <c r="X1526" s="2" t="s">
        <v>91</v>
      </c>
      <c r="Y1526" s="2" t="s">
        <v>695</v>
      </c>
      <c r="Z1526" s="2" t="s">
        <v>92</v>
      </c>
      <c r="AA1526" s="2" t="s">
        <v>90</v>
      </c>
      <c r="AB1526" s="2"/>
      <c r="AC1526" s="2" t="s">
        <v>114</v>
      </c>
      <c r="AD1526" s="2">
        <v>1</v>
      </c>
      <c r="AE1526" s="2" t="s">
        <v>554</v>
      </c>
      <c r="AF1526" s="2" t="s">
        <v>555</v>
      </c>
      <c r="AG1526" s="2" t="s">
        <v>322</v>
      </c>
      <c r="AH1526" s="2" t="s">
        <v>556</v>
      </c>
      <c r="AI1526" s="2" t="s">
        <v>557</v>
      </c>
      <c r="AJ1526" s="2" t="s">
        <v>231</v>
      </c>
      <c r="AK1526" s="2" t="s">
        <v>207</v>
      </c>
      <c r="AL1526" s="2" t="s">
        <v>207</v>
      </c>
      <c r="AM1526" s="2" t="s">
        <v>178</v>
      </c>
      <c r="AN1526" s="2" t="s">
        <v>1041</v>
      </c>
      <c r="AO1526" s="22">
        <v>0</v>
      </c>
      <c r="AP1526" s="22">
        <v>0</v>
      </c>
      <c r="AQ1526" s="22">
        <v>0</v>
      </c>
      <c r="AR1526" s="22">
        <v>0</v>
      </c>
      <c r="AS1526" s="25">
        <v>12500</v>
      </c>
      <c r="AT1526" s="25">
        <v>0</v>
      </c>
      <c r="AU1526" s="25">
        <v>12850</v>
      </c>
      <c r="AV1526" s="25">
        <v>0</v>
      </c>
      <c r="AW1526" s="25">
        <v>12500</v>
      </c>
      <c r="AX1526" s="25">
        <v>12850</v>
      </c>
      <c r="AY1526" s="25">
        <v>350</v>
      </c>
    </row>
    <row r="1527" spans="2:51" hidden="1">
      <c r="B1527" s="5" t="s">
        <v>551</v>
      </c>
      <c r="C1527" s="2" t="s">
        <v>552</v>
      </c>
      <c r="D1527" s="2"/>
      <c r="E1527" s="2" t="s">
        <v>6566</v>
      </c>
      <c r="F1527" s="2" t="s">
        <v>88</v>
      </c>
      <c r="G1527" s="3">
        <v>46252</v>
      </c>
      <c r="H1527" s="2" t="s">
        <v>7012</v>
      </c>
      <c r="I1527" s="3">
        <v>46252</v>
      </c>
      <c r="J1527" s="2" t="s">
        <v>7013</v>
      </c>
      <c r="K1527" s="2"/>
      <c r="L1527" s="2"/>
      <c r="M1527" s="2" t="s">
        <v>90</v>
      </c>
      <c r="N1527" s="3"/>
      <c r="O1527" s="2"/>
      <c r="P1527" s="2"/>
      <c r="Q1527" s="2" t="s">
        <v>834</v>
      </c>
      <c r="R1527" s="2" t="s">
        <v>834</v>
      </c>
      <c r="S1527" s="2"/>
      <c r="T1527" s="3"/>
      <c r="U1527" s="2"/>
      <c r="V1527" s="2"/>
      <c r="W1527" s="2" t="s">
        <v>745</v>
      </c>
      <c r="X1527" s="2" t="s">
        <v>91</v>
      </c>
      <c r="Y1527" s="2" t="s">
        <v>659</v>
      </c>
      <c r="Z1527" s="2" t="s">
        <v>92</v>
      </c>
      <c r="AA1527" s="2" t="s">
        <v>90</v>
      </c>
      <c r="AB1527" s="2"/>
      <c r="AC1527" s="2" t="s">
        <v>114</v>
      </c>
      <c r="AD1527" s="2">
        <v>1</v>
      </c>
      <c r="AE1527" s="2" t="s">
        <v>321</v>
      </c>
      <c r="AF1527" s="2" t="s">
        <v>322</v>
      </c>
      <c r="AG1527" s="2" t="s">
        <v>322</v>
      </c>
      <c r="AH1527" s="2" t="s">
        <v>323</v>
      </c>
      <c r="AI1527" s="2"/>
      <c r="AJ1527" s="2" t="s">
        <v>138</v>
      </c>
      <c r="AK1527" s="2" t="s">
        <v>103</v>
      </c>
      <c r="AL1527" s="2" t="s">
        <v>103</v>
      </c>
      <c r="AM1527" s="2" t="s">
        <v>139</v>
      </c>
      <c r="AN1527" s="2" t="s">
        <v>967</v>
      </c>
      <c r="AO1527" s="22">
        <v>0</v>
      </c>
      <c r="AP1527" s="22">
        <v>0</v>
      </c>
      <c r="AQ1527" s="22">
        <v>0</v>
      </c>
      <c r="AR1527" s="22">
        <v>0</v>
      </c>
      <c r="AS1527" s="25">
        <v>48500</v>
      </c>
      <c r="AT1527" s="25">
        <v>0</v>
      </c>
      <c r="AU1527" s="25">
        <v>50429.56</v>
      </c>
      <c r="AV1527" s="25">
        <v>0</v>
      </c>
      <c r="AW1527" s="25">
        <v>48500</v>
      </c>
      <c r="AX1527" s="25">
        <v>50429.56</v>
      </c>
      <c r="AY1527" s="25">
        <v>1929.56</v>
      </c>
    </row>
    <row r="1528" spans="2:51" hidden="1">
      <c r="B1528" s="5" t="s">
        <v>551</v>
      </c>
      <c r="C1528" s="2" t="s">
        <v>552</v>
      </c>
      <c r="D1528" s="2"/>
      <c r="E1528" s="2" t="s">
        <v>6566</v>
      </c>
      <c r="F1528" s="2" t="s">
        <v>88</v>
      </c>
      <c r="G1528" s="3">
        <v>46252</v>
      </c>
      <c r="H1528" s="2" t="s">
        <v>7014</v>
      </c>
      <c r="I1528" s="3">
        <v>46252</v>
      </c>
      <c r="J1528" s="2" t="s">
        <v>7015</v>
      </c>
      <c r="K1528" s="2"/>
      <c r="L1528" s="2"/>
      <c r="M1528" s="2" t="s">
        <v>90</v>
      </c>
      <c r="N1528" s="3"/>
      <c r="O1528" s="2"/>
      <c r="P1528" s="2"/>
      <c r="Q1528" s="2" t="s">
        <v>834</v>
      </c>
      <c r="R1528" s="2" t="s">
        <v>834</v>
      </c>
      <c r="S1528" s="2"/>
      <c r="T1528" s="3"/>
      <c r="U1528" s="2"/>
      <c r="V1528" s="2"/>
      <c r="W1528" s="2" t="s">
        <v>862</v>
      </c>
      <c r="X1528" s="2" t="s">
        <v>91</v>
      </c>
      <c r="Y1528" s="2" t="s">
        <v>863</v>
      </c>
      <c r="Z1528" s="2" t="s">
        <v>92</v>
      </c>
      <c r="AA1528" s="2" t="s">
        <v>90</v>
      </c>
      <c r="AB1528" s="2"/>
      <c r="AC1528" s="2" t="s">
        <v>114</v>
      </c>
      <c r="AD1528" s="2">
        <v>1</v>
      </c>
      <c r="AE1528" s="2" t="s">
        <v>321</v>
      </c>
      <c r="AF1528" s="2" t="s">
        <v>322</v>
      </c>
      <c r="AG1528" s="2" t="s">
        <v>322</v>
      </c>
      <c r="AH1528" s="2" t="s">
        <v>323</v>
      </c>
      <c r="AI1528" s="2"/>
      <c r="AJ1528" s="2" t="s">
        <v>138</v>
      </c>
      <c r="AK1528" s="2" t="s">
        <v>103</v>
      </c>
      <c r="AL1528" s="2" t="s">
        <v>103</v>
      </c>
      <c r="AM1528" s="2" t="s">
        <v>139</v>
      </c>
      <c r="AN1528" s="2" t="s">
        <v>982</v>
      </c>
      <c r="AO1528" s="22">
        <v>0</v>
      </c>
      <c r="AP1528" s="22">
        <v>0</v>
      </c>
      <c r="AQ1528" s="22">
        <v>0</v>
      </c>
      <c r="AR1528" s="22">
        <v>0</v>
      </c>
      <c r="AS1528" s="25">
        <v>48500</v>
      </c>
      <c r="AT1528" s="25">
        <v>0</v>
      </c>
      <c r="AU1528" s="25">
        <v>50429.56</v>
      </c>
      <c r="AV1528" s="25">
        <v>0</v>
      </c>
      <c r="AW1528" s="25">
        <v>48500</v>
      </c>
      <c r="AX1528" s="25">
        <v>50429.56</v>
      </c>
      <c r="AY1528" s="25">
        <v>1929.56</v>
      </c>
    </row>
    <row r="1529" spans="2:51" hidden="1">
      <c r="B1529" s="5" t="s">
        <v>551</v>
      </c>
      <c r="C1529" s="2" t="s">
        <v>552</v>
      </c>
      <c r="D1529" s="2"/>
      <c r="E1529" s="2" t="s">
        <v>6566</v>
      </c>
      <c r="F1529" s="2" t="s">
        <v>88</v>
      </c>
      <c r="G1529" s="3">
        <v>46252</v>
      </c>
      <c r="H1529" s="2" t="s">
        <v>7016</v>
      </c>
      <c r="I1529" s="3">
        <v>46252</v>
      </c>
      <c r="J1529" s="2" t="s">
        <v>7017</v>
      </c>
      <c r="K1529" s="2"/>
      <c r="L1529" s="2"/>
      <c r="M1529" s="2" t="s">
        <v>90</v>
      </c>
      <c r="N1529" s="3"/>
      <c r="O1529" s="2"/>
      <c r="P1529" s="2"/>
      <c r="Q1529" s="2" t="s">
        <v>834</v>
      </c>
      <c r="R1529" s="2" t="s">
        <v>834</v>
      </c>
      <c r="S1529" s="2"/>
      <c r="T1529" s="3"/>
      <c r="U1529" s="2"/>
      <c r="V1529" s="2"/>
      <c r="W1529" s="2" t="s">
        <v>2244</v>
      </c>
      <c r="X1529" s="2" t="s">
        <v>91</v>
      </c>
      <c r="Y1529" s="2" t="s">
        <v>894</v>
      </c>
      <c r="Z1529" s="2" t="s">
        <v>92</v>
      </c>
      <c r="AA1529" s="2" t="s">
        <v>90</v>
      </c>
      <c r="AB1529" s="2"/>
      <c r="AC1529" s="2" t="s">
        <v>114</v>
      </c>
      <c r="AD1529" s="2">
        <v>1</v>
      </c>
      <c r="AE1529" s="2" t="s">
        <v>321</v>
      </c>
      <c r="AF1529" s="2" t="s">
        <v>322</v>
      </c>
      <c r="AG1529" s="2" t="s">
        <v>322</v>
      </c>
      <c r="AH1529" s="2" t="s">
        <v>323</v>
      </c>
      <c r="AI1529" s="2"/>
      <c r="AJ1529" s="2" t="s">
        <v>138</v>
      </c>
      <c r="AK1529" s="2" t="s">
        <v>103</v>
      </c>
      <c r="AL1529" s="2" t="s">
        <v>103</v>
      </c>
      <c r="AM1529" s="2" t="s">
        <v>139</v>
      </c>
      <c r="AN1529" s="2" t="s">
        <v>971</v>
      </c>
      <c r="AO1529" s="22">
        <v>0</v>
      </c>
      <c r="AP1529" s="22">
        <v>0</v>
      </c>
      <c r="AQ1529" s="22">
        <v>0</v>
      </c>
      <c r="AR1529" s="22">
        <v>0</v>
      </c>
      <c r="AS1529" s="25">
        <v>48500</v>
      </c>
      <c r="AT1529" s="25">
        <v>0</v>
      </c>
      <c r="AU1529" s="25">
        <v>50429.56</v>
      </c>
      <c r="AV1529" s="25">
        <v>0</v>
      </c>
      <c r="AW1529" s="25">
        <v>48500</v>
      </c>
      <c r="AX1529" s="25">
        <v>50429.56</v>
      </c>
      <c r="AY1529" s="25">
        <v>1929.56</v>
      </c>
    </row>
    <row r="1530" spans="2:51">
      <c r="B1530" s="5" t="s">
        <v>551</v>
      </c>
      <c r="C1530" s="2" t="s">
        <v>552</v>
      </c>
      <c r="D1530" s="2" t="s">
        <v>100</v>
      </c>
      <c r="E1530" s="2" t="s">
        <v>6566</v>
      </c>
      <c r="F1530" s="2" t="s">
        <v>88</v>
      </c>
      <c r="G1530" s="3">
        <v>46252</v>
      </c>
      <c r="H1530" s="2" t="s">
        <v>7018</v>
      </c>
      <c r="I1530" s="3">
        <v>46252</v>
      </c>
      <c r="J1530" s="2" t="s">
        <v>7019</v>
      </c>
      <c r="K1530" s="2"/>
      <c r="L1530" s="2"/>
      <c r="M1530" s="2" t="s">
        <v>90</v>
      </c>
      <c r="N1530" s="3"/>
      <c r="O1530" s="2"/>
      <c r="P1530" s="2"/>
      <c r="Q1530" s="2" t="s">
        <v>834</v>
      </c>
      <c r="R1530" s="2" t="s">
        <v>834</v>
      </c>
      <c r="S1530" s="2"/>
      <c r="T1530" s="3"/>
      <c r="U1530" s="2"/>
      <c r="V1530" s="2"/>
      <c r="W1530" s="2" t="s">
        <v>7020</v>
      </c>
      <c r="X1530" s="2" t="s">
        <v>91</v>
      </c>
      <c r="Y1530" s="2" t="s">
        <v>7021</v>
      </c>
      <c r="Z1530" s="2" t="s">
        <v>149</v>
      </c>
      <c r="AA1530" s="2" t="s">
        <v>90</v>
      </c>
      <c r="AB1530" s="2"/>
      <c r="AC1530" s="2" t="s">
        <v>93</v>
      </c>
      <c r="AD1530" s="2">
        <v>1</v>
      </c>
      <c r="AE1530" s="2" t="s">
        <v>321</v>
      </c>
      <c r="AF1530" s="2" t="s">
        <v>322</v>
      </c>
      <c r="AG1530" s="2" t="s">
        <v>322</v>
      </c>
      <c r="AH1530" s="2" t="s">
        <v>323</v>
      </c>
      <c r="AI1530" s="2"/>
      <c r="AJ1530" s="2" t="s">
        <v>321</v>
      </c>
      <c r="AK1530" s="2" t="s">
        <v>322</v>
      </c>
      <c r="AL1530" s="2" t="s">
        <v>322</v>
      </c>
      <c r="AM1530" s="2" t="s">
        <v>323</v>
      </c>
      <c r="AN1530" s="2" t="s">
        <v>1064</v>
      </c>
      <c r="AO1530" s="22">
        <v>0</v>
      </c>
      <c r="AP1530" s="22">
        <v>68</v>
      </c>
      <c r="AQ1530" s="22">
        <v>136</v>
      </c>
      <c r="AR1530" s="22">
        <v>68</v>
      </c>
      <c r="AS1530" s="25">
        <v>6405.42</v>
      </c>
      <c r="AT1530" s="25">
        <v>0</v>
      </c>
      <c r="AU1530" s="25">
        <v>6970.64</v>
      </c>
      <c r="AV1530" s="25">
        <v>0</v>
      </c>
      <c r="AW1530" s="25">
        <v>6405.42</v>
      </c>
      <c r="AX1530" s="25">
        <v>6970.64</v>
      </c>
      <c r="AY1530" s="25">
        <v>565.22</v>
      </c>
    </row>
    <row r="1531" spans="2:51" hidden="1">
      <c r="B1531" s="5" t="s">
        <v>551</v>
      </c>
      <c r="C1531" s="2" t="s">
        <v>552</v>
      </c>
      <c r="D1531" s="2"/>
      <c r="E1531" s="2" t="s">
        <v>6566</v>
      </c>
      <c r="F1531" s="2" t="s">
        <v>88</v>
      </c>
      <c r="G1531" s="3">
        <v>46252</v>
      </c>
      <c r="H1531" s="2" t="s">
        <v>7022</v>
      </c>
      <c r="I1531" s="3">
        <v>46252</v>
      </c>
      <c r="J1531" s="2" t="s">
        <v>7023</v>
      </c>
      <c r="K1531" s="2"/>
      <c r="L1531" s="2"/>
      <c r="M1531" s="2" t="s">
        <v>90</v>
      </c>
      <c r="N1531" s="3"/>
      <c r="O1531" s="2"/>
      <c r="P1531" s="2"/>
      <c r="Q1531" s="2" t="s">
        <v>834</v>
      </c>
      <c r="R1531" s="2" t="s">
        <v>834</v>
      </c>
      <c r="S1531" s="2"/>
      <c r="T1531" s="3"/>
      <c r="U1531" s="2"/>
      <c r="V1531" s="2"/>
      <c r="W1531" s="2" t="s">
        <v>1138</v>
      </c>
      <c r="X1531" s="2" t="s">
        <v>91</v>
      </c>
      <c r="Y1531" s="2" t="s">
        <v>1228</v>
      </c>
      <c r="Z1531" s="2" t="s">
        <v>92</v>
      </c>
      <c r="AA1531" s="2" t="s">
        <v>90</v>
      </c>
      <c r="AB1531" s="2"/>
      <c r="AC1531" s="2" t="s">
        <v>93</v>
      </c>
      <c r="AD1531" s="2">
        <v>1</v>
      </c>
      <c r="AE1531" s="2" t="s">
        <v>321</v>
      </c>
      <c r="AF1531" s="2" t="s">
        <v>322</v>
      </c>
      <c r="AG1531" s="2" t="s">
        <v>322</v>
      </c>
      <c r="AH1531" s="2" t="s">
        <v>323</v>
      </c>
      <c r="AI1531" s="2"/>
      <c r="AJ1531" s="2" t="s">
        <v>321</v>
      </c>
      <c r="AK1531" s="2" t="s">
        <v>322</v>
      </c>
      <c r="AL1531" s="2" t="s">
        <v>322</v>
      </c>
      <c r="AM1531" s="2" t="s">
        <v>323</v>
      </c>
      <c r="AN1531" s="2" t="s">
        <v>880</v>
      </c>
      <c r="AO1531" s="22">
        <v>0</v>
      </c>
      <c r="AP1531" s="22">
        <v>0</v>
      </c>
      <c r="AQ1531" s="22">
        <v>0</v>
      </c>
      <c r="AR1531" s="22">
        <v>0</v>
      </c>
      <c r="AS1531" s="25">
        <v>4000</v>
      </c>
      <c r="AT1531" s="25">
        <v>0</v>
      </c>
      <c r="AU1531" s="25">
        <v>2323.5500000000002</v>
      </c>
      <c r="AV1531" s="25">
        <v>0</v>
      </c>
      <c r="AW1531" s="25">
        <v>4000</v>
      </c>
      <c r="AX1531" s="25">
        <v>2323.5500000000002</v>
      </c>
      <c r="AY1531" s="25">
        <v>-1676.45</v>
      </c>
    </row>
    <row r="1532" spans="2:51">
      <c r="B1532" s="5" t="s">
        <v>551</v>
      </c>
      <c r="C1532" s="2" t="s">
        <v>552</v>
      </c>
      <c r="D1532" s="2"/>
      <c r="E1532" s="2" t="s">
        <v>6566</v>
      </c>
      <c r="F1532" s="2" t="s">
        <v>88</v>
      </c>
      <c r="G1532" s="3">
        <v>46252</v>
      </c>
      <c r="H1532" s="2" t="s">
        <v>7024</v>
      </c>
      <c r="I1532" s="3">
        <v>46252</v>
      </c>
      <c r="J1532" s="2" t="s">
        <v>7025</v>
      </c>
      <c r="K1532" s="2"/>
      <c r="L1532" s="2"/>
      <c r="M1532" s="2" t="s">
        <v>90</v>
      </c>
      <c r="N1532" s="3"/>
      <c r="O1532" s="2"/>
      <c r="P1532" s="2"/>
      <c r="Q1532" s="2" t="s">
        <v>834</v>
      </c>
      <c r="R1532" s="2" t="s">
        <v>834</v>
      </c>
      <c r="S1532" s="2"/>
      <c r="T1532" s="3"/>
      <c r="U1532" s="2"/>
      <c r="V1532" s="2"/>
      <c r="W1532" s="2" t="s">
        <v>720</v>
      </c>
      <c r="X1532" s="2" t="s">
        <v>91</v>
      </c>
      <c r="Y1532" s="2" t="s">
        <v>566</v>
      </c>
      <c r="Z1532" s="2" t="s">
        <v>149</v>
      </c>
      <c r="AA1532" s="2" t="s">
        <v>90</v>
      </c>
      <c r="AB1532" s="2"/>
      <c r="AC1532" s="2" t="s">
        <v>114</v>
      </c>
      <c r="AD1532" s="2">
        <v>1</v>
      </c>
      <c r="AE1532" s="2" t="s">
        <v>321</v>
      </c>
      <c r="AF1532" s="2" t="s">
        <v>322</v>
      </c>
      <c r="AG1532" s="2" t="s">
        <v>322</v>
      </c>
      <c r="AH1532" s="2" t="s">
        <v>323</v>
      </c>
      <c r="AI1532" s="2"/>
      <c r="AJ1532" s="2" t="s">
        <v>231</v>
      </c>
      <c r="AK1532" s="2" t="s">
        <v>207</v>
      </c>
      <c r="AL1532" s="2" t="s">
        <v>207</v>
      </c>
      <c r="AM1532" s="2" t="s">
        <v>178</v>
      </c>
      <c r="AN1532" s="2" t="s">
        <v>7026</v>
      </c>
      <c r="AO1532" s="22">
        <v>0</v>
      </c>
      <c r="AP1532" s="22">
        <v>180</v>
      </c>
      <c r="AQ1532" s="22">
        <v>300</v>
      </c>
      <c r="AR1532" s="22">
        <v>120</v>
      </c>
      <c r="AS1532" s="25">
        <v>14137.34</v>
      </c>
      <c r="AT1532" s="25">
        <v>257.22000000000003</v>
      </c>
      <c r="AU1532" s="25">
        <v>12198.62</v>
      </c>
      <c r="AV1532" s="25">
        <v>0</v>
      </c>
      <c r="AW1532" s="25">
        <v>13880.12</v>
      </c>
      <c r="AX1532" s="25">
        <v>12198.62</v>
      </c>
      <c r="AY1532" s="25">
        <v>-1681.5</v>
      </c>
    </row>
    <row r="1533" spans="2:51" hidden="1">
      <c r="B1533" s="5" t="s">
        <v>551</v>
      </c>
      <c r="C1533" s="2" t="s">
        <v>552</v>
      </c>
      <c r="D1533" s="2"/>
      <c r="E1533" s="2" t="s">
        <v>6566</v>
      </c>
      <c r="F1533" s="2" t="s">
        <v>88</v>
      </c>
      <c r="G1533" s="3">
        <v>46252</v>
      </c>
      <c r="H1533" s="2" t="s">
        <v>7027</v>
      </c>
      <c r="I1533" s="3">
        <v>46252</v>
      </c>
      <c r="J1533" s="2" t="s">
        <v>7028</v>
      </c>
      <c r="K1533" s="2"/>
      <c r="L1533" s="2"/>
      <c r="M1533" s="2" t="s">
        <v>90</v>
      </c>
      <c r="N1533" s="3"/>
      <c r="O1533" s="2"/>
      <c r="P1533" s="2"/>
      <c r="Q1533" s="2" t="s">
        <v>834</v>
      </c>
      <c r="R1533" s="2" t="s">
        <v>834</v>
      </c>
      <c r="S1533" s="2"/>
      <c r="T1533" s="3"/>
      <c r="U1533" s="2"/>
      <c r="V1533" s="2"/>
      <c r="W1533" s="2" t="s">
        <v>6287</v>
      </c>
      <c r="X1533" s="2" t="s">
        <v>91</v>
      </c>
      <c r="Y1533" s="2" t="s">
        <v>6288</v>
      </c>
      <c r="Z1533" s="2" t="s">
        <v>92</v>
      </c>
      <c r="AA1533" s="2" t="s">
        <v>90</v>
      </c>
      <c r="AB1533" s="2"/>
      <c r="AC1533" s="2" t="s">
        <v>114</v>
      </c>
      <c r="AD1533" s="2">
        <v>1</v>
      </c>
      <c r="AE1533" s="2" t="s">
        <v>321</v>
      </c>
      <c r="AF1533" s="2" t="s">
        <v>322</v>
      </c>
      <c r="AG1533" s="2" t="s">
        <v>322</v>
      </c>
      <c r="AH1533" s="2" t="s">
        <v>323</v>
      </c>
      <c r="AI1533" s="2"/>
      <c r="AJ1533" s="2" t="s">
        <v>183</v>
      </c>
      <c r="AK1533" s="2" t="s">
        <v>184</v>
      </c>
      <c r="AL1533" s="2" t="s">
        <v>184</v>
      </c>
      <c r="AM1533" s="2" t="s">
        <v>185</v>
      </c>
      <c r="AN1533" s="2" t="s">
        <v>1251</v>
      </c>
      <c r="AO1533" s="22">
        <v>0</v>
      </c>
      <c r="AP1533" s="22">
        <v>0</v>
      </c>
      <c r="AQ1533" s="22">
        <v>0</v>
      </c>
      <c r="AR1533" s="22">
        <v>0</v>
      </c>
      <c r="AS1533" s="25">
        <v>9500</v>
      </c>
      <c r="AT1533" s="25">
        <v>0</v>
      </c>
      <c r="AU1533" s="25">
        <v>9294.19</v>
      </c>
      <c r="AV1533" s="25">
        <v>0</v>
      </c>
      <c r="AW1533" s="25">
        <v>9500</v>
      </c>
      <c r="AX1533" s="25">
        <v>9294.19</v>
      </c>
      <c r="AY1533" s="25">
        <v>-205.81</v>
      </c>
    </row>
    <row r="1534" spans="2:51" hidden="1">
      <c r="B1534" s="5" t="s">
        <v>551</v>
      </c>
      <c r="C1534" s="2" t="s">
        <v>552</v>
      </c>
      <c r="D1534" s="2"/>
      <c r="E1534" s="2"/>
      <c r="F1534" s="2" t="s">
        <v>88</v>
      </c>
      <c r="G1534" s="3">
        <v>46252</v>
      </c>
      <c r="H1534" s="2" t="s">
        <v>7029</v>
      </c>
      <c r="I1534" s="3">
        <v>46252</v>
      </c>
      <c r="J1534" s="2" t="s">
        <v>7030</v>
      </c>
      <c r="K1534" s="2"/>
      <c r="L1534" s="2"/>
      <c r="M1534" s="2" t="s">
        <v>90</v>
      </c>
      <c r="N1534" s="3"/>
      <c r="O1534" s="2"/>
      <c r="P1534" s="2"/>
      <c r="Q1534" s="2" t="s">
        <v>1371</v>
      </c>
      <c r="R1534" s="2" t="s">
        <v>1371</v>
      </c>
      <c r="S1534" s="2"/>
      <c r="T1534" s="3"/>
      <c r="U1534" s="2"/>
      <c r="V1534" s="2"/>
      <c r="W1534" s="2" t="s">
        <v>1936</v>
      </c>
      <c r="X1534" s="2" t="s">
        <v>113</v>
      </c>
      <c r="Y1534" s="2" t="s">
        <v>1937</v>
      </c>
      <c r="Z1534" s="2" t="s">
        <v>92</v>
      </c>
      <c r="AA1534" s="2" t="s">
        <v>90</v>
      </c>
      <c r="AB1534" s="2"/>
      <c r="AC1534" s="2" t="s">
        <v>114</v>
      </c>
      <c r="AD1534" s="2">
        <v>1</v>
      </c>
      <c r="AE1534" s="2" t="s">
        <v>138</v>
      </c>
      <c r="AF1534" s="2" t="s">
        <v>103</v>
      </c>
      <c r="AG1534" s="2" t="s">
        <v>103</v>
      </c>
      <c r="AH1534" s="2" t="s">
        <v>139</v>
      </c>
      <c r="AI1534" s="2" t="s">
        <v>7031</v>
      </c>
      <c r="AJ1534" s="2" t="s">
        <v>231</v>
      </c>
      <c r="AK1534" s="2" t="s">
        <v>207</v>
      </c>
      <c r="AL1534" s="2" t="s">
        <v>207</v>
      </c>
      <c r="AM1534" s="2" t="s">
        <v>178</v>
      </c>
      <c r="AN1534" s="2" t="s">
        <v>7032</v>
      </c>
      <c r="AO1534" s="22">
        <v>0</v>
      </c>
      <c r="AP1534" s="22">
        <v>0</v>
      </c>
      <c r="AQ1534" s="22">
        <v>0</v>
      </c>
      <c r="AR1534" s="22">
        <v>0</v>
      </c>
      <c r="AS1534" s="25">
        <v>44000</v>
      </c>
      <c r="AT1534" s="25">
        <v>0</v>
      </c>
      <c r="AU1534" s="25">
        <v>47000</v>
      </c>
      <c r="AV1534" s="25">
        <v>0</v>
      </c>
      <c r="AW1534" s="25">
        <v>44000</v>
      </c>
      <c r="AX1534" s="25">
        <v>47000</v>
      </c>
      <c r="AY1534" s="25">
        <v>3000</v>
      </c>
    </row>
    <row r="1535" spans="2:51" hidden="1">
      <c r="B1535" s="5" t="s">
        <v>19</v>
      </c>
      <c r="C1535" s="2" t="s">
        <v>112</v>
      </c>
      <c r="D1535" s="2" t="s">
        <v>100</v>
      </c>
      <c r="E1535" s="2"/>
      <c r="F1535" s="2"/>
      <c r="G1535" s="3">
        <v>46252</v>
      </c>
      <c r="H1535" s="2" t="s">
        <v>7033</v>
      </c>
      <c r="I1535" s="3">
        <v>46252</v>
      </c>
      <c r="J1535" s="2" t="s">
        <v>7034</v>
      </c>
      <c r="K1535" s="2"/>
      <c r="L1535" s="2"/>
      <c r="M1535" s="2" t="s">
        <v>90</v>
      </c>
      <c r="N1535" s="3"/>
      <c r="O1535" s="2"/>
      <c r="P1535" s="2"/>
      <c r="Q1535" s="2" t="s">
        <v>525</v>
      </c>
      <c r="R1535" s="2" t="s">
        <v>525</v>
      </c>
      <c r="S1535" s="2"/>
      <c r="T1535" s="3">
        <v>46252</v>
      </c>
      <c r="U1535" s="2" t="s">
        <v>7035</v>
      </c>
      <c r="V1535" s="2"/>
      <c r="W1535" s="2" t="s">
        <v>7036</v>
      </c>
      <c r="X1535" s="2" t="s">
        <v>113</v>
      </c>
      <c r="Y1535" s="2" t="s">
        <v>7037</v>
      </c>
      <c r="Z1535" s="2" t="s">
        <v>92</v>
      </c>
      <c r="AA1535" s="2" t="s">
        <v>90</v>
      </c>
      <c r="AB1535" s="2"/>
      <c r="AC1535" s="2" t="s">
        <v>114</v>
      </c>
      <c r="AD1535" s="2">
        <v>1</v>
      </c>
      <c r="AE1535" s="2" t="s">
        <v>282</v>
      </c>
      <c r="AF1535" s="2" t="s">
        <v>3</v>
      </c>
      <c r="AG1535" s="2" t="s">
        <v>3</v>
      </c>
      <c r="AH1535" s="2" t="s">
        <v>283</v>
      </c>
      <c r="AI1535" s="2"/>
      <c r="AJ1535" s="2" t="s">
        <v>187</v>
      </c>
      <c r="AK1535" s="2" t="s">
        <v>6</v>
      </c>
      <c r="AL1535" s="2" t="s">
        <v>6</v>
      </c>
      <c r="AM1535" s="2" t="s">
        <v>188</v>
      </c>
      <c r="AN1535" s="2" t="s">
        <v>7038</v>
      </c>
      <c r="AO1535" s="22">
        <v>0</v>
      </c>
      <c r="AP1535" s="22">
        <v>0</v>
      </c>
      <c r="AQ1535" s="22">
        <v>0</v>
      </c>
      <c r="AR1535" s="22">
        <v>0</v>
      </c>
      <c r="AS1535" s="25">
        <v>38000</v>
      </c>
      <c r="AT1535" s="25">
        <v>0</v>
      </c>
      <c r="AU1535" s="25">
        <v>42000</v>
      </c>
      <c r="AV1535" s="25">
        <v>0</v>
      </c>
      <c r="AW1535" s="25">
        <v>38000</v>
      </c>
      <c r="AX1535" s="25">
        <v>42000</v>
      </c>
      <c r="AY1535" s="25">
        <v>4000</v>
      </c>
    </row>
    <row r="1536" spans="2:51" hidden="1">
      <c r="B1536" s="5" t="s">
        <v>19</v>
      </c>
      <c r="C1536" s="2" t="s">
        <v>112</v>
      </c>
      <c r="D1536" s="2" t="s">
        <v>100</v>
      </c>
      <c r="E1536" s="2"/>
      <c r="F1536" s="2"/>
      <c r="G1536" s="3">
        <v>46252</v>
      </c>
      <c r="H1536" s="2" t="s">
        <v>7039</v>
      </c>
      <c r="I1536" s="3">
        <v>46252</v>
      </c>
      <c r="J1536" s="2" t="s">
        <v>7040</v>
      </c>
      <c r="K1536" s="2"/>
      <c r="L1536" s="2"/>
      <c r="M1536" s="2" t="s">
        <v>90</v>
      </c>
      <c r="N1536" s="3"/>
      <c r="O1536" s="2"/>
      <c r="P1536" s="2"/>
      <c r="Q1536" s="2" t="s">
        <v>1048</v>
      </c>
      <c r="R1536" s="2" t="s">
        <v>1048</v>
      </c>
      <c r="S1536" s="2"/>
      <c r="T1536" s="3">
        <v>46252</v>
      </c>
      <c r="U1536" s="2" t="s">
        <v>7041</v>
      </c>
      <c r="V1536" s="2"/>
      <c r="W1536" s="2" t="s">
        <v>7042</v>
      </c>
      <c r="X1536" s="2" t="s">
        <v>113</v>
      </c>
      <c r="Y1536" s="2" t="s">
        <v>7043</v>
      </c>
      <c r="Z1536" s="2" t="s">
        <v>92</v>
      </c>
      <c r="AA1536" s="2" t="s">
        <v>90</v>
      </c>
      <c r="AB1536" s="2"/>
      <c r="AC1536" s="2" t="s">
        <v>114</v>
      </c>
      <c r="AD1536" s="2">
        <v>1</v>
      </c>
      <c r="AE1536" s="2" t="s">
        <v>282</v>
      </c>
      <c r="AF1536" s="2" t="s">
        <v>3</v>
      </c>
      <c r="AG1536" s="2" t="s">
        <v>3</v>
      </c>
      <c r="AH1536" s="2" t="s">
        <v>283</v>
      </c>
      <c r="AI1536" s="2"/>
      <c r="AJ1536" s="2" t="s">
        <v>232</v>
      </c>
      <c r="AK1536" s="2" t="s">
        <v>5</v>
      </c>
      <c r="AL1536" s="2" t="s">
        <v>5</v>
      </c>
      <c r="AM1536" s="2" t="s">
        <v>178</v>
      </c>
      <c r="AN1536" s="2"/>
      <c r="AO1536" s="22">
        <v>0</v>
      </c>
      <c r="AP1536" s="22">
        <v>0</v>
      </c>
      <c r="AQ1536" s="22">
        <v>0</v>
      </c>
      <c r="AR1536" s="22">
        <v>0</v>
      </c>
      <c r="AS1536" s="25">
        <v>10000</v>
      </c>
      <c r="AT1536" s="25">
        <v>0</v>
      </c>
      <c r="AU1536" s="25">
        <v>12000</v>
      </c>
      <c r="AV1536" s="25">
        <v>0</v>
      </c>
      <c r="AW1536" s="25">
        <v>10000</v>
      </c>
      <c r="AX1536" s="25">
        <v>12000</v>
      </c>
      <c r="AY1536" s="25">
        <v>2000</v>
      </c>
    </row>
    <row r="1537" spans="2:51" hidden="1">
      <c r="B1537" s="5" t="s">
        <v>19</v>
      </c>
      <c r="C1537" s="2" t="s">
        <v>112</v>
      </c>
      <c r="D1537" s="2" t="s">
        <v>100</v>
      </c>
      <c r="E1537" s="2"/>
      <c r="F1537" s="2"/>
      <c r="G1537" s="3">
        <v>46252</v>
      </c>
      <c r="H1537" s="2" t="s">
        <v>7044</v>
      </c>
      <c r="I1537" s="3">
        <v>46252</v>
      </c>
      <c r="J1537" s="2" t="s">
        <v>7045</v>
      </c>
      <c r="K1537" s="2"/>
      <c r="L1537" s="2"/>
      <c r="M1537" s="2" t="s">
        <v>90</v>
      </c>
      <c r="N1537" s="3"/>
      <c r="O1537" s="2"/>
      <c r="P1537" s="2"/>
      <c r="Q1537" s="2" t="s">
        <v>1048</v>
      </c>
      <c r="R1537" s="2" t="s">
        <v>1048</v>
      </c>
      <c r="S1537" s="2"/>
      <c r="T1537" s="3">
        <v>46252</v>
      </c>
      <c r="U1537" s="2" t="s">
        <v>7046</v>
      </c>
      <c r="V1537" s="2"/>
      <c r="W1537" s="2" t="s">
        <v>7047</v>
      </c>
      <c r="X1537" s="2" t="s">
        <v>113</v>
      </c>
      <c r="Y1537" s="2" t="s">
        <v>7048</v>
      </c>
      <c r="Z1537" s="2" t="s">
        <v>92</v>
      </c>
      <c r="AA1537" s="2" t="s">
        <v>90</v>
      </c>
      <c r="AB1537" s="2"/>
      <c r="AC1537" s="2" t="s">
        <v>114</v>
      </c>
      <c r="AD1537" s="2">
        <v>1</v>
      </c>
      <c r="AE1537" s="2" t="s">
        <v>282</v>
      </c>
      <c r="AF1537" s="2" t="s">
        <v>3</v>
      </c>
      <c r="AG1537" s="2" t="s">
        <v>3</v>
      </c>
      <c r="AH1537" s="2" t="s">
        <v>283</v>
      </c>
      <c r="AI1537" s="2"/>
      <c r="AJ1537" s="2" t="s">
        <v>243</v>
      </c>
      <c r="AK1537" s="2" t="s">
        <v>11</v>
      </c>
      <c r="AL1537" s="2" t="s">
        <v>11</v>
      </c>
      <c r="AM1537" s="2" t="s">
        <v>244</v>
      </c>
      <c r="AN1537" s="2" t="s">
        <v>7049</v>
      </c>
      <c r="AO1537" s="22">
        <v>0</v>
      </c>
      <c r="AP1537" s="22">
        <v>0</v>
      </c>
      <c r="AQ1537" s="22">
        <v>0</v>
      </c>
      <c r="AR1537" s="22">
        <v>0</v>
      </c>
      <c r="AS1537" s="25">
        <v>17000</v>
      </c>
      <c r="AT1537" s="25">
        <v>0</v>
      </c>
      <c r="AU1537" s="25">
        <v>20000</v>
      </c>
      <c r="AV1537" s="25">
        <v>0</v>
      </c>
      <c r="AW1537" s="25">
        <v>17000</v>
      </c>
      <c r="AX1537" s="25">
        <v>20000</v>
      </c>
      <c r="AY1537" s="25">
        <v>3000</v>
      </c>
    </row>
    <row r="1538" spans="2:51" hidden="1">
      <c r="B1538" s="5" t="s">
        <v>19</v>
      </c>
      <c r="C1538" s="2" t="s">
        <v>112</v>
      </c>
      <c r="D1538" s="2" t="s">
        <v>100</v>
      </c>
      <c r="E1538" s="2"/>
      <c r="F1538" s="2"/>
      <c r="G1538" s="3">
        <v>46252</v>
      </c>
      <c r="H1538" s="2" t="s">
        <v>7050</v>
      </c>
      <c r="I1538" s="3">
        <v>46252</v>
      </c>
      <c r="J1538" s="2" t="s">
        <v>7051</v>
      </c>
      <c r="K1538" s="2"/>
      <c r="L1538" s="2"/>
      <c r="M1538" s="2" t="s">
        <v>90</v>
      </c>
      <c r="N1538" s="3"/>
      <c r="O1538" s="2"/>
      <c r="P1538" s="2"/>
      <c r="Q1538" s="2" t="s">
        <v>23</v>
      </c>
      <c r="R1538" s="2" t="s">
        <v>23</v>
      </c>
      <c r="S1538" s="2"/>
      <c r="T1538" s="3">
        <v>46252</v>
      </c>
      <c r="U1538" s="2" t="s">
        <v>7052</v>
      </c>
      <c r="V1538" s="2"/>
      <c r="W1538" s="2" t="s">
        <v>1215</v>
      </c>
      <c r="X1538" s="2" t="s">
        <v>113</v>
      </c>
      <c r="Y1538" s="2" t="s">
        <v>854</v>
      </c>
      <c r="Z1538" s="2" t="s">
        <v>92</v>
      </c>
      <c r="AA1538" s="2" t="s">
        <v>90</v>
      </c>
      <c r="AB1538" s="2"/>
      <c r="AC1538" s="2" t="s">
        <v>114</v>
      </c>
      <c r="AD1538" s="2">
        <v>1</v>
      </c>
      <c r="AE1538" s="2" t="s">
        <v>282</v>
      </c>
      <c r="AF1538" s="2" t="s">
        <v>3</v>
      </c>
      <c r="AG1538" s="2" t="s">
        <v>3</v>
      </c>
      <c r="AH1538" s="2" t="s">
        <v>283</v>
      </c>
      <c r="AI1538" s="2"/>
      <c r="AJ1538" s="2" t="s">
        <v>179</v>
      </c>
      <c r="AK1538" s="2" t="s">
        <v>8</v>
      </c>
      <c r="AL1538" s="2" t="s">
        <v>8</v>
      </c>
      <c r="AM1538" s="2" t="s">
        <v>180</v>
      </c>
      <c r="AN1538" s="2" t="s">
        <v>7053</v>
      </c>
      <c r="AO1538" s="22">
        <v>0</v>
      </c>
      <c r="AP1538" s="22">
        <v>0</v>
      </c>
      <c r="AQ1538" s="22">
        <v>0</v>
      </c>
      <c r="AR1538" s="22">
        <v>0</v>
      </c>
      <c r="AS1538" s="25">
        <v>12000</v>
      </c>
      <c r="AT1538" s="25">
        <v>0</v>
      </c>
      <c r="AU1538" s="25">
        <v>14963</v>
      </c>
      <c r="AV1538" s="25">
        <v>0</v>
      </c>
      <c r="AW1538" s="25">
        <v>12000</v>
      </c>
      <c r="AX1538" s="25">
        <v>14963</v>
      </c>
      <c r="AY1538" s="25">
        <v>2963</v>
      </c>
    </row>
    <row r="1539" spans="2:51" hidden="1">
      <c r="B1539" s="5" t="s">
        <v>19</v>
      </c>
      <c r="C1539" s="2" t="s">
        <v>112</v>
      </c>
      <c r="D1539" s="2" t="s">
        <v>100</v>
      </c>
      <c r="E1539" s="2"/>
      <c r="F1539" s="2"/>
      <c r="G1539" s="3">
        <v>46252</v>
      </c>
      <c r="H1539" s="2" t="s">
        <v>7054</v>
      </c>
      <c r="I1539" s="3">
        <v>46252</v>
      </c>
      <c r="J1539" s="2" t="s">
        <v>7055</v>
      </c>
      <c r="K1539" s="2"/>
      <c r="L1539" s="2"/>
      <c r="M1539" s="2" t="s">
        <v>90</v>
      </c>
      <c r="N1539" s="3"/>
      <c r="O1539" s="2"/>
      <c r="P1539" s="2"/>
      <c r="Q1539" s="2" t="s">
        <v>25</v>
      </c>
      <c r="R1539" s="2" t="s">
        <v>25</v>
      </c>
      <c r="S1539" s="2"/>
      <c r="T1539" s="3">
        <v>46252</v>
      </c>
      <c r="U1539" s="2" t="s">
        <v>7056</v>
      </c>
      <c r="V1539" s="2"/>
      <c r="W1539" s="2" t="s">
        <v>790</v>
      </c>
      <c r="X1539" s="2" t="s">
        <v>113</v>
      </c>
      <c r="Y1539" s="2" t="s">
        <v>196</v>
      </c>
      <c r="Z1539" s="2" t="s">
        <v>92</v>
      </c>
      <c r="AA1539" s="2" t="s">
        <v>90</v>
      </c>
      <c r="AB1539" s="2"/>
      <c r="AC1539" s="2" t="s">
        <v>114</v>
      </c>
      <c r="AD1539" s="2">
        <v>1</v>
      </c>
      <c r="AE1539" s="2" t="s">
        <v>125</v>
      </c>
      <c r="AF1539" s="2" t="s">
        <v>125</v>
      </c>
      <c r="AG1539" s="2" t="s">
        <v>126</v>
      </c>
      <c r="AH1539" s="2" t="s">
        <v>127</v>
      </c>
      <c r="AI1539" s="2"/>
      <c r="AJ1539" s="2" t="s">
        <v>187</v>
      </c>
      <c r="AK1539" s="2" t="s">
        <v>6</v>
      </c>
      <c r="AL1539" s="2" t="s">
        <v>6</v>
      </c>
      <c r="AM1539" s="2" t="s">
        <v>188</v>
      </c>
      <c r="AN1539" s="2"/>
      <c r="AO1539" s="22">
        <v>0</v>
      </c>
      <c r="AP1539" s="22">
        <v>0</v>
      </c>
      <c r="AQ1539" s="22">
        <v>0</v>
      </c>
      <c r="AR1539" s="22">
        <v>0</v>
      </c>
      <c r="AS1539" s="25">
        <v>44000</v>
      </c>
      <c r="AT1539" s="25">
        <v>0</v>
      </c>
      <c r="AU1539" s="25">
        <v>45020</v>
      </c>
      <c r="AV1539" s="25">
        <v>0</v>
      </c>
      <c r="AW1539" s="25">
        <v>44000</v>
      </c>
      <c r="AX1539" s="25">
        <v>45020</v>
      </c>
      <c r="AY1539" s="25">
        <v>1020</v>
      </c>
    </row>
    <row r="1540" spans="2:51" hidden="1">
      <c r="B1540" s="5" t="s">
        <v>19</v>
      </c>
      <c r="C1540" s="2" t="s">
        <v>131</v>
      </c>
      <c r="D1540" s="2"/>
      <c r="E1540" s="2"/>
      <c r="F1540" s="2" t="s">
        <v>126</v>
      </c>
      <c r="G1540" s="3">
        <v>46252</v>
      </c>
      <c r="H1540" s="2" t="s">
        <v>7057</v>
      </c>
      <c r="I1540" s="3">
        <v>46252</v>
      </c>
      <c r="J1540" s="2" t="s">
        <v>7058</v>
      </c>
      <c r="K1540" s="2" t="s">
        <v>126</v>
      </c>
      <c r="L1540" s="2"/>
      <c r="M1540" s="2" t="s">
        <v>90</v>
      </c>
      <c r="N1540" s="3">
        <v>46252</v>
      </c>
      <c r="O1540" s="2"/>
      <c r="P1540" s="2"/>
      <c r="Q1540" s="2" t="s">
        <v>25</v>
      </c>
      <c r="R1540" s="2" t="s">
        <v>25</v>
      </c>
      <c r="S1540" s="2"/>
      <c r="T1540" s="3"/>
      <c r="U1540" s="2"/>
      <c r="V1540" s="2"/>
      <c r="W1540" s="2" t="s">
        <v>1156</v>
      </c>
      <c r="X1540" s="2" t="s">
        <v>113</v>
      </c>
      <c r="Y1540" s="2" t="s">
        <v>1157</v>
      </c>
      <c r="Z1540" s="2" t="s">
        <v>92</v>
      </c>
      <c r="AA1540" s="2" t="s">
        <v>90</v>
      </c>
      <c r="AB1540" s="2"/>
      <c r="AC1540" s="2" t="s">
        <v>114</v>
      </c>
      <c r="AD1540" s="2"/>
      <c r="AE1540" s="2" t="s">
        <v>171</v>
      </c>
      <c r="AF1540" s="2" t="s">
        <v>125</v>
      </c>
      <c r="AG1540" s="2" t="s">
        <v>126</v>
      </c>
      <c r="AH1540" s="2" t="s">
        <v>127</v>
      </c>
      <c r="AI1540" s="2"/>
      <c r="AJ1540" s="2" t="s">
        <v>138</v>
      </c>
      <c r="AK1540" s="2" t="s">
        <v>103</v>
      </c>
      <c r="AL1540" s="2" t="s">
        <v>103</v>
      </c>
      <c r="AM1540" s="2" t="s">
        <v>139</v>
      </c>
      <c r="AN1540" s="2" t="s">
        <v>852</v>
      </c>
      <c r="AO1540" s="22">
        <v>0</v>
      </c>
      <c r="AP1540" s="22">
        <v>0</v>
      </c>
      <c r="AQ1540" s="22">
        <v>1</v>
      </c>
      <c r="AR1540" s="22"/>
      <c r="AS1540" s="25">
        <v>22530</v>
      </c>
      <c r="AT1540" s="25">
        <v>0</v>
      </c>
      <c r="AU1540" s="25">
        <v>22627</v>
      </c>
      <c r="AV1540" s="25">
        <v>0</v>
      </c>
      <c r="AW1540" s="25">
        <v>22530</v>
      </c>
      <c r="AX1540" s="25">
        <v>22627</v>
      </c>
      <c r="AY1540" s="25">
        <v>97</v>
      </c>
    </row>
    <row r="1541" spans="2:51" hidden="1">
      <c r="B1541" s="5" t="s">
        <v>19</v>
      </c>
      <c r="C1541" s="2" t="s">
        <v>131</v>
      </c>
      <c r="D1541" s="2"/>
      <c r="E1541" s="2"/>
      <c r="F1541" s="2" t="s">
        <v>126</v>
      </c>
      <c r="G1541" s="3">
        <v>46252</v>
      </c>
      <c r="H1541" s="2" t="s">
        <v>7059</v>
      </c>
      <c r="I1541" s="3">
        <v>46252</v>
      </c>
      <c r="J1541" s="2" t="s">
        <v>7060</v>
      </c>
      <c r="K1541" s="2" t="s">
        <v>126</v>
      </c>
      <c r="L1541" s="2"/>
      <c r="M1541" s="2" t="s">
        <v>90</v>
      </c>
      <c r="N1541" s="3">
        <v>46252</v>
      </c>
      <c r="O1541" s="2"/>
      <c r="P1541" s="2"/>
      <c r="Q1541" s="2" t="s">
        <v>25</v>
      </c>
      <c r="R1541" s="2" t="s">
        <v>25</v>
      </c>
      <c r="S1541" s="2"/>
      <c r="T1541" s="3"/>
      <c r="U1541" s="2"/>
      <c r="V1541" s="2"/>
      <c r="W1541" s="2" t="s">
        <v>888</v>
      </c>
      <c r="X1541" s="2" t="s">
        <v>133</v>
      </c>
      <c r="Y1541" s="2" t="s">
        <v>170</v>
      </c>
      <c r="Z1541" s="2" t="s">
        <v>92</v>
      </c>
      <c r="AA1541" s="2" t="s">
        <v>90</v>
      </c>
      <c r="AB1541" s="2"/>
      <c r="AC1541" s="2" t="s">
        <v>114</v>
      </c>
      <c r="AD1541" s="2"/>
      <c r="AE1541" s="2" t="s">
        <v>171</v>
      </c>
      <c r="AF1541" s="2" t="s">
        <v>125</v>
      </c>
      <c r="AG1541" s="2" t="s">
        <v>126</v>
      </c>
      <c r="AH1541" s="2" t="s">
        <v>127</v>
      </c>
      <c r="AI1541" s="2"/>
      <c r="AJ1541" s="2" t="s">
        <v>138</v>
      </c>
      <c r="AK1541" s="2" t="s">
        <v>103</v>
      </c>
      <c r="AL1541" s="2" t="s">
        <v>103</v>
      </c>
      <c r="AM1541" s="2" t="s">
        <v>139</v>
      </c>
      <c r="AN1541" s="2" t="s">
        <v>852</v>
      </c>
      <c r="AO1541" s="22">
        <v>0</v>
      </c>
      <c r="AP1541" s="22">
        <v>0</v>
      </c>
      <c r="AQ1541" s="22">
        <v>1</v>
      </c>
      <c r="AR1541" s="22"/>
      <c r="AS1541" s="25">
        <v>22530</v>
      </c>
      <c r="AT1541" s="25">
        <v>0</v>
      </c>
      <c r="AU1541" s="25">
        <v>22627</v>
      </c>
      <c r="AV1541" s="25">
        <v>0</v>
      </c>
      <c r="AW1541" s="25">
        <v>22530</v>
      </c>
      <c r="AX1541" s="25">
        <v>22627</v>
      </c>
      <c r="AY1541" s="25">
        <v>97</v>
      </c>
    </row>
    <row r="1542" spans="2:51" hidden="1">
      <c r="B1542" s="5" t="s">
        <v>19</v>
      </c>
      <c r="C1542" s="2" t="s">
        <v>131</v>
      </c>
      <c r="D1542" s="2"/>
      <c r="E1542" s="2"/>
      <c r="F1542" s="2" t="s">
        <v>126</v>
      </c>
      <c r="G1542" s="3">
        <v>46252</v>
      </c>
      <c r="H1542" s="2" t="s">
        <v>7061</v>
      </c>
      <c r="I1542" s="3">
        <v>46252</v>
      </c>
      <c r="J1542" s="2" t="s">
        <v>7062</v>
      </c>
      <c r="K1542" s="2" t="s">
        <v>126</v>
      </c>
      <c r="L1542" s="2"/>
      <c r="M1542" s="2" t="s">
        <v>90</v>
      </c>
      <c r="N1542" s="3">
        <v>46252</v>
      </c>
      <c r="O1542" s="2"/>
      <c r="P1542" s="2"/>
      <c r="Q1542" s="2" t="s">
        <v>25</v>
      </c>
      <c r="R1542" s="2" t="s">
        <v>25</v>
      </c>
      <c r="S1542" s="2"/>
      <c r="T1542" s="3"/>
      <c r="U1542" s="2"/>
      <c r="V1542" s="2"/>
      <c r="W1542" s="2" t="s">
        <v>1145</v>
      </c>
      <c r="X1542" s="2" t="s">
        <v>133</v>
      </c>
      <c r="Y1542" s="2" t="s">
        <v>170</v>
      </c>
      <c r="Z1542" s="2" t="s">
        <v>92</v>
      </c>
      <c r="AA1542" s="2" t="s">
        <v>90</v>
      </c>
      <c r="AB1542" s="2"/>
      <c r="AC1542" s="2" t="s">
        <v>114</v>
      </c>
      <c r="AD1542" s="2"/>
      <c r="AE1542" s="2" t="s">
        <v>171</v>
      </c>
      <c r="AF1542" s="2" t="s">
        <v>125</v>
      </c>
      <c r="AG1542" s="2" t="s">
        <v>126</v>
      </c>
      <c r="AH1542" s="2" t="s">
        <v>127</v>
      </c>
      <c r="AI1542" s="2"/>
      <c r="AJ1542" s="2" t="s">
        <v>138</v>
      </c>
      <c r="AK1542" s="2" t="s">
        <v>103</v>
      </c>
      <c r="AL1542" s="2" t="s">
        <v>103</v>
      </c>
      <c r="AM1542" s="2" t="s">
        <v>139</v>
      </c>
      <c r="AN1542" s="2" t="s">
        <v>852</v>
      </c>
      <c r="AO1542" s="22">
        <v>0</v>
      </c>
      <c r="AP1542" s="22">
        <v>0</v>
      </c>
      <c r="AQ1542" s="22">
        <v>1</v>
      </c>
      <c r="AR1542" s="22"/>
      <c r="AS1542" s="25">
        <v>22530</v>
      </c>
      <c r="AT1542" s="25">
        <v>0</v>
      </c>
      <c r="AU1542" s="25">
        <v>22627</v>
      </c>
      <c r="AV1542" s="25">
        <v>0</v>
      </c>
      <c r="AW1542" s="25">
        <v>22530</v>
      </c>
      <c r="AX1542" s="25">
        <v>22627</v>
      </c>
      <c r="AY1542" s="25">
        <v>97</v>
      </c>
    </row>
    <row r="1543" spans="2:51" hidden="1">
      <c r="B1543" s="5" t="s">
        <v>19</v>
      </c>
      <c r="C1543" s="2" t="s">
        <v>131</v>
      </c>
      <c r="D1543" s="2"/>
      <c r="E1543" s="2"/>
      <c r="F1543" s="2" t="s">
        <v>126</v>
      </c>
      <c r="G1543" s="3">
        <v>46252</v>
      </c>
      <c r="H1543" s="2" t="s">
        <v>7063</v>
      </c>
      <c r="I1543" s="3">
        <v>46252</v>
      </c>
      <c r="J1543" s="2" t="s">
        <v>7064</v>
      </c>
      <c r="K1543" s="2" t="s">
        <v>126</v>
      </c>
      <c r="L1543" s="2"/>
      <c r="M1543" s="2" t="s">
        <v>90</v>
      </c>
      <c r="N1543" s="3">
        <v>46252</v>
      </c>
      <c r="O1543" s="2"/>
      <c r="P1543" s="2"/>
      <c r="Q1543" s="2" t="s">
        <v>25</v>
      </c>
      <c r="R1543" s="2" t="s">
        <v>25</v>
      </c>
      <c r="S1543" s="2"/>
      <c r="T1543" s="3"/>
      <c r="U1543" s="2"/>
      <c r="V1543" s="2"/>
      <c r="W1543" s="2" t="s">
        <v>595</v>
      </c>
      <c r="X1543" s="2" t="s">
        <v>113</v>
      </c>
      <c r="Y1543" s="2" t="s">
        <v>170</v>
      </c>
      <c r="Z1543" s="2" t="s">
        <v>92</v>
      </c>
      <c r="AA1543" s="2" t="s">
        <v>90</v>
      </c>
      <c r="AB1543" s="2"/>
      <c r="AC1543" s="2" t="s">
        <v>114</v>
      </c>
      <c r="AD1543" s="2"/>
      <c r="AE1543" s="2" t="s">
        <v>171</v>
      </c>
      <c r="AF1543" s="2" t="s">
        <v>125</v>
      </c>
      <c r="AG1543" s="2" t="s">
        <v>126</v>
      </c>
      <c r="AH1543" s="2" t="s">
        <v>127</v>
      </c>
      <c r="AI1543" s="2"/>
      <c r="AJ1543" s="2" t="s">
        <v>225</v>
      </c>
      <c r="AK1543" s="2" t="s">
        <v>226</v>
      </c>
      <c r="AL1543" s="2" t="s">
        <v>226</v>
      </c>
      <c r="AM1543" s="2" t="s">
        <v>227</v>
      </c>
      <c r="AN1543" s="2" t="s">
        <v>511</v>
      </c>
      <c r="AO1543" s="22">
        <v>0</v>
      </c>
      <c r="AP1543" s="22">
        <v>0</v>
      </c>
      <c r="AQ1543" s="22">
        <v>1</v>
      </c>
      <c r="AR1543" s="22"/>
      <c r="AS1543" s="25">
        <v>47602</v>
      </c>
      <c r="AT1543" s="25">
        <v>0</v>
      </c>
      <c r="AU1543" s="25">
        <v>63373</v>
      </c>
      <c r="AV1543" s="25">
        <v>0</v>
      </c>
      <c r="AW1543" s="25">
        <v>47602</v>
      </c>
      <c r="AX1543" s="25">
        <v>63373</v>
      </c>
      <c r="AY1543" s="25">
        <v>15771</v>
      </c>
    </row>
    <row r="1544" spans="2:51" hidden="1">
      <c r="B1544" s="5" t="s">
        <v>19</v>
      </c>
      <c r="C1544" s="2" t="s">
        <v>131</v>
      </c>
      <c r="D1544" s="2"/>
      <c r="E1544" s="2"/>
      <c r="F1544" s="2" t="s">
        <v>126</v>
      </c>
      <c r="G1544" s="3">
        <v>46252</v>
      </c>
      <c r="H1544" s="2" t="s">
        <v>7065</v>
      </c>
      <c r="I1544" s="3">
        <v>46252</v>
      </c>
      <c r="J1544" s="2" t="s">
        <v>7066</v>
      </c>
      <c r="K1544" s="2" t="s">
        <v>126</v>
      </c>
      <c r="L1544" s="2"/>
      <c r="M1544" s="2" t="s">
        <v>90</v>
      </c>
      <c r="N1544" s="3">
        <v>46252</v>
      </c>
      <c r="O1544" s="2"/>
      <c r="P1544" s="2"/>
      <c r="Q1544" s="2" t="s">
        <v>25</v>
      </c>
      <c r="R1544" s="2" t="s">
        <v>25</v>
      </c>
      <c r="S1544" s="2"/>
      <c r="T1544" s="3"/>
      <c r="U1544" s="2"/>
      <c r="V1544" s="2"/>
      <c r="W1544" s="2" t="s">
        <v>182</v>
      </c>
      <c r="X1544" s="2" t="s">
        <v>113</v>
      </c>
      <c r="Y1544" s="2" t="s">
        <v>170</v>
      </c>
      <c r="Z1544" s="2" t="s">
        <v>92</v>
      </c>
      <c r="AA1544" s="2" t="s">
        <v>90</v>
      </c>
      <c r="AB1544" s="2"/>
      <c r="AC1544" s="2" t="s">
        <v>93</v>
      </c>
      <c r="AD1544" s="2"/>
      <c r="AE1544" s="2" t="s">
        <v>171</v>
      </c>
      <c r="AF1544" s="2" t="s">
        <v>125</v>
      </c>
      <c r="AG1544" s="2" t="s">
        <v>126</v>
      </c>
      <c r="AH1544" s="2" t="s">
        <v>127</v>
      </c>
      <c r="AI1544" s="2"/>
      <c r="AJ1544" s="2" t="s">
        <v>254</v>
      </c>
      <c r="AK1544" s="2" t="s">
        <v>126</v>
      </c>
      <c r="AL1544" s="2" t="s">
        <v>126</v>
      </c>
      <c r="AM1544" s="2" t="s">
        <v>314</v>
      </c>
      <c r="AN1544" s="2" t="s">
        <v>316</v>
      </c>
      <c r="AO1544" s="22">
        <v>0</v>
      </c>
      <c r="AP1544" s="22">
        <v>0</v>
      </c>
      <c r="AQ1544" s="22">
        <v>1</v>
      </c>
      <c r="AR1544" s="22"/>
      <c r="AS1544" s="25">
        <v>5735</v>
      </c>
      <c r="AT1544" s="25">
        <v>0</v>
      </c>
      <c r="AU1544" s="25">
        <v>4917</v>
      </c>
      <c r="AV1544" s="25">
        <v>0</v>
      </c>
      <c r="AW1544" s="25">
        <v>5735</v>
      </c>
      <c r="AX1544" s="25">
        <v>4917</v>
      </c>
      <c r="AY1544" s="25">
        <v>-818</v>
      </c>
    </row>
    <row r="1545" spans="2:51" hidden="1">
      <c r="B1545" s="5" t="s">
        <v>19</v>
      </c>
      <c r="C1545" s="2" t="s">
        <v>131</v>
      </c>
      <c r="D1545" s="2"/>
      <c r="E1545" s="2"/>
      <c r="F1545" s="2" t="s">
        <v>126</v>
      </c>
      <c r="G1545" s="3">
        <v>46252</v>
      </c>
      <c r="H1545" s="2" t="s">
        <v>7067</v>
      </c>
      <c r="I1545" s="3">
        <v>46252</v>
      </c>
      <c r="J1545" s="2" t="s">
        <v>7068</v>
      </c>
      <c r="K1545" s="2" t="s">
        <v>126</v>
      </c>
      <c r="L1545" s="2"/>
      <c r="M1545" s="2" t="s">
        <v>90</v>
      </c>
      <c r="N1545" s="3">
        <v>46252</v>
      </c>
      <c r="O1545" s="2"/>
      <c r="P1545" s="2"/>
      <c r="Q1545" s="2" t="s">
        <v>25</v>
      </c>
      <c r="R1545" s="2" t="s">
        <v>25</v>
      </c>
      <c r="S1545" s="2"/>
      <c r="T1545" s="3"/>
      <c r="U1545" s="2"/>
      <c r="V1545" s="2"/>
      <c r="W1545" s="2" t="s">
        <v>7069</v>
      </c>
      <c r="X1545" s="2" t="s">
        <v>113</v>
      </c>
      <c r="Y1545" s="2" t="s">
        <v>170</v>
      </c>
      <c r="Z1545" s="2" t="s">
        <v>92</v>
      </c>
      <c r="AA1545" s="2" t="s">
        <v>90</v>
      </c>
      <c r="AB1545" s="2"/>
      <c r="AC1545" s="2" t="s">
        <v>114</v>
      </c>
      <c r="AD1545" s="2"/>
      <c r="AE1545" s="2" t="s">
        <v>171</v>
      </c>
      <c r="AF1545" s="2" t="s">
        <v>125</v>
      </c>
      <c r="AG1545" s="2" t="s">
        <v>126</v>
      </c>
      <c r="AH1545" s="2" t="s">
        <v>127</v>
      </c>
      <c r="AI1545" s="2"/>
      <c r="AJ1545" s="2" t="s">
        <v>271</v>
      </c>
      <c r="AK1545" s="2" t="s">
        <v>272</v>
      </c>
      <c r="AL1545" s="2" t="s">
        <v>272</v>
      </c>
      <c r="AM1545" s="2" t="s">
        <v>273</v>
      </c>
      <c r="AN1545" s="2" t="s">
        <v>643</v>
      </c>
      <c r="AO1545" s="22">
        <v>0</v>
      </c>
      <c r="AP1545" s="22">
        <v>0</v>
      </c>
      <c r="AQ1545" s="22">
        <v>1</v>
      </c>
      <c r="AR1545" s="22"/>
      <c r="AS1545" s="25">
        <v>38713</v>
      </c>
      <c r="AT1545" s="25">
        <v>0</v>
      </c>
      <c r="AU1545" s="25">
        <v>40277</v>
      </c>
      <c r="AV1545" s="25">
        <v>0</v>
      </c>
      <c r="AW1545" s="25">
        <v>38713</v>
      </c>
      <c r="AX1545" s="25">
        <v>40277</v>
      </c>
      <c r="AY1545" s="25">
        <v>1564</v>
      </c>
    </row>
    <row r="1546" spans="2:51" hidden="1">
      <c r="B1546" s="5" t="s">
        <v>19</v>
      </c>
      <c r="C1546" s="2" t="s">
        <v>131</v>
      </c>
      <c r="D1546" s="2"/>
      <c r="E1546" s="2"/>
      <c r="F1546" s="2" t="s">
        <v>126</v>
      </c>
      <c r="G1546" s="3">
        <v>46252</v>
      </c>
      <c r="H1546" s="2" t="s">
        <v>7070</v>
      </c>
      <c r="I1546" s="3">
        <v>46252</v>
      </c>
      <c r="J1546" s="2" t="s">
        <v>7071</v>
      </c>
      <c r="K1546" s="2" t="s">
        <v>126</v>
      </c>
      <c r="L1546" s="2"/>
      <c r="M1546" s="2" t="s">
        <v>90</v>
      </c>
      <c r="N1546" s="3">
        <v>46252</v>
      </c>
      <c r="O1546" s="2"/>
      <c r="P1546" s="2"/>
      <c r="Q1546" s="2" t="s">
        <v>25</v>
      </c>
      <c r="R1546" s="2" t="s">
        <v>25</v>
      </c>
      <c r="S1546" s="2"/>
      <c r="T1546" s="3"/>
      <c r="U1546" s="2"/>
      <c r="V1546" s="2"/>
      <c r="W1546" s="2" t="s">
        <v>478</v>
      </c>
      <c r="X1546" s="2" t="s">
        <v>113</v>
      </c>
      <c r="Y1546" s="2" t="s">
        <v>276</v>
      </c>
      <c r="Z1546" s="2" t="s">
        <v>92</v>
      </c>
      <c r="AA1546" s="2" t="s">
        <v>90</v>
      </c>
      <c r="AB1546" s="2"/>
      <c r="AC1546" s="2" t="s">
        <v>114</v>
      </c>
      <c r="AD1546" s="2"/>
      <c r="AE1546" s="2" t="s">
        <v>171</v>
      </c>
      <c r="AF1546" s="2" t="s">
        <v>125</v>
      </c>
      <c r="AG1546" s="2" t="s">
        <v>126</v>
      </c>
      <c r="AH1546" s="2" t="s">
        <v>127</v>
      </c>
      <c r="AI1546" s="2"/>
      <c r="AJ1546" s="2" t="s">
        <v>138</v>
      </c>
      <c r="AK1546" s="2" t="s">
        <v>103</v>
      </c>
      <c r="AL1546" s="2" t="s">
        <v>103</v>
      </c>
      <c r="AM1546" s="2" t="s">
        <v>139</v>
      </c>
      <c r="AN1546" s="2" t="s">
        <v>388</v>
      </c>
      <c r="AO1546" s="22">
        <v>0</v>
      </c>
      <c r="AP1546" s="22">
        <v>0</v>
      </c>
      <c r="AQ1546" s="22">
        <v>1</v>
      </c>
      <c r="AR1546" s="22"/>
      <c r="AS1546" s="25">
        <v>10610</v>
      </c>
      <c r="AT1546" s="25">
        <v>0</v>
      </c>
      <c r="AU1546" s="25">
        <v>12659</v>
      </c>
      <c r="AV1546" s="25">
        <v>0</v>
      </c>
      <c r="AW1546" s="25">
        <v>10610</v>
      </c>
      <c r="AX1546" s="25">
        <v>12659</v>
      </c>
      <c r="AY1546" s="25">
        <v>2049</v>
      </c>
    </row>
    <row r="1547" spans="2:51" hidden="1">
      <c r="B1547" s="5" t="s">
        <v>19</v>
      </c>
      <c r="C1547" s="2" t="s">
        <v>131</v>
      </c>
      <c r="D1547" s="2"/>
      <c r="E1547" s="2"/>
      <c r="F1547" s="2" t="s">
        <v>126</v>
      </c>
      <c r="G1547" s="3">
        <v>46252</v>
      </c>
      <c r="H1547" s="2" t="s">
        <v>7072</v>
      </c>
      <c r="I1547" s="3">
        <v>46252</v>
      </c>
      <c r="J1547" s="2" t="s">
        <v>7073</v>
      </c>
      <c r="K1547" s="2" t="s">
        <v>126</v>
      </c>
      <c r="L1547" s="2"/>
      <c r="M1547" s="2" t="s">
        <v>90</v>
      </c>
      <c r="N1547" s="3">
        <v>46252</v>
      </c>
      <c r="O1547" s="2"/>
      <c r="P1547" s="2"/>
      <c r="Q1547" s="2" t="s">
        <v>25</v>
      </c>
      <c r="R1547" s="2" t="s">
        <v>25</v>
      </c>
      <c r="S1547" s="2"/>
      <c r="T1547" s="3"/>
      <c r="U1547" s="2"/>
      <c r="V1547" s="2"/>
      <c r="W1547" s="2" t="s">
        <v>7074</v>
      </c>
      <c r="X1547" s="2" t="s">
        <v>133</v>
      </c>
      <c r="Y1547" s="2" t="s">
        <v>170</v>
      </c>
      <c r="Z1547" s="2" t="s">
        <v>92</v>
      </c>
      <c r="AA1547" s="2" t="s">
        <v>90</v>
      </c>
      <c r="AB1547" s="2"/>
      <c r="AC1547" s="2" t="s">
        <v>114</v>
      </c>
      <c r="AD1547" s="2"/>
      <c r="AE1547" s="2" t="s">
        <v>171</v>
      </c>
      <c r="AF1547" s="2" t="s">
        <v>125</v>
      </c>
      <c r="AG1547" s="2" t="s">
        <v>126</v>
      </c>
      <c r="AH1547" s="2" t="s">
        <v>127</v>
      </c>
      <c r="AI1547" s="2"/>
      <c r="AJ1547" s="2" t="s">
        <v>138</v>
      </c>
      <c r="AK1547" s="2" t="s">
        <v>103</v>
      </c>
      <c r="AL1547" s="2" t="s">
        <v>103</v>
      </c>
      <c r="AM1547" s="2" t="s">
        <v>139</v>
      </c>
      <c r="AN1547" s="2" t="s">
        <v>1005</v>
      </c>
      <c r="AO1547" s="22">
        <v>0</v>
      </c>
      <c r="AP1547" s="22">
        <v>0</v>
      </c>
      <c r="AQ1547" s="22">
        <v>1</v>
      </c>
      <c r="AR1547" s="22"/>
      <c r="AS1547" s="25">
        <v>10611</v>
      </c>
      <c r="AT1547" s="25">
        <v>0</v>
      </c>
      <c r="AU1547" s="25">
        <v>11506</v>
      </c>
      <c r="AV1547" s="25">
        <v>0</v>
      </c>
      <c r="AW1547" s="25">
        <v>10611</v>
      </c>
      <c r="AX1547" s="25">
        <v>11506</v>
      </c>
      <c r="AY1547" s="25">
        <v>895</v>
      </c>
    </row>
    <row r="1548" spans="2:51" hidden="1">
      <c r="B1548" s="5" t="s">
        <v>19</v>
      </c>
      <c r="C1548" s="2" t="s">
        <v>131</v>
      </c>
      <c r="D1548" s="2"/>
      <c r="E1548" s="2"/>
      <c r="F1548" s="2" t="s">
        <v>126</v>
      </c>
      <c r="G1548" s="3">
        <v>46252</v>
      </c>
      <c r="H1548" s="2" t="s">
        <v>7075</v>
      </c>
      <c r="I1548" s="3">
        <v>46252</v>
      </c>
      <c r="J1548" s="2" t="s">
        <v>7076</v>
      </c>
      <c r="K1548" s="2" t="s">
        <v>126</v>
      </c>
      <c r="L1548" s="2"/>
      <c r="M1548" s="2" t="s">
        <v>90</v>
      </c>
      <c r="N1548" s="3">
        <v>46252</v>
      </c>
      <c r="O1548" s="2"/>
      <c r="P1548" s="2"/>
      <c r="Q1548" s="2" t="s">
        <v>25</v>
      </c>
      <c r="R1548" s="2" t="s">
        <v>25</v>
      </c>
      <c r="S1548" s="2"/>
      <c r="T1548" s="3"/>
      <c r="U1548" s="2"/>
      <c r="V1548" s="2"/>
      <c r="W1548" s="2" t="s">
        <v>466</v>
      </c>
      <c r="X1548" s="2" t="s">
        <v>113</v>
      </c>
      <c r="Y1548" s="2" t="s">
        <v>573</v>
      </c>
      <c r="Z1548" s="2" t="s">
        <v>92</v>
      </c>
      <c r="AA1548" s="2" t="s">
        <v>90</v>
      </c>
      <c r="AB1548" s="2"/>
      <c r="AC1548" s="2" t="s">
        <v>114</v>
      </c>
      <c r="AD1548" s="2"/>
      <c r="AE1548" s="2" t="s">
        <v>171</v>
      </c>
      <c r="AF1548" s="2" t="s">
        <v>125</v>
      </c>
      <c r="AG1548" s="2" t="s">
        <v>126</v>
      </c>
      <c r="AH1548" s="2" t="s">
        <v>127</v>
      </c>
      <c r="AI1548" s="2"/>
      <c r="AJ1548" s="2" t="s">
        <v>231</v>
      </c>
      <c r="AK1548" s="2" t="s">
        <v>207</v>
      </c>
      <c r="AL1548" s="2" t="s">
        <v>207</v>
      </c>
      <c r="AM1548" s="2" t="s">
        <v>178</v>
      </c>
      <c r="AN1548" s="2" t="s">
        <v>657</v>
      </c>
      <c r="AO1548" s="22">
        <v>0</v>
      </c>
      <c r="AP1548" s="22">
        <v>0</v>
      </c>
      <c r="AQ1548" s="22">
        <v>1</v>
      </c>
      <c r="AR1548" s="22"/>
      <c r="AS1548" s="25">
        <v>26956</v>
      </c>
      <c r="AT1548" s="25">
        <v>0</v>
      </c>
      <c r="AU1548" s="25">
        <v>30460</v>
      </c>
      <c r="AV1548" s="25">
        <v>0</v>
      </c>
      <c r="AW1548" s="25">
        <v>26956</v>
      </c>
      <c r="AX1548" s="25">
        <v>30460</v>
      </c>
      <c r="AY1548" s="25">
        <v>3504</v>
      </c>
    </row>
    <row r="1549" spans="2:51" hidden="1">
      <c r="B1549" s="5" t="s">
        <v>19</v>
      </c>
      <c r="C1549" s="2" t="s">
        <v>131</v>
      </c>
      <c r="D1549" s="2"/>
      <c r="E1549" s="2"/>
      <c r="F1549" s="2" t="s">
        <v>126</v>
      </c>
      <c r="G1549" s="3">
        <v>46252</v>
      </c>
      <c r="H1549" s="2" t="s">
        <v>7077</v>
      </c>
      <c r="I1549" s="3">
        <v>46252</v>
      </c>
      <c r="J1549" s="2" t="s">
        <v>7078</v>
      </c>
      <c r="K1549" s="2" t="s">
        <v>126</v>
      </c>
      <c r="L1549" s="2"/>
      <c r="M1549" s="2" t="s">
        <v>90</v>
      </c>
      <c r="N1549" s="3">
        <v>46252</v>
      </c>
      <c r="O1549" s="2"/>
      <c r="P1549" s="2"/>
      <c r="Q1549" s="2" t="s">
        <v>25</v>
      </c>
      <c r="R1549" s="2" t="s">
        <v>25</v>
      </c>
      <c r="S1549" s="2"/>
      <c r="T1549" s="3"/>
      <c r="U1549" s="2"/>
      <c r="V1549" s="2"/>
      <c r="W1549" s="2" t="s">
        <v>518</v>
      </c>
      <c r="X1549" s="2" t="s">
        <v>113</v>
      </c>
      <c r="Y1549" s="2" t="s">
        <v>170</v>
      </c>
      <c r="Z1549" s="2" t="s">
        <v>92</v>
      </c>
      <c r="AA1549" s="2" t="s">
        <v>90</v>
      </c>
      <c r="AB1549" s="2"/>
      <c r="AC1549" s="2" t="s">
        <v>114</v>
      </c>
      <c r="AD1549" s="2"/>
      <c r="AE1549" s="2" t="s">
        <v>171</v>
      </c>
      <c r="AF1549" s="2" t="s">
        <v>125</v>
      </c>
      <c r="AG1549" s="2" t="s">
        <v>126</v>
      </c>
      <c r="AH1549" s="2" t="s">
        <v>127</v>
      </c>
      <c r="AI1549" s="2"/>
      <c r="AJ1549" s="2" t="s">
        <v>123</v>
      </c>
      <c r="AK1549" s="2" t="s">
        <v>13</v>
      </c>
      <c r="AL1549" s="2" t="s">
        <v>13</v>
      </c>
      <c r="AM1549" s="2" t="s">
        <v>124</v>
      </c>
      <c r="AN1549" s="2" t="s">
        <v>973</v>
      </c>
      <c r="AO1549" s="22">
        <v>0</v>
      </c>
      <c r="AP1549" s="22">
        <v>0</v>
      </c>
      <c r="AQ1549" s="22">
        <v>1</v>
      </c>
      <c r="AR1549" s="22"/>
      <c r="AS1549" s="25">
        <v>21323</v>
      </c>
      <c r="AT1549" s="25">
        <v>0</v>
      </c>
      <c r="AU1549" s="25">
        <v>23291</v>
      </c>
      <c r="AV1549" s="25">
        <v>0</v>
      </c>
      <c r="AW1549" s="25">
        <v>21323</v>
      </c>
      <c r="AX1549" s="25">
        <v>23291</v>
      </c>
      <c r="AY1549" s="25">
        <v>1968</v>
      </c>
    </row>
    <row r="1550" spans="2:51" hidden="1">
      <c r="B1550" s="5" t="s">
        <v>19</v>
      </c>
      <c r="C1550" s="2" t="s">
        <v>131</v>
      </c>
      <c r="D1550" s="2"/>
      <c r="E1550" s="2"/>
      <c r="F1550" s="2" t="s">
        <v>126</v>
      </c>
      <c r="G1550" s="3">
        <v>46252</v>
      </c>
      <c r="H1550" s="2" t="s">
        <v>7079</v>
      </c>
      <c r="I1550" s="3">
        <v>46252</v>
      </c>
      <c r="J1550" s="2" t="s">
        <v>7080</v>
      </c>
      <c r="K1550" s="2" t="s">
        <v>126</v>
      </c>
      <c r="L1550" s="2"/>
      <c r="M1550" s="2" t="s">
        <v>90</v>
      </c>
      <c r="N1550" s="3">
        <v>46252</v>
      </c>
      <c r="O1550" s="2"/>
      <c r="P1550" s="2"/>
      <c r="Q1550" s="2" t="s">
        <v>25</v>
      </c>
      <c r="R1550" s="2" t="s">
        <v>25</v>
      </c>
      <c r="S1550" s="2"/>
      <c r="T1550" s="3"/>
      <c r="U1550" s="2"/>
      <c r="V1550" s="2"/>
      <c r="W1550" s="2" t="s">
        <v>558</v>
      </c>
      <c r="X1550" s="2" t="s">
        <v>113</v>
      </c>
      <c r="Y1550" s="2" t="s">
        <v>170</v>
      </c>
      <c r="Z1550" s="2" t="s">
        <v>92</v>
      </c>
      <c r="AA1550" s="2" t="s">
        <v>90</v>
      </c>
      <c r="AB1550" s="2"/>
      <c r="AC1550" s="2" t="s">
        <v>114</v>
      </c>
      <c r="AD1550" s="2"/>
      <c r="AE1550" s="2" t="s">
        <v>171</v>
      </c>
      <c r="AF1550" s="2" t="s">
        <v>125</v>
      </c>
      <c r="AG1550" s="2" t="s">
        <v>126</v>
      </c>
      <c r="AH1550" s="2" t="s">
        <v>127</v>
      </c>
      <c r="AI1550" s="2"/>
      <c r="AJ1550" s="2" t="s">
        <v>138</v>
      </c>
      <c r="AK1550" s="2" t="s">
        <v>103</v>
      </c>
      <c r="AL1550" s="2" t="s">
        <v>103</v>
      </c>
      <c r="AM1550" s="2" t="s">
        <v>139</v>
      </c>
      <c r="AN1550" s="2" t="s">
        <v>1198</v>
      </c>
      <c r="AO1550" s="22">
        <v>0</v>
      </c>
      <c r="AP1550" s="22">
        <v>0</v>
      </c>
      <c r="AQ1550" s="22">
        <v>1</v>
      </c>
      <c r="AR1550" s="22"/>
      <c r="AS1550" s="25">
        <v>23780</v>
      </c>
      <c r="AT1550" s="25">
        <v>0</v>
      </c>
      <c r="AU1550" s="25">
        <v>24021</v>
      </c>
      <c r="AV1550" s="25">
        <v>0</v>
      </c>
      <c r="AW1550" s="25">
        <v>23780</v>
      </c>
      <c r="AX1550" s="25">
        <v>24021</v>
      </c>
      <c r="AY1550" s="25">
        <v>241</v>
      </c>
    </row>
    <row r="1551" spans="2:51" hidden="1">
      <c r="B1551" s="5" t="s">
        <v>19</v>
      </c>
      <c r="C1551" s="2" t="s">
        <v>131</v>
      </c>
      <c r="D1551" s="2"/>
      <c r="E1551" s="2"/>
      <c r="F1551" s="2" t="s">
        <v>126</v>
      </c>
      <c r="G1551" s="3">
        <v>46252</v>
      </c>
      <c r="H1551" s="2" t="s">
        <v>7081</v>
      </c>
      <c r="I1551" s="3">
        <v>46252</v>
      </c>
      <c r="J1551" s="2" t="s">
        <v>7082</v>
      </c>
      <c r="K1551" s="2" t="s">
        <v>126</v>
      </c>
      <c r="L1551" s="2"/>
      <c r="M1551" s="2" t="s">
        <v>90</v>
      </c>
      <c r="N1551" s="3">
        <v>46252</v>
      </c>
      <c r="O1551" s="2"/>
      <c r="P1551" s="2"/>
      <c r="Q1551" s="2" t="s">
        <v>25</v>
      </c>
      <c r="R1551" s="2" t="s">
        <v>25</v>
      </c>
      <c r="S1551" s="2"/>
      <c r="T1551" s="3"/>
      <c r="U1551" s="2"/>
      <c r="V1551" s="2"/>
      <c r="W1551" s="2" t="s">
        <v>7083</v>
      </c>
      <c r="X1551" s="2" t="s">
        <v>113</v>
      </c>
      <c r="Y1551" s="2" t="s">
        <v>7084</v>
      </c>
      <c r="Z1551" s="2" t="s">
        <v>92</v>
      </c>
      <c r="AA1551" s="2" t="s">
        <v>90</v>
      </c>
      <c r="AB1551" s="2"/>
      <c r="AC1551" s="2" t="s">
        <v>114</v>
      </c>
      <c r="AD1551" s="2"/>
      <c r="AE1551" s="2" t="s">
        <v>171</v>
      </c>
      <c r="AF1551" s="2" t="s">
        <v>125</v>
      </c>
      <c r="AG1551" s="2" t="s">
        <v>126</v>
      </c>
      <c r="AH1551" s="2" t="s">
        <v>127</v>
      </c>
      <c r="AI1551" s="2"/>
      <c r="AJ1551" s="2" t="s">
        <v>251</v>
      </c>
      <c r="AK1551" s="2" t="s">
        <v>252</v>
      </c>
      <c r="AL1551" s="2" t="s">
        <v>252</v>
      </c>
      <c r="AM1551" s="2" t="s">
        <v>253</v>
      </c>
      <c r="AN1551" s="2" t="s">
        <v>636</v>
      </c>
      <c r="AO1551" s="22">
        <v>0</v>
      </c>
      <c r="AP1551" s="22">
        <v>0</v>
      </c>
      <c r="AQ1551" s="22">
        <v>1</v>
      </c>
      <c r="AR1551" s="22"/>
      <c r="AS1551" s="25">
        <v>57352</v>
      </c>
      <c r="AT1551" s="25">
        <v>0</v>
      </c>
      <c r="AU1551" s="25">
        <v>72741</v>
      </c>
      <c r="AV1551" s="25">
        <v>0</v>
      </c>
      <c r="AW1551" s="25">
        <v>57352</v>
      </c>
      <c r="AX1551" s="25">
        <v>72741</v>
      </c>
      <c r="AY1551" s="25">
        <v>15389</v>
      </c>
    </row>
    <row r="1552" spans="2:51" hidden="1">
      <c r="B1552" s="5" t="s">
        <v>19</v>
      </c>
      <c r="C1552" s="2" t="s">
        <v>131</v>
      </c>
      <c r="D1552" s="2"/>
      <c r="E1552" s="2"/>
      <c r="F1552" s="2" t="s">
        <v>126</v>
      </c>
      <c r="G1552" s="3">
        <v>46252</v>
      </c>
      <c r="H1552" s="2" t="s">
        <v>7085</v>
      </c>
      <c r="I1552" s="3">
        <v>46252</v>
      </c>
      <c r="J1552" s="2" t="s">
        <v>7086</v>
      </c>
      <c r="K1552" s="2" t="s">
        <v>126</v>
      </c>
      <c r="L1552" s="2"/>
      <c r="M1552" s="2" t="s">
        <v>90</v>
      </c>
      <c r="N1552" s="3">
        <v>46252</v>
      </c>
      <c r="O1552" s="2"/>
      <c r="P1552" s="2"/>
      <c r="Q1552" s="2" t="s">
        <v>25</v>
      </c>
      <c r="R1552" s="2" t="s">
        <v>25</v>
      </c>
      <c r="S1552" s="2"/>
      <c r="T1552" s="3"/>
      <c r="U1552" s="2"/>
      <c r="V1552" s="2"/>
      <c r="W1552" s="2" t="s">
        <v>427</v>
      </c>
      <c r="X1552" s="2" t="s">
        <v>113</v>
      </c>
      <c r="Y1552" s="2" t="s">
        <v>170</v>
      </c>
      <c r="Z1552" s="2" t="s">
        <v>92</v>
      </c>
      <c r="AA1552" s="2" t="s">
        <v>90</v>
      </c>
      <c r="AB1552" s="2"/>
      <c r="AC1552" s="2" t="s">
        <v>114</v>
      </c>
      <c r="AD1552" s="2"/>
      <c r="AE1552" s="2" t="s">
        <v>171</v>
      </c>
      <c r="AF1552" s="2" t="s">
        <v>125</v>
      </c>
      <c r="AG1552" s="2" t="s">
        <v>126</v>
      </c>
      <c r="AH1552" s="2" t="s">
        <v>127</v>
      </c>
      <c r="AI1552" s="2"/>
      <c r="AJ1552" s="2" t="s">
        <v>97</v>
      </c>
      <c r="AK1552" s="2" t="s">
        <v>14</v>
      </c>
      <c r="AL1552" s="2" t="s">
        <v>14</v>
      </c>
      <c r="AM1552" s="2" t="s">
        <v>98</v>
      </c>
      <c r="AN1552" s="2" t="s">
        <v>7087</v>
      </c>
      <c r="AO1552" s="22">
        <v>0</v>
      </c>
      <c r="AP1552" s="22">
        <v>0</v>
      </c>
      <c r="AQ1552" s="22">
        <v>1</v>
      </c>
      <c r="AR1552" s="22"/>
      <c r="AS1552" s="25">
        <v>32042</v>
      </c>
      <c r="AT1552" s="25">
        <v>0</v>
      </c>
      <c r="AU1552" s="25">
        <v>37194</v>
      </c>
      <c r="AV1552" s="25">
        <v>0</v>
      </c>
      <c r="AW1552" s="25">
        <v>32042</v>
      </c>
      <c r="AX1552" s="25">
        <v>37194</v>
      </c>
      <c r="AY1552" s="25">
        <v>5152</v>
      </c>
    </row>
    <row r="1553" spans="2:51" hidden="1">
      <c r="B1553" s="5" t="s">
        <v>19</v>
      </c>
      <c r="C1553" s="2" t="s">
        <v>131</v>
      </c>
      <c r="D1553" s="2"/>
      <c r="E1553" s="2"/>
      <c r="F1553" s="2" t="s">
        <v>126</v>
      </c>
      <c r="G1553" s="3">
        <v>46252</v>
      </c>
      <c r="H1553" s="2" t="s">
        <v>7088</v>
      </c>
      <c r="I1553" s="3">
        <v>46252</v>
      </c>
      <c r="J1553" s="2" t="s">
        <v>7089</v>
      </c>
      <c r="K1553" s="2" t="s">
        <v>126</v>
      </c>
      <c r="L1553" s="2"/>
      <c r="M1553" s="2" t="s">
        <v>90</v>
      </c>
      <c r="N1553" s="3">
        <v>46252</v>
      </c>
      <c r="O1553" s="2"/>
      <c r="P1553" s="2"/>
      <c r="Q1553" s="2" t="s">
        <v>25</v>
      </c>
      <c r="R1553" s="2" t="s">
        <v>25</v>
      </c>
      <c r="S1553" s="2"/>
      <c r="T1553" s="3"/>
      <c r="U1553" s="2"/>
      <c r="V1553" s="2"/>
      <c r="W1553" s="2" t="s">
        <v>881</v>
      </c>
      <c r="X1553" s="2" t="s">
        <v>113</v>
      </c>
      <c r="Y1553" s="2" t="s">
        <v>170</v>
      </c>
      <c r="Z1553" s="2" t="s">
        <v>92</v>
      </c>
      <c r="AA1553" s="2" t="s">
        <v>90</v>
      </c>
      <c r="AB1553" s="2"/>
      <c r="AC1553" s="2" t="s">
        <v>114</v>
      </c>
      <c r="AD1553" s="2"/>
      <c r="AE1553" s="2" t="s">
        <v>171</v>
      </c>
      <c r="AF1553" s="2" t="s">
        <v>125</v>
      </c>
      <c r="AG1553" s="2" t="s">
        <v>126</v>
      </c>
      <c r="AH1553" s="2" t="s">
        <v>127</v>
      </c>
      <c r="AI1553" s="2"/>
      <c r="AJ1553" s="2" t="s">
        <v>575</v>
      </c>
      <c r="AK1553" s="2" t="s">
        <v>576</v>
      </c>
      <c r="AL1553" s="2" t="s">
        <v>576</v>
      </c>
      <c r="AM1553" s="2" t="s">
        <v>577</v>
      </c>
      <c r="AN1553" s="2" t="s">
        <v>596</v>
      </c>
      <c r="AO1553" s="22">
        <v>0</v>
      </c>
      <c r="AP1553" s="22">
        <v>0</v>
      </c>
      <c r="AQ1553" s="22">
        <v>1</v>
      </c>
      <c r="AR1553" s="22"/>
      <c r="AS1553" s="25">
        <v>24858</v>
      </c>
      <c r="AT1553" s="25">
        <v>0</v>
      </c>
      <c r="AU1553" s="25">
        <v>30465</v>
      </c>
      <c r="AV1553" s="25">
        <v>0</v>
      </c>
      <c r="AW1553" s="25">
        <v>24858</v>
      </c>
      <c r="AX1553" s="25">
        <v>30465</v>
      </c>
      <c r="AY1553" s="25">
        <v>5607</v>
      </c>
    </row>
    <row r="1554" spans="2:51" hidden="1">
      <c r="B1554" s="5" t="s">
        <v>19</v>
      </c>
      <c r="C1554" s="2" t="s">
        <v>131</v>
      </c>
      <c r="D1554" s="2"/>
      <c r="E1554" s="2"/>
      <c r="F1554" s="2" t="s">
        <v>126</v>
      </c>
      <c r="G1554" s="3">
        <v>46252</v>
      </c>
      <c r="H1554" s="2" t="s">
        <v>7090</v>
      </c>
      <c r="I1554" s="3">
        <v>46252</v>
      </c>
      <c r="J1554" s="2" t="s">
        <v>7091</v>
      </c>
      <c r="K1554" s="2" t="s">
        <v>126</v>
      </c>
      <c r="L1554" s="2"/>
      <c r="M1554" s="2" t="s">
        <v>90</v>
      </c>
      <c r="N1554" s="3">
        <v>46252</v>
      </c>
      <c r="O1554" s="2"/>
      <c r="P1554" s="2"/>
      <c r="Q1554" s="2" t="s">
        <v>25</v>
      </c>
      <c r="R1554" s="2" t="s">
        <v>25</v>
      </c>
      <c r="S1554" s="2"/>
      <c r="T1554" s="3"/>
      <c r="U1554" s="2"/>
      <c r="V1554" s="2"/>
      <c r="W1554" s="2" t="s">
        <v>516</v>
      </c>
      <c r="X1554" s="2" t="s">
        <v>113</v>
      </c>
      <c r="Y1554" s="2" t="s">
        <v>170</v>
      </c>
      <c r="Z1554" s="2" t="s">
        <v>92</v>
      </c>
      <c r="AA1554" s="2" t="s">
        <v>90</v>
      </c>
      <c r="AB1554" s="2"/>
      <c r="AC1554" s="2" t="s">
        <v>114</v>
      </c>
      <c r="AD1554" s="2"/>
      <c r="AE1554" s="2" t="s">
        <v>171</v>
      </c>
      <c r="AF1554" s="2" t="s">
        <v>125</v>
      </c>
      <c r="AG1554" s="2" t="s">
        <v>126</v>
      </c>
      <c r="AH1554" s="2" t="s">
        <v>127</v>
      </c>
      <c r="AI1554" s="2"/>
      <c r="AJ1554" s="2" t="s">
        <v>183</v>
      </c>
      <c r="AK1554" s="2" t="s">
        <v>184</v>
      </c>
      <c r="AL1554" s="2" t="s">
        <v>184</v>
      </c>
      <c r="AM1554" s="2" t="s">
        <v>185</v>
      </c>
      <c r="AN1554" s="2" t="s">
        <v>186</v>
      </c>
      <c r="AO1554" s="22">
        <v>0</v>
      </c>
      <c r="AP1554" s="22">
        <v>0</v>
      </c>
      <c r="AQ1554" s="22">
        <v>1</v>
      </c>
      <c r="AR1554" s="22"/>
      <c r="AS1554" s="25">
        <v>20073</v>
      </c>
      <c r="AT1554" s="25">
        <v>0</v>
      </c>
      <c r="AU1554" s="25">
        <v>23621</v>
      </c>
      <c r="AV1554" s="25">
        <v>0</v>
      </c>
      <c r="AW1554" s="25">
        <v>20073</v>
      </c>
      <c r="AX1554" s="25">
        <v>23621</v>
      </c>
      <c r="AY1554" s="25">
        <v>3548</v>
      </c>
    </row>
    <row r="1555" spans="2:51" hidden="1">
      <c r="B1555" s="5" t="s">
        <v>19</v>
      </c>
      <c r="C1555" s="2" t="s">
        <v>131</v>
      </c>
      <c r="D1555" s="2"/>
      <c r="E1555" s="2"/>
      <c r="F1555" s="2" t="s">
        <v>126</v>
      </c>
      <c r="G1555" s="3">
        <v>46252</v>
      </c>
      <c r="H1555" s="2" t="s">
        <v>7092</v>
      </c>
      <c r="I1555" s="3">
        <v>46252</v>
      </c>
      <c r="J1555" s="2" t="s">
        <v>7093</v>
      </c>
      <c r="K1555" s="2" t="s">
        <v>126</v>
      </c>
      <c r="L1555" s="2"/>
      <c r="M1555" s="2" t="s">
        <v>90</v>
      </c>
      <c r="N1555" s="3">
        <v>46252</v>
      </c>
      <c r="O1555" s="2"/>
      <c r="P1555" s="2"/>
      <c r="Q1555" s="2" t="s">
        <v>25</v>
      </c>
      <c r="R1555" s="2" t="s">
        <v>25</v>
      </c>
      <c r="S1555" s="2"/>
      <c r="T1555" s="3"/>
      <c r="U1555" s="2"/>
      <c r="V1555" s="2"/>
      <c r="W1555" s="2" t="s">
        <v>1532</v>
      </c>
      <c r="X1555" s="2" t="s">
        <v>113</v>
      </c>
      <c r="Y1555" s="2" t="s">
        <v>170</v>
      </c>
      <c r="Z1555" s="2" t="s">
        <v>92</v>
      </c>
      <c r="AA1555" s="2" t="s">
        <v>90</v>
      </c>
      <c r="AB1555" s="2"/>
      <c r="AC1555" s="2" t="s">
        <v>114</v>
      </c>
      <c r="AD1555" s="2"/>
      <c r="AE1555" s="2" t="s">
        <v>171</v>
      </c>
      <c r="AF1555" s="2" t="s">
        <v>125</v>
      </c>
      <c r="AG1555" s="2" t="s">
        <v>126</v>
      </c>
      <c r="AH1555" s="2" t="s">
        <v>127</v>
      </c>
      <c r="AI1555" s="2"/>
      <c r="AJ1555" s="2" t="s">
        <v>164</v>
      </c>
      <c r="AK1555" s="2" t="s">
        <v>165</v>
      </c>
      <c r="AL1555" s="2" t="s">
        <v>165</v>
      </c>
      <c r="AM1555" s="2" t="s">
        <v>166</v>
      </c>
      <c r="AN1555" s="2" t="s">
        <v>501</v>
      </c>
      <c r="AO1555" s="22">
        <v>0</v>
      </c>
      <c r="AP1555" s="22">
        <v>0</v>
      </c>
      <c r="AQ1555" s="22">
        <v>1</v>
      </c>
      <c r="AR1555" s="22"/>
      <c r="AS1555" s="25">
        <v>25808</v>
      </c>
      <c r="AT1555" s="25">
        <v>0</v>
      </c>
      <c r="AU1555" s="25">
        <v>28771</v>
      </c>
      <c r="AV1555" s="25">
        <v>0</v>
      </c>
      <c r="AW1555" s="25">
        <v>25808</v>
      </c>
      <c r="AX1555" s="25">
        <v>28771</v>
      </c>
      <c r="AY1555" s="25">
        <v>2963</v>
      </c>
    </row>
    <row r="1556" spans="2:51" hidden="1">
      <c r="B1556" s="5" t="s">
        <v>19</v>
      </c>
      <c r="C1556" s="2" t="s">
        <v>131</v>
      </c>
      <c r="D1556" s="2"/>
      <c r="E1556" s="2"/>
      <c r="F1556" s="2" t="s">
        <v>126</v>
      </c>
      <c r="G1556" s="3">
        <v>46252</v>
      </c>
      <c r="H1556" s="2" t="s">
        <v>7094</v>
      </c>
      <c r="I1556" s="3">
        <v>46252</v>
      </c>
      <c r="J1556" s="2" t="s">
        <v>7095</v>
      </c>
      <c r="K1556" s="2" t="s">
        <v>126</v>
      </c>
      <c r="L1556" s="2"/>
      <c r="M1556" s="2" t="s">
        <v>90</v>
      </c>
      <c r="N1556" s="3">
        <v>46252</v>
      </c>
      <c r="O1556" s="2"/>
      <c r="P1556" s="2"/>
      <c r="Q1556" s="2" t="s">
        <v>25</v>
      </c>
      <c r="R1556" s="2" t="s">
        <v>25</v>
      </c>
      <c r="S1556" s="2"/>
      <c r="T1556" s="3"/>
      <c r="U1556" s="2"/>
      <c r="V1556" s="2"/>
      <c r="W1556" s="2" t="s">
        <v>1162</v>
      </c>
      <c r="X1556" s="2" t="s">
        <v>133</v>
      </c>
      <c r="Y1556" s="2" t="s">
        <v>170</v>
      </c>
      <c r="Z1556" s="2" t="s">
        <v>92</v>
      </c>
      <c r="AA1556" s="2" t="s">
        <v>90</v>
      </c>
      <c r="AB1556" s="2"/>
      <c r="AC1556" s="2" t="s">
        <v>114</v>
      </c>
      <c r="AD1556" s="2"/>
      <c r="AE1556" s="2" t="s">
        <v>171</v>
      </c>
      <c r="AF1556" s="2" t="s">
        <v>125</v>
      </c>
      <c r="AG1556" s="2" t="s">
        <v>126</v>
      </c>
      <c r="AH1556" s="2" t="s">
        <v>127</v>
      </c>
      <c r="AI1556" s="2"/>
      <c r="AJ1556" s="2" t="s">
        <v>321</v>
      </c>
      <c r="AK1556" s="2" t="s">
        <v>322</v>
      </c>
      <c r="AL1556" s="2" t="s">
        <v>322</v>
      </c>
      <c r="AM1556" s="2" t="s">
        <v>323</v>
      </c>
      <c r="AN1556" s="2" t="s">
        <v>1002</v>
      </c>
      <c r="AO1556" s="22">
        <v>0</v>
      </c>
      <c r="AP1556" s="22">
        <v>0</v>
      </c>
      <c r="AQ1556" s="22">
        <v>1</v>
      </c>
      <c r="AR1556" s="22"/>
      <c r="AS1556" s="25">
        <v>26448</v>
      </c>
      <c r="AT1556" s="25">
        <v>0</v>
      </c>
      <c r="AU1556" s="25">
        <v>30804</v>
      </c>
      <c r="AV1556" s="25">
        <v>0</v>
      </c>
      <c r="AW1556" s="25">
        <v>26448</v>
      </c>
      <c r="AX1556" s="25">
        <v>30804</v>
      </c>
      <c r="AY1556" s="25">
        <v>4356</v>
      </c>
    </row>
    <row r="1557" spans="2:51" hidden="1">
      <c r="B1557" s="5" t="s">
        <v>19</v>
      </c>
      <c r="C1557" s="2" t="s">
        <v>112</v>
      </c>
      <c r="D1557" s="2" t="s">
        <v>100</v>
      </c>
      <c r="E1557" s="2"/>
      <c r="F1557" s="2"/>
      <c r="G1557" s="3">
        <v>46252</v>
      </c>
      <c r="H1557" s="2" t="s">
        <v>7096</v>
      </c>
      <c r="I1557" s="3">
        <v>46252</v>
      </c>
      <c r="J1557" s="2" t="s">
        <v>7097</v>
      </c>
      <c r="K1557" s="2"/>
      <c r="L1557" s="2"/>
      <c r="M1557" s="2" t="s">
        <v>90</v>
      </c>
      <c r="N1557" s="3"/>
      <c r="O1557" s="2"/>
      <c r="P1557" s="2"/>
      <c r="Q1557" s="2" t="s">
        <v>23</v>
      </c>
      <c r="R1557" s="2" t="s">
        <v>23</v>
      </c>
      <c r="S1557" s="2"/>
      <c r="T1557" s="3">
        <v>46252</v>
      </c>
      <c r="U1557" s="2" t="s">
        <v>7098</v>
      </c>
      <c r="V1557" s="2"/>
      <c r="W1557" s="2" t="s">
        <v>292</v>
      </c>
      <c r="X1557" s="2" t="s">
        <v>113</v>
      </c>
      <c r="Y1557" s="2" t="s">
        <v>656</v>
      </c>
      <c r="Z1557" s="2" t="s">
        <v>92</v>
      </c>
      <c r="AA1557" s="2" t="s">
        <v>90</v>
      </c>
      <c r="AB1557" s="2"/>
      <c r="AC1557" s="2" t="s">
        <v>114</v>
      </c>
      <c r="AD1557" s="2">
        <v>1</v>
      </c>
      <c r="AE1557" s="2" t="s">
        <v>282</v>
      </c>
      <c r="AF1557" s="2" t="s">
        <v>3</v>
      </c>
      <c r="AG1557" s="2" t="s">
        <v>3</v>
      </c>
      <c r="AH1557" s="2" t="s">
        <v>283</v>
      </c>
      <c r="AI1557" s="2"/>
      <c r="AJ1557" s="2" t="s">
        <v>115</v>
      </c>
      <c r="AK1557" s="2" t="s">
        <v>116</v>
      </c>
      <c r="AL1557" s="2" t="s">
        <v>116</v>
      </c>
      <c r="AM1557" s="2" t="s">
        <v>117</v>
      </c>
      <c r="AN1557" s="2" t="s">
        <v>7099</v>
      </c>
      <c r="AO1557" s="22">
        <v>0</v>
      </c>
      <c r="AP1557" s="22">
        <v>0</v>
      </c>
      <c r="AQ1557" s="22">
        <v>0</v>
      </c>
      <c r="AR1557" s="22">
        <v>0</v>
      </c>
      <c r="AS1557" s="25">
        <v>34000</v>
      </c>
      <c r="AT1557" s="25">
        <v>0</v>
      </c>
      <c r="AU1557" s="25">
        <v>36263</v>
      </c>
      <c r="AV1557" s="25">
        <v>0</v>
      </c>
      <c r="AW1557" s="25">
        <v>34000</v>
      </c>
      <c r="AX1557" s="25">
        <v>36263</v>
      </c>
      <c r="AY1557" s="25">
        <v>2263</v>
      </c>
    </row>
    <row r="1558" spans="2:51" hidden="1">
      <c r="B1558" s="5" t="s">
        <v>19</v>
      </c>
      <c r="C1558" s="2" t="s">
        <v>112</v>
      </c>
      <c r="D1558" s="2" t="s">
        <v>100</v>
      </c>
      <c r="E1558" s="2"/>
      <c r="F1558" s="2"/>
      <c r="G1558" s="3">
        <v>46252</v>
      </c>
      <c r="H1558" s="2" t="s">
        <v>7100</v>
      </c>
      <c r="I1558" s="3">
        <v>46252</v>
      </c>
      <c r="J1558" s="2" t="s">
        <v>7101</v>
      </c>
      <c r="K1558" s="2"/>
      <c r="L1558" s="2"/>
      <c r="M1558" s="2" t="s">
        <v>90</v>
      </c>
      <c r="N1558" s="3"/>
      <c r="O1558" s="2"/>
      <c r="P1558" s="2"/>
      <c r="Q1558" s="2" t="s">
        <v>23</v>
      </c>
      <c r="R1558" s="2" t="s">
        <v>23</v>
      </c>
      <c r="S1558" s="2"/>
      <c r="T1558" s="3">
        <v>46252</v>
      </c>
      <c r="U1558" s="2" t="s">
        <v>7102</v>
      </c>
      <c r="V1558" s="2"/>
      <c r="W1558" s="2" t="s">
        <v>7103</v>
      </c>
      <c r="X1558" s="2" t="s">
        <v>113</v>
      </c>
      <c r="Y1558" s="2" t="s">
        <v>7104</v>
      </c>
      <c r="Z1558" s="2" t="s">
        <v>92</v>
      </c>
      <c r="AA1558" s="2" t="s">
        <v>90</v>
      </c>
      <c r="AB1558" s="2"/>
      <c r="AC1558" s="2" t="s">
        <v>114</v>
      </c>
      <c r="AD1558" s="2">
        <v>1</v>
      </c>
      <c r="AE1558" s="2" t="s">
        <v>183</v>
      </c>
      <c r="AF1558" s="2" t="s">
        <v>184</v>
      </c>
      <c r="AG1558" s="2" t="s">
        <v>184</v>
      </c>
      <c r="AH1558" s="2" t="s">
        <v>185</v>
      </c>
      <c r="AI1558" s="2"/>
      <c r="AJ1558" s="2" t="s">
        <v>329</v>
      </c>
      <c r="AK1558" s="2" t="s">
        <v>329</v>
      </c>
      <c r="AL1558" s="2" t="s">
        <v>103</v>
      </c>
      <c r="AM1558" s="2"/>
      <c r="AN1558" s="2" t="s">
        <v>7105</v>
      </c>
      <c r="AO1558" s="22">
        <v>0</v>
      </c>
      <c r="AP1558" s="22">
        <v>0</v>
      </c>
      <c r="AQ1558" s="22">
        <v>0</v>
      </c>
      <c r="AR1558" s="22">
        <v>0</v>
      </c>
      <c r="AS1558" s="25">
        <v>20000</v>
      </c>
      <c r="AT1558" s="25">
        <v>0</v>
      </c>
      <c r="AU1558" s="25">
        <v>22000</v>
      </c>
      <c r="AV1558" s="25">
        <v>0</v>
      </c>
      <c r="AW1558" s="25">
        <v>20000</v>
      </c>
      <c r="AX1558" s="25">
        <v>22000</v>
      </c>
      <c r="AY1558" s="25">
        <v>2000</v>
      </c>
    </row>
    <row r="1559" spans="2:51" hidden="1">
      <c r="B1559" s="5" t="s">
        <v>19</v>
      </c>
      <c r="C1559" s="2" t="s">
        <v>112</v>
      </c>
      <c r="D1559" s="2" t="s">
        <v>100</v>
      </c>
      <c r="E1559" s="2"/>
      <c r="F1559" s="2"/>
      <c r="G1559" s="3">
        <v>46252</v>
      </c>
      <c r="H1559" s="2" t="s">
        <v>7106</v>
      </c>
      <c r="I1559" s="3">
        <v>46252</v>
      </c>
      <c r="J1559" s="2" t="s">
        <v>7107</v>
      </c>
      <c r="K1559" s="12"/>
      <c r="L1559" s="2"/>
      <c r="M1559" s="2" t="s">
        <v>90</v>
      </c>
      <c r="N1559" s="3"/>
      <c r="O1559" s="2"/>
      <c r="P1559" s="2"/>
      <c r="Q1559" s="2" t="s">
        <v>23</v>
      </c>
      <c r="R1559" s="2" t="s">
        <v>23</v>
      </c>
      <c r="S1559" s="2"/>
      <c r="T1559" s="3">
        <v>46252</v>
      </c>
      <c r="U1559" s="2" t="s">
        <v>7108</v>
      </c>
      <c r="V1559" s="2"/>
      <c r="W1559" s="2" t="s">
        <v>7109</v>
      </c>
      <c r="X1559" s="2" t="s">
        <v>113</v>
      </c>
      <c r="Y1559" s="2" t="s">
        <v>7110</v>
      </c>
      <c r="Z1559" s="2" t="s">
        <v>92</v>
      </c>
      <c r="AA1559" s="2" t="s">
        <v>90</v>
      </c>
      <c r="AB1559" s="2"/>
      <c r="AC1559" s="2" t="s">
        <v>114</v>
      </c>
      <c r="AD1559" s="2">
        <v>1</v>
      </c>
      <c r="AE1559" s="2" t="s">
        <v>183</v>
      </c>
      <c r="AF1559" s="2" t="s">
        <v>184</v>
      </c>
      <c r="AG1559" s="2" t="s">
        <v>184</v>
      </c>
      <c r="AH1559" s="2" t="s">
        <v>185</v>
      </c>
      <c r="AI1559" s="2"/>
      <c r="AJ1559" s="2" t="s">
        <v>329</v>
      </c>
      <c r="AK1559" s="2" t="s">
        <v>329</v>
      </c>
      <c r="AL1559" s="2" t="s">
        <v>103</v>
      </c>
      <c r="AM1559" s="2"/>
      <c r="AN1559" s="2" t="s">
        <v>7111</v>
      </c>
      <c r="AO1559" s="22">
        <v>0</v>
      </c>
      <c r="AP1559" s="22">
        <v>0</v>
      </c>
      <c r="AQ1559" s="22">
        <v>0</v>
      </c>
      <c r="AR1559" s="22">
        <v>0</v>
      </c>
      <c r="AS1559" s="25">
        <v>19000</v>
      </c>
      <c r="AT1559" s="25">
        <v>0</v>
      </c>
      <c r="AU1559" s="25">
        <v>22000</v>
      </c>
      <c r="AV1559" s="25">
        <v>0</v>
      </c>
      <c r="AW1559" s="25">
        <v>19000</v>
      </c>
      <c r="AX1559" s="25">
        <v>22000</v>
      </c>
      <c r="AY1559" s="25">
        <v>3000</v>
      </c>
    </row>
    <row r="1560" spans="2:51" hidden="1">
      <c r="B1560" s="5" t="s">
        <v>19</v>
      </c>
      <c r="C1560" s="2" t="s">
        <v>112</v>
      </c>
      <c r="D1560" s="2" t="s">
        <v>100</v>
      </c>
      <c r="E1560" s="2"/>
      <c r="F1560" s="2"/>
      <c r="G1560" s="3">
        <v>46252</v>
      </c>
      <c r="H1560" s="2" t="s">
        <v>7112</v>
      </c>
      <c r="I1560" s="3">
        <v>46252</v>
      </c>
      <c r="J1560" s="2" t="s">
        <v>7113</v>
      </c>
      <c r="K1560" s="12"/>
      <c r="L1560" s="2"/>
      <c r="M1560" s="2" t="s">
        <v>90</v>
      </c>
      <c r="N1560" s="3"/>
      <c r="O1560" s="2"/>
      <c r="P1560" s="2"/>
      <c r="Q1560" s="2" t="s">
        <v>23</v>
      </c>
      <c r="R1560" s="2" t="s">
        <v>23</v>
      </c>
      <c r="S1560" s="2"/>
      <c r="T1560" s="3">
        <v>46252</v>
      </c>
      <c r="U1560" s="2" t="s">
        <v>7114</v>
      </c>
      <c r="V1560" s="2"/>
      <c r="W1560" s="2" t="s">
        <v>568</v>
      </c>
      <c r="X1560" s="2" t="s">
        <v>113</v>
      </c>
      <c r="Y1560" s="2" t="s">
        <v>569</v>
      </c>
      <c r="Z1560" s="2" t="s">
        <v>92</v>
      </c>
      <c r="AA1560" s="2" t="s">
        <v>90</v>
      </c>
      <c r="AB1560" s="2"/>
      <c r="AC1560" s="2" t="s">
        <v>114</v>
      </c>
      <c r="AD1560" s="2">
        <v>1</v>
      </c>
      <c r="AE1560" s="2" t="s">
        <v>7</v>
      </c>
      <c r="AF1560" s="2" t="s">
        <v>7</v>
      </c>
      <c r="AG1560" s="2" t="s">
        <v>103</v>
      </c>
      <c r="AH1560" s="2" t="s">
        <v>7</v>
      </c>
      <c r="AI1560" s="2"/>
      <c r="AJ1560" s="2" t="s">
        <v>231</v>
      </c>
      <c r="AK1560" s="2" t="s">
        <v>207</v>
      </c>
      <c r="AL1560" s="2" t="s">
        <v>207</v>
      </c>
      <c r="AM1560" s="2" t="s">
        <v>178</v>
      </c>
      <c r="AN1560" s="2" t="s">
        <v>7115</v>
      </c>
      <c r="AO1560" s="22">
        <v>0</v>
      </c>
      <c r="AP1560" s="22">
        <v>0</v>
      </c>
      <c r="AQ1560" s="22">
        <v>0</v>
      </c>
      <c r="AR1560" s="22">
        <v>0</v>
      </c>
      <c r="AS1560" s="25">
        <v>38000</v>
      </c>
      <c r="AT1560" s="25">
        <v>0</v>
      </c>
      <c r="AU1560" s="25">
        <v>41682.1</v>
      </c>
      <c r="AV1560" s="25">
        <v>0</v>
      </c>
      <c r="AW1560" s="25">
        <v>38000</v>
      </c>
      <c r="AX1560" s="25">
        <v>41682.1</v>
      </c>
      <c r="AY1560" s="25">
        <v>3682.1</v>
      </c>
    </row>
    <row r="1561" spans="2:51" hidden="1">
      <c r="B1561" s="5" t="s">
        <v>19</v>
      </c>
      <c r="C1561" s="2" t="s">
        <v>112</v>
      </c>
      <c r="D1561" s="2" t="s">
        <v>100</v>
      </c>
      <c r="E1561" s="2"/>
      <c r="F1561" s="2"/>
      <c r="G1561" s="3">
        <v>46252</v>
      </c>
      <c r="H1561" s="2" t="s">
        <v>7116</v>
      </c>
      <c r="I1561" s="3">
        <v>46252</v>
      </c>
      <c r="J1561" s="2" t="s">
        <v>7117</v>
      </c>
      <c r="K1561" s="2"/>
      <c r="L1561" s="2"/>
      <c r="M1561" s="2" t="s">
        <v>90</v>
      </c>
      <c r="N1561" s="3"/>
      <c r="O1561" s="2"/>
      <c r="P1561" s="2"/>
      <c r="Q1561" s="2" t="s">
        <v>23</v>
      </c>
      <c r="R1561" s="2" t="s">
        <v>23</v>
      </c>
      <c r="S1561" s="2"/>
      <c r="T1561" s="3">
        <v>46252</v>
      </c>
      <c r="U1561" s="2" t="s">
        <v>7118</v>
      </c>
      <c r="V1561" s="2"/>
      <c r="W1561" s="2" t="s">
        <v>7119</v>
      </c>
      <c r="X1561" s="2" t="s">
        <v>113</v>
      </c>
      <c r="Y1561" s="2" t="s">
        <v>7120</v>
      </c>
      <c r="Z1561" s="2" t="s">
        <v>92</v>
      </c>
      <c r="AA1561" s="2" t="s">
        <v>90</v>
      </c>
      <c r="AB1561" s="2"/>
      <c r="AC1561" s="2" t="s">
        <v>114</v>
      </c>
      <c r="AD1561" s="2">
        <v>1</v>
      </c>
      <c r="AE1561" s="2" t="s">
        <v>282</v>
      </c>
      <c r="AF1561" s="2" t="s">
        <v>3</v>
      </c>
      <c r="AG1561" s="2" t="s">
        <v>3</v>
      </c>
      <c r="AH1561" s="2" t="s">
        <v>283</v>
      </c>
      <c r="AI1561" s="2"/>
      <c r="AJ1561" s="2" t="s">
        <v>240</v>
      </c>
      <c r="AK1561" s="2" t="s">
        <v>241</v>
      </c>
      <c r="AL1561" s="2" t="s">
        <v>241</v>
      </c>
      <c r="AM1561" s="2" t="s">
        <v>242</v>
      </c>
      <c r="AN1561" s="2" t="s">
        <v>7121</v>
      </c>
      <c r="AO1561" s="22">
        <v>0</v>
      </c>
      <c r="AP1561" s="22">
        <v>0</v>
      </c>
      <c r="AQ1561" s="22">
        <v>0</v>
      </c>
      <c r="AR1561" s="22">
        <v>0</v>
      </c>
      <c r="AS1561" s="25">
        <v>30000</v>
      </c>
      <c r="AT1561" s="25">
        <v>0</v>
      </c>
      <c r="AU1561" s="25">
        <v>35000</v>
      </c>
      <c r="AV1561" s="25">
        <v>0</v>
      </c>
      <c r="AW1561" s="25">
        <v>30000</v>
      </c>
      <c r="AX1561" s="25">
        <v>35000</v>
      </c>
      <c r="AY1561" s="25">
        <v>5000</v>
      </c>
    </row>
    <row r="1562" spans="2:51">
      <c r="B1562" s="5" t="s">
        <v>19</v>
      </c>
      <c r="C1562" s="2" t="s">
        <v>112</v>
      </c>
      <c r="D1562" s="2"/>
      <c r="E1562" s="2"/>
      <c r="F1562" s="2"/>
      <c r="G1562" s="3">
        <v>46252</v>
      </c>
      <c r="H1562" s="2" t="s">
        <v>7122</v>
      </c>
      <c r="I1562" s="3">
        <v>46252</v>
      </c>
      <c r="J1562" s="2" t="s">
        <v>7123</v>
      </c>
      <c r="K1562" s="2"/>
      <c r="L1562" s="2"/>
      <c r="M1562" s="2" t="s">
        <v>90</v>
      </c>
      <c r="N1562" s="3"/>
      <c r="O1562" s="2"/>
      <c r="P1562" s="2"/>
      <c r="Q1562" s="2" t="s">
        <v>25</v>
      </c>
      <c r="R1562" s="2" t="s">
        <v>25</v>
      </c>
      <c r="S1562" s="2"/>
      <c r="T1562" s="3">
        <v>46252</v>
      </c>
      <c r="U1562" s="2" t="s">
        <v>7124</v>
      </c>
      <c r="V1562" s="2"/>
      <c r="W1562" s="2" t="s">
        <v>1122</v>
      </c>
      <c r="X1562" s="2" t="s">
        <v>91</v>
      </c>
      <c r="Y1562" s="2" t="s">
        <v>1107</v>
      </c>
      <c r="Z1562" s="2" t="s">
        <v>149</v>
      </c>
      <c r="AA1562" s="2" t="s">
        <v>90</v>
      </c>
      <c r="AB1562" s="2"/>
      <c r="AC1562" s="2" t="s">
        <v>114</v>
      </c>
      <c r="AD1562" s="2">
        <v>1</v>
      </c>
      <c r="AE1562" s="2" t="s">
        <v>125</v>
      </c>
      <c r="AF1562" s="2" t="s">
        <v>125</v>
      </c>
      <c r="AG1562" s="2" t="s">
        <v>126</v>
      </c>
      <c r="AH1562" s="2" t="s">
        <v>127</v>
      </c>
      <c r="AI1562" s="2"/>
      <c r="AJ1562" s="2" t="s">
        <v>176</v>
      </c>
      <c r="AK1562" s="2" t="s">
        <v>177</v>
      </c>
      <c r="AL1562" s="2" t="s">
        <v>177</v>
      </c>
      <c r="AM1562" s="2" t="s">
        <v>178</v>
      </c>
      <c r="AN1562" s="2"/>
      <c r="AO1562" s="22">
        <v>0</v>
      </c>
      <c r="AP1562" s="22">
        <v>895</v>
      </c>
      <c r="AQ1562" s="22">
        <v>1190</v>
      </c>
      <c r="AR1562" s="22">
        <v>295</v>
      </c>
      <c r="AS1562" s="25">
        <v>53633.96</v>
      </c>
      <c r="AT1562" s="25">
        <v>5241.63</v>
      </c>
      <c r="AU1562" s="25">
        <v>45149</v>
      </c>
      <c r="AV1562" s="25">
        <v>0</v>
      </c>
      <c r="AW1562" s="25">
        <v>48392.33</v>
      </c>
      <c r="AX1562" s="25">
        <v>45149</v>
      </c>
      <c r="AY1562" s="25">
        <v>-3243.33</v>
      </c>
    </row>
    <row r="1563" spans="2:51" hidden="1">
      <c r="B1563" s="5" t="s">
        <v>649</v>
      </c>
      <c r="C1563" s="2" t="s">
        <v>99</v>
      </c>
      <c r="D1563" s="2"/>
      <c r="E1563" s="2"/>
      <c r="F1563" s="2"/>
      <c r="G1563" s="3">
        <v>46252</v>
      </c>
      <c r="H1563" s="2" t="s">
        <v>7125</v>
      </c>
      <c r="I1563" s="3">
        <v>46252</v>
      </c>
      <c r="J1563" s="2" t="s">
        <v>7126</v>
      </c>
      <c r="K1563" s="2"/>
      <c r="L1563" s="2"/>
      <c r="M1563" s="2" t="s">
        <v>90</v>
      </c>
      <c r="N1563" s="3"/>
      <c r="O1563" s="2"/>
      <c r="P1563" s="2"/>
      <c r="Q1563" s="2" t="s">
        <v>26</v>
      </c>
      <c r="R1563" s="2" t="s">
        <v>26</v>
      </c>
      <c r="S1563" s="2"/>
      <c r="T1563" s="3"/>
      <c r="U1563" s="2"/>
      <c r="V1563" s="2"/>
      <c r="W1563" s="2" t="s">
        <v>2022</v>
      </c>
      <c r="X1563" s="2" t="s">
        <v>91</v>
      </c>
      <c r="Y1563" s="2" t="s">
        <v>2023</v>
      </c>
      <c r="Z1563" s="2" t="s">
        <v>92</v>
      </c>
      <c r="AA1563" s="2" t="s">
        <v>90</v>
      </c>
      <c r="AB1563" s="2"/>
      <c r="AC1563" s="2" t="s">
        <v>114</v>
      </c>
      <c r="AD1563" s="2">
        <v>1</v>
      </c>
      <c r="AE1563" s="2" t="s">
        <v>160</v>
      </c>
      <c r="AF1563" s="2" t="s">
        <v>161</v>
      </c>
      <c r="AG1563" s="2" t="s">
        <v>161</v>
      </c>
      <c r="AH1563" s="2" t="s">
        <v>162</v>
      </c>
      <c r="AI1563" s="2"/>
      <c r="AJ1563" s="2" t="s">
        <v>688</v>
      </c>
      <c r="AK1563" s="2" t="s">
        <v>689</v>
      </c>
      <c r="AL1563" s="2" t="s">
        <v>11</v>
      </c>
      <c r="AM1563" s="2" t="s">
        <v>690</v>
      </c>
      <c r="AN1563" s="2" t="s">
        <v>4200</v>
      </c>
      <c r="AO1563" s="22">
        <v>0</v>
      </c>
      <c r="AP1563" s="22">
        <v>0</v>
      </c>
      <c r="AQ1563" s="22">
        <v>0</v>
      </c>
      <c r="AR1563" s="22">
        <v>0</v>
      </c>
      <c r="AS1563" s="25">
        <v>47000</v>
      </c>
      <c r="AT1563" s="25">
        <v>0</v>
      </c>
      <c r="AU1563" s="25">
        <v>52166</v>
      </c>
      <c r="AV1563" s="25">
        <v>0</v>
      </c>
      <c r="AW1563" s="25">
        <v>47000</v>
      </c>
      <c r="AX1563" s="25">
        <v>52166</v>
      </c>
      <c r="AY1563" s="25">
        <v>5166</v>
      </c>
    </row>
    <row r="1564" spans="2:51">
      <c r="B1564" s="5" t="s">
        <v>17</v>
      </c>
      <c r="C1564" s="2" t="s">
        <v>524</v>
      </c>
      <c r="D1564" s="2" t="s">
        <v>100</v>
      </c>
      <c r="E1564" s="2" t="s">
        <v>7127</v>
      </c>
      <c r="F1564" s="2" t="s">
        <v>88</v>
      </c>
      <c r="G1564" s="3">
        <v>46252</v>
      </c>
      <c r="H1564" s="2" t="s">
        <v>7128</v>
      </c>
      <c r="I1564" s="3">
        <v>46252</v>
      </c>
      <c r="J1564" s="2" t="s">
        <v>7129</v>
      </c>
      <c r="K1564" s="2" t="s">
        <v>208</v>
      </c>
      <c r="L1564" s="2"/>
      <c r="M1564" s="2" t="s">
        <v>90</v>
      </c>
      <c r="N1564" s="3"/>
      <c r="O1564" s="2"/>
      <c r="P1564" s="2"/>
      <c r="Q1564" s="2" t="s">
        <v>22</v>
      </c>
      <c r="R1564" s="2" t="s">
        <v>22</v>
      </c>
      <c r="S1564" s="2"/>
      <c r="T1564" s="3">
        <v>46252</v>
      </c>
      <c r="U1564" s="2" t="s">
        <v>7130</v>
      </c>
      <c r="V1564" s="2"/>
      <c r="W1564" s="2" t="s">
        <v>658</v>
      </c>
      <c r="X1564" s="2" t="s">
        <v>91</v>
      </c>
      <c r="Y1564" s="2" t="s">
        <v>265</v>
      </c>
      <c r="Z1564" s="2" t="s">
        <v>149</v>
      </c>
      <c r="AA1564" s="2" t="s">
        <v>90</v>
      </c>
      <c r="AB1564" s="2"/>
      <c r="AC1564" s="2" t="s">
        <v>114</v>
      </c>
      <c r="AD1564" s="2">
        <v>1</v>
      </c>
      <c r="AE1564" s="2" t="s">
        <v>189</v>
      </c>
      <c r="AF1564" s="2" t="s">
        <v>190</v>
      </c>
      <c r="AG1564" s="2" t="s">
        <v>14</v>
      </c>
      <c r="AH1564" s="2" t="s">
        <v>191</v>
      </c>
      <c r="AI1564" s="2"/>
      <c r="AJ1564" s="2" t="s">
        <v>140</v>
      </c>
      <c r="AK1564" s="2" t="s">
        <v>141</v>
      </c>
      <c r="AL1564" s="2" t="s">
        <v>141</v>
      </c>
      <c r="AM1564" s="2" t="s">
        <v>142</v>
      </c>
      <c r="AN1564" s="2" t="s">
        <v>7131</v>
      </c>
      <c r="AO1564" s="22">
        <v>0</v>
      </c>
      <c r="AP1564" s="22">
        <v>769</v>
      </c>
      <c r="AQ1564" s="22">
        <v>769</v>
      </c>
      <c r="AR1564" s="22">
        <v>0</v>
      </c>
      <c r="AS1564" s="25">
        <v>28793.07</v>
      </c>
      <c r="AT1564" s="25">
        <v>0</v>
      </c>
      <c r="AU1564" s="25">
        <v>28577.3</v>
      </c>
      <c r="AV1564" s="25">
        <v>0</v>
      </c>
      <c r="AW1564" s="25">
        <v>28793.07</v>
      </c>
      <c r="AX1564" s="25">
        <v>28577.3</v>
      </c>
      <c r="AY1564" s="25">
        <v>-215.77</v>
      </c>
    </row>
    <row r="1565" spans="2:51">
      <c r="B1565" s="5" t="s">
        <v>17</v>
      </c>
      <c r="C1565" s="2" t="s">
        <v>524</v>
      </c>
      <c r="D1565" s="2" t="s">
        <v>100</v>
      </c>
      <c r="E1565" s="2" t="s">
        <v>6688</v>
      </c>
      <c r="F1565" s="2" t="s">
        <v>88</v>
      </c>
      <c r="G1565" s="3">
        <v>46252</v>
      </c>
      <c r="H1565" s="2" t="s">
        <v>7132</v>
      </c>
      <c r="I1565" s="3">
        <v>46252</v>
      </c>
      <c r="J1565" s="2" t="s">
        <v>7133</v>
      </c>
      <c r="K1565" s="2" t="s">
        <v>89</v>
      </c>
      <c r="L1565" s="2"/>
      <c r="M1565" s="2" t="s">
        <v>90</v>
      </c>
      <c r="N1565" s="3"/>
      <c r="O1565" s="2"/>
      <c r="P1565" s="2"/>
      <c r="Q1565" s="2" t="s">
        <v>22</v>
      </c>
      <c r="R1565" s="2" t="s">
        <v>22</v>
      </c>
      <c r="S1565" s="2"/>
      <c r="T1565" s="3">
        <v>46252</v>
      </c>
      <c r="U1565" s="2" t="s">
        <v>7134</v>
      </c>
      <c r="V1565" s="2"/>
      <c r="W1565" s="2" t="s">
        <v>708</v>
      </c>
      <c r="X1565" s="2" t="s">
        <v>91</v>
      </c>
      <c r="Y1565" s="2" t="s">
        <v>521</v>
      </c>
      <c r="Z1565" s="2" t="s">
        <v>149</v>
      </c>
      <c r="AA1565" s="2" t="s">
        <v>710</v>
      </c>
      <c r="AB1565" s="2"/>
      <c r="AC1565" s="2" t="s">
        <v>114</v>
      </c>
      <c r="AD1565" s="2">
        <v>1</v>
      </c>
      <c r="AE1565" s="2" t="s">
        <v>94</v>
      </c>
      <c r="AF1565" s="2" t="s">
        <v>95</v>
      </c>
      <c r="AG1565" s="2" t="s">
        <v>14</v>
      </c>
      <c r="AH1565" s="2" t="s">
        <v>96</v>
      </c>
      <c r="AI1565" s="2"/>
      <c r="AJ1565" s="2" t="s">
        <v>1355</v>
      </c>
      <c r="AK1565" s="2" t="s">
        <v>1356</v>
      </c>
      <c r="AL1565" s="2" t="s">
        <v>1356</v>
      </c>
      <c r="AM1565" s="2" t="s">
        <v>1357</v>
      </c>
      <c r="AN1565" s="2" t="s">
        <v>7135</v>
      </c>
      <c r="AO1565" s="22">
        <v>0</v>
      </c>
      <c r="AP1565" s="22">
        <v>822</v>
      </c>
      <c r="AQ1565" s="22">
        <v>1547</v>
      </c>
      <c r="AR1565" s="22">
        <v>725</v>
      </c>
      <c r="AS1565" s="25">
        <v>63595.38</v>
      </c>
      <c r="AT1565" s="25">
        <v>0</v>
      </c>
      <c r="AU1565" s="25">
        <v>55355.9</v>
      </c>
      <c r="AV1565" s="25">
        <v>0</v>
      </c>
      <c r="AW1565" s="25">
        <v>63595.38</v>
      </c>
      <c r="AX1565" s="25">
        <v>55355.9</v>
      </c>
      <c r="AY1565" s="25">
        <v>-8239.48</v>
      </c>
    </row>
    <row r="1566" spans="2:51" hidden="1">
      <c r="B1566" s="5" t="s">
        <v>17</v>
      </c>
      <c r="C1566" s="2" t="s">
        <v>524</v>
      </c>
      <c r="D1566" s="2" t="s">
        <v>100</v>
      </c>
      <c r="E1566" s="2" t="s">
        <v>6688</v>
      </c>
      <c r="F1566" s="2" t="s">
        <v>88</v>
      </c>
      <c r="G1566" s="3">
        <v>46252</v>
      </c>
      <c r="H1566" s="2" t="s">
        <v>7136</v>
      </c>
      <c r="I1566" s="3">
        <v>46252</v>
      </c>
      <c r="J1566" s="2" t="s">
        <v>7137</v>
      </c>
      <c r="K1566" s="2" t="s">
        <v>89</v>
      </c>
      <c r="L1566" s="2"/>
      <c r="M1566" s="2" t="s">
        <v>90</v>
      </c>
      <c r="N1566" s="3"/>
      <c r="O1566" s="2"/>
      <c r="P1566" s="2"/>
      <c r="Q1566" s="2" t="s">
        <v>22</v>
      </c>
      <c r="R1566" s="2" t="s">
        <v>22</v>
      </c>
      <c r="S1566" s="2"/>
      <c r="T1566" s="3">
        <v>46252</v>
      </c>
      <c r="U1566" s="2" t="s">
        <v>7138</v>
      </c>
      <c r="V1566" s="2"/>
      <c r="W1566" s="2" t="s">
        <v>392</v>
      </c>
      <c r="X1566" s="2" t="s">
        <v>91</v>
      </c>
      <c r="Y1566" s="2" t="s">
        <v>333</v>
      </c>
      <c r="Z1566" s="2" t="s">
        <v>92</v>
      </c>
      <c r="AA1566" s="2" t="s">
        <v>90</v>
      </c>
      <c r="AB1566" s="2"/>
      <c r="AC1566" s="2" t="s">
        <v>114</v>
      </c>
      <c r="AD1566" s="2">
        <v>1</v>
      </c>
      <c r="AE1566" s="2" t="s">
        <v>94</v>
      </c>
      <c r="AF1566" s="2" t="s">
        <v>95</v>
      </c>
      <c r="AG1566" s="2" t="s">
        <v>14</v>
      </c>
      <c r="AH1566" s="2" t="s">
        <v>96</v>
      </c>
      <c r="AI1566" s="2"/>
      <c r="AJ1566" s="2" t="s">
        <v>236</v>
      </c>
      <c r="AK1566" s="2" t="s">
        <v>168</v>
      </c>
      <c r="AL1566" s="2" t="s">
        <v>168</v>
      </c>
      <c r="AM1566" s="2" t="s">
        <v>237</v>
      </c>
      <c r="AN1566" s="2" t="s">
        <v>7139</v>
      </c>
      <c r="AO1566" s="22">
        <v>0</v>
      </c>
      <c r="AP1566" s="22">
        <v>0</v>
      </c>
      <c r="AQ1566" s="22">
        <v>0</v>
      </c>
      <c r="AR1566" s="22">
        <v>0</v>
      </c>
      <c r="AS1566" s="25">
        <v>25000</v>
      </c>
      <c r="AT1566" s="25">
        <v>0</v>
      </c>
      <c r="AU1566" s="25">
        <v>28831.599999999999</v>
      </c>
      <c r="AV1566" s="25">
        <v>0</v>
      </c>
      <c r="AW1566" s="25">
        <v>25000</v>
      </c>
      <c r="AX1566" s="25">
        <v>28831.599999999999</v>
      </c>
      <c r="AY1566" s="25">
        <v>3831.6</v>
      </c>
    </row>
    <row r="1567" spans="2:51" hidden="1">
      <c r="B1567" s="5" t="s">
        <v>17</v>
      </c>
      <c r="C1567" s="2" t="s">
        <v>107</v>
      </c>
      <c r="D1567" s="2"/>
      <c r="E1567" s="2"/>
      <c r="F1567" s="2"/>
      <c r="G1567" s="3">
        <v>46252</v>
      </c>
      <c r="H1567" s="2" t="s">
        <v>7140</v>
      </c>
      <c r="I1567" s="3">
        <v>46252</v>
      </c>
      <c r="J1567" s="2" t="s">
        <v>7141</v>
      </c>
      <c r="K1567" s="2" t="s">
        <v>208</v>
      </c>
      <c r="L1567" s="2"/>
      <c r="M1567" s="2" t="s">
        <v>90</v>
      </c>
      <c r="N1567" s="3"/>
      <c r="O1567" s="2"/>
      <c r="P1567" s="2"/>
      <c r="Q1567" s="2" t="s">
        <v>719</v>
      </c>
      <c r="R1567" s="2"/>
      <c r="S1567" s="2"/>
      <c r="T1567" s="3">
        <v>46252</v>
      </c>
      <c r="U1567" s="2" t="s">
        <v>7142</v>
      </c>
      <c r="V1567" s="2"/>
      <c r="W1567" s="2" t="s">
        <v>7143</v>
      </c>
      <c r="X1567" s="2" t="s">
        <v>91</v>
      </c>
      <c r="Y1567" s="2" t="s">
        <v>960</v>
      </c>
      <c r="Z1567" s="2" t="s">
        <v>92</v>
      </c>
      <c r="AA1567" s="2" t="s">
        <v>90</v>
      </c>
      <c r="AB1567" s="2"/>
      <c r="AC1567" s="2" t="s">
        <v>114</v>
      </c>
      <c r="AD1567" s="2">
        <v>1</v>
      </c>
      <c r="AE1567" s="2" t="s">
        <v>422</v>
      </c>
      <c r="AF1567" s="2" t="s">
        <v>423</v>
      </c>
      <c r="AG1567" s="2" t="s">
        <v>423</v>
      </c>
      <c r="AH1567" s="2" t="s">
        <v>424</v>
      </c>
      <c r="AI1567" s="2"/>
      <c r="AJ1567" s="2" t="s">
        <v>179</v>
      </c>
      <c r="AK1567" s="2" t="s">
        <v>8</v>
      </c>
      <c r="AL1567" s="2" t="s">
        <v>8</v>
      </c>
      <c r="AM1567" s="2" t="s">
        <v>180</v>
      </c>
      <c r="AN1567" s="2"/>
      <c r="AO1567" s="22">
        <v>0</v>
      </c>
      <c r="AP1567" s="22">
        <v>0</v>
      </c>
      <c r="AQ1567" s="22">
        <v>0</v>
      </c>
      <c r="AR1567" s="22">
        <v>0</v>
      </c>
      <c r="AS1567" s="25">
        <v>38000</v>
      </c>
      <c r="AT1567" s="25">
        <v>0</v>
      </c>
      <c r="AU1567" s="25">
        <v>51070</v>
      </c>
      <c r="AV1567" s="25">
        <v>0</v>
      </c>
      <c r="AW1567" s="25">
        <v>38000</v>
      </c>
      <c r="AX1567" s="25">
        <v>51070</v>
      </c>
      <c r="AY1567" s="25">
        <v>13070</v>
      </c>
    </row>
    <row r="1568" spans="2:51">
      <c r="B1568" s="5" t="s">
        <v>17</v>
      </c>
      <c r="C1568" s="2" t="s">
        <v>524</v>
      </c>
      <c r="D1568" s="2" t="s">
        <v>100</v>
      </c>
      <c r="E1568" s="2" t="s">
        <v>7127</v>
      </c>
      <c r="F1568" s="2" t="s">
        <v>88</v>
      </c>
      <c r="G1568" s="3">
        <v>46252</v>
      </c>
      <c r="H1568" s="2" t="s">
        <v>7144</v>
      </c>
      <c r="I1568" s="3">
        <v>46252</v>
      </c>
      <c r="J1568" s="2" t="s">
        <v>7145</v>
      </c>
      <c r="K1568" s="2" t="s">
        <v>208</v>
      </c>
      <c r="L1568" s="2"/>
      <c r="M1568" s="2" t="s">
        <v>90</v>
      </c>
      <c r="N1568" s="3"/>
      <c r="O1568" s="2"/>
      <c r="P1568" s="2"/>
      <c r="Q1568" s="2" t="s">
        <v>22</v>
      </c>
      <c r="R1568" s="2" t="s">
        <v>22</v>
      </c>
      <c r="S1568" s="2"/>
      <c r="T1568" s="3">
        <v>46252</v>
      </c>
      <c r="U1568" s="2" t="s">
        <v>7146</v>
      </c>
      <c r="V1568" s="2"/>
      <c r="W1568" s="2" t="s">
        <v>264</v>
      </c>
      <c r="X1568" s="2" t="s">
        <v>91</v>
      </c>
      <c r="Y1568" s="2" t="s">
        <v>265</v>
      </c>
      <c r="Z1568" s="2" t="s">
        <v>149</v>
      </c>
      <c r="AA1568" s="2" t="s">
        <v>90</v>
      </c>
      <c r="AB1568" s="2"/>
      <c r="AC1568" s="2" t="s">
        <v>114</v>
      </c>
      <c r="AD1568" s="2">
        <v>1</v>
      </c>
      <c r="AE1568" s="2" t="s">
        <v>189</v>
      </c>
      <c r="AF1568" s="2" t="s">
        <v>190</v>
      </c>
      <c r="AG1568" s="2" t="s">
        <v>14</v>
      </c>
      <c r="AH1568" s="2" t="s">
        <v>191</v>
      </c>
      <c r="AI1568" s="2"/>
      <c r="AJ1568" s="2" t="s">
        <v>123</v>
      </c>
      <c r="AK1568" s="2" t="s">
        <v>13</v>
      </c>
      <c r="AL1568" s="2" t="s">
        <v>13</v>
      </c>
      <c r="AM1568" s="2" t="s">
        <v>124</v>
      </c>
      <c r="AN1568" s="2" t="s">
        <v>7147</v>
      </c>
      <c r="AO1568" s="22">
        <v>0</v>
      </c>
      <c r="AP1568" s="22">
        <v>702</v>
      </c>
      <c r="AQ1568" s="22">
        <v>702</v>
      </c>
      <c r="AR1568" s="22">
        <v>0</v>
      </c>
      <c r="AS1568" s="25">
        <v>26438.26</v>
      </c>
      <c r="AT1568" s="25">
        <v>1049.3800000000001</v>
      </c>
      <c r="AU1568" s="25">
        <v>28817.97</v>
      </c>
      <c r="AV1568" s="25">
        <v>0</v>
      </c>
      <c r="AW1568" s="25">
        <v>25388.880000000001</v>
      </c>
      <c r="AX1568" s="25">
        <v>28817.97</v>
      </c>
      <c r="AY1568" s="25">
        <v>3429.09</v>
      </c>
    </row>
    <row r="1569" spans="2:51">
      <c r="B1569" s="5" t="s">
        <v>17</v>
      </c>
      <c r="C1569" s="2" t="s">
        <v>524</v>
      </c>
      <c r="D1569" s="2" t="s">
        <v>100</v>
      </c>
      <c r="E1569" s="2" t="s">
        <v>7127</v>
      </c>
      <c r="F1569" s="2" t="s">
        <v>88</v>
      </c>
      <c r="G1569" s="3">
        <v>46252</v>
      </c>
      <c r="H1569" s="2" t="s">
        <v>7148</v>
      </c>
      <c r="I1569" s="3">
        <v>46252</v>
      </c>
      <c r="J1569" s="2" t="s">
        <v>7149</v>
      </c>
      <c r="K1569" s="2" t="s">
        <v>208</v>
      </c>
      <c r="L1569" s="2"/>
      <c r="M1569" s="2" t="s">
        <v>90</v>
      </c>
      <c r="N1569" s="3"/>
      <c r="O1569" s="2"/>
      <c r="P1569" s="2"/>
      <c r="Q1569" s="2" t="s">
        <v>22</v>
      </c>
      <c r="R1569" s="2" t="s">
        <v>22</v>
      </c>
      <c r="S1569" s="2"/>
      <c r="T1569" s="3">
        <v>46252</v>
      </c>
      <c r="U1569" s="2" t="s">
        <v>7150</v>
      </c>
      <c r="V1569" s="2"/>
      <c r="W1569" s="2" t="s">
        <v>804</v>
      </c>
      <c r="X1569" s="2" t="s">
        <v>91</v>
      </c>
      <c r="Y1569" s="2" t="s">
        <v>805</v>
      </c>
      <c r="Z1569" s="2" t="s">
        <v>149</v>
      </c>
      <c r="AA1569" s="2" t="s">
        <v>90</v>
      </c>
      <c r="AB1569" s="2"/>
      <c r="AC1569" s="2" t="s">
        <v>114</v>
      </c>
      <c r="AD1569" s="2">
        <v>1</v>
      </c>
      <c r="AE1569" s="2" t="s">
        <v>189</v>
      </c>
      <c r="AF1569" s="2" t="s">
        <v>190</v>
      </c>
      <c r="AG1569" s="2" t="s">
        <v>14</v>
      </c>
      <c r="AH1569" s="2" t="s">
        <v>191</v>
      </c>
      <c r="AI1569" s="2"/>
      <c r="AJ1569" s="2" t="s">
        <v>176</v>
      </c>
      <c r="AK1569" s="2" t="s">
        <v>177</v>
      </c>
      <c r="AL1569" s="2" t="s">
        <v>177</v>
      </c>
      <c r="AM1569" s="2" t="s">
        <v>178</v>
      </c>
      <c r="AN1569" s="2" t="s">
        <v>7151</v>
      </c>
      <c r="AO1569" s="22">
        <v>0</v>
      </c>
      <c r="AP1569" s="22">
        <v>1078</v>
      </c>
      <c r="AQ1569" s="22">
        <v>1078</v>
      </c>
      <c r="AR1569" s="22">
        <v>0</v>
      </c>
      <c r="AS1569" s="25">
        <v>39083.33</v>
      </c>
      <c r="AT1569" s="25">
        <v>60.12</v>
      </c>
      <c r="AU1569" s="25">
        <v>35158.31</v>
      </c>
      <c r="AV1569" s="25">
        <v>0</v>
      </c>
      <c r="AW1569" s="25">
        <v>39023.21</v>
      </c>
      <c r="AX1569" s="25">
        <v>35158.31</v>
      </c>
      <c r="AY1569" s="25">
        <v>-3864.9</v>
      </c>
    </row>
    <row r="1570" spans="2:51" hidden="1">
      <c r="B1570" s="5" t="s">
        <v>17</v>
      </c>
      <c r="C1570" s="2" t="s">
        <v>107</v>
      </c>
      <c r="D1570" s="2"/>
      <c r="E1570" s="2"/>
      <c r="F1570" s="2"/>
      <c r="G1570" s="3">
        <v>46252</v>
      </c>
      <c r="H1570" s="2" t="s">
        <v>7152</v>
      </c>
      <c r="I1570" s="3">
        <v>46252</v>
      </c>
      <c r="J1570" s="2" t="s">
        <v>7153</v>
      </c>
      <c r="K1570" s="2" t="s">
        <v>208</v>
      </c>
      <c r="L1570" s="2"/>
      <c r="M1570" s="2" t="s">
        <v>90</v>
      </c>
      <c r="N1570" s="3"/>
      <c r="O1570" s="2"/>
      <c r="P1570" s="2"/>
      <c r="Q1570" s="2" t="s">
        <v>719</v>
      </c>
      <c r="R1570" s="2"/>
      <c r="S1570" s="2"/>
      <c r="T1570" s="3">
        <v>46252</v>
      </c>
      <c r="U1570" s="2" t="s">
        <v>7154</v>
      </c>
      <c r="V1570" s="2"/>
      <c r="W1570" s="2" t="s">
        <v>1150</v>
      </c>
      <c r="X1570" s="2" t="s">
        <v>91</v>
      </c>
      <c r="Y1570" s="2" t="s">
        <v>1151</v>
      </c>
      <c r="Z1570" s="2" t="s">
        <v>92</v>
      </c>
      <c r="AA1570" s="2" t="s">
        <v>90</v>
      </c>
      <c r="AB1570" s="2"/>
      <c r="AC1570" s="2" t="s">
        <v>114</v>
      </c>
      <c r="AD1570" s="2">
        <v>1</v>
      </c>
      <c r="AE1570" s="2" t="s">
        <v>422</v>
      </c>
      <c r="AF1570" s="2" t="s">
        <v>423</v>
      </c>
      <c r="AG1570" s="2" t="s">
        <v>423</v>
      </c>
      <c r="AH1570" s="2" t="s">
        <v>424</v>
      </c>
      <c r="AI1570" s="2"/>
      <c r="AJ1570" s="2" t="s">
        <v>179</v>
      </c>
      <c r="AK1570" s="2" t="s">
        <v>8</v>
      </c>
      <c r="AL1570" s="2" t="s">
        <v>8</v>
      </c>
      <c r="AM1570" s="2" t="s">
        <v>180</v>
      </c>
      <c r="AN1570" s="2"/>
      <c r="AO1570" s="22">
        <v>0</v>
      </c>
      <c r="AP1570" s="22">
        <v>0</v>
      </c>
      <c r="AQ1570" s="22">
        <v>0</v>
      </c>
      <c r="AR1570" s="22">
        <v>0</v>
      </c>
      <c r="AS1570" s="25">
        <v>45000</v>
      </c>
      <c r="AT1570" s="25">
        <v>0</v>
      </c>
      <c r="AU1570" s="25">
        <v>51070</v>
      </c>
      <c r="AV1570" s="25">
        <v>0</v>
      </c>
      <c r="AW1570" s="25">
        <v>45000</v>
      </c>
      <c r="AX1570" s="25">
        <v>51070</v>
      </c>
      <c r="AY1570" s="25">
        <v>6070</v>
      </c>
    </row>
    <row r="1571" spans="2:51" hidden="1">
      <c r="B1571" s="5" t="s">
        <v>17</v>
      </c>
      <c r="C1571" s="2" t="s">
        <v>107</v>
      </c>
      <c r="D1571" s="2"/>
      <c r="E1571" s="2"/>
      <c r="F1571" s="2"/>
      <c r="G1571" s="3">
        <v>46252</v>
      </c>
      <c r="H1571" s="2" t="s">
        <v>7155</v>
      </c>
      <c r="I1571" s="3">
        <v>46252</v>
      </c>
      <c r="J1571" s="2" t="s">
        <v>7156</v>
      </c>
      <c r="K1571" s="2" t="s">
        <v>208</v>
      </c>
      <c r="L1571" s="2"/>
      <c r="M1571" s="2" t="s">
        <v>90</v>
      </c>
      <c r="N1571" s="3"/>
      <c r="O1571" s="2"/>
      <c r="P1571" s="2"/>
      <c r="Q1571" s="2" t="s">
        <v>719</v>
      </c>
      <c r="R1571" s="2"/>
      <c r="S1571" s="2"/>
      <c r="T1571" s="3">
        <v>46252</v>
      </c>
      <c r="U1571" s="2" t="s">
        <v>7157</v>
      </c>
      <c r="V1571" s="2"/>
      <c r="W1571" s="2" t="s">
        <v>7158</v>
      </c>
      <c r="X1571" s="2" t="s">
        <v>91</v>
      </c>
      <c r="Y1571" s="2" t="s">
        <v>876</v>
      </c>
      <c r="Z1571" s="2" t="s">
        <v>92</v>
      </c>
      <c r="AA1571" s="2" t="s">
        <v>90</v>
      </c>
      <c r="AB1571" s="2"/>
      <c r="AC1571" s="2" t="s">
        <v>114</v>
      </c>
      <c r="AD1571" s="2">
        <v>1</v>
      </c>
      <c r="AE1571" s="2" t="s">
        <v>422</v>
      </c>
      <c r="AF1571" s="2" t="s">
        <v>423</v>
      </c>
      <c r="AG1571" s="2" t="s">
        <v>423</v>
      </c>
      <c r="AH1571" s="2" t="s">
        <v>424</v>
      </c>
      <c r="AI1571" s="2"/>
      <c r="AJ1571" s="2" t="s">
        <v>232</v>
      </c>
      <c r="AK1571" s="2" t="s">
        <v>5</v>
      </c>
      <c r="AL1571" s="2" t="s">
        <v>5</v>
      </c>
      <c r="AM1571" s="2" t="s">
        <v>178</v>
      </c>
      <c r="AN1571" s="2"/>
      <c r="AO1571" s="22">
        <v>0</v>
      </c>
      <c r="AP1571" s="22">
        <v>0</v>
      </c>
      <c r="AQ1571" s="22">
        <v>0</v>
      </c>
      <c r="AR1571" s="22">
        <v>0</v>
      </c>
      <c r="AS1571" s="25">
        <v>40000</v>
      </c>
      <c r="AT1571" s="25">
        <v>0</v>
      </c>
      <c r="AU1571" s="25">
        <v>39364</v>
      </c>
      <c r="AV1571" s="25">
        <v>0</v>
      </c>
      <c r="AW1571" s="25">
        <v>40000</v>
      </c>
      <c r="AX1571" s="25">
        <v>39364</v>
      </c>
      <c r="AY1571" s="25">
        <v>-636</v>
      </c>
    </row>
    <row r="1572" spans="2:51" hidden="1">
      <c r="B1572" s="5" t="s">
        <v>17</v>
      </c>
      <c r="C1572" s="2" t="s">
        <v>107</v>
      </c>
      <c r="D1572" s="2"/>
      <c r="E1572" s="2"/>
      <c r="F1572" s="2"/>
      <c r="G1572" s="3">
        <v>46252</v>
      </c>
      <c r="H1572" s="2" t="s">
        <v>7159</v>
      </c>
      <c r="I1572" s="3">
        <v>46252</v>
      </c>
      <c r="J1572" s="2" t="s">
        <v>7160</v>
      </c>
      <c r="K1572" s="2" t="s">
        <v>208</v>
      </c>
      <c r="L1572" s="2"/>
      <c r="M1572" s="2" t="s">
        <v>90</v>
      </c>
      <c r="N1572" s="3"/>
      <c r="O1572" s="2"/>
      <c r="P1572" s="2"/>
      <c r="Q1572" s="2" t="s">
        <v>719</v>
      </c>
      <c r="R1572" s="2"/>
      <c r="S1572" s="2"/>
      <c r="T1572" s="3">
        <v>46252</v>
      </c>
      <c r="U1572" s="2" t="s">
        <v>7161</v>
      </c>
      <c r="V1572" s="2"/>
      <c r="W1572" s="2" t="s">
        <v>7162</v>
      </c>
      <c r="X1572" s="2" t="s">
        <v>91</v>
      </c>
      <c r="Y1572" s="2" t="s">
        <v>7163</v>
      </c>
      <c r="Z1572" s="2" t="s">
        <v>92</v>
      </c>
      <c r="AA1572" s="2" t="s">
        <v>90</v>
      </c>
      <c r="AB1572" s="2"/>
      <c r="AC1572" s="2" t="s">
        <v>114</v>
      </c>
      <c r="AD1572" s="2">
        <v>1</v>
      </c>
      <c r="AE1572" s="2" t="s">
        <v>422</v>
      </c>
      <c r="AF1572" s="2" t="s">
        <v>423</v>
      </c>
      <c r="AG1572" s="2" t="s">
        <v>423</v>
      </c>
      <c r="AH1572" s="2" t="s">
        <v>424</v>
      </c>
      <c r="AI1572" s="2"/>
      <c r="AJ1572" s="2" t="s">
        <v>736</v>
      </c>
      <c r="AK1572" s="2" t="s">
        <v>737</v>
      </c>
      <c r="AL1572" s="2" t="s">
        <v>737</v>
      </c>
      <c r="AM1572" s="2" t="s">
        <v>738</v>
      </c>
      <c r="AN1572" s="2"/>
      <c r="AO1572" s="22">
        <v>0</v>
      </c>
      <c r="AP1572" s="22">
        <v>0</v>
      </c>
      <c r="AQ1572" s="22">
        <v>0</v>
      </c>
      <c r="AR1572" s="22">
        <v>0</v>
      </c>
      <c r="AS1572" s="25">
        <v>37000</v>
      </c>
      <c r="AT1572" s="25">
        <v>0</v>
      </c>
      <c r="AU1572" s="25">
        <v>43611</v>
      </c>
      <c r="AV1572" s="25">
        <v>0</v>
      </c>
      <c r="AW1572" s="25">
        <v>37000</v>
      </c>
      <c r="AX1572" s="25">
        <v>43611</v>
      </c>
      <c r="AY1572" s="25">
        <v>6611</v>
      </c>
    </row>
    <row r="1573" spans="2:51" hidden="1">
      <c r="B1573" s="5" t="s">
        <v>17</v>
      </c>
      <c r="C1573" s="2" t="s">
        <v>107</v>
      </c>
      <c r="D1573" s="2"/>
      <c r="E1573" s="2"/>
      <c r="F1573" s="2"/>
      <c r="G1573" s="3">
        <v>46252</v>
      </c>
      <c r="H1573" s="2" t="s">
        <v>7164</v>
      </c>
      <c r="I1573" s="3">
        <v>46252</v>
      </c>
      <c r="J1573" s="2" t="s">
        <v>7165</v>
      </c>
      <c r="K1573" s="2" t="s">
        <v>208</v>
      </c>
      <c r="L1573" s="2"/>
      <c r="M1573" s="2" t="s">
        <v>90</v>
      </c>
      <c r="N1573" s="3"/>
      <c r="O1573" s="2"/>
      <c r="P1573" s="2"/>
      <c r="Q1573" s="2" t="s">
        <v>719</v>
      </c>
      <c r="R1573" s="2"/>
      <c r="S1573" s="2"/>
      <c r="T1573" s="3">
        <v>46252</v>
      </c>
      <c r="U1573" s="2" t="s">
        <v>7166</v>
      </c>
      <c r="V1573" s="2"/>
      <c r="W1573" s="2" t="s">
        <v>5480</v>
      </c>
      <c r="X1573" s="2" t="s">
        <v>91</v>
      </c>
      <c r="Y1573" s="2" t="s">
        <v>1366</v>
      </c>
      <c r="Z1573" s="2" t="s">
        <v>92</v>
      </c>
      <c r="AA1573" s="2" t="s">
        <v>90</v>
      </c>
      <c r="AB1573" s="2"/>
      <c r="AC1573" s="2" t="s">
        <v>114</v>
      </c>
      <c r="AD1573" s="2">
        <v>1</v>
      </c>
      <c r="AE1573" s="2" t="s">
        <v>422</v>
      </c>
      <c r="AF1573" s="2" t="s">
        <v>423</v>
      </c>
      <c r="AG1573" s="2" t="s">
        <v>423</v>
      </c>
      <c r="AH1573" s="2" t="s">
        <v>424</v>
      </c>
      <c r="AI1573" s="2"/>
      <c r="AJ1573" s="2" t="s">
        <v>123</v>
      </c>
      <c r="AK1573" s="2" t="s">
        <v>13</v>
      </c>
      <c r="AL1573" s="2" t="s">
        <v>13</v>
      </c>
      <c r="AM1573" s="2" t="s">
        <v>124</v>
      </c>
      <c r="AN1573" s="2"/>
      <c r="AO1573" s="22">
        <v>0</v>
      </c>
      <c r="AP1573" s="22">
        <v>0</v>
      </c>
      <c r="AQ1573" s="22">
        <v>0</v>
      </c>
      <c r="AR1573" s="22">
        <v>0</v>
      </c>
      <c r="AS1573" s="25">
        <v>24000</v>
      </c>
      <c r="AT1573" s="25">
        <v>0</v>
      </c>
      <c r="AU1573" s="25">
        <v>30041</v>
      </c>
      <c r="AV1573" s="25">
        <v>0</v>
      </c>
      <c r="AW1573" s="25">
        <v>24000</v>
      </c>
      <c r="AX1573" s="25">
        <v>30041</v>
      </c>
      <c r="AY1573" s="25">
        <v>6041</v>
      </c>
    </row>
    <row r="1574" spans="2:51" hidden="1">
      <c r="B1574" s="5" t="s">
        <v>17</v>
      </c>
      <c r="C1574" s="2" t="s">
        <v>107</v>
      </c>
      <c r="D1574" s="2"/>
      <c r="E1574" s="2"/>
      <c r="F1574" s="2"/>
      <c r="G1574" s="3">
        <v>46252</v>
      </c>
      <c r="H1574" s="2" t="s">
        <v>7167</v>
      </c>
      <c r="I1574" s="3">
        <v>46252</v>
      </c>
      <c r="J1574" s="2" t="s">
        <v>7168</v>
      </c>
      <c r="K1574" s="2" t="s">
        <v>208</v>
      </c>
      <c r="L1574" s="2"/>
      <c r="M1574" s="2" t="s">
        <v>90</v>
      </c>
      <c r="N1574" s="3"/>
      <c r="O1574" s="2"/>
      <c r="P1574" s="2"/>
      <c r="Q1574" s="2" t="s">
        <v>719</v>
      </c>
      <c r="R1574" s="2"/>
      <c r="S1574" s="2"/>
      <c r="T1574" s="3">
        <v>46252</v>
      </c>
      <c r="U1574" s="2" t="s">
        <v>7169</v>
      </c>
      <c r="V1574" s="2"/>
      <c r="W1574" s="2" t="s">
        <v>7170</v>
      </c>
      <c r="X1574" s="2" t="s">
        <v>113</v>
      </c>
      <c r="Y1574" s="2" t="s">
        <v>7171</v>
      </c>
      <c r="Z1574" s="2" t="s">
        <v>92</v>
      </c>
      <c r="AA1574" s="2" t="s">
        <v>90</v>
      </c>
      <c r="AB1574" s="2"/>
      <c r="AC1574" s="2" t="s">
        <v>114</v>
      </c>
      <c r="AD1574" s="2">
        <v>1</v>
      </c>
      <c r="AE1574" s="2" t="s">
        <v>422</v>
      </c>
      <c r="AF1574" s="2" t="s">
        <v>423</v>
      </c>
      <c r="AG1574" s="2" t="s">
        <v>423</v>
      </c>
      <c r="AH1574" s="2" t="s">
        <v>424</v>
      </c>
      <c r="AI1574" s="2"/>
      <c r="AJ1574" s="2" t="s">
        <v>179</v>
      </c>
      <c r="AK1574" s="2" t="s">
        <v>8</v>
      </c>
      <c r="AL1574" s="2" t="s">
        <v>8</v>
      </c>
      <c r="AM1574" s="2" t="s">
        <v>180</v>
      </c>
      <c r="AN1574" s="2"/>
      <c r="AO1574" s="22">
        <v>0</v>
      </c>
      <c r="AP1574" s="22">
        <v>0</v>
      </c>
      <c r="AQ1574" s="22">
        <v>0</v>
      </c>
      <c r="AR1574" s="22">
        <v>0</v>
      </c>
      <c r="AS1574" s="25">
        <v>40000</v>
      </c>
      <c r="AT1574" s="25">
        <v>0</v>
      </c>
      <c r="AU1574" s="25">
        <v>51070</v>
      </c>
      <c r="AV1574" s="25">
        <v>0</v>
      </c>
      <c r="AW1574" s="25">
        <v>40000</v>
      </c>
      <c r="AX1574" s="25">
        <v>51070</v>
      </c>
      <c r="AY1574" s="25">
        <v>11070</v>
      </c>
    </row>
    <row r="1575" spans="2:51" hidden="1">
      <c r="B1575" s="5" t="s">
        <v>17</v>
      </c>
      <c r="C1575" s="2" t="s">
        <v>107</v>
      </c>
      <c r="D1575" s="2"/>
      <c r="E1575" s="2"/>
      <c r="F1575" s="2"/>
      <c r="G1575" s="3">
        <v>46252</v>
      </c>
      <c r="H1575" s="2" t="s">
        <v>7172</v>
      </c>
      <c r="I1575" s="3">
        <v>46252</v>
      </c>
      <c r="J1575" s="2" t="s">
        <v>7173</v>
      </c>
      <c r="K1575" s="2" t="s">
        <v>208</v>
      </c>
      <c r="L1575" s="2"/>
      <c r="M1575" s="2" t="s">
        <v>90</v>
      </c>
      <c r="N1575" s="3"/>
      <c r="O1575" s="2"/>
      <c r="P1575" s="2"/>
      <c r="Q1575" s="2" t="s">
        <v>719</v>
      </c>
      <c r="R1575" s="2"/>
      <c r="S1575" s="2"/>
      <c r="T1575" s="3">
        <v>46252</v>
      </c>
      <c r="U1575" s="2" t="s">
        <v>7174</v>
      </c>
      <c r="V1575" s="2"/>
      <c r="W1575" s="2" t="s">
        <v>7175</v>
      </c>
      <c r="X1575" s="2" t="s">
        <v>91</v>
      </c>
      <c r="Y1575" s="2" t="s">
        <v>7176</v>
      </c>
      <c r="Z1575" s="2" t="s">
        <v>92</v>
      </c>
      <c r="AA1575" s="2" t="s">
        <v>90</v>
      </c>
      <c r="AB1575" s="2"/>
      <c r="AC1575" s="2" t="s">
        <v>114</v>
      </c>
      <c r="AD1575" s="2">
        <v>1</v>
      </c>
      <c r="AE1575" s="2" t="s">
        <v>422</v>
      </c>
      <c r="AF1575" s="2" t="s">
        <v>423</v>
      </c>
      <c r="AG1575" s="2" t="s">
        <v>423</v>
      </c>
      <c r="AH1575" s="2" t="s">
        <v>424</v>
      </c>
      <c r="AI1575" s="2"/>
      <c r="AJ1575" s="2" t="s">
        <v>138</v>
      </c>
      <c r="AK1575" s="2" t="s">
        <v>103</v>
      </c>
      <c r="AL1575" s="2" t="s">
        <v>103</v>
      </c>
      <c r="AM1575" s="2" t="s">
        <v>139</v>
      </c>
      <c r="AN1575" s="2" t="s">
        <v>991</v>
      </c>
      <c r="AO1575" s="22">
        <v>0</v>
      </c>
      <c r="AP1575" s="22">
        <v>0</v>
      </c>
      <c r="AQ1575" s="22">
        <v>0</v>
      </c>
      <c r="AR1575" s="22">
        <v>0</v>
      </c>
      <c r="AS1575" s="25">
        <v>42000</v>
      </c>
      <c r="AT1575" s="25">
        <v>0</v>
      </c>
      <c r="AU1575" s="25">
        <v>53245</v>
      </c>
      <c r="AV1575" s="25">
        <v>0</v>
      </c>
      <c r="AW1575" s="25">
        <v>42000</v>
      </c>
      <c r="AX1575" s="25">
        <v>53245</v>
      </c>
      <c r="AY1575" s="25">
        <v>11245</v>
      </c>
    </row>
    <row r="1576" spans="2:51" hidden="1">
      <c r="B1576" s="5" t="s">
        <v>17</v>
      </c>
      <c r="C1576" s="2" t="s">
        <v>107</v>
      </c>
      <c r="D1576" s="2"/>
      <c r="E1576" s="2"/>
      <c r="F1576" s="2"/>
      <c r="G1576" s="3">
        <v>46252</v>
      </c>
      <c r="H1576" s="2" t="s">
        <v>7177</v>
      </c>
      <c r="I1576" s="3">
        <v>46252</v>
      </c>
      <c r="J1576" s="2" t="s">
        <v>7178</v>
      </c>
      <c r="K1576" s="2" t="s">
        <v>208</v>
      </c>
      <c r="L1576" s="2"/>
      <c r="M1576" s="2" t="s">
        <v>90</v>
      </c>
      <c r="N1576" s="3"/>
      <c r="O1576" s="2"/>
      <c r="P1576" s="2"/>
      <c r="Q1576" s="2" t="s">
        <v>719</v>
      </c>
      <c r="R1576" s="2"/>
      <c r="S1576" s="2"/>
      <c r="T1576" s="3">
        <v>46252</v>
      </c>
      <c r="U1576" s="2" t="s">
        <v>7179</v>
      </c>
      <c r="V1576" s="2"/>
      <c r="W1576" s="2" t="s">
        <v>1307</v>
      </c>
      <c r="X1576" s="2" t="s">
        <v>113</v>
      </c>
      <c r="Y1576" s="2" t="s">
        <v>1308</v>
      </c>
      <c r="Z1576" s="2" t="s">
        <v>92</v>
      </c>
      <c r="AA1576" s="2" t="s">
        <v>90</v>
      </c>
      <c r="AB1576" s="2"/>
      <c r="AC1576" s="2" t="s">
        <v>114</v>
      </c>
      <c r="AD1576" s="2">
        <v>1</v>
      </c>
      <c r="AE1576" s="2" t="s">
        <v>422</v>
      </c>
      <c r="AF1576" s="2" t="s">
        <v>423</v>
      </c>
      <c r="AG1576" s="2" t="s">
        <v>423</v>
      </c>
      <c r="AH1576" s="2" t="s">
        <v>424</v>
      </c>
      <c r="AI1576" s="2"/>
      <c r="AJ1576" s="2" t="s">
        <v>123</v>
      </c>
      <c r="AK1576" s="2" t="s">
        <v>13</v>
      </c>
      <c r="AL1576" s="2" t="s">
        <v>13</v>
      </c>
      <c r="AM1576" s="2" t="s">
        <v>124</v>
      </c>
      <c r="AN1576" s="2"/>
      <c r="AO1576" s="22">
        <v>0</v>
      </c>
      <c r="AP1576" s="22">
        <v>0</v>
      </c>
      <c r="AQ1576" s="22">
        <v>0</v>
      </c>
      <c r="AR1576" s="22">
        <v>0</v>
      </c>
      <c r="AS1576" s="25">
        <v>28000</v>
      </c>
      <c r="AT1576" s="25">
        <v>0</v>
      </c>
      <c r="AU1576" s="25">
        <v>30041</v>
      </c>
      <c r="AV1576" s="25">
        <v>0</v>
      </c>
      <c r="AW1576" s="25">
        <v>28000</v>
      </c>
      <c r="AX1576" s="25">
        <v>30041</v>
      </c>
      <c r="AY1576" s="25">
        <v>2041</v>
      </c>
    </row>
    <row r="1577" spans="2:51" hidden="1">
      <c r="B1577" s="5" t="s">
        <v>17</v>
      </c>
      <c r="C1577" s="2" t="s">
        <v>107</v>
      </c>
      <c r="D1577" s="2"/>
      <c r="E1577" s="2"/>
      <c r="F1577" s="2"/>
      <c r="G1577" s="3">
        <v>46252</v>
      </c>
      <c r="H1577" s="2" t="s">
        <v>7180</v>
      </c>
      <c r="I1577" s="3">
        <v>46252</v>
      </c>
      <c r="J1577" s="2" t="s">
        <v>7181</v>
      </c>
      <c r="K1577" s="2" t="s">
        <v>208</v>
      </c>
      <c r="L1577" s="2"/>
      <c r="M1577" s="2" t="s">
        <v>90</v>
      </c>
      <c r="N1577" s="3"/>
      <c r="O1577" s="2"/>
      <c r="P1577" s="2"/>
      <c r="Q1577" s="2" t="s">
        <v>719</v>
      </c>
      <c r="R1577" s="2"/>
      <c r="S1577" s="2"/>
      <c r="T1577" s="3">
        <v>46252</v>
      </c>
      <c r="U1577" s="2" t="s">
        <v>7182</v>
      </c>
      <c r="V1577" s="2"/>
      <c r="W1577" s="2" t="s">
        <v>1204</v>
      </c>
      <c r="X1577" s="2" t="s">
        <v>91</v>
      </c>
      <c r="Y1577" s="2" t="s">
        <v>1205</v>
      </c>
      <c r="Z1577" s="2" t="s">
        <v>92</v>
      </c>
      <c r="AA1577" s="2" t="s">
        <v>1205</v>
      </c>
      <c r="AB1577" s="2" t="s">
        <v>1206</v>
      </c>
      <c r="AC1577" s="2" t="s">
        <v>114</v>
      </c>
      <c r="AD1577" s="2">
        <v>1</v>
      </c>
      <c r="AE1577" s="2" t="s">
        <v>422</v>
      </c>
      <c r="AF1577" s="2" t="s">
        <v>423</v>
      </c>
      <c r="AG1577" s="2" t="s">
        <v>423</v>
      </c>
      <c r="AH1577" s="2" t="s">
        <v>424</v>
      </c>
      <c r="AI1577" s="2"/>
      <c r="AJ1577" s="2" t="s">
        <v>123</v>
      </c>
      <c r="AK1577" s="2" t="s">
        <v>13</v>
      </c>
      <c r="AL1577" s="2" t="s">
        <v>13</v>
      </c>
      <c r="AM1577" s="2" t="s">
        <v>124</v>
      </c>
      <c r="AN1577" s="2"/>
      <c r="AO1577" s="22">
        <v>0</v>
      </c>
      <c r="AP1577" s="22">
        <v>0</v>
      </c>
      <c r="AQ1577" s="22">
        <v>0</v>
      </c>
      <c r="AR1577" s="22">
        <v>0</v>
      </c>
      <c r="AS1577" s="25">
        <v>27000</v>
      </c>
      <c r="AT1577" s="25">
        <v>0</v>
      </c>
      <c r="AU1577" s="25">
        <v>30041</v>
      </c>
      <c r="AV1577" s="25">
        <v>0</v>
      </c>
      <c r="AW1577" s="25">
        <v>27000</v>
      </c>
      <c r="AX1577" s="25">
        <v>30041</v>
      </c>
      <c r="AY1577" s="25">
        <v>3041</v>
      </c>
    </row>
    <row r="1578" spans="2:51" hidden="1">
      <c r="B1578" s="5" t="s">
        <v>17</v>
      </c>
      <c r="C1578" s="2" t="s">
        <v>107</v>
      </c>
      <c r="D1578" s="2"/>
      <c r="E1578" s="2"/>
      <c r="F1578" s="2"/>
      <c r="G1578" s="3">
        <v>46252</v>
      </c>
      <c r="H1578" s="2" t="s">
        <v>7183</v>
      </c>
      <c r="I1578" s="3">
        <v>46252</v>
      </c>
      <c r="J1578" s="2" t="s">
        <v>7184</v>
      </c>
      <c r="K1578" s="2" t="s">
        <v>208</v>
      </c>
      <c r="L1578" s="2"/>
      <c r="M1578" s="2" t="s">
        <v>90</v>
      </c>
      <c r="N1578" s="3"/>
      <c r="O1578" s="2"/>
      <c r="P1578" s="2"/>
      <c r="Q1578" s="2" t="s">
        <v>719</v>
      </c>
      <c r="R1578" s="2"/>
      <c r="S1578" s="2"/>
      <c r="T1578" s="3">
        <v>46252</v>
      </c>
      <c r="U1578" s="2" t="s">
        <v>7185</v>
      </c>
      <c r="V1578" s="2"/>
      <c r="W1578" s="2" t="s">
        <v>4716</v>
      </c>
      <c r="X1578" s="2" t="s">
        <v>91</v>
      </c>
      <c r="Y1578" s="2" t="s">
        <v>4717</v>
      </c>
      <c r="Z1578" s="2" t="s">
        <v>92</v>
      </c>
      <c r="AA1578" s="2" t="s">
        <v>90</v>
      </c>
      <c r="AB1578" s="2"/>
      <c r="AC1578" s="2" t="s">
        <v>114</v>
      </c>
      <c r="AD1578" s="2">
        <v>1</v>
      </c>
      <c r="AE1578" s="2" t="s">
        <v>422</v>
      </c>
      <c r="AF1578" s="2" t="s">
        <v>423</v>
      </c>
      <c r="AG1578" s="2" t="s">
        <v>423</v>
      </c>
      <c r="AH1578" s="2" t="s">
        <v>424</v>
      </c>
      <c r="AI1578" s="2"/>
      <c r="AJ1578" s="2" t="s">
        <v>160</v>
      </c>
      <c r="AK1578" s="2" t="s">
        <v>161</v>
      </c>
      <c r="AL1578" s="2" t="s">
        <v>161</v>
      </c>
      <c r="AM1578" s="2" t="s">
        <v>162</v>
      </c>
      <c r="AN1578" s="2" t="s">
        <v>7186</v>
      </c>
      <c r="AO1578" s="22">
        <v>0</v>
      </c>
      <c r="AP1578" s="22">
        <v>0</v>
      </c>
      <c r="AQ1578" s="22">
        <v>0</v>
      </c>
      <c r="AR1578" s="22">
        <v>0</v>
      </c>
      <c r="AS1578" s="25">
        <v>40000</v>
      </c>
      <c r="AT1578" s="25">
        <v>0</v>
      </c>
      <c r="AU1578" s="25">
        <v>43947</v>
      </c>
      <c r="AV1578" s="25">
        <v>0</v>
      </c>
      <c r="AW1578" s="25">
        <v>40000</v>
      </c>
      <c r="AX1578" s="25">
        <v>43947</v>
      </c>
      <c r="AY1578" s="25">
        <v>3947</v>
      </c>
    </row>
    <row r="1579" spans="2:51" hidden="1">
      <c r="B1579" s="5" t="s">
        <v>17</v>
      </c>
      <c r="C1579" s="2" t="s">
        <v>107</v>
      </c>
      <c r="D1579" s="2"/>
      <c r="E1579" s="2"/>
      <c r="F1579" s="2"/>
      <c r="G1579" s="3">
        <v>46252</v>
      </c>
      <c r="H1579" s="2" t="s">
        <v>7187</v>
      </c>
      <c r="I1579" s="3">
        <v>46252</v>
      </c>
      <c r="J1579" s="2" t="s">
        <v>7188</v>
      </c>
      <c r="K1579" s="2" t="s">
        <v>208</v>
      </c>
      <c r="L1579" s="2"/>
      <c r="M1579" s="2" t="s">
        <v>90</v>
      </c>
      <c r="N1579" s="3"/>
      <c r="O1579" s="2"/>
      <c r="P1579" s="2"/>
      <c r="Q1579" s="2" t="s">
        <v>719</v>
      </c>
      <c r="R1579" s="2"/>
      <c r="S1579" s="2"/>
      <c r="T1579" s="3">
        <v>46252</v>
      </c>
      <c r="U1579" s="2" t="s">
        <v>7189</v>
      </c>
      <c r="V1579" s="2"/>
      <c r="W1579" s="2" t="s">
        <v>1386</v>
      </c>
      <c r="X1579" s="2" t="s">
        <v>91</v>
      </c>
      <c r="Y1579" s="2" t="s">
        <v>1387</v>
      </c>
      <c r="Z1579" s="2" t="s">
        <v>92</v>
      </c>
      <c r="AA1579" s="2" t="s">
        <v>90</v>
      </c>
      <c r="AB1579" s="2"/>
      <c r="AC1579" s="2" t="s">
        <v>114</v>
      </c>
      <c r="AD1579" s="2">
        <v>1</v>
      </c>
      <c r="AE1579" s="2" t="s">
        <v>422</v>
      </c>
      <c r="AF1579" s="2" t="s">
        <v>423</v>
      </c>
      <c r="AG1579" s="2" t="s">
        <v>423</v>
      </c>
      <c r="AH1579" s="2" t="s">
        <v>424</v>
      </c>
      <c r="AI1579" s="2"/>
      <c r="AJ1579" s="2" t="s">
        <v>128</v>
      </c>
      <c r="AK1579" s="2" t="s">
        <v>129</v>
      </c>
      <c r="AL1579" s="2" t="s">
        <v>129</v>
      </c>
      <c r="AM1579" s="2" t="s">
        <v>130</v>
      </c>
      <c r="AN1579" s="2"/>
      <c r="AO1579" s="22">
        <v>0</v>
      </c>
      <c r="AP1579" s="22">
        <v>0</v>
      </c>
      <c r="AQ1579" s="22">
        <v>0</v>
      </c>
      <c r="AR1579" s="22">
        <v>0</v>
      </c>
      <c r="AS1579" s="25">
        <v>43000</v>
      </c>
      <c r="AT1579" s="25">
        <v>0</v>
      </c>
      <c r="AU1579" s="25">
        <v>46201</v>
      </c>
      <c r="AV1579" s="25">
        <v>0</v>
      </c>
      <c r="AW1579" s="25">
        <v>43000</v>
      </c>
      <c r="AX1579" s="25">
        <v>46201</v>
      </c>
      <c r="AY1579" s="25">
        <v>3201</v>
      </c>
    </row>
    <row r="1580" spans="2:51" hidden="1">
      <c r="B1580" s="5" t="s">
        <v>17</v>
      </c>
      <c r="C1580" s="2" t="s">
        <v>107</v>
      </c>
      <c r="D1580" s="2"/>
      <c r="E1580" s="2"/>
      <c r="F1580" s="2"/>
      <c r="G1580" s="3">
        <v>46252</v>
      </c>
      <c r="H1580" s="2" t="s">
        <v>7190</v>
      </c>
      <c r="I1580" s="3">
        <v>46252</v>
      </c>
      <c r="J1580" s="2" t="s">
        <v>7191</v>
      </c>
      <c r="K1580" s="2" t="s">
        <v>208</v>
      </c>
      <c r="L1580" s="2"/>
      <c r="M1580" s="2" t="s">
        <v>90</v>
      </c>
      <c r="N1580" s="3"/>
      <c r="O1580" s="2"/>
      <c r="P1580" s="2"/>
      <c r="Q1580" s="2" t="s">
        <v>719</v>
      </c>
      <c r="R1580" s="2"/>
      <c r="S1580" s="2"/>
      <c r="T1580" s="3">
        <v>46252</v>
      </c>
      <c r="U1580" s="2" t="s">
        <v>7192</v>
      </c>
      <c r="V1580" s="2"/>
      <c r="W1580" s="2" t="s">
        <v>5588</v>
      </c>
      <c r="X1580" s="2" t="s">
        <v>91</v>
      </c>
      <c r="Y1580" s="2" t="s">
        <v>5589</v>
      </c>
      <c r="Z1580" s="2" t="s">
        <v>92</v>
      </c>
      <c r="AA1580" s="2" t="s">
        <v>90</v>
      </c>
      <c r="AB1580" s="2"/>
      <c r="AC1580" s="2" t="s">
        <v>114</v>
      </c>
      <c r="AD1580" s="2">
        <v>1</v>
      </c>
      <c r="AE1580" s="2" t="s">
        <v>422</v>
      </c>
      <c r="AF1580" s="2" t="s">
        <v>423</v>
      </c>
      <c r="AG1580" s="2" t="s">
        <v>423</v>
      </c>
      <c r="AH1580" s="2" t="s">
        <v>424</v>
      </c>
      <c r="AI1580" s="2"/>
      <c r="AJ1580" s="2" t="s">
        <v>138</v>
      </c>
      <c r="AK1580" s="2" t="s">
        <v>103</v>
      </c>
      <c r="AL1580" s="2" t="s">
        <v>103</v>
      </c>
      <c r="AM1580" s="2" t="s">
        <v>139</v>
      </c>
      <c r="AN1580" s="2" t="s">
        <v>991</v>
      </c>
      <c r="AO1580" s="22">
        <v>0</v>
      </c>
      <c r="AP1580" s="22">
        <v>0</v>
      </c>
      <c r="AQ1580" s="22">
        <v>0</v>
      </c>
      <c r="AR1580" s="22">
        <v>0</v>
      </c>
      <c r="AS1580" s="25">
        <v>42000</v>
      </c>
      <c r="AT1580" s="25">
        <v>0</v>
      </c>
      <c r="AU1580" s="25">
        <v>53245</v>
      </c>
      <c r="AV1580" s="25">
        <v>0</v>
      </c>
      <c r="AW1580" s="25">
        <v>42000</v>
      </c>
      <c r="AX1580" s="25">
        <v>53245</v>
      </c>
      <c r="AY1580" s="25">
        <v>11245</v>
      </c>
    </row>
    <row r="1581" spans="2:51">
      <c r="B1581" s="5" t="s">
        <v>17</v>
      </c>
      <c r="C1581" s="2" t="s">
        <v>600</v>
      </c>
      <c r="D1581" s="2" t="s">
        <v>100</v>
      </c>
      <c r="E1581" s="2"/>
      <c r="F1581" s="2"/>
      <c r="G1581" s="3">
        <v>46252</v>
      </c>
      <c r="H1581" s="2" t="s">
        <v>7193</v>
      </c>
      <c r="I1581" s="3">
        <v>46252</v>
      </c>
      <c r="J1581" s="2" t="s">
        <v>7194</v>
      </c>
      <c r="K1581" s="2" t="s">
        <v>208</v>
      </c>
      <c r="L1581" s="2"/>
      <c r="M1581" s="2" t="s">
        <v>90</v>
      </c>
      <c r="N1581" s="3"/>
      <c r="O1581" s="2"/>
      <c r="P1581" s="2"/>
      <c r="Q1581" s="2" t="s">
        <v>719</v>
      </c>
      <c r="R1581" s="2"/>
      <c r="S1581" s="2"/>
      <c r="T1581" s="3">
        <v>46252</v>
      </c>
      <c r="U1581" s="2" t="s">
        <v>7195</v>
      </c>
      <c r="V1581" s="2"/>
      <c r="W1581" s="2" t="s">
        <v>905</v>
      </c>
      <c r="X1581" s="2" t="s">
        <v>91</v>
      </c>
      <c r="Y1581" s="2" t="s">
        <v>906</v>
      </c>
      <c r="Z1581" s="2" t="s">
        <v>149</v>
      </c>
      <c r="AA1581" s="2" t="s">
        <v>90</v>
      </c>
      <c r="AB1581" s="2"/>
      <c r="AC1581" s="2" t="s">
        <v>114</v>
      </c>
      <c r="AD1581" s="2">
        <v>1</v>
      </c>
      <c r="AE1581" s="2" t="s">
        <v>422</v>
      </c>
      <c r="AF1581" s="2" t="s">
        <v>423</v>
      </c>
      <c r="AG1581" s="2" t="s">
        <v>423</v>
      </c>
      <c r="AH1581" s="2" t="s">
        <v>424</v>
      </c>
      <c r="AI1581" s="2"/>
      <c r="AJ1581" s="2" t="s">
        <v>232</v>
      </c>
      <c r="AK1581" s="2" t="s">
        <v>5</v>
      </c>
      <c r="AL1581" s="2" t="s">
        <v>5</v>
      </c>
      <c r="AM1581" s="2" t="s">
        <v>178</v>
      </c>
      <c r="AN1581" s="2"/>
      <c r="AO1581" s="22">
        <v>0</v>
      </c>
      <c r="AP1581" s="22">
        <v>504</v>
      </c>
      <c r="AQ1581" s="22">
        <v>728</v>
      </c>
      <c r="AR1581" s="22">
        <v>224</v>
      </c>
      <c r="AS1581" s="25">
        <v>29332.15</v>
      </c>
      <c r="AT1581" s="25">
        <v>460.04</v>
      </c>
      <c r="AU1581" s="25">
        <v>40400</v>
      </c>
      <c r="AV1581" s="25">
        <v>0</v>
      </c>
      <c r="AW1581" s="25">
        <v>28872.11</v>
      </c>
      <c r="AX1581" s="25">
        <v>40400</v>
      </c>
      <c r="AY1581" s="25">
        <v>11527.89</v>
      </c>
    </row>
    <row r="1582" spans="2:51">
      <c r="B1582" s="5" t="s">
        <v>17</v>
      </c>
      <c r="C1582" s="2" t="s">
        <v>600</v>
      </c>
      <c r="D1582" s="2"/>
      <c r="E1582" s="2"/>
      <c r="F1582" s="2"/>
      <c r="G1582" s="3">
        <v>46252</v>
      </c>
      <c r="H1582" s="2" t="s">
        <v>7196</v>
      </c>
      <c r="I1582" s="3">
        <v>46252</v>
      </c>
      <c r="J1582" s="2" t="s">
        <v>7197</v>
      </c>
      <c r="K1582" s="2" t="s">
        <v>208</v>
      </c>
      <c r="L1582" s="2"/>
      <c r="M1582" s="2" t="s">
        <v>90</v>
      </c>
      <c r="N1582" s="3"/>
      <c r="O1582" s="2"/>
      <c r="P1582" s="2"/>
      <c r="Q1582" s="2" t="s">
        <v>719</v>
      </c>
      <c r="R1582" s="2"/>
      <c r="S1582" s="2"/>
      <c r="T1582" s="3">
        <v>46252</v>
      </c>
      <c r="U1582" s="2" t="s">
        <v>7198</v>
      </c>
      <c r="V1582" s="2"/>
      <c r="W1582" s="2" t="s">
        <v>759</v>
      </c>
      <c r="X1582" s="2" t="s">
        <v>91</v>
      </c>
      <c r="Y1582" s="2" t="s">
        <v>754</v>
      </c>
      <c r="Z1582" s="2" t="s">
        <v>149</v>
      </c>
      <c r="AA1582" s="2" t="s">
        <v>90</v>
      </c>
      <c r="AB1582" s="2"/>
      <c r="AC1582" s="2" t="s">
        <v>114</v>
      </c>
      <c r="AD1582" s="2">
        <v>1</v>
      </c>
      <c r="AE1582" s="2" t="s">
        <v>422</v>
      </c>
      <c r="AF1582" s="2" t="s">
        <v>423</v>
      </c>
      <c r="AG1582" s="2" t="s">
        <v>423</v>
      </c>
      <c r="AH1582" s="2" t="s">
        <v>424</v>
      </c>
      <c r="AI1582" s="2"/>
      <c r="AJ1582" s="2" t="s">
        <v>209</v>
      </c>
      <c r="AK1582" s="2" t="s">
        <v>201</v>
      </c>
      <c r="AL1582" s="2" t="s">
        <v>201</v>
      </c>
      <c r="AM1582" s="2" t="s">
        <v>210</v>
      </c>
      <c r="AN1582" s="2"/>
      <c r="AO1582" s="22">
        <v>0</v>
      </c>
      <c r="AP1582" s="22">
        <v>209</v>
      </c>
      <c r="AQ1582" s="22">
        <v>530</v>
      </c>
      <c r="AR1582" s="22">
        <v>321</v>
      </c>
      <c r="AS1582" s="25">
        <v>20396.5</v>
      </c>
      <c r="AT1582" s="25">
        <v>0</v>
      </c>
      <c r="AU1582" s="25">
        <v>24862</v>
      </c>
      <c r="AV1582" s="25">
        <v>0</v>
      </c>
      <c r="AW1582" s="25">
        <v>20396.5</v>
      </c>
      <c r="AX1582" s="25">
        <v>24862</v>
      </c>
      <c r="AY1582" s="25">
        <v>4465.5</v>
      </c>
    </row>
    <row r="1583" spans="2:51">
      <c r="B1583" s="5" t="s">
        <v>17</v>
      </c>
      <c r="C1583" s="2" t="s">
        <v>600</v>
      </c>
      <c r="D1583" s="2" t="s">
        <v>100</v>
      </c>
      <c r="E1583" s="2"/>
      <c r="F1583" s="2"/>
      <c r="G1583" s="3">
        <v>46252</v>
      </c>
      <c r="H1583" s="2" t="s">
        <v>7199</v>
      </c>
      <c r="I1583" s="3">
        <v>46252</v>
      </c>
      <c r="J1583" s="2" t="s">
        <v>7200</v>
      </c>
      <c r="K1583" s="2" t="s">
        <v>208</v>
      </c>
      <c r="L1583" s="2"/>
      <c r="M1583" s="2" t="s">
        <v>90</v>
      </c>
      <c r="N1583" s="3"/>
      <c r="O1583" s="2"/>
      <c r="P1583" s="2"/>
      <c r="Q1583" s="2" t="s">
        <v>719</v>
      </c>
      <c r="R1583" s="2"/>
      <c r="S1583" s="2"/>
      <c r="T1583" s="3">
        <v>46252</v>
      </c>
      <c r="U1583" s="2" t="s">
        <v>7201</v>
      </c>
      <c r="V1583" s="2"/>
      <c r="W1583" s="2" t="s">
        <v>1131</v>
      </c>
      <c r="X1583" s="2" t="s">
        <v>91</v>
      </c>
      <c r="Y1583" s="2" t="s">
        <v>1132</v>
      </c>
      <c r="Z1583" s="2" t="s">
        <v>149</v>
      </c>
      <c r="AA1583" s="2" t="s">
        <v>90</v>
      </c>
      <c r="AB1583" s="2"/>
      <c r="AC1583" s="2" t="s">
        <v>114</v>
      </c>
      <c r="AD1583" s="2">
        <v>1</v>
      </c>
      <c r="AE1583" s="2" t="s">
        <v>422</v>
      </c>
      <c r="AF1583" s="2" t="s">
        <v>423</v>
      </c>
      <c r="AG1583" s="2" t="s">
        <v>423</v>
      </c>
      <c r="AH1583" s="2" t="s">
        <v>424</v>
      </c>
      <c r="AI1583" s="2"/>
      <c r="AJ1583" s="2" t="s">
        <v>378</v>
      </c>
      <c r="AK1583" s="2" t="s">
        <v>379</v>
      </c>
      <c r="AL1583" s="2" t="s">
        <v>379</v>
      </c>
      <c r="AM1583" s="2" t="s">
        <v>380</v>
      </c>
      <c r="AN1583" s="2" t="s">
        <v>7202</v>
      </c>
      <c r="AO1583" s="22">
        <v>0</v>
      </c>
      <c r="AP1583" s="22">
        <v>604</v>
      </c>
      <c r="AQ1583" s="22">
        <v>869</v>
      </c>
      <c r="AR1583" s="22">
        <v>265</v>
      </c>
      <c r="AS1583" s="25">
        <v>33779.730000000003</v>
      </c>
      <c r="AT1583" s="25">
        <v>0</v>
      </c>
      <c r="AU1583" s="25">
        <v>42679</v>
      </c>
      <c r="AV1583" s="25">
        <v>0</v>
      </c>
      <c r="AW1583" s="25">
        <v>33779.730000000003</v>
      </c>
      <c r="AX1583" s="25">
        <v>42679</v>
      </c>
      <c r="AY1583" s="25">
        <v>8899.27</v>
      </c>
    </row>
    <row r="1584" spans="2:51">
      <c r="B1584" s="5" t="s">
        <v>17</v>
      </c>
      <c r="C1584" s="2" t="s">
        <v>600</v>
      </c>
      <c r="D1584" s="2"/>
      <c r="E1584" s="2"/>
      <c r="F1584" s="2"/>
      <c r="G1584" s="3">
        <v>46252</v>
      </c>
      <c r="H1584" s="2" t="s">
        <v>7203</v>
      </c>
      <c r="I1584" s="3">
        <v>46252</v>
      </c>
      <c r="J1584" s="2" t="s">
        <v>7204</v>
      </c>
      <c r="K1584" s="2" t="s">
        <v>208</v>
      </c>
      <c r="L1584" s="2"/>
      <c r="M1584" s="2" t="s">
        <v>90</v>
      </c>
      <c r="N1584" s="3"/>
      <c r="O1584" s="2"/>
      <c r="P1584" s="2"/>
      <c r="Q1584" s="2" t="s">
        <v>719</v>
      </c>
      <c r="R1584" s="2"/>
      <c r="S1584" s="2"/>
      <c r="T1584" s="3">
        <v>46252</v>
      </c>
      <c r="U1584" s="2" t="s">
        <v>7205</v>
      </c>
      <c r="V1584" s="2"/>
      <c r="W1584" s="2" t="s">
        <v>1101</v>
      </c>
      <c r="X1584" s="2" t="s">
        <v>91</v>
      </c>
      <c r="Y1584" s="2" t="s">
        <v>1102</v>
      </c>
      <c r="Z1584" s="2" t="s">
        <v>149</v>
      </c>
      <c r="AA1584" s="2" t="s">
        <v>90</v>
      </c>
      <c r="AB1584" s="2"/>
      <c r="AC1584" s="2" t="s">
        <v>114</v>
      </c>
      <c r="AD1584" s="2">
        <v>1</v>
      </c>
      <c r="AE1584" s="2" t="s">
        <v>422</v>
      </c>
      <c r="AF1584" s="2" t="s">
        <v>423</v>
      </c>
      <c r="AG1584" s="2" t="s">
        <v>423</v>
      </c>
      <c r="AH1584" s="2" t="s">
        <v>424</v>
      </c>
      <c r="AI1584" s="2"/>
      <c r="AJ1584" s="2" t="s">
        <v>179</v>
      </c>
      <c r="AK1584" s="2" t="s">
        <v>8</v>
      </c>
      <c r="AL1584" s="2" t="s">
        <v>8</v>
      </c>
      <c r="AM1584" s="2" t="s">
        <v>180</v>
      </c>
      <c r="AN1584" s="2" t="s">
        <v>7206</v>
      </c>
      <c r="AO1584" s="22">
        <v>0</v>
      </c>
      <c r="AP1584" s="22">
        <v>970</v>
      </c>
      <c r="AQ1584" s="22">
        <v>1168</v>
      </c>
      <c r="AR1584" s="22">
        <v>198</v>
      </c>
      <c r="AS1584" s="25">
        <v>53141.43</v>
      </c>
      <c r="AT1584" s="25">
        <v>493.18</v>
      </c>
      <c r="AU1584" s="25">
        <v>51820</v>
      </c>
      <c r="AV1584" s="25">
        <v>0</v>
      </c>
      <c r="AW1584" s="25">
        <v>52648.25</v>
      </c>
      <c r="AX1584" s="25">
        <v>51820</v>
      </c>
      <c r="AY1584" s="25">
        <v>-828.25</v>
      </c>
    </row>
    <row r="1585" spans="2:51">
      <c r="B1585" s="5" t="s">
        <v>17</v>
      </c>
      <c r="C1585" s="2" t="s">
        <v>600</v>
      </c>
      <c r="D1585" s="2"/>
      <c r="E1585" s="2"/>
      <c r="F1585" s="2"/>
      <c r="G1585" s="3">
        <v>46252</v>
      </c>
      <c r="H1585" s="2" t="s">
        <v>7207</v>
      </c>
      <c r="I1585" s="3">
        <v>46252</v>
      </c>
      <c r="J1585" s="2" t="s">
        <v>7208</v>
      </c>
      <c r="K1585" s="2" t="s">
        <v>208</v>
      </c>
      <c r="L1585" s="2"/>
      <c r="M1585" s="2" t="s">
        <v>90</v>
      </c>
      <c r="N1585" s="3"/>
      <c r="O1585" s="2"/>
      <c r="P1585" s="2"/>
      <c r="Q1585" s="2" t="s">
        <v>719</v>
      </c>
      <c r="R1585" s="2"/>
      <c r="S1585" s="2"/>
      <c r="T1585" s="3">
        <v>46252</v>
      </c>
      <c r="U1585" s="2" t="s">
        <v>7209</v>
      </c>
      <c r="V1585" s="2"/>
      <c r="W1585" s="2" t="s">
        <v>1018</v>
      </c>
      <c r="X1585" s="2" t="s">
        <v>91</v>
      </c>
      <c r="Y1585" s="2" t="s">
        <v>840</v>
      </c>
      <c r="Z1585" s="2" t="s">
        <v>149</v>
      </c>
      <c r="AA1585" s="2" t="s">
        <v>90</v>
      </c>
      <c r="AB1585" s="2"/>
      <c r="AC1585" s="2" t="s">
        <v>114</v>
      </c>
      <c r="AD1585" s="2">
        <v>1</v>
      </c>
      <c r="AE1585" s="2" t="s">
        <v>321</v>
      </c>
      <c r="AF1585" s="2" t="s">
        <v>322</v>
      </c>
      <c r="AG1585" s="2" t="s">
        <v>322</v>
      </c>
      <c r="AH1585" s="2" t="s">
        <v>323</v>
      </c>
      <c r="AI1585" s="2" t="s">
        <v>556</v>
      </c>
      <c r="AJ1585" s="2" t="s">
        <v>231</v>
      </c>
      <c r="AK1585" s="2" t="s">
        <v>207</v>
      </c>
      <c r="AL1585" s="2" t="s">
        <v>207</v>
      </c>
      <c r="AM1585" s="2" t="s">
        <v>178</v>
      </c>
      <c r="AN1585" s="2" t="s">
        <v>1019</v>
      </c>
      <c r="AO1585" s="22">
        <v>0</v>
      </c>
      <c r="AP1585" s="22">
        <v>225</v>
      </c>
      <c r="AQ1585" s="22">
        <v>225</v>
      </c>
      <c r="AR1585" s="22">
        <v>0</v>
      </c>
      <c r="AS1585" s="25">
        <v>10107.14</v>
      </c>
      <c r="AT1585" s="25">
        <v>0</v>
      </c>
      <c r="AU1585" s="25">
        <v>15250</v>
      </c>
      <c r="AV1585" s="25">
        <v>0</v>
      </c>
      <c r="AW1585" s="25">
        <v>10107.14</v>
      </c>
      <c r="AX1585" s="25">
        <v>15250</v>
      </c>
      <c r="AY1585" s="25">
        <v>5142.8599999999997</v>
      </c>
    </row>
    <row r="1586" spans="2:51">
      <c r="B1586" s="5" t="s">
        <v>17</v>
      </c>
      <c r="C1586" s="2" t="s">
        <v>600</v>
      </c>
      <c r="D1586" s="2" t="s">
        <v>100</v>
      </c>
      <c r="E1586" s="2"/>
      <c r="F1586" s="2"/>
      <c r="G1586" s="3">
        <v>46252</v>
      </c>
      <c r="H1586" s="2" t="s">
        <v>7210</v>
      </c>
      <c r="I1586" s="3">
        <v>46252</v>
      </c>
      <c r="J1586" s="2" t="s">
        <v>7211</v>
      </c>
      <c r="K1586" s="2" t="s">
        <v>208</v>
      </c>
      <c r="L1586" s="2"/>
      <c r="M1586" s="2" t="s">
        <v>90</v>
      </c>
      <c r="N1586" s="3"/>
      <c r="O1586" s="2"/>
      <c r="P1586" s="2"/>
      <c r="Q1586" s="2" t="s">
        <v>719</v>
      </c>
      <c r="R1586" s="2"/>
      <c r="S1586" s="2"/>
      <c r="T1586" s="3">
        <v>46252</v>
      </c>
      <c r="U1586" s="2" t="s">
        <v>7212</v>
      </c>
      <c r="V1586" s="2"/>
      <c r="W1586" s="2" t="s">
        <v>7020</v>
      </c>
      <c r="X1586" s="2" t="s">
        <v>91</v>
      </c>
      <c r="Y1586" s="2" t="s">
        <v>7021</v>
      </c>
      <c r="Z1586" s="2" t="s">
        <v>149</v>
      </c>
      <c r="AA1586" s="2" t="s">
        <v>90</v>
      </c>
      <c r="AB1586" s="2"/>
      <c r="AC1586" s="2" t="s">
        <v>114</v>
      </c>
      <c r="AD1586" s="2">
        <v>1</v>
      </c>
      <c r="AE1586" s="2" t="s">
        <v>321</v>
      </c>
      <c r="AF1586" s="2" t="s">
        <v>322</v>
      </c>
      <c r="AG1586" s="2" t="s">
        <v>322</v>
      </c>
      <c r="AH1586" s="2" t="s">
        <v>323</v>
      </c>
      <c r="AI1586" s="2" t="s">
        <v>556</v>
      </c>
      <c r="AJ1586" s="2" t="s">
        <v>231</v>
      </c>
      <c r="AK1586" s="2" t="s">
        <v>207</v>
      </c>
      <c r="AL1586" s="2" t="s">
        <v>207</v>
      </c>
      <c r="AM1586" s="2" t="s">
        <v>178</v>
      </c>
      <c r="AN1586" s="2"/>
      <c r="AO1586" s="22">
        <v>0</v>
      </c>
      <c r="AP1586" s="22">
        <v>118</v>
      </c>
      <c r="AQ1586" s="22">
        <v>217</v>
      </c>
      <c r="AR1586" s="22">
        <v>99</v>
      </c>
      <c r="AS1586" s="25">
        <v>10220.43</v>
      </c>
      <c r="AT1586" s="25">
        <v>0</v>
      </c>
      <c r="AU1586" s="25">
        <v>13500</v>
      </c>
      <c r="AV1586" s="25">
        <v>0</v>
      </c>
      <c r="AW1586" s="25">
        <v>10220.43</v>
      </c>
      <c r="AX1586" s="25">
        <v>13500</v>
      </c>
      <c r="AY1586" s="25">
        <v>3279.57</v>
      </c>
    </row>
    <row r="1587" spans="2:51">
      <c r="B1587" s="5" t="s">
        <v>17</v>
      </c>
      <c r="C1587" s="2" t="s">
        <v>600</v>
      </c>
      <c r="D1587" s="2"/>
      <c r="E1587" s="2"/>
      <c r="F1587" s="2"/>
      <c r="G1587" s="3">
        <v>46252</v>
      </c>
      <c r="H1587" s="2" t="s">
        <v>7213</v>
      </c>
      <c r="I1587" s="3">
        <v>46252</v>
      </c>
      <c r="J1587" s="2" t="s">
        <v>7214</v>
      </c>
      <c r="K1587" s="2" t="s">
        <v>208</v>
      </c>
      <c r="L1587" s="2"/>
      <c r="M1587" s="2" t="s">
        <v>90</v>
      </c>
      <c r="N1587" s="3"/>
      <c r="O1587" s="2"/>
      <c r="P1587" s="2"/>
      <c r="Q1587" s="2" t="s">
        <v>719</v>
      </c>
      <c r="R1587" s="2"/>
      <c r="S1587" s="2"/>
      <c r="T1587" s="3">
        <v>46252</v>
      </c>
      <c r="U1587" s="2" t="s">
        <v>7215</v>
      </c>
      <c r="V1587" s="2"/>
      <c r="W1587" s="2" t="s">
        <v>1018</v>
      </c>
      <c r="X1587" s="2" t="s">
        <v>91</v>
      </c>
      <c r="Y1587" s="2" t="s">
        <v>840</v>
      </c>
      <c r="Z1587" s="2" t="s">
        <v>149</v>
      </c>
      <c r="AA1587" s="2" t="s">
        <v>90</v>
      </c>
      <c r="AB1587" s="2"/>
      <c r="AC1587" s="2" t="s">
        <v>93</v>
      </c>
      <c r="AD1587" s="2">
        <v>1</v>
      </c>
      <c r="AE1587" s="2" t="s">
        <v>321</v>
      </c>
      <c r="AF1587" s="2" t="s">
        <v>322</v>
      </c>
      <c r="AG1587" s="2" t="s">
        <v>322</v>
      </c>
      <c r="AH1587" s="2" t="s">
        <v>323</v>
      </c>
      <c r="AI1587" s="2" t="s">
        <v>556</v>
      </c>
      <c r="AJ1587" s="2" t="s">
        <v>321</v>
      </c>
      <c r="AK1587" s="2" t="s">
        <v>322</v>
      </c>
      <c r="AL1587" s="2" t="s">
        <v>322</v>
      </c>
      <c r="AM1587" s="2" t="s">
        <v>323</v>
      </c>
      <c r="AN1587" s="2"/>
      <c r="AO1587" s="22">
        <v>0</v>
      </c>
      <c r="AP1587" s="22">
        <v>104</v>
      </c>
      <c r="AQ1587" s="22">
        <v>104</v>
      </c>
      <c r="AR1587" s="22">
        <v>0</v>
      </c>
      <c r="AS1587" s="25">
        <v>4671.74</v>
      </c>
      <c r="AT1587" s="25">
        <v>0</v>
      </c>
      <c r="AU1587" s="25">
        <v>13500</v>
      </c>
      <c r="AV1587" s="25">
        <v>0</v>
      </c>
      <c r="AW1587" s="25">
        <v>4671.74</v>
      </c>
      <c r="AX1587" s="25">
        <v>13500</v>
      </c>
      <c r="AY1587" s="25">
        <v>8828.26</v>
      </c>
    </row>
    <row r="1588" spans="2:51" hidden="1">
      <c r="B1588" s="5" t="s">
        <v>18</v>
      </c>
      <c r="C1588" s="2" t="s">
        <v>99</v>
      </c>
      <c r="D1588" s="2" t="s">
        <v>100</v>
      </c>
      <c r="E1588" s="2"/>
      <c r="F1588" s="2"/>
      <c r="G1588" s="3">
        <v>46253</v>
      </c>
      <c r="H1588" s="2" t="s">
        <v>7216</v>
      </c>
      <c r="I1588" s="3">
        <v>46253</v>
      </c>
      <c r="J1588" s="2" t="s">
        <v>7217</v>
      </c>
      <c r="K1588" s="2"/>
      <c r="L1588" s="2"/>
      <c r="M1588" s="2" t="s">
        <v>90</v>
      </c>
      <c r="N1588" s="3"/>
      <c r="O1588" s="2"/>
      <c r="P1588" s="2"/>
      <c r="Q1588" s="2" t="s">
        <v>486</v>
      </c>
      <c r="R1588" s="2" t="s">
        <v>486</v>
      </c>
      <c r="S1588" s="2" t="s">
        <v>486</v>
      </c>
      <c r="T1588" s="3"/>
      <c r="U1588" s="2"/>
      <c r="V1588" s="2"/>
      <c r="W1588" s="2" t="s">
        <v>598</v>
      </c>
      <c r="X1588" s="2" t="s">
        <v>91</v>
      </c>
      <c r="Y1588" s="2" t="s">
        <v>519</v>
      </c>
      <c r="Z1588" s="2" t="s">
        <v>92</v>
      </c>
      <c r="AA1588" s="2" t="s">
        <v>90</v>
      </c>
      <c r="AB1588" s="2"/>
      <c r="AC1588" s="2" t="s">
        <v>93</v>
      </c>
      <c r="AD1588" s="2">
        <v>1</v>
      </c>
      <c r="AE1588" s="2" t="s">
        <v>102</v>
      </c>
      <c r="AF1588" s="2" t="s">
        <v>102</v>
      </c>
      <c r="AG1588" s="2" t="s">
        <v>103</v>
      </c>
      <c r="AH1588" s="2" t="s">
        <v>104</v>
      </c>
      <c r="AI1588" s="2"/>
      <c r="AJ1588" s="2" t="s">
        <v>105</v>
      </c>
      <c r="AK1588" s="2" t="s">
        <v>484</v>
      </c>
      <c r="AL1588" s="2" t="s">
        <v>103</v>
      </c>
      <c r="AM1588" s="2" t="s">
        <v>106</v>
      </c>
      <c r="AN1588" s="2" t="s">
        <v>5653</v>
      </c>
      <c r="AO1588" s="22">
        <v>0</v>
      </c>
      <c r="AP1588" s="22">
        <v>0</v>
      </c>
      <c r="AQ1588" s="22">
        <v>0</v>
      </c>
      <c r="AR1588" s="22">
        <v>0</v>
      </c>
      <c r="AS1588" s="25">
        <v>14500</v>
      </c>
      <c r="AT1588" s="25">
        <v>0</v>
      </c>
      <c r="AU1588" s="25">
        <v>16118</v>
      </c>
      <c r="AV1588" s="25">
        <v>0</v>
      </c>
      <c r="AW1588" s="25">
        <v>14500</v>
      </c>
      <c r="AX1588" s="25">
        <v>16118</v>
      </c>
      <c r="AY1588" s="25">
        <v>1618</v>
      </c>
    </row>
    <row r="1589" spans="2:51" hidden="1">
      <c r="B1589" s="5" t="s">
        <v>18</v>
      </c>
      <c r="C1589" s="2" t="s">
        <v>99</v>
      </c>
      <c r="D1589" s="2"/>
      <c r="E1589" s="2"/>
      <c r="F1589" s="2"/>
      <c r="G1589" s="3">
        <v>46253</v>
      </c>
      <c r="H1589" s="2" t="s">
        <v>7218</v>
      </c>
      <c r="I1589" s="3">
        <v>46253</v>
      </c>
      <c r="J1589" s="2" t="s">
        <v>7219</v>
      </c>
      <c r="K1589" s="2"/>
      <c r="L1589" s="2"/>
      <c r="M1589" s="2" t="s">
        <v>90</v>
      </c>
      <c r="N1589" s="3"/>
      <c r="O1589" s="2" t="s">
        <v>7220</v>
      </c>
      <c r="P1589" s="2"/>
      <c r="Q1589" s="2" t="s">
        <v>34</v>
      </c>
      <c r="R1589" s="2" t="s">
        <v>34</v>
      </c>
      <c r="S1589" s="2"/>
      <c r="T1589" s="3"/>
      <c r="U1589" s="2"/>
      <c r="V1589" s="2"/>
      <c r="W1589" s="2" t="s">
        <v>2449</v>
      </c>
      <c r="X1589" s="2" t="s">
        <v>91</v>
      </c>
      <c r="Y1589" s="2" t="s">
        <v>383</v>
      </c>
      <c r="Z1589" s="2" t="s">
        <v>92</v>
      </c>
      <c r="AA1589" s="2" t="s">
        <v>90</v>
      </c>
      <c r="AB1589" s="2"/>
      <c r="AC1589" s="2" t="s">
        <v>114</v>
      </c>
      <c r="AD1589" s="2">
        <v>1</v>
      </c>
      <c r="AE1589" s="2" t="s">
        <v>212</v>
      </c>
      <c r="AF1589" s="2" t="s">
        <v>213</v>
      </c>
      <c r="AG1589" s="2" t="s">
        <v>103</v>
      </c>
      <c r="AH1589" s="2" t="s">
        <v>214</v>
      </c>
      <c r="AI1589" s="2" t="s">
        <v>215</v>
      </c>
      <c r="AJ1589" s="2" t="s">
        <v>179</v>
      </c>
      <c r="AK1589" s="2" t="s">
        <v>8</v>
      </c>
      <c r="AL1589" s="2" t="s">
        <v>8</v>
      </c>
      <c r="AM1589" s="2" t="s">
        <v>712</v>
      </c>
      <c r="AN1589" s="2"/>
      <c r="AO1589" s="22">
        <v>0</v>
      </c>
      <c r="AP1589" s="22">
        <v>0</v>
      </c>
      <c r="AQ1589" s="22">
        <v>0</v>
      </c>
      <c r="AR1589" s="22">
        <v>0</v>
      </c>
      <c r="AS1589" s="25">
        <v>23000</v>
      </c>
      <c r="AT1589" s="25">
        <v>0</v>
      </c>
      <c r="AU1589" s="25">
        <v>31617</v>
      </c>
      <c r="AV1589" s="25">
        <v>0</v>
      </c>
      <c r="AW1589" s="25">
        <v>23000</v>
      </c>
      <c r="AX1589" s="25">
        <v>31617</v>
      </c>
      <c r="AY1589" s="25">
        <v>8617</v>
      </c>
    </row>
    <row r="1590" spans="2:51" hidden="1">
      <c r="B1590" s="5" t="s">
        <v>18</v>
      </c>
      <c r="C1590" s="2" t="s">
        <v>99</v>
      </c>
      <c r="D1590" s="2"/>
      <c r="E1590" s="2"/>
      <c r="F1590" s="2"/>
      <c r="G1590" s="3">
        <v>46253</v>
      </c>
      <c r="H1590" s="2" t="s">
        <v>7221</v>
      </c>
      <c r="I1590" s="3">
        <v>46253</v>
      </c>
      <c r="J1590" s="2" t="s">
        <v>7222</v>
      </c>
      <c r="K1590" s="2"/>
      <c r="L1590" s="2"/>
      <c r="M1590" s="2" t="s">
        <v>90</v>
      </c>
      <c r="N1590" s="3"/>
      <c r="O1590" s="2" t="s">
        <v>7223</v>
      </c>
      <c r="P1590" s="2"/>
      <c r="Q1590" s="2" t="s">
        <v>34</v>
      </c>
      <c r="R1590" s="2" t="s">
        <v>34</v>
      </c>
      <c r="S1590" s="2"/>
      <c r="T1590" s="3"/>
      <c r="U1590" s="2"/>
      <c r="V1590" s="2"/>
      <c r="W1590" s="2" t="s">
        <v>1339</v>
      </c>
      <c r="X1590" s="2" t="s">
        <v>91</v>
      </c>
      <c r="Y1590" s="2" t="s">
        <v>383</v>
      </c>
      <c r="Z1590" s="2" t="s">
        <v>92</v>
      </c>
      <c r="AA1590" s="2" t="s">
        <v>90</v>
      </c>
      <c r="AB1590" s="2"/>
      <c r="AC1590" s="2" t="s">
        <v>114</v>
      </c>
      <c r="AD1590" s="2">
        <v>1</v>
      </c>
      <c r="AE1590" s="2" t="s">
        <v>212</v>
      </c>
      <c r="AF1590" s="2" t="s">
        <v>213</v>
      </c>
      <c r="AG1590" s="2" t="s">
        <v>103</v>
      </c>
      <c r="AH1590" s="2" t="s">
        <v>214</v>
      </c>
      <c r="AI1590" s="2" t="s">
        <v>215</v>
      </c>
      <c r="AJ1590" s="2" t="s">
        <v>179</v>
      </c>
      <c r="AK1590" s="2" t="s">
        <v>8</v>
      </c>
      <c r="AL1590" s="2" t="s">
        <v>8</v>
      </c>
      <c r="AM1590" s="2" t="s">
        <v>712</v>
      </c>
      <c r="AN1590" s="2"/>
      <c r="AO1590" s="22">
        <v>0</v>
      </c>
      <c r="AP1590" s="22">
        <v>0</v>
      </c>
      <c r="AQ1590" s="22">
        <v>0</v>
      </c>
      <c r="AR1590" s="22">
        <v>0</v>
      </c>
      <c r="AS1590" s="25">
        <v>23000</v>
      </c>
      <c r="AT1590" s="25">
        <v>0</v>
      </c>
      <c r="AU1590" s="25">
        <v>31617</v>
      </c>
      <c r="AV1590" s="25">
        <v>0</v>
      </c>
      <c r="AW1590" s="25">
        <v>23000</v>
      </c>
      <c r="AX1590" s="25">
        <v>31617</v>
      </c>
      <c r="AY1590" s="25">
        <v>8617</v>
      </c>
    </row>
    <row r="1591" spans="2:51" hidden="1">
      <c r="B1591" s="5" t="s">
        <v>18</v>
      </c>
      <c r="C1591" s="2" t="s">
        <v>99</v>
      </c>
      <c r="D1591" s="2" t="s">
        <v>100</v>
      </c>
      <c r="E1591" s="2"/>
      <c r="F1591" s="2"/>
      <c r="G1591" s="3">
        <v>46253</v>
      </c>
      <c r="H1591" s="2" t="s">
        <v>7224</v>
      </c>
      <c r="I1591" s="3">
        <v>46253</v>
      </c>
      <c r="J1591" s="2" t="s">
        <v>7225</v>
      </c>
      <c r="K1591" s="2"/>
      <c r="L1591" s="2"/>
      <c r="M1591" s="2" t="s">
        <v>90</v>
      </c>
      <c r="N1591" s="3"/>
      <c r="O1591" s="2"/>
      <c r="P1591" s="2"/>
      <c r="Q1591" s="2" t="s">
        <v>30</v>
      </c>
      <c r="R1591" s="2" t="s">
        <v>30</v>
      </c>
      <c r="S1591" s="2"/>
      <c r="T1591" s="3"/>
      <c r="U1591" s="2"/>
      <c r="V1591" s="2"/>
      <c r="W1591" s="2" t="s">
        <v>715</v>
      </c>
      <c r="X1591" s="2" t="s">
        <v>91</v>
      </c>
      <c r="Y1591" s="2" t="s">
        <v>383</v>
      </c>
      <c r="Z1591" s="2" t="s">
        <v>92</v>
      </c>
      <c r="AA1591" s="2" t="s">
        <v>90</v>
      </c>
      <c r="AB1591" s="2"/>
      <c r="AC1591" s="2" t="s">
        <v>114</v>
      </c>
      <c r="AD1591" s="2">
        <v>1</v>
      </c>
      <c r="AE1591" s="2" t="s">
        <v>212</v>
      </c>
      <c r="AF1591" s="2" t="s">
        <v>213</v>
      </c>
      <c r="AG1591" s="2" t="s">
        <v>103</v>
      </c>
      <c r="AH1591" s="2" t="s">
        <v>214</v>
      </c>
      <c r="AI1591" s="2" t="s">
        <v>215</v>
      </c>
      <c r="AJ1591" s="2" t="s">
        <v>179</v>
      </c>
      <c r="AK1591" s="2" t="s">
        <v>8</v>
      </c>
      <c r="AL1591" s="2" t="s">
        <v>8</v>
      </c>
      <c r="AM1591" s="2" t="s">
        <v>712</v>
      </c>
      <c r="AN1591" s="2"/>
      <c r="AO1591" s="22">
        <v>0</v>
      </c>
      <c r="AP1591" s="22">
        <v>0</v>
      </c>
      <c r="AQ1591" s="22">
        <v>0</v>
      </c>
      <c r="AR1591" s="22">
        <v>0</v>
      </c>
      <c r="AS1591" s="25">
        <v>23000</v>
      </c>
      <c r="AT1591" s="25">
        <v>0</v>
      </c>
      <c r="AU1591" s="25">
        <v>31617</v>
      </c>
      <c r="AV1591" s="25">
        <v>0</v>
      </c>
      <c r="AW1591" s="25">
        <v>23000</v>
      </c>
      <c r="AX1591" s="25">
        <v>31617</v>
      </c>
      <c r="AY1591" s="25">
        <v>8617</v>
      </c>
    </row>
    <row r="1592" spans="2:51" hidden="1">
      <c r="B1592" s="5" t="s">
        <v>18</v>
      </c>
      <c r="C1592" s="2" t="s">
        <v>99</v>
      </c>
      <c r="D1592" s="2" t="s">
        <v>100</v>
      </c>
      <c r="E1592" s="2"/>
      <c r="F1592" s="2"/>
      <c r="G1592" s="3">
        <v>46253</v>
      </c>
      <c r="H1592" s="2" t="s">
        <v>7226</v>
      </c>
      <c r="I1592" s="3">
        <v>46253</v>
      </c>
      <c r="J1592" s="2" t="s">
        <v>7227</v>
      </c>
      <c r="K1592" s="2"/>
      <c r="L1592" s="2"/>
      <c r="M1592" s="2" t="s">
        <v>90</v>
      </c>
      <c r="N1592" s="3"/>
      <c r="O1592" s="2"/>
      <c r="P1592" s="2"/>
      <c r="Q1592" s="2" t="s">
        <v>30</v>
      </c>
      <c r="R1592" s="2" t="s">
        <v>30</v>
      </c>
      <c r="S1592" s="2"/>
      <c r="T1592" s="3"/>
      <c r="U1592" s="2"/>
      <c r="V1592" s="2"/>
      <c r="W1592" s="2" t="s">
        <v>7228</v>
      </c>
      <c r="X1592" s="2" t="s">
        <v>91</v>
      </c>
      <c r="Y1592" s="2" t="s">
        <v>7229</v>
      </c>
      <c r="Z1592" s="2" t="s">
        <v>92</v>
      </c>
      <c r="AA1592" s="2" t="s">
        <v>90</v>
      </c>
      <c r="AB1592" s="2"/>
      <c r="AC1592" s="2" t="s">
        <v>114</v>
      </c>
      <c r="AD1592" s="2">
        <v>1</v>
      </c>
      <c r="AE1592" s="2" t="s">
        <v>676</v>
      </c>
      <c r="AF1592" s="2" t="s">
        <v>677</v>
      </c>
      <c r="AG1592" s="2" t="s">
        <v>103</v>
      </c>
      <c r="AH1592" s="2" t="s">
        <v>397</v>
      </c>
      <c r="AI1592" s="2" t="s">
        <v>678</v>
      </c>
      <c r="AJ1592" s="2" t="s">
        <v>140</v>
      </c>
      <c r="AK1592" s="2" t="s">
        <v>141</v>
      </c>
      <c r="AL1592" s="2" t="s">
        <v>141</v>
      </c>
      <c r="AM1592" s="2" t="s">
        <v>7230</v>
      </c>
      <c r="AN1592" s="2"/>
      <c r="AO1592" s="22">
        <v>0</v>
      </c>
      <c r="AP1592" s="22">
        <v>0</v>
      </c>
      <c r="AQ1592" s="22">
        <v>0</v>
      </c>
      <c r="AR1592" s="22">
        <v>0</v>
      </c>
      <c r="AS1592" s="25">
        <v>43000</v>
      </c>
      <c r="AT1592" s="25">
        <v>0</v>
      </c>
      <c r="AU1592" s="25">
        <v>40500</v>
      </c>
      <c r="AV1592" s="25">
        <v>0</v>
      </c>
      <c r="AW1592" s="25">
        <v>43000</v>
      </c>
      <c r="AX1592" s="25">
        <v>40500</v>
      </c>
      <c r="AY1592" s="25">
        <v>-2500</v>
      </c>
    </row>
    <row r="1593" spans="2:51" hidden="1">
      <c r="B1593" s="5" t="s">
        <v>18</v>
      </c>
      <c r="C1593" s="2" t="s">
        <v>99</v>
      </c>
      <c r="D1593" s="2" t="s">
        <v>100</v>
      </c>
      <c r="E1593" s="2"/>
      <c r="F1593" s="2"/>
      <c r="G1593" s="3">
        <v>46253</v>
      </c>
      <c r="H1593" s="2" t="s">
        <v>7231</v>
      </c>
      <c r="I1593" s="3">
        <v>46253</v>
      </c>
      <c r="J1593" s="2" t="s">
        <v>7232</v>
      </c>
      <c r="K1593" s="2"/>
      <c r="L1593" s="2"/>
      <c r="M1593" s="2" t="s">
        <v>90</v>
      </c>
      <c r="N1593" s="3"/>
      <c r="O1593" s="2"/>
      <c r="P1593" s="2"/>
      <c r="Q1593" s="2" t="s">
        <v>26</v>
      </c>
      <c r="R1593" s="2" t="s">
        <v>26</v>
      </c>
      <c r="S1593" s="2"/>
      <c r="T1593" s="3"/>
      <c r="U1593" s="2"/>
      <c r="V1593" s="2"/>
      <c r="W1593" s="2" t="s">
        <v>601</v>
      </c>
      <c r="X1593" s="2" t="s">
        <v>101</v>
      </c>
      <c r="Y1593" s="2" t="s">
        <v>494</v>
      </c>
      <c r="Z1593" s="2" t="s">
        <v>92</v>
      </c>
      <c r="AA1593" s="2" t="s">
        <v>90</v>
      </c>
      <c r="AB1593" s="2"/>
      <c r="AC1593" s="2" t="s">
        <v>93</v>
      </c>
      <c r="AD1593" s="2">
        <v>1</v>
      </c>
      <c r="AE1593" s="2" t="s">
        <v>692</v>
      </c>
      <c r="AF1593" s="2" t="s">
        <v>693</v>
      </c>
      <c r="AG1593" s="2" t="s">
        <v>103</v>
      </c>
      <c r="AH1593" s="2" t="s">
        <v>2</v>
      </c>
      <c r="AI1593" s="2" t="s">
        <v>699</v>
      </c>
      <c r="AJ1593" s="2" t="s">
        <v>138</v>
      </c>
      <c r="AK1593" s="2" t="s">
        <v>103</v>
      </c>
      <c r="AL1593" s="2" t="s">
        <v>103</v>
      </c>
      <c r="AM1593" s="2" t="s">
        <v>169</v>
      </c>
      <c r="AN1593" s="2" t="s">
        <v>7233</v>
      </c>
      <c r="AO1593" s="22">
        <v>0</v>
      </c>
      <c r="AP1593" s="22">
        <v>0</v>
      </c>
      <c r="AQ1593" s="22">
        <v>0</v>
      </c>
      <c r="AR1593" s="22">
        <v>0</v>
      </c>
      <c r="AS1593" s="25">
        <v>5500</v>
      </c>
      <c r="AT1593" s="25">
        <v>0</v>
      </c>
      <c r="AU1593" s="25">
        <v>6217</v>
      </c>
      <c r="AV1593" s="25">
        <v>0</v>
      </c>
      <c r="AW1593" s="25">
        <v>5500</v>
      </c>
      <c r="AX1593" s="25">
        <v>6217</v>
      </c>
      <c r="AY1593" s="25">
        <v>717</v>
      </c>
    </row>
    <row r="1594" spans="2:51" hidden="1">
      <c r="B1594" s="5" t="s">
        <v>18</v>
      </c>
      <c r="C1594" s="2" t="s">
        <v>99</v>
      </c>
      <c r="D1594" s="2" t="s">
        <v>100</v>
      </c>
      <c r="E1594" s="2"/>
      <c r="F1594" s="2"/>
      <c r="G1594" s="3">
        <v>46253</v>
      </c>
      <c r="H1594" s="2" t="s">
        <v>7234</v>
      </c>
      <c r="I1594" s="3">
        <v>46253</v>
      </c>
      <c r="J1594" s="2" t="s">
        <v>7235</v>
      </c>
      <c r="K1594" s="2"/>
      <c r="L1594" s="2"/>
      <c r="M1594" s="2" t="s">
        <v>90</v>
      </c>
      <c r="N1594" s="3"/>
      <c r="O1594" s="2"/>
      <c r="P1594" s="2"/>
      <c r="Q1594" s="2" t="s">
        <v>32</v>
      </c>
      <c r="R1594" s="2" t="s">
        <v>32</v>
      </c>
      <c r="S1594" s="2"/>
      <c r="T1594" s="3">
        <v>46253</v>
      </c>
      <c r="U1594" s="2" t="s">
        <v>7236</v>
      </c>
      <c r="V1594" s="2"/>
      <c r="W1594" s="2" t="s">
        <v>292</v>
      </c>
      <c r="X1594" s="2" t="s">
        <v>113</v>
      </c>
      <c r="Y1594" s="2" t="s">
        <v>656</v>
      </c>
      <c r="Z1594" s="2" t="s">
        <v>92</v>
      </c>
      <c r="AA1594" s="2" t="s">
        <v>90</v>
      </c>
      <c r="AB1594" s="2"/>
      <c r="AC1594" s="2" t="s">
        <v>114</v>
      </c>
      <c r="AD1594" s="2">
        <v>1</v>
      </c>
      <c r="AE1594" s="2" t="s">
        <v>1273</v>
      </c>
      <c r="AF1594" s="2" t="s">
        <v>1274</v>
      </c>
      <c r="AG1594" s="2" t="s">
        <v>103</v>
      </c>
      <c r="AH1594" s="2" t="s">
        <v>214</v>
      </c>
      <c r="AI1594" s="2" t="s">
        <v>7237</v>
      </c>
      <c r="AJ1594" s="2" t="s">
        <v>390</v>
      </c>
      <c r="AK1594" s="2" t="s">
        <v>362</v>
      </c>
      <c r="AL1594" s="2" t="s">
        <v>362</v>
      </c>
      <c r="AM1594" s="2" t="s">
        <v>391</v>
      </c>
      <c r="AN1594" s="2"/>
      <c r="AO1594" s="22">
        <v>0</v>
      </c>
      <c r="AP1594" s="22">
        <v>0</v>
      </c>
      <c r="AQ1594" s="22">
        <v>0</v>
      </c>
      <c r="AR1594" s="22">
        <v>0</v>
      </c>
      <c r="AS1594" s="25">
        <v>40000</v>
      </c>
      <c r="AT1594" s="25">
        <v>0</v>
      </c>
      <c r="AU1594" s="25">
        <v>49333</v>
      </c>
      <c r="AV1594" s="25">
        <v>0</v>
      </c>
      <c r="AW1594" s="25">
        <v>40000</v>
      </c>
      <c r="AX1594" s="25">
        <v>49333</v>
      </c>
      <c r="AY1594" s="25">
        <v>9333</v>
      </c>
    </row>
    <row r="1595" spans="2:51" hidden="1">
      <c r="B1595" s="5" t="s">
        <v>18</v>
      </c>
      <c r="C1595" s="2" t="s">
        <v>99</v>
      </c>
      <c r="D1595" s="2" t="s">
        <v>100</v>
      </c>
      <c r="E1595" s="2"/>
      <c r="F1595" s="2"/>
      <c r="G1595" s="3">
        <v>46253</v>
      </c>
      <c r="H1595" s="2" t="s">
        <v>7238</v>
      </c>
      <c r="I1595" s="3">
        <v>46253</v>
      </c>
      <c r="J1595" s="2" t="s">
        <v>7239</v>
      </c>
      <c r="K1595" s="12"/>
      <c r="L1595" s="2"/>
      <c r="M1595" s="2" t="s">
        <v>90</v>
      </c>
      <c r="N1595" s="3"/>
      <c r="O1595" s="2"/>
      <c r="P1595" s="2"/>
      <c r="Q1595" s="2" t="s">
        <v>486</v>
      </c>
      <c r="R1595" s="2" t="s">
        <v>486</v>
      </c>
      <c r="S1595" s="2" t="s">
        <v>486</v>
      </c>
      <c r="T1595" s="3"/>
      <c r="U1595" s="2"/>
      <c r="V1595" s="2"/>
      <c r="W1595" s="2" t="s">
        <v>687</v>
      </c>
      <c r="X1595" s="2" t="s">
        <v>91</v>
      </c>
      <c r="Y1595" s="2" t="s">
        <v>519</v>
      </c>
      <c r="Z1595" s="2" t="s">
        <v>92</v>
      </c>
      <c r="AA1595" s="2" t="s">
        <v>90</v>
      </c>
      <c r="AB1595" s="2"/>
      <c r="AC1595" s="2" t="s">
        <v>93</v>
      </c>
      <c r="AD1595" s="2">
        <v>1</v>
      </c>
      <c r="AE1595" s="2" t="s">
        <v>102</v>
      </c>
      <c r="AF1595" s="2" t="s">
        <v>102</v>
      </c>
      <c r="AG1595" s="2" t="s">
        <v>103</v>
      </c>
      <c r="AH1595" s="2" t="s">
        <v>104</v>
      </c>
      <c r="AI1595" s="2"/>
      <c r="AJ1595" s="2" t="s">
        <v>105</v>
      </c>
      <c r="AK1595" s="2" t="s">
        <v>484</v>
      </c>
      <c r="AL1595" s="2" t="s">
        <v>103</v>
      </c>
      <c r="AM1595" s="2" t="s">
        <v>106</v>
      </c>
      <c r="AN1595" s="2" t="s">
        <v>5653</v>
      </c>
      <c r="AO1595" s="22">
        <v>0</v>
      </c>
      <c r="AP1595" s="22">
        <v>0</v>
      </c>
      <c r="AQ1595" s="22">
        <v>0</v>
      </c>
      <c r="AR1595" s="22">
        <v>0</v>
      </c>
      <c r="AS1595" s="25">
        <v>14500</v>
      </c>
      <c r="AT1595" s="25">
        <v>0</v>
      </c>
      <c r="AU1595" s="25">
        <v>16118</v>
      </c>
      <c r="AV1595" s="25">
        <v>0</v>
      </c>
      <c r="AW1595" s="25">
        <v>14500</v>
      </c>
      <c r="AX1595" s="25">
        <v>16118</v>
      </c>
      <c r="AY1595" s="25">
        <v>1618</v>
      </c>
    </row>
    <row r="1596" spans="2:51" hidden="1">
      <c r="B1596" s="5" t="s">
        <v>18</v>
      </c>
      <c r="C1596" s="2" t="s">
        <v>99</v>
      </c>
      <c r="D1596" s="2" t="s">
        <v>100</v>
      </c>
      <c r="E1596" s="2"/>
      <c r="F1596" s="2"/>
      <c r="G1596" s="3">
        <v>46253</v>
      </c>
      <c r="H1596" s="2" t="s">
        <v>7240</v>
      </c>
      <c r="I1596" s="3">
        <v>46253</v>
      </c>
      <c r="J1596" s="2" t="s">
        <v>7241</v>
      </c>
      <c r="K1596" s="12"/>
      <c r="L1596" s="2"/>
      <c r="M1596" s="2" t="s">
        <v>90</v>
      </c>
      <c r="N1596" s="3"/>
      <c r="O1596" s="2"/>
      <c r="P1596" s="2"/>
      <c r="Q1596" s="2" t="s">
        <v>537</v>
      </c>
      <c r="R1596" s="2" t="s">
        <v>537</v>
      </c>
      <c r="S1596" s="2"/>
      <c r="T1596" s="3"/>
      <c r="U1596" s="2"/>
      <c r="V1596" s="2"/>
      <c r="W1596" s="2" t="s">
        <v>517</v>
      </c>
      <c r="X1596" s="2" t="s">
        <v>91</v>
      </c>
      <c r="Y1596" s="2" t="s">
        <v>319</v>
      </c>
      <c r="Z1596" s="2" t="s">
        <v>92</v>
      </c>
      <c r="AA1596" s="2" t="s">
        <v>90</v>
      </c>
      <c r="AB1596" s="2"/>
      <c r="AC1596" s="2" t="s">
        <v>114</v>
      </c>
      <c r="AD1596" s="2">
        <v>1</v>
      </c>
      <c r="AE1596" s="2" t="s">
        <v>110</v>
      </c>
      <c r="AF1596" s="2" t="s">
        <v>111</v>
      </c>
      <c r="AG1596" s="2" t="s">
        <v>103</v>
      </c>
      <c r="AH1596" s="2" t="s">
        <v>104</v>
      </c>
      <c r="AI1596" s="2" t="s">
        <v>381</v>
      </c>
      <c r="AJ1596" s="2" t="s">
        <v>128</v>
      </c>
      <c r="AK1596" s="2" t="s">
        <v>129</v>
      </c>
      <c r="AL1596" s="2" t="s">
        <v>129</v>
      </c>
      <c r="AM1596" s="2" t="s">
        <v>150</v>
      </c>
      <c r="AN1596" s="2"/>
      <c r="AO1596" s="22">
        <v>0</v>
      </c>
      <c r="AP1596" s="22">
        <v>0</v>
      </c>
      <c r="AQ1596" s="22">
        <v>0</v>
      </c>
      <c r="AR1596" s="22">
        <v>0</v>
      </c>
      <c r="AS1596" s="25">
        <v>19000</v>
      </c>
      <c r="AT1596" s="25">
        <v>0</v>
      </c>
      <c r="AU1596" s="25">
        <v>20156</v>
      </c>
      <c r="AV1596" s="25">
        <v>0</v>
      </c>
      <c r="AW1596" s="25">
        <v>19000</v>
      </c>
      <c r="AX1596" s="25">
        <v>20156</v>
      </c>
      <c r="AY1596" s="25">
        <v>1156</v>
      </c>
    </row>
    <row r="1597" spans="2:51" hidden="1">
      <c r="B1597" s="5" t="s">
        <v>18</v>
      </c>
      <c r="C1597" s="2" t="s">
        <v>99</v>
      </c>
      <c r="D1597" s="2" t="s">
        <v>100</v>
      </c>
      <c r="E1597" s="2"/>
      <c r="F1597" s="2"/>
      <c r="G1597" s="3">
        <v>46253</v>
      </c>
      <c r="H1597" s="2" t="s">
        <v>7242</v>
      </c>
      <c r="I1597" s="3">
        <v>46253</v>
      </c>
      <c r="J1597" s="2" t="s">
        <v>7243</v>
      </c>
      <c r="K1597" s="12"/>
      <c r="L1597" s="2"/>
      <c r="M1597" s="2" t="s">
        <v>90</v>
      </c>
      <c r="N1597" s="3"/>
      <c r="O1597" s="2" t="s">
        <v>7244</v>
      </c>
      <c r="P1597" s="2"/>
      <c r="Q1597" s="2" t="s">
        <v>26</v>
      </c>
      <c r="R1597" s="2" t="s">
        <v>26</v>
      </c>
      <c r="S1597" s="2"/>
      <c r="T1597" s="3"/>
      <c r="U1597" s="2"/>
      <c r="V1597" s="2"/>
      <c r="W1597" s="2" t="s">
        <v>815</v>
      </c>
      <c r="X1597" s="2" t="s">
        <v>91</v>
      </c>
      <c r="Y1597" s="2" t="s">
        <v>519</v>
      </c>
      <c r="Z1597" s="2" t="s">
        <v>92</v>
      </c>
      <c r="AA1597" s="2" t="s">
        <v>90</v>
      </c>
      <c r="AB1597" s="2"/>
      <c r="AC1597" s="2" t="s">
        <v>93</v>
      </c>
      <c r="AD1597" s="2">
        <v>1</v>
      </c>
      <c r="AE1597" s="2" t="s">
        <v>692</v>
      </c>
      <c r="AF1597" s="2" t="s">
        <v>693</v>
      </c>
      <c r="AG1597" s="2" t="s">
        <v>103</v>
      </c>
      <c r="AH1597" s="2" t="s">
        <v>2</v>
      </c>
      <c r="AI1597" s="2" t="s">
        <v>699</v>
      </c>
      <c r="AJ1597" s="2" t="s">
        <v>731</v>
      </c>
      <c r="AK1597" s="2" t="s">
        <v>732</v>
      </c>
      <c r="AL1597" s="2" t="s">
        <v>103</v>
      </c>
      <c r="AM1597" s="2" t="s">
        <v>169</v>
      </c>
      <c r="AN1597" s="2"/>
      <c r="AO1597" s="22">
        <v>0</v>
      </c>
      <c r="AP1597" s="22">
        <v>0</v>
      </c>
      <c r="AQ1597" s="22">
        <v>0</v>
      </c>
      <c r="AR1597" s="22">
        <v>0</v>
      </c>
      <c r="AS1597" s="25">
        <v>5000</v>
      </c>
      <c r="AT1597" s="25">
        <v>0</v>
      </c>
      <c r="AU1597" s="25">
        <v>5579</v>
      </c>
      <c r="AV1597" s="25">
        <v>0</v>
      </c>
      <c r="AW1597" s="25">
        <v>5000</v>
      </c>
      <c r="AX1597" s="25">
        <v>5579</v>
      </c>
      <c r="AY1597" s="25">
        <v>579</v>
      </c>
    </row>
    <row r="1598" spans="2:51" hidden="1">
      <c r="B1598" s="5" t="s">
        <v>18</v>
      </c>
      <c r="C1598" s="2" t="s">
        <v>107</v>
      </c>
      <c r="D1598" s="2" t="s">
        <v>100</v>
      </c>
      <c r="E1598" s="2"/>
      <c r="F1598" s="2" t="s">
        <v>88</v>
      </c>
      <c r="G1598" s="3">
        <v>46253</v>
      </c>
      <c r="H1598" s="2" t="s">
        <v>7245</v>
      </c>
      <c r="I1598" s="3">
        <v>46253</v>
      </c>
      <c r="J1598" s="2" t="s">
        <v>7246</v>
      </c>
      <c r="K1598" s="2"/>
      <c r="L1598" s="2"/>
      <c r="M1598" s="2" t="s">
        <v>90</v>
      </c>
      <c r="N1598" s="3"/>
      <c r="O1598" s="2"/>
      <c r="P1598" s="2"/>
      <c r="Q1598" s="2" t="s">
        <v>537</v>
      </c>
      <c r="R1598" s="2" t="s">
        <v>537</v>
      </c>
      <c r="S1598" s="2"/>
      <c r="T1598" s="3"/>
      <c r="U1598" s="2"/>
      <c r="V1598" s="2"/>
      <c r="W1598" s="2" t="s">
        <v>274</v>
      </c>
      <c r="X1598" s="2" t="s">
        <v>151</v>
      </c>
      <c r="Y1598" s="2" t="s">
        <v>275</v>
      </c>
      <c r="Z1598" s="2" t="s">
        <v>92</v>
      </c>
      <c r="AA1598" s="2" t="s">
        <v>90</v>
      </c>
      <c r="AB1598" s="2"/>
      <c r="AC1598" s="2" t="s">
        <v>93</v>
      </c>
      <c r="AD1598" s="2">
        <v>1</v>
      </c>
      <c r="AE1598" s="2" t="s">
        <v>110</v>
      </c>
      <c r="AF1598" s="2" t="s">
        <v>111</v>
      </c>
      <c r="AG1598" s="2" t="s">
        <v>103</v>
      </c>
      <c r="AH1598" s="2" t="s">
        <v>104</v>
      </c>
      <c r="AI1598" s="2" t="s">
        <v>381</v>
      </c>
      <c r="AJ1598" s="2" t="s">
        <v>108</v>
      </c>
      <c r="AK1598" s="2" t="s">
        <v>109</v>
      </c>
      <c r="AL1598" s="2" t="s">
        <v>103</v>
      </c>
      <c r="AM1598" s="2" t="s">
        <v>106</v>
      </c>
      <c r="AN1598" s="2" t="s">
        <v>7247</v>
      </c>
      <c r="AO1598" s="22">
        <v>0</v>
      </c>
      <c r="AP1598" s="22">
        <v>0</v>
      </c>
      <c r="AQ1598" s="22">
        <v>0</v>
      </c>
      <c r="AR1598" s="22">
        <v>0</v>
      </c>
      <c r="AS1598" s="25">
        <v>5500</v>
      </c>
      <c r="AT1598" s="25">
        <v>0</v>
      </c>
      <c r="AU1598" s="25">
        <v>7659</v>
      </c>
      <c r="AV1598" s="25">
        <v>0</v>
      </c>
      <c r="AW1598" s="25">
        <v>5500</v>
      </c>
      <c r="AX1598" s="25">
        <v>7659</v>
      </c>
      <c r="AY1598" s="25">
        <v>2159</v>
      </c>
    </row>
    <row r="1599" spans="2:51" hidden="1">
      <c r="B1599" s="5" t="s">
        <v>18</v>
      </c>
      <c r="C1599" s="2" t="s">
        <v>107</v>
      </c>
      <c r="D1599" s="2" t="s">
        <v>100</v>
      </c>
      <c r="E1599" s="2"/>
      <c r="F1599" s="2" t="s">
        <v>88</v>
      </c>
      <c r="G1599" s="3">
        <v>46253</v>
      </c>
      <c r="H1599" s="2" t="s">
        <v>7248</v>
      </c>
      <c r="I1599" s="3">
        <v>46253</v>
      </c>
      <c r="J1599" s="2" t="s">
        <v>7249</v>
      </c>
      <c r="K1599" s="2"/>
      <c r="L1599" s="2"/>
      <c r="M1599" s="2" t="s">
        <v>90</v>
      </c>
      <c r="N1599" s="3"/>
      <c r="O1599" s="2"/>
      <c r="P1599" s="2"/>
      <c r="Q1599" s="2" t="s">
        <v>537</v>
      </c>
      <c r="R1599" s="2" t="s">
        <v>537</v>
      </c>
      <c r="S1599" s="2"/>
      <c r="T1599" s="3"/>
      <c r="U1599" s="2"/>
      <c r="V1599" s="2"/>
      <c r="W1599" s="2" t="s">
        <v>468</v>
      </c>
      <c r="X1599" s="2" t="s">
        <v>113</v>
      </c>
      <c r="Y1599" s="2" t="s">
        <v>473</v>
      </c>
      <c r="Z1599" s="2" t="s">
        <v>92</v>
      </c>
      <c r="AA1599" s="2" t="s">
        <v>90</v>
      </c>
      <c r="AB1599" s="2"/>
      <c r="AC1599" s="2" t="s">
        <v>93</v>
      </c>
      <c r="AD1599" s="2">
        <v>1</v>
      </c>
      <c r="AE1599" s="2" t="s">
        <v>110</v>
      </c>
      <c r="AF1599" s="2" t="s">
        <v>111</v>
      </c>
      <c r="AG1599" s="2" t="s">
        <v>103</v>
      </c>
      <c r="AH1599" s="2" t="s">
        <v>104</v>
      </c>
      <c r="AI1599" s="2" t="s">
        <v>381</v>
      </c>
      <c r="AJ1599" s="2" t="s">
        <v>108</v>
      </c>
      <c r="AK1599" s="2" t="s">
        <v>109</v>
      </c>
      <c r="AL1599" s="2" t="s">
        <v>103</v>
      </c>
      <c r="AM1599" s="2" t="s">
        <v>106</v>
      </c>
      <c r="AN1599" s="2" t="s">
        <v>7250</v>
      </c>
      <c r="AO1599" s="22">
        <v>0</v>
      </c>
      <c r="AP1599" s="22">
        <v>0</v>
      </c>
      <c r="AQ1599" s="22">
        <v>0</v>
      </c>
      <c r="AR1599" s="22">
        <v>0</v>
      </c>
      <c r="AS1599" s="25">
        <v>5500</v>
      </c>
      <c r="AT1599" s="25">
        <v>0</v>
      </c>
      <c r="AU1599" s="25">
        <v>7659</v>
      </c>
      <c r="AV1599" s="25">
        <v>0</v>
      </c>
      <c r="AW1599" s="25">
        <v>5500</v>
      </c>
      <c r="AX1599" s="25">
        <v>7659</v>
      </c>
      <c r="AY1599" s="25">
        <v>2159</v>
      </c>
    </row>
    <row r="1600" spans="2:51">
      <c r="B1600" s="5" t="s">
        <v>18</v>
      </c>
      <c r="C1600" s="2" t="s">
        <v>99</v>
      </c>
      <c r="D1600" s="2" t="s">
        <v>100</v>
      </c>
      <c r="E1600" s="2"/>
      <c r="F1600" s="2"/>
      <c r="G1600" s="3">
        <v>46253</v>
      </c>
      <c r="H1600" s="2" t="s">
        <v>7251</v>
      </c>
      <c r="I1600" s="3">
        <v>46253</v>
      </c>
      <c r="J1600" s="2" t="s">
        <v>7252</v>
      </c>
      <c r="K1600" s="2"/>
      <c r="L1600" s="2"/>
      <c r="M1600" s="2" t="s">
        <v>90</v>
      </c>
      <c r="N1600" s="3"/>
      <c r="O1600" s="2"/>
      <c r="P1600" s="2"/>
      <c r="Q1600" s="2" t="s">
        <v>30</v>
      </c>
      <c r="R1600" s="2" t="s">
        <v>30</v>
      </c>
      <c r="S1600" s="2"/>
      <c r="T1600" s="3"/>
      <c r="U1600" s="2"/>
      <c r="V1600" s="2"/>
      <c r="W1600" s="2" t="s">
        <v>869</v>
      </c>
      <c r="X1600" s="2" t="s">
        <v>91</v>
      </c>
      <c r="Y1600" s="2" t="s">
        <v>654</v>
      </c>
      <c r="Z1600" s="2" t="s">
        <v>149</v>
      </c>
      <c r="AA1600" s="2" t="s">
        <v>90</v>
      </c>
      <c r="AB1600" s="2"/>
      <c r="AC1600" s="2" t="s">
        <v>114</v>
      </c>
      <c r="AD1600" s="2">
        <v>1</v>
      </c>
      <c r="AE1600" s="2" t="s">
        <v>676</v>
      </c>
      <c r="AF1600" s="2" t="s">
        <v>677</v>
      </c>
      <c r="AG1600" s="2" t="s">
        <v>103</v>
      </c>
      <c r="AH1600" s="2" t="s">
        <v>397</v>
      </c>
      <c r="AI1600" s="2" t="s">
        <v>678</v>
      </c>
      <c r="AJ1600" s="2" t="s">
        <v>306</v>
      </c>
      <c r="AK1600" s="2" t="s">
        <v>167</v>
      </c>
      <c r="AL1600" s="2" t="s">
        <v>167</v>
      </c>
      <c r="AM1600" s="2" t="s">
        <v>307</v>
      </c>
      <c r="AN1600" s="2" t="s">
        <v>7253</v>
      </c>
      <c r="AO1600" s="22">
        <v>0</v>
      </c>
      <c r="AP1600" s="22">
        <v>1735</v>
      </c>
      <c r="AQ1600" s="22">
        <v>3050</v>
      </c>
      <c r="AR1600" s="22">
        <v>1315</v>
      </c>
      <c r="AS1600" s="25">
        <v>123821.22</v>
      </c>
      <c r="AT1600" s="25">
        <v>1459.65</v>
      </c>
      <c r="AU1600" s="25">
        <v>89293</v>
      </c>
      <c r="AV1600" s="25">
        <v>0</v>
      </c>
      <c r="AW1600" s="25">
        <v>122361.57</v>
      </c>
      <c r="AX1600" s="25">
        <v>89293</v>
      </c>
      <c r="AY1600" s="25">
        <v>-33068.57</v>
      </c>
    </row>
    <row r="1601" spans="2:51" hidden="1">
      <c r="B1601" s="5" t="s">
        <v>18</v>
      </c>
      <c r="C1601" s="2" t="s">
        <v>99</v>
      </c>
      <c r="D1601" s="2" t="s">
        <v>100</v>
      </c>
      <c r="E1601" s="2"/>
      <c r="F1601" s="2"/>
      <c r="G1601" s="3">
        <v>46253</v>
      </c>
      <c r="H1601" s="2" t="s">
        <v>7254</v>
      </c>
      <c r="I1601" s="3">
        <v>46253</v>
      </c>
      <c r="J1601" s="2" t="s">
        <v>7255</v>
      </c>
      <c r="K1601" s="2"/>
      <c r="L1601" s="2"/>
      <c r="M1601" s="2" t="s">
        <v>90</v>
      </c>
      <c r="N1601" s="3"/>
      <c r="O1601" s="2" t="s">
        <v>7256</v>
      </c>
      <c r="P1601" s="2"/>
      <c r="Q1601" s="2" t="s">
        <v>26</v>
      </c>
      <c r="R1601" s="2" t="s">
        <v>26</v>
      </c>
      <c r="S1601" s="2"/>
      <c r="T1601" s="3"/>
      <c r="U1601" s="2"/>
      <c r="V1601" s="2"/>
      <c r="W1601" s="2" t="s">
        <v>579</v>
      </c>
      <c r="X1601" s="2" t="s">
        <v>91</v>
      </c>
      <c r="Y1601" s="2" t="s">
        <v>519</v>
      </c>
      <c r="Z1601" s="2" t="s">
        <v>92</v>
      </c>
      <c r="AA1601" s="2" t="s">
        <v>90</v>
      </c>
      <c r="AB1601" s="2"/>
      <c r="AC1601" s="2" t="s">
        <v>93</v>
      </c>
      <c r="AD1601" s="2">
        <v>1</v>
      </c>
      <c r="AE1601" s="2" t="s">
        <v>692</v>
      </c>
      <c r="AF1601" s="2" t="s">
        <v>693</v>
      </c>
      <c r="AG1601" s="2" t="s">
        <v>103</v>
      </c>
      <c r="AH1601" s="2" t="s">
        <v>2</v>
      </c>
      <c r="AI1601" s="2" t="s">
        <v>699</v>
      </c>
      <c r="AJ1601" s="2" t="s">
        <v>731</v>
      </c>
      <c r="AK1601" s="2" t="s">
        <v>732</v>
      </c>
      <c r="AL1601" s="2" t="s">
        <v>103</v>
      </c>
      <c r="AM1601" s="2" t="s">
        <v>169</v>
      </c>
      <c r="AN1601" s="2"/>
      <c r="AO1601" s="22">
        <v>0</v>
      </c>
      <c r="AP1601" s="22">
        <v>0</v>
      </c>
      <c r="AQ1601" s="22">
        <v>0</v>
      </c>
      <c r="AR1601" s="22">
        <v>0</v>
      </c>
      <c r="AS1601" s="25">
        <v>5000</v>
      </c>
      <c r="AT1601" s="25">
        <v>0</v>
      </c>
      <c r="AU1601" s="25">
        <v>5579</v>
      </c>
      <c r="AV1601" s="25">
        <v>0</v>
      </c>
      <c r="AW1601" s="25">
        <v>5000</v>
      </c>
      <c r="AX1601" s="25">
        <v>5579</v>
      </c>
      <c r="AY1601" s="25">
        <v>579</v>
      </c>
    </row>
    <row r="1602" spans="2:51" hidden="1">
      <c r="B1602" s="5" t="s">
        <v>18</v>
      </c>
      <c r="C1602" s="2" t="s">
        <v>99</v>
      </c>
      <c r="D1602" s="2" t="s">
        <v>100</v>
      </c>
      <c r="E1602" s="2"/>
      <c r="F1602" s="2"/>
      <c r="G1602" s="3">
        <v>46253</v>
      </c>
      <c r="H1602" s="2" t="s">
        <v>7257</v>
      </c>
      <c r="I1602" s="3">
        <v>46253</v>
      </c>
      <c r="J1602" s="2" t="s">
        <v>7258</v>
      </c>
      <c r="K1602" s="2"/>
      <c r="L1602" s="2"/>
      <c r="M1602" s="2" t="s">
        <v>90</v>
      </c>
      <c r="N1602" s="3"/>
      <c r="O1602" s="2" t="s">
        <v>7259</v>
      </c>
      <c r="P1602" s="2"/>
      <c r="Q1602" s="2" t="s">
        <v>26</v>
      </c>
      <c r="R1602" s="2" t="s">
        <v>26</v>
      </c>
      <c r="S1602" s="2"/>
      <c r="T1602" s="3"/>
      <c r="U1602" s="2"/>
      <c r="V1602" s="2"/>
      <c r="W1602" s="2" t="s">
        <v>579</v>
      </c>
      <c r="X1602" s="2" t="s">
        <v>91</v>
      </c>
      <c r="Y1602" s="2" t="s">
        <v>519</v>
      </c>
      <c r="Z1602" s="2" t="s">
        <v>92</v>
      </c>
      <c r="AA1602" s="2" t="s">
        <v>90</v>
      </c>
      <c r="AB1602" s="2"/>
      <c r="AC1602" s="2" t="s">
        <v>93</v>
      </c>
      <c r="AD1602" s="2">
        <v>1</v>
      </c>
      <c r="AE1602" s="2" t="s">
        <v>692</v>
      </c>
      <c r="AF1602" s="2" t="s">
        <v>693</v>
      </c>
      <c r="AG1602" s="2" t="s">
        <v>103</v>
      </c>
      <c r="AH1602" s="2" t="s">
        <v>2</v>
      </c>
      <c r="AI1602" s="2" t="s">
        <v>699</v>
      </c>
      <c r="AJ1602" s="2" t="s">
        <v>731</v>
      </c>
      <c r="AK1602" s="2" t="s">
        <v>732</v>
      </c>
      <c r="AL1602" s="2" t="s">
        <v>103</v>
      </c>
      <c r="AM1602" s="2" t="s">
        <v>169</v>
      </c>
      <c r="AN1602" s="2"/>
      <c r="AO1602" s="22">
        <v>0</v>
      </c>
      <c r="AP1602" s="22">
        <v>0</v>
      </c>
      <c r="AQ1602" s="22">
        <v>0</v>
      </c>
      <c r="AR1602" s="22">
        <v>0</v>
      </c>
      <c r="AS1602" s="25">
        <v>5000</v>
      </c>
      <c r="AT1602" s="25">
        <v>0</v>
      </c>
      <c r="AU1602" s="25">
        <v>5579</v>
      </c>
      <c r="AV1602" s="25">
        <v>0</v>
      </c>
      <c r="AW1602" s="25">
        <v>5000</v>
      </c>
      <c r="AX1602" s="25">
        <v>5579</v>
      </c>
      <c r="AY1602" s="25">
        <v>579</v>
      </c>
    </row>
    <row r="1603" spans="2:51" hidden="1">
      <c r="B1603" s="5" t="s">
        <v>18</v>
      </c>
      <c r="C1603" s="2" t="s">
        <v>99</v>
      </c>
      <c r="D1603" s="2" t="s">
        <v>100</v>
      </c>
      <c r="E1603" s="2"/>
      <c r="F1603" s="2"/>
      <c r="G1603" s="3">
        <v>46253</v>
      </c>
      <c r="H1603" s="2" t="s">
        <v>7260</v>
      </c>
      <c r="I1603" s="3">
        <v>46253</v>
      </c>
      <c r="J1603" s="2" t="s">
        <v>7261</v>
      </c>
      <c r="K1603" s="2"/>
      <c r="L1603" s="2"/>
      <c r="M1603" s="2" t="s">
        <v>90</v>
      </c>
      <c r="N1603" s="3"/>
      <c r="O1603" s="2" t="s">
        <v>7262</v>
      </c>
      <c r="P1603" s="2"/>
      <c r="Q1603" s="2" t="s">
        <v>26</v>
      </c>
      <c r="R1603" s="2" t="s">
        <v>26</v>
      </c>
      <c r="S1603" s="2"/>
      <c r="T1603" s="3"/>
      <c r="U1603" s="2"/>
      <c r="V1603" s="2"/>
      <c r="W1603" s="2" t="s">
        <v>579</v>
      </c>
      <c r="X1603" s="2" t="s">
        <v>91</v>
      </c>
      <c r="Y1603" s="2" t="s">
        <v>519</v>
      </c>
      <c r="Z1603" s="2" t="s">
        <v>92</v>
      </c>
      <c r="AA1603" s="2" t="s">
        <v>90</v>
      </c>
      <c r="AB1603" s="2"/>
      <c r="AC1603" s="2" t="s">
        <v>93</v>
      </c>
      <c r="AD1603" s="2">
        <v>1</v>
      </c>
      <c r="AE1603" s="2" t="s">
        <v>692</v>
      </c>
      <c r="AF1603" s="2" t="s">
        <v>693</v>
      </c>
      <c r="AG1603" s="2" t="s">
        <v>103</v>
      </c>
      <c r="AH1603" s="2" t="s">
        <v>2</v>
      </c>
      <c r="AI1603" s="2" t="s">
        <v>699</v>
      </c>
      <c r="AJ1603" s="2" t="s">
        <v>731</v>
      </c>
      <c r="AK1603" s="2" t="s">
        <v>732</v>
      </c>
      <c r="AL1603" s="2" t="s">
        <v>103</v>
      </c>
      <c r="AM1603" s="2" t="s">
        <v>169</v>
      </c>
      <c r="AN1603" s="2"/>
      <c r="AO1603" s="22">
        <v>0</v>
      </c>
      <c r="AP1603" s="22">
        <v>0</v>
      </c>
      <c r="AQ1603" s="22">
        <v>0</v>
      </c>
      <c r="AR1603" s="22">
        <v>0</v>
      </c>
      <c r="AS1603" s="25">
        <v>5000</v>
      </c>
      <c r="AT1603" s="25">
        <v>0</v>
      </c>
      <c r="AU1603" s="25">
        <v>5579</v>
      </c>
      <c r="AV1603" s="25">
        <v>0</v>
      </c>
      <c r="AW1603" s="25">
        <v>5000</v>
      </c>
      <c r="AX1603" s="25">
        <v>5579</v>
      </c>
      <c r="AY1603" s="25">
        <v>579</v>
      </c>
    </row>
    <row r="1604" spans="2:51" hidden="1">
      <c r="B1604" s="5" t="s">
        <v>18</v>
      </c>
      <c r="C1604" s="2" t="s">
        <v>99</v>
      </c>
      <c r="D1604" s="2" t="s">
        <v>100</v>
      </c>
      <c r="E1604" s="2"/>
      <c r="F1604" s="2"/>
      <c r="G1604" s="3">
        <v>46253</v>
      </c>
      <c r="H1604" s="2" t="s">
        <v>7263</v>
      </c>
      <c r="I1604" s="3">
        <v>46253</v>
      </c>
      <c r="J1604" s="2" t="s">
        <v>7264</v>
      </c>
      <c r="K1604" s="2"/>
      <c r="L1604" s="2"/>
      <c r="M1604" s="2" t="s">
        <v>90</v>
      </c>
      <c r="N1604" s="3"/>
      <c r="O1604" s="2" t="s">
        <v>7265</v>
      </c>
      <c r="P1604" s="2"/>
      <c r="Q1604" s="2" t="s">
        <v>26</v>
      </c>
      <c r="R1604" s="2" t="s">
        <v>26</v>
      </c>
      <c r="S1604" s="2"/>
      <c r="T1604" s="3"/>
      <c r="U1604" s="2"/>
      <c r="V1604" s="2"/>
      <c r="W1604" s="2" t="s">
        <v>815</v>
      </c>
      <c r="X1604" s="2" t="s">
        <v>91</v>
      </c>
      <c r="Y1604" s="2" t="s">
        <v>519</v>
      </c>
      <c r="Z1604" s="2" t="s">
        <v>92</v>
      </c>
      <c r="AA1604" s="2" t="s">
        <v>90</v>
      </c>
      <c r="AB1604" s="2"/>
      <c r="AC1604" s="2" t="s">
        <v>93</v>
      </c>
      <c r="AD1604" s="2">
        <v>1</v>
      </c>
      <c r="AE1604" s="2" t="s">
        <v>692</v>
      </c>
      <c r="AF1604" s="2" t="s">
        <v>693</v>
      </c>
      <c r="AG1604" s="2" t="s">
        <v>103</v>
      </c>
      <c r="AH1604" s="2" t="s">
        <v>2</v>
      </c>
      <c r="AI1604" s="2" t="s">
        <v>699</v>
      </c>
      <c r="AJ1604" s="2" t="s">
        <v>731</v>
      </c>
      <c r="AK1604" s="2" t="s">
        <v>732</v>
      </c>
      <c r="AL1604" s="2" t="s">
        <v>103</v>
      </c>
      <c r="AM1604" s="2" t="s">
        <v>169</v>
      </c>
      <c r="AN1604" s="2"/>
      <c r="AO1604" s="22">
        <v>0</v>
      </c>
      <c r="AP1604" s="22">
        <v>0</v>
      </c>
      <c r="AQ1604" s="22">
        <v>0</v>
      </c>
      <c r="AR1604" s="22">
        <v>0</v>
      </c>
      <c r="AS1604" s="25">
        <v>5000</v>
      </c>
      <c r="AT1604" s="25">
        <v>0</v>
      </c>
      <c r="AU1604" s="25">
        <v>5579</v>
      </c>
      <c r="AV1604" s="25">
        <v>0</v>
      </c>
      <c r="AW1604" s="25">
        <v>5000</v>
      </c>
      <c r="AX1604" s="25">
        <v>5579</v>
      </c>
      <c r="AY1604" s="25">
        <v>579</v>
      </c>
    </row>
    <row r="1605" spans="2:51" hidden="1">
      <c r="B1605" s="5" t="s">
        <v>20</v>
      </c>
      <c r="C1605" s="2" t="s">
        <v>144</v>
      </c>
      <c r="D1605" s="2"/>
      <c r="E1605" s="2"/>
      <c r="F1605" s="2"/>
      <c r="G1605" s="3">
        <v>46253</v>
      </c>
      <c r="H1605" s="2" t="s">
        <v>7266</v>
      </c>
      <c r="I1605" s="3">
        <v>46253</v>
      </c>
      <c r="J1605" s="2" t="s">
        <v>7267</v>
      </c>
      <c r="K1605" s="2"/>
      <c r="L1605" s="2"/>
      <c r="M1605" s="2" t="s">
        <v>90</v>
      </c>
      <c r="N1605" s="3"/>
      <c r="O1605" s="2"/>
      <c r="P1605" s="2"/>
      <c r="Q1605" s="2" t="s">
        <v>614</v>
      </c>
      <c r="R1605" s="2" t="s">
        <v>614</v>
      </c>
      <c r="S1605" s="2" t="s">
        <v>614</v>
      </c>
      <c r="T1605" s="3">
        <v>46253</v>
      </c>
      <c r="U1605" s="2" t="s">
        <v>7268</v>
      </c>
      <c r="V1605" s="2" t="s">
        <v>7269</v>
      </c>
      <c r="W1605" s="2" t="s">
        <v>948</v>
      </c>
      <c r="X1605" s="2" t="s">
        <v>113</v>
      </c>
      <c r="Y1605" s="2" t="s">
        <v>221</v>
      </c>
      <c r="Z1605" s="2" t="s">
        <v>92</v>
      </c>
      <c r="AA1605" s="2" t="s">
        <v>90</v>
      </c>
      <c r="AB1605" s="2"/>
      <c r="AC1605" s="2" t="s">
        <v>114</v>
      </c>
      <c r="AD1605" s="2">
        <v>1</v>
      </c>
      <c r="AE1605" s="2" t="s">
        <v>384</v>
      </c>
      <c r="AF1605" s="2" t="s">
        <v>384</v>
      </c>
      <c r="AG1605" s="2" t="s">
        <v>103</v>
      </c>
      <c r="AH1605" s="2" t="s">
        <v>384</v>
      </c>
      <c r="AI1605" s="2"/>
      <c r="AJ1605" s="2" t="s">
        <v>258</v>
      </c>
      <c r="AK1605" s="2" t="s">
        <v>258</v>
      </c>
      <c r="AL1605" s="2" t="s">
        <v>129</v>
      </c>
      <c r="AM1605" s="2" t="s">
        <v>223</v>
      </c>
      <c r="AN1605" s="2"/>
      <c r="AO1605" s="22">
        <v>0</v>
      </c>
      <c r="AP1605" s="22">
        <v>0</v>
      </c>
      <c r="AQ1605" s="22">
        <v>0</v>
      </c>
      <c r="AR1605" s="22">
        <v>0</v>
      </c>
      <c r="AS1605" s="25">
        <v>16591</v>
      </c>
      <c r="AT1605" s="25">
        <v>0</v>
      </c>
      <c r="AU1605" s="25">
        <v>24404</v>
      </c>
      <c r="AV1605" s="25">
        <v>0</v>
      </c>
      <c r="AW1605" s="25">
        <v>16591</v>
      </c>
      <c r="AX1605" s="25">
        <v>24404</v>
      </c>
      <c r="AY1605" s="25">
        <v>7813</v>
      </c>
    </row>
    <row r="1606" spans="2:51" hidden="1">
      <c r="B1606" s="5" t="s">
        <v>20</v>
      </c>
      <c r="C1606" s="2" t="s">
        <v>144</v>
      </c>
      <c r="D1606" s="2"/>
      <c r="E1606" s="2"/>
      <c r="F1606" s="2"/>
      <c r="G1606" s="3">
        <v>46253</v>
      </c>
      <c r="H1606" s="2" t="s">
        <v>7270</v>
      </c>
      <c r="I1606" s="3">
        <v>46253</v>
      </c>
      <c r="J1606" s="2" t="s">
        <v>7271</v>
      </c>
      <c r="K1606" s="2"/>
      <c r="L1606" s="2"/>
      <c r="M1606" s="2" t="s">
        <v>90</v>
      </c>
      <c r="N1606" s="3"/>
      <c r="O1606" s="2"/>
      <c r="P1606" s="2"/>
      <c r="Q1606" s="2" t="s">
        <v>614</v>
      </c>
      <c r="R1606" s="2" t="s">
        <v>614</v>
      </c>
      <c r="S1606" s="2" t="s">
        <v>614</v>
      </c>
      <c r="T1606" s="3">
        <v>46253</v>
      </c>
      <c r="U1606" s="2" t="s">
        <v>7272</v>
      </c>
      <c r="V1606" s="2" t="s">
        <v>7273</v>
      </c>
      <c r="W1606" s="2" t="s">
        <v>930</v>
      </c>
      <c r="X1606" s="2" t="s">
        <v>113</v>
      </c>
      <c r="Y1606" s="2" t="s">
        <v>221</v>
      </c>
      <c r="Z1606" s="2" t="s">
        <v>92</v>
      </c>
      <c r="AA1606" s="2" t="s">
        <v>90</v>
      </c>
      <c r="AB1606" s="2"/>
      <c r="AC1606" s="2" t="s">
        <v>114</v>
      </c>
      <c r="AD1606" s="2">
        <v>1</v>
      </c>
      <c r="AE1606" s="2" t="s">
        <v>384</v>
      </c>
      <c r="AF1606" s="2" t="s">
        <v>384</v>
      </c>
      <c r="AG1606" s="2" t="s">
        <v>103</v>
      </c>
      <c r="AH1606" s="2" t="s">
        <v>384</v>
      </c>
      <c r="AI1606" s="2"/>
      <c r="AJ1606" s="2" t="s">
        <v>258</v>
      </c>
      <c r="AK1606" s="2" t="s">
        <v>258</v>
      </c>
      <c r="AL1606" s="2" t="s">
        <v>129</v>
      </c>
      <c r="AM1606" s="2" t="s">
        <v>223</v>
      </c>
      <c r="AN1606" s="2"/>
      <c r="AO1606" s="22">
        <v>0</v>
      </c>
      <c r="AP1606" s="22">
        <v>0</v>
      </c>
      <c r="AQ1606" s="22">
        <v>0</v>
      </c>
      <c r="AR1606" s="22">
        <v>0</v>
      </c>
      <c r="AS1606" s="25">
        <v>18652</v>
      </c>
      <c r="AT1606" s="25">
        <v>0</v>
      </c>
      <c r="AU1606" s="25">
        <v>24404</v>
      </c>
      <c r="AV1606" s="25">
        <v>0</v>
      </c>
      <c r="AW1606" s="25">
        <v>18652</v>
      </c>
      <c r="AX1606" s="25">
        <v>24404</v>
      </c>
      <c r="AY1606" s="25">
        <v>5752</v>
      </c>
    </row>
    <row r="1607" spans="2:51" hidden="1">
      <c r="B1607" s="5" t="s">
        <v>20</v>
      </c>
      <c r="C1607" s="2" t="s">
        <v>144</v>
      </c>
      <c r="D1607" s="2"/>
      <c r="E1607" s="2"/>
      <c r="F1607" s="2"/>
      <c r="G1607" s="3">
        <v>46253</v>
      </c>
      <c r="H1607" s="2" t="s">
        <v>7274</v>
      </c>
      <c r="I1607" s="3">
        <v>46253</v>
      </c>
      <c r="J1607" s="2" t="s">
        <v>7275</v>
      </c>
      <c r="K1607" s="2"/>
      <c r="L1607" s="2"/>
      <c r="M1607" s="2" t="s">
        <v>90</v>
      </c>
      <c r="N1607" s="3"/>
      <c r="O1607" s="2"/>
      <c r="P1607" s="2"/>
      <c r="Q1607" s="2" t="s">
        <v>33</v>
      </c>
      <c r="R1607" s="2" t="s">
        <v>33</v>
      </c>
      <c r="S1607" s="2" t="s">
        <v>33</v>
      </c>
      <c r="T1607" s="3">
        <v>46253</v>
      </c>
      <c r="U1607" s="2" t="s">
        <v>7276</v>
      </c>
      <c r="V1607" s="2" t="s">
        <v>7277</v>
      </c>
      <c r="W1607" s="2" t="s">
        <v>877</v>
      </c>
      <c r="X1607" s="2" t="s">
        <v>113</v>
      </c>
      <c r="Y1607" s="2" t="s">
        <v>221</v>
      </c>
      <c r="Z1607" s="2" t="s">
        <v>92</v>
      </c>
      <c r="AA1607" s="2" t="s">
        <v>90</v>
      </c>
      <c r="AB1607" s="2"/>
      <c r="AC1607" s="2" t="s">
        <v>93</v>
      </c>
      <c r="AD1607" s="2">
        <v>1</v>
      </c>
      <c r="AE1607" s="2" t="s">
        <v>583</v>
      </c>
      <c r="AF1607" s="2" t="s">
        <v>583</v>
      </c>
      <c r="AG1607" s="2" t="s">
        <v>129</v>
      </c>
      <c r="AH1607" s="2" t="s">
        <v>150</v>
      </c>
      <c r="AI1607" s="2" t="s">
        <v>584</v>
      </c>
      <c r="AJ1607" s="2" t="s">
        <v>217</v>
      </c>
      <c r="AK1607" s="2" t="s">
        <v>218</v>
      </c>
      <c r="AL1607" s="2" t="s">
        <v>129</v>
      </c>
      <c r="AM1607" s="2" t="s">
        <v>219</v>
      </c>
      <c r="AN1607" s="2" t="s">
        <v>419</v>
      </c>
      <c r="AO1607" s="22">
        <v>0</v>
      </c>
      <c r="AP1607" s="22">
        <v>0</v>
      </c>
      <c r="AQ1607" s="22">
        <v>0</v>
      </c>
      <c r="AR1607" s="22">
        <v>0</v>
      </c>
      <c r="AS1607" s="25">
        <v>9679</v>
      </c>
      <c r="AT1607" s="25">
        <v>0</v>
      </c>
      <c r="AU1607" s="25">
        <v>11484</v>
      </c>
      <c r="AV1607" s="25">
        <v>0</v>
      </c>
      <c r="AW1607" s="25">
        <v>9679</v>
      </c>
      <c r="AX1607" s="25">
        <v>11484</v>
      </c>
      <c r="AY1607" s="25">
        <v>1805</v>
      </c>
    </row>
    <row r="1608" spans="2:51" hidden="1">
      <c r="B1608" s="5" t="s">
        <v>20</v>
      </c>
      <c r="C1608" s="2" t="s">
        <v>144</v>
      </c>
      <c r="D1608" s="2"/>
      <c r="E1608" s="2"/>
      <c r="F1608" s="2"/>
      <c r="G1608" s="3">
        <v>46253</v>
      </c>
      <c r="H1608" s="2" t="s">
        <v>7278</v>
      </c>
      <c r="I1608" s="3">
        <v>46253</v>
      </c>
      <c r="J1608" s="2" t="s">
        <v>7279</v>
      </c>
      <c r="K1608" s="2"/>
      <c r="L1608" s="2"/>
      <c r="M1608" s="2" t="s">
        <v>90</v>
      </c>
      <c r="N1608" s="3"/>
      <c r="O1608" s="2"/>
      <c r="P1608" s="2"/>
      <c r="Q1608" s="2" t="s">
        <v>33</v>
      </c>
      <c r="R1608" s="2" t="s">
        <v>33</v>
      </c>
      <c r="S1608" s="2" t="s">
        <v>33</v>
      </c>
      <c r="T1608" s="3">
        <v>46253</v>
      </c>
      <c r="U1608" s="2" t="s">
        <v>7280</v>
      </c>
      <c r="V1608" s="2" t="s">
        <v>7281</v>
      </c>
      <c r="W1608" s="2" t="s">
        <v>7282</v>
      </c>
      <c r="X1608" s="2" t="s">
        <v>2130</v>
      </c>
      <c r="Y1608" s="2" t="s">
        <v>221</v>
      </c>
      <c r="Z1608" s="2" t="s">
        <v>92</v>
      </c>
      <c r="AA1608" s="2" t="s">
        <v>90</v>
      </c>
      <c r="AB1608" s="2"/>
      <c r="AC1608" s="2" t="s">
        <v>93</v>
      </c>
      <c r="AD1608" s="2">
        <v>1</v>
      </c>
      <c r="AE1608" s="2" t="s">
        <v>583</v>
      </c>
      <c r="AF1608" s="2" t="s">
        <v>583</v>
      </c>
      <c r="AG1608" s="2" t="s">
        <v>129</v>
      </c>
      <c r="AH1608" s="2" t="s">
        <v>150</v>
      </c>
      <c r="AI1608" s="2" t="s">
        <v>584</v>
      </c>
      <c r="AJ1608" s="2" t="s">
        <v>217</v>
      </c>
      <c r="AK1608" s="2" t="s">
        <v>218</v>
      </c>
      <c r="AL1608" s="2" t="s">
        <v>129</v>
      </c>
      <c r="AM1608" s="2" t="s">
        <v>219</v>
      </c>
      <c r="AN1608" s="2" t="s">
        <v>419</v>
      </c>
      <c r="AO1608" s="22">
        <v>0</v>
      </c>
      <c r="AP1608" s="22">
        <v>0</v>
      </c>
      <c r="AQ1608" s="22">
        <v>0</v>
      </c>
      <c r="AR1608" s="22">
        <v>0</v>
      </c>
      <c r="AS1608" s="25">
        <v>7618</v>
      </c>
      <c r="AT1608" s="25">
        <v>0</v>
      </c>
      <c r="AU1608" s="25">
        <v>8701</v>
      </c>
      <c r="AV1608" s="25">
        <v>0</v>
      </c>
      <c r="AW1608" s="25">
        <v>7618</v>
      </c>
      <c r="AX1608" s="25">
        <v>8701</v>
      </c>
      <c r="AY1608" s="25">
        <v>1083</v>
      </c>
    </row>
    <row r="1609" spans="2:51" hidden="1">
      <c r="B1609" s="5" t="s">
        <v>20</v>
      </c>
      <c r="C1609" s="2" t="s">
        <v>144</v>
      </c>
      <c r="D1609" s="2"/>
      <c r="E1609" s="2"/>
      <c r="F1609" s="2"/>
      <c r="G1609" s="3">
        <v>46253</v>
      </c>
      <c r="H1609" s="2" t="s">
        <v>7283</v>
      </c>
      <c r="I1609" s="3">
        <v>46253</v>
      </c>
      <c r="J1609" s="2" t="s">
        <v>7284</v>
      </c>
      <c r="K1609" s="2"/>
      <c r="L1609" s="2"/>
      <c r="M1609" s="2" t="s">
        <v>90</v>
      </c>
      <c r="N1609" s="3"/>
      <c r="O1609" s="2"/>
      <c r="P1609" s="2"/>
      <c r="Q1609" s="2" t="s">
        <v>33</v>
      </c>
      <c r="R1609" s="2" t="s">
        <v>33</v>
      </c>
      <c r="S1609" s="2" t="s">
        <v>33</v>
      </c>
      <c r="T1609" s="3">
        <v>46253</v>
      </c>
      <c r="U1609" s="2" t="s">
        <v>7285</v>
      </c>
      <c r="V1609" s="2" t="s">
        <v>7286</v>
      </c>
      <c r="W1609" s="2" t="s">
        <v>781</v>
      </c>
      <c r="X1609" s="2" t="s">
        <v>113</v>
      </c>
      <c r="Y1609" s="2" t="s">
        <v>221</v>
      </c>
      <c r="Z1609" s="2" t="s">
        <v>92</v>
      </c>
      <c r="AA1609" s="2" t="s">
        <v>90</v>
      </c>
      <c r="AB1609" s="2"/>
      <c r="AC1609" s="2" t="s">
        <v>93</v>
      </c>
      <c r="AD1609" s="2">
        <v>1</v>
      </c>
      <c r="AE1609" s="2" t="s">
        <v>583</v>
      </c>
      <c r="AF1609" s="2" t="s">
        <v>583</v>
      </c>
      <c r="AG1609" s="2" t="s">
        <v>129</v>
      </c>
      <c r="AH1609" s="2" t="s">
        <v>150</v>
      </c>
      <c r="AI1609" s="2" t="s">
        <v>584</v>
      </c>
      <c r="AJ1609" s="2" t="s">
        <v>217</v>
      </c>
      <c r="AK1609" s="2" t="s">
        <v>218</v>
      </c>
      <c r="AL1609" s="2" t="s">
        <v>129</v>
      </c>
      <c r="AM1609" s="2" t="s">
        <v>219</v>
      </c>
      <c r="AN1609" s="2" t="s">
        <v>419</v>
      </c>
      <c r="AO1609" s="22">
        <v>0</v>
      </c>
      <c r="AP1609" s="22">
        <v>0</v>
      </c>
      <c r="AQ1609" s="22">
        <v>0</v>
      </c>
      <c r="AR1609" s="22">
        <v>0</v>
      </c>
      <c r="AS1609" s="25">
        <v>9679</v>
      </c>
      <c r="AT1609" s="25">
        <v>0</v>
      </c>
      <c r="AU1609" s="25">
        <v>11484</v>
      </c>
      <c r="AV1609" s="25">
        <v>0</v>
      </c>
      <c r="AW1609" s="25">
        <v>9679</v>
      </c>
      <c r="AX1609" s="25">
        <v>11484</v>
      </c>
      <c r="AY1609" s="25">
        <v>1805</v>
      </c>
    </row>
    <row r="1610" spans="2:51" hidden="1">
      <c r="B1610" s="5" t="s">
        <v>20</v>
      </c>
      <c r="C1610" s="2" t="s">
        <v>144</v>
      </c>
      <c r="D1610" s="2"/>
      <c r="E1610" s="2"/>
      <c r="F1610" s="2"/>
      <c r="G1610" s="3">
        <v>46253</v>
      </c>
      <c r="H1610" s="2" t="s">
        <v>7287</v>
      </c>
      <c r="I1610" s="3">
        <v>46253</v>
      </c>
      <c r="J1610" s="2" t="s">
        <v>7288</v>
      </c>
      <c r="K1610" s="12"/>
      <c r="L1610" s="2"/>
      <c r="M1610" s="2" t="s">
        <v>90</v>
      </c>
      <c r="N1610" s="3"/>
      <c r="O1610" s="2"/>
      <c r="P1610" s="2"/>
      <c r="Q1610" s="2" t="s">
        <v>33</v>
      </c>
      <c r="R1610" s="2" t="s">
        <v>33</v>
      </c>
      <c r="S1610" s="2" t="s">
        <v>33</v>
      </c>
      <c r="T1610" s="3">
        <v>46253</v>
      </c>
      <c r="U1610" s="2" t="s">
        <v>7289</v>
      </c>
      <c r="V1610" s="2" t="s">
        <v>7290</v>
      </c>
      <c r="W1610" s="2" t="s">
        <v>599</v>
      </c>
      <c r="X1610" s="2" t="s">
        <v>113</v>
      </c>
      <c r="Y1610" s="2" t="s">
        <v>221</v>
      </c>
      <c r="Z1610" s="2" t="s">
        <v>92</v>
      </c>
      <c r="AA1610" s="2" t="s">
        <v>90</v>
      </c>
      <c r="AB1610" s="2"/>
      <c r="AC1610" s="2" t="s">
        <v>93</v>
      </c>
      <c r="AD1610" s="2">
        <v>1</v>
      </c>
      <c r="AE1610" s="2" t="s">
        <v>583</v>
      </c>
      <c r="AF1610" s="2" t="s">
        <v>583</v>
      </c>
      <c r="AG1610" s="2" t="s">
        <v>129</v>
      </c>
      <c r="AH1610" s="2" t="s">
        <v>150</v>
      </c>
      <c r="AI1610" s="2" t="s">
        <v>584</v>
      </c>
      <c r="AJ1610" s="2" t="s">
        <v>217</v>
      </c>
      <c r="AK1610" s="2" t="s">
        <v>218</v>
      </c>
      <c r="AL1610" s="2" t="s">
        <v>129</v>
      </c>
      <c r="AM1610" s="2" t="s">
        <v>219</v>
      </c>
      <c r="AN1610" s="2" t="s">
        <v>419</v>
      </c>
      <c r="AO1610" s="22">
        <v>0</v>
      </c>
      <c r="AP1610" s="22">
        <v>0</v>
      </c>
      <c r="AQ1610" s="22">
        <v>0</v>
      </c>
      <c r="AR1610" s="22">
        <v>0</v>
      </c>
      <c r="AS1610" s="25">
        <v>9679</v>
      </c>
      <c r="AT1610" s="25">
        <v>0</v>
      </c>
      <c r="AU1610" s="25">
        <v>11484</v>
      </c>
      <c r="AV1610" s="25">
        <v>0</v>
      </c>
      <c r="AW1610" s="25">
        <v>9679</v>
      </c>
      <c r="AX1610" s="25">
        <v>11484</v>
      </c>
      <c r="AY1610" s="25">
        <v>1805</v>
      </c>
    </row>
    <row r="1611" spans="2:51" hidden="1">
      <c r="B1611" s="5" t="s">
        <v>20</v>
      </c>
      <c r="C1611" s="2" t="s">
        <v>144</v>
      </c>
      <c r="D1611" s="2" t="s">
        <v>100</v>
      </c>
      <c r="E1611" s="2"/>
      <c r="F1611" s="2"/>
      <c r="G1611" s="3">
        <v>46253</v>
      </c>
      <c r="H1611" s="2" t="s">
        <v>7291</v>
      </c>
      <c r="I1611" s="3">
        <v>46253</v>
      </c>
      <c r="J1611" s="2" t="s">
        <v>7292</v>
      </c>
      <c r="K1611" s="2"/>
      <c r="L1611" s="2"/>
      <c r="M1611" s="2" t="s">
        <v>90</v>
      </c>
      <c r="N1611" s="3"/>
      <c r="O1611" s="2"/>
      <c r="P1611" s="2"/>
      <c r="Q1611" s="2" t="s">
        <v>612</v>
      </c>
      <c r="R1611" s="2" t="s">
        <v>612</v>
      </c>
      <c r="S1611" s="2" t="s">
        <v>612</v>
      </c>
      <c r="T1611" s="3">
        <v>46253</v>
      </c>
      <c r="U1611" s="2" t="s">
        <v>7293</v>
      </c>
      <c r="V1611" s="2" t="s">
        <v>7294</v>
      </c>
      <c r="W1611" s="2" t="s">
        <v>1754</v>
      </c>
      <c r="X1611" s="2" t="s">
        <v>91</v>
      </c>
      <c r="Y1611" s="2" t="s">
        <v>383</v>
      </c>
      <c r="Z1611" s="2" t="s">
        <v>92</v>
      </c>
      <c r="AA1611" s="2" t="s">
        <v>90</v>
      </c>
      <c r="AB1611" s="2"/>
      <c r="AC1611" s="2" t="s">
        <v>114</v>
      </c>
      <c r="AD1611" s="2">
        <v>1</v>
      </c>
      <c r="AE1611" s="2" t="s">
        <v>762</v>
      </c>
      <c r="AF1611" s="2" t="s">
        <v>763</v>
      </c>
      <c r="AG1611" s="2" t="s">
        <v>8</v>
      </c>
      <c r="AH1611" s="2" t="s">
        <v>764</v>
      </c>
      <c r="AI1611" s="2" t="s">
        <v>765</v>
      </c>
      <c r="AJ1611" s="2" t="s">
        <v>183</v>
      </c>
      <c r="AK1611" s="2" t="s">
        <v>184</v>
      </c>
      <c r="AL1611" s="2" t="s">
        <v>184</v>
      </c>
      <c r="AM1611" s="2" t="s">
        <v>185</v>
      </c>
      <c r="AN1611" s="2"/>
      <c r="AO1611" s="22">
        <v>0</v>
      </c>
      <c r="AP1611" s="22">
        <v>0</v>
      </c>
      <c r="AQ1611" s="22">
        <v>0</v>
      </c>
      <c r="AR1611" s="22">
        <v>0</v>
      </c>
      <c r="AS1611" s="25">
        <v>12000</v>
      </c>
      <c r="AT1611" s="25">
        <v>0</v>
      </c>
      <c r="AU1611" s="25">
        <v>13488</v>
      </c>
      <c r="AV1611" s="25">
        <v>0</v>
      </c>
      <c r="AW1611" s="25">
        <v>12000</v>
      </c>
      <c r="AX1611" s="25">
        <v>13488</v>
      </c>
      <c r="AY1611" s="25">
        <v>1488</v>
      </c>
    </row>
    <row r="1612" spans="2:51" hidden="1">
      <c r="B1612" s="5" t="s">
        <v>20</v>
      </c>
      <c r="C1612" s="2" t="s">
        <v>144</v>
      </c>
      <c r="D1612" s="2" t="s">
        <v>100</v>
      </c>
      <c r="E1612" s="2"/>
      <c r="F1612" s="2"/>
      <c r="G1612" s="3">
        <v>46253</v>
      </c>
      <c r="H1612" s="2" t="s">
        <v>7295</v>
      </c>
      <c r="I1612" s="3">
        <v>46253</v>
      </c>
      <c r="J1612" s="2" t="s">
        <v>7296</v>
      </c>
      <c r="K1612" s="2"/>
      <c r="L1612" s="2"/>
      <c r="M1612" s="2" t="s">
        <v>90</v>
      </c>
      <c r="N1612" s="3"/>
      <c r="O1612" s="2"/>
      <c r="P1612" s="2"/>
      <c r="Q1612" s="2" t="s">
        <v>36</v>
      </c>
      <c r="R1612" s="2" t="s">
        <v>36</v>
      </c>
      <c r="S1612" s="2" t="s">
        <v>36</v>
      </c>
      <c r="T1612" s="3">
        <v>46253</v>
      </c>
      <c r="U1612" s="2" t="s">
        <v>7297</v>
      </c>
      <c r="V1612" s="2" t="s">
        <v>7298</v>
      </c>
      <c r="W1612" s="2" t="s">
        <v>1208</v>
      </c>
      <c r="X1612" s="2" t="s">
        <v>113</v>
      </c>
      <c r="Y1612" s="2" t="s">
        <v>1209</v>
      </c>
      <c r="Z1612" s="2" t="s">
        <v>92</v>
      </c>
      <c r="AA1612" s="2" t="s">
        <v>90</v>
      </c>
      <c r="AB1612" s="2"/>
      <c r="AC1612" s="2" t="s">
        <v>114</v>
      </c>
      <c r="AD1612" s="2">
        <v>1</v>
      </c>
      <c r="AE1612" s="2" t="s">
        <v>352</v>
      </c>
      <c r="AF1612" s="2" t="s">
        <v>352</v>
      </c>
      <c r="AG1612" s="2" t="s">
        <v>103</v>
      </c>
      <c r="AH1612" s="2"/>
      <c r="AI1612" s="2"/>
      <c r="AJ1612" s="2" t="s">
        <v>369</v>
      </c>
      <c r="AK1612" s="2" t="s">
        <v>370</v>
      </c>
      <c r="AL1612" s="2" t="s">
        <v>126</v>
      </c>
      <c r="AM1612" s="2" t="s">
        <v>371</v>
      </c>
      <c r="AN1612" s="2" t="s">
        <v>1788</v>
      </c>
      <c r="AO1612" s="22">
        <v>0</v>
      </c>
      <c r="AP1612" s="22">
        <v>0</v>
      </c>
      <c r="AQ1612" s="22">
        <v>0</v>
      </c>
      <c r="AR1612" s="22">
        <v>0</v>
      </c>
      <c r="AS1612" s="25">
        <v>9400</v>
      </c>
      <c r="AT1612" s="25">
        <v>0</v>
      </c>
      <c r="AU1612" s="25">
        <v>15588</v>
      </c>
      <c r="AV1612" s="25">
        <v>0</v>
      </c>
      <c r="AW1612" s="25">
        <v>9400</v>
      </c>
      <c r="AX1612" s="25">
        <v>15588</v>
      </c>
      <c r="AY1612" s="25">
        <v>6188</v>
      </c>
    </row>
    <row r="1613" spans="2:51" hidden="1">
      <c r="B1613" s="5" t="s">
        <v>20</v>
      </c>
      <c r="C1613" s="2" t="s">
        <v>144</v>
      </c>
      <c r="D1613" s="2" t="s">
        <v>100</v>
      </c>
      <c r="E1613" s="2"/>
      <c r="F1613" s="2"/>
      <c r="G1613" s="3">
        <v>46253</v>
      </c>
      <c r="H1613" s="2" t="s">
        <v>7299</v>
      </c>
      <c r="I1613" s="3">
        <v>46253</v>
      </c>
      <c r="J1613" s="2" t="s">
        <v>7300</v>
      </c>
      <c r="K1613" s="2"/>
      <c r="L1613" s="2"/>
      <c r="M1613" s="2" t="s">
        <v>90</v>
      </c>
      <c r="N1613" s="3"/>
      <c r="O1613" s="2"/>
      <c r="P1613" s="2"/>
      <c r="Q1613" s="2" t="s">
        <v>36</v>
      </c>
      <c r="R1613" s="2" t="s">
        <v>36</v>
      </c>
      <c r="S1613" s="2" t="s">
        <v>36</v>
      </c>
      <c r="T1613" s="3">
        <v>46253</v>
      </c>
      <c r="U1613" s="2" t="s">
        <v>7301</v>
      </c>
      <c r="V1613" s="2" t="s">
        <v>7302</v>
      </c>
      <c r="W1613" s="2" t="s">
        <v>5297</v>
      </c>
      <c r="X1613" s="2" t="s">
        <v>113</v>
      </c>
      <c r="Y1613" s="2"/>
      <c r="Z1613" s="2" t="s">
        <v>92</v>
      </c>
      <c r="AA1613" s="2" t="s">
        <v>90</v>
      </c>
      <c r="AB1613" s="2"/>
      <c r="AC1613" s="2" t="s">
        <v>114</v>
      </c>
      <c r="AD1613" s="2">
        <v>1</v>
      </c>
      <c r="AE1613" s="2" t="s">
        <v>352</v>
      </c>
      <c r="AF1613" s="2" t="s">
        <v>352</v>
      </c>
      <c r="AG1613" s="2" t="s">
        <v>103</v>
      </c>
      <c r="AH1613" s="2"/>
      <c r="AI1613" s="2"/>
      <c r="AJ1613" s="2" t="s">
        <v>369</v>
      </c>
      <c r="AK1613" s="2" t="s">
        <v>370</v>
      </c>
      <c r="AL1613" s="2" t="s">
        <v>126</v>
      </c>
      <c r="AM1613" s="2" t="s">
        <v>371</v>
      </c>
      <c r="AN1613" s="2" t="s">
        <v>602</v>
      </c>
      <c r="AO1613" s="22">
        <v>0</v>
      </c>
      <c r="AP1613" s="22">
        <v>0</v>
      </c>
      <c r="AQ1613" s="22">
        <v>0</v>
      </c>
      <c r="AR1613" s="22">
        <v>0</v>
      </c>
      <c r="AS1613" s="25">
        <v>9400</v>
      </c>
      <c r="AT1613" s="25">
        <v>0</v>
      </c>
      <c r="AU1613" s="25">
        <v>15588</v>
      </c>
      <c r="AV1613" s="25">
        <v>0</v>
      </c>
      <c r="AW1613" s="25">
        <v>9400</v>
      </c>
      <c r="AX1613" s="25">
        <v>15588</v>
      </c>
      <c r="AY1613" s="25">
        <v>6188</v>
      </c>
    </row>
    <row r="1614" spans="2:51" hidden="1">
      <c r="B1614" s="5" t="s">
        <v>20</v>
      </c>
      <c r="C1614" s="2" t="s">
        <v>144</v>
      </c>
      <c r="D1614" s="2"/>
      <c r="E1614" s="2"/>
      <c r="F1614" s="2"/>
      <c r="G1614" s="3">
        <v>46253</v>
      </c>
      <c r="H1614" s="2" t="s">
        <v>7303</v>
      </c>
      <c r="I1614" s="3">
        <v>46253</v>
      </c>
      <c r="J1614" s="2" t="s">
        <v>7304</v>
      </c>
      <c r="K1614" s="2"/>
      <c r="L1614" s="2"/>
      <c r="M1614" s="2" t="s">
        <v>90</v>
      </c>
      <c r="N1614" s="3"/>
      <c r="O1614" s="2"/>
      <c r="P1614" s="2"/>
      <c r="Q1614" s="2" t="s">
        <v>486</v>
      </c>
      <c r="R1614" s="2" t="s">
        <v>486</v>
      </c>
      <c r="S1614" s="2" t="s">
        <v>486</v>
      </c>
      <c r="T1614" s="3">
        <v>46253</v>
      </c>
      <c r="U1614" s="2" t="s">
        <v>7305</v>
      </c>
      <c r="V1614" s="2" t="s">
        <v>7306</v>
      </c>
      <c r="W1614" s="2" t="s">
        <v>687</v>
      </c>
      <c r="X1614" s="2" t="s">
        <v>91</v>
      </c>
      <c r="Y1614" s="2" t="s">
        <v>519</v>
      </c>
      <c r="Z1614" s="2" t="s">
        <v>92</v>
      </c>
      <c r="AA1614" s="2" t="s">
        <v>90</v>
      </c>
      <c r="AB1614" s="2"/>
      <c r="AC1614" s="2" t="s">
        <v>93</v>
      </c>
      <c r="AD1614" s="2">
        <v>1</v>
      </c>
      <c r="AE1614" s="2" t="s">
        <v>609</v>
      </c>
      <c r="AF1614" s="2" t="s">
        <v>609</v>
      </c>
      <c r="AG1614" s="2" t="s">
        <v>103</v>
      </c>
      <c r="AH1614" s="2"/>
      <c r="AI1614" s="2"/>
      <c r="AJ1614" s="2" t="s">
        <v>122</v>
      </c>
      <c r="AK1614" s="2" t="s">
        <v>122</v>
      </c>
      <c r="AL1614" s="2" t="s">
        <v>103</v>
      </c>
      <c r="AM1614" s="2" t="s">
        <v>122</v>
      </c>
      <c r="AN1614" s="2"/>
      <c r="AO1614" s="22">
        <v>0</v>
      </c>
      <c r="AP1614" s="22">
        <v>0</v>
      </c>
      <c r="AQ1614" s="22">
        <v>0</v>
      </c>
      <c r="AR1614" s="22">
        <v>0</v>
      </c>
      <c r="AS1614" s="25">
        <v>12500</v>
      </c>
      <c r="AT1614" s="25">
        <v>0</v>
      </c>
      <c r="AU1614" s="25">
        <v>19165</v>
      </c>
      <c r="AV1614" s="25">
        <v>0</v>
      </c>
      <c r="AW1614" s="25">
        <v>12500</v>
      </c>
      <c r="AX1614" s="25">
        <v>19165</v>
      </c>
      <c r="AY1614" s="25">
        <v>6665</v>
      </c>
    </row>
    <row r="1615" spans="2:51" hidden="1">
      <c r="B1615" s="5" t="s">
        <v>20</v>
      </c>
      <c r="C1615" s="2" t="s">
        <v>144</v>
      </c>
      <c r="D1615" s="2"/>
      <c r="E1615" s="2"/>
      <c r="F1615" s="2"/>
      <c r="G1615" s="3">
        <v>46253</v>
      </c>
      <c r="H1615" s="2" t="s">
        <v>7307</v>
      </c>
      <c r="I1615" s="3">
        <v>46253</v>
      </c>
      <c r="J1615" s="2" t="s">
        <v>7308</v>
      </c>
      <c r="K1615" s="2"/>
      <c r="L1615" s="2"/>
      <c r="M1615" s="2" t="s">
        <v>90</v>
      </c>
      <c r="N1615" s="3"/>
      <c r="O1615" s="2"/>
      <c r="P1615" s="2"/>
      <c r="Q1615" s="2" t="s">
        <v>27</v>
      </c>
      <c r="R1615" s="2" t="s">
        <v>27</v>
      </c>
      <c r="S1615" s="2" t="s">
        <v>27</v>
      </c>
      <c r="T1615" s="3">
        <v>46253</v>
      </c>
      <c r="U1615" s="2" t="s">
        <v>7309</v>
      </c>
      <c r="V1615" s="2" t="s">
        <v>7310</v>
      </c>
      <c r="W1615" s="2" t="s">
        <v>1063</v>
      </c>
      <c r="X1615" s="2" t="s">
        <v>113</v>
      </c>
      <c r="Y1615" s="2" t="s">
        <v>356</v>
      </c>
      <c r="Z1615" s="2" t="s">
        <v>92</v>
      </c>
      <c r="AA1615" s="2" t="s">
        <v>90</v>
      </c>
      <c r="AB1615" s="2"/>
      <c r="AC1615" s="2" t="s">
        <v>114</v>
      </c>
      <c r="AD1615" s="2">
        <v>1</v>
      </c>
      <c r="AE1615" s="2" t="s">
        <v>352</v>
      </c>
      <c r="AF1615" s="2" t="s">
        <v>352</v>
      </c>
      <c r="AG1615" s="2" t="s">
        <v>103</v>
      </c>
      <c r="AH1615" s="2"/>
      <c r="AI1615" s="2"/>
      <c r="AJ1615" s="2" t="s">
        <v>259</v>
      </c>
      <c r="AK1615" s="2" t="s">
        <v>259</v>
      </c>
      <c r="AL1615" s="2" t="s">
        <v>129</v>
      </c>
      <c r="AM1615" s="2" t="s">
        <v>150</v>
      </c>
      <c r="AN1615" s="2"/>
      <c r="AO1615" s="22">
        <v>0</v>
      </c>
      <c r="AP1615" s="22">
        <v>0</v>
      </c>
      <c r="AQ1615" s="22">
        <v>0</v>
      </c>
      <c r="AR1615" s="22">
        <v>0</v>
      </c>
      <c r="AS1615" s="25">
        <v>16380</v>
      </c>
      <c r="AT1615" s="25">
        <v>0</v>
      </c>
      <c r="AU1615" s="25">
        <v>20552</v>
      </c>
      <c r="AV1615" s="25">
        <v>0</v>
      </c>
      <c r="AW1615" s="25">
        <v>16380</v>
      </c>
      <c r="AX1615" s="25">
        <v>20552</v>
      </c>
      <c r="AY1615" s="25">
        <v>4172</v>
      </c>
    </row>
    <row r="1616" spans="2:51" hidden="1">
      <c r="B1616" s="5" t="s">
        <v>20</v>
      </c>
      <c r="C1616" s="2" t="s">
        <v>144</v>
      </c>
      <c r="D1616" s="2"/>
      <c r="E1616" s="2"/>
      <c r="F1616" s="2"/>
      <c r="G1616" s="3">
        <v>46253</v>
      </c>
      <c r="H1616" s="2" t="s">
        <v>7311</v>
      </c>
      <c r="I1616" s="3">
        <v>46253</v>
      </c>
      <c r="J1616" s="2" t="s">
        <v>7312</v>
      </c>
      <c r="K1616" s="2"/>
      <c r="L1616" s="2"/>
      <c r="M1616" s="2" t="s">
        <v>90</v>
      </c>
      <c r="N1616" s="3"/>
      <c r="O1616" s="2"/>
      <c r="P1616" s="2"/>
      <c r="Q1616" s="2" t="s">
        <v>27</v>
      </c>
      <c r="R1616" s="2" t="s">
        <v>27</v>
      </c>
      <c r="S1616" s="2" t="s">
        <v>27</v>
      </c>
      <c r="T1616" s="3">
        <v>46253</v>
      </c>
      <c r="U1616" s="2" t="s">
        <v>7313</v>
      </c>
      <c r="V1616" s="2" t="s">
        <v>7314</v>
      </c>
      <c r="W1616" s="2" t="s">
        <v>1063</v>
      </c>
      <c r="X1616" s="2" t="s">
        <v>113</v>
      </c>
      <c r="Y1616" s="2" t="s">
        <v>356</v>
      </c>
      <c r="Z1616" s="2" t="s">
        <v>92</v>
      </c>
      <c r="AA1616" s="2" t="s">
        <v>90</v>
      </c>
      <c r="AB1616" s="2"/>
      <c r="AC1616" s="2" t="s">
        <v>114</v>
      </c>
      <c r="AD1616" s="2">
        <v>1</v>
      </c>
      <c r="AE1616" s="2" t="s">
        <v>352</v>
      </c>
      <c r="AF1616" s="2" t="s">
        <v>352</v>
      </c>
      <c r="AG1616" s="2" t="s">
        <v>103</v>
      </c>
      <c r="AH1616" s="2"/>
      <c r="AI1616" s="2"/>
      <c r="AJ1616" s="2" t="s">
        <v>259</v>
      </c>
      <c r="AK1616" s="2" t="s">
        <v>259</v>
      </c>
      <c r="AL1616" s="2" t="s">
        <v>129</v>
      </c>
      <c r="AM1616" s="2" t="s">
        <v>150</v>
      </c>
      <c r="AN1616" s="2"/>
      <c r="AO1616" s="22">
        <v>0</v>
      </c>
      <c r="AP1616" s="22">
        <v>0</v>
      </c>
      <c r="AQ1616" s="22">
        <v>0</v>
      </c>
      <c r="AR1616" s="22">
        <v>0</v>
      </c>
      <c r="AS1616" s="25">
        <v>16380</v>
      </c>
      <c r="AT1616" s="25">
        <v>0</v>
      </c>
      <c r="AU1616" s="25">
        <v>20552</v>
      </c>
      <c r="AV1616" s="25">
        <v>0</v>
      </c>
      <c r="AW1616" s="25">
        <v>16380</v>
      </c>
      <c r="AX1616" s="25">
        <v>20552</v>
      </c>
      <c r="AY1616" s="25">
        <v>4172</v>
      </c>
    </row>
    <row r="1617" spans="2:51" hidden="1">
      <c r="B1617" s="5" t="s">
        <v>20</v>
      </c>
      <c r="C1617" s="2" t="s">
        <v>144</v>
      </c>
      <c r="D1617" s="2"/>
      <c r="E1617" s="2"/>
      <c r="F1617" s="2"/>
      <c r="G1617" s="3">
        <v>46253</v>
      </c>
      <c r="H1617" s="2" t="s">
        <v>7315</v>
      </c>
      <c r="I1617" s="3">
        <v>46253</v>
      </c>
      <c r="J1617" s="2" t="s">
        <v>7316</v>
      </c>
      <c r="K1617" s="2"/>
      <c r="L1617" s="2"/>
      <c r="M1617" s="2" t="s">
        <v>90</v>
      </c>
      <c r="N1617" s="3"/>
      <c r="O1617" s="2"/>
      <c r="P1617" s="2"/>
      <c r="Q1617" s="2" t="s">
        <v>27</v>
      </c>
      <c r="R1617" s="2" t="s">
        <v>27</v>
      </c>
      <c r="S1617" s="2" t="s">
        <v>27</v>
      </c>
      <c r="T1617" s="3">
        <v>46253</v>
      </c>
      <c r="U1617" s="2" t="s">
        <v>7317</v>
      </c>
      <c r="V1617" s="2" t="s">
        <v>7318</v>
      </c>
      <c r="W1617" s="2" t="s">
        <v>785</v>
      </c>
      <c r="X1617" s="2" t="s">
        <v>113</v>
      </c>
      <c r="Y1617" s="2" t="s">
        <v>356</v>
      </c>
      <c r="Z1617" s="2" t="s">
        <v>92</v>
      </c>
      <c r="AA1617" s="2" t="s">
        <v>90</v>
      </c>
      <c r="AB1617" s="2"/>
      <c r="AC1617" s="2" t="s">
        <v>114</v>
      </c>
      <c r="AD1617" s="2">
        <v>1</v>
      </c>
      <c r="AE1617" s="2" t="s">
        <v>352</v>
      </c>
      <c r="AF1617" s="2" t="s">
        <v>352</v>
      </c>
      <c r="AG1617" s="2" t="s">
        <v>103</v>
      </c>
      <c r="AH1617" s="2"/>
      <c r="AI1617" s="2"/>
      <c r="AJ1617" s="2" t="s">
        <v>259</v>
      </c>
      <c r="AK1617" s="2" t="s">
        <v>259</v>
      </c>
      <c r="AL1617" s="2" t="s">
        <v>129</v>
      </c>
      <c r="AM1617" s="2" t="s">
        <v>150</v>
      </c>
      <c r="AN1617" s="2"/>
      <c r="AO1617" s="22">
        <v>0</v>
      </c>
      <c r="AP1617" s="22">
        <v>0</v>
      </c>
      <c r="AQ1617" s="22">
        <v>0</v>
      </c>
      <c r="AR1617" s="22">
        <v>0</v>
      </c>
      <c r="AS1617" s="25">
        <v>8190</v>
      </c>
      <c r="AT1617" s="25">
        <v>0</v>
      </c>
      <c r="AU1617" s="25">
        <v>10276</v>
      </c>
      <c r="AV1617" s="25">
        <v>0</v>
      </c>
      <c r="AW1617" s="25">
        <v>8190</v>
      </c>
      <c r="AX1617" s="25">
        <v>10276</v>
      </c>
      <c r="AY1617" s="25">
        <v>2086</v>
      </c>
    </row>
    <row r="1618" spans="2:51" hidden="1">
      <c r="B1618" s="5" t="s">
        <v>20</v>
      </c>
      <c r="C1618" s="2" t="s">
        <v>144</v>
      </c>
      <c r="D1618" s="2"/>
      <c r="E1618" s="2"/>
      <c r="F1618" s="2"/>
      <c r="G1618" s="3">
        <v>46253</v>
      </c>
      <c r="H1618" s="2" t="s">
        <v>7319</v>
      </c>
      <c r="I1618" s="3">
        <v>46253</v>
      </c>
      <c r="J1618" s="2" t="s">
        <v>7320</v>
      </c>
      <c r="K1618" s="2"/>
      <c r="L1618" s="2"/>
      <c r="M1618" s="2" t="s">
        <v>90</v>
      </c>
      <c r="N1618" s="3"/>
      <c r="O1618" s="2"/>
      <c r="P1618" s="2"/>
      <c r="Q1618" s="2" t="s">
        <v>27</v>
      </c>
      <c r="R1618" s="2" t="s">
        <v>27</v>
      </c>
      <c r="S1618" s="2" t="s">
        <v>27</v>
      </c>
      <c r="T1618" s="3">
        <v>46253</v>
      </c>
      <c r="U1618" s="2" t="s">
        <v>7321</v>
      </c>
      <c r="V1618" s="2" t="s">
        <v>7322</v>
      </c>
      <c r="W1618" s="2" t="s">
        <v>785</v>
      </c>
      <c r="X1618" s="2" t="s">
        <v>113</v>
      </c>
      <c r="Y1618" s="2" t="s">
        <v>356</v>
      </c>
      <c r="Z1618" s="2" t="s">
        <v>92</v>
      </c>
      <c r="AA1618" s="2" t="s">
        <v>90</v>
      </c>
      <c r="AB1618" s="2"/>
      <c r="AC1618" s="2" t="s">
        <v>114</v>
      </c>
      <c r="AD1618" s="2">
        <v>1</v>
      </c>
      <c r="AE1618" s="2" t="s">
        <v>718</v>
      </c>
      <c r="AF1618" s="2" t="s">
        <v>718</v>
      </c>
      <c r="AG1618" s="2" t="s">
        <v>103</v>
      </c>
      <c r="AH1618" s="2"/>
      <c r="AI1618" s="2" t="s">
        <v>722</v>
      </c>
      <c r="AJ1618" s="2" t="s">
        <v>259</v>
      </c>
      <c r="AK1618" s="2" t="s">
        <v>259</v>
      </c>
      <c r="AL1618" s="2" t="s">
        <v>129</v>
      </c>
      <c r="AM1618" s="2" t="s">
        <v>150</v>
      </c>
      <c r="AN1618" s="2"/>
      <c r="AO1618" s="22">
        <v>0</v>
      </c>
      <c r="AP1618" s="22">
        <v>0</v>
      </c>
      <c r="AQ1618" s="22">
        <v>0</v>
      </c>
      <c r="AR1618" s="22">
        <v>0</v>
      </c>
      <c r="AS1618" s="25">
        <v>16380</v>
      </c>
      <c r="AT1618" s="25">
        <v>0</v>
      </c>
      <c r="AU1618" s="25">
        <v>20552</v>
      </c>
      <c r="AV1618" s="25">
        <v>0</v>
      </c>
      <c r="AW1618" s="25">
        <v>16380</v>
      </c>
      <c r="AX1618" s="25">
        <v>20552</v>
      </c>
      <c r="AY1618" s="25">
        <v>4172</v>
      </c>
    </row>
    <row r="1619" spans="2:51" hidden="1">
      <c r="B1619" s="5" t="s">
        <v>20</v>
      </c>
      <c r="C1619" s="2" t="s">
        <v>144</v>
      </c>
      <c r="D1619" s="2" t="s">
        <v>100</v>
      </c>
      <c r="E1619" s="2"/>
      <c r="F1619" s="2"/>
      <c r="G1619" s="3">
        <v>46253</v>
      </c>
      <c r="H1619" s="2" t="s">
        <v>7323</v>
      </c>
      <c r="I1619" s="3">
        <v>46253</v>
      </c>
      <c r="J1619" s="2" t="s">
        <v>7324</v>
      </c>
      <c r="K1619" s="2"/>
      <c r="L1619" s="2"/>
      <c r="M1619" s="2" t="s">
        <v>90</v>
      </c>
      <c r="N1619" s="3"/>
      <c r="O1619" s="2"/>
      <c r="P1619" s="2"/>
      <c r="Q1619" s="2" t="s">
        <v>29</v>
      </c>
      <c r="R1619" s="2" t="s">
        <v>29</v>
      </c>
      <c r="S1619" s="2" t="s">
        <v>29</v>
      </c>
      <c r="T1619" s="3">
        <v>46253</v>
      </c>
      <c r="U1619" s="2" t="s">
        <v>7325</v>
      </c>
      <c r="V1619" s="2" t="s">
        <v>6872</v>
      </c>
      <c r="W1619" s="2" t="s">
        <v>1108</v>
      </c>
      <c r="X1619" s="2" t="s">
        <v>113</v>
      </c>
      <c r="Y1619" s="2" t="s">
        <v>547</v>
      </c>
      <c r="Z1619" s="2" t="s">
        <v>92</v>
      </c>
      <c r="AA1619" s="2" t="s">
        <v>90</v>
      </c>
      <c r="AB1619" s="2"/>
      <c r="AC1619" s="2" t="s">
        <v>114</v>
      </c>
      <c r="AD1619" s="2">
        <v>1</v>
      </c>
      <c r="AE1619" s="2" t="s">
        <v>352</v>
      </c>
      <c r="AF1619" s="2" t="s">
        <v>352</v>
      </c>
      <c r="AG1619" s="2" t="s">
        <v>103</v>
      </c>
      <c r="AH1619" s="2"/>
      <c r="AI1619" s="2"/>
      <c r="AJ1619" s="2" t="s">
        <v>123</v>
      </c>
      <c r="AK1619" s="2" t="s">
        <v>13</v>
      </c>
      <c r="AL1619" s="2" t="s">
        <v>13</v>
      </c>
      <c r="AM1619" s="2" t="s">
        <v>124</v>
      </c>
      <c r="AN1619" s="2"/>
      <c r="AO1619" s="22">
        <v>0</v>
      </c>
      <c r="AP1619" s="22">
        <v>0</v>
      </c>
      <c r="AQ1619" s="22">
        <v>0</v>
      </c>
      <c r="AR1619" s="22">
        <v>0</v>
      </c>
      <c r="AS1619" s="25">
        <v>27000</v>
      </c>
      <c r="AT1619" s="25">
        <v>0</v>
      </c>
      <c r="AU1619" s="25">
        <v>35454</v>
      </c>
      <c r="AV1619" s="25">
        <v>0</v>
      </c>
      <c r="AW1619" s="25">
        <v>27000</v>
      </c>
      <c r="AX1619" s="25">
        <v>35454</v>
      </c>
      <c r="AY1619" s="25">
        <v>8454</v>
      </c>
    </row>
    <row r="1620" spans="2:51" hidden="1">
      <c r="B1620" s="5" t="s">
        <v>20</v>
      </c>
      <c r="C1620" s="2" t="s">
        <v>144</v>
      </c>
      <c r="D1620" s="2" t="s">
        <v>100</v>
      </c>
      <c r="E1620" s="2"/>
      <c r="F1620" s="2"/>
      <c r="G1620" s="3">
        <v>46253</v>
      </c>
      <c r="H1620" s="2" t="s">
        <v>7326</v>
      </c>
      <c r="I1620" s="3">
        <v>46253</v>
      </c>
      <c r="J1620" s="2" t="s">
        <v>7327</v>
      </c>
      <c r="K1620" s="2"/>
      <c r="L1620" s="2"/>
      <c r="M1620" s="2" t="s">
        <v>90</v>
      </c>
      <c r="N1620" s="3"/>
      <c r="O1620" s="2"/>
      <c r="P1620" s="2"/>
      <c r="Q1620" s="2" t="s">
        <v>612</v>
      </c>
      <c r="R1620" s="2" t="s">
        <v>612</v>
      </c>
      <c r="S1620" s="2" t="s">
        <v>612</v>
      </c>
      <c r="T1620" s="3">
        <v>46253</v>
      </c>
      <c r="U1620" s="2" t="s">
        <v>7328</v>
      </c>
      <c r="V1620" s="2" t="s">
        <v>7329</v>
      </c>
      <c r="W1620" s="2" t="s">
        <v>410</v>
      </c>
      <c r="X1620" s="2" t="s">
        <v>260</v>
      </c>
      <c r="Y1620" s="2" t="s">
        <v>411</v>
      </c>
      <c r="Z1620" s="2" t="s">
        <v>92</v>
      </c>
      <c r="AA1620" s="2" t="s">
        <v>90</v>
      </c>
      <c r="AB1620" s="2"/>
      <c r="AC1620" s="2" t="s">
        <v>114</v>
      </c>
      <c r="AD1620" s="2">
        <v>1</v>
      </c>
      <c r="AE1620" s="2" t="s">
        <v>609</v>
      </c>
      <c r="AF1620" s="2" t="s">
        <v>609</v>
      </c>
      <c r="AG1620" s="2" t="s">
        <v>103</v>
      </c>
      <c r="AH1620" s="2"/>
      <c r="AI1620" s="2"/>
      <c r="AJ1620" s="2" t="s">
        <v>179</v>
      </c>
      <c r="AK1620" s="2" t="s">
        <v>8</v>
      </c>
      <c r="AL1620" s="2" t="s">
        <v>8</v>
      </c>
      <c r="AM1620" s="2" t="s">
        <v>180</v>
      </c>
      <c r="AN1620" s="2"/>
      <c r="AO1620" s="22">
        <v>0</v>
      </c>
      <c r="AP1620" s="22">
        <v>0</v>
      </c>
      <c r="AQ1620" s="22">
        <v>0</v>
      </c>
      <c r="AR1620" s="22">
        <v>0</v>
      </c>
      <c r="AS1620" s="25">
        <v>10800</v>
      </c>
      <c r="AT1620" s="25">
        <v>0</v>
      </c>
      <c r="AU1620" s="25">
        <v>13320</v>
      </c>
      <c r="AV1620" s="25">
        <v>0</v>
      </c>
      <c r="AW1620" s="25">
        <v>10800</v>
      </c>
      <c r="AX1620" s="25">
        <v>13320</v>
      </c>
      <c r="AY1620" s="25">
        <v>2520</v>
      </c>
    </row>
    <row r="1621" spans="2:51" hidden="1">
      <c r="B1621" s="5" t="s">
        <v>20</v>
      </c>
      <c r="C1621" s="2" t="s">
        <v>144</v>
      </c>
      <c r="D1621" s="2"/>
      <c r="E1621" s="2"/>
      <c r="F1621" s="2"/>
      <c r="G1621" s="3">
        <v>46253</v>
      </c>
      <c r="H1621" s="2" t="s">
        <v>7330</v>
      </c>
      <c r="I1621" s="3">
        <v>46253</v>
      </c>
      <c r="J1621" s="2" t="s">
        <v>7331</v>
      </c>
      <c r="K1621" s="2"/>
      <c r="L1621" s="2"/>
      <c r="M1621" s="2" t="s">
        <v>90</v>
      </c>
      <c r="N1621" s="3"/>
      <c r="O1621" s="2"/>
      <c r="P1621" s="2"/>
      <c r="Q1621" s="2" t="s">
        <v>27</v>
      </c>
      <c r="R1621" s="2" t="s">
        <v>27</v>
      </c>
      <c r="S1621" s="2" t="s">
        <v>27</v>
      </c>
      <c r="T1621" s="3">
        <v>46253</v>
      </c>
      <c r="U1621" s="2" t="s">
        <v>7332</v>
      </c>
      <c r="V1621" s="2" t="s">
        <v>7333</v>
      </c>
      <c r="W1621" s="2" t="s">
        <v>776</v>
      </c>
      <c r="X1621" s="2" t="s">
        <v>113</v>
      </c>
      <c r="Y1621" s="2" t="s">
        <v>221</v>
      </c>
      <c r="Z1621" s="2" t="s">
        <v>92</v>
      </c>
      <c r="AA1621" s="2" t="s">
        <v>90</v>
      </c>
      <c r="AB1621" s="2"/>
      <c r="AC1621" s="2" t="s">
        <v>114</v>
      </c>
      <c r="AD1621" s="2">
        <v>1</v>
      </c>
      <c r="AE1621" s="2" t="s">
        <v>217</v>
      </c>
      <c r="AF1621" s="2" t="s">
        <v>218</v>
      </c>
      <c r="AG1621" s="2" t="s">
        <v>129</v>
      </c>
      <c r="AH1621" s="2" t="s">
        <v>219</v>
      </c>
      <c r="AI1621" s="2" t="s">
        <v>220</v>
      </c>
      <c r="AJ1621" s="2" t="s">
        <v>352</v>
      </c>
      <c r="AK1621" s="2" t="s">
        <v>352</v>
      </c>
      <c r="AL1621" s="2" t="s">
        <v>103</v>
      </c>
      <c r="AM1621" s="2"/>
      <c r="AN1621" s="2"/>
      <c r="AO1621" s="22">
        <v>0</v>
      </c>
      <c r="AP1621" s="22">
        <v>0</v>
      </c>
      <c r="AQ1621" s="22">
        <v>0</v>
      </c>
      <c r="AR1621" s="22">
        <v>0</v>
      </c>
      <c r="AS1621" s="25">
        <v>17624</v>
      </c>
      <c r="AT1621" s="25">
        <v>0</v>
      </c>
      <c r="AU1621" s="25">
        <v>21008</v>
      </c>
      <c r="AV1621" s="25">
        <v>0</v>
      </c>
      <c r="AW1621" s="25">
        <v>17624</v>
      </c>
      <c r="AX1621" s="25">
        <v>21008</v>
      </c>
      <c r="AY1621" s="25">
        <v>3384</v>
      </c>
    </row>
    <row r="1622" spans="2:51" hidden="1">
      <c r="B1622" s="5" t="s">
        <v>20</v>
      </c>
      <c r="C1622" s="2" t="s">
        <v>144</v>
      </c>
      <c r="D1622" s="2"/>
      <c r="E1622" s="2"/>
      <c r="F1622" s="2"/>
      <c r="G1622" s="3">
        <v>46253</v>
      </c>
      <c r="H1622" s="2" t="s">
        <v>7334</v>
      </c>
      <c r="I1622" s="3">
        <v>46253</v>
      </c>
      <c r="J1622" s="2" t="s">
        <v>7335</v>
      </c>
      <c r="K1622" s="2"/>
      <c r="L1622" s="2"/>
      <c r="M1622" s="2" t="s">
        <v>90</v>
      </c>
      <c r="N1622" s="3"/>
      <c r="O1622" s="2"/>
      <c r="P1622" s="2"/>
      <c r="Q1622" s="2" t="s">
        <v>29</v>
      </c>
      <c r="R1622" s="2" t="s">
        <v>29</v>
      </c>
      <c r="S1622" s="2" t="s">
        <v>29</v>
      </c>
      <c r="T1622" s="3">
        <v>46253</v>
      </c>
      <c r="U1622" s="2" t="s">
        <v>7336</v>
      </c>
      <c r="V1622" s="2" t="s">
        <v>7337</v>
      </c>
      <c r="W1622" s="2" t="s">
        <v>877</v>
      </c>
      <c r="X1622" s="2" t="s">
        <v>113</v>
      </c>
      <c r="Y1622" s="2" t="s">
        <v>221</v>
      </c>
      <c r="Z1622" s="2" t="s">
        <v>92</v>
      </c>
      <c r="AA1622" s="2" t="s">
        <v>90</v>
      </c>
      <c r="AB1622" s="2"/>
      <c r="AC1622" s="2" t="s">
        <v>114</v>
      </c>
      <c r="AD1622" s="2">
        <v>1</v>
      </c>
      <c r="AE1622" s="2" t="s">
        <v>217</v>
      </c>
      <c r="AF1622" s="2" t="s">
        <v>218</v>
      </c>
      <c r="AG1622" s="2" t="s">
        <v>129</v>
      </c>
      <c r="AH1622" s="2" t="s">
        <v>219</v>
      </c>
      <c r="AI1622" s="2" t="s">
        <v>220</v>
      </c>
      <c r="AJ1622" s="2" t="s">
        <v>352</v>
      </c>
      <c r="AK1622" s="2" t="s">
        <v>352</v>
      </c>
      <c r="AL1622" s="2" t="s">
        <v>103</v>
      </c>
      <c r="AM1622" s="2"/>
      <c r="AN1622" s="2"/>
      <c r="AO1622" s="22">
        <v>0</v>
      </c>
      <c r="AP1622" s="22">
        <v>0</v>
      </c>
      <c r="AQ1622" s="22">
        <v>0</v>
      </c>
      <c r="AR1622" s="22">
        <v>0</v>
      </c>
      <c r="AS1622" s="25">
        <v>8812</v>
      </c>
      <c r="AT1622" s="25">
        <v>0</v>
      </c>
      <c r="AU1622" s="25">
        <v>10504</v>
      </c>
      <c r="AV1622" s="25">
        <v>0</v>
      </c>
      <c r="AW1622" s="25">
        <v>8812</v>
      </c>
      <c r="AX1622" s="25">
        <v>10504</v>
      </c>
      <c r="AY1622" s="25">
        <v>1692</v>
      </c>
    </row>
    <row r="1623" spans="2:51" hidden="1">
      <c r="B1623" s="5" t="s">
        <v>20</v>
      </c>
      <c r="C1623" s="2" t="s">
        <v>144</v>
      </c>
      <c r="D1623" s="2"/>
      <c r="E1623" s="2"/>
      <c r="F1623" s="2"/>
      <c r="G1623" s="3">
        <v>46253</v>
      </c>
      <c r="H1623" s="2" t="s">
        <v>7338</v>
      </c>
      <c r="I1623" s="3">
        <v>46253</v>
      </c>
      <c r="J1623" s="2" t="s">
        <v>7339</v>
      </c>
      <c r="K1623" s="2"/>
      <c r="L1623" s="2"/>
      <c r="M1623" s="2" t="s">
        <v>90</v>
      </c>
      <c r="N1623" s="3"/>
      <c r="O1623" s="2"/>
      <c r="P1623" s="2"/>
      <c r="Q1623" s="2" t="s">
        <v>486</v>
      </c>
      <c r="R1623" s="2" t="s">
        <v>486</v>
      </c>
      <c r="S1623" s="2" t="s">
        <v>486</v>
      </c>
      <c r="T1623" s="3">
        <v>46253</v>
      </c>
      <c r="U1623" s="2" t="s">
        <v>7340</v>
      </c>
      <c r="V1623" s="2" t="s">
        <v>7341</v>
      </c>
      <c r="W1623" s="2" t="s">
        <v>4404</v>
      </c>
      <c r="X1623" s="2" t="s">
        <v>113</v>
      </c>
      <c r="Y1623" s="2" t="s">
        <v>221</v>
      </c>
      <c r="Z1623" s="2" t="s">
        <v>92</v>
      </c>
      <c r="AA1623" s="2" t="s">
        <v>90</v>
      </c>
      <c r="AB1623" s="2"/>
      <c r="AC1623" s="2" t="s">
        <v>114</v>
      </c>
      <c r="AD1623" s="2">
        <v>1</v>
      </c>
      <c r="AE1623" s="2" t="s">
        <v>217</v>
      </c>
      <c r="AF1623" s="2" t="s">
        <v>218</v>
      </c>
      <c r="AG1623" s="2" t="s">
        <v>129</v>
      </c>
      <c r="AH1623" s="2" t="s">
        <v>219</v>
      </c>
      <c r="AI1623" s="2" t="s">
        <v>220</v>
      </c>
      <c r="AJ1623" s="2" t="s">
        <v>352</v>
      </c>
      <c r="AK1623" s="2" t="s">
        <v>352</v>
      </c>
      <c r="AL1623" s="2" t="s">
        <v>103</v>
      </c>
      <c r="AM1623" s="2"/>
      <c r="AN1623" s="2"/>
      <c r="AO1623" s="22">
        <v>0</v>
      </c>
      <c r="AP1623" s="22">
        <v>0</v>
      </c>
      <c r="AQ1623" s="22">
        <v>0</v>
      </c>
      <c r="AR1623" s="22">
        <v>0</v>
      </c>
      <c r="AS1623" s="25">
        <v>8812</v>
      </c>
      <c r="AT1623" s="25">
        <v>0</v>
      </c>
      <c r="AU1623" s="25">
        <v>10504</v>
      </c>
      <c r="AV1623" s="25">
        <v>0</v>
      </c>
      <c r="AW1623" s="25">
        <v>8812</v>
      </c>
      <c r="AX1623" s="25">
        <v>10504</v>
      </c>
      <c r="AY1623" s="25">
        <v>1692</v>
      </c>
    </row>
    <row r="1624" spans="2:51" hidden="1">
      <c r="B1624" s="5" t="s">
        <v>20</v>
      </c>
      <c r="C1624" s="2" t="s">
        <v>144</v>
      </c>
      <c r="D1624" s="2" t="s">
        <v>100</v>
      </c>
      <c r="E1624" s="2"/>
      <c r="F1624" s="2"/>
      <c r="G1624" s="3">
        <v>46253</v>
      </c>
      <c r="H1624" s="2" t="s">
        <v>7342</v>
      </c>
      <c r="I1624" s="3">
        <v>46253</v>
      </c>
      <c r="J1624" s="2" t="s">
        <v>7343</v>
      </c>
      <c r="K1624" s="2"/>
      <c r="L1624" s="2"/>
      <c r="M1624" s="2" t="s">
        <v>90</v>
      </c>
      <c r="N1624" s="3"/>
      <c r="O1624" s="2"/>
      <c r="P1624" s="2"/>
      <c r="Q1624" s="2" t="s">
        <v>29</v>
      </c>
      <c r="R1624" s="2" t="s">
        <v>29</v>
      </c>
      <c r="S1624" s="2" t="s">
        <v>29</v>
      </c>
      <c r="T1624" s="3">
        <v>46253</v>
      </c>
      <c r="U1624" s="2" t="s">
        <v>7344</v>
      </c>
      <c r="V1624" s="2" t="s">
        <v>7345</v>
      </c>
      <c r="W1624" s="2" t="s">
        <v>1210</v>
      </c>
      <c r="X1624" s="2" t="s">
        <v>113</v>
      </c>
      <c r="Y1624" s="2" t="s">
        <v>547</v>
      </c>
      <c r="Z1624" s="2" t="s">
        <v>92</v>
      </c>
      <c r="AA1624" s="2" t="s">
        <v>90</v>
      </c>
      <c r="AB1624" s="2"/>
      <c r="AC1624" s="2" t="s">
        <v>114</v>
      </c>
      <c r="AD1624" s="2">
        <v>1</v>
      </c>
      <c r="AE1624" s="2" t="s">
        <v>352</v>
      </c>
      <c r="AF1624" s="2" t="s">
        <v>352</v>
      </c>
      <c r="AG1624" s="2" t="s">
        <v>103</v>
      </c>
      <c r="AH1624" s="2"/>
      <c r="AI1624" s="2"/>
      <c r="AJ1624" s="2" t="s">
        <v>123</v>
      </c>
      <c r="AK1624" s="2" t="s">
        <v>13</v>
      </c>
      <c r="AL1624" s="2" t="s">
        <v>13</v>
      </c>
      <c r="AM1624" s="2" t="s">
        <v>124</v>
      </c>
      <c r="AN1624" s="2"/>
      <c r="AO1624" s="22">
        <v>0</v>
      </c>
      <c r="AP1624" s="22">
        <v>0</v>
      </c>
      <c r="AQ1624" s="22">
        <v>0</v>
      </c>
      <c r="AR1624" s="22">
        <v>0</v>
      </c>
      <c r="AS1624" s="25">
        <v>27000</v>
      </c>
      <c r="AT1624" s="25">
        <v>0</v>
      </c>
      <c r="AU1624" s="25">
        <v>35454</v>
      </c>
      <c r="AV1624" s="25">
        <v>0</v>
      </c>
      <c r="AW1624" s="25">
        <v>27000</v>
      </c>
      <c r="AX1624" s="25">
        <v>35454</v>
      </c>
      <c r="AY1624" s="25">
        <v>8454</v>
      </c>
    </row>
    <row r="1625" spans="2:51" hidden="1">
      <c r="B1625" s="5" t="s">
        <v>20</v>
      </c>
      <c r="C1625" s="2" t="s">
        <v>144</v>
      </c>
      <c r="D1625" s="2" t="s">
        <v>100</v>
      </c>
      <c r="E1625" s="2"/>
      <c r="F1625" s="2"/>
      <c r="G1625" s="3">
        <v>46253</v>
      </c>
      <c r="H1625" s="2" t="s">
        <v>7346</v>
      </c>
      <c r="I1625" s="3">
        <v>46253</v>
      </c>
      <c r="J1625" s="2" t="s">
        <v>7347</v>
      </c>
      <c r="K1625" s="2"/>
      <c r="L1625" s="2"/>
      <c r="M1625" s="2" t="s">
        <v>90</v>
      </c>
      <c r="N1625" s="3"/>
      <c r="O1625" s="2"/>
      <c r="P1625" s="2"/>
      <c r="Q1625" s="2" t="s">
        <v>29</v>
      </c>
      <c r="R1625" s="2" t="s">
        <v>29</v>
      </c>
      <c r="S1625" s="2" t="s">
        <v>29</v>
      </c>
      <c r="T1625" s="3">
        <v>46253</v>
      </c>
      <c r="U1625" s="2" t="s">
        <v>7348</v>
      </c>
      <c r="V1625" s="2" t="s">
        <v>7318</v>
      </c>
      <c r="W1625" s="2" t="s">
        <v>1793</v>
      </c>
      <c r="X1625" s="2" t="s">
        <v>113</v>
      </c>
      <c r="Y1625" s="2" t="s">
        <v>547</v>
      </c>
      <c r="Z1625" s="2" t="s">
        <v>92</v>
      </c>
      <c r="AA1625" s="2" t="s">
        <v>90</v>
      </c>
      <c r="AB1625" s="2"/>
      <c r="AC1625" s="2" t="s">
        <v>114</v>
      </c>
      <c r="AD1625" s="2">
        <v>1</v>
      </c>
      <c r="AE1625" s="2" t="s">
        <v>352</v>
      </c>
      <c r="AF1625" s="2" t="s">
        <v>352</v>
      </c>
      <c r="AG1625" s="2" t="s">
        <v>103</v>
      </c>
      <c r="AH1625" s="2"/>
      <c r="AI1625" s="2"/>
      <c r="AJ1625" s="2" t="s">
        <v>123</v>
      </c>
      <c r="AK1625" s="2" t="s">
        <v>13</v>
      </c>
      <c r="AL1625" s="2" t="s">
        <v>13</v>
      </c>
      <c r="AM1625" s="2" t="s">
        <v>124</v>
      </c>
      <c r="AN1625" s="2"/>
      <c r="AO1625" s="22">
        <v>0</v>
      </c>
      <c r="AP1625" s="22">
        <v>0</v>
      </c>
      <c r="AQ1625" s="22">
        <v>0</v>
      </c>
      <c r="AR1625" s="22">
        <v>0</v>
      </c>
      <c r="AS1625" s="25">
        <v>27000</v>
      </c>
      <c r="AT1625" s="25">
        <v>0</v>
      </c>
      <c r="AU1625" s="25">
        <v>35454</v>
      </c>
      <c r="AV1625" s="25">
        <v>0</v>
      </c>
      <c r="AW1625" s="25">
        <v>27000</v>
      </c>
      <c r="AX1625" s="25">
        <v>35454</v>
      </c>
      <c r="AY1625" s="25">
        <v>8454</v>
      </c>
    </row>
    <row r="1626" spans="2:51" hidden="1">
      <c r="B1626" s="5" t="s">
        <v>20</v>
      </c>
      <c r="C1626" s="2" t="s">
        <v>144</v>
      </c>
      <c r="D1626" s="2"/>
      <c r="E1626" s="2"/>
      <c r="F1626" s="2"/>
      <c r="G1626" s="3">
        <v>46253</v>
      </c>
      <c r="H1626" s="2" t="s">
        <v>7349</v>
      </c>
      <c r="I1626" s="3">
        <v>46253</v>
      </c>
      <c r="J1626" s="2" t="s">
        <v>7350</v>
      </c>
      <c r="K1626" s="2"/>
      <c r="L1626" s="2"/>
      <c r="M1626" s="2" t="s">
        <v>90</v>
      </c>
      <c r="N1626" s="3"/>
      <c r="O1626" s="2"/>
      <c r="P1626" s="2"/>
      <c r="Q1626" s="2" t="s">
        <v>27</v>
      </c>
      <c r="R1626" s="2" t="s">
        <v>27</v>
      </c>
      <c r="S1626" s="2" t="s">
        <v>27</v>
      </c>
      <c r="T1626" s="3">
        <v>46253</v>
      </c>
      <c r="U1626" s="2" t="s">
        <v>7351</v>
      </c>
      <c r="V1626" s="2" t="s">
        <v>7352</v>
      </c>
      <c r="W1626" s="2" t="s">
        <v>747</v>
      </c>
      <c r="X1626" s="2" t="s">
        <v>113</v>
      </c>
      <c r="Y1626" s="2" t="s">
        <v>356</v>
      </c>
      <c r="Z1626" s="2" t="s">
        <v>92</v>
      </c>
      <c r="AA1626" s="2" t="s">
        <v>90</v>
      </c>
      <c r="AB1626" s="2"/>
      <c r="AC1626" s="2" t="s">
        <v>114</v>
      </c>
      <c r="AD1626" s="2">
        <v>1</v>
      </c>
      <c r="AE1626" s="2" t="s">
        <v>352</v>
      </c>
      <c r="AF1626" s="2" t="s">
        <v>352</v>
      </c>
      <c r="AG1626" s="2" t="s">
        <v>103</v>
      </c>
      <c r="AH1626" s="2"/>
      <c r="AI1626" s="2"/>
      <c r="AJ1626" s="2" t="s">
        <v>259</v>
      </c>
      <c r="AK1626" s="2" t="s">
        <v>259</v>
      </c>
      <c r="AL1626" s="2" t="s">
        <v>129</v>
      </c>
      <c r="AM1626" s="2" t="s">
        <v>150</v>
      </c>
      <c r="AN1626" s="2"/>
      <c r="AO1626" s="22">
        <v>0</v>
      </c>
      <c r="AP1626" s="22">
        <v>0</v>
      </c>
      <c r="AQ1626" s="22">
        <v>0</v>
      </c>
      <c r="AR1626" s="22">
        <v>0</v>
      </c>
      <c r="AS1626" s="25">
        <v>16380</v>
      </c>
      <c r="AT1626" s="25">
        <v>0</v>
      </c>
      <c r="AU1626" s="25">
        <v>20552</v>
      </c>
      <c r="AV1626" s="25">
        <v>0</v>
      </c>
      <c r="AW1626" s="25">
        <v>16380</v>
      </c>
      <c r="AX1626" s="25">
        <v>20552</v>
      </c>
      <c r="AY1626" s="25">
        <v>4172</v>
      </c>
    </row>
    <row r="1627" spans="2:51" hidden="1">
      <c r="B1627" s="5" t="s">
        <v>21</v>
      </c>
      <c r="C1627" s="2" t="s">
        <v>152</v>
      </c>
      <c r="D1627" s="2" t="s">
        <v>100</v>
      </c>
      <c r="E1627" s="2"/>
      <c r="F1627" s="2"/>
      <c r="G1627" s="3">
        <v>46253</v>
      </c>
      <c r="H1627" s="2" t="s">
        <v>7353</v>
      </c>
      <c r="I1627" s="3">
        <v>46253</v>
      </c>
      <c r="J1627" s="2" t="s">
        <v>7354</v>
      </c>
      <c r="K1627" s="2"/>
      <c r="L1627" s="2"/>
      <c r="M1627" s="2" t="s">
        <v>90</v>
      </c>
      <c r="N1627" s="3"/>
      <c r="O1627" s="2" t="s">
        <v>7355</v>
      </c>
      <c r="P1627" s="2"/>
      <c r="Q1627" s="2" t="s">
        <v>27</v>
      </c>
      <c r="R1627" s="2" t="s">
        <v>538</v>
      </c>
      <c r="S1627" s="2" t="s">
        <v>27</v>
      </c>
      <c r="T1627" s="3">
        <v>46253</v>
      </c>
      <c r="U1627" s="2" t="s">
        <v>7356</v>
      </c>
      <c r="V1627" s="2"/>
      <c r="W1627" s="2" t="s">
        <v>359</v>
      </c>
      <c r="X1627" s="2" t="s">
        <v>133</v>
      </c>
      <c r="Y1627" s="2" t="s">
        <v>357</v>
      </c>
      <c r="Z1627" s="2" t="s">
        <v>92</v>
      </c>
      <c r="AA1627" s="2" t="s">
        <v>90</v>
      </c>
      <c r="AB1627" s="2"/>
      <c r="AC1627" s="2" t="s">
        <v>114</v>
      </c>
      <c r="AD1627" s="2">
        <v>1</v>
      </c>
      <c r="AE1627" s="2" t="s">
        <v>539</v>
      </c>
      <c r="AF1627" s="2" t="s">
        <v>540</v>
      </c>
      <c r="AG1627" s="2" t="s">
        <v>13</v>
      </c>
      <c r="AH1627" s="2" t="s">
        <v>154</v>
      </c>
      <c r="AI1627" s="2" t="s">
        <v>541</v>
      </c>
      <c r="AJ1627" s="2" t="s">
        <v>155</v>
      </c>
      <c r="AK1627" s="2" t="s">
        <v>156</v>
      </c>
      <c r="AL1627" s="2" t="s">
        <v>129</v>
      </c>
      <c r="AM1627" s="2" t="s">
        <v>150</v>
      </c>
      <c r="AN1627" s="2" t="s">
        <v>7357</v>
      </c>
      <c r="AO1627" s="22">
        <v>27280</v>
      </c>
      <c r="AP1627" s="22">
        <v>0</v>
      </c>
      <c r="AQ1627" s="22">
        <v>0</v>
      </c>
      <c r="AR1627" s="22">
        <v>0</v>
      </c>
      <c r="AS1627" s="25">
        <v>29898.880000000001</v>
      </c>
      <c r="AT1627" s="25">
        <v>0</v>
      </c>
      <c r="AU1627" s="25">
        <v>43874.42</v>
      </c>
      <c r="AV1627" s="25">
        <v>0</v>
      </c>
      <c r="AW1627" s="25">
        <v>29898.880000000001</v>
      </c>
      <c r="AX1627" s="25">
        <v>43874.42</v>
      </c>
      <c r="AY1627" s="25">
        <v>13975.54</v>
      </c>
    </row>
    <row r="1628" spans="2:51" hidden="1">
      <c r="B1628" s="5" t="s">
        <v>21</v>
      </c>
      <c r="C1628" s="2" t="s">
        <v>152</v>
      </c>
      <c r="D1628" s="2" t="s">
        <v>100</v>
      </c>
      <c r="E1628" s="2"/>
      <c r="F1628" s="2"/>
      <c r="G1628" s="3">
        <v>46253</v>
      </c>
      <c r="H1628" s="2" t="s">
        <v>7358</v>
      </c>
      <c r="I1628" s="3">
        <v>46253</v>
      </c>
      <c r="J1628" s="2" t="s">
        <v>7359</v>
      </c>
      <c r="K1628" s="2"/>
      <c r="L1628" s="2"/>
      <c r="M1628" s="2" t="s">
        <v>90</v>
      </c>
      <c r="N1628" s="3"/>
      <c r="O1628" s="2" t="s">
        <v>7360</v>
      </c>
      <c r="P1628" s="2"/>
      <c r="Q1628" s="2" t="s">
        <v>27</v>
      </c>
      <c r="R1628" s="2" t="s">
        <v>538</v>
      </c>
      <c r="S1628" s="2" t="s">
        <v>27</v>
      </c>
      <c r="T1628" s="3">
        <v>46253</v>
      </c>
      <c r="U1628" s="2" t="s">
        <v>7361</v>
      </c>
      <c r="V1628" s="2"/>
      <c r="W1628" s="2" t="s">
        <v>741</v>
      </c>
      <c r="X1628" s="2" t="s">
        <v>133</v>
      </c>
      <c r="Y1628" s="2" t="s">
        <v>347</v>
      </c>
      <c r="Z1628" s="2" t="s">
        <v>92</v>
      </c>
      <c r="AA1628" s="2" t="s">
        <v>348</v>
      </c>
      <c r="AB1628" s="2" t="s">
        <v>349</v>
      </c>
      <c r="AC1628" s="2" t="s">
        <v>114</v>
      </c>
      <c r="AD1628" s="2">
        <v>1</v>
      </c>
      <c r="AE1628" s="2" t="s">
        <v>539</v>
      </c>
      <c r="AF1628" s="2" t="s">
        <v>540</v>
      </c>
      <c r="AG1628" s="2" t="s">
        <v>13</v>
      </c>
      <c r="AH1628" s="2" t="s">
        <v>154</v>
      </c>
      <c r="AI1628" s="2" t="s">
        <v>541</v>
      </c>
      <c r="AJ1628" s="2" t="s">
        <v>155</v>
      </c>
      <c r="AK1628" s="2" t="s">
        <v>156</v>
      </c>
      <c r="AL1628" s="2" t="s">
        <v>129</v>
      </c>
      <c r="AM1628" s="2" t="s">
        <v>150</v>
      </c>
      <c r="AN1628" s="2" t="s">
        <v>7362</v>
      </c>
      <c r="AO1628" s="22">
        <v>27400</v>
      </c>
      <c r="AP1628" s="22">
        <v>0</v>
      </c>
      <c r="AQ1628" s="22">
        <v>0</v>
      </c>
      <c r="AR1628" s="22">
        <v>0</v>
      </c>
      <c r="AS1628" s="25">
        <v>30030.400000000001</v>
      </c>
      <c r="AT1628" s="25">
        <v>0</v>
      </c>
      <c r="AU1628" s="25">
        <v>44067.42</v>
      </c>
      <c r="AV1628" s="25">
        <v>0</v>
      </c>
      <c r="AW1628" s="25">
        <v>30030.400000000001</v>
      </c>
      <c r="AX1628" s="25">
        <v>44067.42</v>
      </c>
      <c r="AY1628" s="25">
        <v>14037.02</v>
      </c>
    </row>
    <row r="1629" spans="2:51" hidden="1">
      <c r="B1629" s="5" t="s">
        <v>21</v>
      </c>
      <c r="C1629" s="2" t="s">
        <v>152</v>
      </c>
      <c r="D1629" s="2" t="s">
        <v>100</v>
      </c>
      <c r="E1629" s="2"/>
      <c r="F1629" s="2"/>
      <c r="G1629" s="3">
        <v>46253</v>
      </c>
      <c r="H1629" s="2" t="s">
        <v>7363</v>
      </c>
      <c r="I1629" s="3">
        <v>46253</v>
      </c>
      <c r="J1629" s="2" t="s">
        <v>7364</v>
      </c>
      <c r="K1629" s="2"/>
      <c r="L1629" s="2"/>
      <c r="M1629" s="2" t="s">
        <v>90</v>
      </c>
      <c r="N1629" s="3"/>
      <c r="O1629" s="2" t="s">
        <v>7365</v>
      </c>
      <c r="P1629" s="2"/>
      <c r="Q1629" s="2" t="s">
        <v>27</v>
      </c>
      <c r="R1629" s="2" t="s">
        <v>538</v>
      </c>
      <c r="S1629" s="2" t="s">
        <v>27</v>
      </c>
      <c r="T1629" s="3">
        <v>46253</v>
      </c>
      <c r="U1629" s="2" t="s">
        <v>7366</v>
      </c>
      <c r="V1629" s="2"/>
      <c r="W1629" s="2" t="s">
        <v>523</v>
      </c>
      <c r="X1629" s="2" t="s">
        <v>133</v>
      </c>
      <c r="Y1629" s="2" t="s">
        <v>294</v>
      </c>
      <c r="Z1629" s="2" t="s">
        <v>92</v>
      </c>
      <c r="AA1629" s="2" t="s">
        <v>295</v>
      </c>
      <c r="AB1629" s="2" t="s">
        <v>296</v>
      </c>
      <c r="AC1629" s="2" t="s">
        <v>114</v>
      </c>
      <c r="AD1629" s="2">
        <v>1</v>
      </c>
      <c r="AE1629" s="2" t="s">
        <v>539</v>
      </c>
      <c r="AF1629" s="2" t="s">
        <v>540</v>
      </c>
      <c r="AG1629" s="2" t="s">
        <v>13</v>
      </c>
      <c r="AH1629" s="2" t="s">
        <v>154</v>
      </c>
      <c r="AI1629" s="2" t="s">
        <v>541</v>
      </c>
      <c r="AJ1629" s="2" t="s">
        <v>155</v>
      </c>
      <c r="AK1629" s="2" t="s">
        <v>156</v>
      </c>
      <c r="AL1629" s="2" t="s">
        <v>129</v>
      </c>
      <c r="AM1629" s="2" t="s">
        <v>150</v>
      </c>
      <c r="AN1629" s="2" t="s">
        <v>7367</v>
      </c>
      <c r="AO1629" s="22">
        <v>27340</v>
      </c>
      <c r="AP1629" s="22">
        <v>0</v>
      </c>
      <c r="AQ1629" s="22">
        <v>0</v>
      </c>
      <c r="AR1629" s="22">
        <v>0</v>
      </c>
      <c r="AS1629" s="25">
        <v>29964.639999999999</v>
      </c>
      <c r="AT1629" s="25">
        <v>0</v>
      </c>
      <c r="AU1629" s="25">
        <v>43970.92</v>
      </c>
      <c r="AV1629" s="25">
        <v>0</v>
      </c>
      <c r="AW1629" s="25">
        <v>29964.639999999999</v>
      </c>
      <c r="AX1629" s="25">
        <v>43970.92</v>
      </c>
      <c r="AY1629" s="25">
        <v>14006.28</v>
      </c>
    </row>
    <row r="1630" spans="2:51" hidden="1">
      <c r="B1630" s="5" t="s">
        <v>21</v>
      </c>
      <c r="C1630" s="2" t="s">
        <v>152</v>
      </c>
      <c r="D1630" s="2" t="s">
        <v>100</v>
      </c>
      <c r="E1630" s="2"/>
      <c r="F1630" s="2"/>
      <c r="G1630" s="3">
        <v>46253</v>
      </c>
      <c r="H1630" s="2" t="s">
        <v>7368</v>
      </c>
      <c r="I1630" s="3">
        <v>46253</v>
      </c>
      <c r="J1630" s="2" t="s">
        <v>7369</v>
      </c>
      <c r="K1630" s="2"/>
      <c r="L1630" s="2"/>
      <c r="M1630" s="2" t="s">
        <v>90</v>
      </c>
      <c r="N1630" s="3"/>
      <c r="O1630" s="2" t="s">
        <v>7370</v>
      </c>
      <c r="P1630" s="2"/>
      <c r="Q1630" s="2" t="s">
        <v>27</v>
      </c>
      <c r="R1630" s="2" t="s">
        <v>538</v>
      </c>
      <c r="S1630" s="2" t="s">
        <v>27</v>
      </c>
      <c r="T1630" s="3">
        <v>46253</v>
      </c>
      <c r="U1630" s="2" t="s">
        <v>7371</v>
      </c>
      <c r="V1630" s="2"/>
      <c r="W1630" s="2" t="s">
        <v>298</v>
      </c>
      <c r="X1630" s="2" t="s">
        <v>113</v>
      </c>
      <c r="Y1630" s="2" t="s">
        <v>299</v>
      </c>
      <c r="Z1630" s="2" t="s">
        <v>92</v>
      </c>
      <c r="AA1630" s="2" t="s">
        <v>90</v>
      </c>
      <c r="AB1630" s="2"/>
      <c r="AC1630" s="2" t="s">
        <v>114</v>
      </c>
      <c r="AD1630" s="2">
        <v>1</v>
      </c>
      <c r="AE1630" s="2" t="s">
        <v>539</v>
      </c>
      <c r="AF1630" s="2" t="s">
        <v>540</v>
      </c>
      <c r="AG1630" s="2" t="s">
        <v>13</v>
      </c>
      <c r="AH1630" s="2" t="s">
        <v>154</v>
      </c>
      <c r="AI1630" s="2" t="s">
        <v>541</v>
      </c>
      <c r="AJ1630" s="2" t="s">
        <v>155</v>
      </c>
      <c r="AK1630" s="2" t="s">
        <v>156</v>
      </c>
      <c r="AL1630" s="2" t="s">
        <v>129</v>
      </c>
      <c r="AM1630" s="2" t="s">
        <v>150</v>
      </c>
      <c r="AN1630" s="2" t="s">
        <v>7372</v>
      </c>
      <c r="AO1630" s="22">
        <v>26400</v>
      </c>
      <c r="AP1630" s="22">
        <v>0</v>
      </c>
      <c r="AQ1630" s="22">
        <v>0</v>
      </c>
      <c r="AR1630" s="22">
        <v>0</v>
      </c>
      <c r="AS1630" s="25">
        <v>28934.400000000001</v>
      </c>
      <c r="AT1630" s="25">
        <v>0</v>
      </c>
      <c r="AU1630" s="25">
        <v>42459.12</v>
      </c>
      <c r="AV1630" s="25">
        <v>0</v>
      </c>
      <c r="AW1630" s="25">
        <v>28934.400000000001</v>
      </c>
      <c r="AX1630" s="25">
        <v>42459.12</v>
      </c>
      <c r="AY1630" s="25">
        <v>13524.72</v>
      </c>
    </row>
    <row r="1631" spans="2:51" hidden="1">
      <c r="B1631" s="5" t="s">
        <v>21</v>
      </c>
      <c r="C1631" s="2" t="s">
        <v>152</v>
      </c>
      <c r="D1631" s="2" t="s">
        <v>100</v>
      </c>
      <c r="E1631" s="2"/>
      <c r="F1631" s="2"/>
      <c r="G1631" s="3">
        <v>46253</v>
      </c>
      <c r="H1631" s="2" t="s">
        <v>7373</v>
      </c>
      <c r="I1631" s="3">
        <v>46253</v>
      </c>
      <c r="J1631" s="2" t="s">
        <v>7374</v>
      </c>
      <c r="K1631" s="2"/>
      <c r="L1631" s="2"/>
      <c r="M1631" s="2" t="s">
        <v>90</v>
      </c>
      <c r="N1631" s="3"/>
      <c r="O1631" s="2" t="s">
        <v>7375</v>
      </c>
      <c r="P1631" s="2"/>
      <c r="Q1631" s="2" t="s">
        <v>486</v>
      </c>
      <c r="R1631" s="2" t="s">
        <v>538</v>
      </c>
      <c r="S1631" s="2" t="s">
        <v>486</v>
      </c>
      <c r="T1631" s="3">
        <v>46253</v>
      </c>
      <c r="U1631" s="2" t="s">
        <v>7376</v>
      </c>
      <c r="V1631" s="2"/>
      <c r="W1631" s="2" t="s">
        <v>496</v>
      </c>
      <c r="X1631" s="2" t="s">
        <v>133</v>
      </c>
      <c r="Y1631" s="2" t="s">
        <v>153</v>
      </c>
      <c r="Z1631" s="2" t="s">
        <v>92</v>
      </c>
      <c r="AA1631" s="2" t="s">
        <v>90</v>
      </c>
      <c r="AB1631" s="2"/>
      <c r="AC1631" s="2" t="s">
        <v>114</v>
      </c>
      <c r="AD1631" s="2">
        <v>1</v>
      </c>
      <c r="AE1631" s="2" t="s">
        <v>539</v>
      </c>
      <c r="AF1631" s="2" t="s">
        <v>540</v>
      </c>
      <c r="AG1631" s="2" t="s">
        <v>13</v>
      </c>
      <c r="AH1631" s="2" t="s">
        <v>154</v>
      </c>
      <c r="AI1631" s="2" t="s">
        <v>541</v>
      </c>
      <c r="AJ1631" s="2" t="s">
        <v>194</v>
      </c>
      <c r="AK1631" s="2" t="s">
        <v>487</v>
      </c>
      <c r="AL1631" s="2" t="s">
        <v>103</v>
      </c>
      <c r="AM1631" s="2" t="s">
        <v>104</v>
      </c>
      <c r="AN1631" s="2" t="s">
        <v>7377</v>
      </c>
      <c r="AO1631" s="22">
        <v>27240</v>
      </c>
      <c r="AP1631" s="22">
        <v>0</v>
      </c>
      <c r="AQ1631" s="22">
        <v>0</v>
      </c>
      <c r="AR1631" s="22">
        <v>0</v>
      </c>
      <c r="AS1631" s="25">
        <v>37536.720000000001</v>
      </c>
      <c r="AT1631" s="25">
        <v>0</v>
      </c>
      <c r="AU1631" s="25">
        <v>43404.22</v>
      </c>
      <c r="AV1631" s="25">
        <v>0</v>
      </c>
      <c r="AW1631" s="25">
        <v>37536.720000000001</v>
      </c>
      <c r="AX1631" s="25">
        <v>43404.22</v>
      </c>
      <c r="AY1631" s="25">
        <v>5867.5</v>
      </c>
    </row>
    <row r="1632" spans="2:51" hidden="1">
      <c r="B1632" s="5" t="s">
        <v>21</v>
      </c>
      <c r="C1632" s="2" t="s">
        <v>152</v>
      </c>
      <c r="D1632" s="2" t="s">
        <v>100</v>
      </c>
      <c r="E1632" s="2"/>
      <c r="F1632" s="2"/>
      <c r="G1632" s="3">
        <v>46253</v>
      </c>
      <c r="H1632" s="2" t="s">
        <v>7378</v>
      </c>
      <c r="I1632" s="3">
        <v>46253</v>
      </c>
      <c r="J1632" s="2" t="s">
        <v>7379</v>
      </c>
      <c r="K1632" s="2"/>
      <c r="L1632" s="2"/>
      <c r="M1632" s="2" t="s">
        <v>90</v>
      </c>
      <c r="N1632" s="3"/>
      <c r="O1632" s="2" t="s">
        <v>7380</v>
      </c>
      <c r="P1632" s="2"/>
      <c r="Q1632" s="2" t="s">
        <v>27</v>
      </c>
      <c r="R1632" s="2" t="s">
        <v>538</v>
      </c>
      <c r="S1632" s="2" t="s">
        <v>27</v>
      </c>
      <c r="T1632" s="3">
        <v>46253</v>
      </c>
      <c r="U1632" s="2" t="s">
        <v>7381</v>
      </c>
      <c r="V1632" s="2"/>
      <c r="W1632" s="2" t="s">
        <v>338</v>
      </c>
      <c r="X1632" s="2" t="s">
        <v>133</v>
      </c>
      <c r="Y1632" s="2" t="s">
        <v>339</v>
      </c>
      <c r="Z1632" s="2" t="s">
        <v>92</v>
      </c>
      <c r="AA1632" s="2" t="s">
        <v>339</v>
      </c>
      <c r="AB1632" s="2" t="s">
        <v>340</v>
      </c>
      <c r="AC1632" s="2" t="s">
        <v>114</v>
      </c>
      <c r="AD1632" s="2">
        <v>1</v>
      </c>
      <c r="AE1632" s="2" t="s">
        <v>539</v>
      </c>
      <c r="AF1632" s="2" t="s">
        <v>540</v>
      </c>
      <c r="AG1632" s="2" t="s">
        <v>13</v>
      </c>
      <c r="AH1632" s="2" t="s">
        <v>154</v>
      </c>
      <c r="AI1632" s="2" t="s">
        <v>541</v>
      </c>
      <c r="AJ1632" s="2" t="s">
        <v>155</v>
      </c>
      <c r="AK1632" s="2" t="s">
        <v>156</v>
      </c>
      <c r="AL1632" s="2" t="s">
        <v>129</v>
      </c>
      <c r="AM1632" s="2" t="s">
        <v>150</v>
      </c>
      <c r="AN1632" s="2" t="s">
        <v>7382</v>
      </c>
      <c r="AO1632" s="22">
        <v>18520</v>
      </c>
      <c r="AP1632" s="22">
        <v>0</v>
      </c>
      <c r="AQ1632" s="22">
        <v>0</v>
      </c>
      <c r="AR1632" s="22">
        <v>0</v>
      </c>
      <c r="AS1632" s="25">
        <v>28500</v>
      </c>
      <c r="AT1632" s="25">
        <v>0</v>
      </c>
      <c r="AU1632" s="25">
        <v>43424</v>
      </c>
      <c r="AV1632" s="25">
        <v>0</v>
      </c>
      <c r="AW1632" s="25">
        <v>28500</v>
      </c>
      <c r="AX1632" s="25">
        <v>43424</v>
      </c>
      <c r="AY1632" s="25">
        <v>14924</v>
      </c>
    </row>
    <row r="1633" spans="2:51" hidden="1">
      <c r="B1633" s="5" t="s">
        <v>21</v>
      </c>
      <c r="C1633" s="2" t="s">
        <v>152</v>
      </c>
      <c r="D1633" s="2" t="s">
        <v>100</v>
      </c>
      <c r="E1633" s="2"/>
      <c r="F1633" s="2"/>
      <c r="G1633" s="3">
        <v>46253</v>
      </c>
      <c r="H1633" s="2" t="s">
        <v>7383</v>
      </c>
      <c r="I1633" s="3">
        <v>46253</v>
      </c>
      <c r="J1633" s="2" t="s">
        <v>7384</v>
      </c>
      <c r="K1633" s="2"/>
      <c r="L1633" s="2"/>
      <c r="M1633" s="2" t="s">
        <v>90</v>
      </c>
      <c r="N1633" s="3"/>
      <c r="O1633" s="2" t="s">
        <v>7385</v>
      </c>
      <c r="P1633" s="2"/>
      <c r="Q1633" s="2" t="s">
        <v>27</v>
      </c>
      <c r="R1633" s="2" t="s">
        <v>538</v>
      </c>
      <c r="S1633" s="2" t="s">
        <v>27</v>
      </c>
      <c r="T1633" s="3">
        <v>46253</v>
      </c>
      <c r="U1633" s="2" t="s">
        <v>7386</v>
      </c>
      <c r="V1633" s="2"/>
      <c r="W1633" s="2" t="s">
        <v>535</v>
      </c>
      <c r="X1633" s="2" t="s">
        <v>133</v>
      </c>
      <c r="Y1633" s="2" t="s">
        <v>358</v>
      </c>
      <c r="Z1633" s="2" t="s">
        <v>92</v>
      </c>
      <c r="AA1633" s="2" t="s">
        <v>90</v>
      </c>
      <c r="AB1633" s="2"/>
      <c r="AC1633" s="2" t="s">
        <v>114</v>
      </c>
      <c r="AD1633" s="2">
        <v>1</v>
      </c>
      <c r="AE1633" s="2" t="s">
        <v>539</v>
      </c>
      <c r="AF1633" s="2" t="s">
        <v>540</v>
      </c>
      <c r="AG1633" s="2" t="s">
        <v>13</v>
      </c>
      <c r="AH1633" s="2" t="s">
        <v>154</v>
      </c>
      <c r="AI1633" s="2" t="s">
        <v>541</v>
      </c>
      <c r="AJ1633" s="2" t="s">
        <v>155</v>
      </c>
      <c r="AK1633" s="2" t="s">
        <v>156</v>
      </c>
      <c r="AL1633" s="2" t="s">
        <v>129</v>
      </c>
      <c r="AM1633" s="2" t="s">
        <v>150</v>
      </c>
      <c r="AN1633" s="2" t="s">
        <v>7387</v>
      </c>
      <c r="AO1633" s="22">
        <v>27280</v>
      </c>
      <c r="AP1633" s="22">
        <v>0</v>
      </c>
      <c r="AQ1633" s="22">
        <v>0</v>
      </c>
      <c r="AR1633" s="22">
        <v>0</v>
      </c>
      <c r="AS1633" s="25">
        <v>29898.880000000001</v>
      </c>
      <c r="AT1633" s="25">
        <v>0</v>
      </c>
      <c r="AU1633" s="25">
        <v>43874.42</v>
      </c>
      <c r="AV1633" s="25">
        <v>0</v>
      </c>
      <c r="AW1633" s="25">
        <v>29898.880000000001</v>
      </c>
      <c r="AX1633" s="25">
        <v>43874.42</v>
      </c>
      <c r="AY1633" s="25">
        <v>13975.54</v>
      </c>
    </row>
    <row r="1634" spans="2:51" hidden="1">
      <c r="B1634" s="5" t="s">
        <v>21</v>
      </c>
      <c r="C1634" s="2" t="s">
        <v>152</v>
      </c>
      <c r="D1634" s="2" t="s">
        <v>100</v>
      </c>
      <c r="E1634" s="2"/>
      <c r="F1634" s="2"/>
      <c r="G1634" s="3">
        <v>46253</v>
      </c>
      <c r="H1634" s="2" t="s">
        <v>7388</v>
      </c>
      <c r="I1634" s="3">
        <v>46253</v>
      </c>
      <c r="J1634" s="2" t="s">
        <v>7389</v>
      </c>
      <c r="K1634" s="2"/>
      <c r="L1634" s="2"/>
      <c r="M1634" s="2" t="s">
        <v>90</v>
      </c>
      <c r="N1634" s="3"/>
      <c r="O1634" s="2" t="s">
        <v>7390</v>
      </c>
      <c r="P1634" s="2"/>
      <c r="Q1634" s="2" t="s">
        <v>27</v>
      </c>
      <c r="R1634" s="2" t="s">
        <v>538</v>
      </c>
      <c r="S1634" s="2" t="s">
        <v>27</v>
      </c>
      <c r="T1634" s="3">
        <v>46253</v>
      </c>
      <c r="U1634" s="2" t="s">
        <v>7391</v>
      </c>
      <c r="V1634" s="2"/>
      <c r="W1634" s="2" t="s">
        <v>470</v>
      </c>
      <c r="X1634" s="2" t="s">
        <v>133</v>
      </c>
      <c r="Y1634" s="2" t="s">
        <v>389</v>
      </c>
      <c r="Z1634" s="2" t="s">
        <v>92</v>
      </c>
      <c r="AA1634" s="2" t="s">
        <v>90</v>
      </c>
      <c r="AB1634" s="2"/>
      <c r="AC1634" s="2" t="s">
        <v>114</v>
      </c>
      <c r="AD1634" s="2">
        <v>1</v>
      </c>
      <c r="AE1634" s="2" t="s">
        <v>539</v>
      </c>
      <c r="AF1634" s="2" t="s">
        <v>540</v>
      </c>
      <c r="AG1634" s="2" t="s">
        <v>13</v>
      </c>
      <c r="AH1634" s="2" t="s">
        <v>154</v>
      </c>
      <c r="AI1634" s="2" t="s">
        <v>541</v>
      </c>
      <c r="AJ1634" s="2" t="s">
        <v>155</v>
      </c>
      <c r="AK1634" s="2" t="s">
        <v>156</v>
      </c>
      <c r="AL1634" s="2" t="s">
        <v>129</v>
      </c>
      <c r="AM1634" s="2" t="s">
        <v>150</v>
      </c>
      <c r="AN1634" s="2" t="s">
        <v>7392</v>
      </c>
      <c r="AO1634" s="22">
        <v>27240</v>
      </c>
      <c r="AP1634" s="22">
        <v>0</v>
      </c>
      <c r="AQ1634" s="22">
        <v>0</v>
      </c>
      <c r="AR1634" s="22">
        <v>0</v>
      </c>
      <c r="AS1634" s="25">
        <v>29855.040000000001</v>
      </c>
      <c r="AT1634" s="25">
        <v>0</v>
      </c>
      <c r="AU1634" s="25">
        <v>43810.09</v>
      </c>
      <c r="AV1634" s="25">
        <v>0</v>
      </c>
      <c r="AW1634" s="25">
        <v>29855.040000000001</v>
      </c>
      <c r="AX1634" s="25">
        <v>43810.09</v>
      </c>
      <c r="AY1634" s="25">
        <v>13955.05</v>
      </c>
    </row>
    <row r="1635" spans="2:51" hidden="1">
      <c r="B1635" s="5" t="s">
        <v>21</v>
      </c>
      <c r="C1635" s="2" t="s">
        <v>152</v>
      </c>
      <c r="D1635" s="2" t="s">
        <v>100</v>
      </c>
      <c r="E1635" s="2"/>
      <c r="F1635" s="2"/>
      <c r="G1635" s="3">
        <v>46253</v>
      </c>
      <c r="H1635" s="2" t="s">
        <v>7393</v>
      </c>
      <c r="I1635" s="3">
        <v>46253</v>
      </c>
      <c r="J1635" s="2" t="s">
        <v>7394</v>
      </c>
      <c r="K1635" s="2"/>
      <c r="L1635" s="2"/>
      <c r="M1635" s="2" t="s">
        <v>90</v>
      </c>
      <c r="N1635" s="3"/>
      <c r="O1635" s="2" t="s">
        <v>7395</v>
      </c>
      <c r="P1635" s="2"/>
      <c r="Q1635" s="2" t="s">
        <v>27</v>
      </c>
      <c r="R1635" s="2" t="s">
        <v>538</v>
      </c>
      <c r="S1635" s="2" t="s">
        <v>27</v>
      </c>
      <c r="T1635" s="3">
        <v>46253</v>
      </c>
      <c r="U1635" s="2" t="s">
        <v>7396</v>
      </c>
      <c r="V1635" s="2"/>
      <c r="W1635" s="2" t="s">
        <v>528</v>
      </c>
      <c r="X1635" s="2" t="s">
        <v>133</v>
      </c>
      <c r="Y1635" s="2" t="s">
        <v>513</v>
      </c>
      <c r="Z1635" s="2" t="s">
        <v>92</v>
      </c>
      <c r="AA1635" s="2" t="s">
        <v>90</v>
      </c>
      <c r="AB1635" s="2"/>
      <c r="AC1635" s="2" t="s">
        <v>114</v>
      </c>
      <c r="AD1635" s="2">
        <v>1</v>
      </c>
      <c r="AE1635" s="2" t="s">
        <v>539</v>
      </c>
      <c r="AF1635" s="2" t="s">
        <v>540</v>
      </c>
      <c r="AG1635" s="2" t="s">
        <v>13</v>
      </c>
      <c r="AH1635" s="2" t="s">
        <v>154</v>
      </c>
      <c r="AI1635" s="2" t="s">
        <v>541</v>
      </c>
      <c r="AJ1635" s="2" t="s">
        <v>155</v>
      </c>
      <c r="AK1635" s="2" t="s">
        <v>156</v>
      </c>
      <c r="AL1635" s="2" t="s">
        <v>129</v>
      </c>
      <c r="AM1635" s="2" t="s">
        <v>150</v>
      </c>
      <c r="AN1635" s="2" t="s">
        <v>7397</v>
      </c>
      <c r="AO1635" s="22">
        <v>26420</v>
      </c>
      <c r="AP1635" s="22">
        <v>0</v>
      </c>
      <c r="AQ1635" s="22">
        <v>0</v>
      </c>
      <c r="AR1635" s="22">
        <v>0</v>
      </c>
      <c r="AS1635" s="25">
        <v>28956.32</v>
      </c>
      <c r="AT1635" s="25">
        <v>0</v>
      </c>
      <c r="AU1635" s="25">
        <v>42491.29</v>
      </c>
      <c r="AV1635" s="25">
        <v>0</v>
      </c>
      <c r="AW1635" s="25">
        <v>28956.32</v>
      </c>
      <c r="AX1635" s="25">
        <v>42491.29</v>
      </c>
      <c r="AY1635" s="25">
        <v>13534.97</v>
      </c>
    </row>
    <row r="1636" spans="2:51" hidden="1">
      <c r="B1636" s="5" t="s">
        <v>21</v>
      </c>
      <c r="C1636" s="2" t="s">
        <v>152</v>
      </c>
      <c r="D1636" s="2" t="s">
        <v>100</v>
      </c>
      <c r="E1636" s="2"/>
      <c r="F1636" s="2"/>
      <c r="G1636" s="3">
        <v>46253</v>
      </c>
      <c r="H1636" s="2" t="s">
        <v>7398</v>
      </c>
      <c r="I1636" s="3">
        <v>46253</v>
      </c>
      <c r="J1636" s="2" t="s">
        <v>7399</v>
      </c>
      <c r="K1636" s="2"/>
      <c r="L1636" s="2"/>
      <c r="M1636" s="2" t="s">
        <v>90</v>
      </c>
      <c r="N1636" s="3"/>
      <c r="O1636" s="2" t="s">
        <v>7400</v>
      </c>
      <c r="P1636" s="2"/>
      <c r="Q1636" s="2" t="s">
        <v>27</v>
      </c>
      <c r="R1636" s="2" t="s">
        <v>538</v>
      </c>
      <c r="S1636" s="2" t="s">
        <v>27</v>
      </c>
      <c r="T1636" s="3">
        <v>46253</v>
      </c>
      <c r="U1636" s="2" t="s">
        <v>7401</v>
      </c>
      <c r="V1636" s="2"/>
      <c r="W1636" s="2" t="s">
        <v>1010</v>
      </c>
      <c r="X1636" s="2" t="s">
        <v>133</v>
      </c>
      <c r="Y1636" s="2" t="s">
        <v>336</v>
      </c>
      <c r="Z1636" s="2" t="s">
        <v>92</v>
      </c>
      <c r="AA1636" s="2" t="s">
        <v>603</v>
      </c>
      <c r="AB1636" s="2" t="s">
        <v>604</v>
      </c>
      <c r="AC1636" s="2" t="s">
        <v>114</v>
      </c>
      <c r="AD1636" s="2">
        <v>1</v>
      </c>
      <c r="AE1636" s="2" t="s">
        <v>539</v>
      </c>
      <c r="AF1636" s="2" t="s">
        <v>540</v>
      </c>
      <c r="AG1636" s="2" t="s">
        <v>13</v>
      </c>
      <c r="AH1636" s="2" t="s">
        <v>154</v>
      </c>
      <c r="AI1636" s="2" t="s">
        <v>541</v>
      </c>
      <c r="AJ1636" s="2" t="s">
        <v>155</v>
      </c>
      <c r="AK1636" s="2" t="s">
        <v>156</v>
      </c>
      <c r="AL1636" s="2" t="s">
        <v>129</v>
      </c>
      <c r="AM1636" s="2" t="s">
        <v>150</v>
      </c>
      <c r="AN1636" s="2" t="s">
        <v>7402</v>
      </c>
      <c r="AO1636" s="22">
        <v>27260</v>
      </c>
      <c r="AP1636" s="22">
        <v>0</v>
      </c>
      <c r="AQ1636" s="22">
        <v>0</v>
      </c>
      <c r="AR1636" s="22">
        <v>0</v>
      </c>
      <c r="AS1636" s="25">
        <v>29876.959999999999</v>
      </c>
      <c r="AT1636" s="25">
        <v>0</v>
      </c>
      <c r="AU1636" s="25">
        <v>43842.26</v>
      </c>
      <c r="AV1636" s="25">
        <v>0</v>
      </c>
      <c r="AW1636" s="25">
        <v>29876.959999999999</v>
      </c>
      <c r="AX1636" s="25">
        <v>43842.26</v>
      </c>
      <c r="AY1636" s="25">
        <v>13965.3</v>
      </c>
    </row>
    <row r="1637" spans="2:51" hidden="1">
      <c r="B1637" s="5" t="s">
        <v>21</v>
      </c>
      <c r="C1637" s="2" t="s">
        <v>152</v>
      </c>
      <c r="D1637" s="2" t="s">
        <v>100</v>
      </c>
      <c r="E1637" s="2"/>
      <c r="F1637" s="2"/>
      <c r="G1637" s="3">
        <v>46253</v>
      </c>
      <c r="H1637" s="2" t="s">
        <v>7403</v>
      </c>
      <c r="I1637" s="3">
        <v>46253</v>
      </c>
      <c r="J1637" s="2" t="s">
        <v>7404</v>
      </c>
      <c r="K1637" s="2"/>
      <c r="L1637" s="2"/>
      <c r="M1637" s="2" t="s">
        <v>90</v>
      </c>
      <c r="N1637" s="3"/>
      <c r="O1637" s="2" t="s">
        <v>7405</v>
      </c>
      <c r="P1637" s="2"/>
      <c r="Q1637" s="2" t="s">
        <v>486</v>
      </c>
      <c r="R1637" s="2" t="s">
        <v>538</v>
      </c>
      <c r="S1637" s="2" t="s">
        <v>486</v>
      </c>
      <c r="T1637" s="3">
        <v>46253</v>
      </c>
      <c r="U1637" s="2" t="s">
        <v>7406</v>
      </c>
      <c r="V1637" s="2"/>
      <c r="W1637" s="2" t="s">
        <v>748</v>
      </c>
      <c r="X1637" s="2" t="s">
        <v>133</v>
      </c>
      <c r="Y1637" s="2" t="s">
        <v>342</v>
      </c>
      <c r="Z1637" s="2" t="s">
        <v>92</v>
      </c>
      <c r="AA1637" s="2" t="s">
        <v>90</v>
      </c>
      <c r="AB1637" s="2"/>
      <c r="AC1637" s="2" t="s">
        <v>114</v>
      </c>
      <c r="AD1637" s="2">
        <v>1</v>
      </c>
      <c r="AE1637" s="2" t="s">
        <v>539</v>
      </c>
      <c r="AF1637" s="2" t="s">
        <v>540</v>
      </c>
      <c r="AG1637" s="2" t="s">
        <v>13</v>
      </c>
      <c r="AH1637" s="2" t="s">
        <v>154</v>
      </c>
      <c r="AI1637" s="2" t="s">
        <v>541</v>
      </c>
      <c r="AJ1637" s="2" t="s">
        <v>194</v>
      </c>
      <c r="AK1637" s="2" t="s">
        <v>487</v>
      </c>
      <c r="AL1637" s="2" t="s">
        <v>103</v>
      </c>
      <c r="AM1637" s="2" t="s">
        <v>104</v>
      </c>
      <c r="AN1637" s="2" t="s">
        <v>7407</v>
      </c>
      <c r="AO1637" s="22">
        <v>26440</v>
      </c>
      <c r="AP1637" s="22">
        <v>0</v>
      </c>
      <c r="AQ1637" s="22">
        <v>0</v>
      </c>
      <c r="AR1637" s="22">
        <v>0</v>
      </c>
      <c r="AS1637" s="25">
        <v>36434.32</v>
      </c>
      <c r="AT1637" s="25">
        <v>0</v>
      </c>
      <c r="AU1637" s="25">
        <v>42129.5</v>
      </c>
      <c r="AV1637" s="25">
        <v>0</v>
      </c>
      <c r="AW1637" s="25">
        <v>36434.32</v>
      </c>
      <c r="AX1637" s="25">
        <v>42129.5</v>
      </c>
      <c r="AY1637" s="25">
        <v>5695.18</v>
      </c>
    </row>
    <row r="1638" spans="2:51" hidden="1">
      <c r="B1638" s="5" t="s">
        <v>21</v>
      </c>
      <c r="C1638" s="2" t="s">
        <v>107</v>
      </c>
      <c r="D1638" s="2" t="s">
        <v>100</v>
      </c>
      <c r="E1638" s="2"/>
      <c r="F1638" s="2"/>
      <c r="G1638" s="3">
        <v>46253</v>
      </c>
      <c r="H1638" s="2" t="s">
        <v>7408</v>
      </c>
      <c r="I1638" s="3">
        <v>46253</v>
      </c>
      <c r="J1638" s="2" t="s">
        <v>7409</v>
      </c>
      <c r="K1638" s="2"/>
      <c r="L1638" s="2"/>
      <c r="M1638" s="2" t="s">
        <v>90</v>
      </c>
      <c r="N1638" s="3"/>
      <c r="O1638" s="2" t="s">
        <v>7410</v>
      </c>
      <c r="P1638" s="2"/>
      <c r="Q1638" s="2" t="s">
        <v>27</v>
      </c>
      <c r="R1638" s="2" t="s">
        <v>538</v>
      </c>
      <c r="S1638" s="2" t="s">
        <v>27</v>
      </c>
      <c r="T1638" s="3"/>
      <c r="U1638" s="2"/>
      <c r="V1638" s="2"/>
      <c r="W1638" s="2" t="s">
        <v>527</v>
      </c>
      <c r="X1638" s="2" t="s">
        <v>133</v>
      </c>
      <c r="Y1638" s="2" t="s">
        <v>334</v>
      </c>
      <c r="Z1638" s="2" t="s">
        <v>92</v>
      </c>
      <c r="AA1638" s="2" t="s">
        <v>90</v>
      </c>
      <c r="AB1638" s="2"/>
      <c r="AC1638" s="2" t="s">
        <v>114</v>
      </c>
      <c r="AD1638" s="2">
        <v>1</v>
      </c>
      <c r="AE1638" s="2" t="s">
        <v>539</v>
      </c>
      <c r="AF1638" s="2" t="s">
        <v>540</v>
      </c>
      <c r="AG1638" s="2" t="s">
        <v>13</v>
      </c>
      <c r="AH1638" s="2" t="s">
        <v>154</v>
      </c>
      <c r="AI1638" s="2" t="s">
        <v>541</v>
      </c>
      <c r="AJ1638" s="2" t="s">
        <v>155</v>
      </c>
      <c r="AK1638" s="2" t="s">
        <v>156</v>
      </c>
      <c r="AL1638" s="2" t="s">
        <v>129</v>
      </c>
      <c r="AM1638" s="2" t="s">
        <v>150</v>
      </c>
      <c r="AN1638" s="2" t="s">
        <v>7411</v>
      </c>
      <c r="AO1638" s="22">
        <v>0</v>
      </c>
      <c r="AP1638" s="22">
        <v>0</v>
      </c>
      <c r="AQ1638" s="22">
        <v>0</v>
      </c>
      <c r="AR1638" s="22">
        <v>0</v>
      </c>
      <c r="AS1638" s="25">
        <v>14522</v>
      </c>
      <c r="AT1638" s="25">
        <v>0</v>
      </c>
      <c r="AU1638" s="25">
        <v>39853.67</v>
      </c>
      <c r="AV1638" s="25">
        <v>0</v>
      </c>
      <c r="AW1638" s="25">
        <v>14522</v>
      </c>
      <c r="AX1638" s="25">
        <v>39853.67</v>
      </c>
      <c r="AY1638" s="25">
        <v>25331.67</v>
      </c>
    </row>
    <row r="1639" spans="2:51" hidden="1">
      <c r="B1639" s="5" t="s">
        <v>21</v>
      </c>
      <c r="C1639" s="2" t="s">
        <v>107</v>
      </c>
      <c r="D1639" s="2" t="s">
        <v>100</v>
      </c>
      <c r="E1639" s="2"/>
      <c r="F1639" s="2"/>
      <c r="G1639" s="3">
        <v>46253</v>
      </c>
      <c r="H1639" s="2" t="s">
        <v>7408</v>
      </c>
      <c r="I1639" s="3">
        <v>46253</v>
      </c>
      <c r="J1639" s="2" t="s">
        <v>7412</v>
      </c>
      <c r="K1639" s="2"/>
      <c r="L1639" s="2"/>
      <c r="M1639" s="2" t="s">
        <v>90</v>
      </c>
      <c r="N1639" s="3"/>
      <c r="O1639" s="2"/>
      <c r="P1639" s="2"/>
      <c r="Q1639" s="2" t="s">
        <v>27</v>
      </c>
      <c r="R1639" s="2" t="s">
        <v>538</v>
      </c>
      <c r="S1639" s="2" t="s">
        <v>27</v>
      </c>
      <c r="T1639" s="3"/>
      <c r="U1639" s="2"/>
      <c r="V1639" s="2"/>
      <c r="W1639" s="2" t="s">
        <v>527</v>
      </c>
      <c r="X1639" s="2" t="s">
        <v>133</v>
      </c>
      <c r="Y1639" s="2" t="s">
        <v>334</v>
      </c>
      <c r="Z1639" s="2" t="s">
        <v>92</v>
      </c>
      <c r="AA1639" s="2" t="s">
        <v>90</v>
      </c>
      <c r="AB1639" s="2"/>
      <c r="AC1639" s="2" t="s">
        <v>114</v>
      </c>
      <c r="AD1639" s="2">
        <v>1</v>
      </c>
      <c r="AE1639" s="2" t="s">
        <v>539</v>
      </c>
      <c r="AF1639" s="2" t="s">
        <v>540</v>
      </c>
      <c r="AG1639" s="2" t="s">
        <v>13</v>
      </c>
      <c r="AH1639" s="2" t="s">
        <v>154</v>
      </c>
      <c r="AI1639" s="2" t="s">
        <v>541</v>
      </c>
      <c r="AJ1639" s="2" t="s">
        <v>155</v>
      </c>
      <c r="AK1639" s="2" t="s">
        <v>156</v>
      </c>
      <c r="AL1639" s="2" t="s">
        <v>129</v>
      </c>
      <c r="AM1639" s="2" t="s">
        <v>150</v>
      </c>
      <c r="AN1639" s="2" t="s">
        <v>800</v>
      </c>
      <c r="AO1639" s="22">
        <v>0</v>
      </c>
      <c r="AP1639" s="22">
        <v>0</v>
      </c>
      <c r="AQ1639" s="22">
        <v>0</v>
      </c>
      <c r="AR1639" s="22">
        <v>0</v>
      </c>
      <c r="AS1639" s="25">
        <v>14522</v>
      </c>
      <c r="AT1639" s="25">
        <v>0</v>
      </c>
      <c r="AU1639" s="25">
        <v>4501.91</v>
      </c>
      <c r="AV1639" s="25">
        <v>0</v>
      </c>
      <c r="AW1639" s="25">
        <v>14522</v>
      </c>
      <c r="AX1639" s="25">
        <v>4501.91</v>
      </c>
      <c r="AY1639" s="25">
        <v>-10020.09</v>
      </c>
    </row>
    <row r="1640" spans="2:51" hidden="1">
      <c r="B1640" s="5" t="s">
        <v>551</v>
      </c>
      <c r="C1640" s="2" t="s">
        <v>552</v>
      </c>
      <c r="D1640" s="2"/>
      <c r="E1640" s="2" t="s">
        <v>6566</v>
      </c>
      <c r="F1640" s="2" t="s">
        <v>88</v>
      </c>
      <c r="G1640" s="3">
        <v>46253</v>
      </c>
      <c r="H1640" s="2" t="s">
        <v>7413</v>
      </c>
      <c r="I1640" s="3">
        <v>46253</v>
      </c>
      <c r="J1640" s="2" t="s">
        <v>7414</v>
      </c>
      <c r="K1640" s="2"/>
      <c r="L1640" s="2"/>
      <c r="M1640" s="2" t="s">
        <v>90</v>
      </c>
      <c r="N1640" s="3"/>
      <c r="O1640" s="2"/>
      <c r="P1640" s="2"/>
      <c r="Q1640" s="2" t="s">
        <v>834</v>
      </c>
      <c r="R1640" s="2" t="s">
        <v>834</v>
      </c>
      <c r="S1640" s="2"/>
      <c r="T1640" s="3"/>
      <c r="U1640" s="2"/>
      <c r="V1640" s="2"/>
      <c r="W1640" s="2" t="s">
        <v>902</v>
      </c>
      <c r="X1640" s="2" t="s">
        <v>91</v>
      </c>
      <c r="Y1640" s="2" t="s">
        <v>894</v>
      </c>
      <c r="Z1640" s="2" t="s">
        <v>92</v>
      </c>
      <c r="AA1640" s="2" t="s">
        <v>90</v>
      </c>
      <c r="AB1640" s="2"/>
      <c r="AC1640" s="2" t="s">
        <v>114</v>
      </c>
      <c r="AD1640" s="2">
        <v>1</v>
      </c>
      <c r="AE1640" s="2" t="s">
        <v>321</v>
      </c>
      <c r="AF1640" s="2" t="s">
        <v>322</v>
      </c>
      <c r="AG1640" s="2" t="s">
        <v>322</v>
      </c>
      <c r="AH1640" s="2" t="s">
        <v>323</v>
      </c>
      <c r="AI1640" s="2"/>
      <c r="AJ1640" s="2" t="s">
        <v>138</v>
      </c>
      <c r="AK1640" s="2" t="s">
        <v>103</v>
      </c>
      <c r="AL1640" s="2" t="s">
        <v>103</v>
      </c>
      <c r="AM1640" s="2" t="s">
        <v>139</v>
      </c>
      <c r="AN1640" s="2" t="s">
        <v>1267</v>
      </c>
      <c r="AO1640" s="22">
        <v>0</v>
      </c>
      <c r="AP1640" s="22">
        <v>0</v>
      </c>
      <c r="AQ1640" s="22">
        <v>0</v>
      </c>
      <c r="AR1640" s="22">
        <v>0</v>
      </c>
      <c r="AS1640" s="25">
        <v>38500</v>
      </c>
      <c r="AT1640" s="25">
        <v>0</v>
      </c>
      <c r="AU1640" s="25">
        <v>40540.29</v>
      </c>
      <c r="AV1640" s="25">
        <v>0</v>
      </c>
      <c r="AW1640" s="25">
        <v>38500</v>
      </c>
      <c r="AX1640" s="25">
        <v>40540.29</v>
      </c>
      <c r="AY1640" s="25">
        <v>2040.29</v>
      </c>
    </row>
    <row r="1641" spans="2:51" hidden="1">
      <c r="B1641" s="5" t="s">
        <v>551</v>
      </c>
      <c r="C1641" s="2" t="s">
        <v>552</v>
      </c>
      <c r="D1641" s="2"/>
      <c r="E1641" s="2" t="s">
        <v>6566</v>
      </c>
      <c r="F1641" s="2" t="s">
        <v>88</v>
      </c>
      <c r="G1641" s="3">
        <v>46253</v>
      </c>
      <c r="H1641" s="2" t="s">
        <v>7415</v>
      </c>
      <c r="I1641" s="3">
        <v>46253</v>
      </c>
      <c r="J1641" s="2" t="s">
        <v>7416</v>
      </c>
      <c r="K1641" s="2"/>
      <c r="L1641" s="2"/>
      <c r="M1641" s="2" t="s">
        <v>90</v>
      </c>
      <c r="N1641" s="3"/>
      <c r="O1641" s="2"/>
      <c r="P1641" s="2"/>
      <c r="Q1641" s="2" t="s">
        <v>834</v>
      </c>
      <c r="R1641" s="2" t="s">
        <v>834</v>
      </c>
      <c r="S1641" s="2"/>
      <c r="T1641" s="3"/>
      <c r="U1641" s="2"/>
      <c r="V1641" s="2"/>
      <c r="W1641" s="2" t="s">
        <v>915</v>
      </c>
      <c r="X1641" s="2" t="s">
        <v>91</v>
      </c>
      <c r="Y1641" s="2" t="s">
        <v>894</v>
      </c>
      <c r="Z1641" s="2" t="s">
        <v>92</v>
      </c>
      <c r="AA1641" s="2" t="s">
        <v>90</v>
      </c>
      <c r="AB1641" s="2"/>
      <c r="AC1641" s="2" t="s">
        <v>114</v>
      </c>
      <c r="AD1641" s="2">
        <v>1</v>
      </c>
      <c r="AE1641" s="2" t="s">
        <v>321</v>
      </c>
      <c r="AF1641" s="2" t="s">
        <v>322</v>
      </c>
      <c r="AG1641" s="2" t="s">
        <v>322</v>
      </c>
      <c r="AH1641" s="2" t="s">
        <v>323</v>
      </c>
      <c r="AI1641" s="2"/>
      <c r="AJ1641" s="2" t="s">
        <v>138</v>
      </c>
      <c r="AK1641" s="2" t="s">
        <v>103</v>
      </c>
      <c r="AL1641" s="2" t="s">
        <v>103</v>
      </c>
      <c r="AM1641" s="2" t="s">
        <v>139</v>
      </c>
      <c r="AN1641" s="2" t="s">
        <v>1047</v>
      </c>
      <c r="AO1641" s="22">
        <v>0</v>
      </c>
      <c r="AP1641" s="22">
        <v>0</v>
      </c>
      <c r="AQ1641" s="22">
        <v>0</v>
      </c>
      <c r="AR1641" s="22">
        <v>0</v>
      </c>
      <c r="AS1641" s="25">
        <v>38500</v>
      </c>
      <c r="AT1641" s="25">
        <v>0</v>
      </c>
      <c r="AU1641" s="25">
        <v>40540.29</v>
      </c>
      <c r="AV1641" s="25">
        <v>0</v>
      </c>
      <c r="AW1641" s="25">
        <v>38500</v>
      </c>
      <c r="AX1641" s="25">
        <v>40540.29</v>
      </c>
      <c r="AY1641" s="25">
        <v>2040.29</v>
      </c>
    </row>
    <row r="1642" spans="2:51" hidden="1">
      <c r="B1642" s="5" t="s">
        <v>551</v>
      </c>
      <c r="C1642" s="2" t="s">
        <v>552</v>
      </c>
      <c r="D1642" s="2"/>
      <c r="E1642" s="2" t="s">
        <v>6566</v>
      </c>
      <c r="F1642" s="2" t="s">
        <v>88</v>
      </c>
      <c r="G1642" s="3">
        <v>46253</v>
      </c>
      <c r="H1642" s="2" t="s">
        <v>7417</v>
      </c>
      <c r="I1642" s="3">
        <v>46253</v>
      </c>
      <c r="J1642" s="2" t="s">
        <v>7418</v>
      </c>
      <c r="K1642" s="2"/>
      <c r="L1642" s="2"/>
      <c r="M1642" s="2" t="s">
        <v>90</v>
      </c>
      <c r="N1642" s="3"/>
      <c r="O1642" s="2"/>
      <c r="P1642" s="2"/>
      <c r="Q1642" s="2" t="s">
        <v>834</v>
      </c>
      <c r="R1642" s="2" t="s">
        <v>834</v>
      </c>
      <c r="S1642" s="2"/>
      <c r="T1642" s="3"/>
      <c r="U1642" s="2"/>
      <c r="V1642" s="2"/>
      <c r="W1642" s="2" t="s">
        <v>962</v>
      </c>
      <c r="X1642" s="2" t="s">
        <v>91</v>
      </c>
      <c r="Y1642" s="2" t="s">
        <v>1380</v>
      </c>
      <c r="Z1642" s="2" t="s">
        <v>92</v>
      </c>
      <c r="AA1642" s="2" t="s">
        <v>90</v>
      </c>
      <c r="AB1642" s="2"/>
      <c r="AC1642" s="2" t="s">
        <v>114</v>
      </c>
      <c r="AD1642" s="2">
        <v>1</v>
      </c>
      <c r="AE1642" s="2" t="s">
        <v>321</v>
      </c>
      <c r="AF1642" s="2" t="s">
        <v>322</v>
      </c>
      <c r="AG1642" s="2" t="s">
        <v>322</v>
      </c>
      <c r="AH1642" s="2" t="s">
        <v>323</v>
      </c>
      <c r="AI1642" s="2"/>
      <c r="AJ1642" s="2" t="s">
        <v>138</v>
      </c>
      <c r="AK1642" s="2" t="s">
        <v>103</v>
      </c>
      <c r="AL1642" s="2" t="s">
        <v>103</v>
      </c>
      <c r="AM1642" s="2" t="s">
        <v>139</v>
      </c>
      <c r="AN1642" s="2" t="s">
        <v>7419</v>
      </c>
      <c r="AO1642" s="22">
        <v>0</v>
      </c>
      <c r="AP1642" s="22">
        <v>0</v>
      </c>
      <c r="AQ1642" s="22">
        <v>0</v>
      </c>
      <c r="AR1642" s="22">
        <v>0</v>
      </c>
      <c r="AS1642" s="25">
        <v>48500</v>
      </c>
      <c r="AT1642" s="25">
        <v>0</v>
      </c>
      <c r="AU1642" s="25">
        <v>50429.56</v>
      </c>
      <c r="AV1642" s="25">
        <v>0</v>
      </c>
      <c r="AW1642" s="25">
        <v>48500</v>
      </c>
      <c r="AX1642" s="25">
        <v>50429.56</v>
      </c>
      <c r="AY1642" s="25">
        <v>1929.56</v>
      </c>
    </row>
    <row r="1643" spans="2:51" hidden="1">
      <c r="B1643" s="5" t="s">
        <v>551</v>
      </c>
      <c r="C1643" s="2" t="s">
        <v>552</v>
      </c>
      <c r="D1643" s="2"/>
      <c r="E1643" s="2" t="s">
        <v>6566</v>
      </c>
      <c r="F1643" s="2" t="s">
        <v>88</v>
      </c>
      <c r="G1643" s="3">
        <v>46253</v>
      </c>
      <c r="H1643" s="2" t="s">
        <v>7420</v>
      </c>
      <c r="I1643" s="3">
        <v>46253</v>
      </c>
      <c r="J1643" s="2" t="s">
        <v>7421</v>
      </c>
      <c r="K1643" s="2"/>
      <c r="L1643" s="2"/>
      <c r="M1643" s="2" t="s">
        <v>90</v>
      </c>
      <c r="N1643" s="3"/>
      <c r="O1643" s="2"/>
      <c r="P1643" s="2"/>
      <c r="Q1643" s="2" t="s">
        <v>834</v>
      </c>
      <c r="R1643" s="2" t="s">
        <v>834</v>
      </c>
      <c r="S1643" s="2"/>
      <c r="T1643" s="3"/>
      <c r="U1643" s="2"/>
      <c r="V1643" s="2"/>
      <c r="W1643" s="2" t="s">
        <v>893</v>
      </c>
      <c r="X1643" s="2" t="s">
        <v>91</v>
      </c>
      <c r="Y1643" s="2" t="s">
        <v>894</v>
      </c>
      <c r="Z1643" s="2" t="s">
        <v>92</v>
      </c>
      <c r="AA1643" s="2" t="s">
        <v>90</v>
      </c>
      <c r="AB1643" s="2"/>
      <c r="AC1643" s="2" t="s">
        <v>114</v>
      </c>
      <c r="AD1643" s="2">
        <v>1</v>
      </c>
      <c r="AE1643" s="2" t="s">
        <v>321</v>
      </c>
      <c r="AF1643" s="2" t="s">
        <v>322</v>
      </c>
      <c r="AG1643" s="2" t="s">
        <v>322</v>
      </c>
      <c r="AH1643" s="2" t="s">
        <v>323</v>
      </c>
      <c r="AI1643" s="2"/>
      <c r="AJ1643" s="2" t="s">
        <v>138</v>
      </c>
      <c r="AK1643" s="2" t="s">
        <v>103</v>
      </c>
      <c r="AL1643" s="2" t="s">
        <v>103</v>
      </c>
      <c r="AM1643" s="2" t="s">
        <v>139</v>
      </c>
      <c r="AN1643" s="2" t="s">
        <v>901</v>
      </c>
      <c r="AO1643" s="22">
        <v>0</v>
      </c>
      <c r="AP1643" s="22">
        <v>0</v>
      </c>
      <c r="AQ1643" s="22">
        <v>0</v>
      </c>
      <c r="AR1643" s="22">
        <v>0</v>
      </c>
      <c r="AS1643" s="25">
        <v>48500</v>
      </c>
      <c r="AT1643" s="25">
        <v>0</v>
      </c>
      <c r="AU1643" s="25">
        <v>50429.56</v>
      </c>
      <c r="AV1643" s="25">
        <v>0</v>
      </c>
      <c r="AW1643" s="25">
        <v>48500</v>
      </c>
      <c r="AX1643" s="25">
        <v>50429.56</v>
      </c>
      <c r="AY1643" s="25">
        <v>1929.56</v>
      </c>
    </row>
    <row r="1644" spans="2:51" hidden="1">
      <c r="B1644" s="5" t="s">
        <v>551</v>
      </c>
      <c r="C1644" s="2" t="s">
        <v>552</v>
      </c>
      <c r="D1644" s="2"/>
      <c r="E1644" s="2" t="s">
        <v>6566</v>
      </c>
      <c r="F1644" s="2" t="s">
        <v>88</v>
      </c>
      <c r="G1644" s="3">
        <v>46253</v>
      </c>
      <c r="H1644" s="2" t="s">
        <v>7422</v>
      </c>
      <c r="I1644" s="3">
        <v>46253</v>
      </c>
      <c r="J1644" s="2" t="s">
        <v>7423</v>
      </c>
      <c r="K1644" s="2"/>
      <c r="L1644" s="2"/>
      <c r="M1644" s="2" t="s">
        <v>90</v>
      </c>
      <c r="N1644" s="3"/>
      <c r="O1644" s="2"/>
      <c r="P1644" s="2"/>
      <c r="Q1644" s="2" t="s">
        <v>834</v>
      </c>
      <c r="R1644" s="2" t="s">
        <v>834</v>
      </c>
      <c r="S1644" s="2"/>
      <c r="T1644" s="3"/>
      <c r="U1644" s="2"/>
      <c r="V1644" s="2"/>
      <c r="W1644" s="2" t="s">
        <v>6287</v>
      </c>
      <c r="X1644" s="2" t="s">
        <v>91</v>
      </c>
      <c r="Y1644" s="2" t="s">
        <v>6288</v>
      </c>
      <c r="Z1644" s="2" t="s">
        <v>92</v>
      </c>
      <c r="AA1644" s="2" t="s">
        <v>90</v>
      </c>
      <c r="AB1644" s="2"/>
      <c r="AC1644" s="2" t="s">
        <v>114</v>
      </c>
      <c r="AD1644" s="2">
        <v>1</v>
      </c>
      <c r="AE1644" s="2" t="s">
        <v>321</v>
      </c>
      <c r="AF1644" s="2" t="s">
        <v>322</v>
      </c>
      <c r="AG1644" s="2" t="s">
        <v>322</v>
      </c>
      <c r="AH1644" s="2" t="s">
        <v>323</v>
      </c>
      <c r="AI1644" s="2"/>
      <c r="AJ1644" s="2" t="s">
        <v>138</v>
      </c>
      <c r="AK1644" s="2" t="s">
        <v>103</v>
      </c>
      <c r="AL1644" s="2" t="s">
        <v>103</v>
      </c>
      <c r="AM1644" s="2" t="s">
        <v>139</v>
      </c>
      <c r="AN1644" s="2" t="s">
        <v>7424</v>
      </c>
      <c r="AO1644" s="22">
        <v>0</v>
      </c>
      <c r="AP1644" s="22">
        <v>0</v>
      </c>
      <c r="AQ1644" s="22">
        <v>0</v>
      </c>
      <c r="AR1644" s="22">
        <v>0</v>
      </c>
      <c r="AS1644" s="25">
        <v>49500</v>
      </c>
      <c r="AT1644" s="25">
        <v>0</v>
      </c>
      <c r="AU1644" s="25">
        <v>50429.56</v>
      </c>
      <c r="AV1644" s="25">
        <v>0</v>
      </c>
      <c r="AW1644" s="25">
        <v>49500</v>
      </c>
      <c r="AX1644" s="25">
        <v>50429.56</v>
      </c>
      <c r="AY1644" s="25">
        <v>929.56</v>
      </c>
    </row>
    <row r="1645" spans="2:51" hidden="1">
      <c r="B1645" s="5" t="s">
        <v>551</v>
      </c>
      <c r="C1645" s="2" t="s">
        <v>552</v>
      </c>
      <c r="D1645" s="2"/>
      <c r="E1645" s="2" t="s">
        <v>6566</v>
      </c>
      <c r="F1645" s="2" t="s">
        <v>88</v>
      </c>
      <c r="G1645" s="3">
        <v>46253</v>
      </c>
      <c r="H1645" s="2" t="s">
        <v>7425</v>
      </c>
      <c r="I1645" s="3">
        <v>46253</v>
      </c>
      <c r="J1645" s="2" t="s">
        <v>7426</v>
      </c>
      <c r="K1645" s="2"/>
      <c r="L1645" s="2"/>
      <c r="M1645" s="2" t="s">
        <v>90</v>
      </c>
      <c r="N1645" s="3"/>
      <c r="O1645" s="2"/>
      <c r="P1645" s="2"/>
      <c r="Q1645" s="2" t="s">
        <v>834</v>
      </c>
      <c r="R1645" s="2" t="s">
        <v>834</v>
      </c>
      <c r="S1645" s="2"/>
      <c r="T1645" s="3"/>
      <c r="U1645" s="2"/>
      <c r="V1645" s="2"/>
      <c r="W1645" s="2" t="s">
        <v>1138</v>
      </c>
      <c r="X1645" s="2" t="s">
        <v>91</v>
      </c>
      <c r="Y1645" s="2" t="s">
        <v>1228</v>
      </c>
      <c r="Z1645" s="2" t="s">
        <v>92</v>
      </c>
      <c r="AA1645" s="2" t="s">
        <v>90</v>
      </c>
      <c r="AB1645" s="2"/>
      <c r="AC1645" s="2" t="s">
        <v>93</v>
      </c>
      <c r="AD1645" s="2">
        <v>1</v>
      </c>
      <c r="AE1645" s="2" t="s">
        <v>321</v>
      </c>
      <c r="AF1645" s="2" t="s">
        <v>322</v>
      </c>
      <c r="AG1645" s="2" t="s">
        <v>322</v>
      </c>
      <c r="AH1645" s="2" t="s">
        <v>323</v>
      </c>
      <c r="AI1645" s="2"/>
      <c r="AJ1645" s="2" t="s">
        <v>321</v>
      </c>
      <c r="AK1645" s="2" t="s">
        <v>322</v>
      </c>
      <c r="AL1645" s="2" t="s">
        <v>322</v>
      </c>
      <c r="AM1645" s="2" t="s">
        <v>323</v>
      </c>
      <c r="AN1645" s="2" t="s">
        <v>1064</v>
      </c>
      <c r="AO1645" s="22">
        <v>0</v>
      </c>
      <c r="AP1645" s="22">
        <v>0</v>
      </c>
      <c r="AQ1645" s="22">
        <v>0</v>
      </c>
      <c r="AR1645" s="22">
        <v>0</v>
      </c>
      <c r="AS1645" s="25">
        <v>8500</v>
      </c>
      <c r="AT1645" s="25">
        <v>0</v>
      </c>
      <c r="AU1645" s="25">
        <v>8713.2999999999993</v>
      </c>
      <c r="AV1645" s="25">
        <v>0</v>
      </c>
      <c r="AW1645" s="25">
        <v>8500</v>
      </c>
      <c r="AX1645" s="25">
        <v>8713.2999999999993</v>
      </c>
      <c r="AY1645" s="25">
        <v>213.3</v>
      </c>
    </row>
    <row r="1646" spans="2:51" hidden="1">
      <c r="B1646" s="5" t="s">
        <v>551</v>
      </c>
      <c r="C1646" s="2" t="s">
        <v>552</v>
      </c>
      <c r="D1646" s="2"/>
      <c r="E1646" s="2"/>
      <c r="F1646" s="2" t="s">
        <v>88</v>
      </c>
      <c r="G1646" s="3">
        <v>46253</v>
      </c>
      <c r="H1646" s="2" t="s">
        <v>7427</v>
      </c>
      <c r="I1646" s="3">
        <v>46253</v>
      </c>
      <c r="J1646" s="2" t="s">
        <v>7428</v>
      </c>
      <c r="K1646" s="2"/>
      <c r="L1646" s="2"/>
      <c r="M1646" s="2" t="s">
        <v>90</v>
      </c>
      <c r="N1646" s="3"/>
      <c r="O1646" s="2"/>
      <c r="P1646" s="2"/>
      <c r="Q1646" s="2" t="s">
        <v>553</v>
      </c>
      <c r="R1646" s="2" t="s">
        <v>553</v>
      </c>
      <c r="S1646" s="2"/>
      <c r="T1646" s="3"/>
      <c r="U1646" s="2"/>
      <c r="V1646" s="2"/>
      <c r="W1646" s="2" t="s">
        <v>694</v>
      </c>
      <c r="X1646" s="2" t="s">
        <v>91</v>
      </c>
      <c r="Y1646" s="2" t="s">
        <v>695</v>
      </c>
      <c r="Z1646" s="2" t="s">
        <v>92</v>
      </c>
      <c r="AA1646" s="2" t="s">
        <v>90</v>
      </c>
      <c r="AB1646" s="2"/>
      <c r="AC1646" s="2" t="s">
        <v>93</v>
      </c>
      <c r="AD1646" s="2">
        <v>1</v>
      </c>
      <c r="AE1646" s="2" t="s">
        <v>554</v>
      </c>
      <c r="AF1646" s="2" t="s">
        <v>555</v>
      </c>
      <c r="AG1646" s="2" t="s">
        <v>322</v>
      </c>
      <c r="AH1646" s="2" t="s">
        <v>556</v>
      </c>
      <c r="AI1646" s="2" t="s">
        <v>557</v>
      </c>
      <c r="AJ1646" s="2" t="s">
        <v>321</v>
      </c>
      <c r="AK1646" s="2" t="s">
        <v>322</v>
      </c>
      <c r="AL1646" s="2" t="s">
        <v>322</v>
      </c>
      <c r="AM1646" s="2" t="s">
        <v>323</v>
      </c>
      <c r="AN1646" s="2" t="s">
        <v>851</v>
      </c>
      <c r="AO1646" s="22">
        <v>0</v>
      </c>
      <c r="AP1646" s="22">
        <v>0</v>
      </c>
      <c r="AQ1646" s="22">
        <v>0</v>
      </c>
      <c r="AR1646" s="22">
        <v>0</v>
      </c>
      <c r="AS1646" s="25">
        <v>8000</v>
      </c>
      <c r="AT1646" s="25">
        <v>0</v>
      </c>
      <c r="AU1646" s="25">
        <v>8550</v>
      </c>
      <c r="AV1646" s="25">
        <v>0</v>
      </c>
      <c r="AW1646" s="25">
        <v>8000</v>
      </c>
      <c r="AX1646" s="25">
        <v>8550</v>
      </c>
      <c r="AY1646" s="25">
        <v>550</v>
      </c>
    </row>
    <row r="1647" spans="2:51" hidden="1">
      <c r="B1647" s="5" t="s">
        <v>551</v>
      </c>
      <c r="C1647" s="2" t="s">
        <v>552</v>
      </c>
      <c r="D1647" s="2"/>
      <c r="E1647" s="2"/>
      <c r="F1647" s="2" t="s">
        <v>88</v>
      </c>
      <c r="G1647" s="3">
        <v>46253</v>
      </c>
      <c r="H1647" s="2" t="s">
        <v>7429</v>
      </c>
      <c r="I1647" s="3">
        <v>46253</v>
      </c>
      <c r="J1647" s="2" t="s">
        <v>7430</v>
      </c>
      <c r="K1647" s="2"/>
      <c r="L1647" s="2"/>
      <c r="M1647" s="2" t="s">
        <v>90</v>
      </c>
      <c r="N1647" s="3"/>
      <c r="O1647" s="2"/>
      <c r="P1647" s="2"/>
      <c r="Q1647" s="2" t="s">
        <v>553</v>
      </c>
      <c r="R1647" s="2" t="s">
        <v>553</v>
      </c>
      <c r="S1647" s="2"/>
      <c r="T1647" s="3"/>
      <c r="U1647" s="2"/>
      <c r="V1647" s="2"/>
      <c r="W1647" s="2" t="s">
        <v>694</v>
      </c>
      <c r="X1647" s="2" t="s">
        <v>91</v>
      </c>
      <c r="Y1647" s="2" t="s">
        <v>695</v>
      </c>
      <c r="Z1647" s="2" t="s">
        <v>92</v>
      </c>
      <c r="AA1647" s="2" t="s">
        <v>90</v>
      </c>
      <c r="AB1647" s="2"/>
      <c r="AC1647" s="2" t="s">
        <v>114</v>
      </c>
      <c r="AD1647" s="2">
        <v>1</v>
      </c>
      <c r="AE1647" s="2" t="s">
        <v>321</v>
      </c>
      <c r="AF1647" s="2" t="s">
        <v>322</v>
      </c>
      <c r="AG1647" s="2" t="s">
        <v>322</v>
      </c>
      <c r="AH1647" s="2" t="s">
        <v>323</v>
      </c>
      <c r="AI1647" s="2"/>
      <c r="AJ1647" s="2" t="s">
        <v>231</v>
      </c>
      <c r="AK1647" s="2" t="s">
        <v>207</v>
      </c>
      <c r="AL1647" s="2" t="s">
        <v>207</v>
      </c>
      <c r="AM1647" s="2" t="s">
        <v>178</v>
      </c>
      <c r="AN1647" s="2" t="s">
        <v>7431</v>
      </c>
      <c r="AO1647" s="22">
        <v>0</v>
      </c>
      <c r="AP1647" s="22">
        <v>0</v>
      </c>
      <c r="AQ1647" s="22">
        <v>0</v>
      </c>
      <c r="AR1647" s="22">
        <v>0</v>
      </c>
      <c r="AS1647" s="25">
        <v>13000</v>
      </c>
      <c r="AT1647" s="25">
        <v>0</v>
      </c>
      <c r="AU1647" s="25">
        <v>13000</v>
      </c>
      <c r="AV1647" s="25">
        <v>0</v>
      </c>
      <c r="AW1647" s="25">
        <v>13000</v>
      </c>
      <c r="AX1647" s="25">
        <v>13000</v>
      </c>
      <c r="AY1647" s="25">
        <v>0</v>
      </c>
    </row>
    <row r="1648" spans="2:51" hidden="1">
      <c r="B1648" s="5" t="s">
        <v>551</v>
      </c>
      <c r="C1648" s="2" t="s">
        <v>552</v>
      </c>
      <c r="D1648" s="2"/>
      <c r="E1648" s="2"/>
      <c r="F1648" s="2" t="s">
        <v>88</v>
      </c>
      <c r="G1648" s="3">
        <v>46253</v>
      </c>
      <c r="H1648" s="2" t="s">
        <v>7432</v>
      </c>
      <c r="I1648" s="3">
        <v>46253</v>
      </c>
      <c r="J1648" s="2" t="s">
        <v>7433</v>
      </c>
      <c r="K1648" s="2"/>
      <c r="L1648" s="2"/>
      <c r="M1648" s="2" t="s">
        <v>90</v>
      </c>
      <c r="N1648" s="3"/>
      <c r="O1648" s="2"/>
      <c r="P1648" s="2"/>
      <c r="Q1648" s="2" t="s">
        <v>553</v>
      </c>
      <c r="R1648" s="2" t="s">
        <v>553</v>
      </c>
      <c r="S1648" s="2"/>
      <c r="T1648" s="3"/>
      <c r="U1648" s="2"/>
      <c r="V1648" s="2"/>
      <c r="W1648" s="2" t="s">
        <v>1195</v>
      </c>
      <c r="X1648" s="2" t="s">
        <v>91</v>
      </c>
      <c r="Y1648" s="2" t="s">
        <v>1196</v>
      </c>
      <c r="Z1648" s="2" t="s">
        <v>92</v>
      </c>
      <c r="AA1648" s="2" t="s">
        <v>90</v>
      </c>
      <c r="AB1648" s="2"/>
      <c r="AC1648" s="2" t="s">
        <v>114</v>
      </c>
      <c r="AD1648" s="2">
        <v>1</v>
      </c>
      <c r="AE1648" s="2" t="s">
        <v>554</v>
      </c>
      <c r="AF1648" s="2" t="s">
        <v>555</v>
      </c>
      <c r="AG1648" s="2" t="s">
        <v>322</v>
      </c>
      <c r="AH1648" s="2" t="s">
        <v>556</v>
      </c>
      <c r="AI1648" s="2" t="s">
        <v>557</v>
      </c>
      <c r="AJ1648" s="2" t="s">
        <v>254</v>
      </c>
      <c r="AK1648" s="2" t="s">
        <v>126</v>
      </c>
      <c r="AL1648" s="2" t="s">
        <v>126</v>
      </c>
      <c r="AM1648" s="2" t="s">
        <v>314</v>
      </c>
      <c r="AN1648" s="2" t="s">
        <v>1352</v>
      </c>
      <c r="AO1648" s="22">
        <v>0</v>
      </c>
      <c r="AP1648" s="22">
        <v>0</v>
      </c>
      <c r="AQ1648" s="22">
        <v>0</v>
      </c>
      <c r="AR1648" s="22">
        <v>0</v>
      </c>
      <c r="AS1648" s="25">
        <v>26000</v>
      </c>
      <c r="AT1648" s="25">
        <v>0</v>
      </c>
      <c r="AU1648" s="25">
        <v>28450</v>
      </c>
      <c r="AV1648" s="25">
        <v>0</v>
      </c>
      <c r="AW1648" s="25">
        <v>26000</v>
      </c>
      <c r="AX1648" s="25">
        <v>28450</v>
      </c>
      <c r="AY1648" s="25">
        <v>2450</v>
      </c>
    </row>
    <row r="1649" spans="2:51" hidden="1">
      <c r="B1649" s="5" t="s">
        <v>19</v>
      </c>
      <c r="C1649" s="2" t="s">
        <v>112</v>
      </c>
      <c r="D1649" s="2" t="s">
        <v>100</v>
      </c>
      <c r="E1649" s="2"/>
      <c r="F1649" s="2"/>
      <c r="G1649" s="3">
        <v>46253</v>
      </c>
      <c r="H1649" s="2" t="s">
        <v>7434</v>
      </c>
      <c r="I1649" s="3">
        <v>46253</v>
      </c>
      <c r="J1649" s="2" t="s">
        <v>7435</v>
      </c>
      <c r="K1649" s="2"/>
      <c r="L1649" s="2"/>
      <c r="M1649" s="2" t="s">
        <v>90</v>
      </c>
      <c r="N1649" s="3"/>
      <c r="O1649" s="2"/>
      <c r="P1649" s="2"/>
      <c r="Q1649" s="2" t="s">
        <v>23</v>
      </c>
      <c r="R1649" s="2" t="s">
        <v>23</v>
      </c>
      <c r="S1649" s="2"/>
      <c r="T1649" s="3">
        <v>46253</v>
      </c>
      <c r="U1649" s="2" t="s">
        <v>7436</v>
      </c>
      <c r="V1649" s="2"/>
      <c r="W1649" s="2" t="s">
        <v>703</v>
      </c>
      <c r="X1649" s="2" t="s">
        <v>113</v>
      </c>
      <c r="Y1649" s="2" t="s">
        <v>704</v>
      </c>
      <c r="Z1649" s="2" t="s">
        <v>92</v>
      </c>
      <c r="AA1649" s="2" t="s">
        <v>90</v>
      </c>
      <c r="AB1649" s="2"/>
      <c r="AC1649" s="2" t="s">
        <v>114</v>
      </c>
      <c r="AD1649" s="2">
        <v>1</v>
      </c>
      <c r="AE1649" s="2" t="s">
        <v>282</v>
      </c>
      <c r="AF1649" s="2" t="s">
        <v>3</v>
      </c>
      <c r="AG1649" s="2" t="s">
        <v>3</v>
      </c>
      <c r="AH1649" s="2" t="s">
        <v>283</v>
      </c>
      <c r="AI1649" s="2"/>
      <c r="AJ1649" s="2" t="s">
        <v>343</v>
      </c>
      <c r="AK1649" s="2" t="s">
        <v>286</v>
      </c>
      <c r="AL1649" s="2" t="s">
        <v>286</v>
      </c>
      <c r="AM1649" s="2" t="s">
        <v>303</v>
      </c>
      <c r="AN1649" s="2" t="s">
        <v>7437</v>
      </c>
      <c r="AO1649" s="22">
        <v>0</v>
      </c>
      <c r="AP1649" s="22">
        <v>0</v>
      </c>
      <c r="AQ1649" s="22">
        <v>0</v>
      </c>
      <c r="AR1649" s="22">
        <v>0</v>
      </c>
      <c r="AS1649" s="25">
        <v>13000</v>
      </c>
      <c r="AT1649" s="25">
        <v>0</v>
      </c>
      <c r="AU1649" s="25">
        <v>14963</v>
      </c>
      <c r="AV1649" s="25">
        <v>0</v>
      </c>
      <c r="AW1649" s="25">
        <v>13000</v>
      </c>
      <c r="AX1649" s="25">
        <v>14963</v>
      </c>
      <c r="AY1649" s="25">
        <v>1963</v>
      </c>
    </row>
    <row r="1650" spans="2:51" hidden="1">
      <c r="B1650" s="5" t="s">
        <v>19</v>
      </c>
      <c r="C1650" s="2" t="s">
        <v>112</v>
      </c>
      <c r="D1650" s="2" t="s">
        <v>100</v>
      </c>
      <c r="E1650" s="2"/>
      <c r="F1650" s="2"/>
      <c r="G1650" s="3">
        <v>46253</v>
      </c>
      <c r="H1650" s="2" t="s">
        <v>7438</v>
      </c>
      <c r="I1650" s="3">
        <v>46253</v>
      </c>
      <c r="J1650" s="2" t="s">
        <v>7439</v>
      </c>
      <c r="K1650" s="2"/>
      <c r="L1650" s="2"/>
      <c r="M1650" s="2" t="s">
        <v>90</v>
      </c>
      <c r="N1650" s="3"/>
      <c r="O1650" s="2"/>
      <c r="P1650" s="2"/>
      <c r="Q1650" s="2" t="s">
        <v>25</v>
      </c>
      <c r="R1650" s="2" t="s">
        <v>25</v>
      </c>
      <c r="S1650" s="2"/>
      <c r="T1650" s="3">
        <v>46253</v>
      </c>
      <c r="U1650" s="2" t="s">
        <v>7440</v>
      </c>
      <c r="V1650" s="2"/>
      <c r="W1650" s="2" t="s">
        <v>7441</v>
      </c>
      <c r="X1650" s="2" t="s">
        <v>113</v>
      </c>
      <c r="Y1650" s="2" t="s">
        <v>7442</v>
      </c>
      <c r="Z1650" s="2" t="s">
        <v>92</v>
      </c>
      <c r="AA1650" s="2" t="s">
        <v>90</v>
      </c>
      <c r="AB1650" s="2"/>
      <c r="AC1650" s="2" t="s">
        <v>114</v>
      </c>
      <c r="AD1650" s="2">
        <v>1</v>
      </c>
      <c r="AE1650" s="2" t="s">
        <v>125</v>
      </c>
      <c r="AF1650" s="2" t="s">
        <v>125</v>
      </c>
      <c r="AG1650" s="2" t="s">
        <v>126</v>
      </c>
      <c r="AH1650" s="2" t="s">
        <v>127</v>
      </c>
      <c r="AI1650" s="2"/>
      <c r="AJ1650" s="2" t="s">
        <v>128</v>
      </c>
      <c r="AK1650" s="2" t="s">
        <v>129</v>
      </c>
      <c r="AL1650" s="2" t="s">
        <v>129</v>
      </c>
      <c r="AM1650" s="2" t="s">
        <v>130</v>
      </c>
      <c r="AN1650" s="2"/>
      <c r="AO1650" s="22">
        <v>0</v>
      </c>
      <c r="AP1650" s="22">
        <v>0</v>
      </c>
      <c r="AQ1650" s="22">
        <v>0</v>
      </c>
      <c r="AR1650" s="22">
        <v>0</v>
      </c>
      <c r="AS1650" s="25">
        <v>8000</v>
      </c>
      <c r="AT1650" s="25">
        <v>0</v>
      </c>
      <c r="AU1650" s="25">
        <v>8767</v>
      </c>
      <c r="AV1650" s="25">
        <v>0</v>
      </c>
      <c r="AW1650" s="25">
        <v>8000</v>
      </c>
      <c r="AX1650" s="25">
        <v>8767</v>
      </c>
      <c r="AY1650" s="25">
        <v>767</v>
      </c>
    </row>
    <row r="1651" spans="2:51" hidden="1">
      <c r="B1651" s="5" t="s">
        <v>19</v>
      </c>
      <c r="C1651" s="2" t="s">
        <v>112</v>
      </c>
      <c r="D1651" s="2" t="s">
        <v>100</v>
      </c>
      <c r="E1651" s="2"/>
      <c r="F1651" s="2"/>
      <c r="G1651" s="3">
        <v>46253</v>
      </c>
      <c r="H1651" s="2" t="s">
        <v>7443</v>
      </c>
      <c r="I1651" s="3">
        <v>46253</v>
      </c>
      <c r="J1651" s="2" t="s">
        <v>7444</v>
      </c>
      <c r="K1651" s="2"/>
      <c r="L1651" s="2"/>
      <c r="M1651" s="2" t="s">
        <v>90</v>
      </c>
      <c r="N1651" s="3"/>
      <c r="O1651" s="2"/>
      <c r="P1651" s="2"/>
      <c r="Q1651" s="2" t="s">
        <v>23</v>
      </c>
      <c r="R1651" s="2" t="s">
        <v>23</v>
      </c>
      <c r="S1651" s="2"/>
      <c r="T1651" s="3">
        <v>46253</v>
      </c>
      <c r="U1651" s="2" t="s">
        <v>7445</v>
      </c>
      <c r="V1651" s="2"/>
      <c r="W1651" s="2" t="s">
        <v>280</v>
      </c>
      <c r="X1651" s="2" t="s">
        <v>113</v>
      </c>
      <c r="Y1651" s="2" t="s">
        <v>196</v>
      </c>
      <c r="Z1651" s="2" t="s">
        <v>92</v>
      </c>
      <c r="AA1651" s="2" t="s">
        <v>90</v>
      </c>
      <c r="AB1651" s="2"/>
      <c r="AC1651" s="2" t="s">
        <v>114</v>
      </c>
      <c r="AD1651" s="2">
        <v>1</v>
      </c>
      <c r="AE1651" s="2" t="s">
        <v>231</v>
      </c>
      <c r="AF1651" s="2" t="s">
        <v>207</v>
      </c>
      <c r="AG1651" s="2" t="s">
        <v>207</v>
      </c>
      <c r="AH1651" s="2" t="s">
        <v>178</v>
      </c>
      <c r="AI1651" s="2"/>
      <c r="AJ1651" s="2" t="s">
        <v>282</v>
      </c>
      <c r="AK1651" s="2" t="s">
        <v>3</v>
      </c>
      <c r="AL1651" s="2" t="s">
        <v>3</v>
      </c>
      <c r="AM1651" s="2" t="s">
        <v>283</v>
      </c>
      <c r="AN1651" s="2" t="s">
        <v>7446</v>
      </c>
      <c r="AO1651" s="22">
        <v>0</v>
      </c>
      <c r="AP1651" s="22">
        <v>0</v>
      </c>
      <c r="AQ1651" s="22">
        <v>0</v>
      </c>
      <c r="AR1651" s="22">
        <v>0</v>
      </c>
      <c r="AS1651" s="25">
        <v>17000</v>
      </c>
      <c r="AT1651" s="25">
        <v>0</v>
      </c>
      <c r="AU1651" s="25">
        <v>18000</v>
      </c>
      <c r="AV1651" s="25">
        <v>0</v>
      </c>
      <c r="AW1651" s="25">
        <v>17000</v>
      </c>
      <c r="AX1651" s="25">
        <v>18000</v>
      </c>
      <c r="AY1651" s="25">
        <v>1000</v>
      </c>
    </row>
    <row r="1652" spans="2:51" hidden="1">
      <c r="B1652" s="5" t="s">
        <v>19</v>
      </c>
      <c r="C1652" s="2" t="s">
        <v>131</v>
      </c>
      <c r="D1652" s="2"/>
      <c r="E1652" s="2"/>
      <c r="F1652" s="2" t="s">
        <v>126</v>
      </c>
      <c r="G1652" s="3">
        <v>46253</v>
      </c>
      <c r="H1652" s="2" t="s">
        <v>7447</v>
      </c>
      <c r="I1652" s="3">
        <v>46253</v>
      </c>
      <c r="J1652" s="2" t="s">
        <v>7448</v>
      </c>
      <c r="K1652" s="2" t="s">
        <v>126</v>
      </c>
      <c r="L1652" s="2"/>
      <c r="M1652" s="2" t="s">
        <v>90</v>
      </c>
      <c r="N1652" s="3">
        <v>46253</v>
      </c>
      <c r="O1652" s="2"/>
      <c r="P1652" s="2"/>
      <c r="Q1652" s="2" t="s">
        <v>25</v>
      </c>
      <c r="R1652" s="2" t="s">
        <v>25</v>
      </c>
      <c r="S1652" s="2"/>
      <c r="T1652" s="3"/>
      <c r="U1652" s="2"/>
      <c r="V1652" s="2"/>
      <c r="W1652" s="2" t="s">
        <v>346</v>
      </c>
      <c r="X1652" s="2" t="s">
        <v>113</v>
      </c>
      <c r="Y1652" s="2" t="s">
        <v>170</v>
      </c>
      <c r="Z1652" s="2" t="s">
        <v>92</v>
      </c>
      <c r="AA1652" s="2" t="s">
        <v>90</v>
      </c>
      <c r="AB1652" s="2"/>
      <c r="AC1652" s="2" t="s">
        <v>114</v>
      </c>
      <c r="AD1652" s="2"/>
      <c r="AE1652" s="2" t="s">
        <v>171</v>
      </c>
      <c r="AF1652" s="2" t="s">
        <v>125</v>
      </c>
      <c r="AG1652" s="2" t="s">
        <v>126</v>
      </c>
      <c r="AH1652" s="2" t="s">
        <v>127</v>
      </c>
      <c r="AI1652" s="2"/>
      <c r="AJ1652" s="2" t="s">
        <v>138</v>
      </c>
      <c r="AK1652" s="2" t="s">
        <v>103</v>
      </c>
      <c r="AL1652" s="2" t="s">
        <v>103</v>
      </c>
      <c r="AM1652" s="2" t="s">
        <v>139</v>
      </c>
      <c r="AN1652" s="2" t="s">
        <v>852</v>
      </c>
      <c r="AO1652" s="22">
        <v>0</v>
      </c>
      <c r="AP1652" s="22">
        <v>0</v>
      </c>
      <c r="AQ1652" s="22">
        <v>1</v>
      </c>
      <c r="AR1652" s="22"/>
      <c r="AS1652" s="25">
        <v>22530</v>
      </c>
      <c r="AT1652" s="25">
        <v>0</v>
      </c>
      <c r="AU1652" s="25">
        <v>22627</v>
      </c>
      <c r="AV1652" s="25">
        <v>0</v>
      </c>
      <c r="AW1652" s="25">
        <v>22530</v>
      </c>
      <c r="AX1652" s="25">
        <v>22627</v>
      </c>
      <c r="AY1652" s="25">
        <v>97</v>
      </c>
    </row>
    <row r="1653" spans="2:51" hidden="1">
      <c r="B1653" s="5" t="s">
        <v>19</v>
      </c>
      <c r="C1653" s="2" t="s">
        <v>131</v>
      </c>
      <c r="D1653" s="2"/>
      <c r="E1653" s="2"/>
      <c r="F1653" s="2" t="s">
        <v>126</v>
      </c>
      <c r="G1653" s="3">
        <v>46253</v>
      </c>
      <c r="H1653" s="2" t="s">
        <v>7449</v>
      </c>
      <c r="I1653" s="3">
        <v>46253</v>
      </c>
      <c r="J1653" s="2" t="s">
        <v>7450</v>
      </c>
      <c r="K1653" s="2" t="s">
        <v>126</v>
      </c>
      <c r="L1653" s="2"/>
      <c r="M1653" s="2" t="s">
        <v>90</v>
      </c>
      <c r="N1653" s="3">
        <v>46253</v>
      </c>
      <c r="O1653" s="2"/>
      <c r="P1653" s="2"/>
      <c r="Q1653" s="2" t="s">
        <v>25</v>
      </c>
      <c r="R1653" s="2" t="s">
        <v>25</v>
      </c>
      <c r="S1653" s="2"/>
      <c r="T1653" s="3"/>
      <c r="U1653" s="2"/>
      <c r="V1653" s="2"/>
      <c r="W1653" s="2" t="s">
        <v>709</v>
      </c>
      <c r="X1653" s="2" t="s">
        <v>113</v>
      </c>
      <c r="Y1653" s="2" t="s">
        <v>170</v>
      </c>
      <c r="Z1653" s="2" t="s">
        <v>92</v>
      </c>
      <c r="AA1653" s="2" t="s">
        <v>90</v>
      </c>
      <c r="AB1653" s="2"/>
      <c r="AC1653" s="2" t="s">
        <v>114</v>
      </c>
      <c r="AD1653" s="2"/>
      <c r="AE1653" s="2" t="s">
        <v>171</v>
      </c>
      <c r="AF1653" s="2" t="s">
        <v>125</v>
      </c>
      <c r="AG1653" s="2" t="s">
        <v>126</v>
      </c>
      <c r="AH1653" s="2" t="s">
        <v>127</v>
      </c>
      <c r="AI1653" s="2"/>
      <c r="AJ1653" s="2" t="s">
        <v>138</v>
      </c>
      <c r="AK1653" s="2" t="s">
        <v>103</v>
      </c>
      <c r="AL1653" s="2" t="s">
        <v>103</v>
      </c>
      <c r="AM1653" s="2" t="s">
        <v>139</v>
      </c>
      <c r="AN1653" s="2" t="s">
        <v>852</v>
      </c>
      <c r="AO1653" s="22">
        <v>0</v>
      </c>
      <c r="AP1653" s="22">
        <v>0</v>
      </c>
      <c r="AQ1653" s="22">
        <v>1</v>
      </c>
      <c r="AR1653" s="22"/>
      <c r="AS1653" s="25">
        <v>22530</v>
      </c>
      <c r="AT1653" s="25">
        <v>0</v>
      </c>
      <c r="AU1653" s="25">
        <v>22627</v>
      </c>
      <c r="AV1653" s="25">
        <v>0</v>
      </c>
      <c r="AW1653" s="25">
        <v>22530</v>
      </c>
      <c r="AX1653" s="25">
        <v>22627</v>
      </c>
      <c r="AY1653" s="25">
        <v>97</v>
      </c>
    </row>
    <row r="1654" spans="2:51" hidden="1">
      <c r="B1654" s="5" t="s">
        <v>19</v>
      </c>
      <c r="C1654" s="2" t="s">
        <v>131</v>
      </c>
      <c r="D1654" s="2"/>
      <c r="E1654" s="2"/>
      <c r="F1654" s="2" t="s">
        <v>126</v>
      </c>
      <c r="G1654" s="3">
        <v>46253</v>
      </c>
      <c r="H1654" s="2" t="s">
        <v>7451</v>
      </c>
      <c r="I1654" s="3">
        <v>46253</v>
      </c>
      <c r="J1654" s="2" t="s">
        <v>7452</v>
      </c>
      <c r="K1654" s="2" t="s">
        <v>126</v>
      </c>
      <c r="L1654" s="2"/>
      <c r="M1654" s="2" t="s">
        <v>90</v>
      </c>
      <c r="N1654" s="3">
        <v>46253</v>
      </c>
      <c r="O1654" s="2"/>
      <c r="P1654" s="2"/>
      <c r="Q1654" s="2" t="s">
        <v>25</v>
      </c>
      <c r="R1654" s="2" t="s">
        <v>25</v>
      </c>
      <c r="S1654" s="2"/>
      <c r="T1654" s="3"/>
      <c r="U1654" s="2"/>
      <c r="V1654" s="2"/>
      <c r="W1654" s="2" t="s">
        <v>182</v>
      </c>
      <c r="X1654" s="2" t="s">
        <v>113</v>
      </c>
      <c r="Y1654" s="2" t="s">
        <v>170</v>
      </c>
      <c r="Z1654" s="2" t="s">
        <v>92</v>
      </c>
      <c r="AA1654" s="2" t="s">
        <v>90</v>
      </c>
      <c r="AB1654" s="2"/>
      <c r="AC1654" s="2" t="s">
        <v>114</v>
      </c>
      <c r="AD1654" s="2"/>
      <c r="AE1654" s="2" t="s">
        <v>171</v>
      </c>
      <c r="AF1654" s="2" t="s">
        <v>125</v>
      </c>
      <c r="AG1654" s="2" t="s">
        <v>126</v>
      </c>
      <c r="AH1654" s="2" t="s">
        <v>127</v>
      </c>
      <c r="AI1654" s="2"/>
      <c r="AJ1654" s="2" t="s">
        <v>138</v>
      </c>
      <c r="AK1654" s="2" t="s">
        <v>103</v>
      </c>
      <c r="AL1654" s="2" t="s">
        <v>103</v>
      </c>
      <c r="AM1654" s="2" t="s">
        <v>139</v>
      </c>
      <c r="AN1654" s="2" t="s">
        <v>388</v>
      </c>
      <c r="AO1654" s="22">
        <v>0</v>
      </c>
      <c r="AP1654" s="22">
        <v>0</v>
      </c>
      <c r="AQ1654" s="22">
        <v>1</v>
      </c>
      <c r="AR1654" s="22"/>
      <c r="AS1654" s="25">
        <v>10610</v>
      </c>
      <c r="AT1654" s="25">
        <v>0</v>
      </c>
      <c r="AU1654" s="25">
        <v>12659</v>
      </c>
      <c r="AV1654" s="25">
        <v>0</v>
      </c>
      <c r="AW1654" s="25">
        <v>10610</v>
      </c>
      <c r="AX1654" s="25">
        <v>12659</v>
      </c>
      <c r="AY1654" s="25">
        <v>2049</v>
      </c>
    </row>
    <row r="1655" spans="2:51" hidden="1">
      <c r="B1655" s="5" t="s">
        <v>19</v>
      </c>
      <c r="C1655" s="2" t="s">
        <v>131</v>
      </c>
      <c r="D1655" s="2"/>
      <c r="E1655" s="2"/>
      <c r="F1655" s="2" t="s">
        <v>126</v>
      </c>
      <c r="G1655" s="3">
        <v>46253</v>
      </c>
      <c r="H1655" s="2" t="s">
        <v>7453</v>
      </c>
      <c r="I1655" s="3">
        <v>46253</v>
      </c>
      <c r="J1655" s="2" t="s">
        <v>7454</v>
      </c>
      <c r="K1655" s="2" t="s">
        <v>126</v>
      </c>
      <c r="L1655" s="2"/>
      <c r="M1655" s="2" t="s">
        <v>90</v>
      </c>
      <c r="N1655" s="3">
        <v>46253</v>
      </c>
      <c r="O1655" s="2"/>
      <c r="P1655" s="2"/>
      <c r="Q1655" s="2" t="s">
        <v>25</v>
      </c>
      <c r="R1655" s="2" t="s">
        <v>25</v>
      </c>
      <c r="S1655" s="2"/>
      <c r="T1655" s="3"/>
      <c r="U1655" s="2"/>
      <c r="V1655" s="2"/>
      <c r="W1655" s="2" t="s">
        <v>2263</v>
      </c>
      <c r="X1655" s="2" t="s">
        <v>113</v>
      </c>
      <c r="Y1655" s="2" t="s">
        <v>170</v>
      </c>
      <c r="Z1655" s="2" t="s">
        <v>92</v>
      </c>
      <c r="AA1655" s="2" t="s">
        <v>90</v>
      </c>
      <c r="AB1655" s="2"/>
      <c r="AC1655" s="2" t="s">
        <v>114</v>
      </c>
      <c r="AD1655" s="2"/>
      <c r="AE1655" s="2" t="s">
        <v>171</v>
      </c>
      <c r="AF1655" s="2" t="s">
        <v>125</v>
      </c>
      <c r="AG1655" s="2" t="s">
        <v>126</v>
      </c>
      <c r="AH1655" s="2" t="s">
        <v>127</v>
      </c>
      <c r="AI1655" s="2"/>
      <c r="AJ1655" s="2" t="s">
        <v>140</v>
      </c>
      <c r="AK1655" s="2" t="s">
        <v>141</v>
      </c>
      <c r="AL1655" s="2" t="s">
        <v>141</v>
      </c>
      <c r="AM1655" s="2" t="s">
        <v>142</v>
      </c>
      <c r="AN1655" s="2" t="s">
        <v>660</v>
      </c>
      <c r="AO1655" s="22">
        <v>0</v>
      </c>
      <c r="AP1655" s="22">
        <v>0</v>
      </c>
      <c r="AQ1655" s="22">
        <v>1</v>
      </c>
      <c r="AR1655" s="22"/>
      <c r="AS1655" s="25">
        <v>34411</v>
      </c>
      <c r="AT1655" s="25">
        <v>0</v>
      </c>
      <c r="AU1655" s="25">
        <v>37720</v>
      </c>
      <c r="AV1655" s="25">
        <v>0</v>
      </c>
      <c r="AW1655" s="25">
        <v>34411</v>
      </c>
      <c r="AX1655" s="25">
        <v>37720</v>
      </c>
      <c r="AY1655" s="25">
        <v>3309</v>
      </c>
    </row>
    <row r="1656" spans="2:51" hidden="1">
      <c r="B1656" s="5" t="s">
        <v>19</v>
      </c>
      <c r="C1656" s="2" t="s">
        <v>131</v>
      </c>
      <c r="D1656" s="2"/>
      <c r="E1656" s="2"/>
      <c r="F1656" s="2" t="s">
        <v>126</v>
      </c>
      <c r="G1656" s="3">
        <v>46253</v>
      </c>
      <c r="H1656" s="2" t="s">
        <v>7455</v>
      </c>
      <c r="I1656" s="3">
        <v>46253</v>
      </c>
      <c r="J1656" s="2" t="s">
        <v>7456</v>
      </c>
      <c r="K1656" s="2" t="s">
        <v>126</v>
      </c>
      <c r="L1656" s="2"/>
      <c r="M1656" s="2" t="s">
        <v>90</v>
      </c>
      <c r="N1656" s="3">
        <v>46253</v>
      </c>
      <c r="O1656" s="2"/>
      <c r="P1656" s="2"/>
      <c r="Q1656" s="2" t="s">
        <v>25</v>
      </c>
      <c r="R1656" s="2" t="s">
        <v>25</v>
      </c>
      <c r="S1656" s="2"/>
      <c r="T1656" s="3"/>
      <c r="U1656" s="2"/>
      <c r="V1656" s="2"/>
      <c r="W1656" s="2" t="s">
        <v>404</v>
      </c>
      <c r="X1656" s="2" t="s">
        <v>113</v>
      </c>
      <c r="Y1656" s="2" t="s">
        <v>405</v>
      </c>
      <c r="Z1656" s="2" t="s">
        <v>92</v>
      </c>
      <c r="AA1656" s="2" t="s">
        <v>90</v>
      </c>
      <c r="AB1656" s="2"/>
      <c r="AC1656" s="2" t="s">
        <v>114</v>
      </c>
      <c r="AD1656" s="2"/>
      <c r="AE1656" s="2" t="s">
        <v>171</v>
      </c>
      <c r="AF1656" s="2" t="s">
        <v>125</v>
      </c>
      <c r="AG1656" s="2" t="s">
        <v>126</v>
      </c>
      <c r="AH1656" s="2" t="s">
        <v>127</v>
      </c>
      <c r="AI1656" s="2"/>
      <c r="AJ1656" s="2" t="s">
        <v>179</v>
      </c>
      <c r="AK1656" s="2" t="s">
        <v>8</v>
      </c>
      <c r="AL1656" s="2" t="s">
        <v>8</v>
      </c>
      <c r="AM1656" s="2" t="s">
        <v>180</v>
      </c>
      <c r="AN1656" s="2" t="s">
        <v>367</v>
      </c>
      <c r="AO1656" s="22">
        <v>0</v>
      </c>
      <c r="AP1656" s="22">
        <v>0</v>
      </c>
      <c r="AQ1656" s="22">
        <v>1</v>
      </c>
      <c r="AR1656" s="22"/>
      <c r="AS1656" s="25">
        <v>13621</v>
      </c>
      <c r="AT1656" s="25">
        <v>0</v>
      </c>
      <c r="AU1656" s="25">
        <v>14384</v>
      </c>
      <c r="AV1656" s="25">
        <v>0</v>
      </c>
      <c r="AW1656" s="25">
        <v>13621</v>
      </c>
      <c r="AX1656" s="25">
        <v>14384</v>
      </c>
      <c r="AY1656" s="25">
        <v>763</v>
      </c>
    </row>
    <row r="1657" spans="2:51" hidden="1">
      <c r="B1657" s="5" t="s">
        <v>19</v>
      </c>
      <c r="C1657" s="2" t="s">
        <v>131</v>
      </c>
      <c r="D1657" s="2"/>
      <c r="E1657" s="2"/>
      <c r="F1657" s="2" t="s">
        <v>126</v>
      </c>
      <c r="G1657" s="3">
        <v>46253</v>
      </c>
      <c r="H1657" s="2" t="s">
        <v>7457</v>
      </c>
      <c r="I1657" s="3">
        <v>46253</v>
      </c>
      <c r="J1657" s="2" t="s">
        <v>7458</v>
      </c>
      <c r="K1657" s="2" t="s">
        <v>126</v>
      </c>
      <c r="L1657" s="2"/>
      <c r="M1657" s="2" t="s">
        <v>90</v>
      </c>
      <c r="N1657" s="3">
        <v>46253</v>
      </c>
      <c r="O1657" s="2"/>
      <c r="P1657" s="2"/>
      <c r="Q1657" s="2" t="s">
        <v>25</v>
      </c>
      <c r="R1657" s="2" t="s">
        <v>25</v>
      </c>
      <c r="S1657" s="2"/>
      <c r="T1657" s="3"/>
      <c r="U1657" s="2"/>
      <c r="V1657" s="2"/>
      <c r="W1657" s="2" t="s">
        <v>615</v>
      </c>
      <c r="X1657" s="2" t="s">
        <v>113</v>
      </c>
      <c r="Y1657" s="2" t="s">
        <v>616</v>
      </c>
      <c r="Z1657" s="2" t="s">
        <v>92</v>
      </c>
      <c r="AA1657" s="2" t="s">
        <v>90</v>
      </c>
      <c r="AB1657" s="2"/>
      <c r="AC1657" s="2" t="s">
        <v>114</v>
      </c>
      <c r="AD1657" s="2"/>
      <c r="AE1657" s="2" t="s">
        <v>171</v>
      </c>
      <c r="AF1657" s="2" t="s">
        <v>125</v>
      </c>
      <c r="AG1657" s="2" t="s">
        <v>126</v>
      </c>
      <c r="AH1657" s="2" t="s">
        <v>127</v>
      </c>
      <c r="AI1657" s="2"/>
      <c r="AJ1657" s="2" t="s">
        <v>231</v>
      </c>
      <c r="AK1657" s="2" t="s">
        <v>207</v>
      </c>
      <c r="AL1657" s="2" t="s">
        <v>207</v>
      </c>
      <c r="AM1657" s="2" t="s">
        <v>178</v>
      </c>
      <c r="AN1657" s="2" t="s">
        <v>580</v>
      </c>
      <c r="AO1657" s="22">
        <v>0</v>
      </c>
      <c r="AP1657" s="22">
        <v>0</v>
      </c>
      <c r="AQ1657" s="22">
        <v>1</v>
      </c>
      <c r="AR1657" s="22"/>
      <c r="AS1657" s="25">
        <v>26956</v>
      </c>
      <c r="AT1657" s="25">
        <v>0</v>
      </c>
      <c r="AU1657" s="25">
        <v>30460</v>
      </c>
      <c r="AV1657" s="25">
        <v>0</v>
      </c>
      <c r="AW1657" s="25">
        <v>26956</v>
      </c>
      <c r="AX1657" s="25">
        <v>30460</v>
      </c>
      <c r="AY1657" s="25">
        <v>3504</v>
      </c>
    </row>
    <row r="1658" spans="2:51" hidden="1">
      <c r="B1658" s="5" t="s">
        <v>19</v>
      </c>
      <c r="C1658" s="2" t="s">
        <v>131</v>
      </c>
      <c r="D1658" s="2"/>
      <c r="E1658" s="2"/>
      <c r="F1658" s="2" t="s">
        <v>126</v>
      </c>
      <c r="G1658" s="3">
        <v>46253</v>
      </c>
      <c r="H1658" s="2" t="s">
        <v>7459</v>
      </c>
      <c r="I1658" s="3">
        <v>46253</v>
      </c>
      <c r="J1658" s="2" t="s">
        <v>7460</v>
      </c>
      <c r="K1658" s="2" t="s">
        <v>126</v>
      </c>
      <c r="L1658" s="2"/>
      <c r="M1658" s="2" t="s">
        <v>90</v>
      </c>
      <c r="N1658" s="3">
        <v>46253</v>
      </c>
      <c r="O1658" s="2"/>
      <c r="P1658" s="2"/>
      <c r="Q1658" s="2" t="s">
        <v>25</v>
      </c>
      <c r="R1658" s="2" t="s">
        <v>25</v>
      </c>
      <c r="S1658" s="2"/>
      <c r="T1658" s="3"/>
      <c r="U1658" s="2"/>
      <c r="V1658" s="2"/>
      <c r="W1658" s="2" t="s">
        <v>7461</v>
      </c>
      <c r="X1658" s="2" t="s">
        <v>113</v>
      </c>
      <c r="Y1658" s="2" t="s">
        <v>170</v>
      </c>
      <c r="Z1658" s="2" t="s">
        <v>92</v>
      </c>
      <c r="AA1658" s="2" t="s">
        <v>90</v>
      </c>
      <c r="AB1658" s="2"/>
      <c r="AC1658" s="2" t="s">
        <v>114</v>
      </c>
      <c r="AD1658" s="2"/>
      <c r="AE1658" s="2" t="s">
        <v>171</v>
      </c>
      <c r="AF1658" s="2" t="s">
        <v>125</v>
      </c>
      <c r="AG1658" s="2" t="s">
        <v>126</v>
      </c>
      <c r="AH1658" s="2" t="s">
        <v>127</v>
      </c>
      <c r="AI1658" s="2"/>
      <c r="AJ1658" s="2" t="s">
        <v>236</v>
      </c>
      <c r="AK1658" s="2" t="s">
        <v>168</v>
      </c>
      <c r="AL1658" s="2" t="s">
        <v>168</v>
      </c>
      <c r="AM1658" s="2" t="s">
        <v>237</v>
      </c>
      <c r="AN1658" s="2" t="s">
        <v>818</v>
      </c>
      <c r="AO1658" s="22">
        <v>0</v>
      </c>
      <c r="AP1658" s="22">
        <v>0</v>
      </c>
      <c r="AQ1658" s="22">
        <v>1</v>
      </c>
      <c r="AR1658" s="22"/>
      <c r="AS1658" s="25">
        <v>28492</v>
      </c>
      <c r="AT1658" s="25">
        <v>0</v>
      </c>
      <c r="AU1658" s="25">
        <v>33042</v>
      </c>
      <c r="AV1658" s="25">
        <v>0</v>
      </c>
      <c r="AW1658" s="25">
        <v>28492</v>
      </c>
      <c r="AX1658" s="25">
        <v>33042</v>
      </c>
      <c r="AY1658" s="25">
        <v>4550</v>
      </c>
    </row>
    <row r="1659" spans="2:51" hidden="1">
      <c r="B1659" s="5" t="s">
        <v>19</v>
      </c>
      <c r="C1659" s="2" t="s">
        <v>131</v>
      </c>
      <c r="D1659" s="2"/>
      <c r="E1659" s="2"/>
      <c r="F1659" s="2" t="s">
        <v>126</v>
      </c>
      <c r="G1659" s="3">
        <v>46253</v>
      </c>
      <c r="H1659" s="2" t="s">
        <v>7462</v>
      </c>
      <c r="I1659" s="3">
        <v>46253</v>
      </c>
      <c r="J1659" s="2" t="s">
        <v>7463</v>
      </c>
      <c r="K1659" s="2" t="s">
        <v>126</v>
      </c>
      <c r="L1659" s="2"/>
      <c r="M1659" s="2" t="s">
        <v>90</v>
      </c>
      <c r="N1659" s="3">
        <v>46253</v>
      </c>
      <c r="O1659" s="2"/>
      <c r="P1659" s="2"/>
      <c r="Q1659" s="2" t="s">
        <v>25</v>
      </c>
      <c r="R1659" s="2" t="s">
        <v>25</v>
      </c>
      <c r="S1659" s="2"/>
      <c r="T1659" s="3"/>
      <c r="U1659" s="2"/>
      <c r="V1659" s="2"/>
      <c r="W1659" s="2" t="s">
        <v>7464</v>
      </c>
      <c r="X1659" s="2" t="s">
        <v>113</v>
      </c>
      <c r="Y1659" s="2" t="s">
        <v>170</v>
      </c>
      <c r="Z1659" s="2" t="s">
        <v>92</v>
      </c>
      <c r="AA1659" s="2" t="s">
        <v>90</v>
      </c>
      <c r="AB1659" s="2"/>
      <c r="AC1659" s="2" t="s">
        <v>114</v>
      </c>
      <c r="AD1659" s="2"/>
      <c r="AE1659" s="2" t="s">
        <v>171</v>
      </c>
      <c r="AF1659" s="2" t="s">
        <v>125</v>
      </c>
      <c r="AG1659" s="2" t="s">
        <v>126</v>
      </c>
      <c r="AH1659" s="2" t="s">
        <v>127</v>
      </c>
      <c r="AI1659" s="2"/>
      <c r="AJ1659" s="2" t="s">
        <v>365</v>
      </c>
      <c r="AK1659" s="2" t="s">
        <v>204</v>
      </c>
      <c r="AL1659" s="2" t="s">
        <v>204</v>
      </c>
      <c r="AM1659" s="2" t="s">
        <v>205</v>
      </c>
      <c r="AN1659" s="2" t="s">
        <v>366</v>
      </c>
      <c r="AO1659" s="22">
        <v>0</v>
      </c>
      <c r="AP1659" s="22">
        <v>0</v>
      </c>
      <c r="AQ1659" s="22">
        <v>1</v>
      </c>
      <c r="AR1659" s="22"/>
      <c r="AS1659" s="25">
        <v>21794</v>
      </c>
      <c r="AT1659" s="25">
        <v>0</v>
      </c>
      <c r="AU1659" s="25">
        <v>23245</v>
      </c>
      <c r="AV1659" s="25">
        <v>0</v>
      </c>
      <c r="AW1659" s="25">
        <v>21794</v>
      </c>
      <c r="AX1659" s="25">
        <v>23245</v>
      </c>
      <c r="AY1659" s="25">
        <v>1451</v>
      </c>
    </row>
    <row r="1660" spans="2:51" hidden="1">
      <c r="B1660" s="5" t="s">
        <v>19</v>
      </c>
      <c r="C1660" s="2" t="s">
        <v>131</v>
      </c>
      <c r="D1660" s="2"/>
      <c r="E1660" s="2"/>
      <c r="F1660" s="2" t="s">
        <v>126</v>
      </c>
      <c r="G1660" s="3">
        <v>46253</v>
      </c>
      <c r="H1660" s="2" t="s">
        <v>7465</v>
      </c>
      <c r="I1660" s="3">
        <v>46253</v>
      </c>
      <c r="J1660" s="2" t="s">
        <v>7466</v>
      </c>
      <c r="K1660" s="2" t="s">
        <v>126</v>
      </c>
      <c r="L1660" s="2"/>
      <c r="M1660" s="2" t="s">
        <v>90</v>
      </c>
      <c r="N1660" s="3">
        <v>46253</v>
      </c>
      <c r="O1660" s="2"/>
      <c r="P1660" s="2"/>
      <c r="Q1660" s="2" t="s">
        <v>25</v>
      </c>
      <c r="R1660" s="2" t="s">
        <v>25</v>
      </c>
      <c r="S1660" s="2"/>
      <c r="T1660" s="3"/>
      <c r="U1660" s="2"/>
      <c r="V1660" s="2"/>
      <c r="W1660" s="2" t="s">
        <v>1332</v>
      </c>
      <c r="X1660" s="2" t="s">
        <v>133</v>
      </c>
      <c r="Y1660" s="2" t="s">
        <v>170</v>
      </c>
      <c r="Z1660" s="2" t="s">
        <v>92</v>
      </c>
      <c r="AA1660" s="2" t="s">
        <v>90</v>
      </c>
      <c r="AB1660" s="2"/>
      <c r="AC1660" s="2" t="s">
        <v>114</v>
      </c>
      <c r="AD1660" s="2"/>
      <c r="AE1660" s="2" t="s">
        <v>171</v>
      </c>
      <c r="AF1660" s="2" t="s">
        <v>125</v>
      </c>
      <c r="AG1660" s="2" t="s">
        <v>126</v>
      </c>
      <c r="AH1660" s="2" t="s">
        <v>127</v>
      </c>
      <c r="AI1660" s="2"/>
      <c r="AJ1660" s="2" t="s">
        <v>238</v>
      </c>
      <c r="AK1660" s="2" t="s">
        <v>206</v>
      </c>
      <c r="AL1660" s="2" t="s">
        <v>206</v>
      </c>
      <c r="AM1660" s="2" t="s">
        <v>239</v>
      </c>
      <c r="AN1660" s="2" t="s">
        <v>285</v>
      </c>
      <c r="AO1660" s="22">
        <v>0</v>
      </c>
      <c r="AP1660" s="22">
        <v>0</v>
      </c>
      <c r="AQ1660" s="22">
        <v>1</v>
      </c>
      <c r="AR1660" s="22"/>
      <c r="AS1660" s="25">
        <v>71690</v>
      </c>
      <c r="AT1660" s="25">
        <v>0</v>
      </c>
      <c r="AU1660" s="25">
        <v>80584</v>
      </c>
      <c r="AV1660" s="25">
        <v>0</v>
      </c>
      <c r="AW1660" s="25">
        <v>71690</v>
      </c>
      <c r="AX1660" s="25">
        <v>80584</v>
      </c>
      <c r="AY1660" s="25">
        <v>8894</v>
      </c>
    </row>
    <row r="1661" spans="2:51" hidden="1">
      <c r="B1661" s="5" t="s">
        <v>19</v>
      </c>
      <c r="C1661" s="2" t="s">
        <v>131</v>
      </c>
      <c r="D1661" s="2"/>
      <c r="E1661" s="2"/>
      <c r="F1661" s="2" t="s">
        <v>126</v>
      </c>
      <c r="G1661" s="3">
        <v>46253</v>
      </c>
      <c r="H1661" s="2" t="s">
        <v>7467</v>
      </c>
      <c r="I1661" s="3">
        <v>46253</v>
      </c>
      <c r="J1661" s="2" t="s">
        <v>7468</v>
      </c>
      <c r="K1661" s="2" t="s">
        <v>126</v>
      </c>
      <c r="L1661" s="2"/>
      <c r="M1661" s="2" t="s">
        <v>90</v>
      </c>
      <c r="N1661" s="3">
        <v>46253</v>
      </c>
      <c r="O1661" s="2"/>
      <c r="P1661" s="2"/>
      <c r="Q1661" s="2" t="s">
        <v>25</v>
      </c>
      <c r="R1661" s="2" t="s">
        <v>25</v>
      </c>
      <c r="S1661" s="2"/>
      <c r="T1661" s="3"/>
      <c r="U1661" s="2"/>
      <c r="V1661" s="2"/>
      <c r="W1661" s="2" t="s">
        <v>607</v>
      </c>
      <c r="X1661" s="2" t="s">
        <v>133</v>
      </c>
      <c r="Y1661" s="2" t="s">
        <v>170</v>
      </c>
      <c r="Z1661" s="2" t="s">
        <v>92</v>
      </c>
      <c r="AA1661" s="2" t="s">
        <v>90</v>
      </c>
      <c r="AB1661" s="2"/>
      <c r="AC1661" s="2" t="s">
        <v>114</v>
      </c>
      <c r="AD1661" s="2"/>
      <c r="AE1661" s="2" t="s">
        <v>171</v>
      </c>
      <c r="AF1661" s="2" t="s">
        <v>125</v>
      </c>
      <c r="AG1661" s="2" t="s">
        <v>126</v>
      </c>
      <c r="AH1661" s="2" t="s">
        <v>127</v>
      </c>
      <c r="AI1661" s="2"/>
      <c r="AJ1661" s="2" t="s">
        <v>243</v>
      </c>
      <c r="AK1661" s="2" t="s">
        <v>11</v>
      </c>
      <c r="AL1661" s="2" t="s">
        <v>11</v>
      </c>
      <c r="AM1661" s="2" t="s">
        <v>244</v>
      </c>
      <c r="AN1661" s="2" t="s">
        <v>752</v>
      </c>
      <c r="AO1661" s="22">
        <v>0</v>
      </c>
      <c r="AP1661" s="22">
        <v>0</v>
      </c>
      <c r="AQ1661" s="22">
        <v>1</v>
      </c>
      <c r="AR1661" s="22"/>
      <c r="AS1661" s="25">
        <v>45985</v>
      </c>
      <c r="AT1661" s="25">
        <v>0</v>
      </c>
      <c r="AU1661" s="25">
        <v>56997</v>
      </c>
      <c r="AV1661" s="25">
        <v>0</v>
      </c>
      <c r="AW1661" s="25">
        <v>45985</v>
      </c>
      <c r="AX1661" s="25">
        <v>56997</v>
      </c>
      <c r="AY1661" s="25">
        <v>11012</v>
      </c>
    </row>
    <row r="1662" spans="2:51" hidden="1">
      <c r="B1662" s="5" t="s">
        <v>19</v>
      </c>
      <c r="C1662" s="2" t="s">
        <v>131</v>
      </c>
      <c r="D1662" s="2"/>
      <c r="E1662" s="2"/>
      <c r="F1662" s="2" t="s">
        <v>126</v>
      </c>
      <c r="G1662" s="3">
        <v>46253</v>
      </c>
      <c r="H1662" s="2" t="s">
        <v>7469</v>
      </c>
      <c r="I1662" s="3">
        <v>46253</v>
      </c>
      <c r="J1662" s="2" t="s">
        <v>7470</v>
      </c>
      <c r="K1662" s="2" t="s">
        <v>126</v>
      </c>
      <c r="L1662" s="2"/>
      <c r="M1662" s="2" t="s">
        <v>90</v>
      </c>
      <c r="N1662" s="3">
        <v>46253</v>
      </c>
      <c r="O1662" s="2"/>
      <c r="P1662" s="2"/>
      <c r="Q1662" s="2" t="s">
        <v>25</v>
      </c>
      <c r="R1662" s="2" t="s">
        <v>25</v>
      </c>
      <c r="S1662" s="2"/>
      <c r="T1662" s="3"/>
      <c r="U1662" s="2"/>
      <c r="V1662" s="2"/>
      <c r="W1662" s="2" t="s">
        <v>950</v>
      </c>
      <c r="X1662" s="2" t="s">
        <v>113</v>
      </c>
      <c r="Y1662" s="2" t="s">
        <v>170</v>
      </c>
      <c r="Z1662" s="2" t="s">
        <v>92</v>
      </c>
      <c r="AA1662" s="2" t="s">
        <v>90</v>
      </c>
      <c r="AB1662" s="2"/>
      <c r="AC1662" s="2" t="s">
        <v>114</v>
      </c>
      <c r="AD1662" s="2"/>
      <c r="AE1662" s="2" t="s">
        <v>171</v>
      </c>
      <c r="AF1662" s="2" t="s">
        <v>125</v>
      </c>
      <c r="AG1662" s="2" t="s">
        <v>126</v>
      </c>
      <c r="AH1662" s="2" t="s">
        <v>127</v>
      </c>
      <c r="AI1662" s="2"/>
      <c r="AJ1662" s="2" t="s">
        <v>343</v>
      </c>
      <c r="AK1662" s="2" t="s">
        <v>286</v>
      </c>
      <c r="AL1662" s="2" t="s">
        <v>286</v>
      </c>
      <c r="AM1662" s="2" t="s">
        <v>303</v>
      </c>
      <c r="AN1662" s="2" t="s">
        <v>344</v>
      </c>
      <c r="AO1662" s="22">
        <v>0</v>
      </c>
      <c r="AP1662" s="22">
        <v>0</v>
      </c>
      <c r="AQ1662" s="22">
        <v>1</v>
      </c>
      <c r="AR1662" s="22"/>
      <c r="AS1662" s="25">
        <v>13765</v>
      </c>
      <c r="AT1662" s="25">
        <v>0</v>
      </c>
      <c r="AU1662" s="25">
        <v>16002</v>
      </c>
      <c r="AV1662" s="25">
        <v>0</v>
      </c>
      <c r="AW1662" s="25">
        <v>13765</v>
      </c>
      <c r="AX1662" s="25">
        <v>16002</v>
      </c>
      <c r="AY1662" s="25">
        <v>2237</v>
      </c>
    </row>
    <row r="1663" spans="2:51" hidden="1">
      <c r="B1663" s="5" t="s">
        <v>19</v>
      </c>
      <c r="C1663" s="2" t="s">
        <v>131</v>
      </c>
      <c r="D1663" s="2"/>
      <c r="E1663" s="2"/>
      <c r="F1663" s="2" t="s">
        <v>126</v>
      </c>
      <c r="G1663" s="3">
        <v>46253</v>
      </c>
      <c r="H1663" s="2" t="s">
        <v>7471</v>
      </c>
      <c r="I1663" s="3">
        <v>46253</v>
      </c>
      <c r="J1663" s="2" t="s">
        <v>7472</v>
      </c>
      <c r="K1663" s="2" t="s">
        <v>126</v>
      </c>
      <c r="L1663" s="2"/>
      <c r="M1663" s="2" t="s">
        <v>90</v>
      </c>
      <c r="N1663" s="3">
        <v>46253</v>
      </c>
      <c r="O1663" s="2"/>
      <c r="P1663" s="2"/>
      <c r="Q1663" s="2" t="s">
        <v>25</v>
      </c>
      <c r="R1663" s="2" t="s">
        <v>25</v>
      </c>
      <c r="S1663" s="2"/>
      <c r="T1663" s="3"/>
      <c r="U1663" s="2"/>
      <c r="V1663" s="2"/>
      <c r="W1663" s="2" t="s">
        <v>1216</v>
      </c>
      <c r="X1663" s="2" t="s">
        <v>113</v>
      </c>
      <c r="Y1663" s="2" t="s">
        <v>170</v>
      </c>
      <c r="Z1663" s="2" t="s">
        <v>92</v>
      </c>
      <c r="AA1663" s="2" t="s">
        <v>90</v>
      </c>
      <c r="AB1663" s="2"/>
      <c r="AC1663" s="2" t="s">
        <v>114</v>
      </c>
      <c r="AD1663" s="2"/>
      <c r="AE1663" s="2" t="s">
        <v>171</v>
      </c>
      <c r="AF1663" s="2" t="s">
        <v>125</v>
      </c>
      <c r="AG1663" s="2" t="s">
        <v>126</v>
      </c>
      <c r="AH1663" s="2" t="s">
        <v>127</v>
      </c>
      <c r="AI1663" s="2"/>
      <c r="AJ1663" s="2" t="s">
        <v>240</v>
      </c>
      <c r="AK1663" s="2" t="s">
        <v>241</v>
      </c>
      <c r="AL1663" s="2" t="s">
        <v>241</v>
      </c>
      <c r="AM1663" s="2" t="s">
        <v>242</v>
      </c>
      <c r="AN1663" s="2" t="s">
        <v>400</v>
      </c>
      <c r="AO1663" s="22">
        <v>0</v>
      </c>
      <c r="AP1663" s="22">
        <v>0</v>
      </c>
      <c r="AQ1663" s="22">
        <v>1</v>
      </c>
      <c r="AR1663" s="22"/>
      <c r="AS1663" s="25">
        <v>56205</v>
      </c>
      <c r="AT1663" s="25">
        <v>0</v>
      </c>
      <c r="AU1663" s="25">
        <v>61507</v>
      </c>
      <c r="AV1663" s="25">
        <v>0</v>
      </c>
      <c r="AW1663" s="25">
        <v>56205</v>
      </c>
      <c r="AX1663" s="25">
        <v>61507</v>
      </c>
      <c r="AY1663" s="25">
        <v>5302</v>
      </c>
    </row>
    <row r="1664" spans="2:51" hidden="1">
      <c r="B1664" s="5" t="s">
        <v>19</v>
      </c>
      <c r="C1664" s="2" t="s">
        <v>131</v>
      </c>
      <c r="D1664" s="2"/>
      <c r="E1664" s="2"/>
      <c r="F1664" s="2" t="s">
        <v>126</v>
      </c>
      <c r="G1664" s="3">
        <v>46253</v>
      </c>
      <c r="H1664" s="2" t="s">
        <v>7473</v>
      </c>
      <c r="I1664" s="3">
        <v>46253</v>
      </c>
      <c r="J1664" s="2" t="s">
        <v>7474</v>
      </c>
      <c r="K1664" s="2" t="s">
        <v>126</v>
      </c>
      <c r="L1664" s="2"/>
      <c r="M1664" s="2" t="s">
        <v>90</v>
      </c>
      <c r="N1664" s="3">
        <v>46253</v>
      </c>
      <c r="O1664" s="2"/>
      <c r="P1664" s="2"/>
      <c r="Q1664" s="2" t="s">
        <v>25</v>
      </c>
      <c r="R1664" s="2" t="s">
        <v>25</v>
      </c>
      <c r="S1664" s="2"/>
      <c r="T1664" s="3"/>
      <c r="U1664" s="2"/>
      <c r="V1664" s="2"/>
      <c r="W1664" s="2" t="s">
        <v>7475</v>
      </c>
      <c r="X1664" s="2" t="s">
        <v>113</v>
      </c>
      <c r="Y1664" s="2" t="s">
        <v>170</v>
      </c>
      <c r="Z1664" s="2" t="s">
        <v>92</v>
      </c>
      <c r="AA1664" s="2" t="s">
        <v>90</v>
      </c>
      <c r="AB1664" s="2"/>
      <c r="AC1664" s="2" t="s">
        <v>114</v>
      </c>
      <c r="AD1664" s="2"/>
      <c r="AE1664" s="2" t="s">
        <v>171</v>
      </c>
      <c r="AF1664" s="2" t="s">
        <v>125</v>
      </c>
      <c r="AG1664" s="2" t="s">
        <v>126</v>
      </c>
      <c r="AH1664" s="2" t="s">
        <v>127</v>
      </c>
      <c r="AI1664" s="2"/>
      <c r="AJ1664" s="2" t="s">
        <v>326</v>
      </c>
      <c r="AK1664" s="2" t="s">
        <v>202</v>
      </c>
      <c r="AL1664" s="2" t="s">
        <v>202</v>
      </c>
      <c r="AM1664" s="2" t="s">
        <v>203</v>
      </c>
      <c r="AN1664" s="2" t="s">
        <v>386</v>
      </c>
      <c r="AO1664" s="22">
        <v>0</v>
      </c>
      <c r="AP1664" s="22">
        <v>0</v>
      </c>
      <c r="AQ1664" s="22">
        <v>1</v>
      </c>
      <c r="AR1664" s="22"/>
      <c r="AS1664" s="25">
        <v>6022</v>
      </c>
      <c r="AT1664" s="25">
        <v>0</v>
      </c>
      <c r="AU1664" s="25">
        <v>5163</v>
      </c>
      <c r="AV1664" s="25">
        <v>0</v>
      </c>
      <c r="AW1664" s="25">
        <v>6022</v>
      </c>
      <c r="AX1664" s="25">
        <v>5163</v>
      </c>
      <c r="AY1664" s="25">
        <v>-859</v>
      </c>
    </row>
    <row r="1665" spans="2:51" hidden="1">
      <c r="B1665" s="5" t="s">
        <v>19</v>
      </c>
      <c r="C1665" s="2" t="s">
        <v>131</v>
      </c>
      <c r="D1665" s="2"/>
      <c r="E1665" s="2"/>
      <c r="F1665" s="2" t="s">
        <v>126</v>
      </c>
      <c r="G1665" s="3">
        <v>46253</v>
      </c>
      <c r="H1665" s="2" t="s">
        <v>7476</v>
      </c>
      <c r="I1665" s="3">
        <v>46253</v>
      </c>
      <c r="J1665" s="2" t="s">
        <v>7477</v>
      </c>
      <c r="K1665" s="2" t="s">
        <v>126</v>
      </c>
      <c r="L1665" s="2"/>
      <c r="M1665" s="2" t="s">
        <v>90</v>
      </c>
      <c r="N1665" s="3">
        <v>46253</v>
      </c>
      <c r="O1665" s="2"/>
      <c r="P1665" s="2"/>
      <c r="Q1665" s="2" t="s">
        <v>25</v>
      </c>
      <c r="R1665" s="2" t="s">
        <v>25</v>
      </c>
      <c r="S1665" s="2"/>
      <c r="T1665" s="3"/>
      <c r="U1665" s="2"/>
      <c r="V1665" s="2"/>
      <c r="W1665" s="2" t="s">
        <v>6185</v>
      </c>
      <c r="X1665" s="2" t="s">
        <v>133</v>
      </c>
      <c r="Y1665" s="2" t="s">
        <v>170</v>
      </c>
      <c r="Z1665" s="2" t="s">
        <v>92</v>
      </c>
      <c r="AA1665" s="2" t="s">
        <v>90</v>
      </c>
      <c r="AB1665" s="2"/>
      <c r="AC1665" s="2" t="s">
        <v>114</v>
      </c>
      <c r="AD1665" s="2"/>
      <c r="AE1665" s="2" t="s">
        <v>171</v>
      </c>
      <c r="AF1665" s="2" t="s">
        <v>125</v>
      </c>
      <c r="AG1665" s="2" t="s">
        <v>126</v>
      </c>
      <c r="AH1665" s="2" t="s">
        <v>127</v>
      </c>
      <c r="AI1665" s="2"/>
      <c r="AJ1665" s="2" t="s">
        <v>232</v>
      </c>
      <c r="AK1665" s="2" t="s">
        <v>5</v>
      </c>
      <c r="AL1665" s="2" t="s">
        <v>5</v>
      </c>
      <c r="AM1665" s="2" t="s">
        <v>178</v>
      </c>
      <c r="AN1665" s="2" t="s">
        <v>1105</v>
      </c>
      <c r="AO1665" s="22">
        <v>0</v>
      </c>
      <c r="AP1665" s="22">
        <v>0</v>
      </c>
      <c r="AQ1665" s="22">
        <v>1</v>
      </c>
      <c r="AR1665" s="22"/>
      <c r="AS1665" s="25">
        <v>32220</v>
      </c>
      <c r="AT1665" s="25">
        <v>0</v>
      </c>
      <c r="AU1665" s="25">
        <v>34766</v>
      </c>
      <c r="AV1665" s="25">
        <v>0</v>
      </c>
      <c r="AW1665" s="25">
        <v>32220</v>
      </c>
      <c r="AX1665" s="25">
        <v>34766</v>
      </c>
      <c r="AY1665" s="25">
        <v>2546</v>
      </c>
    </row>
    <row r="1666" spans="2:51" hidden="1">
      <c r="B1666" s="5" t="s">
        <v>19</v>
      </c>
      <c r="C1666" s="2" t="s">
        <v>112</v>
      </c>
      <c r="D1666" s="2" t="s">
        <v>100</v>
      </c>
      <c r="E1666" s="2"/>
      <c r="F1666" s="2"/>
      <c r="G1666" s="3">
        <v>46253</v>
      </c>
      <c r="H1666" s="2" t="s">
        <v>7478</v>
      </c>
      <c r="I1666" s="3">
        <v>46253</v>
      </c>
      <c r="J1666" s="2" t="s">
        <v>7479</v>
      </c>
      <c r="K1666" s="2"/>
      <c r="L1666" s="2"/>
      <c r="M1666" s="2" t="s">
        <v>90</v>
      </c>
      <c r="N1666" s="3"/>
      <c r="O1666" s="2"/>
      <c r="P1666" s="2"/>
      <c r="Q1666" s="2" t="s">
        <v>23</v>
      </c>
      <c r="R1666" s="2" t="s">
        <v>23</v>
      </c>
      <c r="S1666" s="2"/>
      <c r="T1666" s="3">
        <v>46253</v>
      </c>
      <c r="U1666" s="2" t="s">
        <v>7480</v>
      </c>
      <c r="V1666" s="2"/>
      <c r="W1666" s="2" t="s">
        <v>7481</v>
      </c>
      <c r="X1666" s="2" t="s">
        <v>113</v>
      </c>
      <c r="Y1666" s="2" t="s">
        <v>7482</v>
      </c>
      <c r="Z1666" s="2" t="s">
        <v>92</v>
      </c>
      <c r="AA1666" s="2" t="s">
        <v>90</v>
      </c>
      <c r="AB1666" s="2"/>
      <c r="AC1666" s="2" t="s">
        <v>114</v>
      </c>
      <c r="AD1666" s="2">
        <v>1</v>
      </c>
      <c r="AE1666" s="2" t="s">
        <v>282</v>
      </c>
      <c r="AF1666" s="2" t="s">
        <v>3</v>
      </c>
      <c r="AG1666" s="2" t="s">
        <v>3</v>
      </c>
      <c r="AH1666" s="2" t="s">
        <v>283</v>
      </c>
      <c r="AI1666" s="2"/>
      <c r="AJ1666" s="2" t="s">
        <v>749</v>
      </c>
      <c r="AK1666" s="2" t="s">
        <v>750</v>
      </c>
      <c r="AL1666" s="2" t="s">
        <v>750</v>
      </c>
      <c r="AM1666" s="2" t="s">
        <v>751</v>
      </c>
      <c r="AN1666" s="2" t="s">
        <v>7483</v>
      </c>
      <c r="AO1666" s="22">
        <v>0</v>
      </c>
      <c r="AP1666" s="22">
        <v>0</v>
      </c>
      <c r="AQ1666" s="22">
        <v>0</v>
      </c>
      <c r="AR1666" s="22">
        <v>0</v>
      </c>
      <c r="AS1666" s="25">
        <v>29000</v>
      </c>
      <c r="AT1666" s="25">
        <v>0</v>
      </c>
      <c r="AU1666" s="25">
        <v>33883</v>
      </c>
      <c r="AV1666" s="25">
        <v>0</v>
      </c>
      <c r="AW1666" s="25">
        <v>29000</v>
      </c>
      <c r="AX1666" s="25">
        <v>33883</v>
      </c>
      <c r="AY1666" s="25">
        <v>4883</v>
      </c>
    </row>
    <row r="1667" spans="2:51" hidden="1">
      <c r="B1667" s="5" t="s">
        <v>19</v>
      </c>
      <c r="C1667" s="2" t="s">
        <v>112</v>
      </c>
      <c r="D1667" s="2" t="s">
        <v>100</v>
      </c>
      <c r="E1667" s="2"/>
      <c r="F1667" s="2"/>
      <c r="G1667" s="3">
        <v>46253</v>
      </c>
      <c r="H1667" s="2" t="s">
        <v>7484</v>
      </c>
      <c r="I1667" s="3">
        <v>46253</v>
      </c>
      <c r="J1667" s="2" t="s">
        <v>7485</v>
      </c>
      <c r="K1667" s="2"/>
      <c r="L1667" s="2"/>
      <c r="M1667" s="2" t="s">
        <v>90</v>
      </c>
      <c r="N1667" s="3"/>
      <c r="O1667" s="2"/>
      <c r="P1667" s="2"/>
      <c r="Q1667" s="2" t="s">
        <v>25</v>
      </c>
      <c r="R1667" s="2" t="s">
        <v>25</v>
      </c>
      <c r="S1667" s="2"/>
      <c r="T1667" s="3">
        <v>46253</v>
      </c>
      <c r="U1667" s="2" t="s">
        <v>7486</v>
      </c>
      <c r="V1667" s="2"/>
      <c r="W1667" s="2" t="s">
        <v>7487</v>
      </c>
      <c r="X1667" s="2" t="s">
        <v>113</v>
      </c>
      <c r="Y1667" s="2" t="s">
        <v>7488</v>
      </c>
      <c r="Z1667" s="2" t="s">
        <v>92</v>
      </c>
      <c r="AA1667" s="2" t="s">
        <v>90</v>
      </c>
      <c r="AB1667" s="2"/>
      <c r="AC1667" s="2" t="s">
        <v>114</v>
      </c>
      <c r="AD1667" s="2">
        <v>1</v>
      </c>
      <c r="AE1667" s="2" t="s">
        <v>125</v>
      </c>
      <c r="AF1667" s="2" t="s">
        <v>125</v>
      </c>
      <c r="AG1667" s="2" t="s">
        <v>126</v>
      </c>
      <c r="AH1667" s="2" t="s">
        <v>127</v>
      </c>
      <c r="AI1667" s="2"/>
      <c r="AJ1667" s="2" t="s">
        <v>271</v>
      </c>
      <c r="AK1667" s="2" t="s">
        <v>272</v>
      </c>
      <c r="AL1667" s="2" t="s">
        <v>272</v>
      </c>
      <c r="AM1667" s="2" t="s">
        <v>273</v>
      </c>
      <c r="AN1667" s="2"/>
      <c r="AO1667" s="22">
        <v>0</v>
      </c>
      <c r="AP1667" s="22">
        <v>0</v>
      </c>
      <c r="AQ1667" s="22">
        <v>0</v>
      </c>
      <c r="AR1667" s="22">
        <v>0</v>
      </c>
      <c r="AS1667" s="25">
        <v>37000</v>
      </c>
      <c r="AT1667" s="25">
        <v>0</v>
      </c>
      <c r="AU1667" s="25">
        <v>40277</v>
      </c>
      <c r="AV1667" s="25">
        <v>0</v>
      </c>
      <c r="AW1667" s="25">
        <v>37000</v>
      </c>
      <c r="AX1667" s="25">
        <v>40277</v>
      </c>
      <c r="AY1667" s="25">
        <v>3277</v>
      </c>
    </row>
    <row r="1668" spans="2:51" hidden="1">
      <c r="B1668" s="5" t="s">
        <v>19</v>
      </c>
      <c r="C1668" s="2" t="s">
        <v>112</v>
      </c>
      <c r="D1668" s="2" t="s">
        <v>100</v>
      </c>
      <c r="E1668" s="2"/>
      <c r="F1668" s="2"/>
      <c r="G1668" s="3">
        <v>46253</v>
      </c>
      <c r="H1668" s="2" t="s">
        <v>7489</v>
      </c>
      <c r="I1668" s="3">
        <v>46253</v>
      </c>
      <c r="J1668" s="2" t="s">
        <v>7490</v>
      </c>
      <c r="K1668" s="2"/>
      <c r="L1668" s="2"/>
      <c r="M1668" s="2" t="s">
        <v>90</v>
      </c>
      <c r="N1668" s="3"/>
      <c r="O1668" s="2"/>
      <c r="P1668" s="2"/>
      <c r="Q1668" s="2" t="s">
        <v>1048</v>
      </c>
      <c r="R1668" s="2" t="s">
        <v>1048</v>
      </c>
      <c r="S1668" s="2"/>
      <c r="T1668" s="3">
        <v>46253</v>
      </c>
      <c r="U1668" s="2" t="s">
        <v>7491</v>
      </c>
      <c r="V1668" s="2"/>
      <c r="W1668" s="2" t="s">
        <v>7492</v>
      </c>
      <c r="X1668" s="2" t="s">
        <v>113</v>
      </c>
      <c r="Y1668" s="2" t="s">
        <v>7493</v>
      </c>
      <c r="Z1668" s="2" t="s">
        <v>92</v>
      </c>
      <c r="AA1668" s="2" t="s">
        <v>90</v>
      </c>
      <c r="AB1668" s="2"/>
      <c r="AC1668" s="2" t="s">
        <v>114</v>
      </c>
      <c r="AD1668" s="2">
        <v>1</v>
      </c>
      <c r="AE1668" s="2" t="s">
        <v>282</v>
      </c>
      <c r="AF1668" s="2" t="s">
        <v>3</v>
      </c>
      <c r="AG1668" s="2" t="s">
        <v>3</v>
      </c>
      <c r="AH1668" s="2" t="s">
        <v>283</v>
      </c>
      <c r="AI1668" s="2"/>
      <c r="AJ1668" s="2" t="s">
        <v>232</v>
      </c>
      <c r="AK1668" s="2" t="s">
        <v>5</v>
      </c>
      <c r="AL1668" s="2" t="s">
        <v>5</v>
      </c>
      <c r="AM1668" s="2" t="s">
        <v>178</v>
      </c>
      <c r="AN1668" s="2" t="s">
        <v>7494</v>
      </c>
      <c r="AO1668" s="22">
        <v>0</v>
      </c>
      <c r="AP1668" s="22">
        <v>0</v>
      </c>
      <c r="AQ1668" s="22">
        <v>0</v>
      </c>
      <c r="AR1668" s="22">
        <v>0</v>
      </c>
      <c r="AS1668" s="25">
        <v>23000</v>
      </c>
      <c r="AT1668" s="25">
        <v>0</v>
      </c>
      <c r="AU1668" s="25">
        <v>27000</v>
      </c>
      <c r="AV1668" s="25">
        <v>0</v>
      </c>
      <c r="AW1668" s="25">
        <v>23000</v>
      </c>
      <c r="AX1668" s="25">
        <v>27000</v>
      </c>
      <c r="AY1668" s="25">
        <v>4000</v>
      </c>
    </row>
    <row r="1669" spans="2:51" hidden="1">
      <c r="B1669" s="5" t="s">
        <v>19</v>
      </c>
      <c r="C1669" s="2" t="s">
        <v>112</v>
      </c>
      <c r="D1669" s="2" t="s">
        <v>100</v>
      </c>
      <c r="E1669" s="2"/>
      <c r="F1669" s="2"/>
      <c r="G1669" s="3">
        <v>46253</v>
      </c>
      <c r="H1669" s="2" t="s">
        <v>7495</v>
      </c>
      <c r="I1669" s="3">
        <v>46253</v>
      </c>
      <c r="J1669" s="2" t="s">
        <v>7496</v>
      </c>
      <c r="K1669" s="2"/>
      <c r="L1669" s="2"/>
      <c r="M1669" s="2" t="s">
        <v>90</v>
      </c>
      <c r="N1669" s="3"/>
      <c r="O1669" s="2"/>
      <c r="P1669" s="2"/>
      <c r="Q1669" s="2" t="s">
        <v>25</v>
      </c>
      <c r="R1669" s="2" t="s">
        <v>25</v>
      </c>
      <c r="S1669" s="2"/>
      <c r="T1669" s="3">
        <v>46253</v>
      </c>
      <c r="U1669" s="2" t="s">
        <v>7497</v>
      </c>
      <c r="V1669" s="2"/>
      <c r="W1669" s="2" t="s">
        <v>7498</v>
      </c>
      <c r="X1669" s="2" t="s">
        <v>113</v>
      </c>
      <c r="Y1669" s="2" t="s">
        <v>7482</v>
      </c>
      <c r="Z1669" s="2" t="s">
        <v>92</v>
      </c>
      <c r="AA1669" s="2" t="s">
        <v>90</v>
      </c>
      <c r="AB1669" s="2"/>
      <c r="AC1669" s="2" t="s">
        <v>114</v>
      </c>
      <c r="AD1669" s="2">
        <v>1</v>
      </c>
      <c r="AE1669" s="2" t="s">
        <v>125</v>
      </c>
      <c r="AF1669" s="2" t="s">
        <v>125</v>
      </c>
      <c r="AG1669" s="2" t="s">
        <v>126</v>
      </c>
      <c r="AH1669" s="2" t="s">
        <v>127</v>
      </c>
      <c r="AI1669" s="2"/>
      <c r="AJ1669" s="2" t="s">
        <v>363</v>
      </c>
      <c r="AK1669" s="2" t="s">
        <v>361</v>
      </c>
      <c r="AL1669" s="2" t="s">
        <v>361</v>
      </c>
      <c r="AM1669" s="2" t="s">
        <v>364</v>
      </c>
      <c r="AN1669" s="2"/>
      <c r="AO1669" s="22">
        <v>0</v>
      </c>
      <c r="AP1669" s="22">
        <v>0</v>
      </c>
      <c r="AQ1669" s="22">
        <v>0</v>
      </c>
      <c r="AR1669" s="22">
        <v>0</v>
      </c>
      <c r="AS1669" s="25">
        <v>35000</v>
      </c>
      <c r="AT1669" s="25">
        <v>0</v>
      </c>
      <c r="AU1669" s="25">
        <v>38873</v>
      </c>
      <c r="AV1669" s="25">
        <v>0</v>
      </c>
      <c r="AW1669" s="25">
        <v>35000</v>
      </c>
      <c r="AX1669" s="25">
        <v>38873</v>
      </c>
      <c r="AY1669" s="25">
        <v>3873</v>
      </c>
    </row>
    <row r="1670" spans="2:51" hidden="1">
      <c r="B1670" s="5" t="s">
        <v>19</v>
      </c>
      <c r="C1670" s="2" t="s">
        <v>112</v>
      </c>
      <c r="D1670" s="2" t="s">
        <v>100</v>
      </c>
      <c r="E1670" s="2"/>
      <c r="F1670" s="2"/>
      <c r="G1670" s="3">
        <v>46253</v>
      </c>
      <c r="H1670" s="2" t="s">
        <v>7499</v>
      </c>
      <c r="I1670" s="3">
        <v>46253</v>
      </c>
      <c r="J1670" s="2" t="s">
        <v>7500</v>
      </c>
      <c r="K1670" s="2"/>
      <c r="L1670" s="2"/>
      <c r="M1670" s="2" t="s">
        <v>90</v>
      </c>
      <c r="N1670" s="3"/>
      <c r="O1670" s="2"/>
      <c r="P1670" s="2"/>
      <c r="Q1670" s="2" t="s">
        <v>23</v>
      </c>
      <c r="R1670" s="2" t="s">
        <v>23</v>
      </c>
      <c r="S1670" s="2"/>
      <c r="T1670" s="3">
        <v>46253</v>
      </c>
      <c r="U1670" s="2" t="s">
        <v>7501</v>
      </c>
      <c r="V1670" s="2"/>
      <c r="W1670" s="2" t="s">
        <v>508</v>
      </c>
      <c r="X1670" s="2" t="s">
        <v>113</v>
      </c>
      <c r="Y1670" s="2" t="s">
        <v>509</v>
      </c>
      <c r="Z1670" s="2" t="s">
        <v>92</v>
      </c>
      <c r="AA1670" s="2" t="s">
        <v>90</v>
      </c>
      <c r="AB1670" s="2"/>
      <c r="AC1670" s="2" t="s">
        <v>114</v>
      </c>
      <c r="AD1670" s="2">
        <v>1</v>
      </c>
      <c r="AE1670" s="2" t="s">
        <v>282</v>
      </c>
      <c r="AF1670" s="2" t="s">
        <v>3</v>
      </c>
      <c r="AG1670" s="2" t="s">
        <v>3</v>
      </c>
      <c r="AH1670" s="2" t="s">
        <v>283</v>
      </c>
      <c r="AI1670" s="2"/>
      <c r="AJ1670" s="2" t="s">
        <v>231</v>
      </c>
      <c r="AK1670" s="2" t="s">
        <v>207</v>
      </c>
      <c r="AL1670" s="2" t="s">
        <v>207</v>
      </c>
      <c r="AM1670" s="2" t="s">
        <v>178</v>
      </c>
      <c r="AN1670" s="2" t="s">
        <v>7502</v>
      </c>
      <c r="AO1670" s="22">
        <v>0</v>
      </c>
      <c r="AP1670" s="22">
        <v>0</v>
      </c>
      <c r="AQ1670" s="22">
        <v>0</v>
      </c>
      <c r="AR1670" s="22">
        <v>0</v>
      </c>
      <c r="AS1670" s="25">
        <v>24500</v>
      </c>
      <c r="AT1670" s="25">
        <v>0</v>
      </c>
      <c r="AU1670" s="25">
        <v>26820</v>
      </c>
      <c r="AV1670" s="25">
        <v>0</v>
      </c>
      <c r="AW1670" s="25">
        <v>24500</v>
      </c>
      <c r="AX1670" s="25">
        <v>26820</v>
      </c>
      <c r="AY1670" s="25">
        <v>2320</v>
      </c>
    </row>
    <row r="1671" spans="2:51" hidden="1">
      <c r="B1671" s="5" t="s">
        <v>19</v>
      </c>
      <c r="C1671" s="2" t="s">
        <v>112</v>
      </c>
      <c r="D1671" s="2" t="s">
        <v>100</v>
      </c>
      <c r="E1671" s="2"/>
      <c r="F1671" s="2"/>
      <c r="G1671" s="3">
        <v>46253</v>
      </c>
      <c r="H1671" s="2" t="s">
        <v>7503</v>
      </c>
      <c r="I1671" s="3">
        <v>46253</v>
      </c>
      <c r="J1671" s="2" t="s">
        <v>7504</v>
      </c>
      <c r="K1671" s="2"/>
      <c r="L1671" s="2"/>
      <c r="M1671" s="2" t="s">
        <v>90</v>
      </c>
      <c r="N1671" s="3"/>
      <c r="O1671" s="2"/>
      <c r="P1671" s="2"/>
      <c r="Q1671" s="2" t="s">
        <v>23</v>
      </c>
      <c r="R1671" s="2" t="s">
        <v>23</v>
      </c>
      <c r="S1671" s="2"/>
      <c r="T1671" s="3">
        <v>46253</v>
      </c>
      <c r="U1671" s="2" t="s">
        <v>7505</v>
      </c>
      <c r="V1671" s="2"/>
      <c r="W1671" s="2" t="s">
        <v>7506</v>
      </c>
      <c r="X1671" s="2" t="s">
        <v>113</v>
      </c>
      <c r="Y1671" s="2" t="s">
        <v>7507</v>
      </c>
      <c r="Z1671" s="2" t="s">
        <v>92</v>
      </c>
      <c r="AA1671" s="2" t="s">
        <v>90</v>
      </c>
      <c r="AB1671" s="2"/>
      <c r="AC1671" s="2" t="s">
        <v>114</v>
      </c>
      <c r="AD1671" s="2">
        <v>1</v>
      </c>
      <c r="AE1671" s="2" t="s">
        <v>282</v>
      </c>
      <c r="AF1671" s="2" t="s">
        <v>3</v>
      </c>
      <c r="AG1671" s="2" t="s">
        <v>3</v>
      </c>
      <c r="AH1671" s="2" t="s">
        <v>283</v>
      </c>
      <c r="AI1671" s="2"/>
      <c r="AJ1671" s="2" t="s">
        <v>343</v>
      </c>
      <c r="AK1671" s="2" t="s">
        <v>286</v>
      </c>
      <c r="AL1671" s="2" t="s">
        <v>286</v>
      </c>
      <c r="AM1671" s="2" t="s">
        <v>303</v>
      </c>
      <c r="AN1671" s="2" t="s">
        <v>6638</v>
      </c>
      <c r="AO1671" s="22">
        <v>0</v>
      </c>
      <c r="AP1671" s="22">
        <v>0</v>
      </c>
      <c r="AQ1671" s="22">
        <v>0</v>
      </c>
      <c r="AR1671" s="22">
        <v>0</v>
      </c>
      <c r="AS1671" s="25">
        <v>12000</v>
      </c>
      <c r="AT1671" s="25">
        <v>0</v>
      </c>
      <c r="AU1671" s="25">
        <v>16796</v>
      </c>
      <c r="AV1671" s="25">
        <v>0</v>
      </c>
      <c r="AW1671" s="25">
        <v>12000</v>
      </c>
      <c r="AX1671" s="25">
        <v>16796</v>
      </c>
      <c r="AY1671" s="25">
        <v>4796</v>
      </c>
    </row>
    <row r="1672" spans="2:51" hidden="1">
      <c r="B1672" s="5" t="s">
        <v>19</v>
      </c>
      <c r="C1672" s="2" t="s">
        <v>112</v>
      </c>
      <c r="D1672" s="2" t="s">
        <v>100</v>
      </c>
      <c r="E1672" s="2"/>
      <c r="F1672" s="2"/>
      <c r="G1672" s="3">
        <v>46253</v>
      </c>
      <c r="H1672" s="2" t="s">
        <v>7508</v>
      </c>
      <c r="I1672" s="3">
        <v>46253</v>
      </c>
      <c r="J1672" s="2" t="s">
        <v>7509</v>
      </c>
      <c r="K1672" s="2"/>
      <c r="L1672" s="2"/>
      <c r="M1672" s="2" t="s">
        <v>90</v>
      </c>
      <c r="N1672" s="3"/>
      <c r="O1672" s="2"/>
      <c r="P1672" s="2"/>
      <c r="Q1672" s="2" t="s">
        <v>25</v>
      </c>
      <c r="R1672" s="2" t="s">
        <v>25</v>
      </c>
      <c r="S1672" s="2"/>
      <c r="T1672" s="3">
        <v>46253</v>
      </c>
      <c r="U1672" s="2" t="s">
        <v>7510</v>
      </c>
      <c r="V1672" s="2"/>
      <c r="W1672" s="2" t="s">
        <v>7511</v>
      </c>
      <c r="X1672" s="2" t="s">
        <v>113</v>
      </c>
      <c r="Y1672" s="2" t="s">
        <v>7488</v>
      </c>
      <c r="Z1672" s="2" t="s">
        <v>92</v>
      </c>
      <c r="AA1672" s="2" t="s">
        <v>90</v>
      </c>
      <c r="AB1672" s="2"/>
      <c r="AC1672" s="2" t="s">
        <v>114</v>
      </c>
      <c r="AD1672" s="2">
        <v>1</v>
      </c>
      <c r="AE1672" s="2" t="s">
        <v>125</v>
      </c>
      <c r="AF1672" s="2" t="s">
        <v>125</v>
      </c>
      <c r="AG1672" s="2" t="s">
        <v>126</v>
      </c>
      <c r="AH1672" s="2" t="s">
        <v>127</v>
      </c>
      <c r="AI1672" s="2"/>
      <c r="AJ1672" s="2" t="s">
        <v>134</v>
      </c>
      <c r="AK1672" s="2" t="s">
        <v>10</v>
      </c>
      <c r="AL1672" s="2" t="s">
        <v>10</v>
      </c>
      <c r="AM1672" s="2" t="s">
        <v>135</v>
      </c>
      <c r="AN1672" s="2"/>
      <c r="AO1672" s="22">
        <v>0</v>
      </c>
      <c r="AP1672" s="22">
        <v>0</v>
      </c>
      <c r="AQ1672" s="22">
        <v>0</v>
      </c>
      <c r="AR1672" s="22">
        <v>0</v>
      </c>
      <c r="AS1672" s="25">
        <v>48000</v>
      </c>
      <c r="AT1672" s="25">
        <v>0</v>
      </c>
      <c r="AU1672" s="25">
        <v>56580</v>
      </c>
      <c r="AV1672" s="25">
        <v>0</v>
      </c>
      <c r="AW1672" s="25">
        <v>48000</v>
      </c>
      <c r="AX1672" s="25">
        <v>56580</v>
      </c>
      <c r="AY1672" s="25">
        <v>8580</v>
      </c>
    </row>
    <row r="1673" spans="2:51">
      <c r="B1673" s="5" t="s">
        <v>649</v>
      </c>
      <c r="C1673" s="2" t="s">
        <v>107</v>
      </c>
      <c r="D1673" s="2"/>
      <c r="E1673" s="2" t="s">
        <v>6291</v>
      </c>
      <c r="F1673" s="2"/>
      <c r="G1673" s="3">
        <v>46253</v>
      </c>
      <c r="H1673" s="2" t="s">
        <v>7512</v>
      </c>
      <c r="I1673" s="3">
        <v>46253</v>
      </c>
      <c r="J1673" s="2" t="s">
        <v>7513</v>
      </c>
      <c r="K1673" s="2"/>
      <c r="L1673" s="2"/>
      <c r="M1673" s="2" t="s">
        <v>90</v>
      </c>
      <c r="N1673" s="3"/>
      <c r="O1673" s="2"/>
      <c r="P1673" s="2"/>
      <c r="Q1673" s="2" t="s">
        <v>680</v>
      </c>
      <c r="R1673" s="2" t="s">
        <v>680</v>
      </c>
      <c r="S1673" s="2"/>
      <c r="T1673" s="3"/>
      <c r="U1673" s="2"/>
      <c r="V1673" s="2"/>
      <c r="W1673" s="2" t="s">
        <v>1219</v>
      </c>
      <c r="X1673" s="2" t="s">
        <v>113</v>
      </c>
      <c r="Y1673" s="2" t="s">
        <v>924</v>
      </c>
      <c r="Z1673" s="2" t="s">
        <v>149</v>
      </c>
      <c r="AA1673" s="2" t="s">
        <v>90</v>
      </c>
      <c r="AB1673" s="2"/>
      <c r="AC1673" s="2" t="s">
        <v>114</v>
      </c>
      <c r="AD1673" s="2">
        <v>1</v>
      </c>
      <c r="AE1673" s="2" t="s">
        <v>157</v>
      </c>
      <c r="AF1673" s="2" t="s">
        <v>158</v>
      </c>
      <c r="AG1673" s="2" t="s">
        <v>158</v>
      </c>
      <c r="AH1673" s="2" t="s">
        <v>159</v>
      </c>
      <c r="AI1673" s="2"/>
      <c r="AJ1673" s="2" t="s">
        <v>97</v>
      </c>
      <c r="AK1673" s="2" t="s">
        <v>14</v>
      </c>
      <c r="AL1673" s="2" t="s">
        <v>14</v>
      </c>
      <c r="AM1673" s="2" t="s">
        <v>6296</v>
      </c>
      <c r="AN1673" s="2" t="s">
        <v>7514</v>
      </c>
      <c r="AO1673" s="22">
        <v>0</v>
      </c>
      <c r="AP1673" s="22">
        <v>294</v>
      </c>
      <c r="AQ1673" s="22">
        <v>294</v>
      </c>
      <c r="AR1673" s="22">
        <v>0</v>
      </c>
      <c r="AS1673" s="25">
        <v>25653.439999999999</v>
      </c>
      <c r="AT1673" s="25">
        <v>0</v>
      </c>
      <c r="AU1673" s="25">
        <v>23000</v>
      </c>
      <c r="AV1673" s="25">
        <v>0</v>
      </c>
      <c r="AW1673" s="25">
        <v>25653.439999999999</v>
      </c>
      <c r="AX1673" s="25">
        <v>23000</v>
      </c>
      <c r="AY1673" s="25">
        <v>-2653.44</v>
      </c>
    </row>
    <row r="1674" spans="2:51" hidden="1">
      <c r="B1674" s="5" t="s">
        <v>649</v>
      </c>
      <c r="C1674" s="2" t="s">
        <v>107</v>
      </c>
      <c r="D1674" s="2"/>
      <c r="E1674" s="2" t="s">
        <v>6291</v>
      </c>
      <c r="F1674" s="2"/>
      <c r="G1674" s="3">
        <v>46253</v>
      </c>
      <c r="H1674" s="2" t="s">
        <v>7515</v>
      </c>
      <c r="I1674" s="3">
        <v>46253</v>
      </c>
      <c r="J1674" s="2" t="s">
        <v>7516</v>
      </c>
      <c r="K1674" s="2"/>
      <c r="L1674" s="2"/>
      <c r="M1674" s="2" t="s">
        <v>90</v>
      </c>
      <c r="N1674" s="3"/>
      <c r="O1674" s="2"/>
      <c r="P1674" s="2"/>
      <c r="Q1674" s="2" t="s">
        <v>680</v>
      </c>
      <c r="R1674" s="2" t="s">
        <v>680</v>
      </c>
      <c r="S1674" s="2"/>
      <c r="T1674" s="3"/>
      <c r="U1674" s="2"/>
      <c r="V1674" s="2"/>
      <c r="W1674" s="2" t="s">
        <v>7517</v>
      </c>
      <c r="X1674" s="2" t="s">
        <v>113</v>
      </c>
      <c r="Y1674" s="2" t="s">
        <v>7518</v>
      </c>
      <c r="Z1674" s="2" t="s">
        <v>92</v>
      </c>
      <c r="AA1674" s="2" t="s">
        <v>90</v>
      </c>
      <c r="AB1674" s="2"/>
      <c r="AC1674" s="2" t="s">
        <v>93</v>
      </c>
      <c r="AD1674" s="2">
        <v>1</v>
      </c>
      <c r="AE1674" s="2" t="s">
        <v>157</v>
      </c>
      <c r="AF1674" s="2" t="s">
        <v>158</v>
      </c>
      <c r="AG1674" s="2" t="s">
        <v>158</v>
      </c>
      <c r="AH1674" s="2" t="s">
        <v>159</v>
      </c>
      <c r="AI1674" s="2"/>
      <c r="AJ1674" s="2" t="s">
        <v>157</v>
      </c>
      <c r="AK1674" s="2" t="s">
        <v>158</v>
      </c>
      <c r="AL1674" s="2" t="s">
        <v>158</v>
      </c>
      <c r="AM1674" s="2" t="s">
        <v>159</v>
      </c>
      <c r="AN1674" s="2" t="s">
        <v>6297</v>
      </c>
      <c r="AO1674" s="22">
        <v>0</v>
      </c>
      <c r="AP1674" s="22">
        <v>0</v>
      </c>
      <c r="AQ1674" s="22">
        <v>0</v>
      </c>
      <c r="AR1674" s="22">
        <v>0</v>
      </c>
      <c r="AS1674" s="25">
        <v>6500</v>
      </c>
      <c r="AT1674" s="25">
        <v>0</v>
      </c>
      <c r="AU1674" s="25">
        <v>8000</v>
      </c>
      <c r="AV1674" s="25">
        <v>0</v>
      </c>
      <c r="AW1674" s="25">
        <v>6500</v>
      </c>
      <c r="AX1674" s="25">
        <v>8000</v>
      </c>
      <c r="AY1674" s="25">
        <v>1500</v>
      </c>
    </row>
    <row r="1675" spans="2:51" hidden="1">
      <c r="B1675" s="5" t="s">
        <v>649</v>
      </c>
      <c r="C1675" s="2" t="s">
        <v>107</v>
      </c>
      <c r="D1675" s="2"/>
      <c r="E1675" s="2" t="s">
        <v>6291</v>
      </c>
      <c r="F1675" s="2"/>
      <c r="G1675" s="3">
        <v>46253</v>
      </c>
      <c r="H1675" s="2" t="s">
        <v>7519</v>
      </c>
      <c r="I1675" s="3">
        <v>46253</v>
      </c>
      <c r="J1675" s="2" t="s">
        <v>7520</v>
      </c>
      <c r="K1675" s="2"/>
      <c r="L1675" s="2"/>
      <c r="M1675" s="2" t="s">
        <v>90</v>
      </c>
      <c r="N1675" s="3"/>
      <c r="O1675" s="2"/>
      <c r="P1675" s="2"/>
      <c r="Q1675" s="2" t="s">
        <v>680</v>
      </c>
      <c r="R1675" s="2" t="s">
        <v>680</v>
      </c>
      <c r="S1675" s="2"/>
      <c r="T1675" s="3"/>
      <c r="U1675" s="2"/>
      <c r="V1675" s="2"/>
      <c r="W1675" s="2" t="s">
        <v>7517</v>
      </c>
      <c r="X1675" s="2" t="s">
        <v>113</v>
      </c>
      <c r="Y1675" s="2" t="s">
        <v>7518</v>
      </c>
      <c r="Z1675" s="2" t="s">
        <v>92</v>
      </c>
      <c r="AA1675" s="2" t="s">
        <v>90</v>
      </c>
      <c r="AB1675" s="2"/>
      <c r="AC1675" s="2" t="s">
        <v>93</v>
      </c>
      <c r="AD1675" s="2">
        <v>1</v>
      </c>
      <c r="AE1675" s="2" t="s">
        <v>157</v>
      </c>
      <c r="AF1675" s="2" t="s">
        <v>158</v>
      </c>
      <c r="AG1675" s="2" t="s">
        <v>158</v>
      </c>
      <c r="AH1675" s="2" t="s">
        <v>159</v>
      </c>
      <c r="AI1675" s="2"/>
      <c r="AJ1675" s="2" t="s">
        <v>157</v>
      </c>
      <c r="AK1675" s="2" t="s">
        <v>158</v>
      </c>
      <c r="AL1675" s="2" t="s">
        <v>158</v>
      </c>
      <c r="AM1675" s="2" t="s">
        <v>159</v>
      </c>
      <c r="AN1675" s="2" t="s">
        <v>7521</v>
      </c>
      <c r="AO1675" s="22">
        <v>0</v>
      </c>
      <c r="AP1675" s="22">
        <v>0</v>
      </c>
      <c r="AQ1675" s="22">
        <v>0</v>
      </c>
      <c r="AR1675" s="22">
        <v>0</v>
      </c>
      <c r="AS1675" s="25">
        <v>6500</v>
      </c>
      <c r="AT1675" s="25">
        <v>0</v>
      </c>
      <c r="AU1675" s="25">
        <v>8000</v>
      </c>
      <c r="AV1675" s="25">
        <v>0</v>
      </c>
      <c r="AW1675" s="25">
        <v>6500</v>
      </c>
      <c r="AX1675" s="25">
        <v>8000</v>
      </c>
      <c r="AY1675" s="25">
        <v>1500</v>
      </c>
    </row>
    <row r="1676" spans="2:51" hidden="1">
      <c r="B1676" s="5" t="s">
        <v>17</v>
      </c>
      <c r="C1676" s="2" t="s">
        <v>514</v>
      </c>
      <c r="D1676" s="2" t="s">
        <v>100</v>
      </c>
      <c r="E1676" s="2" t="s">
        <v>6688</v>
      </c>
      <c r="F1676" s="2" t="s">
        <v>88</v>
      </c>
      <c r="G1676" s="3">
        <v>46253</v>
      </c>
      <c r="H1676" s="2" t="s">
        <v>7522</v>
      </c>
      <c r="I1676" s="3">
        <v>46253</v>
      </c>
      <c r="J1676" s="2" t="s">
        <v>7523</v>
      </c>
      <c r="K1676" s="2" t="s">
        <v>89</v>
      </c>
      <c r="L1676" s="2"/>
      <c r="M1676" s="2" t="s">
        <v>90</v>
      </c>
      <c r="N1676" s="3"/>
      <c r="O1676" s="2"/>
      <c r="P1676" s="2"/>
      <c r="Q1676" s="2" t="s">
        <v>22</v>
      </c>
      <c r="R1676" s="2" t="s">
        <v>22</v>
      </c>
      <c r="S1676" s="2"/>
      <c r="T1676" s="3">
        <v>46254</v>
      </c>
      <c r="U1676" s="2" t="s">
        <v>7524</v>
      </c>
      <c r="V1676" s="2"/>
      <c r="W1676" s="2" t="s">
        <v>7525</v>
      </c>
      <c r="X1676" s="2" t="s">
        <v>113</v>
      </c>
      <c r="Y1676" s="2" t="s">
        <v>7526</v>
      </c>
      <c r="Z1676" s="2" t="s">
        <v>92</v>
      </c>
      <c r="AA1676" s="2" t="s">
        <v>90</v>
      </c>
      <c r="AB1676" s="2"/>
      <c r="AC1676" s="2" t="s">
        <v>114</v>
      </c>
      <c r="AD1676" s="2">
        <v>1</v>
      </c>
      <c r="AE1676" s="2" t="s">
        <v>94</v>
      </c>
      <c r="AF1676" s="2" t="s">
        <v>95</v>
      </c>
      <c r="AG1676" s="2" t="s">
        <v>14</v>
      </c>
      <c r="AH1676" s="2" t="s">
        <v>96</v>
      </c>
      <c r="AI1676" s="2"/>
      <c r="AJ1676" s="2" t="s">
        <v>801</v>
      </c>
      <c r="AK1676" s="2" t="s">
        <v>802</v>
      </c>
      <c r="AL1676" s="2" t="s">
        <v>802</v>
      </c>
      <c r="AM1676" s="2" t="s">
        <v>803</v>
      </c>
      <c r="AN1676" s="2" t="s">
        <v>7527</v>
      </c>
      <c r="AO1676" s="22">
        <v>0</v>
      </c>
      <c r="AP1676" s="22">
        <v>0</v>
      </c>
      <c r="AQ1676" s="22">
        <v>0</v>
      </c>
      <c r="AR1676" s="22">
        <v>0</v>
      </c>
      <c r="AS1676" s="25">
        <v>31000</v>
      </c>
      <c r="AT1676" s="25">
        <v>0</v>
      </c>
      <c r="AU1676" s="25">
        <v>33000.480000000003</v>
      </c>
      <c r="AV1676" s="25">
        <v>0</v>
      </c>
      <c r="AW1676" s="25">
        <v>31000</v>
      </c>
      <c r="AX1676" s="25">
        <v>33000.480000000003</v>
      </c>
      <c r="AY1676" s="25">
        <v>2000.48</v>
      </c>
    </row>
    <row r="1677" spans="2:51" hidden="1">
      <c r="B1677" s="5" t="s">
        <v>17</v>
      </c>
      <c r="C1677" s="2" t="s">
        <v>524</v>
      </c>
      <c r="D1677" s="2" t="s">
        <v>100</v>
      </c>
      <c r="E1677" s="2" t="s">
        <v>7127</v>
      </c>
      <c r="F1677" s="2" t="s">
        <v>88</v>
      </c>
      <c r="G1677" s="3">
        <v>46254</v>
      </c>
      <c r="H1677" s="2" t="s">
        <v>7528</v>
      </c>
      <c r="I1677" s="3">
        <v>46253</v>
      </c>
      <c r="J1677" s="2" t="s">
        <v>7529</v>
      </c>
      <c r="K1677" s="2" t="s">
        <v>208</v>
      </c>
      <c r="L1677" s="2"/>
      <c r="M1677" s="2" t="s">
        <v>90</v>
      </c>
      <c r="N1677" s="3"/>
      <c r="O1677" s="2"/>
      <c r="P1677" s="2"/>
      <c r="Q1677" s="2" t="s">
        <v>22</v>
      </c>
      <c r="R1677" s="2" t="s">
        <v>22</v>
      </c>
      <c r="S1677" s="2"/>
      <c r="T1677" s="3">
        <v>46253</v>
      </c>
      <c r="U1677" s="2" t="s">
        <v>7530</v>
      </c>
      <c r="V1677" s="2"/>
      <c r="W1677" s="2" t="s">
        <v>1358</v>
      </c>
      <c r="X1677" s="2" t="s">
        <v>91</v>
      </c>
      <c r="Y1677" s="2" t="s">
        <v>1359</v>
      </c>
      <c r="Z1677" s="2" t="s">
        <v>92</v>
      </c>
      <c r="AA1677" s="2" t="s">
        <v>1359</v>
      </c>
      <c r="AB1677" s="2" t="s">
        <v>1360</v>
      </c>
      <c r="AC1677" s="2" t="s">
        <v>114</v>
      </c>
      <c r="AD1677" s="2">
        <v>1</v>
      </c>
      <c r="AE1677" s="2" t="s">
        <v>189</v>
      </c>
      <c r="AF1677" s="2" t="s">
        <v>190</v>
      </c>
      <c r="AG1677" s="2" t="s">
        <v>14</v>
      </c>
      <c r="AH1677" s="2" t="s">
        <v>191</v>
      </c>
      <c r="AI1677" s="2"/>
      <c r="AJ1677" s="2" t="s">
        <v>308</v>
      </c>
      <c r="AK1677" s="2" t="s">
        <v>309</v>
      </c>
      <c r="AL1677" s="2" t="s">
        <v>309</v>
      </c>
      <c r="AM1677" s="2" t="s">
        <v>310</v>
      </c>
      <c r="AN1677" s="2" t="s">
        <v>7531</v>
      </c>
      <c r="AO1677" s="22">
        <v>0</v>
      </c>
      <c r="AP1677" s="22">
        <v>0</v>
      </c>
      <c r="AQ1677" s="22">
        <v>0</v>
      </c>
      <c r="AR1677" s="22">
        <v>0</v>
      </c>
      <c r="AS1677" s="25">
        <v>42000</v>
      </c>
      <c r="AT1677" s="25">
        <v>0</v>
      </c>
      <c r="AU1677" s="25">
        <v>49053.4</v>
      </c>
      <c r="AV1677" s="25">
        <v>0</v>
      </c>
      <c r="AW1677" s="25">
        <v>42000</v>
      </c>
      <c r="AX1677" s="25">
        <v>49053.4</v>
      </c>
      <c r="AY1677" s="25">
        <v>7053.4</v>
      </c>
    </row>
    <row r="1678" spans="2:51">
      <c r="B1678" s="5" t="s">
        <v>17</v>
      </c>
      <c r="C1678" s="2" t="s">
        <v>524</v>
      </c>
      <c r="D1678" s="2" t="s">
        <v>100</v>
      </c>
      <c r="E1678" s="2" t="s">
        <v>7127</v>
      </c>
      <c r="F1678" s="2" t="s">
        <v>88</v>
      </c>
      <c r="G1678" s="3">
        <v>46253</v>
      </c>
      <c r="H1678" s="2" t="s">
        <v>7532</v>
      </c>
      <c r="I1678" s="3">
        <v>46253</v>
      </c>
      <c r="J1678" s="2" t="s">
        <v>7533</v>
      </c>
      <c r="K1678" s="2" t="s">
        <v>208</v>
      </c>
      <c r="L1678" s="2"/>
      <c r="M1678" s="2" t="s">
        <v>90</v>
      </c>
      <c r="N1678" s="3"/>
      <c r="O1678" s="2"/>
      <c r="P1678" s="2"/>
      <c r="Q1678" s="2" t="s">
        <v>22</v>
      </c>
      <c r="R1678" s="2" t="s">
        <v>22</v>
      </c>
      <c r="S1678" s="2"/>
      <c r="T1678" s="3">
        <v>46253</v>
      </c>
      <c r="U1678" s="2" t="s">
        <v>7534</v>
      </c>
      <c r="V1678" s="2"/>
      <c r="W1678" s="2" t="s">
        <v>905</v>
      </c>
      <c r="X1678" s="2" t="s">
        <v>91</v>
      </c>
      <c r="Y1678" s="2" t="s">
        <v>906</v>
      </c>
      <c r="Z1678" s="2" t="s">
        <v>149</v>
      </c>
      <c r="AA1678" s="2" t="s">
        <v>90</v>
      </c>
      <c r="AB1678" s="2"/>
      <c r="AC1678" s="2" t="s">
        <v>114</v>
      </c>
      <c r="AD1678" s="2">
        <v>1</v>
      </c>
      <c r="AE1678" s="2" t="s">
        <v>189</v>
      </c>
      <c r="AF1678" s="2" t="s">
        <v>190</v>
      </c>
      <c r="AG1678" s="2" t="s">
        <v>14</v>
      </c>
      <c r="AH1678" s="2" t="s">
        <v>191</v>
      </c>
      <c r="AI1678" s="2"/>
      <c r="AJ1678" s="2" t="s">
        <v>363</v>
      </c>
      <c r="AK1678" s="2" t="s">
        <v>361</v>
      </c>
      <c r="AL1678" s="2" t="s">
        <v>361</v>
      </c>
      <c r="AM1678" s="2" t="s">
        <v>364</v>
      </c>
      <c r="AN1678" s="2" t="s">
        <v>7535</v>
      </c>
      <c r="AO1678" s="22">
        <v>0</v>
      </c>
      <c r="AP1678" s="22">
        <v>620</v>
      </c>
      <c r="AQ1678" s="22">
        <v>1215</v>
      </c>
      <c r="AR1678" s="22">
        <v>595</v>
      </c>
      <c r="AS1678" s="25">
        <v>48954.06</v>
      </c>
      <c r="AT1678" s="25">
        <v>767.79</v>
      </c>
      <c r="AU1678" s="25">
        <v>34372.14</v>
      </c>
      <c r="AV1678" s="25">
        <v>0</v>
      </c>
      <c r="AW1678" s="25">
        <v>48186.27</v>
      </c>
      <c r="AX1678" s="25">
        <v>34372.14</v>
      </c>
      <c r="AY1678" s="25">
        <v>-13814.13</v>
      </c>
    </row>
    <row r="1679" spans="2:51" hidden="1">
      <c r="B1679" s="5" t="s">
        <v>17</v>
      </c>
      <c r="C1679" s="2" t="s">
        <v>524</v>
      </c>
      <c r="D1679" s="2" t="s">
        <v>100</v>
      </c>
      <c r="E1679" s="2" t="s">
        <v>7127</v>
      </c>
      <c r="F1679" s="2" t="s">
        <v>88</v>
      </c>
      <c r="G1679" s="3">
        <v>46253</v>
      </c>
      <c r="H1679" s="2" t="s">
        <v>7536</v>
      </c>
      <c r="I1679" s="3">
        <v>46253</v>
      </c>
      <c r="J1679" s="2" t="s">
        <v>7537</v>
      </c>
      <c r="K1679" s="2" t="s">
        <v>208</v>
      </c>
      <c r="L1679" s="2"/>
      <c r="M1679" s="2" t="s">
        <v>90</v>
      </c>
      <c r="N1679" s="3"/>
      <c r="O1679" s="2"/>
      <c r="P1679" s="2"/>
      <c r="Q1679" s="2" t="s">
        <v>22</v>
      </c>
      <c r="R1679" s="2" t="s">
        <v>22</v>
      </c>
      <c r="S1679" s="2"/>
      <c r="T1679" s="3">
        <v>46253</v>
      </c>
      <c r="U1679" s="2" t="s">
        <v>7538</v>
      </c>
      <c r="V1679" s="2"/>
      <c r="W1679" s="2" t="s">
        <v>817</v>
      </c>
      <c r="X1679" s="2" t="s">
        <v>91</v>
      </c>
      <c r="Y1679" s="2" t="s">
        <v>1103</v>
      </c>
      <c r="Z1679" s="2" t="s">
        <v>92</v>
      </c>
      <c r="AA1679" s="2" t="s">
        <v>90</v>
      </c>
      <c r="AB1679" s="2"/>
      <c r="AC1679" s="2" t="s">
        <v>114</v>
      </c>
      <c r="AD1679" s="2">
        <v>1</v>
      </c>
      <c r="AE1679" s="2" t="s">
        <v>189</v>
      </c>
      <c r="AF1679" s="2" t="s">
        <v>190</v>
      </c>
      <c r="AG1679" s="2" t="s">
        <v>14</v>
      </c>
      <c r="AH1679" s="2" t="s">
        <v>191</v>
      </c>
      <c r="AI1679" s="2"/>
      <c r="AJ1679" s="2" t="s">
        <v>245</v>
      </c>
      <c r="AK1679" s="2" t="s">
        <v>246</v>
      </c>
      <c r="AL1679" s="2" t="s">
        <v>246</v>
      </c>
      <c r="AM1679" s="2" t="s">
        <v>247</v>
      </c>
      <c r="AN1679" s="2" t="s">
        <v>7539</v>
      </c>
      <c r="AO1679" s="22">
        <v>0</v>
      </c>
      <c r="AP1679" s="22">
        <v>0</v>
      </c>
      <c r="AQ1679" s="22">
        <v>0</v>
      </c>
      <c r="AR1679" s="22">
        <v>0</v>
      </c>
      <c r="AS1679" s="25">
        <v>46500</v>
      </c>
      <c r="AT1679" s="25">
        <v>0</v>
      </c>
      <c r="AU1679" s="25">
        <v>50910.69</v>
      </c>
      <c r="AV1679" s="25">
        <v>0</v>
      </c>
      <c r="AW1679" s="25">
        <v>46500</v>
      </c>
      <c r="AX1679" s="25">
        <v>50910.69</v>
      </c>
      <c r="AY1679" s="25">
        <v>4410.6899999999996</v>
      </c>
    </row>
    <row r="1680" spans="2:51" hidden="1">
      <c r="B1680" s="5" t="s">
        <v>17</v>
      </c>
      <c r="C1680" s="2" t="s">
        <v>524</v>
      </c>
      <c r="D1680" s="2" t="s">
        <v>100</v>
      </c>
      <c r="E1680" s="2" t="s">
        <v>7127</v>
      </c>
      <c r="F1680" s="2" t="s">
        <v>88</v>
      </c>
      <c r="G1680" s="3">
        <v>46253</v>
      </c>
      <c r="H1680" s="2" t="s">
        <v>7540</v>
      </c>
      <c r="I1680" s="3">
        <v>46253</v>
      </c>
      <c r="J1680" s="2" t="s">
        <v>7541</v>
      </c>
      <c r="K1680" s="2" t="s">
        <v>208</v>
      </c>
      <c r="L1680" s="2"/>
      <c r="M1680" s="2" t="s">
        <v>90</v>
      </c>
      <c r="N1680" s="3"/>
      <c r="O1680" s="2"/>
      <c r="P1680" s="2"/>
      <c r="Q1680" s="2" t="s">
        <v>22</v>
      </c>
      <c r="R1680" s="2" t="s">
        <v>22</v>
      </c>
      <c r="S1680" s="2"/>
      <c r="T1680" s="3">
        <v>46253</v>
      </c>
      <c r="U1680" s="2" t="s">
        <v>7542</v>
      </c>
      <c r="V1680" s="2"/>
      <c r="W1680" s="2" t="s">
        <v>7543</v>
      </c>
      <c r="X1680" s="2" t="s">
        <v>91</v>
      </c>
      <c r="Y1680" s="2" t="s">
        <v>7544</v>
      </c>
      <c r="Z1680" s="2" t="s">
        <v>92</v>
      </c>
      <c r="AA1680" s="2" t="s">
        <v>7545</v>
      </c>
      <c r="AB1680" s="2" t="s">
        <v>7546</v>
      </c>
      <c r="AC1680" s="2" t="s">
        <v>114</v>
      </c>
      <c r="AD1680" s="2">
        <v>1</v>
      </c>
      <c r="AE1680" s="2" t="s">
        <v>189</v>
      </c>
      <c r="AF1680" s="2" t="s">
        <v>190</v>
      </c>
      <c r="AG1680" s="2" t="s">
        <v>14</v>
      </c>
      <c r="AH1680" s="2" t="s">
        <v>191</v>
      </c>
      <c r="AI1680" s="2"/>
      <c r="AJ1680" s="2" t="s">
        <v>236</v>
      </c>
      <c r="AK1680" s="2" t="s">
        <v>168</v>
      </c>
      <c r="AL1680" s="2" t="s">
        <v>168</v>
      </c>
      <c r="AM1680" s="2" t="s">
        <v>237</v>
      </c>
      <c r="AN1680" s="2" t="s">
        <v>7547</v>
      </c>
      <c r="AO1680" s="22">
        <v>0</v>
      </c>
      <c r="AP1680" s="22">
        <v>0</v>
      </c>
      <c r="AQ1680" s="22">
        <v>0</v>
      </c>
      <c r="AR1680" s="22">
        <v>0</v>
      </c>
      <c r="AS1680" s="25">
        <v>27000</v>
      </c>
      <c r="AT1680" s="25">
        <v>0</v>
      </c>
      <c r="AU1680" s="25">
        <v>31623.17</v>
      </c>
      <c r="AV1680" s="25">
        <v>0</v>
      </c>
      <c r="AW1680" s="25">
        <v>27000</v>
      </c>
      <c r="AX1680" s="25">
        <v>31623.17</v>
      </c>
      <c r="AY1680" s="25">
        <v>4623.17</v>
      </c>
    </row>
    <row r="1681" spans="2:51">
      <c r="B1681" s="5" t="s">
        <v>17</v>
      </c>
      <c r="C1681" s="2" t="s">
        <v>524</v>
      </c>
      <c r="D1681" s="2" t="s">
        <v>100</v>
      </c>
      <c r="E1681" s="2" t="s">
        <v>7127</v>
      </c>
      <c r="F1681" s="2" t="s">
        <v>88</v>
      </c>
      <c r="G1681" s="3">
        <v>46253</v>
      </c>
      <c r="H1681" s="2" t="s">
        <v>7548</v>
      </c>
      <c r="I1681" s="3">
        <v>46253</v>
      </c>
      <c r="J1681" s="2" t="s">
        <v>7549</v>
      </c>
      <c r="K1681" s="2" t="s">
        <v>208</v>
      </c>
      <c r="L1681" s="2"/>
      <c r="M1681" s="2" t="s">
        <v>90</v>
      </c>
      <c r="N1681" s="3"/>
      <c r="O1681" s="2"/>
      <c r="P1681" s="2"/>
      <c r="Q1681" s="2" t="s">
        <v>22</v>
      </c>
      <c r="R1681" s="2" t="s">
        <v>22</v>
      </c>
      <c r="S1681" s="2"/>
      <c r="T1681" s="3">
        <v>46253</v>
      </c>
      <c r="U1681" s="2" t="s">
        <v>7550</v>
      </c>
      <c r="V1681" s="2"/>
      <c r="W1681" s="2" t="s">
        <v>821</v>
      </c>
      <c r="X1681" s="2" t="s">
        <v>91</v>
      </c>
      <c r="Y1681" s="2" t="s">
        <v>822</v>
      </c>
      <c r="Z1681" s="2" t="s">
        <v>149</v>
      </c>
      <c r="AA1681" s="2" t="s">
        <v>90</v>
      </c>
      <c r="AB1681" s="2"/>
      <c r="AC1681" s="2" t="s">
        <v>114</v>
      </c>
      <c r="AD1681" s="2">
        <v>1</v>
      </c>
      <c r="AE1681" s="2" t="s">
        <v>189</v>
      </c>
      <c r="AF1681" s="2" t="s">
        <v>190</v>
      </c>
      <c r="AG1681" s="2" t="s">
        <v>14</v>
      </c>
      <c r="AH1681" s="2" t="s">
        <v>191</v>
      </c>
      <c r="AI1681" s="2"/>
      <c r="AJ1681" s="2" t="s">
        <v>306</v>
      </c>
      <c r="AK1681" s="2" t="s">
        <v>167</v>
      </c>
      <c r="AL1681" s="2" t="s">
        <v>167</v>
      </c>
      <c r="AM1681" s="2" t="s">
        <v>307</v>
      </c>
      <c r="AN1681" s="2" t="s">
        <v>7551</v>
      </c>
      <c r="AO1681" s="22">
        <v>0</v>
      </c>
      <c r="AP1681" s="22">
        <v>1504</v>
      </c>
      <c r="AQ1681" s="22">
        <v>2954</v>
      </c>
      <c r="AR1681" s="22">
        <v>1450</v>
      </c>
      <c r="AS1681" s="25">
        <v>127817.78</v>
      </c>
      <c r="AT1681" s="25">
        <v>0</v>
      </c>
      <c r="AU1681" s="25">
        <v>85697.64</v>
      </c>
      <c r="AV1681" s="25">
        <v>0</v>
      </c>
      <c r="AW1681" s="25">
        <v>127817.78</v>
      </c>
      <c r="AX1681" s="25">
        <v>85697.64</v>
      </c>
      <c r="AY1681" s="25">
        <v>-42120.14</v>
      </c>
    </row>
    <row r="1682" spans="2:51" hidden="1">
      <c r="B1682" s="5" t="s">
        <v>17</v>
      </c>
      <c r="C1682" s="2" t="s">
        <v>524</v>
      </c>
      <c r="D1682" s="2" t="s">
        <v>100</v>
      </c>
      <c r="E1682" s="2" t="s">
        <v>7127</v>
      </c>
      <c r="F1682" s="2" t="s">
        <v>88</v>
      </c>
      <c r="G1682" s="3">
        <v>46253</v>
      </c>
      <c r="H1682" s="2" t="s">
        <v>7552</v>
      </c>
      <c r="I1682" s="3">
        <v>46253</v>
      </c>
      <c r="J1682" s="2" t="s">
        <v>7553</v>
      </c>
      <c r="K1682" s="2" t="s">
        <v>208</v>
      </c>
      <c r="L1682" s="2"/>
      <c r="M1682" s="2" t="s">
        <v>90</v>
      </c>
      <c r="N1682" s="3"/>
      <c r="O1682" s="2"/>
      <c r="P1682" s="2"/>
      <c r="Q1682" s="2" t="s">
        <v>22</v>
      </c>
      <c r="R1682" s="2" t="s">
        <v>22</v>
      </c>
      <c r="S1682" s="2"/>
      <c r="T1682" s="3">
        <v>46253</v>
      </c>
      <c r="U1682" s="2" t="s">
        <v>7554</v>
      </c>
      <c r="V1682" s="2"/>
      <c r="W1682" s="2" t="s">
        <v>7555</v>
      </c>
      <c r="X1682" s="2" t="s">
        <v>91</v>
      </c>
      <c r="Y1682" s="2" t="s">
        <v>946</v>
      </c>
      <c r="Z1682" s="2" t="s">
        <v>92</v>
      </c>
      <c r="AA1682" s="2" t="s">
        <v>7556</v>
      </c>
      <c r="AB1682" s="2" t="s">
        <v>7557</v>
      </c>
      <c r="AC1682" s="2" t="s">
        <v>114</v>
      </c>
      <c r="AD1682" s="2">
        <v>1</v>
      </c>
      <c r="AE1682" s="2" t="s">
        <v>189</v>
      </c>
      <c r="AF1682" s="2" t="s">
        <v>190</v>
      </c>
      <c r="AG1682" s="2" t="s">
        <v>14</v>
      </c>
      <c r="AH1682" s="2" t="s">
        <v>191</v>
      </c>
      <c r="AI1682" s="2"/>
      <c r="AJ1682" s="2" t="s">
        <v>736</v>
      </c>
      <c r="AK1682" s="2" t="s">
        <v>737</v>
      </c>
      <c r="AL1682" s="2" t="s">
        <v>737</v>
      </c>
      <c r="AM1682" s="2" t="s">
        <v>738</v>
      </c>
      <c r="AN1682" s="2" t="s">
        <v>7558</v>
      </c>
      <c r="AO1682" s="22">
        <v>0</v>
      </c>
      <c r="AP1682" s="22">
        <v>0</v>
      </c>
      <c r="AQ1682" s="22">
        <v>0</v>
      </c>
      <c r="AR1682" s="22">
        <v>0</v>
      </c>
      <c r="AS1682" s="25">
        <v>30000</v>
      </c>
      <c r="AT1682" s="25">
        <v>0</v>
      </c>
      <c r="AU1682" s="25">
        <v>36277.599999999999</v>
      </c>
      <c r="AV1682" s="25">
        <v>0</v>
      </c>
      <c r="AW1682" s="25">
        <v>30000</v>
      </c>
      <c r="AX1682" s="25">
        <v>36277.599999999999</v>
      </c>
      <c r="AY1682" s="25">
        <v>6277.6</v>
      </c>
    </row>
    <row r="1683" spans="2:51" hidden="1">
      <c r="B1683" s="5" t="s">
        <v>17</v>
      </c>
      <c r="C1683" s="2" t="s">
        <v>524</v>
      </c>
      <c r="D1683" s="2" t="s">
        <v>100</v>
      </c>
      <c r="E1683" s="2" t="s">
        <v>6688</v>
      </c>
      <c r="F1683" s="2" t="s">
        <v>88</v>
      </c>
      <c r="G1683" s="3">
        <v>46253</v>
      </c>
      <c r="H1683" s="2" t="s">
        <v>7559</v>
      </c>
      <c r="I1683" s="3">
        <v>46253</v>
      </c>
      <c r="J1683" s="2" t="s">
        <v>7560</v>
      </c>
      <c r="K1683" s="2" t="s">
        <v>89</v>
      </c>
      <c r="L1683" s="2"/>
      <c r="M1683" s="2" t="s">
        <v>90</v>
      </c>
      <c r="N1683" s="3"/>
      <c r="O1683" s="2"/>
      <c r="P1683" s="2"/>
      <c r="Q1683" s="2" t="s">
        <v>22</v>
      </c>
      <c r="R1683" s="2" t="s">
        <v>22</v>
      </c>
      <c r="S1683" s="2"/>
      <c r="T1683" s="3">
        <v>46253</v>
      </c>
      <c r="U1683" s="2" t="s">
        <v>7561</v>
      </c>
      <c r="V1683" s="2"/>
      <c r="W1683" s="2" t="s">
        <v>666</v>
      </c>
      <c r="X1683" s="2" t="s">
        <v>113</v>
      </c>
      <c r="Y1683" s="2" t="s">
        <v>652</v>
      </c>
      <c r="Z1683" s="2" t="s">
        <v>92</v>
      </c>
      <c r="AA1683" s="2" t="s">
        <v>90</v>
      </c>
      <c r="AB1683" s="2"/>
      <c r="AC1683" s="2" t="s">
        <v>114</v>
      </c>
      <c r="AD1683" s="2">
        <v>1</v>
      </c>
      <c r="AE1683" s="2" t="s">
        <v>94</v>
      </c>
      <c r="AF1683" s="2" t="s">
        <v>95</v>
      </c>
      <c r="AG1683" s="2" t="s">
        <v>14</v>
      </c>
      <c r="AH1683" s="2" t="s">
        <v>96</v>
      </c>
      <c r="AI1683" s="2"/>
      <c r="AJ1683" s="2" t="s">
        <v>123</v>
      </c>
      <c r="AK1683" s="2" t="s">
        <v>13</v>
      </c>
      <c r="AL1683" s="2" t="s">
        <v>13</v>
      </c>
      <c r="AM1683" s="2" t="s">
        <v>124</v>
      </c>
      <c r="AN1683" s="2" t="s">
        <v>7562</v>
      </c>
      <c r="AO1683" s="22">
        <v>0</v>
      </c>
      <c r="AP1683" s="22">
        <v>0</v>
      </c>
      <c r="AQ1683" s="22">
        <v>0</v>
      </c>
      <c r="AR1683" s="22">
        <v>0</v>
      </c>
      <c r="AS1683" s="25">
        <v>24000</v>
      </c>
      <c r="AT1683" s="25">
        <v>0</v>
      </c>
      <c r="AU1683" s="25">
        <v>27405</v>
      </c>
      <c r="AV1683" s="25">
        <v>0</v>
      </c>
      <c r="AW1683" s="25">
        <v>24000</v>
      </c>
      <c r="AX1683" s="25">
        <v>27405</v>
      </c>
      <c r="AY1683" s="25">
        <v>3405</v>
      </c>
    </row>
    <row r="1684" spans="2:51" hidden="1">
      <c r="B1684" s="5" t="s">
        <v>17</v>
      </c>
      <c r="C1684" s="2" t="s">
        <v>524</v>
      </c>
      <c r="D1684" s="2" t="s">
        <v>100</v>
      </c>
      <c r="E1684" s="2" t="s">
        <v>6688</v>
      </c>
      <c r="F1684" s="2" t="s">
        <v>88</v>
      </c>
      <c r="G1684" s="3">
        <v>46253</v>
      </c>
      <c r="H1684" s="2" t="s">
        <v>7563</v>
      </c>
      <c r="I1684" s="3">
        <v>46253</v>
      </c>
      <c r="J1684" s="2" t="s">
        <v>7564</v>
      </c>
      <c r="K1684" s="2" t="s">
        <v>89</v>
      </c>
      <c r="L1684" s="2"/>
      <c r="M1684" s="2" t="s">
        <v>90</v>
      </c>
      <c r="N1684" s="3"/>
      <c r="O1684" s="2"/>
      <c r="P1684" s="2"/>
      <c r="Q1684" s="2" t="s">
        <v>22</v>
      </c>
      <c r="R1684" s="2" t="s">
        <v>22</v>
      </c>
      <c r="S1684" s="2"/>
      <c r="T1684" s="3">
        <v>46253</v>
      </c>
      <c r="U1684" s="2" t="s">
        <v>7565</v>
      </c>
      <c r="V1684" s="2"/>
      <c r="W1684" s="2" t="s">
        <v>674</v>
      </c>
      <c r="X1684" s="2" t="s">
        <v>113</v>
      </c>
      <c r="Y1684" s="2" t="s">
        <v>650</v>
      </c>
      <c r="Z1684" s="2" t="s">
        <v>92</v>
      </c>
      <c r="AA1684" s="2" t="s">
        <v>90</v>
      </c>
      <c r="AB1684" s="2"/>
      <c r="AC1684" s="2" t="s">
        <v>114</v>
      </c>
      <c r="AD1684" s="2">
        <v>1</v>
      </c>
      <c r="AE1684" s="2" t="s">
        <v>94</v>
      </c>
      <c r="AF1684" s="2" t="s">
        <v>95</v>
      </c>
      <c r="AG1684" s="2" t="s">
        <v>14</v>
      </c>
      <c r="AH1684" s="2" t="s">
        <v>96</v>
      </c>
      <c r="AI1684" s="2"/>
      <c r="AJ1684" s="2" t="s">
        <v>306</v>
      </c>
      <c r="AK1684" s="2" t="s">
        <v>167</v>
      </c>
      <c r="AL1684" s="2" t="s">
        <v>167</v>
      </c>
      <c r="AM1684" s="2" t="s">
        <v>307</v>
      </c>
      <c r="AN1684" s="2" t="s">
        <v>1137</v>
      </c>
      <c r="AO1684" s="22">
        <v>0</v>
      </c>
      <c r="AP1684" s="22">
        <v>0</v>
      </c>
      <c r="AQ1684" s="22">
        <v>0</v>
      </c>
      <c r="AR1684" s="22">
        <v>0</v>
      </c>
      <c r="AS1684" s="25">
        <v>75000</v>
      </c>
      <c r="AT1684" s="25">
        <v>0</v>
      </c>
      <c r="AU1684" s="25">
        <v>83426.600000000006</v>
      </c>
      <c r="AV1684" s="25">
        <v>0</v>
      </c>
      <c r="AW1684" s="25">
        <v>75000</v>
      </c>
      <c r="AX1684" s="25">
        <v>83426.600000000006</v>
      </c>
      <c r="AY1684" s="25">
        <v>8426.6</v>
      </c>
    </row>
    <row r="1685" spans="2:51" hidden="1">
      <c r="B1685" s="5" t="s">
        <v>17</v>
      </c>
      <c r="C1685" s="2" t="s">
        <v>524</v>
      </c>
      <c r="D1685" s="2" t="s">
        <v>100</v>
      </c>
      <c r="E1685" s="2" t="s">
        <v>6688</v>
      </c>
      <c r="F1685" s="2" t="s">
        <v>88</v>
      </c>
      <c r="G1685" s="3">
        <v>46253</v>
      </c>
      <c r="H1685" s="2" t="s">
        <v>7566</v>
      </c>
      <c r="I1685" s="3">
        <v>46253</v>
      </c>
      <c r="J1685" s="2" t="s">
        <v>7567</v>
      </c>
      <c r="K1685" s="2" t="s">
        <v>89</v>
      </c>
      <c r="L1685" s="2"/>
      <c r="M1685" s="2" t="s">
        <v>90</v>
      </c>
      <c r="N1685" s="3"/>
      <c r="O1685" s="2"/>
      <c r="P1685" s="2"/>
      <c r="Q1685" s="2" t="s">
        <v>22</v>
      </c>
      <c r="R1685" s="2" t="s">
        <v>22</v>
      </c>
      <c r="S1685" s="2"/>
      <c r="T1685" s="3">
        <v>46253</v>
      </c>
      <c r="U1685" s="2" t="s">
        <v>7568</v>
      </c>
      <c r="V1685" s="2"/>
      <c r="W1685" s="2" t="s">
        <v>992</v>
      </c>
      <c r="X1685" s="2" t="s">
        <v>91</v>
      </c>
      <c r="Y1685" s="2" t="s">
        <v>993</v>
      </c>
      <c r="Z1685" s="2" t="s">
        <v>92</v>
      </c>
      <c r="AA1685" s="2" t="s">
        <v>90</v>
      </c>
      <c r="AB1685" s="2"/>
      <c r="AC1685" s="2" t="s">
        <v>114</v>
      </c>
      <c r="AD1685" s="2">
        <v>1</v>
      </c>
      <c r="AE1685" s="2" t="s">
        <v>94</v>
      </c>
      <c r="AF1685" s="2" t="s">
        <v>95</v>
      </c>
      <c r="AG1685" s="2" t="s">
        <v>14</v>
      </c>
      <c r="AH1685" s="2" t="s">
        <v>96</v>
      </c>
      <c r="AI1685" s="2"/>
      <c r="AJ1685" s="2" t="s">
        <v>140</v>
      </c>
      <c r="AK1685" s="2" t="s">
        <v>141</v>
      </c>
      <c r="AL1685" s="2" t="s">
        <v>141</v>
      </c>
      <c r="AM1685" s="2" t="s">
        <v>142</v>
      </c>
      <c r="AN1685" s="2" t="s">
        <v>7569</v>
      </c>
      <c r="AO1685" s="22">
        <v>0</v>
      </c>
      <c r="AP1685" s="22">
        <v>0</v>
      </c>
      <c r="AQ1685" s="22">
        <v>0</v>
      </c>
      <c r="AR1685" s="22">
        <v>0</v>
      </c>
      <c r="AS1685" s="25">
        <v>20000</v>
      </c>
      <c r="AT1685" s="25">
        <v>0</v>
      </c>
      <c r="AU1685" s="25">
        <v>22417.55</v>
      </c>
      <c r="AV1685" s="25">
        <v>0</v>
      </c>
      <c r="AW1685" s="25">
        <v>20000</v>
      </c>
      <c r="AX1685" s="25">
        <v>22417.55</v>
      </c>
      <c r="AY1685" s="25">
        <v>2417.5500000000002</v>
      </c>
    </row>
    <row r="1686" spans="2:51">
      <c r="B1686" s="5" t="s">
        <v>17</v>
      </c>
      <c r="C1686" s="2" t="s">
        <v>600</v>
      </c>
      <c r="D1686" s="2" t="s">
        <v>100</v>
      </c>
      <c r="E1686" s="2"/>
      <c r="F1686" s="2"/>
      <c r="G1686" s="3">
        <v>46253</v>
      </c>
      <c r="H1686" s="2" t="s">
        <v>7570</v>
      </c>
      <c r="I1686" s="3">
        <v>46253</v>
      </c>
      <c r="J1686" s="2" t="s">
        <v>7571</v>
      </c>
      <c r="K1686" s="2" t="s">
        <v>208</v>
      </c>
      <c r="L1686" s="2"/>
      <c r="M1686" s="2" t="s">
        <v>90</v>
      </c>
      <c r="N1686" s="3"/>
      <c r="O1686" s="2"/>
      <c r="P1686" s="2"/>
      <c r="Q1686" s="2" t="s">
        <v>1233</v>
      </c>
      <c r="R1686" s="2"/>
      <c r="S1686" s="2"/>
      <c r="T1686" s="3"/>
      <c r="U1686" s="2"/>
      <c r="V1686" s="2"/>
      <c r="W1686" s="2" t="s">
        <v>520</v>
      </c>
      <c r="X1686" s="2" t="s">
        <v>91</v>
      </c>
      <c r="Y1686" s="2" t="s">
        <v>521</v>
      </c>
      <c r="Z1686" s="2" t="s">
        <v>149</v>
      </c>
      <c r="AA1686" s="2" t="s">
        <v>710</v>
      </c>
      <c r="AB1686" s="2"/>
      <c r="AC1686" s="2" t="s">
        <v>114</v>
      </c>
      <c r="AD1686" s="2">
        <v>1</v>
      </c>
      <c r="AE1686" s="2" t="s">
        <v>390</v>
      </c>
      <c r="AF1686" s="2" t="s">
        <v>362</v>
      </c>
      <c r="AG1686" s="2" t="s">
        <v>362</v>
      </c>
      <c r="AH1686" s="2" t="s">
        <v>391</v>
      </c>
      <c r="AI1686" s="2"/>
      <c r="AJ1686" s="2" t="s">
        <v>128</v>
      </c>
      <c r="AK1686" s="2" t="s">
        <v>129</v>
      </c>
      <c r="AL1686" s="2" t="s">
        <v>129</v>
      </c>
      <c r="AM1686" s="2" t="s">
        <v>130</v>
      </c>
      <c r="AN1686" s="2" t="s">
        <v>7572</v>
      </c>
      <c r="AO1686" s="22">
        <v>0</v>
      </c>
      <c r="AP1686" s="22">
        <v>560</v>
      </c>
      <c r="AQ1686" s="22">
        <v>560</v>
      </c>
      <c r="AR1686" s="22">
        <v>0</v>
      </c>
      <c r="AS1686" s="25">
        <v>24136.05</v>
      </c>
      <c r="AT1686" s="25">
        <v>0</v>
      </c>
      <c r="AU1686" s="25">
        <v>37000</v>
      </c>
      <c r="AV1686" s="25">
        <v>0</v>
      </c>
      <c r="AW1686" s="25">
        <v>24136.05</v>
      </c>
      <c r="AX1686" s="25">
        <v>37000</v>
      </c>
      <c r="AY1686" s="25">
        <v>12863.95</v>
      </c>
    </row>
    <row r="1687" spans="2:51">
      <c r="B1687" s="5" t="s">
        <v>17</v>
      </c>
      <c r="C1687" s="2" t="s">
        <v>600</v>
      </c>
      <c r="D1687" s="2"/>
      <c r="E1687" s="2"/>
      <c r="F1687" s="2"/>
      <c r="G1687" s="3">
        <v>46253</v>
      </c>
      <c r="H1687" s="2" t="s">
        <v>7573</v>
      </c>
      <c r="I1687" s="3">
        <v>46253</v>
      </c>
      <c r="J1687" s="2" t="s">
        <v>7574</v>
      </c>
      <c r="K1687" s="2" t="s">
        <v>208</v>
      </c>
      <c r="L1687" s="2"/>
      <c r="M1687" s="2" t="s">
        <v>90</v>
      </c>
      <c r="N1687" s="3"/>
      <c r="O1687" s="2"/>
      <c r="P1687" s="2"/>
      <c r="Q1687" s="2" t="s">
        <v>2742</v>
      </c>
      <c r="R1687" s="2"/>
      <c r="S1687" s="2"/>
      <c r="T1687" s="3"/>
      <c r="U1687" s="2"/>
      <c r="V1687" s="2"/>
      <c r="W1687" s="2" t="s">
        <v>942</v>
      </c>
      <c r="X1687" s="2" t="s">
        <v>91</v>
      </c>
      <c r="Y1687" s="2" t="s">
        <v>822</v>
      </c>
      <c r="Z1687" s="2" t="s">
        <v>149</v>
      </c>
      <c r="AA1687" s="2" t="s">
        <v>90</v>
      </c>
      <c r="AB1687" s="2"/>
      <c r="AC1687" s="2" t="s">
        <v>114</v>
      </c>
      <c r="AD1687" s="2">
        <v>1</v>
      </c>
      <c r="AE1687" s="2" t="s">
        <v>179</v>
      </c>
      <c r="AF1687" s="2" t="s">
        <v>8</v>
      </c>
      <c r="AG1687" s="2" t="s">
        <v>8</v>
      </c>
      <c r="AH1687" s="2" t="s">
        <v>180</v>
      </c>
      <c r="AI1687" s="2" t="s">
        <v>2743</v>
      </c>
      <c r="AJ1687" s="2" t="s">
        <v>390</v>
      </c>
      <c r="AK1687" s="2" t="s">
        <v>362</v>
      </c>
      <c r="AL1687" s="2" t="s">
        <v>362</v>
      </c>
      <c r="AM1687" s="2" t="s">
        <v>391</v>
      </c>
      <c r="AN1687" s="2"/>
      <c r="AO1687" s="22">
        <v>0</v>
      </c>
      <c r="AP1687" s="22">
        <v>530</v>
      </c>
      <c r="AQ1687" s="22">
        <v>590</v>
      </c>
      <c r="AR1687" s="22">
        <v>60</v>
      </c>
      <c r="AS1687" s="25">
        <v>25246.63</v>
      </c>
      <c r="AT1687" s="25">
        <v>0</v>
      </c>
      <c r="AU1687" s="25">
        <v>20000</v>
      </c>
      <c r="AV1687" s="25">
        <v>0</v>
      </c>
      <c r="AW1687" s="25">
        <v>25246.63</v>
      </c>
      <c r="AX1687" s="25">
        <v>20000</v>
      </c>
      <c r="AY1687" s="25">
        <v>-5246.63</v>
      </c>
    </row>
    <row r="1688" spans="2:51" hidden="1">
      <c r="B1688" s="5" t="s">
        <v>17</v>
      </c>
      <c r="C1688" s="2" t="s">
        <v>107</v>
      </c>
      <c r="D1688" s="2"/>
      <c r="E1688" s="2"/>
      <c r="F1688" s="2"/>
      <c r="G1688" s="3">
        <v>46253</v>
      </c>
      <c r="H1688" s="2" t="s">
        <v>7575</v>
      </c>
      <c r="I1688" s="3">
        <v>46253</v>
      </c>
      <c r="J1688" s="2" t="s">
        <v>7576</v>
      </c>
      <c r="K1688" s="2" t="s">
        <v>208</v>
      </c>
      <c r="L1688" s="2"/>
      <c r="M1688" s="2" t="s">
        <v>90</v>
      </c>
      <c r="N1688" s="3"/>
      <c r="O1688" s="2"/>
      <c r="P1688" s="2"/>
      <c r="Q1688" s="2" t="s">
        <v>719</v>
      </c>
      <c r="R1688" s="2"/>
      <c r="S1688" s="2"/>
      <c r="T1688" s="3">
        <v>46253</v>
      </c>
      <c r="U1688" s="2" t="s">
        <v>7577</v>
      </c>
      <c r="V1688" s="2"/>
      <c r="W1688" s="2" t="s">
        <v>7578</v>
      </c>
      <c r="X1688" s="2" t="s">
        <v>91</v>
      </c>
      <c r="Y1688" s="2" t="s">
        <v>7579</v>
      </c>
      <c r="Z1688" s="2" t="s">
        <v>92</v>
      </c>
      <c r="AA1688" s="2" t="s">
        <v>90</v>
      </c>
      <c r="AB1688" s="2"/>
      <c r="AC1688" s="2" t="s">
        <v>114</v>
      </c>
      <c r="AD1688" s="2">
        <v>1</v>
      </c>
      <c r="AE1688" s="2" t="s">
        <v>422</v>
      </c>
      <c r="AF1688" s="2" t="s">
        <v>423</v>
      </c>
      <c r="AG1688" s="2" t="s">
        <v>423</v>
      </c>
      <c r="AH1688" s="2" t="s">
        <v>424</v>
      </c>
      <c r="AI1688" s="2"/>
      <c r="AJ1688" s="2" t="s">
        <v>232</v>
      </c>
      <c r="AK1688" s="2" t="s">
        <v>5</v>
      </c>
      <c r="AL1688" s="2" t="s">
        <v>5</v>
      </c>
      <c r="AM1688" s="2" t="s">
        <v>178</v>
      </c>
      <c r="AN1688" s="2"/>
      <c r="AO1688" s="22">
        <v>0</v>
      </c>
      <c r="AP1688" s="22">
        <v>0</v>
      </c>
      <c r="AQ1688" s="22">
        <v>0</v>
      </c>
      <c r="AR1688" s="22">
        <v>0</v>
      </c>
      <c r="AS1688" s="25">
        <v>33000</v>
      </c>
      <c r="AT1688" s="25">
        <v>0</v>
      </c>
      <c r="AU1688" s="25">
        <v>39364</v>
      </c>
      <c r="AV1688" s="25">
        <v>0</v>
      </c>
      <c r="AW1688" s="25">
        <v>33000</v>
      </c>
      <c r="AX1688" s="25">
        <v>39364</v>
      </c>
      <c r="AY1688" s="25">
        <v>6364</v>
      </c>
    </row>
    <row r="1689" spans="2:51" hidden="1">
      <c r="B1689" s="5" t="s">
        <v>17</v>
      </c>
      <c r="C1689" s="2" t="s">
        <v>107</v>
      </c>
      <c r="D1689" s="2"/>
      <c r="E1689" s="2"/>
      <c r="F1689" s="2"/>
      <c r="G1689" s="3">
        <v>46253</v>
      </c>
      <c r="H1689" s="2" t="s">
        <v>7580</v>
      </c>
      <c r="I1689" s="3">
        <v>46253</v>
      </c>
      <c r="J1689" s="2" t="s">
        <v>7581</v>
      </c>
      <c r="K1689" s="2" t="s">
        <v>208</v>
      </c>
      <c r="L1689" s="2"/>
      <c r="M1689" s="2" t="s">
        <v>90</v>
      </c>
      <c r="N1689" s="3"/>
      <c r="O1689" s="2"/>
      <c r="P1689" s="2"/>
      <c r="Q1689" s="2" t="s">
        <v>719</v>
      </c>
      <c r="R1689" s="2"/>
      <c r="S1689" s="2"/>
      <c r="T1689" s="3">
        <v>46253</v>
      </c>
      <c r="U1689" s="2" t="s">
        <v>7582</v>
      </c>
      <c r="V1689" s="2"/>
      <c r="W1689" s="2" t="s">
        <v>7583</v>
      </c>
      <c r="X1689" s="2" t="s">
        <v>91</v>
      </c>
      <c r="Y1689" s="2" t="s">
        <v>7584</v>
      </c>
      <c r="Z1689" s="2" t="s">
        <v>92</v>
      </c>
      <c r="AA1689" s="2" t="s">
        <v>90</v>
      </c>
      <c r="AB1689" s="2"/>
      <c r="AC1689" s="2" t="s">
        <v>114</v>
      </c>
      <c r="AD1689" s="2">
        <v>1</v>
      </c>
      <c r="AE1689" s="2" t="s">
        <v>422</v>
      </c>
      <c r="AF1689" s="2" t="s">
        <v>423</v>
      </c>
      <c r="AG1689" s="2" t="s">
        <v>423</v>
      </c>
      <c r="AH1689" s="2" t="s">
        <v>424</v>
      </c>
      <c r="AI1689" s="2"/>
      <c r="AJ1689" s="2" t="s">
        <v>179</v>
      </c>
      <c r="AK1689" s="2" t="s">
        <v>8</v>
      </c>
      <c r="AL1689" s="2" t="s">
        <v>8</v>
      </c>
      <c r="AM1689" s="2" t="s">
        <v>180</v>
      </c>
      <c r="AN1689" s="2"/>
      <c r="AO1689" s="22">
        <v>0</v>
      </c>
      <c r="AP1689" s="22">
        <v>0</v>
      </c>
      <c r="AQ1689" s="22">
        <v>0</v>
      </c>
      <c r="AR1689" s="22">
        <v>0</v>
      </c>
      <c r="AS1689" s="25">
        <v>38000</v>
      </c>
      <c r="AT1689" s="25">
        <v>0</v>
      </c>
      <c r="AU1689" s="25">
        <v>51070</v>
      </c>
      <c r="AV1689" s="25">
        <v>0</v>
      </c>
      <c r="AW1689" s="25">
        <v>38000</v>
      </c>
      <c r="AX1689" s="25">
        <v>51070</v>
      </c>
      <c r="AY1689" s="25">
        <v>13070</v>
      </c>
    </row>
    <row r="1690" spans="2:51" hidden="1">
      <c r="B1690" s="5" t="s">
        <v>17</v>
      </c>
      <c r="C1690" s="2" t="s">
        <v>107</v>
      </c>
      <c r="D1690" s="2"/>
      <c r="E1690" s="2"/>
      <c r="F1690" s="2"/>
      <c r="G1690" s="3">
        <v>46253</v>
      </c>
      <c r="H1690" s="2" t="s">
        <v>7585</v>
      </c>
      <c r="I1690" s="3">
        <v>46253</v>
      </c>
      <c r="J1690" s="2" t="s">
        <v>7586</v>
      </c>
      <c r="K1690" s="2" t="s">
        <v>208</v>
      </c>
      <c r="L1690" s="2"/>
      <c r="M1690" s="2" t="s">
        <v>90</v>
      </c>
      <c r="N1690" s="3"/>
      <c r="O1690" s="2"/>
      <c r="P1690" s="2"/>
      <c r="Q1690" s="2" t="s">
        <v>719</v>
      </c>
      <c r="R1690" s="2"/>
      <c r="S1690" s="2"/>
      <c r="T1690" s="3">
        <v>46253</v>
      </c>
      <c r="U1690" s="2" t="s">
        <v>7587</v>
      </c>
      <c r="V1690" s="2"/>
      <c r="W1690" s="2" t="s">
        <v>7588</v>
      </c>
      <c r="X1690" s="2" t="s">
        <v>91</v>
      </c>
      <c r="Y1690" s="2" t="s">
        <v>7589</v>
      </c>
      <c r="Z1690" s="2" t="s">
        <v>92</v>
      </c>
      <c r="AA1690" s="2" t="s">
        <v>90</v>
      </c>
      <c r="AB1690" s="2"/>
      <c r="AC1690" s="2" t="s">
        <v>114</v>
      </c>
      <c r="AD1690" s="2">
        <v>1</v>
      </c>
      <c r="AE1690" s="2" t="s">
        <v>422</v>
      </c>
      <c r="AF1690" s="2" t="s">
        <v>423</v>
      </c>
      <c r="AG1690" s="2" t="s">
        <v>423</v>
      </c>
      <c r="AH1690" s="2" t="s">
        <v>424</v>
      </c>
      <c r="AI1690" s="2"/>
      <c r="AJ1690" s="2" t="s">
        <v>232</v>
      </c>
      <c r="AK1690" s="2" t="s">
        <v>5</v>
      </c>
      <c r="AL1690" s="2" t="s">
        <v>5</v>
      </c>
      <c r="AM1690" s="2" t="s">
        <v>178</v>
      </c>
      <c r="AN1690" s="2"/>
      <c r="AO1690" s="22">
        <v>0</v>
      </c>
      <c r="AP1690" s="22">
        <v>0</v>
      </c>
      <c r="AQ1690" s="22">
        <v>0</v>
      </c>
      <c r="AR1690" s="22">
        <v>0</v>
      </c>
      <c r="AS1690" s="25">
        <v>37000</v>
      </c>
      <c r="AT1690" s="25">
        <v>0</v>
      </c>
      <c r="AU1690" s="25">
        <v>39364</v>
      </c>
      <c r="AV1690" s="25">
        <v>0</v>
      </c>
      <c r="AW1690" s="25">
        <v>37000</v>
      </c>
      <c r="AX1690" s="25">
        <v>39364</v>
      </c>
      <c r="AY1690" s="25">
        <v>2364</v>
      </c>
    </row>
    <row r="1691" spans="2:51">
      <c r="B1691" s="5" t="s">
        <v>17</v>
      </c>
      <c r="C1691" s="2" t="s">
        <v>600</v>
      </c>
      <c r="D1691" s="2"/>
      <c r="E1691" s="2"/>
      <c r="F1691" s="2"/>
      <c r="G1691" s="3">
        <v>46253</v>
      </c>
      <c r="H1691" s="2" t="s">
        <v>7590</v>
      </c>
      <c r="I1691" s="3">
        <v>46253</v>
      </c>
      <c r="J1691" s="2" t="s">
        <v>7591</v>
      </c>
      <c r="K1691" s="2" t="s">
        <v>208</v>
      </c>
      <c r="L1691" s="2"/>
      <c r="M1691" s="2" t="s">
        <v>90</v>
      </c>
      <c r="N1691" s="3"/>
      <c r="O1691" s="2"/>
      <c r="P1691" s="2"/>
      <c r="Q1691" s="2" t="s">
        <v>553</v>
      </c>
      <c r="R1691" s="2"/>
      <c r="S1691" s="2"/>
      <c r="T1691" s="3"/>
      <c r="U1691" s="2"/>
      <c r="V1691" s="2"/>
      <c r="W1691" s="2" t="s">
        <v>720</v>
      </c>
      <c r="X1691" s="2" t="s">
        <v>91</v>
      </c>
      <c r="Y1691" s="2" t="s">
        <v>566</v>
      </c>
      <c r="Z1691" s="2" t="s">
        <v>149</v>
      </c>
      <c r="AA1691" s="2" t="s">
        <v>90</v>
      </c>
      <c r="AB1691" s="2"/>
      <c r="AC1691" s="2" t="s">
        <v>114</v>
      </c>
      <c r="AD1691" s="2">
        <v>1</v>
      </c>
      <c r="AE1691" s="2" t="s">
        <v>321</v>
      </c>
      <c r="AF1691" s="2" t="s">
        <v>322</v>
      </c>
      <c r="AG1691" s="2" t="s">
        <v>322</v>
      </c>
      <c r="AH1691" s="2" t="s">
        <v>323</v>
      </c>
      <c r="AI1691" s="2"/>
      <c r="AJ1691" s="2" t="s">
        <v>138</v>
      </c>
      <c r="AK1691" s="2" t="s">
        <v>103</v>
      </c>
      <c r="AL1691" s="2" t="s">
        <v>103</v>
      </c>
      <c r="AM1691" s="2" t="s">
        <v>139</v>
      </c>
      <c r="AN1691" s="2" t="s">
        <v>7592</v>
      </c>
      <c r="AO1691" s="22">
        <v>0</v>
      </c>
      <c r="AP1691" s="22">
        <v>480</v>
      </c>
      <c r="AQ1691" s="22">
        <v>500</v>
      </c>
      <c r="AR1691" s="22">
        <v>20</v>
      </c>
      <c r="AS1691" s="25">
        <v>23562.22</v>
      </c>
      <c r="AT1691" s="25">
        <v>428.69</v>
      </c>
      <c r="AU1691" s="25">
        <v>34400</v>
      </c>
      <c r="AV1691" s="25">
        <v>0</v>
      </c>
      <c r="AW1691" s="25">
        <v>23133.53</v>
      </c>
      <c r="AX1691" s="25">
        <v>34400</v>
      </c>
      <c r="AY1691" s="25">
        <v>11266.47</v>
      </c>
    </row>
    <row r="1692" spans="2:51">
      <c r="B1692" s="5" t="s">
        <v>17</v>
      </c>
      <c r="C1692" s="2" t="s">
        <v>600</v>
      </c>
      <c r="D1692" s="2" t="s">
        <v>100</v>
      </c>
      <c r="E1692" s="2"/>
      <c r="F1692" s="2"/>
      <c r="G1692" s="3">
        <v>46253</v>
      </c>
      <c r="H1692" s="2" t="s">
        <v>7593</v>
      </c>
      <c r="I1692" s="3">
        <v>46253</v>
      </c>
      <c r="J1692" s="2" t="s">
        <v>7594</v>
      </c>
      <c r="K1692" s="2" t="s">
        <v>208</v>
      </c>
      <c r="L1692" s="2"/>
      <c r="M1692" s="2" t="s">
        <v>90</v>
      </c>
      <c r="N1692" s="3"/>
      <c r="O1692" s="2"/>
      <c r="P1692" s="2"/>
      <c r="Q1692" s="2" t="s">
        <v>719</v>
      </c>
      <c r="R1692" s="2"/>
      <c r="S1692" s="2"/>
      <c r="T1692" s="3">
        <v>46253</v>
      </c>
      <c r="U1692" s="2" t="s">
        <v>7595</v>
      </c>
      <c r="V1692" s="2"/>
      <c r="W1692" s="2" t="s">
        <v>7020</v>
      </c>
      <c r="X1692" s="2" t="s">
        <v>91</v>
      </c>
      <c r="Y1692" s="2" t="s">
        <v>7021</v>
      </c>
      <c r="Z1692" s="2" t="s">
        <v>149</v>
      </c>
      <c r="AA1692" s="2" t="s">
        <v>90</v>
      </c>
      <c r="AB1692" s="2"/>
      <c r="AC1692" s="2" t="s">
        <v>114</v>
      </c>
      <c r="AD1692" s="2">
        <v>1</v>
      </c>
      <c r="AE1692" s="2" t="s">
        <v>231</v>
      </c>
      <c r="AF1692" s="2" t="s">
        <v>207</v>
      </c>
      <c r="AG1692" s="2" t="s">
        <v>207</v>
      </c>
      <c r="AH1692" s="2" t="s">
        <v>178</v>
      </c>
      <c r="AI1692" s="2" t="s">
        <v>870</v>
      </c>
      <c r="AJ1692" s="2" t="s">
        <v>128</v>
      </c>
      <c r="AK1692" s="2" t="s">
        <v>129</v>
      </c>
      <c r="AL1692" s="2" t="s">
        <v>129</v>
      </c>
      <c r="AM1692" s="2" t="s">
        <v>130</v>
      </c>
      <c r="AN1692" s="2" t="s">
        <v>1246</v>
      </c>
      <c r="AO1692" s="22">
        <v>0</v>
      </c>
      <c r="AP1692" s="22">
        <v>431</v>
      </c>
      <c r="AQ1692" s="22">
        <v>576</v>
      </c>
      <c r="AR1692" s="22">
        <v>145</v>
      </c>
      <c r="AS1692" s="25">
        <v>27128.87</v>
      </c>
      <c r="AT1692" s="25">
        <v>0</v>
      </c>
      <c r="AU1692" s="25">
        <v>40500</v>
      </c>
      <c r="AV1692" s="25">
        <v>0</v>
      </c>
      <c r="AW1692" s="25">
        <v>27128.87</v>
      </c>
      <c r="AX1692" s="25">
        <v>40500</v>
      </c>
      <c r="AY1692" s="25">
        <v>13371.13</v>
      </c>
    </row>
    <row r="1693" spans="2:51">
      <c r="B1693" s="5" t="s">
        <v>17</v>
      </c>
      <c r="C1693" s="2" t="s">
        <v>600</v>
      </c>
      <c r="D1693" s="2"/>
      <c r="E1693" s="2"/>
      <c r="F1693" s="2"/>
      <c r="G1693" s="3">
        <v>46253</v>
      </c>
      <c r="H1693" s="2" t="s">
        <v>7596</v>
      </c>
      <c r="I1693" s="3">
        <v>46253</v>
      </c>
      <c r="J1693" s="2" t="s">
        <v>7597</v>
      </c>
      <c r="K1693" s="2" t="s">
        <v>208</v>
      </c>
      <c r="L1693" s="2"/>
      <c r="M1693" s="2" t="s">
        <v>90</v>
      </c>
      <c r="N1693" s="3"/>
      <c r="O1693" s="2"/>
      <c r="P1693" s="2"/>
      <c r="Q1693" s="2" t="s">
        <v>719</v>
      </c>
      <c r="R1693" s="2"/>
      <c r="S1693" s="2"/>
      <c r="T1693" s="3">
        <v>46253</v>
      </c>
      <c r="U1693" s="2" t="s">
        <v>7598</v>
      </c>
      <c r="V1693" s="2"/>
      <c r="W1693" s="2" t="s">
        <v>1018</v>
      </c>
      <c r="X1693" s="2" t="s">
        <v>91</v>
      </c>
      <c r="Y1693" s="2" t="s">
        <v>840</v>
      </c>
      <c r="Z1693" s="2" t="s">
        <v>149</v>
      </c>
      <c r="AA1693" s="2" t="s">
        <v>90</v>
      </c>
      <c r="AB1693" s="2"/>
      <c r="AC1693" s="2" t="s">
        <v>93</v>
      </c>
      <c r="AD1693" s="2">
        <v>1</v>
      </c>
      <c r="AE1693" s="2" t="s">
        <v>231</v>
      </c>
      <c r="AF1693" s="2" t="s">
        <v>207</v>
      </c>
      <c r="AG1693" s="2" t="s">
        <v>207</v>
      </c>
      <c r="AH1693" s="2" t="s">
        <v>178</v>
      </c>
      <c r="AI1693" s="2" t="s">
        <v>870</v>
      </c>
      <c r="AJ1693" s="2" t="s">
        <v>231</v>
      </c>
      <c r="AK1693" s="2" t="s">
        <v>207</v>
      </c>
      <c r="AL1693" s="2" t="s">
        <v>207</v>
      </c>
      <c r="AM1693" s="2" t="s">
        <v>178</v>
      </c>
      <c r="AN1693" s="2"/>
      <c r="AO1693" s="22">
        <v>0</v>
      </c>
      <c r="AP1693" s="22">
        <v>264</v>
      </c>
      <c r="AQ1693" s="22">
        <v>264</v>
      </c>
      <c r="AR1693" s="22">
        <v>0</v>
      </c>
      <c r="AS1693" s="25">
        <v>11859.04</v>
      </c>
      <c r="AT1693" s="25">
        <v>0</v>
      </c>
      <c r="AU1693" s="25">
        <v>13500</v>
      </c>
      <c r="AV1693" s="25">
        <v>0</v>
      </c>
      <c r="AW1693" s="25">
        <v>11859.04</v>
      </c>
      <c r="AX1693" s="25">
        <v>13500</v>
      </c>
      <c r="AY1693" s="25">
        <v>1640.96</v>
      </c>
    </row>
    <row r="1694" spans="2:51">
      <c r="B1694" s="5" t="s">
        <v>17</v>
      </c>
      <c r="C1694" s="2" t="s">
        <v>600</v>
      </c>
      <c r="D1694" s="2"/>
      <c r="E1694" s="2"/>
      <c r="F1694" s="2"/>
      <c r="G1694" s="3">
        <v>46253</v>
      </c>
      <c r="H1694" s="2" t="s">
        <v>7599</v>
      </c>
      <c r="I1694" s="3">
        <v>46253</v>
      </c>
      <c r="J1694" s="2" t="s">
        <v>7600</v>
      </c>
      <c r="K1694" s="2" t="s">
        <v>208</v>
      </c>
      <c r="L1694" s="2"/>
      <c r="M1694" s="2" t="s">
        <v>90</v>
      </c>
      <c r="N1694" s="3"/>
      <c r="O1694" s="2"/>
      <c r="P1694" s="2"/>
      <c r="Q1694" s="2" t="s">
        <v>719</v>
      </c>
      <c r="R1694" s="2"/>
      <c r="S1694" s="2"/>
      <c r="T1694" s="3">
        <v>46253</v>
      </c>
      <c r="U1694" s="2" t="s">
        <v>7601</v>
      </c>
      <c r="V1694" s="2"/>
      <c r="W1694" s="2" t="s">
        <v>1309</v>
      </c>
      <c r="X1694" s="2" t="s">
        <v>91</v>
      </c>
      <c r="Y1694" s="2" t="s">
        <v>1102</v>
      </c>
      <c r="Z1694" s="2" t="s">
        <v>149</v>
      </c>
      <c r="AA1694" s="2" t="s">
        <v>90</v>
      </c>
      <c r="AB1694" s="2"/>
      <c r="AC1694" s="2" t="s">
        <v>114</v>
      </c>
      <c r="AD1694" s="2">
        <v>1</v>
      </c>
      <c r="AE1694" s="2" t="s">
        <v>422</v>
      </c>
      <c r="AF1694" s="2" t="s">
        <v>423</v>
      </c>
      <c r="AG1694" s="2" t="s">
        <v>423</v>
      </c>
      <c r="AH1694" s="2" t="s">
        <v>424</v>
      </c>
      <c r="AI1694" s="2"/>
      <c r="AJ1694" s="2" t="s">
        <v>134</v>
      </c>
      <c r="AK1694" s="2" t="s">
        <v>10</v>
      </c>
      <c r="AL1694" s="2" t="s">
        <v>10</v>
      </c>
      <c r="AM1694" s="2" t="s">
        <v>135</v>
      </c>
      <c r="AN1694" s="2" t="s">
        <v>7602</v>
      </c>
      <c r="AO1694" s="22">
        <v>0</v>
      </c>
      <c r="AP1694" s="22">
        <v>917</v>
      </c>
      <c r="AQ1694" s="22">
        <v>1904</v>
      </c>
      <c r="AR1694" s="22">
        <v>987</v>
      </c>
      <c r="AS1694" s="25">
        <v>78869.600000000006</v>
      </c>
      <c r="AT1694" s="25">
        <v>2529.23</v>
      </c>
      <c r="AU1694" s="25">
        <v>62361</v>
      </c>
      <c r="AV1694" s="25">
        <v>0</v>
      </c>
      <c r="AW1694" s="25">
        <v>76340.37</v>
      </c>
      <c r="AX1694" s="25">
        <v>62361</v>
      </c>
      <c r="AY1694" s="25">
        <v>-13979.37</v>
      </c>
    </row>
    <row r="1695" spans="2:51">
      <c r="B1695" s="5" t="s">
        <v>17</v>
      </c>
      <c r="C1695" s="2" t="s">
        <v>600</v>
      </c>
      <c r="D1695" s="2" t="s">
        <v>100</v>
      </c>
      <c r="E1695" s="2"/>
      <c r="F1695" s="2"/>
      <c r="G1695" s="3">
        <v>46253</v>
      </c>
      <c r="H1695" s="2" t="s">
        <v>7603</v>
      </c>
      <c r="I1695" s="3">
        <v>46253</v>
      </c>
      <c r="J1695" s="2" t="s">
        <v>7604</v>
      </c>
      <c r="K1695" s="2" t="s">
        <v>208</v>
      </c>
      <c r="L1695" s="2"/>
      <c r="M1695" s="2" t="s">
        <v>90</v>
      </c>
      <c r="N1695" s="3"/>
      <c r="O1695" s="2"/>
      <c r="P1695" s="2"/>
      <c r="Q1695" s="2" t="s">
        <v>719</v>
      </c>
      <c r="R1695" s="2"/>
      <c r="S1695" s="2"/>
      <c r="T1695" s="3">
        <v>46253</v>
      </c>
      <c r="U1695" s="2" t="s">
        <v>7605</v>
      </c>
      <c r="V1695" s="2"/>
      <c r="W1695" s="2" t="s">
        <v>653</v>
      </c>
      <c r="X1695" s="2" t="s">
        <v>91</v>
      </c>
      <c r="Y1695" s="2" t="s">
        <v>654</v>
      </c>
      <c r="Z1695" s="2" t="s">
        <v>149</v>
      </c>
      <c r="AA1695" s="2" t="s">
        <v>90</v>
      </c>
      <c r="AB1695" s="2"/>
      <c r="AC1695" s="2" t="s">
        <v>114</v>
      </c>
      <c r="AD1695" s="2">
        <v>1</v>
      </c>
      <c r="AE1695" s="2" t="s">
        <v>422</v>
      </c>
      <c r="AF1695" s="2" t="s">
        <v>423</v>
      </c>
      <c r="AG1695" s="2" t="s">
        <v>423</v>
      </c>
      <c r="AH1695" s="2" t="s">
        <v>424</v>
      </c>
      <c r="AI1695" s="2"/>
      <c r="AJ1695" s="2" t="s">
        <v>136</v>
      </c>
      <c r="AK1695" s="2" t="s">
        <v>9</v>
      </c>
      <c r="AL1695" s="2" t="s">
        <v>9</v>
      </c>
      <c r="AM1695" s="2" t="s">
        <v>137</v>
      </c>
      <c r="AN1695" s="2" t="s">
        <v>7606</v>
      </c>
      <c r="AO1695" s="22">
        <v>0</v>
      </c>
      <c r="AP1695" s="22">
        <v>643</v>
      </c>
      <c r="AQ1695" s="22">
        <v>1269</v>
      </c>
      <c r="AR1695" s="22">
        <v>626</v>
      </c>
      <c r="AS1695" s="25">
        <v>50735.9</v>
      </c>
      <c r="AT1695" s="25">
        <v>0</v>
      </c>
      <c r="AU1695" s="25">
        <v>50548</v>
      </c>
      <c r="AV1695" s="25">
        <v>0</v>
      </c>
      <c r="AW1695" s="25">
        <v>50735.9</v>
      </c>
      <c r="AX1695" s="25">
        <v>50548</v>
      </c>
      <c r="AY1695" s="25">
        <v>-187.9</v>
      </c>
    </row>
    <row r="1696" spans="2:51">
      <c r="B1696" s="5" t="s">
        <v>17</v>
      </c>
      <c r="C1696" s="2" t="s">
        <v>600</v>
      </c>
      <c r="D1696" s="2" t="s">
        <v>100</v>
      </c>
      <c r="E1696" s="2"/>
      <c r="F1696" s="2"/>
      <c r="G1696" s="3">
        <v>46253</v>
      </c>
      <c r="H1696" s="2" t="s">
        <v>7607</v>
      </c>
      <c r="I1696" s="3">
        <v>46253</v>
      </c>
      <c r="J1696" s="2" t="s">
        <v>7608</v>
      </c>
      <c r="K1696" s="2" t="s">
        <v>208</v>
      </c>
      <c r="L1696" s="2"/>
      <c r="M1696" s="2" t="s">
        <v>90</v>
      </c>
      <c r="N1696" s="3"/>
      <c r="O1696" s="2"/>
      <c r="P1696" s="2"/>
      <c r="Q1696" s="2" t="s">
        <v>719</v>
      </c>
      <c r="R1696" s="2"/>
      <c r="S1696" s="2"/>
      <c r="T1696" s="3">
        <v>46253</v>
      </c>
      <c r="U1696" s="2" t="s">
        <v>7609</v>
      </c>
      <c r="V1696" s="2"/>
      <c r="W1696" s="2" t="s">
        <v>819</v>
      </c>
      <c r="X1696" s="2" t="s">
        <v>91</v>
      </c>
      <c r="Y1696" s="2" t="s">
        <v>820</v>
      </c>
      <c r="Z1696" s="2" t="s">
        <v>149</v>
      </c>
      <c r="AA1696" s="2" t="s">
        <v>90</v>
      </c>
      <c r="AB1696" s="2"/>
      <c r="AC1696" s="2" t="s">
        <v>114</v>
      </c>
      <c r="AD1696" s="2">
        <v>1</v>
      </c>
      <c r="AE1696" s="2" t="s">
        <v>422</v>
      </c>
      <c r="AF1696" s="2" t="s">
        <v>423</v>
      </c>
      <c r="AG1696" s="2" t="s">
        <v>423</v>
      </c>
      <c r="AH1696" s="2" t="s">
        <v>424</v>
      </c>
      <c r="AI1696" s="2"/>
      <c r="AJ1696" s="2" t="s">
        <v>232</v>
      </c>
      <c r="AK1696" s="2" t="s">
        <v>5</v>
      </c>
      <c r="AL1696" s="2" t="s">
        <v>5</v>
      </c>
      <c r="AM1696" s="2" t="s">
        <v>178</v>
      </c>
      <c r="AN1696" s="2" t="s">
        <v>1056</v>
      </c>
      <c r="AO1696" s="22">
        <v>0</v>
      </c>
      <c r="AP1696" s="22">
        <v>560</v>
      </c>
      <c r="AQ1696" s="22">
        <v>821</v>
      </c>
      <c r="AR1696" s="22">
        <v>261</v>
      </c>
      <c r="AS1696" s="25">
        <v>34918.07</v>
      </c>
      <c r="AT1696" s="25">
        <v>640.54999999999995</v>
      </c>
      <c r="AU1696" s="25">
        <v>46400</v>
      </c>
      <c r="AV1696" s="25">
        <v>0</v>
      </c>
      <c r="AW1696" s="25">
        <v>34277.519999999997</v>
      </c>
      <c r="AX1696" s="25">
        <v>46400</v>
      </c>
      <c r="AY1696" s="25">
        <v>12122.48</v>
      </c>
    </row>
    <row r="1697" spans="2:51">
      <c r="B1697" s="5" t="s">
        <v>17</v>
      </c>
      <c r="C1697" s="2" t="s">
        <v>600</v>
      </c>
      <c r="D1697" s="2" t="s">
        <v>100</v>
      </c>
      <c r="E1697" s="2"/>
      <c r="F1697" s="2"/>
      <c r="G1697" s="3">
        <v>46253</v>
      </c>
      <c r="H1697" s="2" t="s">
        <v>7610</v>
      </c>
      <c r="I1697" s="3">
        <v>46253</v>
      </c>
      <c r="J1697" s="2" t="s">
        <v>7611</v>
      </c>
      <c r="K1697" s="2" t="s">
        <v>208</v>
      </c>
      <c r="L1697" s="2"/>
      <c r="M1697" s="2" t="s">
        <v>90</v>
      </c>
      <c r="N1697" s="3"/>
      <c r="O1697" s="2"/>
      <c r="P1697" s="2"/>
      <c r="Q1697" s="2" t="s">
        <v>719</v>
      </c>
      <c r="R1697" s="2"/>
      <c r="S1697" s="2"/>
      <c r="T1697" s="3">
        <v>46253</v>
      </c>
      <c r="U1697" s="2" t="s">
        <v>7612</v>
      </c>
      <c r="V1697" s="2"/>
      <c r="W1697" s="2" t="s">
        <v>1337</v>
      </c>
      <c r="X1697" s="2" t="s">
        <v>91</v>
      </c>
      <c r="Y1697" s="2" t="s">
        <v>1338</v>
      </c>
      <c r="Z1697" s="2" t="s">
        <v>149</v>
      </c>
      <c r="AA1697" s="2" t="s">
        <v>2728</v>
      </c>
      <c r="AB1697" s="2" t="s">
        <v>2729</v>
      </c>
      <c r="AC1697" s="2" t="s">
        <v>114</v>
      </c>
      <c r="AD1697" s="2">
        <v>1</v>
      </c>
      <c r="AE1697" s="2" t="s">
        <v>422</v>
      </c>
      <c r="AF1697" s="2" t="s">
        <v>423</v>
      </c>
      <c r="AG1697" s="2" t="s">
        <v>423</v>
      </c>
      <c r="AH1697" s="2" t="s">
        <v>424</v>
      </c>
      <c r="AI1697" s="2"/>
      <c r="AJ1697" s="2" t="s">
        <v>232</v>
      </c>
      <c r="AK1697" s="2" t="s">
        <v>5</v>
      </c>
      <c r="AL1697" s="2" t="s">
        <v>5</v>
      </c>
      <c r="AM1697" s="2" t="s">
        <v>178</v>
      </c>
      <c r="AN1697" s="2" t="s">
        <v>1056</v>
      </c>
      <c r="AO1697" s="22">
        <v>0</v>
      </c>
      <c r="AP1697" s="22">
        <v>526</v>
      </c>
      <c r="AQ1697" s="22">
        <v>1001</v>
      </c>
      <c r="AR1697" s="22">
        <v>475</v>
      </c>
      <c r="AS1697" s="25">
        <v>39671.599999999999</v>
      </c>
      <c r="AT1697" s="25">
        <v>0</v>
      </c>
      <c r="AU1697" s="25">
        <v>45364</v>
      </c>
      <c r="AV1697" s="25">
        <v>0</v>
      </c>
      <c r="AW1697" s="25">
        <v>39671.599999999999</v>
      </c>
      <c r="AX1697" s="25">
        <v>45364</v>
      </c>
      <c r="AY1697" s="25">
        <v>5692.4</v>
      </c>
    </row>
    <row r="1698" spans="2:51" hidden="1">
      <c r="B1698" s="5" t="s">
        <v>18</v>
      </c>
      <c r="C1698" s="2" t="s">
        <v>99</v>
      </c>
      <c r="D1698" s="2" t="s">
        <v>100</v>
      </c>
      <c r="E1698" s="2"/>
      <c r="F1698" s="2"/>
      <c r="G1698" s="3">
        <v>46254</v>
      </c>
      <c r="H1698" s="2" t="s">
        <v>7613</v>
      </c>
      <c r="I1698" s="3">
        <v>46254</v>
      </c>
      <c r="J1698" s="2" t="s">
        <v>7614</v>
      </c>
      <c r="K1698" s="2"/>
      <c r="L1698" s="2"/>
      <c r="M1698" s="2" t="s">
        <v>90</v>
      </c>
      <c r="N1698" s="3"/>
      <c r="O1698" s="2"/>
      <c r="P1698" s="2"/>
      <c r="Q1698" s="2" t="s">
        <v>26</v>
      </c>
      <c r="R1698" s="2" t="s">
        <v>26</v>
      </c>
      <c r="S1698" s="2"/>
      <c r="T1698" s="3"/>
      <c r="U1698" s="2"/>
      <c r="V1698" s="2"/>
      <c r="W1698" s="2" t="s">
        <v>815</v>
      </c>
      <c r="X1698" s="2" t="s">
        <v>91</v>
      </c>
      <c r="Y1698" s="2" t="s">
        <v>519</v>
      </c>
      <c r="Z1698" s="2" t="s">
        <v>92</v>
      </c>
      <c r="AA1698" s="2" t="s">
        <v>90</v>
      </c>
      <c r="AB1698" s="2"/>
      <c r="AC1698" s="2" t="s">
        <v>93</v>
      </c>
      <c r="AD1698" s="2">
        <v>1</v>
      </c>
      <c r="AE1698" s="2" t="s">
        <v>692</v>
      </c>
      <c r="AF1698" s="2" t="s">
        <v>693</v>
      </c>
      <c r="AG1698" s="2" t="s">
        <v>103</v>
      </c>
      <c r="AH1698" s="2" t="s">
        <v>2</v>
      </c>
      <c r="AI1698" s="2" t="s">
        <v>699</v>
      </c>
      <c r="AJ1698" s="2" t="s">
        <v>138</v>
      </c>
      <c r="AK1698" s="2" t="s">
        <v>103</v>
      </c>
      <c r="AL1698" s="2" t="s">
        <v>103</v>
      </c>
      <c r="AM1698" s="2" t="s">
        <v>122</v>
      </c>
      <c r="AN1698" s="2" t="s">
        <v>975</v>
      </c>
      <c r="AO1698" s="22">
        <v>0</v>
      </c>
      <c r="AP1698" s="22">
        <v>0</v>
      </c>
      <c r="AQ1698" s="22">
        <v>0</v>
      </c>
      <c r="AR1698" s="22">
        <v>0</v>
      </c>
      <c r="AS1698" s="25">
        <v>10000</v>
      </c>
      <c r="AT1698" s="25">
        <v>0</v>
      </c>
      <c r="AU1698" s="25">
        <v>10461</v>
      </c>
      <c r="AV1698" s="25">
        <v>0</v>
      </c>
      <c r="AW1698" s="25">
        <v>10000</v>
      </c>
      <c r="AX1698" s="25">
        <v>10461</v>
      </c>
      <c r="AY1698" s="25">
        <v>461</v>
      </c>
    </row>
    <row r="1699" spans="2:51" hidden="1">
      <c r="B1699" s="5" t="s">
        <v>18</v>
      </c>
      <c r="C1699" s="2" t="s">
        <v>99</v>
      </c>
      <c r="D1699" s="2" t="s">
        <v>100</v>
      </c>
      <c r="E1699" s="2"/>
      <c r="F1699" s="2"/>
      <c r="G1699" s="3">
        <v>46254</v>
      </c>
      <c r="H1699" s="2" t="s">
        <v>7615</v>
      </c>
      <c r="I1699" s="3">
        <v>46254</v>
      </c>
      <c r="J1699" s="2" t="s">
        <v>7616</v>
      </c>
      <c r="K1699" s="2"/>
      <c r="L1699" s="2"/>
      <c r="M1699" s="2" t="s">
        <v>90</v>
      </c>
      <c r="N1699" s="3"/>
      <c r="O1699" s="2" t="s">
        <v>7617</v>
      </c>
      <c r="P1699" s="2"/>
      <c r="Q1699" s="2" t="s">
        <v>26</v>
      </c>
      <c r="R1699" s="2" t="s">
        <v>26</v>
      </c>
      <c r="S1699" s="2"/>
      <c r="T1699" s="3"/>
      <c r="U1699" s="2"/>
      <c r="V1699" s="2"/>
      <c r="W1699" s="2" t="s">
        <v>815</v>
      </c>
      <c r="X1699" s="2" t="s">
        <v>91</v>
      </c>
      <c r="Y1699" s="2" t="s">
        <v>519</v>
      </c>
      <c r="Z1699" s="2" t="s">
        <v>92</v>
      </c>
      <c r="AA1699" s="2" t="s">
        <v>90</v>
      </c>
      <c r="AB1699" s="2"/>
      <c r="AC1699" s="2" t="s">
        <v>93</v>
      </c>
      <c r="AD1699" s="2">
        <v>1</v>
      </c>
      <c r="AE1699" s="2" t="s">
        <v>692</v>
      </c>
      <c r="AF1699" s="2" t="s">
        <v>693</v>
      </c>
      <c r="AG1699" s="2" t="s">
        <v>103</v>
      </c>
      <c r="AH1699" s="2" t="s">
        <v>2</v>
      </c>
      <c r="AI1699" s="2" t="s">
        <v>699</v>
      </c>
      <c r="AJ1699" s="2" t="s">
        <v>731</v>
      </c>
      <c r="AK1699" s="2" t="s">
        <v>732</v>
      </c>
      <c r="AL1699" s="2" t="s">
        <v>103</v>
      </c>
      <c r="AM1699" s="2" t="s">
        <v>169</v>
      </c>
      <c r="AN1699" s="2"/>
      <c r="AO1699" s="22">
        <v>0</v>
      </c>
      <c r="AP1699" s="22">
        <v>0</v>
      </c>
      <c r="AQ1699" s="22">
        <v>0</v>
      </c>
      <c r="AR1699" s="22">
        <v>0</v>
      </c>
      <c r="AS1699" s="25">
        <v>5000</v>
      </c>
      <c r="AT1699" s="25">
        <v>0</v>
      </c>
      <c r="AU1699" s="25">
        <v>5579</v>
      </c>
      <c r="AV1699" s="25">
        <v>0</v>
      </c>
      <c r="AW1699" s="25">
        <v>5000</v>
      </c>
      <c r="AX1699" s="25">
        <v>5579</v>
      </c>
      <c r="AY1699" s="25">
        <v>579</v>
      </c>
    </row>
    <row r="1700" spans="2:51" hidden="1">
      <c r="B1700" s="5" t="s">
        <v>18</v>
      </c>
      <c r="C1700" s="2" t="s">
        <v>99</v>
      </c>
      <c r="D1700" s="2" t="s">
        <v>100</v>
      </c>
      <c r="E1700" s="2"/>
      <c r="F1700" s="2"/>
      <c r="G1700" s="3">
        <v>46254</v>
      </c>
      <c r="H1700" s="2" t="s">
        <v>7618</v>
      </c>
      <c r="I1700" s="3">
        <v>46254</v>
      </c>
      <c r="J1700" s="2" t="s">
        <v>7619</v>
      </c>
      <c r="K1700" s="2"/>
      <c r="L1700" s="2"/>
      <c r="M1700" s="2" t="s">
        <v>90</v>
      </c>
      <c r="N1700" s="3"/>
      <c r="O1700" s="2" t="s">
        <v>7620</v>
      </c>
      <c r="P1700" s="2"/>
      <c r="Q1700" s="2" t="s">
        <v>26</v>
      </c>
      <c r="R1700" s="2" t="s">
        <v>26</v>
      </c>
      <c r="S1700" s="2"/>
      <c r="T1700" s="3"/>
      <c r="U1700" s="2"/>
      <c r="V1700" s="2"/>
      <c r="W1700" s="2" t="s">
        <v>815</v>
      </c>
      <c r="X1700" s="2" t="s">
        <v>91</v>
      </c>
      <c r="Y1700" s="2" t="s">
        <v>519</v>
      </c>
      <c r="Z1700" s="2" t="s">
        <v>92</v>
      </c>
      <c r="AA1700" s="2" t="s">
        <v>90</v>
      </c>
      <c r="AB1700" s="2"/>
      <c r="AC1700" s="2" t="s">
        <v>93</v>
      </c>
      <c r="AD1700" s="2">
        <v>1</v>
      </c>
      <c r="AE1700" s="2" t="s">
        <v>692</v>
      </c>
      <c r="AF1700" s="2" t="s">
        <v>693</v>
      </c>
      <c r="AG1700" s="2" t="s">
        <v>103</v>
      </c>
      <c r="AH1700" s="2" t="s">
        <v>2</v>
      </c>
      <c r="AI1700" s="2" t="s">
        <v>699</v>
      </c>
      <c r="AJ1700" s="2" t="s">
        <v>731</v>
      </c>
      <c r="AK1700" s="2" t="s">
        <v>732</v>
      </c>
      <c r="AL1700" s="2" t="s">
        <v>103</v>
      </c>
      <c r="AM1700" s="2" t="s">
        <v>169</v>
      </c>
      <c r="AN1700" s="2"/>
      <c r="AO1700" s="22">
        <v>0</v>
      </c>
      <c r="AP1700" s="22">
        <v>0</v>
      </c>
      <c r="AQ1700" s="22">
        <v>0</v>
      </c>
      <c r="AR1700" s="22">
        <v>0</v>
      </c>
      <c r="AS1700" s="25">
        <v>5000</v>
      </c>
      <c r="AT1700" s="25">
        <v>0</v>
      </c>
      <c r="AU1700" s="25">
        <v>5579</v>
      </c>
      <c r="AV1700" s="25">
        <v>0</v>
      </c>
      <c r="AW1700" s="25">
        <v>5000</v>
      </c>
      <c r="AX1700" s="25">
        <v>5579</v>
      </c>
      <c r="AY1700" s="25">
        <v>579</v>
      </c>
    </row>
    <row r="1701" spans="2:51" hidden="1">
      <c r="B1701" s="5" t="s">
        <v>18</v>
      </c>
      <c r="C1701" s="2" t="s">
        <v>99</v>
      </c>
      <c r="D1701" s="2" t="s">
        <v>100</v>
      </c>
      <c r="E1701" s="2"/>
      <c r="F1701" s="2"/>
      <c r="G1701" s="3">
        <v>46254</v>
      </c>
      <c r="H1701" s="2" t="s">
        <v>7621</v>
      </c>
      <c r="I1701" s="3">
        <v>46254</v>
      </c>
      <c r="J1701" s="2" t="s">
        <v>7622</v>
      </c>
      <c r="K1701" s="2"/>
      <c r="L1701" s="2"/>
      <c r="M1701" s="2" t="s">
        <v>90</v>
      </c>
      <c r="N1701" s="3"/>
      <c r="O1701" s="2" t="s">
        <v>7623</v>
      </c>
      <c r="P1701" s="2"/>
      <c r="Q1701" s="2" t="s">
        <v>26</v>
      </c>
      <c r="R1701" s="2" t="s">
        <v>26</v>
      </c>
      <c r="S1701" s="2"/>
      <c r="T1701" s="3"/>
      <c r="U1701" s="2"/>
      <c r="V1701" s="2"/>
      <c r="W1701" s="2" t="s">
        <v>579</v>
      </c>
      <c r="X1701" s="2" t="s">
        <v>91</v>
      </c>
      <c r="Y1701" s="2" t="s">
        <v>519</v>
      </c>
      <c r="Z1701" s="2" t="s">
        <v>92</v>
      </c>
      <c r="AA1701" s="2" t="s">
        <v>90</v>
      </c>
      <c r="AB1701" s="2"/>
      <c r="AC1701" s="2" t="s">
        <v>93</v>
      </c>
      <c r="AD1701" s="2">
        <v>1</v>
      </c>
      <c r="AE1701" s="2" t="s">
        <v>692</v>
      </c>
      <c r="AF1701" s="2" t="s">
        <v>693</v>
      </c>
      <c r="AG1701" s="2" t="s">
        <v>103</v>
      </c>
      <c r="AH1701" s="2" t="s">
        <v>2</v>
      </c>
      <c r="AI1701" s="2" t="s">
        <v>699</v>
      </c>
      <c r="AJ1701" s="2" t="s">
        <v>731</v>
      </c>
      <c r="AK1701" s="2" t="s">
        <v>732</v>
      </c>
      <c r="AL1701" s="2" t="s">
        <v>103</v>
      </c>
      <c r="AM1701" s="2" t="s">
        <v>169</v>
      </c>
      <c r="AN1701" s="2"/>
      <c r="AO1701" s="22">
        <v>0</v>
      </c>
      <c r="AP1701" s="22">
        <v>0</v>
      </c>
      <c r="AQ1701" s="22">
        <v>0</v>
      </c>
      <c r="AR1701" s="22">
        <v>0</v>
      </c>
      <c r="AS1701" s="25">
        <v>5000</v>
      </c>
      <c r="AT1701" s="25">
        <v>0</v>
      </c>
      <c r="AU1701" s="25">
        <v>5579</v>
      </c>
      <c r="AV1701" s="25">
        <v>0</v>
      </c>
      <c r="AW1701" s="25">
        <v>5000</v>
      </c>
      <c r="AX1701" s="25">
        <v>5579</v>
      </c>
      <c r="AY1701" s="25">
        <v>579</v>
      </c>
    </row>
    <row r="1702" spans="2:51" hidden="1">
      <c r="B1702" s="5" t="s">
        <v>18</v>
      </c>
      <c r="C1702" s="2" t="s">
        <v>99</v>
      </c>
      <c r="D1702" s="2" t="s">
        <v>100</v>
      </c>
      <c r="E1702" s="2"/>
      <c r="F1702" s="2"/>
      <c r="G1702" s="3">
        <v>46254</v>
      </c>
      <c r="H1702" s="2" t="s">
        <v>7624</v>
      </c>
      <c r="I1702" s="3">
        <v>46254</v>
      </c>
      <c r="J1702" s="2" t="s">
        <v>7625</v>
      </c>
      <c r="K1702" s="2"/>
      <c r="L1702" s="2"/>
      <c r="M1702" s="2" t="s">
        <v>90</v>
      </c>
      <c r="N1702" s="3"/>
      <c r="O1702" s="2"/>
      <c r="P1702" s="2"/>
      <c r="Q1702" s="2" t="s">
        <v>486</v>
      </c>
      <c r="R1702" s="2" t="s">
        <v>486</v>
      </c>
      <c r="S1702" s="2" t="s">
        <v>486</v>
      </c>
      <c r="T1702" s="3"/>
      <c r="U1702" s="2"/>
      <c r="V1702" s="2"/>
      <c r="W1702" s="2" t="s">
        <v>687</v>
      </c>
      <c r="X1702" s="2" t="s">
        <v>91</v>
      </c>
      <c r="Y1702" s="2" t="s">
        <v>519</v>
      </c>
      <c r="Z1702" s="2" t="s">
        <v>92</v>
      </c>
      <c r="AA1702" s="2" t="s">
        <v>90</v>
      </c>
      <c r="AB1702" s="2"/>
      <c r="AC1702" s="2" t="s">
        <v>93</v>
      </c>
      <c r="AD1702" s="2">
        <v>1</v>
      </c>
      <c r="AE1702" s="2" t="s">
        <v>102</v>
      </c>
      <c r="AF1702" s="2" t="s">
        <v>102</v>
      </c>
      <c r="AG1702" s="2" t="s">
        <v>103</v>
      </c>
      <c r="AH1702" s="2" t="s">
        <v>104</v>
      </c>
      <c r="AI1702" s="2"/>
      <c r="AJ1702" s="2" t="s">
        <v>105</v>
      </c>
      <c r="AK1702" s="2" t="s">
        <v>484</v>
      </c>
      <c r="AL1702" s="2" t="s">
        <v>103</v>
      </c>
      <c r="AM1702" s="2" t="s">
        <v>106</v>
      </c>
      <c r="AN1702" s="2" t="s">
        <v>5653</v>
      </c>
      <c r="AO1702" s="22">
        <v>0</v>
      </c>
      <c r="AP1702" s="22">
        <v>0</v>
      </c>
      <c r="AQ1702" s="22">
        <v>0</v>
      </c>
      <c r="AR1702" s="22">
        <v>0</v>
      </c>
      <c r="AS1702" s="25">
        <v>14500</v>
      </c>
      <c r="AT1702" s="25">
        <v>0</v>
      </c>
      <c r="AU1702" s="25">
        <v>16118</v>
      </c>
      <c r="AV1702" s="25">
        <v>0</v>
      </c>
      <c r="AW1702" s="25">
        <v>14500</v>
      </c>
      <c r="AX1702" s="25">
        <v>16118</v>
      </c>
      <c r="AY1702" s="25">
        <v>1618</v>
      </c>
    </row>
    <row r="1703" spans="2:51" hidden="1">
      <c r="B1703" s="5" t="s">
        <v>18</v>
      </c>
      <c r="C1703" s="2" t="s">
        <v>99</v>
      </c>
      <c r="D1703" s="2" t="s">
        <v>100</v>
      </c>
      <c r="E1703" s="2"/>
      <c r="F1703" s="2"/>
      <c r="G1703" s="3">
        <v>46254</v>
      </c>
      <c r="H1703" s="2" t="s">
        <v>7626</v>
      </c>
      <c r="I1703" s="3">
        <v>46254</v>
      </c>
      <c r="J1703" s="2" t="s">
        <v>7627</v>
      </c>
      <c r="K1703" s="2"/>
      <c r="L1703" s="2"/>
      <c r="M1703" s="2" t="s">
        <v>90</v>
      </c>
      <c r="N1703" s="3"/>
      <c r="O1703" s="2"/>
      <c r="P1703" s="2"/>
      <c r="Q1703" s="2" t="s">
        <v>26</v>
      </c>
      <c r="R1703" s="2" t="s">
        <v>26</v>
      </c>
      <c r="S1703" s="2"/>
      <c r="T1703" s="3"/>
      <c r="U1703" s="2"/>
      <c r="V1703" s="2"/>
      <c r="W1703" s="2" t="s">
        <v>601</v>
      </c>
      <c r="X1703" s="2" t="s">
        <v>101</v>
      </c>
      <c r="Y1703" s="2" t="s">
        <v>494</v>
      </c>
      <c r="Z1703" s="2" t="s">
        <v>92</v>
      </c>
      <c r="AA1703" s="2" t="s">
        <v>90</v>
      </c>
      <c r="AB1703" s="2"/>
      <c r="AC1703" s="2" t="s">
        <v>93</v>
      </c>
      <c r="AD1703" s="2">
        <v>1</v>
      </c>
      <c r="AE1703" s="2" t="s">
        <v>692</v>
      </c>
      <c r="AF1703" s="2" t="s">
        <v>693</v>
      </c>
      <c r="AG1703" s="2" t="s">
        <v>103</v>
      </c>
      <c r="AH1703" s="2" t="s">
        <v>2</v>
      </c>
      <c r="AI1703" s="2" t="s">
        <v>699</v>
      </c>
      <c r="AJ1703" s="2" t="s">
        <v>138</v>
      </c>
      <c r="AK1703" s="2" t="s">
        <v>103</v>
      </c>
      <c r="AL1703" s="2" t="s">
        <v>103</v>
      </c>
      <c r="AM1703" s="2" t="s">
        <v>169</v>
      </c>
      <c r="AN1703" s="2" t="s">
        <v>7628</v>
      </c>
      <c r="AO1703" s="22">
        <v>0</v>
      </c>
      <c r="AP1703" s="22">
        <v>0</v>
      </c>
      <c r="AQ1703" s="22">
        <v>0</v>
      </c>
      <c r="AR1703" s="22">
        <v>0</v>
      </c>
      <c r="AS1703" s="25">
        <v>5500</v>
      </c>
      <c r="AT1703" s="25">
        <v>0</v>
      </c>
      <c r="AU1703" s="25">
        <v>6217</v>
      </c>
      <c r="AV1703" s="25">
        <v>0</v>
      </c>
      <c r="AW1703" s="25">
        <v>5500</v>
      </c>
      <c r="AX1703" s="25">
        <v>6217</v>
      </c>
      <c r="AY1703" s="25">
        <v>717</v>
      </c>
    </row>
    <row r="1704" spans="2:51" hidden="1">
      <c r="B1704" s="5" t="s">
        <v>18</v>
      </c>
      <c r="C1704" s="2" t="s">
        <v>99</v>
      </c>
      <c r="D1704" s="2"/>
      <c r="E1704" s="2"/>
      <c r="F1704" s="2"/>
      <c r="G1704" s="3">
        <v>46254</v>
      </c>
      <c r="H1704" s="2" t="s">
        <v>7629</v>
      </c>
      <c r="I1704" s="3">
        <v>46254</v>
      </c>
      <c r="J1704" s="2" t="s">
        <v>7630</v>
      </c>
      <c r="K1704" s="2"/>
      <c r="L1704" s="2"/>
      <c r="M1704" s="2" t="s">
        <v>90</v>
      </c>
      <c r="N1704" s="3"/>
      <c r="O1704" s="2" t="s">
        <v>7631</v>
      </c>
      <c r="P1704" s="2"/>
      <c r="Q1704" s="2" t="s">
        <v>34</v>
      </c>
      <c r="R1704" s="2" t="s">
        <v>34</v>
      </c>
      <c r="S1704" s="2"/>
      <c r="T1704" s="3"/>
      <c r="U1704" s="2"/>
      <c r="V1704" s="2"/>
      <c r="W1704" s="2" t="s">
        <v>2449</v>
      </c>
      <c r="X1704" s="2" t="s">
        <v>91</v>
      </c>
      <c r="Y1704" s="2" t="s">
        <v>383</v>
      </c>
      <c r="Z1704" s="2" t="s">
        <v>92</v>
      </c>
      <c r="AA1704" s="2" t="s">
        <v>90</v>
      </c>
      <c r="AB1704" s="2"/>
      <c r="AC1704" s="2" t="s">
        <v>114</v>
      </c>
      <c r="AD1704" s="2">
        <v>1</v>
      </c>
      <c r="AE1704" s="2" t="s">
        <v>212</v>
      </c>
      <c r="AF1704" s="2" t="s">
        <v>213</v>
      </c>
      <c r="AG1704" s="2" t="s">
        <v>103</v>
      </c>
      <c r="AH1704" s="2" t="s">
        <v>214</v>
      </c>
      <c r="AI1704" s="2" t="s">
        <v>215</v>
      </c>
      <c r="AJ1704" s="2" t="s">
        <v>179</v>
      </c>
      <c r="AK1704" s="2" t="s">
        <v>8</v>
      </c>
      <c r="AL1704" s="2" t="s">
        <v>8</v>
      </c>
      <c r="AM1704" s="2" t="s">
        <v>712</v>
      </c>
      <c r="AN1704" s="2"/>
      <c r="AO1704" s="22">
        <v>0</v>
      </c>
      <c r="AP1704" s="22">
        <v>0</v>
      </c>
      <c r="AQ1704" s="22">
        <v>0</v>
      </c>
      <c r="AR1704" s="22">
        <v>0</v>
      </c>
      <c r="AS1704" s="25">
        <v>23000</v>
      </c>
      <c r="AT1704" s="25">
        <v>0</v>
      </c>
      <c r="AU1704" s="25">
        <v>31617</v>
      </c>
      <c r="AV1704" s="25">
        <v>0</v>
      </c>
      <c r="AW1704" s="25">
        <v>23000</v>
      </c>
      <c r="AX1704" s="25">
        <v>31617</v>
      </c>
      <c r="AY1704" s="25">
        <v>8617</v>
      </c>
    </row>
    <row r="1705" spans="2:51" hidden="1">
      <c r="B1705" s="5" t="s">
        <v>18</v>
      </c>
      <c r="C1705" s="2" t="s">
        <v>99</v>
      </c>
      <c r="D1705" s="2"/>
      <c r="E1705" s="2"/>
      <c r="F1705" s="2"/>
      <c r="G1705" s="3">
        <v>46254</v>
      </c>
      <c r="H1705" s="2" t="s">
        <v>7632</v>
      </c>
      <c r="I1705" s="3">
        <v>46254</v>
      </c>
      <c r="J1705" s="2" t="s">
        <v>7633</v>
      </c>
      <c r="K1705" s="2"/>
      <c r="L1705" s="2"/>
      <c r="M1705" s="2" t="s">
        <v>90</v>
      </c>
      <c r="N1705" s="3"/>
      <c r="O1705" s="2" t="s">
        <v>7634</v>
      </c>
      <c r="P1705" s="2"/>
      <c r="Q1705" s="2" t="s">
        <v>34</v>
      </c>
      <c r="R1705" s="2" t="s">
        <v>34</v>
      </c>
      <c r="S1705" s="2"/>
      <c r="T1705" s="3"/>
      <c r="U1705" s="2"/>
      <c r="V1705" s="2"/>
      <c r="W1705" s="2" t="s">
        <v>1377</v>
      </c>
      <c r="X1705" s="2" t="s">
        <v>91</v>
      </c>
      <c r="Y1705" s="2" t="s">
        <v>383</v>
      </c>
      <c r="Z1705" s="2" t="s">
        <v>92</v>
      </c>
      <c r="AA1705" s="2" t="s">
        <v>90</v>
      </c>
      <c r="AB1705" s="2"/>
      <c r="AC1705" s="2" t="s">
        <v>114</v>
      </c>
      <c r="AD1705" s="2">
        <v>1</v>
      </c>
      <c r="AE1705" s="2" t="s">
        <v>212</v>
      </c>
      <c r="AF1705" s="2" t="s">
        <v>213</v>
      </c>
      <c r="AG1705" s="2" t="s">
        <v>103</v>
      </c>
      <c r="AH1705" s="2" t="s">
        <v>214</v>
      </c>
      <c r="AI1705" s="2" t="s">
        <v>215</v>
      </c>
      <c r="AJ1705" s="2" t="s">
        <v>179</v>
      </c>
      <c r="AK1705" s="2" t="s">
        <v>8</v>
      </c>
      <c r="AL1705" s="2" t="s">
        <v>8</v>
      </c>
      <c r="AM1705" s="2" t="s">
        <v>712</v>
      </c>
      <c r="AN1705" s="2"/>
      <c r="AO1705" s="22">
        <v>0</v>
      </c>
      <c r="AP1705" s="22">
        <v>0</v>
      </c>
      <c r="AQ1705" s="22">
        <v>0</v>
      </c>
      <c r="AR1705" s="22">
        <v>0</v>
      </c>
      <c r="AS1705" s="25">
        <v>23000</v>
      </c>
      <c r="AT1705" s="25">
        <v>0</v>
      </c>
      <c r="AU1705" s="25">
        <v>31617</v>
      </c>
      <c r="AV1705" s="25">
        <v>0</v>
      </c>
      <c r="AW1705" s="25">
        <v>23000</v>
      </c>
      <c r="AX1705" s="25">
        <v>31617</v>
      </c>
      <c r="AY1705" s="25">
        <v>8617</v>
      </c>
    </row>
    <row r="1706" spans="2:51" hidden="1">
      <c r="B1706" s="5" t="s">
        <v>18</v>
      </c>
      <c r="C1706" s="2" t="s">
        <v>99</v>
      </c>
      <c r="D1706" s="2" t="s">
        <v>100</v>
      </c>
      <c r="E1706" s="2"/>
      <c r="F1706" s="2"/>
      <c r="G1706" s="3">
        <v>46254</v>
      </c>
      <c r="H1706" s="2" t="s">
        <v>7635</v>
      </c>
      <c r="I1706" s="3">
        <v>46254</v>
      </c>
      <c r="J1706" s="2" t="s">
        <v>7636</v>
      </c>
      <c r="K1706" s="2"/>
      <c r="L1706" s="2"/>
      <c r="M1706" s="2" t="s">
        <v>90</v>
      </c>
      <c r="N1706" s="3"/>
      <c r="O1706" s="2"/>
      <c r="P1706" s="2"/>
      <c r="Q1706" s="2" t="s">
        <v>30</v>
      </c>
      <c r="R1706" s="2" t="s">
        <v>30</v>
      </c>
      <c r="S1706" s="2"/>
      <c r="T1706" s="3"/>
      <c r="U1706" s="2"/>
      <c r="V1706" s="2"/>
      <c r="W1706" s="2" t="s">
        <v>7637</v>
      </c>
      <c r="X1706" s="2" t="s">
        <v>91</v>
      </c>
      <c r="Y1706" s="2" t="s">
        <v>1376</v>
      </c>
      <c r="Z1706" s="2" t="s">
        <v>92</v>
      </c>
      <c r="AA1706" s="2" t="s">
        <v>90</v>
      </c>
      <c r="AB1706" s="2"/>
      <c r="AC1706" s="2" t="s">
        <v>114</v>
      </c>
      <c r="AD1706" s="2">
        <v>1</v>
      </c>
      <c r="AE1706" s="2" t="s">
        <v>212</v>
      </c>
      <c r="AF1706" s="2" t="s">
        <v>213</v>
      </c>
      <c r="AG1706" s="2" t="s">
        <v>103</v>
      </c>
      <c r="AH1706" s="2" t="s">
        <v>214</v>
      </c>
      <c r="AI1706" s="2" t="s">
        <v>215</v>
      </c>
      <c r="AJ1706" s="2" t="s">
        <v>321</v>
      </c>
      <c r="AK1706" s="2" t="s">
        <v>322</v>
      </c>
      <c r="AL1706" s="2" t="s">
        <v>322</v>
      </c>
      <c r="AM1706" s="2" t="s">
        <v>323</v>
      </c>
      <c r="AN1706" s="2"/>
      <c r="AO1706" s="22">
        <v>0</v>
      </c>
      <c r="AP1706" s="22">
        <v>0</v>
      </c>
      <c r="AQ1706" s="22">
        <v>0</v>
      </c>
      <c r="AR1706" s="22">
        <v>0</v>
      </c>
      <c r="AS1706" s="25">
        <v>34000</v>
      </c>
      <c r="AT1706" s="25">
        <v>0</v>
      </c>
      <c r="AU1706" s="25">
        <v>33002</v>
      </c>
      <c r="AV1706" s="25">
        <v>0</v>
      </c>
      <c r="AW1706" s="25">
        <v>34000</v>
      </c>
      <c r="AX1706" s="25">
        <v>33002</v>
      </c>
      <c r="AY1706" s="25">
        <v>-998</v>
      </c>
    </row>
    <row r="1707" spans="2:51">
      <c r="B1707" s="5" t="s">
        <v>18</v>
      </c>
      <c r="C1707" s="2" t="s">
        <v>99</v>
      </c>
      <c r="D1707" s="2" t="s">
        <v>100</v>
      </c>
      <c r="E1707" s="2"/>
      <c r="F1707" s="2"/>
      <c r="G1707" s="3">
        <v>46254</v>
      </c>
      <c r="H1707" s="2" t="s">
        <v>7638</v>
      </c>
      <c r="I1707" s="3">
        <v>46254</v>
      </c>
      <c r="J1707" s="2" t="s">
        <v>7639</v>
      </c>
      <c r="K1707" s="2"/>
      <c r="L1707" s="2"/>
      <c r="M1707" s="2" t="s">
        <v>90</v>
      </c>
      <c r="N1707" s="3"/>
      <c r="O1707" s="2"/>
      <c r="P1707" s="2"/>
      <c r="Q1707" s="2" t="s">
        <v>30</v>
      </c>
      <c r="R1707" s="2" t="s">
        <v>30</v>
      </c>
      <c r="S1707" s="2"/>
      <c r="T1707" s="3"/>
      <c r="U1707" s="2"/>
      <c r="V1707" s="2"/>
      <c r="W1707" s="2" t="s">
        <v>472</v>
      </c>
      <c r="X1707" s="2" t="s">
        <v>91</v>
      </c>
      <c r="Y1707" s="2" t="s">
        <v>512</v>
      </c>
      <c r="Z1707" s="2" t="s">
        <v>149</v>
      </c>
      <c r="AA1707" s="2" t="s">
        <v>90</v>
      </c>
      <c r="AB1707" s="2"/>
      <c r="AC1707" s="2" t="s">
        <v>114</v>
      </c>
      <c r="AD1707" s="2">
        <v>1</v>
      </c>
      <c r="AE1707" s="2" t="s">
        <v>212</v>
      </c>
      <c r="AF1707" s="2" t="s">
        <v>213</v>
      </c>
      <c r="AG1707" s="2" t="s">
        <v>103</v>
      </c>
      <c r="AH1707" s="2" t="s">
        <v>214</v>
      </c>
      <c r="AI1707" s="2" t="s">
        <v>215</v>
      </c>
      <c r="AJ1707" s="2" t="s">
        <v>232</v>
      </c>
      <c r="AK1707" s="2" t="s">
        <v>5</v>
      </c>
      <c r="AL1707" s="2" t="s">
        <v>5</v>
      </c>
      <c r="AM1707" s="2" t="s">
        <v>7640</v>
      </c>
      <c r="AN1707" s="2"/>
      <c r="AO1707" s="22">
        <v>0</v>
      </c>
      <c r="AP1707" s="22">
        <v>830</v>
      </c>
      <c r="AQ1707" s="22">
        <v>1123</v>
      </c>
      <c r="AR1707" s="22">
        <v>293</v>
      </c>
      <c r="AS1707" s="25">
        <v>48877.55</v>
      </c>
      <c r="AT1707" s="25">
        <v>0</v>
      </c>
      <c r="AU1707" s="25">
        <v>34182</v>
      </c>
      <c r="AV1707" s="25">
        <v>0</v>
      </c>
      <c r="AW1707" s="25">
        <v>48877.55</v>
      </c>
      <c r="AX1707" s="25">
        <v>34182</v>
      </c>
      <c r="AY1707" s="25">
        <v>-14695.55</v>
      </c>
    </row>
    <row r="1708" spans="2:51">
      <c r="B1708" s="5" t="s">
        <v>18</v>
      </c>
      <c r="C1708" s="2" t="s">
        <v>99</v>
      </c>
      <c r="D1708" s="2" t="s">
        <v>100</v>
      </c>
      <c r="E1708" s="2"/>
      <c r="F1708" s="2"/>
      <c r="G1708" s="3">
        <v>46254</v>
      </c>
      <c r="H1708" s="2" t="s">
        <v>7641</v>
      </c>
      <c r="I1708" s="3">
        <v>46254</v>
      </c>
      <c r="J1708" s="2" t="s">
        <v>7642</v>
      </c>
      <c r="K1708" s="2"/>
      <c r="L1708" s="2"/>
      <c r="M1708" s="2" t="s">
        <v>90</v>
      </c>
      <c r="N1708" s="3"/>
      <c r="O1708" s="2"/>
      <c r="P1708" s="2"/>
      <c r="Q1708" s="2" t="s">
        <v>30</v>
      </c>
      <c r="R1708" s="2" t="s">
        <v>30</v>
      </c>
      <c r="S1708" s="2"/>
      <c r="T1708" s="3"/>
      <c r="U1708" s="2"/>
      <c r="V1708" s="2"/>
      <c r="W1708" s="2" t="s">
        <v>425</v>
      </c>
      <c r="X1708" s="2" t="s">
        <v>91</v>
      </c>
      <c r="Y1708" s="2" t="s">
        <v>471</v>
      </c>
      <c r="Z1708" s="2" t="s">
        <v>149</v>
      </c>
      <c r="AA1708" s="2" t="s">
        <v>90</v>
      </c>
      <c r="AB1708" s="2"/>
      <c r="AC1708" s="2" t="s">
        <v>114</v>
      </c>
      <c r="AD1708" s="2">
        <v>1</v>
      </c>
      <c r="AE1708" s="2" t="s">
        <v>212</v>
      </c>
      <c r="AF1708" s="2" t="s">
        <v>213</v>
      </c>
      <c r="AG1708" s="2" t="s">
        <v>103</v>
      </c>
      <c r="AH1708" s="2" t="s">
        <v>214</v>
      </c>
      <c r="AI1708" s="2" t="s">
        <v>215</v>
      </c>
      <c r="AJ1708" s="2" t="s">
        <v>140</v>
      </c>
      <c r="AK1708" s="2" t="s">
        <v>141</v>
      </c>
      <c r="AL1708" s="2" t="s">
        <v>141</v>
      </c>
      <c r="AM1708" s="2" t="s">
        <v>7230</v>
      </c>
      <c r="AN1708" s="2" t="s">
        <v>7643</v>
      </c>
      <c r="AO1708" s="22">
        <v>0</v>
      </c>
      <c r="AP1708" s="22">
        <v>1146</v>
      </c>
      <c r="AQ1708" s="22">
        <v>1534</v>
      </c>
      <c r="AR1708" s="22">
        <v>388</v>
      </c>
      <c r="AS1708" s="25">
        <v>61713.34</v>
      </c>
      <c r="AT1708" s="25">
        <v>0</v>
      </c>
      <c r="AU1708" s="25">
        <v>42682</v>
      </c>
      <c r="AV1708" s="25">
        <v>0</v>
      </c>
      <c r="AW1708" s="25">
        <v>61713.34</v>
      </c>
      <c r="AX1708" s="25">
        <v>42682</v>
      </c>
      <c r="AY1708" s="25">
        <v>-19031.34</v>
      </c>
    </row>
    <row r="1709" spans="2:51" hidden="1">
      <c r="B1709" s="5" t="s">
        <v>18</v>
      </c>
      <c r="C1709" s="2" t="s">
        <v>99</v>
      </c>
      <c r="D1709" s="2" t="s">
        <v>100</v>
      </c>
      <c r="E1709" s="2"/>
      <c r="F1709" s="2"/>
      <c r="G1709" s="3">
        <v>46254</v>
      </c>
      <c r="H1709" s="2" t="s">
        <v>7644</v>
      </c>
      <c r="I1709" s="3">
        <v>46254</v>
      </c>
      <c r="J1709" s="2" t="s">
        <v>7645</v>
      </c>
      <c r="K1709" s="2"/>
      <c r="L1709" s="2"/>
      <c r="M1709" s="2" t="s">
        <v>90</v>
      </c>
      <c r="N1709" s="3"/>
      <c r="O1709" s="2"/>
      <c r="P1709" s="2"/>
      <c r="Q1709" s="2" t="s">
        <v>26</v>
      </c>
      <c r="R1709" s="2" t="s">
        <v>26</v>
      </c>
      <c r="S1709" s="2"/>
      <c r="T1709" s="3"/>
      <c r="U1709" s="2"/>
      <c r="V1709" s="2"/>
      <c r="W1709" s="2" t="s">
        <v>7646</v>
      </c>
      <c r="X1709" s="2" t="s">
        <v>1178</v>
      </c>
      <c r="Y1709" s="2" t="s">
        <v>519</v>
      </c>
      <c r="Z1709" s="2" t="s">
        <v>92</v>
      </c>
      <c r="AA1709" s="2" t="s">
        <v>90</v>
      </c>
      <c r="AB1709" s="2"/>
      <c r="AC1709" s="2" t="s">
        <v>114</v>
      </c>
      <c r="AD1709" s="2">
        <v>1</v>
      </c>
      <c r="AE1709" s="2" t="s">
        <v>692</v>
      </c>
      <c r="AF1709" s="2" t="s">
        <v>693</v>
      </c>
      <c r="AG1709" s="2" t="s">
        <v>103</v>
      </c>
      <c r="AH1709" s="2" t="s">
        <v>2</v>
      </c>
      <c r="AI1709" s="2" t="s">
        <v>699</v>
      </c>
      <c r="AJ1709" s="2" t="s">
        <v>671</v>
      </c>
      <c r="AK1709" s="2" t="s">
        <v>671</v>
      </c>
      <c r="AL1709" s="2" t="s">
        <v>229</v>
      </c>
      <c r="AM1709" s="2" t="s">
        <v>671</v>
      </c>
      <c r="AN1709" s="2" t="s">
        <v>7647</v>
      </c>
      <c r="AO1709" s="22">
        <v>0</v>
      </c>
      <c r="AP1709" s="22">
        <v>0</v>
      </c>
      <c r="AQ1709" s="22">
        <v>0</v>
      </c>
      <c r="AR1709" s="22">
        <v>0</v>
      </c>
      <c r="AS1709" s="25">
        <v>10000</v>
      </c>
      <c r="AT1709" s="25">
        <v>0</v>
      </c>
      <c r="AU1709" s="25">
        <v>12639</v>
      </c>
      <c r="AV1709" s="25">
        <v>0</v>
      </c>
      <c r="AW1709" s="25">
        <v>10000</v>
      </c>
      <c r="AX1709" s="25">
        <v>12639</v>
      </c>
      <c r="AY1709" s="25">
        <v>2639</v>
      </c>
    </row>
    <row r="1710" spans="2:51" hidden="1">
      <c r="B1710" s="5" t="s">
        <v>18</v>
      </c>
      <c r="C1710" s="2" t="s">
        <v>99</v>
      </c>
      <c r="D1710" s="2"/>
      <c r="E1710" s="2"/>
      <c r="F1710" s="2"/>
      <c r="G1710" s="3">
        <v>46254</v>
      </c>
      <c r="H1710" s="2" t="s">
        <v>7648</v>
      </c>
      <c r="I1710" s="3">
        <v>46254</v>
      </c>
      <c r="J1710" s="2" t="s">
        <v>7649</v>
      </c>
      <c r="K1710" s="2"/>
      <c r="L1710" s="2"/>
      <c r="M1710" s="2" t="s">
        <v>90</v>
      </c>
      <c r="N1710" s="3"/>
      <c r="O1710" s="2"/>
      <c r="P1710" s="2"/>
      <c r="Q1710" s="2" t="s">
        <v>26</v>
      </c>
      <c r="R1710" s="2" t="s">
        <v>26</v>
      </c>
      <c r="S1710" s="2"/>
      <c r="T1710" s="3"/>
      <c r="U1710" s="2"/>
      <c r="V1710" s="2"/>
      <c r="W1710" s="2" t="s">
        <v>4299</v>
      </c>
      <c r="X1710" s="2" t="s">
        <v>91</v>
      </c>
      <c r="Y1710" s="2" t="s">
        <v>519</v>
      </c>
      <c r="Z1710" s="2" t="s">
        <v>92</v>
      </c>
      <c r="AA1710" s="2" t="s">
        <v>90</v>
      </c>
      <c r="AB1710" s="2"/>
      <c r="AC1710" s="2" t="s">
        <v>93</v>
      </c>
      <c r="AD1710" s="2">
        <v>1</v>
      </c>
      <c r="AE1710" s="2" t="s">
        <v>692</v>
      </c>
      <c r="AF1710" s="2" t="s">
        <v>693</v>
      </c>
      <c r="AG1710" s="2" t="s">
        <v>103</v>
      </c>
      <c r="AH1710" s="2" t="s">
        <v>2</v>
      </c>
      <c r="AI1710" s="2" t="s">
        <v>699</v>
      </c>
      <c r="AJ1710" s="2" t="s">
        <v>138</v>
      </c>
      <c r="AK1710" s="2" t="s">
        <v>103</v>
      </c>
      <c r="AL1710" s="2" t="s">
        <v>103</v>
      </c>
      <c r="AM1710" s="2" t="s">
        <v>169</v>
      </c>
      <c r="AN1710" s="2" t="s">
        <v>2849</v>
      </c>
      <c r="AO1710" s="22">
        <v>0</v>
      </c>
      <c r="AP1710" s="22">
        <v>0</v>
      </c>
      <c r="AQ1710" s="22">
        <v>0</v>
      </c>
      <c r="AR1710" s="22">
        <v>0</v>
      </c>
      <c r="AS1710" s="25">
        <v>9250</v>
      </c>
      <c r="AT1710" s="25">
        <v>0</v>
      </c>
      <c r="AU1710" s="25">
        <v>8175</v>
      </c>
      <c r="AV1710" s="25">
        <v>0</v>
      </c>
      <c r="AW1710" s="25">
        <v>9250</v>
      </c>
      <c r="AX1710" s="25">
        <v>8175</v>
      </c>
      <c r="AY1710" s="25">
        <v>-1075</v>
      </c>
    </row>
    <row r="1711" spans="2:51" hidden="1">
      <c r="B1711" s="5" t="s">
        <v>18</v>
      </c>
      <c r="C1711" s="2" t="s">
        <v>99</v>
      </c>
      <c r="D1711" s="2" t="s">
        <v>100</v>
      </c>
      <c r="E1711" s="2"/>
      <c r="F1711" s="2"/>
      <c r="G1711" s="3">
        <v>46254</v>
      </c>
      <c r="H1711" s="2" t="s">
        <v>7650</v>
      </c>
      <c r="I1711" s="3">
        <v>46254</v>
      </c>
      <c r="J1711" s="2" t="s">
        <v>7651</v>
      </c>
      <c r="K1711" s="2"/>
      <c r="L1711" s="2"/>
      <c r="M1711" s="2" t="s">
        <v>90</v>
      </c>
      <c r="N1711" s="3"/>
      <c r="O1711" s="2" t="s">
        <v>7652</v>
      </c>
      <c r="P1711" s="2"/>
      <c r="Q1711" s="2" t="s">
        <v>32</v>
      </c>
      <c r="R1711" s="2" t="s">
        <v>32</v>
      </c>
      <c r="S1711" s="2"/>
      <c r="T1711" s="3">
        <v>46254</v>
      </c>
      <c r="U1711" s="2" t="s">
        <v>7653</v>
      </c>
      <c r="V1711" s="2"/>
      <c r="W1711" s="2" t="s">
        <v>517</v>
      </c>
      <c r="X1711" s="2" t="s">
        <v>91</v>
      </c>
      <c r="Y1711" s="2" t="s">
        <v>319</v>
      </c>
      <c r="Z1711" s="2" t="s">
        <v>92</v>
      </c>
      <c r="AA1711" s="2" t="s">
        <v>90</v>
      </c>
      <c r="AB1711" s="2"/>
      <c r="AC1711" s="2" t="s">
        <v>114</v>
      </c>
      <c r="AD1711" s="2">
        <v>1</v>
      </c>
      <c r="AE1711" s="2" t="s">
        <v>1273</v>
      </c>
      <c r="AF1711" s="2" t="s">
        <v>1274</v>
      </c>
      <c r="AG1711" s="2" t="s">
        <v>103</v>
      </c>
      <c r="AH1711" s="2" t="s">
        <v>214</v>
      </c>
      <c r="AI1711" s="2" t="s">
        <v>1275</v>
      </c>
      <c r="AJ1711" s="2" t="s">
        <v>254</v>
      </c>
      <c r="AK1711" s="2" t="s">
        <v>126</v>
      </c>
      <c r="AL1711" s="2" t="s">
        <v>126</v>
      </c>
      <c r="AM1711" s="2" t="s">
        <v>314</v>
      </c>
      <c r="AN1711" s="2"/>
      <c r="AO1711" s="22">
        <v>0</v>
      </c>
      <c r="AP1711" s="22">
        <v>0</v>
      </c>
      <c r="AQ1711" s="22">
        <v>0</v>
      </c>
      <c r="AR1711" s="22">
        <v>0</v>
      </c>
      <c r="AS1711" s="25">
        <v>23500</v>
      </c>
      <c r="AT1711" s="25">
        <v>0</v>
      </c>
      <c r="AU1711" s="25">
        <v>24662</v>
      </c>
      <c r="AV1711" s="25">
        <v>0</v>
      </c>
      <c r="AW1711" s="25">
        <v>23500</v>
      </c>
      <c r="AX1711" s="25">
        <v>24662</v>
      </c>
      <c r="AY1711" s="25">
        <v>1162</v>
      </c>
    </row>
    <row r="1712" spans="2:51" hidden="1">
      <c r="B1712" s="5" t="s">
        <v>18</v>
      </c>
      <c r="C1712" s="2" t="s">
        <v>99</v>
      </c>
      <c r="D1712" s="2" t="s">
        <v>100</v>
      </c>
      <c r="E1712" s="2"/>
      <c r="F1712" s="2"/>
      <c r="G1712" s="3">
        <v>46254</v>
      </c>
      <c r="H1712" s="2" t="s">
        <v>7654</v>
      </c>
      <c r="I1712" s="3">
        <v>46254</v>
      </c>
      <c r="J1712" s="2" t="s">
        <v>7655</v>
      </c>
      <c r="K1712" s="2"/>
      <c r="L1712" s="2"/>
      <c r="M1712" s="2" t="s">
        <v>90</v>
      </c>
      <c r="N1712" s="3"/>
      <c r="O1712" s="2"/>
      <c r="P1712" s="2"/>
      <c r="Q1712" s="2" t="s">
        <v>486</v>
      </c>
      <c r="R1712" s="2" t="s">
        <v>486</v>
      </c>
      <c r="S1712" s="2" t="s">
        <v>486</v>
      </c>
      <c r="T1712" s="3"/>
      <c r="U1712" s="2"/>
      <c r="V1712" s="2"/>
      <c r="W1712" s="2" t="s">
        <v>491</v>
      </c>
      <c r="X1712" s="2" t="s">
        <v>118</v>
      </c>
      <c r="Y1712" s="2" t="s">
        <v>519</v>
      </c>
      <c r="Z1712" s="2" t="s">
        <v>92</v>
      </c>
      <c r="AA1712" s="2" t="s">
        <v>90</v>
      </c>
      <c r="AB1712" s="2"/>
      <c r="AC1712" s="2" t="s">
        <v>93</v>
      </c>
      <c r="AD1712" s="2">
        <v>1</v>
      </c>
      <c r="AE1712" s="2" t="s">
        <v>102</v>
      </c>
      <c r="AF1712" s="2" t="s">
        <v>102</v>
      </c>
      <c r="AG1712" s="2" t="s">
        <v>103</v>
      </c>
      <c r="AH1712" s="2" t="s">
        <v>104</v>
      </c>
      <c r="AI1712" s="2"/>
      <c r="AJ1712" s="2" t="s">
        <v>105</v>
      </c>
      <c r="AK1712" s="2" t="s">
        <v>484</v>
      </c>
      <c r="AL1712" s="2" t="s">
        <v>103</v>
      </c>
      <c r="AM1712" s="2" t="s">
        <v>106</v>
      </c>
      <c r="AN1712" s="2" t="s">
        <v>5653</v>
      </c>
      <c r="AO1712" s="22">
        <v>0</v>
      </c>
      <c r="AP1712" s="22">
        <v>0</v>
      </c>
      <c r="AQ1712" s="22">
        <v>0</v>
      </c>
      <c r="AR1712" s="22">
        <v>0</v>
      </c>
      <c r="AS1712" s="25">
        <v>14500</v>
      </c>
      <c r="AT1712" s="25">
        <v>0</v>
      </c>
      <c r="AU1712" s="25">
        <v>16118</v>
      </c>
      <c r="AV1712" s="25">
        <v>0</v>
      </c>
      <c r="AW1712" s="25">
        <v>14500</v>
      </c>
      <c r="AX1712" s="25">
        <v>16118</v>
      </c>
      <c r="AY1712" s="25">
        <v>1618</v>
      </c>
    </row>
    <row r="1713" spans="2:51" hidden="1">
      <c r="B1713" s="5" t="s">
        <v>20</v>
      </c>
      <c r="C1713" s="2" t="s">
        <v>144</v>
      </c>
      <c r="D1713" s="2"/>
      <c r="E1713" s="2"/>
      <c r="F1713" s="2"/>
      <c r="G1713" s="3">
        <v>46254</v>
      </c>
      <c r="H1713" s="2" t="s">
        <v>7656</v>
      </c>
      <c r="I1713" s="3">
        <v>46254</v>
      </c>
      <c r="J1713" s="2" t="s">
        <v>7657</v>
      </c>
      <c r="K1713" s="2"/>
      <c r="L1713" s="2"/>
      <c r="M1713" s="2" t="s">
        <v>90</v>
      </c>
      <c r="N1713" s="3"/>
      <c r="O1713" s="2"/>
      <c r="P1713" s="2"/>
      <c r="Q1713" s="2" t="s">
        <v>614</v>
      </c>
      <c r="R1713" s="2" t="s">
        <v>614</v>
      </c>
      <c r="S1713" s="2" t="s">
        <v>614</v>
      </c>
      <c r="T1713" s="3">
        <v>46254</v>
      </c>
      <c r="U1713" s="2" t="s">
        <v>7658</v>
      </c>
      <c r="V1713" s="2" t="s">
        <v>7659</v>
      </c>
      <c r="W1713" s="2" t="s">
        <v>910</v>
      </c>
      <c r="X1713" s="2" t="s">
        <v>113</v>
      </c>
      <c r="Y1713" s="2" t="s">
        <v>221</v>
      </c>
      <c r="Z1713" s="2" t="s">
        <v>92</v>
      </c>
      <c r="AA1713" s="2" t="s">
        <v>90</v>
      </c>
      <c r="AB1713" s="2"/>
      <c r="AC1713" s="2" t="s">
        <v>114</v>
      </c>
      <c r="AD1713" s="2">
        <v>1</v>
      </c>
      <c r="AE1713" s="2" t="s">
        <v>384</v>
      </c>
      <c r="AF1713" s="2" t="s">
        <v>384</v>
      </c>
      <c r="AG1713" s="2" t="s">
        <v>103</v>
      </c>
      <c r="AH1713" s="2" t="s">
        <v>384</v>
      </c>
      <c r="AI1713" s="2"/>
      <c r="AJ1713" s="2" t="s">
        <v>258</v>
      </c>
      <c r="AK1713" s="2" t="s">
        <v>258</v>
      </c>
      <c r="AL1713" s="2" t="s">
        <v>129</v>
      </c>
      <c r="AM1713" s="2" t="s">
        <v>223</v>
      </c>
      <c r="AN1713" s="2"/>
      <c r="AO1713" s="22">
        <v>0</v>
      </c>
      <c r="AP1713" s="22">
        <v>0</v>
      </c>
      <c r="AQ1713" s="22">
        <v>0</v>
      </c>
      <c r="AR1713" s="22">
        <v>0</v>
      </c>
      <c r="AS1713" s="25">
        <v>14530</v>
      </c>
      <c r="AT1713" s="25">
        <v>0</v>
      </c>
      <c r="AU1713" s="25">
        <v>15888</v>
      </c>
      <c r="AV1713" s="25">
        <v>0</v>
      </c>
      <c r="AW1713" s="25">
        <v>14530</v>
      </c>
      <c r="AX1713" s="25">
        <v>15888</v>
      </c>
      <c r="AY1713" s="25">
        <v>1358</v>
      </c>
    </row>
    <row r="1714" spans="2:51" hidden="1">
      <c r="B1714" s="5" t="s">
        <v>20</v>
      </c>
      <c r="C1714" s="2" t="s">
        <v>144</v>
      </c>
      <c r="D1714" s="2" t="s">
        <v>100</v>
      </c>
      <c r="E1714" s="2"/>
      <c r="F1714" s="2"/>
      <c r="G1714" s="3">
        <v>46254</v>
      </c>
      <c r="H1714" s="2" t="s">
        <v>7660</v>
      </c>
      <c r="I1714" s="3">
        <v>46254</v>
      </c>
      <c r="J1714" s="2" t="s">
        <v>7661</v>
      </c>
      <c r="K1714" s="2"/>
      <c r="L1714" s="2"/>
      <c r="M1714" s="2" t="s">
        <v>90</v>
      </c>
      <c r="N1714" s="3"/>
      <c r="O1714" s="2"/>
      <c r="P1714" s="2"/>
      <c r="Q1714" s="2" t="s">
        <v>27</v>
      </c>
      <c r="R1714" s="2" t="s">
        <v>27</v>
      </c>
      <c r="S1714" s="2" t="s">
        <v>27</v>
      </c>
      <c r="T1714" s="3">
        <v>46254</v>
      </c>
      <c r="U1714" s="2" t="s">
        <v>7662</v>
      </c>
      <c r="V1714" s="2" t="s">
        <v>7663</v>
      </c>
      <c r="W1714" s="2" t="s">
        <v>410</v>
      </c>
      <c r="X1714" s="2" t="s">
        <v>260</v>
      </c>
      <c r="Y1714" s="2" t="s">
        <v>411</v>
      </c>
      <c r="Z1714" s="2" t="s">
        <v>92</v>
      </c>
      <c r="AA1714" s="2" t="s">
        <v>90</v>
      </c>
      <c r="AB1714" s="2"/>
      <c r="AC1714" s="2" t="s">
        <v>114</v>
      </c>
      <c r="AD1714" s="2">
        <v>1</v>
      </c>
      <c r="AE1714" s="2" t="s">
        <v>352</v>
      </c>
      <c r="AF1714" s="2" t="s">
        <v>352</v>
      </c>
      <c r="AG1714" s="2" t="s">
        <v>103</v>
      </c>
      <c r="AH1714" s="2"/>
      <c r="AI1714" s="2"/>
      <c r="AJ1714" s="2" t="s">
        <v>259</v>
      </c>
      <c r="AK1714" s="2" t="s">
        <v>259</v>
      </c>
      <c r="AL1714" s="2" t="s">
        <v>129</v>
      </c>
      <c r="AM1714" s="2" t="s">
        <v>150</v>
      </c>
      <c r="AN1714" s="2"/>
      <c r="AO1714" s="22">
        <v>0</v>
      </c>
      <c r="AP1714" s="22">
        <v>0</v>
      </c>
      <c r="AQ1714" s="22">
        <v>0</v>
      </c>
      <c r="AR1714" s="22">
        <v>0</v>
      </c>
      <c r="AS1714" s="25">
        <v>5915</v>
      </c>
      <c r="AT1714" s="25">
        <v>0</v>
      </c>
      <c r="AU1714" s="25">
        <v>7612</v>
      </c>
      <c r="AV1714" s="25">
        <v>0</v>
      </c>
      <c r="AW1714" s="25">
        <v>5915</v>
      </c>
      <c r="AX1714" s="25">
        <v>7612</v>
      </c>
      <c r="AY1714" s="25">
        <v>1697</v>
      </c>
    </row>
    <row r="1715" spans="2:51" hidden="1">
      <c r="B1715" s="5" t="s">
        <v>20</v>
      </c>
      <c r="C1715" s="2" t="s">
        <v>144</v>
      </c>
      <c r="D1715" s="2" t="s">
        <v>100</v>
      </c>
      <c r="E1715" s="2"/>
      <c r="F1715" s="2"/>
      <c r="G1715" s="3">
        <v>46254</v>
      </c>
      <c r="H1715" s="2" t="s">
        <v>7664</v>
      </c>
      <c r="I1715" s="3">
        <v>46254</v>
      </c>
      <c r="J1715" s="2" t="s">
        <v>7665</v>
      </c>
      <c r="K1715" s="2"/>
      <c r="L1715" s="2"/>
      <c r="M1715" s="2" t="s">
        <v>90</v>
      </c>
      <c r="N1715" s="3"/>
      <c r="O1715" s="2"/>
      <c r="P1715" s="2"/>
      <c r="Q1715" s="2" t="s">
        <v>492</v>
      </c>
      <c r="R1715" s="2" t="s">
        <v>492</v>
      </c>
      <c r="S1715" s="2" t="s">
        <v>492</v>
      </c>
      <c r="T1715" s="3">
        <v>46254</v>
      </c>
      <c r="U1715" s="2" t="s">
        <v>7666</v>
      </c>
      <c r="V1715" s="2" t="s">
        <v>7667</v>
      </c>
      <c r="W1715" s="2" t="s">
        <v>410</v>
      </c>
      <c r="X1715" s="2" t="s">
        <v>260</v>
      </c>
      <c r="Y1715" s="2" t="s">
        <v>411</v>
      </c>
      <c r="Z1715" s="2" t="s">
        <v>92</v>
      </c>
      <c r="AA1715" s="2" t="s">
        <v>90</v>
      </c>
      <c r="AB1715" s="2"/>
      <c r="AC1715" s="2" t="s">
        <v>114</v>
      </c>
      <c r="AD1715" s="2">
        <v>1</v>
      </c>
      <c r="AE1715" s="2" t="s">
        <v>352</v>
      </c>
      <c r="AF1715" s="2" t="s">
        <v>352</v>
      </c>
      <c r="AG1715" s="2" t="s">
        <v>103</v>
      </c>
      <c r="AH1715" s="2"/>
      <c r="AI1715" s="2"/>
      <c r="AJ1715" s="2" t="s">
        <v>259</v>
      </c>
      <c r="AK1715" s="2" t="s">
        <v>259</v>
      </c>
      <c r="AL1715" s="2" t="s">
        <v>129</v>
      </c>
      <c r="AM1715" s="2" t="s">
        <v>150</v>
      </c>
      <c r="AN1715" s="2"/>
      <c r="AO1715" s="22">
        <v>0</v>
      </c>
      <c r="AP1715" s="22">
        <v>0</v>
      </c>
      <c r="AQ1715" s="22">
        <v>0</v>
      </c>
      <c r="AR1715" s="22">
        <v>0</v>
      </c>
      <c r="AS1715" s="25">
        <v>5915</v>
      </c>
      <c r="AT1715" s="25">
        <v>0</v>
      </c>
      <c r="AU1715" s="25">
        <v>7612</v>
      </c>
      <c r="AV1715" s="25">
        <v>0</v>
      </c>
      <c r="AW1715" s="25">
        <v>5915</v>
      </c>
      <c r="AX1715" s="25">
        <v>7612</v>
      </c>
      <c r="AY1715" s="25">
        <v>1697</v>
      </c>
    </row>
    <row r="1716" spans="2:51" hidden="1">
      <c r="B1716" s="5" t="s">
        <v>20</v>
      </c>
      <c r="C1716" s="2" t="s">
        <v>144</v>
      </c>
      <c r="D1716" s="2" t="s">
        <v>100</v>
      </c>
      <c r="E1716" s="2"/>
      <c r="F1716" s="2"/>
      <c r="G1716" s="3">
        <v>46254</v>
      </c>
      <c r="H1716" s="2" t="s">
        <v>7668</v>
      </c>
      <c r="I1716" s="3">
        <v>46254</v>
      </c>
      <c r="J1716" s="2" t="s">
        <v>7669</v>
      </c>
      <c r="K1716" s="2"/>
      <c r="L1716" s="2"/>
      <c r="M1716" s="2" t="s">
        <v>90</v>
      </c>
      <c r="N1716" s="3"/>
      <c r="O1716" s="2"/>
      <c r="P1716" s="2"/>
      <c r="Q1716" s="2" t="s">
        <v>492</v>
      </c>
      <c r="R1716" s="2" t="s">
        <v>492</v>
      </c>
      <c r="S1716" s="2" t="s">
        <v>492</v>
      </c>
      <c r="T1716" s="3">
        <v>46254</v>
      </c>
      <c r="U1716" s="2" t="s">
        <v>7670</v>
      </c>
      <c r="V1716" s="2" t="s">
        <v>7671</v>
      </c>
      <c r="W1716" s="2" t="s">
        <v>410</v>
      </c>
      <c r="X1716" s="2" t="s">
        <v>260</v>
      </c>
      <c r="Y1716" s="2" t="s">
        <v>411</v>
      </c>
      <c r="Z1716" s="2" t="s">
        <v>92</v>
      </c>
      <c r="AA1716" s="2" t="s">
        <v>90</v>
      </c>
      <c r="AB1716" s="2"/>
      <c r="AC1716" s="2" t="s">
        <v>93</v>
      </c>
      <c r="AD1716" s="2">
        <v>1</v>
      </c>
      <c r="AE1716" s="2" t="s">
        <v>352</v>
      </c>
      <c r="AF1716" s="2" t="s">
        <v>352</v>
      </c>
      <c r="AG1716" s="2" t="s">
        <v>103</v>
      </c>
      <c r="AH1716" s="2"/>
      <c r="AI1716" s="2"/>
      <c r="AJ1716" s="2" t="s">
        <v>102</v>
      </c>
      <c r="AK1716" s="2" t="s">
        <v>102</v>
      </c>
      <c r="AL1716" s="2" t="s">
        <v>103</v>
      </c>
      <c r="AM1716" s="2" t="s">
        <v>104</v>
      </c>
      <c r="AN1716" s="2"/>
      <c r="AO1716" s="22">
        <v>0</v>
      </c>
      <c r="AP1716" s="22">
        <v>0</v>
      </c>
      <c r="AQ1716" s="22">
        <v>0</v>
      </c>
      <c r="AR1716" s="22">
        <v>0</v>
      </c>
      <c r="AS1716" s="25">
        <v>11845</v>
      </c>
      <c r="AT1716" s="25">
        <v>0</v>
      </c>
      <c r="AU1716" s="25">
        <v>17014</v>
      </c>
      <c r="AV1716" s="25">
        <v>0</v>
      </c>
      <c r="AW1716" s="25">
        <v>11845</v>
      </c>
      <c r="AX1716" s="25">
        <v>17014</v>
      </c>
      <c r="AY1716" s="25">
        <v>5169</v>
      </c>
    </row>
    <row r="1717" spans="2:51" hidden="1">
      <c r="B1717" s="5" t="s">
        <v>20</v>
      </c>
      <c r="C1717" s="2" t="s">
        <v>144</v>
      </c>
      <c r="D1717" s="2"/>
      <c r="E1717" s="2"/>
      <c r="F1717" s="2"/>
      <c r="G1717" s="3">
        <v>46254</v>
      </c>
      <c r="H1717" s="2" t="s">
        <v>7672</v>
      </c>
      <c r="I1717" s="3">
        <v>46254</v>
      </c>
      <c r="J1717" s="2" t="s">
        <v>7673</v>
      </c>
      <c r="K1717" s="2"/>
      <c r="L1717" s="2"/>
      <c r="M1717" s="2" t="s">
        <v>90</v>
      </c>
      <c r="N1717" s="3"/>
      <c r="O1717" s="2"/>
      <c r="P1717" s="2"/>
      <c r="Q1717" s="2" t="s">
        <v>28</v>
      </c>
      <c r="R1717" s="2" t="s">
        <v>28</v>
      </c>
      <c r="S1717" s="2" t="s">
        <v>28</v>
      </c>
      <c r="T1717" s="3">
        <v>46254</v>
      </c>
      <c r="U1717" s="2" t="s">
        <v>7674</v>
      </c>
      <c r="V1717" s="2" t="s">
        <v>7675</v>
      </c>
      <c r="W1717" s="2" t="s">
        <v>4422</v>
      </c>
      <c r="X1717" s="2" t="s">
        <v>113</v>
      </c>
      <c r="Y1717" s="2" t="s">
        <v>221</v>
      </c>
      <c r="Z1717" s="2" t="s">
        <v>92</v>
      </c>
      <c r="AA1717" s="2" t="s">
        <v>90</v>
      </c>
      <c r="AB1717" s="2"/>
      <c r="AC1717" s="2" t="s">
        <v>114</v>
      </c>
      <c r="AD1717" s="2">
        <v>1</v>
      </c>
      <c r="AE1717" s="2" t="s">
        <v>217</v>
      </c>
      <c r="AF1717" s="2" t="s">
        <v>218</v>
      </c>
      <c r="AG1717" s="2" t="s">
        <v>129</v>
      </c>
      <c r="AH1717" s="2" t="s">
        <v>219</v>
      </c>
      <c r="AI1717" s="2" t="s">
        <v>220</v>
      </c>
      <c r="AJ1717" s="2" t="s">
        <v>462</v>
      </c>
      <c r="AK1717" s="2" t="s">
        <v>462</v>
      </c>
      <c r="AL1717" s="2" t="s">
        <v>103</v>
      </c>
      <c r="AM1717" s="2" t="s">
        <v>7</v>
      </c>
      <c r="AN1717" s="2"/>
      <c r="AO1717" s="22">
        <v>0</v>
      </c>
      <c r="AP1717" s="22">
        <v>0</v>
      </c>
      <c r="AQ1717" s="22">
        <v>0</v>
      </c>
      <c r="AR1717" s="22">
        <v>0</v>
      </c>
      <c r="AS1717" s="25">
        <v>26058</v>
      </c>
      <c r="AT1717" s="25">
        <v>0</v>
      </c>
      <c r="AU1717" s="25">
        <v>29652</v>
      </c>
      <c r="AV1717" s="25">
        <v>0</v>
      </c>
      <c r="AW1717" s="25">
        <v>26058</v>
      </c>
      <c r="AX1717" s="25">
        <v>29652</v>
      </c>
      <c r="AY1717" s="25">
        <v>3594</v>
      </c>
    </row>
    <row r="1718" spans="2:51" hidden="1">
      <c r="B1718" s="5" t="s">
        <v>20</v>
      </c>
      <c r="C1718" s="2" t="s">
        <v>144</v>
      </c>
      <c r="D1718" s="2"/>
      <c r="E1718" s="2"/>
      <c r="F1718" s="2"/>
      <c r="G1718" s="3">
        <v>46254</v>
      </c>
      <c r="H1718" s="2" t="s">
        <v>7676</v>
      </c>
      <c r="I1718" s="3">
        <v>46254</v>
      </c>
      <c r="J1718" s="2" t="s">
        <v>7677</v>
      </c>
      <c r="K1718" s="2"/>
      <c r="L1718" s="2"/>
      <c r="M1718" s="2" t="s">
        <v>90</v>
      </c>
      <c r="N1718" s="3"/>
      <c r="O1718" s="2"/>
      <c r="P1718" s="2"/>
      <c r="Q1718" s="2" t="s">
        <v>26</v>
      </c>
      <c r="R1718" s="2" t="s">
        <v>26</v>
      </c>
      <c r="S1718" s="2" t="s">
        <v>26</v>
      </c>
      <c r="T1718" s="3">
        <v>46254</v>
      </c>
      <c r="U1718" s="2" t="s">
        <v>7678</v>
      </c>
      <c r="V1718" s="2" t="s">
        <v>7679</v>
      </c>
      <c r="W1718" s="2" t="s">
        <v>7680</v>
      </c>
      <c r="X1718" s="2" t="s">
        <v>113</v>
      </c>
      <c r="Y1718" s="2" t="s">
        <v>38</v>
      </c>
      <c r="Z1718" s="2" t="s">
        <v>92</v>
      </c>
      <c r="AA1718" s="2" t="s">
        <v>90</v>
      </c>
      <c r="AB1718" s="2"/>
      <c r="AC1718" s="2" t="s">
        <v>93</v>
      </c>
      <c r="AD1718" s="2">
        <v>1</v>
      </c>
      <c r="AE1718" s="2" t="s">
        <v>145</v>
      </c>
      <c r="AF1718" s="2" t="s">
        <v>146</v>
      </c>
      <c r="AG1718" s="2" t="s">
        <v>103</v>
      </c>
      <c r="AH1718" s="2" t="s">
        <v>2</v>
      </c>
      <c r="AI1718" s="2" t="s">
        <v>147</v>
      </c>
      <c r="AJ1718" s="2" t="s">
        <v>1234</v>
      </c>
      <c r="AK1718" s="2" t="s">
        <v>1235</v>
      </c>
      <c r="AL1718" s="2" t="s">
        <v>103</v>
      </c>
      <c r="AM1718" s="2" t="s">
        <v>2</v>
      </c>
      <c r="AN1718" s="2" t="s">
        <v>1237</v>
      </c>
      <c r="AO1718" s="22">
        <v>0</v>
      </c>
      <c r="AP1718" s="22">
        <v>0</v>
      </c>
      <c r="AQ1718" s="22">
        <v>0</v>
      </c>
      <c r="AR1718" s="22">
        <v>0</v>
      </c>
      <c r="AS1718" s="25">
        <v>22800</v>
      </c>
      <c r="AT1718" s="25">
        <v>0</v>
      </c>
      <c r="AU1718" s="25">
        <v>25371</v>
      </c>
      <c r="AV1718" s="25">
        <v>0</v>
      </c>
      <c r="AW1718" s="25">
        <v>22800</v>
      </c>
      <c r="AX1718" s="25">
        <v>25371</v>
      </c>
      <c r="AY1718" s="25">
        <v>2571</v>
      </c>
    </row>
    <row r="1719" spans="2:51" hidden="1">
      <c r="B1719" s="5" t="s">
        <v>20</v>
      </c>
      <c r="C1719" s="2" t="s">
        <v>144</v>
      </c>
      <c r="D1719" s="2"/>
      <c r="E1719" s="2"/>
      <c r="F1719" s="2"/>
      <c r="G1719" s="3">
        <v>46254</v>
      </c>
      <c r="H1719" s="2" t="s">
        <v>7681</v>
      </c>
      <c r="I1719" s="3">
        <v>46254</v>
      </c>
      <c r="J1719" s="2" t="s">
        <v>7682</v>
      </c>
      <c r="K1719" s="2"/>
      <c r="L1719" s="2"/>
      <c r="M1719" s="2" t="s">
        <v>90</v>
      </c>
      <c r="N1719" s="3"/>
      <c r="O1719" s="2"/>
      <c r="P1719" s="2"/>
      <c r="Q1719" s="2" t="s">
        <v>29</v>
      </c>
      <c r="R1719" s="2" t="s">
        <v>29</v>
      </c>
      <c r="S1719" s="2" t="s">
        <v>29</v>
      </c>
      <c r="T1719" s="3">
        <v>46254</v>
      </c>
      <c r="U1719" s="2" t="s">
        <v>7683</v>
      </c>
      <c r="V1719" s="2" t="s">
        <v>7684</v>
      </c>
      <c r="W1719" s="2" t="s">
        <v>926</v>
      </c>
      <c r="X1719" s="2" t="s">
        <v>113</v>
      </c>
      <c r="Y1719" s="2" t="s">
        <v>784</v>
      </c>
      <c r="Z1719" s="2" t="s">
        <v>92</v>
      </c>
      <c r="AA1719" s="2" t="s">
        <v>90</v>
      </c>
      <c r="AB1719" s="2"/>
      <c r="AC1719" s="2" t="s">
        <v>114</v>
      </c>
      <c r="AD1719" s="2">
        <v>1</v>
      </c>
      <c r="AE1719" s="2" t="s">
        <v>258</v>
      </c>
      <c r="AF1719" s="2" t="s">
        <v>258</v>
      </c>
      <c r="AG1719" s="2" t="s">
        <v>129</v>
      </c>
      <c r="AH1719" s="2" t="s">
        <v>223</v>
      </c>
      <c r="AI1719" s="2"/>
      <c r="AJ1719" s="2" t="s">
        <v>718</v>
      </c>
      <c r="AK1719" s="2" t="s">
        <v>718</v>
      </c>
      <c r="AL1719" s="2" t="s">
        <v>103</v>
      </c>
      <c r="AM1719" s="2"/>
      <c r="AN1719" s="2" t="s">
        <v>744</v>
      </c>
      <c r="AO1719" s="22">
        <v>0</v>
      </c>
      <c r="AP1719" s="22">
        <v>0</v>
      </c>
      <c r="AQ1719" s="22">
        <v>0</v>
      </c>
      <c r="AR1719" s="22">
        <v>0</v>
      </c>
      <c r="AS1719" s="25">
        <v>8140</v>
      </c>
      <c r="AT1719" s="25">
        <v>0</v>
      </c>
      <c r="AU1719" s="25">
        <v>10504</v>
      </c>
      <c r="AV1719" s="25">
        <v>0</v>
      </c>
      <c r="AW1719" s="25">
        <v>8140</v>
      </c>
      <c r="AX1719" s="25">
        <v>10504</v>
      </c>
      <c r="AY1719" s="25">
        <v>2364</v>
      </c>
    </row>
    <row r="1720" spans="2:51" hidden="1">
      <c r="B1720" s="5" t="s">
        <v>20</v>
      </c>
      <c r="C1720" s="2" t="s">
        <v>144</v>
      </c>
      <c r="D1720" s="2" t="s">
        <v>100</v>
      </c>
      <c r="E1720" s="2"/>
      <c r="F1720" s="2"/>
      <c r="G1720" s="3">
        <v>46254</v>
      </c>
      <c r="H1720" s="2" t="s">
        <v>7685</v>
      </c>
      <c r="I1720" s="3">
        <v>46254</v>
      </c>
      <c r="J1720" s="2" t="s">
        <v>7686</v>
      </c>
      <c r="K1720" s="2"/>
      <c r="L1720" s="2"/>
      <c r="M1720" s="2" t="s">
        <v>90</v>
      </c>
      <c r="N1720" s="3"/>
      <c r="O1720" s="2"/>
      <c r="P1720" s="2"/>
      <c r="Q1720" s="2" t="s">
        <v>28</v>
      </c>
      <c r="R1720" s="2" t="s">
        <v>28</v>
      </c>
      <c r="S1720" s="2" t="s">
        <v>28</v>
      </c>
      <c r="T1720" s="3">
        <v>46254</v>
      </c>
      <c r="U1720" s="2" t="s">
        <v>7687</v>
      </c>
      <c r="V1720" s="2" t="s">
        <v>7688</v>
      </c>
      <c r="W1720" s="2" t="s">
        <v>7689</v>
      </c>
      <c r="X1720" s="2" t="s">
        <v>113</v>
      </c>
      <c r="Y1720" s="2" t="s">
        <v>163</v>
      </c>
      <c r="Z1720" s="2" t="s">
        <v>92</v>
      </c>
      <c r="AA1720" s="2" t="s">
        <v>90</v>
      </c>
      <c r="AB1720" s="2"/>
      <c r="AC1720" s="2" t="s">
        <v>114</v>
      </c>
      <c r="AD1720" s="2">
        <v>1</v>
      </c>
      <c r="AE1720" s="2" t="s">
        <v>462</v>
      </c>
      <c r="AF1720" s="2" t="s">
        <v>462</v>
      </c>
      <c r="AG1720" s="2" t="s">
        <v>103</v>
      </c>
      <c r="AH1720" s="2" t="s">
        <v>7</v>
      </c>
      <c r="AI1720" s="2"/>
      <c r="AJ1720" s="2" t="s">
        <v>158</v>
      </c>
      <c r="AK1720" s="2" t="s">
        <v>158</v>
      </c>
      <c r="AL1720" s="2" t="s">
        <v>158</v>
      </c>
      <c r="AM1720" s="2" t="s">
        <v>159</v>
      </c>
      <c r="AN1720" s="2"/>
      <c r="AO1720" s="22">
        <v>0</v>
      </c>
      <c r="AP1720" s="22">
        <v>0</v>
      </c>
      <c r="AQ1720" s="22">
        <v>0</v>
      </c>
      <c r="AR1720" s="22">
        <v>0</v>
      </c>
      <c r="AS1720" s="25">
        <v>20000</v>
      </c>
      <c r="AT1720" s="25">
        <v>0</v>
      </c>
      <c r="AU1720" s="25">
        <v>30005</v>
      </c>
      <c r="AV1720" s="25">
        <v>0</v>
      </c>
      <c r="AW1720" s="25">
        <v>20000</v>
      </c>
      <c r="AX1720" s="25">
        <v>30005</v>
      </c>
      <c r="AY1720" s="25">
        <v>10005</v>
      </c>
    </row>
    <row r="1721" spans="2:51" hidden="1">
      <c r="B1721" s="5" t="s">
        <v>20</v>
      </c>
      <c r="C1721" s="2" t="s">
        <v>144</v>
      </c>
      <c r="D1721" s="2"/>
      <c r="E1721" s="2"/>
      <c r="F1721" s="2"/>
      <c r="G1721" s="3">
        <v>46254</v>
      </c>
      <c r="H1721" s="2" t="s">
        <v>7690</v>
      </c>
      <c r="I1721" s="3">
        <v>46254</v>
      </c>
      <c r="J1721" s="2" t="s">
        <v>7691</v>
      </c>
      <c r="K1721" s="2"/>
      <c r="L1721" s="2"/>
      <c r="M1721" s="2" t="s">
        <v>90</v>
      </c>
      <c r="N1721" s="3"/>
      <c r="O1721" s="2"/>
      <c r="P1721" s="2"/>
      <c r="Q1721" s="2" t="s">
        <v>27</v>
      </c>
      <c r="R1721" s="2" t="s">
        <v>27</v>
      </c>
      <c r="S1721" s="2" t="s">
        <v>27</v>
      </c>
      <c r="T1721" s="3">
        <v>46254</v>
      </c>
      <c r="U1721" s="2" t="s">
        <v>7692</v>
      </c>
      <c r="V1721" s="2" t="s">
        <v>7693</v>
      </c>
      <c r="W1721" s="2" t="s">
        <v>1063</v>
      </c>
      <c r="X1721" s="2" t="s">
        <v>113</v>
      </c>
      <c r="Y1721" s="2" t="s">
        <v>356</v>
      </c>
      <c r="Z1721" s="2" t="s">
        <v>92</v>
      </c>
      <c r="AA1721" s="2" t="s">
        <v>90</v>
      </c>
      <c r="AB1721" s="2"/>
      <c r="AC1721" s="2" t="s">
        <v>114</v>
      </c>
      <c r="AD1721" s="2">
        <v>1</v>
      </c>
      <c r="AE1721" s="2" t="s">
        <v>718</v>
      </c>
      <c r="AF1721" s="2" t="s">
        <v>718</v>
      </c>
      <c r="AG1721" s="2" t="s">
        <v>103</v>
      </c>
      <c r="AH1721" s="2"/>
      <c r="AI1721" s="2" t="s">
        <v>722</v>
      </c>
      <c r="AJ1721" s="2" t="s">
        <v>259</v>
      </c>
      <c r="AK1721" s="2" t="s">
        <v>259</v>
      </c>
      <c r="AL1721" s="2" t="s">
        <v>129</v>
      </c>
      <c r="AM1721" s="2" t="s">
        <v>150</v>
      </c>
      <c r="AN1721" s="2"/>
      <c r="AO1721" s="22">
        <v>0</v>
      </c>
      <c r="AP1721" s="22">
        <v>0</v>
      </c>
      <c r="AQ1721" s="22">
        <v>0</v>
      </c>
      <c r="AR1721" s="22">
        <v>0</v>
      </c>
      <c r="AS1721" s="25">
        <v>8190</v>
      </c>
      <c r="AT1721" s="25">
        <v>0</v>
      </c>
      <c r="AU1721" s="25">
        <v>10276</v>
      </c>
      <c r="AV1721" s="25">
        <v>0</v>
      </c>
      <c r="AW1721" s="25">
        <v>8190</v>
      </c>
      <c r="AX1721" s="25">
        <v>10276</v>
      </c>
      <c r="AY1721" s="25">
        <v>2086</v>
      </c>
    </row>
    <row r="1722" spans="2:51" hidden="1">
      <c r="B1722" s="5" t="s">
        <v>20</v>
      </c>
      <c r="C1722" s="2" t="s">
        <v>144</v>
      </c>
      <c r="D1722" s="2" t="s">
        <v>100</v>
      </c>
      <c r="E1722" s="2"/>
      <c r="F1722" s="2"/>
      <c r="G1722" s="3">
        <v>46254</v>
      </c>
      <c r="H1722" s="2" t="s">
        <v>7694</v>
      </c>
      <c r="I1722" s="3">
        <v>46254</v>
      </c>
      <c r="J1722" s="2" t="s">
        <v>7695</v>
      </c>
      <c r="K1722" s="2"/>
      <c r="L1722" s="2"/>
      <c r="M1722" s="2" t="s">
        <v>90</v>
      </c>
      <c r="N1722" s="3"/>
      <c r="O1722" s="2"/>
      <c r="P1722" s="2"/>
      <c r="Q1722" s="2" t="s">
        <v>492</v>
      </c>
      <c r="R1722" s="2" t="s">
        <v>492</v>
      </c>
      <c r="S1722" s="2" t="s">
        <v>492</v>
      </c>
      <c r="T1722" s="3">
        <v>46254</v>
      </c>
      <c r="U1722" s="2" t="s">
        <v>7696</v>
      </c>
      <c r="V1722" s="2" t="s">
        <v>7697</v>
      </c>
      <c r="W1722" s="2" t="s">
        <v>7698</v>
      </c>
      <c r="X1722" s="2" t="s">
        <v>113</v>
      </c>
      <c r="Y1722" s="2" t="s">
        <v>163</v>
      </c>
      <c r="Z1722" s="2" t="s">
        <v>92</v>
      </c>
      <c r="AA1722" s="2" t="s">
        <v>90</v>
      </c>
      <c r="AB1722" s="2"/>
      <c r="AC1722" s="2" t="s">
        <v>114</v>
      </c>
      <c r="AD1722" s="2">
        <v>1</v>
      </c>
      <c r="AE1722" s="2" t="s">
        <v>140</v>
      </c>
      <c r="AF1722" s="2" t="s">
        <v>141</v>
      </c>
      <c r="AG1722" s="2" t="s">
        <v>141</v>
      </c>
      <c r="AH1722" s="2" t="s">
        <v>142</v>
      </c>
      <c r="AI1722" s="2"/>
      <c r="AJ1722" s="2" t="s">
        <v>158</v>
      </c>
      <c r="AK1722" s="2" t="s">
        <v>158</v>
      </c>
      <c r="AL1722" s="2" t="s">
        <v>158</v>
      </c>
      <c r="AM1722" s="2" t="s">
        <v>159</v>
      </c>
      <c r="AN1722" s="2"/>
      <c r="AO1722" s="22">
        <v>0</v>
      </c>
      <c r="AP1722" s="22">
        <v>0</v>
      </c>
      <c r="AQ1722" s="22">
        <v>0</v>
      </c>
      <c r="AR1722" s="22">
        <v>0</v>
      </c>
      <c r="AS1722" s="25">
        <v>20600</v>
      </c>
      <c r="AT1722" s="25">
        <v>0</v>
      </c>
      <c r="AU1722" s="25">
        <v>26085</v>
      </c>
      <c r="AV1722" s="25">
        <v>0</v>
      </c>
      <c r="AW1722" s="25">
        <v>20600</v>
      </c>
      <c r="AX1722" s="25">
        <v>26085</v>
      </c>
      <c r="AY1722" s="25">
        <v>5485</v>
      </c>
    </row>
    <row r="1723" spans="2:51" hidden="1">
      <c r="B1723" s="5" t="s">
        <v>20</v>
      </c>
      <c r="C1723" s="2" t="s">
        <v>144</v>
      </c>
      <c r="D1723" s="2" t="s">
        <v>100</v>
      </c>
      <c r="E1723" s="2"/>
      <c r="F1723" s="2"/>
      <c r="G1723" s="3">
        <v>46254</v>
      </c>
      <c r="H1723" s="2" t="s">
        <v>7699</v>
      </c>
      <c r="I1723" s="3">
        <v>46254</v>
      </c>
      <c r="J1723" s="2" t="s">
        <v>7700</v>
      </c>
      <c r="K1723" s="2"/>
      <c r="L1723" s="2"/>
      <c r="M1723" s="2" t="s">
        <v>90</v>
      </c>
      <c r="N1723" s="3"/>
      <c r="O1723" s="2"/>
      <c r="P1723" s="2"/>
      <c r="Q1723" s="2" t="s">
        <v>492</v>
      </c>
      <c r="R1723" s="2" t="s">
        <v>492</v>
      </c>
      <c r="S1723" s="2" t="s">
        <v>492</v>
      </c>
      <c r="T1723" s="3">
        <v>46254</v>
      </c>
      <c r="U1723" s="2" t="s">
        <v>7701</v>
      </c>
      <c r="V1723" s="2" t="s">
        <v>7702</v>
      </c>
      <c r="W1723" s="2" t="s">
        <v>7703</v>
      </c>
      <c r="X1723" s="2" t="s">
        <v>113</v>
      </c>
      <c r="Y1723" s="2" t="s">
        <v>163</v>
      </c>
      <c r="Z1723" s="2" t="s">
        <v>92</v>
      </c>
      <c r="AA1723" s="2" t="s">
        <v>90</v>
      </c>
      <c r="AB1723" s="2"/>
      <c r="AC1723" s="2" t="s">
        <v>114</v>
      </c>
      <c r="AD1723" s="2">
        <v>1</v>
      </c>
      <c r="AE1723" s="2" t="s">
        <v>140</v>
      </c>
      <c r="AF1723" s="2" t="s">
        <v>141</v>
      </c>
      <c r="AG1723" s="2" t="s">
        <v>141</v>
      </c>
      <c r="AH1723" s="2" t="s">
        <v>142</v>
      </c>
      <c r="AI1723" s="2"/>
      <c r="AJ1723" s="2" t="s">
        <v>158</v>
      </c>
      <c r="AK1723" s="2" t="s">
        <v>158</v>
      </c>
      <c r="AL1723" s="2" t="s">
        <v>158</v>
      </c>
      <c r="AM1723" s="2" t="s">
        <v>159</v>
      </c>
      <c r="AN1723" s="2"/>
      <c r="AO1723" s="22">
        <v>0</v>
      </c>
      <c r="AP1723" s="22">
        <v>0</v>
      </c>
      <c r="AQ1723" s="22">
        <v>0</v>
      </c>
      <c r="AR1723" s="22">
        <v>0</v>
      </c>
      <c r="AS1723" s="25">
        <v>20600</v>
      </c>
      <c r="AT1723" s="25">
        <v>0</v>
      </c>
      <c r="AU1723" s="25">
        <v>26085</v>
      </c>
      <c r="AV1723" s="25">
        <v>0</v>
      </c>
      <c r="AW1723" s="25">
        <v>20600</v>
      </c>
      <c r="AX1723" s="25">
        <v>26085</v>
      </c>
      <c r="AY1723" s="25">
        <v>5485</v>
      </c>
    </row>
    <row r="1724" spans="2:51" hidden="1">
      <c r="B1724" s="5" t="s">
        <v>20</v>
      </c>
      <c r="C1724" s="2" t="s">
        <v>144</v>
      </c>
      <c r="D1724" s="2" t="s">
        <v>100</v>
      </c>
      <c r="E1724" s="2"/>
      <c r="F1724" s="2"/>
      <c r="G1724" s="3">
        <v>46254</v>
      </c>
      <c r="H1724" s="2" t="s">
        <v>7704</v>
      </c>
      <c r="I1724" s="3">
        <v>46254</v>
      </c>
      <c r="J1724" s="2" t="s">
        <v>7705</v>
      </c>
      <c r="K1724" s="2"/>
      <c r="L1724" s="2"/>
      <c r="M1724" s="2" t="s">
        <v>90</v>
      </c>
      <c r="N1724" s="3"/>
      <c r="O1724" s="2"/>
      <c r="P1724" s="2"/>
      <c r="Q1724" s="2" t="s">
        <v>492</v>
      </c>
      <c r="R1724" s="2" t="s">
        <v>492</v>
      </c>
      <c r="S1724" s="2" t="s">
        <v>492</v>
      </c>
      <c r="T1724" s="3">
        <v>46254</v>
      </c>
      <c r="U1724" s="2" t="s">
        <v>7706</v>
      </c>
      <c r="V1724" s="2" t="s">
        <v>7702</v>
      </c>
      <c r="W1724" s="2" t="s">
        <v>1116</v>
      </c>
      <c r="X1724" s="2" t="s">
        <v>91</v>
      </c>
      <c r="Y1724" s="2" t="s">
        <v>163</v>
      </c>
      <c r="Z1724" s="2" t="s">
        <v>92</v>
      </c>
      <c r="AA1724" s="2" t="s">
        <v>90</v>
      </c>
      <c r="AB1724" s="2"/>
      <c r="AC1724" s="2" t="s">
        <v>114</v>
      </c>
      <c r="AD1724" s="2">
        <v>1</v>
      </c>
      <c r="AE1724" s="2" t="s">
        <v>140</v>
      </c>
      <c r="AF1724" s="2" t="s">
        <v>141</v>
      </c>
      <c r="AG1724" s="2" t="s">
        <v>141</v>
      </c>
      <c r="AH1724" s="2" t="s">
        <v>142</v>
      </c>
      <c r="AI1724" s="2"/>
      <c r="AJ1724" s="2" t="s">
        <v>158</v>
      </c>
      <c r="AK1724" s="2" t="s">
        <v>158</v>
      </c>
      <c r="AL1724" s="2" t="s">
        <v>158</v>
      </c>
      <c r="AM1724" s="2" t="s">
        <v>159</v>
      </c>
      <c r="AN1724" s="2"/>
      <c r="AO1724" s="22">
        <v>0</v>
      </c>
      <c r="AP1724" s="22">
        <v>0</v>
      </c>
      <c r="AQ1724" s="22">
        <v>0</v>
      </c>
      <c r="AR1724" s="22">
        <v>0</v>
      </c>
      <c r="AS1724" s="25">
        <v>20600</v>
      </c>
      <c r="AT1724" s="25">
        <v>0</v>
      </c>
      <c r="AU1724" s="25">
        <v>26085</v>
      </c>
      <c r="AV1724" s="25">
        <v>0</v>
      </c>
      <c r="AW1724" s="25">
        <v>20600</v>
      </c>
      <c r="AX1724" s="25">
        <v>26085</v>
      </c>
      <c r="AY1724" s="25">
        <v>5485</v>
      </c>
    </row>
    <row r="1725" spans="2:51" hidden="1">
      <c r="B1725" s="5" t="s">
        <v>20</v>
      </c>
      <c r="C1725" s="2" t="s">
        <v>144</v>
      </c>
      <c r="D1725" s="2" t="s">
        <v>100</v>
      </c>
      <c r="E1725" s="2"/>
      <c r="F1725" s="2"/>
      <c r="G1725" s="3">
        <v>46254</v>
      </c>
      <c r="H1725" s="2" t="s">
        <v>7707</v>
      </c>
      <c r="I1725" s="3">
        <v>46254</v>
      </c>
      <c r="J1725" s="2" t="s">
        <v>7708</v>
      </c>
      <c r="K1725" s="2"/>
      <c r="L1725" s="2"/>
      <c r="M1725" s="2" t="s">
        <v>90</v>
      </c>
      <c r="N1725" s="3"/>
      <c r="O1725" s="2"/>
      <c r="P1725" s="2"/>
      <c r="Q1725" s="2" t="s">
        <v>28</v>
      </c>
      <c r="R1725" s="2" t="s">
        <v>28</v>
      </c>
      <c r="S1725" s="2" t="s">
        <v>28</v>
      </c>
      <c r="T1725" s="3">
        <v>46254</v>
      </c>
      <c r="U1725" s="2" t="s">
        <v>7709</v>
      </c>
      <c r="V1725" s="2" t="s">
        <v>7710</v>
      </c>
      <c r="W1725" s="2" t="s">
        <v>828</v>
      </c>
      <c r="X1725" s="2" t="s">
        <v>113</v>
      </c>
      <c r="Y1725" s="2" t="s">
        <v>829</v>
      </c>
      <c r="Z1725" s="2" t="s">
        <v>92</v>
      </c>
      <c r="AA1725" s="2" t="s">
        <v>90</v>
      </c>
      <c r="AB1725" s="2"/>
      <c r="AC1725" s="2" t="s">
        <v>114</v>
      </c>
      <c r="AD1725" s="2">
        <v>1</v>
      </c>
      <c r="AE1725" s="2" t="s">
        <v>462</v>
      </c>
      <c r="AF1725" s="2" t="s">
        <v>462</v>
      </c>
      <c r="AG1725" s="2" t="s">
        <v>103</v>
      </c>
      <c r="AH1725" s="2" t="s">
        <v>7</v>
      </c>
      <c r="AI1725" s="2"/>
      <c r="AJ1725" s="2" t="s">
        <v>266</v>
      </c>
      <c r="AK1725" s="2" t="s">
        <v>267</v>
      </c>
      <c r="AL1725" s="2" t="s">
        <v>126</v>
      </c>
      <c r="AM1725" s="2" t="s">
        <v>132</v>
      </c>
      <c r="AN1725" s="2" t="s">
        <v>374</v>
      </c>
      <c r="AO1725" s="22">
        <v>0</v>
      </c>
      <c r="AP1725" s="22">
        <v>0</v>
      </c>
      <c r="AQ1725" s="22">
        <v>0</v>
      </c>
      <c r="AR1725" s="22">
        <v>0</v>
      </c>
      <c r="AS1725" s="25">
        <v>9400</v>
      </c>
      <c r="AT1725" s="25">
        <v>0</v>
      </c>
      <c r="AU1725" s="25">
        <v>10598</v>
      </c>
      <c r="AV1725" s="25">
        <v>0</v>
      </c>
      <c r="AW1725" s="25">
        <v>9400</v>
      </c>
      <c r="AX1725" s="25">
        <v>10598</v>
      </c>
      <c r="AY1725" s="25">
        <v>1198</v>
      </c>
    </row>
    <row r="1726" spans="2:51" hidden="1">
      <c r="B1726" s="5" t="s">
        <v>20</v>
      </c>
      <c r="C1726" s="2" t="s">
        <v>144</v>
      </c>
      <c r="D1726" s="2" t="s">
        <v>100</v>
      </c>
      <c r="E1726" s="2"/>
      <c r="F1726" s="2"/>
      <c r="G1726" s="3">
        <v>46254</v>
      </c>
      <c r="H1726" s="2" t="s">
        <v>7711</v>
      </c>
      <c r="I1726" s="3">
        <v>46254</v>
      </c>
      <c r="J1726" s="2" t="s">
        <v>7712</v>
      </c>
      <c r="K1726" s="2"/>
      <c r="L1726" s="2"/>
      <c r="M1726" s="2" t="s">
        <v>90</v>
      </c>
      <c r="N1726" s="3"/>
      <c r="O1726" s="2"/>
      <c r="P1726" s="2"/>
      <c r="Q1726" s="2" t="s">
        <v>28</v>
      </c>
      <c r="R1726" s="2" t="s">
        <v>28</v>
      </c>
      <c r="S1726" s="2" t="s">
        <v>28</v>
      </c>
      <c r="T1726" s="3">
        <v>46254</v>
      </c>
      <c r="U1726" s="2" t="s">
        <v>7713</v>
      </c>
      <c r="V1726" s="2" t="s">
        <v>7710</v>
      </c>
      <c r="W1726" s="2" t="s">
        <v>1074</v>
      </c>
      <c r="X1726" s="2" t="s">
        <v>113</v>
      </c>
      <c r="Y1726" s="2" t="s">
        <v>943</v>
      </c>
      <c r="Z1726" s="2" t="s">
        <v>92</v>
      </c>
      <c r="AA1726" s="2" t="s">
        <v>90</v>
      </c>
      <c r="AB1726" s="2"/>
      <c r="AC1726" s="2" t="s">
        <v>114</v>
      </c>
      <c r="AD1726" s="2">
        <v>1</v>
      </c>
      <c r="AE1726" s="2" t="s">
        <v>462</v>
      </c>
      <c r="AF1726" s="2" t="s">
        <v>462</v>
      </c>
      <c r="AG1726" s="2" t="s">
        <v>103</v>
      </c>
      <c r="AH1726" s="2" t="s">
        <v>7</v>
      </c>
      <c r="AI1726" s="2"/>
      <c r="AJ1726" s="2" t="s">
        <v>266</v>
      </c>
      <c r="AK1726" s="2" t="s">
        <v>267</v>
      </c>
      <c r="AL1726" s="2" t="s">
        <v>126</v>
      </c>
      <c r="AM1726" s="2" t="s">
        <v>132</v>
      </c>
      <c r="AN1726" s="2" t="s">
        <v>324</v>
      </c>
      <c r="AO1726" s="22">
        <v>0</v>
      </c>
      <c r="AP1726" s="22">
        <v>0</v>
      </c>
      <c r="AQ1726" s="22">
        <v>0</v>
      </c>
      <c r="AR1726" s="22">
        <v>0</v>
      </c>
      <c r="AS1726" s="25">
        <v>9400</v>
      </c>
      <c r="AT1726" s="25">
        <v>0</v>
      </c>
      <c r="AU1726" s="25">
        <v>10598</v>
      </c>
      <c r="AV1726" s="25">
        <v>0</v>
      </c>
      <c r="AW1726" s="25">
        <v>9400</v>
      </c>
      <c r="AX1726" s="25">
        <v>10598</v>
      </c>
      <c r="AY1726" s="25">
        <v>1198</v>
      </c>
    </row>
    <row r="1727" spans="2:51" hidden="1">
      <c r="B1727" s="5" t="s">
        <v>20</v>
      </c>
      <c r="C1727" s="2" t="s">
        <v>144</v>
      </c>
      <c r="D1727" s="2" t="s">
        <v>100</v>
      </c>
      <c r="E1727" s="2"/>
      <c r="F1727" s="2"/>
      <c r="G1727" s="3">
        <v>46254</v>
      </c>
      <c r="H1727" s="2" t="s">
        <v>7714</v>
      </c>
      <c r="I1727" s="3">
        <v>46254</v>
      </c>
      <c r="J1727" s="2" t="s">
        <v>7715</v>
      </c>
      <c r="K1727" s="2"/>
      <c r="L1727" s="2"/>
      <c r="M1727" s="2" t="s">
        <v>90</v>
      </c>
      <c r="N1727" s="3"/>
      <c r="O1727" s="2"/>
      <c r="P1727" s="2"/>
      <c r="Q1727" s="2" t="s">
        <v>29</v>
      </c>
      <c r="R1727" s="2" t="s">
        <v>29</v>
      </c>
      <c r="S1727" s="2" t="s">
        <v>29</v>
      </c>
      <c r="T1727" s="3">
        <v>46254</v>
      </c>
      <c r="U1727" s="2" t="s">
        <v>7716</v>
      </c>
      <c r="V1727" s="2" t="s">
        <v>7345</v>
      </c>
      <c r="W1727" s="2" t="s">
        <v>1179</v>
      </c>
      <c r="X1727" s="2" t="s">
        <v>113</v>
      </c>
      <c r="Y1727" s="2" t="s">
        <v>547</v>
      </c>
      <c r="Z1727" s="2" t="s">
        <v>92</v>
      </c>
      <c r="AA1727" s="2" t="s">
        <v>90</v>
      </c>
      <c r="AB1727" s="2"/>
      <c r="AC1727" s="2" t="s">
        <v>114</v>
      </c>
      <c r="AD1727" s="2">
        <v>1</v>
      </c>
      <c r="AE1727" s="2" t="s">
        <v>352</v>
      </c>
      <c r="AF1727" s="2" t="s">
        <v>352</v>
      </c>
      <c r="AG1727" s="2" t="s">
        <v>103</v>
      </c>
      <c r="AH1727" s="2"/>
      <c r="AI1727" s="2"/>
      <c r="AJ1727" s="2" t="s">
        <v>123</v>
      </c>
      <c r="AK1727" s="2" t="s">
        <v>13</v>
      </c>
      <c r="AL1727" s="2" t="s">
        <v>13</v>
      </c>
      <c r="AM1727" s="2" t="s">
        <v>124</v>
      </c>
      <c r="AN1727" s="2"/>
      <c r="AO1727" s="22">
        <v>0</v>
      </c>
      <c r="AP1727" s="22">
        <v>0</v>
      </c>
      <c r="AQ1727" s="22">
        <v>0</v>
      </c>
      <c r="AR1727" s="22">
        <v>0</v>
      </c>
      <c r="AS1727" s="25">
        <v>27000</v>
      </c>
      <c r="AT1727" s="25">
        <v>0</v>
      </c>
      <c r="AU1727" s="25">
        <v>35454</v>
      </c>
      <c r="AV1727" s="25">
        <v>0</v>
      </c>
      <c r="AW1727" s="25">
        <v>27000</v>
      </c>
      <c r="AX1727" s="25">
        <v>35454</v>
      </c>
      <c r="AY1727" s="25">
        <v>8454</v>
      </c>
    </row>
    <row r="1728" spans="2:51" hidden="1">
      <c r="B1728" s="5" t="s">
        <v>20</v>
      </c>
      <c r="C1728" s="2" t="s">
        <v>144</v>
      </c>
      <c r="D1728" s="2"/>
      <c r="E1728" s="2"/>
      <c r="F1728" s="2"/>
      <c r="G1728" s="3">
        <v>46254</v>
      </c>
      <c r="H1728" s="2" t="s">
        <v>7717</v>
      </c>
      <c r="I1728" s="3">
        <v>46254</v>
      </c>
      <c r="J1728" s="2" t="s">
        <v>7718</v>
      </c>
      <c r="K1728" s="2"/>
      <c r="L1728" s="2"/>
      <c r="M1728" s="2" t="s">
        <v>90</v>
      </c>
      <c r="N1728" s="3"/>
      <c r="O1728" s="2"/>
      <c r="P1728" s="2"/>
      <c r="Q1728" s="2" t="s">
        <v>36</v>
      </c>
      <c r="R1728" s="2" t="s">
        <v>36</v>
      </c>
      <c r="S1728" s="2" t="s">
        <v>36</v>
      </c>
      <c r="T1728" s="3">
        <v>46254</v>
      </c>
      <c r="U1728" s="2" t="s">
        <v>7719</v>
      </c>
      <c r="V1728" s="2" t="s">
        <v>7720</v>
      </c>
      <c r="W1728" s="2" t="s">
        <v>793</v>
      </c>
      <c r="X1728" s="2" t="s">
        <v>113</v>
      </c>
      <c r="Y1728" s="2" t="s">
        <v>505</v>
      </c>
      <c r="Z1728" s="2" t="s">
        <v>92</v>
      </c>
      <c r="AA1728" s="2" t="s">
        <v>90</v>
      </c>
      <c r="AB1728" s="2"/>
      <c r="AC1728" s="2" t="s">
        <v>114</v>
      </c>
      <c r="AD1728" s="2">
        <v>1</v>
      </c>
      <c r="AE1728" s="2" t="s">
        <v>127</v>
      </c>
      <c r="AF1728" s="2" t="s">
        <v>127</v>
      </c>
      <c r="AG1728" s="2" t="s">
        <v>126</v>
      </c>
      <c r="AH1728" s="2" t="s">
        <v>127</v>
      </c>
      <c r="AI1728" s="2"/>
      <c r="AJ1728" s="2" t="s">
        <v>217</v>
      </c>
      <c r="AK1728" s="2" t="s">
        <v>218</v>
      </c>
      <c r="AL1728" s="2" t="s">
        <v>129</v>
      </c>
      <c r="AM1728" s="2" t="s">
        <v>219</v>
      </c>
      <c r="AN1728" s="2" t="s">
        <v>396</v>
      </c>
      <c r="AO1728" s="22">
        <v>0</v>
      </c>
      <c r="AP1728" s="22">
        <v>0</v>
      </c>
      <c r="AQ1728" s="22">
        <v>0</v>
      </c>
      <c r="AR1728" s="22">
        <v>0</v>
      </c>
      <c r="AS1728" s="25">
        <v>12216</v>
      </c>
      <c r="AT1728" s="25">
        <v>0</v>
      </c>
      <c r="AU1728" s="25">
        <v>13371</v>
      </c>
      <c r="AV1728" s="25">
        <v>0</v>
      </c>
      <c r="AW1728" s="25">
        <v>12216</v>
      </c>
      <c r="AX1728" s="25">
        <v>13371</v>
      </c>
      <c r="AY1728" s="25">
        <v>1155</v>
      </c>
    </row>
    <row r="1729" spans="2:51" hidden="1">
      <c r="B1729" s="5" t="s">
        <v>20</v>
      </c>
      <c r="C1729" s="2" t="s">
        <v>144</v>
      </c>
      <c r="D1729" s="2"/>
      <c r="E1729" s="2"/>
      <c r="F1729" s="2"/>
      <c r="G1729" s="3">
        <v>46254</v>
      </c>
      <c r="H1729" s="2" t="s">
        <v>7721</v>
      </c>
      <c r="I1729" s="3">
        <v>46254</v>
      </c>
      <c r="J1729" s="2" t="s">
        <v>7722</v>
      </c>
      <c r="K1729" s="2"/>
      <c r="L1729" s="2"/>
      <c r="M1729" s="2" t="s">
        <v>90</v>
      </c>
      <c r="N1729" s="3"/>
      <c r="O1729" s="2"/>
      <c r="P1729" s="2"/>
      <c r="Q1729" s="2" t="s">
        <v>486</v>
      </c>
      <c r="R1729" s="2" t="s">
        <v>486</v>
      </c>
      <c r="S1729" s="2" t="s">
        <v>486</v>
      </c>
      <c r="T1729" s="3">
        <v>46254</v>
      </c>
      <c r="U1729" s="2" t="s">
        <v>7723</v>
      </c>
      <c r="V1729" s="2" t="s">
        <v>7724</v>
      </c>
      <c r="W1729" s="2" t="s">
        <v>687</v>
      </c>
      <c r="X1729" s="2" t="s">
        <v>91</v>
      </c>
      <c r="Y1729" s="2" t="s">
        <v>519</v>
      </c>
      <c r="Z1729" s="2" t="s">
        <v>92</v>
      </c>
      <c r="AA1729" s="2" t="s">
        <v>90</v>
      </c>
      <c r="AB1729" s="2"/>
      <c r="AC1729" s="2" t="s">
        <v>93</v>
      </c>
      <c r="AD1729" s="2">
        <v>1</v>
      </c>
      <c r="AE1729" s="2" t="s">
        <v>609</v>
      </c>
      <c r="AF1729" s="2" t="s">
        <v>609</v>
      </c>
      <c r="AG1729" s="2" t="s">
        <v>103</v>
      </c>
      <c r="AH1729" s="2"/>
      <c r="AI1729" s="2"/>
      <c r="AJ1729" s="2" t="s">
        <v>122</v>
      </c>
      <c r="AK1729" s="2" t="s">
        <v>122</v>
      </c>
      <c r="AL1729" s="2" t="s">
        <v>103</v>
      </c>
      <c r="AM1729" s="2" t="s">
        <v>122</v>
      </c>
      <c r="AN1729" s="2"/>
      <c r="AO1729" s="22">
        <v>0</v>
      </c>
      <c r="AP1729" s="22">
        <v>0</v>
      </c>
      <c r="AQ1729" s="22">
        <v>0</v>
      </c>
      <c r="AR1729" s="22">
        <v>0</v>
      </c>
      <c r="AS1729" s="25">
        <v>12500</v>
      </c>
      <c r="AT1729" s="25">
        <v>0</v>
      </c>
      <c r="AU1729" s="25">
        <v>19165</v>
      </c>
      <c r="AV1729" s="25">
        <v>0</v>
      </c>
      <c r="AW1729" s="25">
        <v>12500</v>
      </c>
      <c r="AX1729" s="25">
        <v>19165</v>
      </c>
      <c r="AY1729" s="25">
        <v>6665</v>
      </c>
    </row>
    <row r="1730" spans="2:51" hidden="1">
      <c r="B1730" s="5" t="s">
        <v>20</v>
      </c>
      <c r="C1730" s="2" t="s">
        <v>144</v>
      </c>
      <c r="D1730" s="2"/>
      <c r="E1730" s="2"/>
      <c r="F1730" s="2"/>
      <c r="G1730" s="3">
        <v>46254</v>
      </c>
      <c r="H1730" s="2" t="s">
        <v>7725</v>
      </c>
      <c r="I1730" s="3">
        <v>46254</v>
      </c>
      <c r="J1730" s="2" t="s">
        <v>7726</v>
      </c>
      <c r="K1730" s="2"/>
      <c r="L1730" s="2"/>
      <c r="M1730" s="2" t="s">
        <v>90</v>
      </c>
      <c r="N1730" s="3"/>
      <c r="O1730" s="2"/>
      <c r="P1730" s="2"/>
      <c r="Q1730" s="2" t="s">
        <v>33</v>
      </c>
      <c r="R1730" s="2" t="s">
        <v>33</v>
      </c>
      <c r="S1730" s="2" t="s">
        <v>33</v>
      </c>
      <c r="T1730" s="3">
        <v>46254</v>
      </c>
      <c r="U1730" s="2" t="s">
        <v>7727</v>
      </c>
      <c r="V1730" s="2" t="s">
        <v>7728</v>
      </c>
      <c r="W1730" s="2" t="s">
        <v>648</v>
      </c>
      <c r="X1730" s="2" t="s">
        <v>113</v>
      </c>
      <c r="Y1730" s="2" t="s">
        <v>221</v>
      </c>
      <c r="Z1730" s="2" t="s">
        <v>92</v>
      </c>
      <c r="AA1730" s="2" t="s">
        <v>90</v>
      </c>
      <c r="AB1730" s="2"/>
      <c r="AC1730" s="2" t="s">
        <v>93</v>
      </c>
      <c r="AD1730" s="2">
        <v>1</v>
      </c>
      <c r="AE1730" s="2" t="s">
        <v>583</v>
      </c>
      <c r="AF1730" s="2" t="s">
        <v>583</v>
      </c>
      <c r="AG1730" s="2" t="s">
        <v>129</v>
      </c>
      <c r="AH1730" s="2" t="s">
        <v>150</v>
      </c>
      <c r="AI1730" s="2" t="s">
        <v>584</v>
      </c>
      <c r="AJ1730" s="2" t="s">
        <v>258</v>
      </c>
      <c r="AK1730" s="2" t="s">
        <v>258</v>
      </c>
      <c r="AL1730" s="2" t="s">
        <v>129</v>
      </c>
      <c r="AM1730" s="2" t="s">
        <v>223</v>
      </c>
      <c r="AN1730" s="2"/>
      <c r="AO1730" s="22">
        <v>0</v>
      </c>
      <c r="AP1730" s="22">
        <v>0</v>
      </c>
      <c r="AQ1730" s="22">
        <v>0</v>
      </c>
      <c r="AR1730" s="22">
        <v>0</v>
      </c>
      <c r="AS1730" s="25">
        <v>11621</v>
      </c>
      <c r="AT1730" s="25">
        <v>0</v>
      </c>
      <c r="AU1730" s="25">
        <v>13307</v>
      </c>
      <c r="AV1730" s="25">
        <v>0</v>
      </c>
      <c r="AW1730" s="25">
        <v>11621</v>
      </c>
      <c r="AX1730" s="25">
        <v>13307</v>
      </c>
      <c r="AY1730" s="25">
        <v>1686</v>
      </c>
    </row>
    <row r="1731" spans="2:51" hidden="1">
      <c r="B1731" s="5" t="s">
        <v>20</v>
      </c>
      <c r="C1731" s="2" t="s">
        <v>144</v>
      </c>
      <c r="D1731" s="2"/>
      <c r="E1731" s="2"/>
      <c r="F1731" s="2"/>
      <c r="G1731" s="3">
        <v>46254</v>
      </c>
      <c r="H1731" s="2" t="s">
        <v>7729</v>
      </c>
      <c r="I1731" s="3">
        <v>46254</v>
      </c>
      <c r="J1731" s="2" t="s">
        <v>7730</v>
      </c>
      <c r="K1731" s="2"/>
      <c r="L1731" s="2"/>
      <c r="M1731" s="2" t="s">
        <v>90</v>
      </c>
      <c r="N1731" s="3"/>
      <c r="O1731" s="2"/>
      <c r="P1731" s="2"/>
      <c r="Q1731" s="2" t="s">
        <v>33</v>
      </c>
      <c r="R1731" s="2" t="s">
        <v>33</v>
      </c>
      <c r="S1731" s="2" t="s">
        <v>33</v>
      </c>
      <c r="T1731" s="3">
        <v>46254</v>
      </c>
      <c r="U1731" s="2" t="s">
        <v>7731</v>
      </c>
      <c r="V1731" s="2" t="s">
        <v>7732</v>
      </c>
      <c r="W1731" s="2" t="s">
        <v>947</v>
      </c>
      <c r="X1731" s="2" t="s">
        <v>113</v>
      </c>
      <c r="Y1731" s="2" t="s">
        <v>221</v>
      </c>
      <c r="Z1731" s="2" t="s">
        <v>92</v>
      </c>
      <c r="AA1731" s="2" t="s">
        <v>90</v>
      </c>
      <c r="AB1731" s="2"/>
      <c r="AC1731" s="2" t="s">
        <v>93</v>
      </c>
      <c r="AD1731" s="2">
        <v>1</v>
      </c>
      <c r="AE1731" s="2" t="s">
        <v>583</v>
      </c>
      <c r="AF1731" s="2" t="s">
        <v>583</v>
      </c>
      <c r="AG1731" s="2" t="s">
        <v>129</v>
      </c>
      <c r="AH1731" s="2" t="s">
        <v>150</v>
      </c>
      <c r="AI1731" s="2" t="s">
        <v>584</v>
      </c>
      <c r="AJ1731" s="2" t="s">
        <v>258</v>
      </c>
      <c r="AK1731" s="2" t="s">
        <v>258</v>
      </c>
      <c r="AL1731" s="2" t="s">
        <v>129</v>
      </c>
      <c r="AM1731" s="2" t="s">
        <v>223</v>
      </c>
      <c r="AN1731" s="2"/>
      <c r="AO1731" s="22">
        <v>0</v>
      </c>
      <c r="AP1731" s="22">
        <v>0</v>
      </c>
      <c r="AQ1731" s="22">
        <v>0</v>
      </c>
      <c r="AR1731" s="22">
        <v>0</v>
      </c>
      <c r="AS1731" s="25">
        <v>13682</v>
      </c>
      <c r="AT1731" s="25">
        <v>0</v>
      </c>
      <c r="AU1731" s="25">
        <v>16090</v>
      </c>
      <c r="AV1731" s="25">
        <v>0</v>
      </c>
      <c r="AW1731" s="25">
        <v>13682</v>
      </c>
      <c r="AX1731" s="25">
        <v>16090</v>
      </c>
      <c r="AY1731" s="25">
        <v>2408</v>
      </c>
    </row>
    <row r="1732" spans="2:51" hidden="1">
      <c r="B1732" s="5" t="s">
        <v>20</v>
      </c>
      <c r="C1732" s="2" t="s">
        <v>144</v>
      </c>
      <c r="D1732" s="2"/>
      <c r="E1732" s="2"/>
      <c r="F1732" s="2"/>
      <c r="G1732" s="3">
        <v>46254</v>
      </c>
      <c r="H1732" s="2" t="s">
        <v>7733</v>
      </c>
      <c r="I1732" s="3">
        <v>46254</v>
      </c>
      <c r="J1732" s="2" t="s">
        <v>7734</v>
      </c>
      <c r="K1732" s="2"/>
      <c r="L1732" s="2"/>
      <c r="M1732" s="2" t="s">
        <v>90</v>
      </c>
      <c r="N1732" s="3"/>
      <c r="O1732" s="2"/>
      <c r="P1732" s="2"/>
      <c r="Q1732" s="2" t="s">
        <v>33</v>
      </c>
      <c r="R1732" s="2" t="s">
        <v>33</v>
      </c>
      <c r="S1732" s="2" t="s">
        <v>33</v>
      </c>
      <c r="T1732" s="3">
        <v>46254</v>
      </c>
      <c r="U1732" s="2" t="s">
        <v>7735</v>
      </c>
      <c r="V1732" s="2" t="s">
        <v>7736</v>
      </c>
      <c r="W1732" s="2" t="s">
        <v>948</v>
      </c>
      <c r="X1732" s="2" t="s">
        <v>113</v>
      </c>
      <c r="Y1732" s="2" t="s">
        <v>221</v>
      </c>
      <c r="Z1732" s="2" t="s">
        <v>92</v>
      </c>
      <c r="AA1732" s="2" t="s">
        <v>90</v>
      </c>
      <c r="AB1732" s="2"/>
      <c r="AC1732" s="2" t="s">
        <v>93</v>
      </c>
      <c r="AD1732" s="2">
        <v>1</v>
      </c>
      <c r="AE1732" s="2" t="s">
        <v>583</v>
      </c>
      <c r="AF1732" s="2" t="s">
        <v>583</v>
      </c>
      <c r="AG1732" s="2" t="s">
        <v>129</v>
      </c>
      <c r="AH1732" s="2" t="s">
        <v>150</v>
      </c>
      <c r="AI1732" s="2" t="s">
        <v>584</v>
      </c>
      <c r="AJ1732" s="2" t="s">
        <v>258</v>
      </c>
      <c r="AK1732" s="2" t="s">
        <v>258</v>
      </c>
      <c r="AL1732" s="2" t="s">
        <v>129</v>
      </c>
      <c r="AM1732" s="2" t="s">
        <v>223</v>
      </c>
      <c r="AN1732" s="2"/>
      <c r="AO1732" s="22">
        <v>0</v>
      </c>
      <c r="AP1732" s="22">
        <v>0</v>
      </c>
      <c r="AQ1732" s="22">
        <v>0</v>
      </c>
      <c r="AR1732" s="22">
        <v>0</v>
      </c>
      <c r="AS1732" s="25">
        <v>13682</v>
      </c>
      <c r="AT1732" s="25">
        <v>0</v>
      </c>
      <c r="AU1732" s="25">
        <v>18873</v>
      </c>
      <c r="AV1732" s="25">
        <v>0</v>
      </c>
      <c r="AW1732" s="25">
        <v>13682</v>
      </c>
      <c r="AX1732" s="25">
        <v>18873</v>
      </c>
      <c r="AY1732" s="25">
        <v>5191</v>
      </c>
    </row>
    <row r="1733" spans="2:51" hidden="1">
      <c r="B1733" s="5" t="s">
        <v>20</v>
      </c>
      <c r="C1733" s="2" t="s">
        <v>144</v>
      </c>
      <c r="D1733" s="2"/>
      <c r="E1733" s="2"/>
      <c r="F1733" s="2"/>
      <c r="G1733" s="3">
        <v>46254</v>
      </c>
      <c r="H1733" s="2" t="s">
        <v>7737</v>
      </c>
      <c r="I1733" s="3">
        <v>46254</v>
      </c>
      <c r="J1733" s="2" t="s">
        <v>7738</v>
      </c>
      <c r="K1733" s="2"/>
      <c r="L1733" s="2"/>
      <c r="M1733" s="2" t="s">
        <v>90</v>
      </c>
      <c r="N1733" s="3"/>
      <c r="O1733" s="2"/>
      <c r="P1733" s="2"/>
      <c r="Q1733" s="2" t="s">
        <v>33</v>
      </c>
      <c r="R1733" s="2" t="s">
        <v>33</v>
      </c>
      <c r="S1733" s="2" t="s">
        <v>33</v>
      </c>
      <c r="T1733" s="3">
        <v>46254</v>
      </c>
      <c r="U1733" s="2" t="s">
        <v>7739</v>
      </c>
      <c r="V1733" s="2" t="s">
        <v>7740</v>
      </c>
      <c r="W1733" s="2" t="s">
        <v>4422</v>
      </c>
      <c r="X1733" s="2" t="s">
        <v>113</v>
      </c>
      <c r="Y1733" s="2" t="s">
        <v>221</v>
      </c>
      <c r="Z1733" s="2" t="s">
        <v>92</v>
      </c>
      <c r="AA1733" s="2" t="s">
        <v>90</v>
      </c>
      <c r="AB1733" s="2"/>
      <c r="AC1733" s="2" t="s">
        <v>93</v>
      </c>
      <c r="AD1733" s="2">
        <v>1</v>
      </c>
      <c r="AE1733" s="2" t="s">
        <v>583</v>
      </c>
      <c r="AF1733" s="2" t="s">
        <v>583</v>
      </c>
      <c r="AG1733" s="2" t="s">
        <v>129</v>
      </c>
      <c r="AH1733" s="2" t="s">
        <v>150</v>
      </c>
      <c r="AI1733" s="2" t="s">
        <v>584</v>
      </c>
      <c r="AJ1733" s="2" t="s">
        <v>258</v>
      </c>
      <c r="AK1733" s="2" t="s">
        <v>258</v>
      </c>
      <c r="AL1733" s="2" t="s">
        <v>129</v>
      </c>
      <c r="AM1733" s="2" t="s">
        <v>223</v>
      </c>
      <c r="AN1733" s="2"/>
      <c r="AO1733" s="22">
        <v>0</v>
      </c>
      <c r="AP1733" s="22">
        <v>0</v>
      </c>
      <c r="AQ1733" s="22">
        <v>0</v>
      </c>
      <c r="AR1733" s="22">
        <v>0</v>
      </c>
      <c r="AS1733" s="25">
        <v>7618</v>
      </c>
      <c r="AT1733" s="25">
        <v>0</v>
      </c>
      <c r="AU1733" s="25">
        <v>8610</v>
      </c>
      <c r="AV1733" s="25">
        <v>0</v>
      </c>
      <c r="AW1733" s="25">
        <v>7618</v>
      </c>
      <c r="AX1733" s="25">
        <v>8610</v>
      </c>
      <c r="AY1733" s="25">
        <v>992</v>
      </c>
    </row>
    <row r="1734" spans="2:51" hidden="1">
      <c r="B1734" s="5" t="s">
        <v>20</v>
      </c>
      <c r="C1734" s="2" t="s">
        <v>144</v>
      </c>
      <c r="D1734" s="2" t="s">
        <v>100</v>
      </c>
      <c r="E1734" s="2"/>
      <c r="F1734" s="2"/>
      <c r="G1734" s="3">
        <v>46254</v>
      </c>
      <c r="H1734" s="2" t="s">
        <v>7741</v>
      </c>
      <c r="I1734" s="3">
        <v>46254</v>
      </c>
      <c r="J1734" s="2" t="s">
        <v>7742</v>
      </c>
      <c r="K1734" s="2"/>
      <c r="L1734" s="2"/>
      <c r="M1734" s="2" t="s">
        <v>90</v>
      </c>
      <c r="N1734" s="3"/>
      <c r="O1734" s="2"/>
      <c r="P1734" s="2"/>
      <c r="Q1734" s="2" t="s">
        <v>537</v>
      </c>
      <c r="R1734" s="2" t="s">
        <v>537</v>
      </c>
      <c r="S1734" s="2" t="s">
        <v>537</v>
      </c>
      <c r="T1734" s="3">
        <v>46254</v>
      </c>
      <c r="U1734" s="2" t="s">
        <v>7743</v>
      </c>
      <c r="V1734" s="2" t="s">
        <v>7744</v>
      </c>
      <c r="W1734" s="2" t="s">
        <v>3215</v>
      </c>
      <c r="X1734" s="2" t="s">
        <v>261</v>
      </c>
      <c r="Y1734" s="2" t="s">
        <v>262</v>
      </c>
      <c r="Z1734" s="2" t="s">
        <v>92</v>
      </c>
      <c r="AA1734" s="2" t="s">
        <v>90</v>
      </c>
      <c r="AB1734" s="2"/>
      <c r="AC1734" s="2" t="s">
        <v>93</v>
      </c>
      <c r="AD1734" s="2">
        <v>1</v>
      </c>
      <c r="AE1734" s="2" t="s">
        <v>320</v>
      </c>
      <c r="AF1734" s="2" t="s">
        <v>320</v>
      </c>
      <c r="AG1734" s="2" t="s">
        <v>103</v>
      </c>
      <c r="AH1734" s="2" t="s">
        <v>281</v>
      </c>
      <c r="AI1734" s="2"/>
      <c r="AJ1734" s="2" t="s">
        <v>102</v>
      </c>
      <c r="AK1734" s="2" t="s">
        <v>102</v>
      </c>
      <c r="AL1734" s="2" t="s">
        <v>103</v>
      </c>
      <c r="AM1734" s="2" t="s">
        <v>104</v>
      </c>
      <c r="AN1734" s="2"/>
      <c r="AO1734" s="22">
        <v>0</v>
      </c>
      <c r="AP1734" s="22">
        <v>0</v>
      </c>
      <c r="AQ1734" s="22">
        <v>0</v>
      </c>
      <c r="AR1734" s="22">
        <v>0</v>
      </c>
      <c r="AS1734" s="25">
        <v>5750</v>
      </c>
      <c r="AT1734" s="25">
        <v>0</v>
      </c>
      <c r="AU1734" s="25">
        <v>7612</v>
      </c>
      <c r="AV1734" s="25">
        <v>0</v>
      </c>
      <c r="AW1734" s="25">
        <v>5750</v>
      </c>
      <c r="AX1734" s="25">
        <v>7612</v>
      </c>
      <c r="AY1734" s="25">
        <v>1862</v>
      </c>
    </row>
    <row r="1735" spans="2:51" hidden="1">
      <c r="B1735" s="5" t="s">
        <v>20</v>
      </c>
      <c r="C1735" s="2" t="s">
        <v>144</v>
      </c>
      <c r="D1735" s="2" t="s">
        <v>100</v>
      </c>
      <c r="E1735" s="2"/>
      <c r="F1735" s="2"/>
      <c r="G1735" s="3">
        <v>46254</v>
      </c>
      <c r="H1735" s="2" t="s">
        <v>7745</v>
      </c>
      <c r="I1735" s="3">
        <v>46254</v>
      </c>
      <c r="J1735" s="2" t="s">
        <v>7746</v>
      </c>
      <c r="K1735" s="2"/>
      <c r="L1735" s="2"/>
      <c r="M1735" s="2" t="s">
        <v>90</v>
      </c>
      <c r="N1735" s="3"/>
      <c r="O1735" s="2"/>
      <c r="P1735" s="2"/>
      <c r="Q1735" s="2" t="s">
        <v>537</v>
      </c>
      <c r="R1735" s="2" t="s">
        <v>537</v>
      </c>
      <c r="S1735" s="2" t="s">
        <v>537</v>
      </c>
      <c r="T1735" s="3">
        <v>46254</v>
      </c>
      <c r="U1735" s="2" t="s">
        <v>7747</v>
      </c>
      <c r="V1735" s="2" t="s">
        <v>7748</v>
      </c>
      <c r="W1735" s="2" t="s">
        <v>376</v>
      </c>
      <c r="X1735" s="2" t="s">
        <v>91</v>
      </c>
      <c r="Y1735" s="2" t="s">
        <v>377</v>
      </c>
      <c r="Z1735" s="2" t="s">
        <v>92</v>
      </c>
      <c r="AA1735" s="2" t="s">
        <v>90</v>
      </c>
      <c r="AB1735" s="2"/>
      <c r="AC1735" s="2" t="s">
        <v>93</v>
      </c>
      <c r="AD1735" s="2">
        <v>1</v>
      </c>
      <c r="AE1735" s="2" t="s">
        <v>320</v>
      </c>
      <c r="AF1735" s="2" t="s">
        <v>320</v>
      </c>
      <c r="AG1735" s="2" t="s">
        <v>103</v>
      </c>
      <c r="AH1735" s="2" t="s">
        <v>281</v>
      </c>
      <c r="AI1735" s="2"/>
      <c r="AJ1735" s="2" t="s">
        <v>102</v>
      </c>
      <c r="AK1735" s="2" t="s">
        <v>102</v>
      </c>
      <c r="AL1735" s="2" t="s">
        <v>103</v>
      </c>
      <c r="AM1735" s="2" t="s">
        <v>104</v>
      </c>
      <c r="AN1735" s="2"/>
      <c r="AO1735" s="22">
        <v>0</v>
      </c>
      <c r="AP1735" s="22">
        <v>0</v>
      </c>
      <c r="AQ1735" s="22">
        <v>0</v>
      </c>
      <c r="AR1735" s="22">
        <v>0</v>
      </c>
      <c r="AS1735" s="25">
        <v>5700</v>
      </c>
      <c r="AT1735" s="25">
        <v>0</v>
      </c>
      <c r="AU1735" s="25">
        <v>7612</v>
      </c>
      <c r="AV1735" s="25">
        <v>0</v>
      </c>
      <c r="AW1735" s="25">
        <v>5700</v>
      </c>
      <c r="AX1735" s="25">
        <v>7612</v>
      </c>
      <c r="AY1735" s="25">
        <v>1912</v>
      </c>
    </row>
    <row r="1736" spans="2:51" hidden="1">
      <c r="B1736" s="5" t="s">
        <v>21</v>
      </c>
      <c r="C1736" s="2" t="s">
        <v>152</v>
      </c>
      <c r="D1736" s="2" t="s">
        <v>100</v>
      </c>
      <c r="E1736" s="2"/>
      <c r="F1736" s="2"/>
      <c r="G1736" s="3">
        <v>46254</v>
      </c>
      <c r="H1736" s="2" t="s">
        <v>7749</v>
      </c>
      <c r="I1736" s="3">
        <v>46254</v>
      </c>
      <c r="J1736" s="2" t="s">
        <v>7750</v>
      </c>
      <c r="K1736" s="2"/>
      <c r="L1736" s="2"/>
      <c r="M1736" s="2" t="s">
        <v>90</v>
      </c>
      <c r="N1736" s="3"/>
      <c r="O1736" s="2" t="s">
        <v>7751</v>
      </c>
      <c r="P1736" s="2"/>
      <c r="Q1736" s="2" t="s">
        <v>27</v>
      </c>
      <c r="R1736" s="2" t="s">
        <v>538</v>
      </c>
      <c r="S1736" s="2" t="s">
        <v>27</v>
      </c>
      <c r="T1736" s="3">
        <v>46254</v>
      </c>
      <c r="U1736" s="2" t="s">
        <v>7752</v>
      </c>
      <c r="V1736" s="2"/>
      <c r="W1736" s="2" t="s">
        <v>483</v>
      </c>
      <c r="X1736" s="2" t="s">
        <v>133</v>
      </c>
      <c r="Y1736" s="2" t="s">
        <v>297</v>
      </c>
      <c r="Z1736" s="2" t="s">
        <v>92</v>
      </c>
      <c r="AA1736" s="2" t="s">
        <v>90</v>
      </c>
      <c r="AB1736" s="2"/>
      <c r="AC1736" s="2" t="s">
        <v>114</v>
      </c>
      <c r="AD1736" s="2">
        <v>1</v>
      </c>
      <c r="AE1736" s="2" t="s">
        <v>539</v>
      </c>
      <c r="AF1736" s="2" t="s">
        <v>540</v>
      </c>
      <c r="AG1736" s="2" t="s">
        <v>13</v>
      </c>
      <c r="AH1736" s="2" t="s">
        <v>154</v>
      </c>
      <c r="AI1736" s="2" t="s">
        <v>541</v>
      </c>
      <c r="AJ1736" s="2" t="s">
        <v>155</v>
      </c>
      <c r="AK1736" s="2" t="s">
        <v>156</v>
      </c>
      <c r="AL1736" s="2" t="s">
        <v>129</v>
      </c>
      <c r="AM1736" s="2" t="s">
        <v>150</v>
      </c>
      <c r="AN1736" s="2" t="s">
        <v>7753</v>
      </c>
      <c r="AO1736" s="22">
        <v>27280</v>
      </c>
      <c r="AP1736" s="22">
        <v>0</v>
      </c>
      <c r="AQ1736" s="22">
        <v>0</v>
      </c>
      <c r="AR1736" s="22">
        <v>0</v>
      </c>
      <c r="AS1736" s="25">
        <v>29898.880000000001</v>
      </c>
      <c r="AT1736" s="25">
        <v>0</v>
      </c>
      <c r="AU1736" s="25">
        <v>43874.42</v>
      </c>
      <c r="AV1736" s="25">
        <v>0</v>
      </c>
      <c r="AW1736" s="25">
        <v>29898.880000000001</v>
      </c>
      <c r="AX1736" s="25">
        <v>43874.42</v>
      </c>
      <c r="AY1736" s="25">
        <v>13975.54</v>
      </c>
    </row>
    <row r="1737" spans="2:51" hidden="1">
      <c r="B1737" s="5" t="s">
        <v>21</v>
      </c>
      <c r="C1737" s="2" t="s">
        <v>152</v>
      </c>
      <c r="D1737" s="2" t="s">
        <v>100</v>
      </c>
      <c r="E1737" s="2"/>
      <c r="F1737" s="2"/>
      <c r="G1737" s="3">
        <v>46254</v>
      </c>
      <c r="H1737" s="2" t="s">
        <v>7754</v>
      </c>
      <c r="I1737" s="3">
        <v>46254</v>
      </c>
      <c r="J1737" s="2" t="s">
        <v>7755</v>
      </c>
      <c r="K1737" s="2"/>
      <c r="L1737" s="2"/>
      <c r="M1737" s="2" t="s">
        <v>90</v>
      </c>
      <c r="N1737" s="3"/>
      <c r="O1737" s="2" t="s">
        <v>7756</v>
      </c>
      <c r="P1737" s="2"/>
      <c r="Q1737" s="2" t="s">
        <v>27</v>
      </c>
      <c r="R1737" s="2" t="s">
        <v>538</v>
      </c>
      <c r="S1737" s="2" t="s">
        <v>27</v>
      </c>
      <c r="T1737" s="3">
        <v>46254</v>
      </c>
      <c r="U1737" s="2" t="s">
        <v>7757</v>
      </c>
      <c r="V1737" s="2"/>
      <c r="W1737" s="2" t="s">
        <v>335</v>
      </c>
      <c r="X1737" s="2" t="s">
        <v>133</v>
      </c>
      <c r="Y1737" s="2" t="s">
        <v>336</v>
      </c>
      <c r="Z1737" s="2" t="s">
        <v>92</v>
      </c>
      <c r="AA1737" s="2" t="s">
        <v>603</v>
      </c>
      <c r="AB1737" s="2" t="s">
        <v>604</v>
      </c>
      <c r="AC1737" s="2" t="s">
        <v>114</v>
      </c>
      <c r="AD1737" s="2">
        <v>1</v>
      </c>
      <c r="AE1737" s="2" t="s">
        <v>539</v>
      </c>
      <c r="AF1737" s="2" t="s">
        <v>540</v>
      </c>
      <c r="AG1737" s="2" t="s">
        <v>13</v>
      </c>
      <c r="AH1737" s="2" t="s">
        <v>154</v>
      </c>
      <c r="AI1737" s="2" t="s">
        <v>541</v>
      </c>
      <c r="AJ1737" s="2" t="s">
        <v>155</v>
      </c>
      <c r="AK1737" s="2" t="s">
        <v>156</v>
      </c>
      <c r="AL1737" s="2" t="s">
        <v>129</v>
      </c>
      <c r="AM1737" s="2" t="s">
        <v>150</v>
      </c>
      <c r="AN1737" s="2" t="s">
        <v>7758</v>
      </c>
      <c r="AO1737" s="22">
        <v>27280</v>
      </c>
      <c r="AP1737" s="22">
        <v>0</v>
      </c>
      <c r="AQ1737" s="22">
        <v>0</v>
      </c>
      <c r="AR1737" s="22">
        <v>0</v>
      </c>
      <c r="AS1737" s="25">
        <v>29898.880000000001</v>
      </c>
      <c r="AT1737" s="25">
        <v>0</v>
      </c>
      <c r="AU1737" s="25">
        <v>43874.42</v>
      </c>
      <c r="AV1737" s="25">
        <v>0</v>
      </c>
      <c r="AW1737" s="25">
        <v>29898.880000000001</v>
      </c>
      <c r="AX1737" s="25">
        <v>43874.42</v>
      </c>
      <c r="AY1737" s="25">
        <v>13975.54</v>
      </c>
    </row>
    <row r="1738" spans="2:51" hidden="1">
      <c r="B1738" s="5" t="s">
        <v>21</v>
      </c>
      <c r="C1738" s="2" t="s">
        <v>152</v>
      </c>
      <c r="D1738" s="2" t="s">
        <v>100</v>
      </c>
      <c r="E1738" s="2"/>
      <c r="F1738" s="2"/>
      <c r="G1738" s="3">
        <v>46254</v>
      </c>
      <c r="H1738" s="2" t="s">
        <v>7759</v>
      </c>
      <c r="I1738" s="3">
        <v>46254</v>
      </c>
      <c r="J1738" s="2" t="s">
        <v>7760</v>
      </c>
      <c r="K1738" s="2"/>
      <c r="L1738" s="2"/>
      <c r="M1738" s="2" t="s">
        <v>90</v>
      </c>
      <c r="N1738" s="3"/>
      <c r="O1738" s="2" t="s">
        <v>7761</v>
      </c>
      <c r="P1738" s="2"/>
      <c r="Q1738" s="2" t="s">
        <v>27</v>
      </c>
      <c r="R1738" s="2" t="s">
        <v>538</v>
      </c>
      <c r="S1738" s="2" t="s">
        <v>27</v>
      </c>
      <c r="T1738" s="3">
        <v>46254</v>
      </c>
      <c r="U1738" s="2" t="s">
        <v>7762</v>
      </c>
      <c r="V1738" s="2"/>
      <c r="W1738" s="2" t="s">
        <v>1118</v>
      </c>
      <c r="X1738" s="2" t="s">
        <v>133</v>
      </c>
      <c r="Y1738" s="2" t="s">
        <v>195</v>
      </c>
      <c r="Z1738" s="2" t="s">
        <v>92</v>
      </c>
      <c r="AA1738" s="2" t="s">
        <v>90</v>
      </c>
      <c r="AB1738" s="2"/>
      <c r="AC1738" s="2" t="s">
        <v>114</v>
      </c>
      <c r="AD1738" s="2">
        <v>1</v>
      </c>
      <c r="AE1738" s="2" t="s">
        <v>539</v>
      </c>
      <c r="AF1738" s="2" t="s">
        <v>540</v>
      </c>
      <c r="AG1738" s="2" t="s">
        <v>13</v>
      </c>
      <c r="AH1738" s="2" t="s">
        <v>154</v>
      </c>
      <c r="AI1738" s="2" t="s">
        <v>541</v>
      </c>
      <c r="AJ1738" s="2" t="s">
        <v>155</v>
      </c>
      <c r="AK1738" s="2" t="s">
        <v>156</v>
      </c>
      <c r="AL1738" s="2" t="s">
        <v>129</v>
      </c>
      <c r="AM1738" s="2" t="s">
        <v>150</v>
      </c>
      <c r="AN1738" s="2" t="s">
        <v>7763</v>
      </c>
      <c r="AO1738" s="22">
        <v>26400</v>
      </c>
      <c r="AP1738" s="22">
        <v>0</v>
      </c>
      <c r="AQ1738" s="22">
        <v>0</v>
      </c>
      <c r="AR1738" s="22">
        <v>0</v>
      </c>
      <c r="AS1738" s="25">
        <v>28934.400000000001</v>
      </c>
      <c r="AT1738" s="25">
        <v>0</v>
      </c>
      <c r="AU1738" s="25">
        <v>42459.12</v>
      </c>
      <c r="AV1738" s="25">
        <v>0</v>
      </c>
      <c r="AW1738" s="25">
        <v>28934.400000000001</v>
      </c>
      <c r="AX1738" s="25">
        <v>42459.12</v>
      </c>
      <c r="AY1738" s="25">
        <v>13524.72</v>
      </c>
    </row>
    <row r="1739" spans="2:51" hidden="1">
      <c r="B1739" s="5" t="s">
        <v>21</v>
      </c>
      <c r="C1739" s="2" t="s">
        <v>152</v>
      </c>
      <c r="D1739" s="2" t="s">
        <v>100</v>
      </c>
      <c r="E1739" s="2"/>
      <c r="F1739" s="2"/>
      <c r="G1739" s="3">
        <v>46254</v>
      </c>
      <c r="H1739" s="2" t="s">
        <v>7764</v>
      </c>
      <c r="I1739" s="3">
        <v>46254</v>
      </c>
      <c r="J1739" s="2" t="s">
        <v>7765</v>
      </c>
      <c r="K1739" s="2"/>
      <c r="L1739" s="2"/>
      <c r="M1739" s="2" t="s">
        <v>90</v>
      </c>
      <c r="N1739" s="3"/>
      <c r="O1739" s="2" t="s">
        <v>7766</v>
      </c>
      <c r="P1739" s="2"/>
      <c r="Q1739" s="2" t="s">
        <v>27</v>
      </c>
      <c r="R1739" s="2" t="s">
        <v>538</v>
      </c>
      <c r="S1739" s="2" t="s">
        <v>27</v>
      </c>
      <c r="T1739" s="3">
        <v>46254</v>
      </c>
      <c r="U1739" s="2" t="s">
        <v>7767</v>
      </c>
      <c r="V1739" s="2"/>
      <c r="W1739" s="2" t="s">
        <v>330</v>
      </c>
      <c r="X1739" s="2" t="s">
        <v>133</v>
      </c>
      <c r="Y1739" s="2" t="s">
        <v>331</v>
      </c>
      <c r="Z1739" s="2" t="s">
        <v>92</v>
      </c>
      <c r="AA1739" s="2" t="s">
        <v>90</v>
      </c>
      <c r="AB1739" s="2"/>
      <c r="AC1739" s="2" t="s">
        <v>114</v>
      </c>
      <c r="AD1739" s="2">
        <v>1</v>
      </c>
      <c r="AE1739" s="2" t="s">
        <v>539</v>
      </c>
      <c r="AF1739" s="2" t="s">
        <v>540</v>
      </c>
      <c r="AG1739" s="2" t="s">
        <v>13</v>
      </c>
      <c r="AH1739" s="2" t="s">
        <v>154</v>
      </c>
      <c r="AI1739" s="2" t="s">
        <v>541</v>
      </c>
      <c r="AJ1739" s="2" t="s">
        <v>155</v>
      </c>
      <c r="AK1739" s="2" t="s">
        <v>156</v>
      </c>
      <c r="AL1739" s="2" t="s">
        <v>129</v>
      </c>
      <c r="AM1739" s="2" t="s">
        <v>150</v>
      </c>
      <c r="AN1739" s="2" t="s">
        <v>7768</v>
      </c>
      <c r="AO1739" s="22">
        <v>27320</v>
      </c>
      <c r="AP1739" s="22">
        <v>0</v>
      </c>
      <c r="AQ1739" s="22">
        <v>0</v>
      </c>
      <c r="AR1739" s="22">
        <v>0</v>
      </c>
      <c r="AS1739" s="25">
        <v>29942.720000000001</v>
      </c>
      <c r="AT1739" s="25">
        <v>0</v>
      </c>
      <c r="AU1739" s="25">
        <v>43938.76</v>
      </c>
      <c r="AV1739" s="25">
        <v>0</v>
      </c>
      <c r="AW1739" s="25">
        <v>29942.720000000001</v>
      </c>
      <c r="AX1739" s="25">
        <v>43938.76</v>
      </c>
      <c r="AY1739" s="25">
        <v>13996.04</v>
      </c>
    </row>
    <row r="1740" spans="2:51" hidden="1">
      <c r="B1740" s="5" t="s">
        <v>21</v>
      </c>
      <c r="C1740" s="2" t="s">
        <v>152</v>
      </c>
      <c r="D1740" s="2" t="s">
        <v>100</v>
      </c>
      <c r="E1740" s="2"/>
      <c r="F1740" s="2"/>
      <c r="G1740" s="3">
        <v>46254</v>
      </c>
      <c r="H1740" s="2" t="s">
        <v>7769</v>
      </c>
      <c r="I1740" s="3">
        <v>46254</v>
      </c>
      <c r="J1740" s="2" t="s">
        <v>7770</v>
      </c>
      <c r="K1740" s="2"/>
      <c r="L1740" s="2"/>
      <c r="M1740" s="2" t="s">
        <v>90</v>
      </c>
      <c r="N1740" s="3"/>
      <c r="O1740" s="2" t="s">
        <v>7771</v>
      </c>
      <c r="P1740" s="2"/>
      <c r="Q1740" s="2" t="s">
        <v>27</v>
      </c>
      <c r="R1740" s="2" t="s">
        <v>538</v>
      </c>
      <c r="S1740" s="2" t="s">
        <v>27</v>
      </c>
      <c r="T1740" s="3">
        <v>46254</v>
      </c>
      <c r="U1740" s="2" t="s">
        <v>7772</v>
      </c>
      <c r="V1740" s="2"/>
      <c r="W1740" s="2" t="s">
        <v>927</v>
      </c>
      <c r="X1740" s="2" t="s">
        <v>113</v>
      </c>
      <c r="Y1740" s="2" t="s">
        <v>928</v>
      </c>
      <c r="Z1740" s="2" t="s">
        <v>92</v>
      </c>
      <c r="AA1740" s="2" t="s">
        <v>90</v>
      </c>
      <c r="AB1740" s="2"/>
      <c r="AC1740" s="2" t="s">
        <v>114</v>
      </c>
      <c r="AD1740" s="2">
        <v>1</v>
      </c>
      <c r="AE1740" s="2" t="s">
        <v>539</v>
      </c>
      <c r="AF1740" s="2" t="s">
        <v>540</v>
      </c>
      <c r="AG1740" s="2" t="s">
        <v>13</v>
      </c>
      <c r="AH1740" s="2" t="s">
        <v>154</v>
      </c>
      <c r="AI1740" s="2" t="s">
        <v>541</v>
      </c>
      <c r="AJ1740" s="2" t="s">
        <v>155</v>
      </c>
      <c r="AK1740" s="2" t="s">
        <v>156</v>
      </c>
      <c r="AL1740" s="2" t="s">
        <v>129</v>
      </c>
      <c r="AM1740" s="2" t="s">
        <v>150</v>
      </c>
      <c r="AN1740" s="2" t="s">
        <v>7773</v>
      </c>
      <c r="AO1740" s="22">
        <v>28100</v>
      </c>
      <c r="AP1740" s="22">
        <v>0</v>
      </c>
      <c r="AQ1740" s="22">
        <v>0</v>
      </c>
      <c r="AR1740" s="22">
        <v>0</v>
      </c>
      <c r="AS1740" s="25">
        <v>30797.599999999999</v>
      </c>
      <c r="AT1740" s="25">
        <v>0</v>
      </c>
      <c r="AU1740" s="25">
        <v>45193.23</v>
      </c>
      <c r="AV1740" s="25">
        <v>0</v>
      </c>
      <c r="AW1740" s="25">
        <v>30797.599999999999</v>
      </c>
      <c r="AX1740" s="25">
        <v>45193.23</v>
      </c>
      <c r="AY1740" s="25">
        <v>14395.63</v>
      </c>
    </row>
    <row r="1741" spans="2:51" hidden="1">
      <c r="B1741" s="5" t="s">
        <v>21</v>
      </c>
      <c r="C1741" s="2" t="s">
        <v>152</v>
      </c>
      <c r="D1741" s="2" t="s">
        <v>100</v>
      </c>
      <c r="E1741" s="2"/>
      <c r="F1741" s="2"/>
      <c r="G1741" s="3">
        <v>46254</v>
      </c>
      <c r="H1741" s="2" t="s">
        <v>7774</v>
      </c>
      <c r="I1741" s="3">
        <v>46254</v>
      </c>
      <c r="J1741" s="2" t="s">
        <v>7775</v>
      </c>
      <c r="K1741" s="2"/>
      <c r="L1741" s="2"/>
      <c r="M1741" s="2" t="s">
        <v>90</v>
      </c>
      <c r="N1741" s="3"/>
      <c r="O1741" s="2" t="s">
        <v>7776</v>
      </c>
      <c r="P1741" s="2"/>
      <c r="Q1741" s="2" t="s">
        <v>27</v>
      </c>
      <c r="R1741" s="2" t="s">
        <v>538</v>
      </c>
      <c r="S1741" s="2" t="s">
        <v>27</v>
      </c>
      <c r="T1741" s="3">
        <v>46254</v>
      </c>
      <c r="U1741" s="2" t="s">
        <v>7777</v>
      </c>
      <c r="V1741" s="2"/>
      <c r="W1741" s="2" t="s">
        <v>293</v>
      </c>
      <c r="X1741" s="2" t="s">
        <v>133</v>
      </c>
      <c r="Y1741" s="2" t="s">
        <v>651</v>
      </c>
      <c r="Z1741" s="2" t="s">
        <v>92</v>
      </c>
      <c r="AA1741" s="2" t="s">
        <v>90</v>
      </c>
      <c r="AB1741" s="2"/>
      <c r="AC1741" s="2" t="s">
        <v>114</v>
      </c>
      <c r="AD1741" s="2">
        <v>1</v>
      </c>
      <c r="AE1741" s="2" t="s">
        <v>539</v>
      </c>
      <c r="AF1741" s="2" t="s">
        <v>540</v>
      </c>
      <c r="AG1741" s="2" t="s">
        <v>13</v>
      </c>
      <c r="AH1741" s="2" t="s">
        <v>154</v>
      </c>
      <c r="AI1741" s="2" t="s">
        <v>541</v>
      </c>
      <c r="AJ1741" s="2" t="s">
        <v>155</v>
      </c>
      <c r="AK1741" s="2" t="s">
        <v>156</v>
      </c>
      <c r="AL1741" s="2" t="s">
        <v>129</v>
      </c>
      <c r="AM1741" s="2" t="s">
        <v>150</v>
      </c>
      <c r="AN1741" s="2" t="s">
        <v>7778</v>
      </c>
      <c r="AO1741" s="22">
        <v>27280</v>
      </c>
      <c r="AP1741" s="22">
        <v>0</v>
      </c>
      <c r="AQ1741" s="22">
        <v>0</v>
      </c>
      <c r="AR1741" s="22">
        <v>0</v>
      </c>
      <c r="AS1741" s="25">
        <v>29898.880000000001</v>
      </c>
      <c r="AT1741" s="25">
        <v>0</v>
      </c>
      <c r="AU1741" s="25">
        <v>43874.42</v>
      </c>
      <c r="AV1741" s="25">
        <v>0</v>
      </c>
      <c r="AW1741" s="25">
        <v>29898.880000000001</v>
      </c>
      <c r="AX1741" s="25">
        <v>43874.42</v>
      </c>
      <c r="AY1741" s="25">
        <v>13975.54</v>
      </c>
    </row>
    <row r="1742" spans="2:51" hidden="1">
      <c r="B1742" s="5" t="s">
        <v>21</v>
      </c>
      <c r="C1742" s="2" t="s">
        <v>152</v>
      </c>
      <c r="D1742" s="2" t="s">
        <v>100</v>
      </c>
      <c r="E1742" s="2"/>
      <c r="F1742" s="2"/>
      <c r="G1742" s="3">
        <v>46254</v>
      </c>
      <c r="H1742" s="2" t="s">
        <v>7779</v>
      </c>
      <c r="I1742" s="3">
        <v>46254</v>
      </c>
      <c r="J1742" s="2" t="s">
        <v>7780</v>
      </c>
      <c r="K1742" s="2"/>
      <c r="L1742" s="2"/>
      <c r="M1742" s="2" t="s">
        <v>90</v>
      </c>
      <c r="N1742" s="3"/>
      <c r="O1742" s="2" t="s">
        <v>7781</v>
      </c>
      <c r="P1742" s="2"/>
      <c r="Q1742" s="2" t="s">
        <v>486</v>
      </c>
      <c r="R1742" s="2" t="s">
        <v>538</v>
      </c>
      <c r="S1742" s="2" t="s">
        <v>486</v>
      </c>
      <c r="T1742" s="3">
        <v>46254</v>
      </c>
      <c r="U1742" s="2" t="s">
        <v>7782</v>
      </c>
      <c r="V1742" s="2"/>
      <c r="W1742" s="2" t="s">
        <v>192</v>
      </c>
      <c r="X1742" s="2" t="s">
        <v>151</v>
      </c>
      <c r="Y1742" s="2" t="s">
        <v>193</v>
      </c>
      <c r="Z1742" s="2" t="s">
        <v>92</v>
      </c>
      <c r="AA1742" s="2" t="s">
        <v>90</v>
      </c>
      <c r="AB1742" s="2"/>
      <c r="AC1742" s="2" t="s">
        <v>114</v>
      </c>
      <c r="AD1742" s="2">
        <v>1</v>
      </c>
      <c r="AE1742" s="2" t="s">
        <v>539</v>
      </c>
      <c r="AF1742" s="2" t="s">
        <v>540</v>
      </c>
      <c r="AG1742" s="2" t="s">
        <v>13</v>
      </c>
      <c r="AH1742" s="2" t="s">
        <v>154</v>
      </c>
      <c r="AI1742" s="2" t="s">
        <v>541</v>
      </c>
      <c r="AJ1742" s="2" t="s">
        <v>194</v>
      </c>
      <c r="AK1742" s="2" t="s">
        <v>487</v>
      </c>
      <c r="AL1742" s="2" t="s">
        <v>103</v>
      </c>
      <c r="AM1742" s="2" t="s">
        <v>104</v>
      </c>
      <c r="AN1742" s="2" t="s">
        <v>7783</v>
      </c>
      <c r="AO1742" s="22">
        <v>15720</v>
      </c>
      <c r="AP1742" s="22">
        <v>0</v>
      </c>
      <c r="AQ1742" s="22">
        <v>0</v>
      </c>
      <c r="AR1742" s="22">
        <v>0</v>
      </c>
      <c r="AS1742" s="25">
        <v>22573.919999999998</v>
      </c>
      <c r="AT1742" s="25">
        <v>0</v>
      </c>
      <c r="AU1742" s="25">
        <v>25048.25</v>
      </c>
      <c r="AV1742" s="25">
        <v>0</v>
      </c>
      <c r="AW1742" s="25">
        <v>22573.919999999998</v>
      </c>
      <c r="AX1742" s="25">
        <v>25048.25</v>
      </c>
      <c r="AY1742" s="25">
        <v>2474.33</v>
      </c>
    </row>
    <row r="1743" spans="2:51" hidden="1">
      <c r="B1743" s="5" t="s">
        <v>21</v>
      </c>
      <c r="C1743" s="2" t="s">
        <v>152</v>
      </c>
      <c r="D1743" s="2" t="s">
        <v>100</v>
      </c>
      <c r="E1743" s="2"/>
      <c r="F1743" s="2"/>
      <c r="G1743" s="3">
        <v>46254</v>
      </c>
      <c r="H1743" s="2" t="s">
        <v>7784</v>
      </c>
      <c r="I1743" s="3">
        <v>46254</v>
      </c>
      <c r="J1743" s="2" t="s">
        <v>7785</v>
      </c>
      <c r="K1743" s="2"/>
      <c r="L1743" s="2"/>
      <c r="M1743" s="2" t="s">
        <v>90</v>
      </c>
      <c r="N1743" s="3"/>
      <c r="O1743" s="2" t="s">
        <v>7786</v>
      </c>
      <c r="P1743" s="2"/>
      <c r="Q1743" s="2" t="s">
        <v>27</v>
      </c>
      <c r="R1743" s="2" t="s">
        <v>538</v>
      </c>
      <c r="S1743" s="2" t="s">
        <v>27</v>
      </c>
      <c r="T1743" s="3">
        <v>46254</v>
      </c>
      <c r="U1743" s="2" t="s">
        <v>7787</v>
      </c>
      <c r="V1743" s="2"/>
      <c r="W1743" s="2" t="s">
        <v>560</v>
      </c>
      <c r="X1743" s="2" t="s">
        <v>133</v>
      </c>
      <c r="Y1743" s="2" t="s">
        <v>277</v>
      </c>
      <c r="Z1743" s="2" t="s">
        <v>92</v>
      </c>
      <c r="AA1743" s="2" t="s">
        <v>278</v>
      </c>
      <c r="AB1743" s="2" t="s">
        <v>279</v>
      </c>
      <c r="AC1743" s="2" t="s">
        <v>114</v>
      </c>
      <c r="AD1743" s="2">
        <v>1</v>
      </c>
      <c r="AE1743" s="2" t="s">
        <v>539</v>
      </c>
      <c r="AF1743" s="2" t="s">
        <v>540</v>
      </c>
      <c r="AG1743" s="2" t="s">
        <v>13</v>
      </c>
      <c r="AH1743" s="2" t="s">
        <v>154</v>
      </c>
      <c r="AI1743" s="2" t="s">
        <v>541</v>
      </c>
      <c r="AJ1743" s="2" t="s">
        <v>155</v>
      </c>
      <c r="AK1743" s="2" t="s">
        <v>156</v>
      </c>
      <c r="AL1743" s="2" t="s">
        <v>129</v>
      </c>
      <c r="AM1743" s="2" t="s">
        <v>150</v>
      </c>
      <c r="AN1743" s="2" t="s">
        <v>7788</v>
      </c>
      <c r="AO1743" s="22">
        <v>26440</v>
      </c>
      <c r="AP1743" s="22">
        <v>0</v>
      </c>
      <c r="AQ1743" s="22">
        <v>0</v>
      </c>
      <c r="AR1743" s="22">
        <v>0</v>
      </c>
      <c r="AS1743" s="25">
        <v>28978.240000000002</v>
      </c>
      <c r="AT1743" s="25">
        <v>0</v>
      </c>
      <c r="AU1743" s="25">
        <v>42523.45</v>
      </c>
      <c r="AV1743" s="25">
        <v>0</v>
      </c>
      <c r="AW1743" s="25">
        <v>28978.240000000002</v>
      </c>
      <c r="AX1743" s="25">
        <v>42523.45</v>
      </c>
      <c r="AY1743" s="25">
        <v>13545.21</v>
      </c>
    </row>
    <row r="1744" spans="2:51" hidden="1">
      <c r="B1744" s="5" t="s">
        <v>21</v>
      </c>
      <c r="C1744" s="2" t="s">
        <v>152</v>
      </c>
      <c r="D1744" s="2" t="s">
        <v>100</v>
      </c>
      <c r="E1744" s="2"/>
      <c r="F1744" s="2"/>
      <c r="G1744" s="3">
        <v>46254</v>
      </c>
      <c r="H1744" s="2" t="s">
        <v>7789</v>
      </c>
      <c r="I1744" s="3">
        <v>46254</v>
      </c>
      <c r="J1744" s="2" t="s">
        <v>7790</v>
      </c>
      <c r="K1744" s="2"/>
      <c r="L1744" s="2"/>
      <c r="M1744" s="2" t="s">
        <v>90</v>
      </c>
      <c r="N1744" s="3"/>
      <c r="O1744" s="2" t="s">
        <v>7791</v>
      </c>
      <c r="P1744" s="2"/>
      <c r="Q1744" s="2" t="s">
        <v>27</v>
      </c>
      <c r="R1744" s="2" t="s">
        <v>538</v>
      </c>
      <c r="S1744" s="2" t="s">
        <v>27</v>
      </c>
      <c r="T1744" s="3">
        <v>46254</v>
      </c>
      <c r="U1744" s="2" t="s">
        <v>7792</v>
      </c>
      <c r="V1744" s="2"/>
      <c r="W1744" s="2" t="s">
        <v>503</v>
      </c>
      <c r="X1744" s="2" t="s">
        <v>133</v>
      </c>
      <c r="Y1744" s="2" t="s">
        <v>504</v>
      </c>
      <c r="Z1744" s="2" t="s">
        <v>92</v>
      </c>
      <c r="AA1744" s="2" t="s">
        <v>90</v>
      </c>
      <c r="AB1744" s="2"/>
      <c r="AC1744" s="2" t="s">
        <v>114</v>
      </c>
      <c r="AD1744" s="2">
        <v>1</v>
      </c>
      <c r="AE1744" s="2" t="s">
        <v>539</v>
      </c>
      <c r="AF1744" s="2" t="s">
        <v>540</v>
      </c>
      <c r="AG1744" s="2" t="s">
        <v>13</v>
      </c>
      <c r="AH1744" s="2" t="s">
        <v>154</v>
      </c>
      <c r="AI1744" s="2" t="s">
        <v>541</v>
      </c>
      <c r="AJ1744" s="2" t="s">
        <v>155</v>
      </c>
      <c r="AK1744" s="2" t="s">
        <v>156</v>
      </c>
      <c r="AL1744" s="2" t="s">
        <v>129</v>
      </c>
      <c r="AM1744" s="2" t="s">
        <v>150</v>
      </c>
      <c r="AN1744" s="2" t="s">
        <v>7793</v>
      </c>
      <c r="AO1744" s="22">
        <v>18560</v>
      </c>
      <c r="AP1744" s="22">
        <v>0</v>
      </c>
      <c r="AQ1744" s="22">
        <v>0</v>
      </c>
      <c r="AR1744" s="22">
        <v>0</v>
      </c>
      <c r="AS1744" s="25">
        <v>28500</v>
      </c>
      <c r="AT1744" s="25">
        <v>0</v>
      </c>
      <c r="AU1744" s="25">
        <v>43424</v>
      </c>
      <c r="AV1744" s="25">
        <v>0</v>
      </c>
      <c r="AW1744" s="25">
        <v>28500</v>
      </c>
      <c r="AX1744" s="25">
        <v>43424</v>
      </c>
      <c r="AY1744" s="25">
        <v>14924</v>
      </c>
    </row>
    <row r="1745" spans="2:51" hidden="1">
      <c r="B1745" s="5" t="s">
        <v>21</v>
      </c>
      <c r="C1745" s="2" t="s">
        <v>152</v>
      </c>
      <c r="D1745" s="2" t="s">
        <v>100</v>
      </c>
      <c r="E1745" s="2"/>
      <c r="F1745" s="2"/>
      <c r="G1745" s="3">
        <v>46254</v>
      </c>
      <c r="H1745" s="2" t="s">
        <v>7794</v>
      </c>
      <c r="I1745" s="3">
        <v>46254</v>
      </c>
      <c r="J1745" s="2" t="s">
        <v>7795</v>
      </c>
      <c r="K1745" s="2"/>
      <c r="L1745" s="2"/>
      <c r="M1745" s="2" t="s">
        <v>90</v>
      </c>
      <c r="N1745" s="3"/>
      <c r="O1745" s="2" t="s">
        <v>7796</v>
      </c>
      <c r="P1745" s="2"/>
      <c r="Q1745" s="2" t="s">
        <v>27</v>
      </c>
      <c r="R1745" s="2" t="s">
        <v>538</v>
      </c>
      <c r="S1745" s="2" t="s">
        <v>27</v>
      </c>
      <c r="T1745" s="3">
        <v>46254</v>
      </c>
      <c r="U1745" s="2" t="s">
        <v>7797</v>
      </c>
      <c r="V1745" s="2"/>
      <c r="W1745" s="2" t="s">
        <v>1104</v>
      </c>
      <c r="X1745" s="2" t="s">
        <v>133</v>
      </c>
      <c r="Y1745" s="2" t="s">
        <v>277</v>
      </c>
      <c r="Z1745" s="2" t="s">
        <v>92</v>
      </c>
      <c r="AA1745" s="2" t="s">
        <v>278</v>
      </c>
      <c r="AB1745" s="2" t="s">
        <v>279</v>
      </c>
      <c r="AC1745" s="2" t="s">
        <v>114</v>
      </c>
      <c r="AD1745" s="2">
        <v>1</v>
      </c>
      <c r="AE1745" s="2" t="s">
        <v>539</v>
      </c>
      <c r="AF1745" s="2" t="s">
        <v>540</v>
      </c>
      <c r="AG1745" s="2" t="s">
        <v>13</v>
      </c>
      <c r="AH1745" s="2" t="s">
        <v>154</v>
      </c>
      <c r="AI1745" s="2" t="s">
        <v>541</v>
      </c>
      <c r="AJ1745" s="2" t="s">
        <v>155</v>
      </c>
      <c r="AK1745" s="2" t="s">
        <v>156</v>
      </c>
      <c r="AL1745" s="2" t="s">
        <v>129</v>
      </c>
      <c r="AM1745" s="2" t="s">
        <v>150</v>
      </c>
      <c r="AN1745" s="2" t="s">
        <v>7798</v>
      </c>
      <c r="AO1745" s="22">
        <v>27460</v>
      </c>
      <c r="AP1745" s="22">
        <v>0</v>
      </c>
      <c r="AQ1745" s="22">
        <v>0</v>
      </c>
      <c r="AR1745" s="22">
        <v>0</v>
      </c>
      <c r="AS1745" s="25">
        <v>30096.16</v>
      </c>
      <c r="AT1745" s="25">
        <v>0</v>
      </c>
      <c r="AU1745" s="25">
        <v>44163.92</v>
      </c>
      <c r="AV1745" s="25">
        <v>0</v>
      </c>
      <c r="AW1745" s="25">
        <v>30096.16</v>
      </c>
      <c r="AX1745" s="25">
        <v>44163.92</v>
      </c>
      <c r="AY1745" s="25">
        <v>14067.76</v>
      </c>
    </row>
    <row r="1746" spans="2:51" hidden="1">
      <c r="B1746" s="5" t="s">
        <v>21</v>
      </c>
      <c r="C1746" s="2" t="s">
        <v>152</v>
      </c>
      <c r="D1746" s="2" t="s">
        <v>100</v>
      </c>
      <c r="E1746" s="2"/>
      <c r="F1746" s="2"/>
      <c r="G1746" s="3">
        <v>46254</v>
      </c>
      <c r="H1746" s="2" t="s">
        <v>7799</v>
      </c>
      <c r="I1746" s="3">
        <v>46254</v>
      </c>
      <c r="J1746" s="2" t="s">
        <v>7800</v>
      </c>
      <c r="K1746" s="2"/>
      <c r="L1746" s="2"/>
      <c r="M1746" s="2" t="s">
        <v>90</v>
      </c>
      <c r="N1746" s="3"/>
      <c r="O1746" s="2" t="s">
        <v>7801</v>
      </c>
      <c r="P1746" s="2"/>
      <c r="Q1746" s="2" t="s">
        <v>27</v>
      </c>
      <c r="R1746" s="2" t="s">
        <v>538</v>
      </c>
      <c r="S1746" s="2" t="s">
        <v>27</v>
      </c>
      <c r="T1746" s="3">
        <v>46254</v>
      </c>
      <c r="U1746" s="2" t="s">
        <v>7802</v>
      </c>
      <c r="V1746" s="2"/>
      <c r="W1746" s="2" t="s">
        <v>767</v>
      </c>
      <c r="X1746" s="2" t="s">
        <v>133</v>
      </c>
      <c r="Y1746" s="2" t="s">
        <v>291</v>
      </c>
      <c r="Z1746" s="2" t="s">
        <v>92</v>
      </c>
      <c r="AA1746" s="2" t="s">
        <v>90</v>
      </c>
      <c r="AB1746" s="2"/>
      <c r="AC1746" s="2" t="s">
        <v>114</v>
      </c>
      <c r="AD1746" s="2">
        <v>1</v>
      </c>
      <c r="AE1746" s="2" t="s">
        <v>539</v>
      </c>
      <c r="AF1746" s="2" t="s">
        <v>540</v>
      </c>
      <c r="AG1746" s="2" t="s">
        <v>13</v>
      </c>
      <c r="AH1746" s="2" t="s">
        <v>154</v>
      </c>
      <c r="AI1746" s="2" t="s">
        <v>541</v>
      </c>
      <c r="AJ1746" s="2" t="s">
        <v>155</v>
      </c>
      <c r="AK1746" s="2" t="s">
        <v>156</v>
      </c>
      <c r="AL1746" s="2" t="s">
        <v>129</v>
      </c>
      <c r="AM1746" s="2" t="s">
        <v>150</v>
      </c>
      <c r="AN1746" s="2" t="s">
        <v>7803</v>
      </c>
      <c r="AO1746" s="22">
        <v>26480</v>
      </c>
      <c r="AP1746" s="22">
        <v>0</v>
      </c>
      <c r="AQ1746" s="22">
        <v>0</v>
      </c>
      <c r="AR1746" s="22">
        <v>0</v>
      </c>
      <c r="AS1746" s="25">
        <v>29022.080000000002</v>
      </c>
      <c r="AT1746" s="25">
        <v>0</v>
      </c>
      <c r="AU1746" s="25">
        <v>42587.78</v>
      </c>
      <c r="AV1746" s="25">
        <v>0</v>
      </c>
      <c r="AW1746" s="25">
        <v>29022.080000000002</v>
      </c>
      <c r="AX1746" s="25">
        <v>42587.78</v>
      </c>
      <c r="AY1746" s="25">
        <v>13565.7</v>
      </c>
    </row>
    <row r="1747" spans="2:51" hidden="1">
      <c r="B1747" s="5" t="s">
        <v>21</v>
      </c>
      <c r="C1747" s="2" t="s">
        <v>152</v>
      </c>
      <c r="D1747" s="2" t="s">
        <v>100</v>
      </c>
      <c r="E1747" s="2"/>
      <c r="F1747" s="2"/>
      <c r="G1747" s="3">
        <v>46254</v>
      </c>
      <c r="H1747" s="2" t="s">
        <v>7804</v>
      </c>
      <c r="I1747" s="3">
        <v>46254</v>
      </c>
      <c r="J1747" s="2" t="s">
        <v>7805</v>
      </c>
      <c r="K1747" s="2"/>
      <c r="L1747" s="2"/>
      <c r="M1747" s="2" t="s">
        <v>90</v>
      </c>
      <c r="N1747" s="3"/>
      <c r="O1747" s="2" t="s">
        <v>7806</v>
      </c>
      <c r="P1747" s="2"/>
      <c r="Q1747" s="2" t="s">
        <v>27</v>
      </c>
      <c r="R1747" s="2" t="s">
        <v>538</v>
      </c>
      <c r="S1747" s="2" t="s">
        <v>27</v>
      </c>
      <c r="T1747" s="3">
        <v>46254</v>
      </c>
      <c r="U1747" s="2" t="s">
        <v>7807</v>
      </c>
      <c r="V1747" s="2"/>
      <c r="W1747" s="2" t="s">
        <v>641</v>
      </c>
      <c r="X1747" s="2" t="s">
        <v>133</v>
      </c>
      <c r="Y1747" s="2" t="s">
        <v>619</v>
      </c>
      <c r="Z1747" s="2" t="s">
        <v>92</v>
      </c>
      <c r="AA1747" s="2" t="s">
        <v>90</v>
      </c>
      <c r="AB1747" s="2"/>
      <c r="AC1747" s="2" t="s">
        <v>114</v>
      </c>
      <c r="AD1747" s="2">
        <v>1</v>
      </c>
      <c r="AE1747" s="2" t="s">
        <v>539</v>
      </c>
      <c r="AF1747" s="2" t="s">
        <v>540</v>
      </c>
      <c r="AG1747" s="2" t="s">
        <v>13</v>
      </c>
      <c r="AH1747" s="2" t="s">
        <v>154</v>
      </c>
      <c r="AI1747" s="2" t="s">
        <v>541</v>
      </c>
      <c r="AJ1747" s="2" t="s">
        <v>155</v>
      </c>
      <c r="AK1747" s="2" t="s">
        <v>156</v>
      </c>
      <c r="AL1747" s="2" t="s">
        <v>129</v>
      </c>
      <c r="AM1747" s="2" t="s">
        <v>150</v>
      </c>
      <c r="AN1747" s="2" t="s">
        <v>7808</v>
      </c>
      <c r="AO1747" s="22">
        <v>27280</v>
      </c>
      <c r="AP1747" s="22">
        <v>0</v>
      </c>
      <c r="AQ1747" s="22">
        <v>0</v>
      </c>
      <c r="AR1747" s="22">
        <v>0</v>
      </c>
      <c r="AS1747" s="25">
        <v>29080.48</v>
      </c>
      <c r="AT1747" s="25">
        <v>0</v>
      </c>
      <c r="AU1747" s="25">
        <v>43874.42</v>
      </c>
      <c r="AV1747" s="25">
        <v>0</v>
      </c>
      <c r="AW1747" s="25">
        <v>29080.48</v>
      </c>
      <c r="AX1747" s="25">
        <v>43874.42</v>
      </c>
      <c r="AY1747" s="25">
        <v>14793.94</v>
      </c>
    </row>
    <row r="1748" spans="2:51" hidden="1">
      <c r="B1748" s="5" t="s">
        <v>21</v>
      </c>
      <c r="C1748" s="2" t="s">
        <v>152</v>
      </c>
      <c r="D1748" s="2" t="s">
        <v>100</v>
      </c>
      <c r="E1748" s="2"/>
      <c r="F1748" s="2"/>
      <c r="G1748" s="3">
        <v>46254</v>
      </c>
      <c r="H1748" s="2" t="s">
        <v>7809</v>
      </c>
      <c r="I1748" s="3">
        <v>46254</v>
      </c>
      <c r="J1748" s="2" t="s">
        <v>7810</v>
      </c>
      <c r="K1748" s="2"/>
      <c r="L1748" s="2"/>
      <c r="M1748" s="2" t="s">
        <v>90</v>
      </c>
      <c r="N1748" s="3"/>
      <c r="O1748" s="2" t="s">
        <v>7811</v>
      </c>
      <c r="P1748" s="2"/>
      <c r="Q1748" s="2" t="s">
        <v>27</v>
      </c>
      <c r="R1748" s="2" t="s">
        <v>538</v>
      </c>
      <c r="S1748" s="2" t="s">
        <v>27</v>
      </c>
      <c r="T1748" s="3">
        <v>46254</v>
      </c>
      <c r="U1748" s="2" t="s">
        <v>7812</v>
      </c>
      <c r="V1748" s="2"/>
      <c r="W1748" s="2" t="s">
        <v>488</v>
      </c>
      <c r="X1748" s="2" t="s">
        <v>133</v>
      </c>
      <c r="Y1748" s="2" t="s">
        <v>474</v>
      </c>
      <c r="Z1748" s="2" t="s">
        <v>92</v>
      </c>
      <c r="AA1748" s="2" t="s">
        <v>90</v>
      </c>
      <c r="AB1748" s="2"/>
      <c r="AC1748" s="2" t="s">
        <v>114</v>
      </c>
      <c r="AD1748" s="2">
        <v>1</v>
      </c>
      <c r="AE1748" s="2" t="s">
        <v>539</v>
      </c>
      <c r="AF1748" s="2" t="s">
        <v>540</v>
      </c>
      <c r="AG1748" s="2" t="s">
        <v>13</v>
      </c>
      <c r="AH1748" s="2" t="s">
        <v>154</v>
      </c>
      <c r="AI1748" s="2" t="s">
        <v>541</v>
      </c>
      <c r="AJ1748" s="2" t="s">
        <v>155</v>
      </c>
      <c r="AK1748" s="2" t="s">
        <v>156</v>
      </c>
      <c r="AL1748" s="2" t="s">
        <v>129</v>
      </c>
      <c r="AM1748" s="2" t="s">
        <v>150</v>
      </c>
      <c r="AN1748" s="2" t="s">
        <v>7813</v>
      </c>
      <c r="AO1748" s="22">
        <v>27320</v>
      </c>
      <c r="AP1748" s="22">
        <v>0</v>
      </c>
      <c r="AQ1748" s="22">
        <v>0</v>
      </c>
      <c r="AR1748" s="22">
        <v>0</v>
      </c>
      <c r="AS1748" s="25">
        <v>29942.720000000001</v>
      </c>
      <c r="AT1748" s="25">
        <v>0</v>
      </c>
      <c r="AU1748" s="25">
        <v>43938.76</v>
      </c>
      <c r="AV1748" s="25">
        <v>0</v>
      </c>
      <c r="AW1748" s="25">
        <v>29942.720000000001</v>
      </c>
      <c r="AX1748" s="25">
        <v>43938.76</v>
      </c>
      <c r="AY1748" s="25">
        <v>13996.04</v>
      </c>
    </row>
    <row r="1749" spans="2:51" hidden="1">
      <c r="B1749" s="5" t="s">
        <v>21</v>
      </c>
      <c r="C1749" s="2" t="s">
        <v>152</v>
      </c>
      <c r="D1749" s="2" t="s">
        <v>100</v>
      </c>
      <c r="E1749" s="2"/>
      <c r="F1749" s="2"/>
      <c r="G1749" s="3">
        <v>46254</v>
      </c>
      <c r="H1749" s="2" t="s">
        <v>7814</v>
      </c>
      <c r="I1749" s="3">
        <v>46254</v>
      </c>
      <c r="J1749" s="2" t="s">
        <v>7815</v>
      </c>
      <c r="K1749" s="2"/>
      <c r="L1749" s="2"/>
      <c r="M1749" s="2" t="s">
        <v>90</v>
      </c>
      <c r="N1749" s="3"/>
      <c r="O1749" s="2" t="s">
        <v>7816</v>
      </c>
      <c r="P1749" s="2"/>
      <c r="Q1749" s="2" t="s">
        <v>27</v>
      </c>
      <c r="R1749" s="2" t="s">
        <v>538</v>
      </c>
      <c r="S1749" s="2" t="s">
        <v>27</v>
      </c>
      <c r="T1749" s="3">
        <v>46254</v>
      </c>
      <c r="U1749" s="2" t="s">
        <v>7817</v>
      </c>
      <c r="V1749" s="2"/>
      <c r="W1749" s="2" t="s">
        <v>368</v>
      </c>
      <c r="X1749" s="2" t="s">
        <v>133</v>
      </c>
      <c r="Y1749" s="2" t="s">
        <v>833</v>
      </c>
      <c r="Z1749" s="2" t="s">
        <v>92</v>
      </c>
      <c r="AA1749" s="2" t="s">
        <v>90</v>
      </c>
      <c r="AB1749" s="2"/>
      <c r="AC1749" s="2" t="s">
        <v>114</v>
      </c>
      <c r="AD1749" s="2">
        <v>1</v>
      </c>
      <c r="AE1749" s="2" t="s">
        <v>539</v>
      </c>
      <c r="AF1749" s="2" t="s">
        <v>540</v>
      </c>
      <c r="AG1749" s="2" t="s">
        <v>13</v>
      </c>
      <c r="AH1749" s="2" t="s">
        <v>154</v>
      </c>
      <c r="AI1749" s="2" t="s">
        <v>541</v>
      </c>
      <c r="AJ1749" s="2" t="s">
        <v>155</v>
      </c>
      <c r="AK1749" s="2" t="s">
        <v>156</v>
      </c>
      <c r="AL1749" s="2" t="s">
        <v>129</v>
      </c>
      <c r="AM1749" s="2" t="s">
        <v>150</v>
      </c>
      <c r="AN1749" s="2" t="s">
        <v>7818</v>
      </c>
      <c r="AO1749" s="22">
        <v>28100</v>
      </c>
      <c r="AP1749" s="22">
        <v>0</v>
      </c>
      <c r="AQ1749" s="22">
        <v>0</v>
      </c>
      <c r="AR1749" s="22">
        <v>0</v>
      </c>
      <c r="AS1749" s="25">
        <v>30797.599999999999</v>
      </c>
      <c r="AT1749" s="25">
        <v>0</v>
      </c>
      <c r="AU1749" s="25">
        <v>45193.23</v>
      </c>
      <c r="AV1749" s="25">
        <v>0</v>
      </c>
      <c r="AW1749" s="25">
        <v>30797.599999999999</v>
      </c>
      <c r="AX1749" s="25">
        <v>45193.23</v>
      </c>
      <c r="AY1749" s="25">
        <v>14395.63</v>
      </c>
    </row>
    <row r="1750" spans="2:51" hidden="1">
      <c r="B1750" s="5" t="s">
        <v>21</v>
      </c>
      <c r="C1750" s="2" t="s">
        <v>152</v>
      </c>
      <c r="D1750" s="2" t="s">
        <v>100</v>
      </c>
      <c r="E1750" s="2"/>
      <c r="F1750" s="2"/>
      <c r="G1750" s="3">
        <v>46254</v>
      </c>
      <c r="H1750" s="2" t="s">
        <v>7819</v>
      </c>
      <c r="I1750" s="3">
        <v>46254</v>
      </c>
      <c r="J1750" s="2" t="s">
        <v>7820</v>
      </c>
      <c r="K1750" s="2"/>
      <c r="L1750" s="2"/>
      <c r="M1750" s="2" t="s">
        <v>90</v>
      </c>
      <c r="N1750" s="3"/>
      <c r="O1750" s="2" t="s">
        <v>7821</v>
      </c>
      <c r="P1750" s="2"/>
      <c r="Q1750" s="2" t="s">
        <v>27</v>
      </c>
      <c r="R1750" s="2" t="s">
        <v>538</v>
      </c>
      <c r="S1750" s="2" t="s">
        <v>27</v>
      </c>
      <c r="T1750" s="3">
        <v>46254</v>
      </c>
      <c r="U1750" s="2" t="s">
        <v>7822</v>
      </c>
      <c r="V1750" s="2"/>
      <c r="W1750" s="2" t="s">
        <v>610</v>
      </c>
      <c r="X1750" s="2" t="s">
        <v>133</v>
      </c>
      <c r="Y1750" s="2" t="s">
        <v>195</v>
      </c>
      <c r="Z1750" s="2" t="s">
        <v>92</v>
      </c>
      <c r="AA1750" s="2" t="s">
        <v>90</v>
      </c>
      <c r="AB1750" s="2"/>
      <c r="AC1750" s="2" t="s">
        <v>114</v>
      </c>
      <c r="AD1750" s="2">
        <v>1</v>
      </c>
      <c r="AE1750" s="2" t="s">
        <v>539</v>
      </c>
      <c r="AF1750" s="2" t="s">
        <v>540</v>
      </c>
      <c r="AG1750" s="2" t="s">
        <v>13</v>
      </c>
      <c r="AH1750" s="2" t="s">
        <v>154</v>
      </c>
      <c r="AI1750" s="2" t="s">
        <v>541</v>
      </c>
      <c r="AJ1750" s="2" t="s">
        <v>155</v>
      </c>
      <c r="AK1750" s="2" t="s">
        <v>156</v>
      </c>
      <c r="AL1750" s="2" t="s">
        <v>129</v>
      </c>
      <c r="AM1750" s="2" t="s">
        <v>150</v>
      </c>
      <c r="AN1750" s="2" t="s">
        <v>7823</v>
      </c>
      <c r="AO1750" s="22">
        <v>26460</v>
      </c>
      <c r="AP1750" s="22">
        <v>0</v>
      </c>
      <c r="AQ1750" s="22">
        <v>0</v>
      </c>
      <c r="AR1750" s="22">
        <v>0</v>
      </c>
      <c r="AS1750" s="25">
        <v>29000.16</v>
      </c>
      <c r="AT1750" s="25">
        <v>0</v>
      </c>
      <c r="AU1750" s="25">
        <v>42555.62</v>
      </c>
      <c r="AV1750" s="25">
        <v>0</v>
      </c>
      <c r="AW1750" s="25">
        <v>29000.16</v>
      </c>
      <c r="AX1750" s="25">
        <v>42555.62</v>
      </c>
      <c r="AY1750" s="25">
        <v>13555.46</v>
      </c>
    </row>
    <row r="1751" spans="2:51" hidden="1">
      <c r="B1751" s="5" t="s">
        <v>21</v>
      </c>
      <c r="C1751" s="2" t="s">
        <v>107</v>
      </c>
      <c r="D1751" s="2" t="s">
        <v>100</v>
      </c>
      <c r="E1751" s="2"/>
      <c r="F1751" s="2"/>
      <c r="G1751" s="3">
        <v>46254</v>
      </c>
      <c r="H1751" s="2" t="s">
        <v>7824</v>
      </c>
      <c r="I1751" s="3">
        <v>46254</v>
      </c>
      <c r="J1751" s="2" t="s">
        <v>7825</v>
      </c>
      <c r="K1751" s="2"/>
      <c r="L1751" s="2"/>
      <c r="M1751" s="2" t="s">
        <v>90</v>
      </c>
      <c r="N1751" s="3"/>
      <c r="O1751" s="2" t="s">
        <v>7826</v>
      </c>
      <c r="P1751" s="2"/>
      <c r="Q1751" s="2" t="s">
        <v>27</v>
      </c>
      <c r="R1751" s="2" t="s">
        <v>538</v>
      </c>
      <c r="S1751" s="2" t="s">
        <v>27</v>
      </c>
      <c r="T1751" s="3"/>
      <c r="U1751" s="2"/>
      <c r="V1751" s="2"/>
      <c r="W1751" s="2" t="s">
        <v>341</v>
      </c>
      <c r="X1751" s="2" t="s">
        <v>133</v>
      </c>
      <c r="Y1751" s="2" t="s">
        <v>263</v>
      </c>
      <c r="Z1751" s="2" t="s">
        <v>92</v>
      </c>
      <c r="AA1751" s="2" t="s">
        <v>90</v>
      </c>
      <c r="AB1751" s="2"/>
      <c r="AC1751" s="2" t="s">
        <v>114</v>
      </c>
      <c r="AD1751" s="2">
        <v>1</v>
      </c>
      <c r="AE1751" s="2" t="s">
        <v>539</v>
      </c>
      <c r="AF1751" s="2" t="s">
        <v>540</v>
      </c>
      <c r="AG1751" s="2" t="s">
        <v>13</v>
      </c>
      <c r="AH1751" s="2" t="s">
        <v>154</v>
      </c>
      <c r="AI1751" s="2" t="s">
        <v>541</v>
      </c>
      <c r="AJ1751" s="2" t="s">
        <v>155</v>
      </c>
      <c r="AK1751" s="2" t="s">
        <v>156</v>
      </c>
      <c r="AL1751" s="2" t="s">
        <v>129</v>
      </c>
      <c r="AM1751" s="2" t="s">
        <v>150</v>
      </c>
      <c r="AN1751" s="2" t="s">
        <v>7827</v>
      </c>
      <c r="AO1751" s="22">
        <v>0</v>
      </c>
      <c r="AP1751" s="22">
        <v>0</v>
      </c>
      <c r="AQ1751" s="22">
        <v>0</v>
      </c>
      <c r="AR1751" s="22">
        <v>0</v>
      </c>
      <c r="AS1751" s="25">
        <v>29876.959999999999</v>
      </c>
      <c r="AT1751" s="25">
        <v>0</v>
      </c>
      <c r="AU1751" s="25">
        <v>43842.26</v>
      </c>
      <c r="AV1751" s="25">
        <v>0</v>
      </c>
      <c r="AW1751" s="25">
        <v>29876.959999999999</v>
      </c>
      <c r="AX1751" s="25">
        <v>43842.26</v>
      </c>
      <c r="AY1751" s="25">
        <v>13965.3</v>
      </c>
    </row>
    <row r="1752" spans="2:51" hidden="1">
      <c r="B1752" s="5" t="s">
        <v>21</v>
      </c>
      <c r="C1752" s="2" t="s">
        <v>152</v>
      </c>
      <c r="D1752" s="2" t="s">
        <v>100</v>
      </c>
      <c r="E1752" s="2"/>
      <c r="F1752" s="2"/>
      <c r="G1752" s="3">
        <v>46254</v>
      </c>
      <c r="H1752" s="2" t="s">
        <v>7828</v>
      </c>
      <c r="I1752" s="3">
        <v>46254</v>
      </c>
      <c r="J1752" s="2" t="s">
        <v>7829</v>
      </c>
      <c r="K1752" s="2"/>
      <c r="L1752" s="2"/>
      <c r="M1752" s="2" t="s">
        <v>90</v>
      </c>
      <c r="N1752" s="3"/>
      <c r="O1752" s="2" t="s">
        <v>7830</v>
      </c>
      <c r="P1752" s="2"/>
      <c r="Q1752" s="2" t="s">
        <v>486</v>
      </c>
      <c r="R1752" s="2" t="s">
        <v>538</v>
      </c>
      <c r="S1752" s="2" t="s">
        <v>486</v>
      </c>
      <c r="T1752" s="3">
        <v>46254</v>
      </c>
      <c r="U1752" s="2" t="s">
        <v>7831</v>
      </c>
      <c r="V1752" s="2"/>
      <c r="W1752" s="2" t="s">
        <v>581</v>
      </c>
      <c r="X1752" s="2" t="s">
        <v>133</v>
      </c>
      <c r="Y1752" s="2" t="s">
        <v>197</v>
      </c>
      <c r="Z1752" s="2" t="s">
        <v>92</v>
      </c>
      <c r="AA1752" s="2" t="s">
        <v>197</v>
      </c>
      <c r="AB1752" s="2" t="s">
        <v>198</v>
      </c>
      <c r="AC1752" s="2" t="s">
        <v>114</v>
      </c>
      <c r="AD1752" s="2">
        <v>1</v>
      </c>
      <c r="AE1752" s="2" t="s">
        <v>539</v>
      </c>
      <c r="AF1752" s="2" t="s">
        <v>540</v>
      </c>
      <c r="AG1752" s="2" t="s">
        <v>13</v>
      </c>
      <c r="AH1752" s="2" t="s">
        <v>154</v>
      </c>
      <c r="AI1752" s="2" t="s">
        <v>541</v>
      </c>
      <c r="AJ1752" s="2" t="s">
        <v>194</v>
      </c>
      <c r="AK1752" s="2" t="s">
        <v>487</v>
      </c>
      <c r="AL1752" s="2" t="s">
        <v>103</v>
      </c>
      <c r="AM1752" s="2" t="s">
        <v>104</v>
      </c>
      <c r="AN1752" s="2" t="s">
        <v>7832</v>
      </c>
      <c r="AO1752" s="22">
        <v>27320</v>
      </c>
      <c r="AP1752" s="22">
        <v>0</v>
      </c>
      <c r="AQ1752" s="22">
        <v>0</v>
      </c>
      <c r="AR1752" s="22">
        <v>0</v>
      </c>
      <c r="AS1752" s="25">
        <v>37646.959999999999</v>
      </c>
      <c r="AT1752" s="25">
        <v>0</v>
      </c>
      <c r="AU1752" s="25">
        <v>43531.69</v>
      </c>
      <c r="AV1752" s="25">
        <v>0</v>
      </c>
      <c r="AW1752" s="25">
        <v>37646.959999999999</v>
      </c>
      <c r="AX1752" s="25">
        <v>43531.69</v>
      </c>
      <c r="AY1752" s="25">
        <v>5884.73</v>
      </c>
    </row>
    <row r="1753" spans="2:51" hidden="1">
      <c r="B1753" s="5" t="s">
        <v>21</v>
      </c>
      <c r="C1753" s="2" t="s">
        <v>152</v>
      </c>
      <c r="D1753" s="2" t="s">
        <v>100</v>
      </c>
      <c r="E1753" s="2"/>
      <c r="F1753" s="2"/>
      <c r="G1753" s="3">
        <v>46254</v>
      </c>
      <c r="H1753" s="2" t="s">
        <v>7833</v>
      </c>
      <c r="I1753" s="3">
        <v>46254</v>
      </c>
      <c r="J1753" s="2" t="s">
        <v>7834</v>
      </c>
      <c r="K1753" s="2"/>
      <c r="L1753" s="2"/>
      <c r="M1753" s="2" t="s">
        <v>90</v>
      </c>
      <c r="N1753" s="3"/>
      <c r="O1753" s="2" t="s">
        <v>7835</v>
      </c>
      <c r="P1753" s="2"/>
      <c r="Q1753" s="2" t="s">
        <v>486</v>
      </c>
      <c r="R1753" s="2" t="s">
        <v>538</v>
      </c>
      <c r="S1753" s="2" t="s">
        <v>486</v>
      </c>
      <c r="T1753" s="3">
        <v>46254</v>
      </c>
      <c r="U1753" s="2" t="s">
        <v>7836</v>
      </c>
      <c r="V1753" s="2"/>
      <c r="W1753" s="2" t="s">
        <v>550</v>
      </c>
      <c r="X1753" s="2" t="s">
        <v>133</v>
      </c>
      <c r="Y1753" s="2" t="s">
        <v>506</v>
      </c>
      <c r="Z1753" s="2" t="s">
        <v>92</v>
      </c>
      <c r="AA1753" s="2" t="s">
        <v>90</v>
      </c>
      <c r="AB1753" s="2"/>
      <c r="AC1753" s="2" t="s">
        <v>114</v>
      </c>
      <c r="AD1753" s="2">
        <v>1</v>
      </c>
      <c r="AE1753" s="2" t="s">
        <v>539</v>
      </c>
      <c r="AF1753" s="2" t="s">
        <v>540</v>
      </c>
      <c r="AG1753" s="2" t="s">
        <v>13</v>
      </c>
      <c r="AH1753" s="2" t="s">
        <v>154</v>
      </c>
      <c r="AI1753" s="2" t="s">
        <v>541</v>
      </c>
      <c r="AJ1753" s="2" t="s">
        <v>194</v>
      </c>
      <c r="AK1753" s="2" t="s">
        <v>487</v>
      </c>
      <c r="AL1753" s="2" t="s">
        <v>103</v>
      </c>
      <c r="AM1753" s="2" t="s">
        <v>104</v>
      </c>
      <c r="AN1753" s="2" t="s">
        <v>7837</v>
      </c>
      <c r="AO1753" s="22">
        <v>27320</v>
      </c>
      <c r="AP1753" s="22">
        <v>0</v>
      </c>
      <c r="AQ1753" s="22">
        <v>0</v>
      </c>
      <c r="AR1753" s="22">
        <v>0</v>
      </c>
      <c r="AS1753" s="25">
        <v>37646.959999999999</v>
      </c>
      <c r="AT1753" s="25">
        <v>0</v>
      </c>
      <c r="AU1753" s="25">
        <v>43531.69</v>
      </c>
      <c r="AV1753" s="25">
        <v>0</v>
      </c>
      <c r="AW1753" s="25">
        <v>37646.959999999999</v>
      </c>
      <c r="AX1753" s="25">
        <v>43531.69</v>
      </c>
      <c r="AY1753" s="25">
        <v>5884.73</v>
      </c>
    </row>
    <row r="1754" spans="2:51" hidden="1">
      <c r="B1754" s="5" t="s">
        <v>21</v>
      </c>
      <c r="C1754" s="2" t="s">
        <v>152</v>
      </c>
      <c r="D1754" s="2" t="s">
        <v>100</v>
      </c>
      <c r="E1754" s="2"/>
      <c r="F1754" s="2"/>
      <c r="G1754" s="3">
        <v>46254</v>
      </c>
      <c r="H1754" s="2" t="s">
        <v>7838</v>
      </c>
      <c r="I1754" s="3">
        <v>46254</v>
      </c>
      <c r="J1754" s="2" t="s">
        <v>7839</v>
      </c>
      <c r="K1754" s="2"/>
      <c r="L1754" s="2"/>
      <c r="M1754" s="2" t="s">
        <v>90</v>
      </c>
      <c r="N1754" s="3"/>
      <c r="O1754" s="2" t="s">
        <v>7840</v>
      </c>
      <c r="P1754" s="2"/>
      <c r="Q1754" s="2" t="s">
        <v>27</v>
      </c>
      <c r="R1754" s="2" t="s">
        <v>538</v>
      </c>
      <c r="S1754" s="2" t="s">
        <v>27</v>
      </c>
      <c r="T1754" s="3">
        <v>46254</v>
      </c>
      <c r="U1754" s="2" t="s">
        <v>7841</v>
      </c>
      <c r="V1754" s="2"/>
      <c r="W1754" s="2" t="s">
        <v>1027</v>
      </c>
      <c r="X1754" s="2" t="s">
        <v>113</v>
      </c>
      <c r="Y1754" s="2" t="s">
        <v>1110</v>
      </c>
      <c r="Z1754" s="2" t="s">
        <v>92</v>
      </c>
      <c r="AA1754" s="2" t="s">
        <v>90</v>
      </c>
      <c r="AB1754" s="2"/>
      <c r="AC1754" s="2" t="s">
        <v>114</v>
      </c>
      <c r="AD1754" s="2">
        <v>1</v>
      </c>
      <c r="AE1754" s="2" t="s">
        <v>539</v>
      </c>
      <c r="AF1754" s="2" t="s">
        <v>540</v>
      </c>
      <c r="AG1754" s="2" t="s">
        <v>13</v>
      </c>
      <c r="AH1754" s="2" t="s">
        <v>154</v>
      </c>
      <c r="AI1754" s="2" t="s">
        <v>541</v>
      </c>
      <c r="AJ1754" s="2" t="s">
        <v>155</v>
      </c>
      <c r="AK1754" s="2" t="s">
        <v>156</v>
      </c>
      <c r="AL1754" s="2" t="s">
        <v>129</v>
      </c>
      <c r="AM1754" s="2" t="s">
        <v>150</v>
      </c>
      <c r="AN1754" s="2" t="s">
        <v>7842</v>
      </c>
      <c r="AO1754" s="22">
        <v>28140</v>
      </c>
      <c r="AP1754" s="22">
        <v>0</v>
      </c>
      <c r="AQ1754" s="22">
        <v>0</v>
      </c>
      <c r="AR1754" s="22">
        <v>0</v>
      </c>
      <c r="AS1754" s="25">
        <v>30841.439999999999</v>
      </c>
      <c r="AT1754" s="25">
        <v>0</v>
      </c>
      <c r="AU1754" s="25">
        <v>45257.56</v>
      </c>
      <c r="AV1754" s="25">
        <v>0</v>
      </c>
      <c r="AW1754" s="25">
        <v>30841.439999999999</v>
      </c>
      <c r="AX1754" s="25">
        <v>45257.56</v>
      </c>
      <c r="AY1754" s="25">
        <v>14416.12</v>
      </c>
    </row>
    <row r="1755" spans="2:51" hidden="1">
      <c r="B1755" s="5" t="s">
        <v>551</v>
      </c>
      <c r="C1755" s="2" t="s">
        <v>552</v>
      </c>
      <c r="D1755" s="2"/>
      <c r="E1755" s="2" t="s">
        <v>6566</v>
      </c>
      <c r="F1755" s="2" t="s">
        <v>88</v>
      </c>
      <c r="G1755" s="3">
        <v>46254</v>
      </c>
      <c r="H1755" s="2" t="s">
        <v>7843</v>
      </c>
      <c r="I1755" s="3">
        <v>46254</v>
      </c>
      <c r="J1755" s="2" t="s">
        <v>7844</v>
      </c>
      <c r="K1755" s="2"/>
      <c r="L1755" s="2"/>
      <c r="M1755" s="2" t="s">
        <v>90</v>
      </c>
      <c r="N1755" s="3"/>
      <c r="O1755" s="2"/>
      <c r="P1755" s="2"/>
      <c r="Q1755" s="2" t="s">
        <v>834</v>
      </c>
      <c r="R1755" s="2" t="s">
        <v>834</v>
      </c>
      <c r="S1755" s="2"/>
      <c r="T1755" s="3"/>
      <c r="U1755" s="2"/>
      <c r="V1755" s="2"/>
      <c r="W1755" s="2" t="s">
        <v>7845</v>
      </c>
      <c r="X1755" s="2" t="s">
        <v>91</v>
      </c>
      <c r="Y1755" s="2" t="s">
        <v>7846</v>
      </c>
      <c r="Z1755" s="2" t="s">
        <v>92</v>
      </c>
      <c r="AA1755" s="2" t="s">
        <v>90</v>
      </c>
      <c r="AB1755" s="2"/>
      <c r="AC1755" s="2" t="s">
        <v>114</v>
      </c>
      <c r="AD1755" s="2">
        <v>1</v>
      </c>
      <c r="AE1755" s="2" t="s">
        <v>321</v>
      </c>
      <c r="AF1755" s="2" t="s">
        <v>322</v>
      </c>
      <c r="AG1755" s="2" t="s">
        <v>322</v>
      </c>
      <c r="AH1755" s="2" t="s">
        <v>323</v>
      </c>
      <c r="AI1755" s="2"/>
      <c r="AJ1755" s="2" t="s">
        <v>268</v>
      </c>
      <c r="AK1755" s="2" t="s">
        <v>15</v>
      </c>
      <c r="AL1755" s="2" t="s">
        <v>269</v>
      </c>
      <c r="AM1755" s="2" t="s">
        <v>270</v>
      </c>
      <c r="AN1755" s="2" t="s">
        <v>892</v>
      </c>
      <c r="AO1755" s="22">
        <v>0</v>
      </c>
      <c r="AP1755" s="22">
        <v>0</v>
      </c>
      <c r="AQ1755" s="22">
        <v>0</v>
      </c>
      <c r="AR1755" s="22">
        <v>0</v>
      </c>
      <c r="AS1755" s="25">
        <v>17500</v>
      </c>
      <c r="AT1755" s="25">
        <v>0</v>
      </c>
      <c r="AU1755" s="25">
        <v>19151.36</v>
      </c>
      <c r="AV1755" s="25">
        <v>0</v>
      </c>
      <c r="AW1755" s="25">
        <v>17500</v>
      </c>
      <c r="AX1755" s="25">
        <v>19151.36</v>
      </c>
      <c r="AY1755" s="25">
        <v>1651.36</v>
      </c>
    </row>
    <row r="1756" spans="2:51" hidden="1">
      <c r="B1756" s="5" t="s">
        <v>551</v>
      </c>
      <c r="C1756" s="2" t="s">
        <v>552</v>
      </c>
      <c r="D1756" s="2"/>
      <c r="E1756" s="2" t="s">
        <v>6566</v>
      </c>
      <c r="F1756" s="2" t="s">
        <v>88</v>
      </c>
      <c r="G1756" s="3">
        <v>46254</v>
      </c>
      <c r="H1756" s="2" t="s">
        <v>7847</v>
      </c>
      <c r="I1756" s="3">
        <v>46254</v>
      </c>
      <c r="J1756" s="2" t="s">
        <v>7848</v>
      </c>
      <c r="K1756" s="2"/>
      <c r="L1756" s="2"/>
      <c r="M1756" s="2" t="s">
        <v>90</v>
      </c>
      <c r="N1756" s="3"/>
      <c r="O1756" s="2"/>
      <c r="P1756" s="2"/>
      <c r="Q1756" s="2" t="s">
        <v>834</v>
      </c>
      <c r="R1756" s="2" t="s">
        <v>834</v>
      </c>
      <c r="S1756" s="2"/>
      <c r="T1756" s="3"/>
      <c r="U1756" s="2"/>
      <c r="V1756" s="2"/>
      <c r="W1756" s="2" t="s">
        <v>745</v>
      </c>
      <c r="X1756" s="2" t="s">
        <v>91</v>
      </c>
      <c r="Y1756" s="2" t="s">
        <v>659</v>
      </c>
      <c r="Z1756" s="2" t="s">
        <v>92</v>
      </c>
      <c r="AA1756" s="2" t="s">
        <v>90</v>
      </c>
      <c r="AB1756" s="2"/>
      <c r="AC1756" s="2" t="s">
        <v>114</v>
      </c>
      <c r="AD1756" s="2">
        <v>1</v>
      </c>
      <c r="AE1756" s="2" t="s">
        <v>321</v>
      </c>
      <c r="AF1756" s="2" t="s">
        <v>322</v>
      </c>
      <c r="AG1756" s="2" t="s">
        <v>322</v>
      </c>
      <c r="AH1756" s="2" t="s">
        <v>323</v>
      </c>
      <c r="AI1756" s="2"/>
      <c r="AJ1756" s="2" t="s">
        <v>138</v>
      </c>
      <c r="AK1756" s="2" t="s">
        <v>103</v>
      </c>
      <c r="AL1756" s="2" t="s">
        <v>103</v>
      </c>
      <c r="AM1756" s="2" t="s">
        <v>139</v>
      </c>
      <c r="AN1756" s="2" t="s">
        <v>966</v>
      </c>
      <c r="AO1756" s="22">
        <v>0</v>
      </c>
      <c r="AP1756" s="22">
        <v>0</v>
      </c>
      <c r="AQ1756" s="22">
        <v>0</v>
      </c>
      <c r="AR1756" s="22">
        <v>0</v>
      </c>
      <c r="AS1756" s="25">
        <v>38500</v>
      </c>
      <c r="AT1756" s="25">
        <v>0</v>
      </c>
      <c r="AU1756" s="25">
        <v>40540.29</v>
      </c>
      <c r="AV1756" s="25">
        <v>0</v>
      </c>
      <c r="AW1756" s="25">
        <v>38500</v>
      </c>
      <c r="AX1756" s="25">
        <v>40540.29</v>
      </c>
      <c r="AY1756" s="25">
        <v>2040.29</v>
      </c>
    </row>
    <row r="1757" spans="2:51" hidden="1">
      <c r="B1757" s="5" t="s">
        <v>551</v>
      </c>
      <c r="C1757" s="2" t="s">
        <v>552</v>
      </c>
      <c r="D1757" s="2"/>
      <c r="E1757" s="2" t="s">
        <v>6566</v>
      </c>
      <c r="F1757" s="2" t="s">
        <v>88</v>
      </c>
      <c r="G1757" s="3">
        <v>46254</v>
      </c>
      <c r="H1757" s="2" t="s">
        <v>7849</v>
      </c>
      <c r="I1757" s="3">
        <v>46254</v>
      </c>
      <c r="J1757" s="2" t="s">
        <v>7850</v>
      </c>
      <c r="K1757" s="2"/>
      <c r="L1757" s="2"/>
      <c r="M1757" s="2" t="s">
        <v>90</v>
      </c>
      <c r="N1757" s="3"/>
      <c r="O1757" s="2"/>
      <c r="P1757" s="2"/>
      <c r="Q1757" s="2" t="s">
        <v>834</v>
      </c>
      <c r="R1757" s="2" t="s">
        <v>834</v>
      </c>
      <c r="S1757" s="2"/>
      <c r="T1757" s="3"/>
      <c r="U1757" s="2"/>
      <c r="V1757" s="2"/>
      <c r="W1757" s="2" t="s">
        <v>1138</v>
      </c>
      <c r="X1757" s="2" t="s">
        <v>91</v>
      </c>
      <c r="Y1757" s="2" t="s">
        <v>1228</v>
      </c>
      <c r="Z1757" s="2" t="s">
        <v>92</v>
      </c>
      <c r="AA1757" s="2" t="s">
        <v>90</v>
      </c>
      <c r="AB1757" s="2"/>
      <c r="AC1757" s="2" t="s">
        <v>114</v>
      </c>
      <c r="AD1757" s="2">
        <v>1</v>
      </c>
      <c r="AE1757" s="2" t="s">
        <v>321</v>
      </c>
      <c r="AF1757" s="2" t="s">
        <v>322</v>
      </c>
      <c r="AG1757" s="2" t="s">
        <v>322</v>
      </c>
      <c r="AH1757" s="2" t="s">
        <v>323</v>
      </c>
      <c r="AI1757" s="2"/>
      <c r="AJ1757" s="2" t="s">
        <v>138</v>
      </c>
      <c r="AK1757" s="2" t="s">
        <v>103</v>
      </c>
      <c r="AL1757" s="2" t="s">
        <v>103</v>
      </c>
      <c r="AM1757" s="2" t="s">
        <v>139</v>
      </c>
      <c r="AN1757" s="2" t="s">
        <v>1140</v>
      </c>
      <c r="AO1757" s="22">
        <v>0</v>
      </c>
      <c r="AP1757" s="22">
        <v>0</v>
      </c>
      <c r="AQ1757" s="22">
        <v>0</v>
      </c>
      <c r="AR1757" s="22">
        <v>0</v>
      </c>
      <c r="AS1757" s="25">
        <v>48500</v>
      </c>
      <c r="AT1757" s="25">
        <v>0</v>
      </c>
      <c r="AU1757" s="25">
        <v>50429.56</v>
      </c>
      <c r="AV1757" s="25">
        <v>0</v>
      </c>
      <c r="AW1757" s="25">
        <v>48500</v>
      </c>
      <c r="AX1757" s="25">
        <v>50429.56</v>
      </c>
      <c r="AY1757" s="25">
        <v>1929.56</v>
      </c>
    </row>
    <row r="1758" spans="2:51">
      <c r="B1758" s="5" t="s">
        <v>551</v>
      </c>
      <c r="C1758" s="2" t="s">
        <v>552</v>
      </c>
      <c r="D1758" s="2"/>
      <c r="E1758" s="2" t="s">
        <v>6566</v>
      </c>
      <c r="F1758" s="2" t="s">
        <v>88</v>
      </c>
      <c r="G1758" s="3">
        <v>46254</v>
      </c>
      <c r="H1758" s="2" t="s">
        <v>7851</v>
      </c>
      <c r="I1758" s="3">
        <v>46254</v>
      </c>
      <c r="J1758" s="2" t="s">
        <v>7852</v>
      </c>
      <c r="K1758" s="2"/>
      <c r="L1758" s="2"/>
      <c r="M1758" s="2" t="s">
        <v>90</v>
      </c>
      <c r="N1758" s="3"/>
      <c r="O1758" s="2"/>
      <c r="P1758" s="2"/>
      <c r="Q1758" s="2" t="s">
        <v>834</v>
      </c>
      <c r="R1758" s="2" t="s">
        <v>834</v>
      </c>
      <c r="S1758" s="2"/>
      <c r="T1758" s="3"/>
      <c r="U1758" s="2"/>
      <c r="V1758" s="2"/>
      <c r="W1758" s="2" t="s">
        <v>1101</v>
      </c>
      <c r="X1758" s="2" t="s">
        <v>91</v>
      </c>
      <c r="Y1758" s="2" t="s">
        <v>1102</v>
      </c>
      <c r="Z1758" s="2" t="s">
        <v>149</v>
      </c>
      <c r="AA1758" s="2" t="s">
        <v>90</v>
      </c>
      <c r="AB1758" s="2"/>
      <c r="AC1758" s="2" t="s">
        <v>114</v>
      </c>
      <c r="AD1758" s="2">
        <v>1</v>
      </c>
      <c r="AE1758" s="2" t="s">
        <v>321</v>
      </c>
      <c r="AF1758" s="2" t="s">
        <v>322</v>
      </c>
      <c r="AG1758" s="2" t="s">
        <v>322</v>
      </c>
      <c r="AH1758" s="2" t="s">
        <v>323</v>
      </c>
      <c r="AI1758" s="2"/>
      <c r="AJ1758" s="2" t="s">
        <v>138</v>
      </c>
      <c r="AK1758" s="2" t="s">
        <v>103</v>
      </c>
      <c r="AL1758" s="2" t="s">
        <v>103</v>
      </c>
      <c r="AM1758" s="2" t="s">
        <v>139</v>
      </c>
      <c r="AN1758" s="2" t="s">
        <v>861</v>
      </c>
      <c r="AO1758" s="22">
        <v>0</v>
      </c>
      <c r="AP1758" s="22">
        <v>440</v>
      </c>
      <c r="AQ1758" s="22">
        <v>440</v>
      </c>
      <c r="AR1758" s="22">
        <v>0</v>
      </c>
      <c r="AS1758" s="25">
        <v>20019.03</v>
      </c>
      <c r="AT1758" s="25">
        <v>185.79</v>
      </c>
      <c r="AU1758" s="25">
        <v>35174.67</v>
      </c>
      <c r="AV1758" s="25">
        <v>0</v>
      </c>
      <c r="AW1758" s="25">
        <v>19833.240000000002</v>
      </c>
      <c r="AX1758" s="25">
        <v>35174.67</v>
      </c>
      <c r="AY1758" s="25">
        <v>15341.43</v>
      </c>
    </row>
    <row r="1759" spans="2:51" hidden="1">
      <c r="B1759" s="5" t="s">
        <v>551</v>
      </c>
      <c r="C1759" s="2" t="s">
        <v>552</v>
      </c>
      <c r="D1759" s="2"/>
      <c r="E1759" s="2" t="s">
        <v>6566</v>
      </c>
      <c r="F1759" s="2" t="s">
        <v>88</v>
      </c>
      <c r="G1759" s="3">
        <v>46254</v>
      </c>
      <c r="H1759" s="2" t="s">
        <v>7853</v>
      </c>
      <c r="I1759" s="3">
        <v>46254</v>
      </c>
      <c r="J1759" s="2" t="s">
        <v>7854</v>
      </c>
      <c r="K1759" s="2"/>
      <c r="L1759" s="2"/>
      <c r="M1759" s="2" t="s">
        <v>90</v>
      </c>
      <c r="N1759" s="3"/>
      <c r="O1759" s="2"/>
      <c r="P1759" s="2"/>
      <c r="Q1759" s="2" t="s">
        <v>834</v>
      </c>
      <c r="R1759" s="2" t="s">
        <v>834</v>
      </c>
      <c r="S1759" s="2"/>
      <c r="T1759" s="3"/>
      <c r="U1759" s="2"/>
      <c r="V1759" s="2"/>
      <c r="W1759" s="2" t="s">
        <v>862</v>
      </c>
      <c r="X1759" s="2" t="s">
        <v>91</v>
      </c>
      <c r="Y1759" s="2" t="s">
        <v>863</v>
      </c>
      <c r="Z1759" s="2" t="s">
        <v>92</v>
      </c>
      <c r="AA1759" s="2" t="s">
        <v>90</v>
      </c>
      <c r="AB1759" s="2"/>
      <c r="AC1759" s="2" t="s">
        <v>93</v>
      </c>
      <c r="AD1759" s="2">
        <v>1</v>
      </c>
      <c r="AE1759" s="2" t="s">
        <v>321</v>
      </c>
      <c r="AF1759" s="2" t="s">
        <v>322</v>
      </c>
      <c r="AG1759" s="2" t="s">
        <v>322</v>
      </c>
      <c r="AH1759" s="2" t="s">
        <v>323</v>
      </c>
      <c r="AI1759" s="2"/>
      <c r="AJ1759" s="2" t="s">
        <v>321</v>
      </c>
      <c r="AK1759" s="2" t="s">
        <v>322</v>
      </c>
      <c r="AL1759" s="2" t="s">
        <v>322</v>
      </c>
      <c r="AM1759" s="2" t="s">
        <v>323</v>
      </c>
      <c r="AN1759" s="2" t="s">
        <v>1064</v>
      </c>
      <c r="AO1759" s="22">
        <v>0</v>
      </c>
      <c r="AP1759" s="22">
        <v>0</v>
      </c>
      <c r="AQ1759" s="22">
        <v>0</v>
      </c>
      <c r="AR1759" s="22">
        <v>0</v>
      </c>
      <c r="AS1759" s="25">
        <v>12000</v>
      </c>
      <c r="AT1759" s="25">
        <v>0</v>
      </c>
      <c r="AU1759" s="25">
        <v>12213.3</v>
      </c>
      <c r="AV1759" s="25">
        <v>0</v>
      </c>
      <c r="AW1759" s="25">
        <v>12000</v>
      </c>
      <c r="AX1759" s="25">
        <v>12213.3</v>
      </c>
      <c r="AY1759" s="25">
        <v>213.3</v>
      </c>
    </row>
    <row r="1760" spans="2:51" hidden="1">
      <c r="B1760" s="5" t="s">
        <v>551</v>
      </c>
      <c r="C1760" s="2" t="s">
        <v>552</v>
      </c>
      <c r="D1760" s="2"/>
      <c r="E1760" s="2" t="s">
        <v>6566</v>
      </c>
      <c r="F1760" s="2" t="s">
        <v>88</v>
      </c>
      <c r="G1760" s="3">
        <v>46254</v>
      </c>
      <c r="H1760" s="2" t="s">
        <v>7855</v>
      </c>
      <c r="I1760" s="3">
        <v>46254</v>
      </c>
      <c r="J1760" s="2" t="s">
        <v>7856</v>
      </c>
      <c r="K1760" s="2"/>
      <c r="L1760" s="2"/>
      <c r="M1760" s="2" t="s">
        <v>90</v>
      </c>
      <c r="N1760" s="3"/>
      <c r="O1760" s="2"/>
      <c r="P1760" s="2"/>
      <c r="Q1760" s="2" t="s">
        <v>834</v>
      </c>
      <c r="R1760" s="2" t="s">
        <v>834</v>
      </c>
      <c r="S1760" s="2"/>
      <c r="T1760" s="3"/>
      <c r="U1760" s="2"/>
      <c r="V1760" s="2"/>
      <c r="W1760" s="2" t="s">
        <v>962</v>
      </c>
      <c r="X1760" s="2" t="s">
        <v>91</v>
      </c>
      <c r="Y1760" s="2" t="s">
        <v>1380</v>
      </c>
      <c r="Z1760" s="2" t="s">
        <v>92</v>
      </c>
      <c r="AA1760" s="2" t="s">
        <v>90</v>
      </c>
      <c r="AB1760" s="2"/>
      <c r="AC1760" s="2" t="s">
        <v>114</v>
      </c>
      <c r="AD1760" s="2">
        <v>1</v>
      </c>
      <c r="AE1760" s="2" t="s">
        <v>321</v>
      </c>
      <c r="AF1760" s="2" t="s">
        <v>322</v>
      </c>
      <c r="AG1760" s="2" t="s">
        <v>322</v>
      </c>
      <c r="AH1760" s="2" t="s">
        <v>323</v>
      </c>
      <c r="AI1760" s="2"/>
      <c r="AJ1760" s="2" t="s">
        <v>231</v>
      </c>
      <c r="AK1760" s="2" t="s">
        <v>207</v>
      </c>
      <c r="AL1760" s="2" t="s">
        <v>207</v>
      </c>
      <c r="AM1760" s="2" t="s">
        <v>178</v>
      </c>
      <c r="AN1760" s="2" t="s">
        <v>1043</v>
      </c>
      <c r="AO1760" s="22">
        <v>0</v>
      </c>
      <c r="AP1760" s="22">
        <v>0</v>
      </c>
      <c r="AQ1760" s="22">
        <v>0</v>
      </c>
      <c r="AR1760" s="22">
        <v>0</v>
      </c>
      <c r="AS1760" s="25">
        <v>8500</v>
      </c>
      <c r="AT1760" s="25">
        <v>0</v>
      </c>
      <c r="AU1760" s="25">
        <v>8713.2999999999993</v>
      </c>
      <c r="AV1760" s="25">
        <v>0</v>
      </c>
      <c r="AW1760" s="25">
        <v>8500</v>
      </c>
      <c r="AX1760" s="25">
        <v>8713.2999999999993</v>
      </c>
      <c r="AY1760" s="25">
        <v>213.3</v>
      </c>
    </row>
    <row r="1761" spans="2:51" hidden="1">
      <c r="B1761" s="5" t="s">
        <v>551</v>
      </c>
      <c r="C1761" s="2" t="s">
        <v>552</v>
      </c>
      <c r="D1761" s="2"/>
      <c r="E1761" s="2" t="s">
        <v>6566</v>
      </c>
      <c r="F1761" s="2" t="s">
        <v>88</v>
      </c>
      <c r="G1761" s="3">
        <v>46254</v>
      </c>
      <c r="H1761" s="2" t="s">
        <v>7857</v>
      </c>
      <c r="I1761" s="3">
        <v>46254</v>
      </c>
      <c r="J1761" s="2" t="s">
        <v>7858</v>
      </c>
      <c r="K1761" s="2"/>
      <c r="L1761" s="2"/>
      <c r="M1761" s="2" t="s">
        <v>90</v>
      </c>
      <c r="N1761" s="3"/>
      <c r="O1761" s="2"/>
      <c r="P1761" s="2"/>
      <c r="Q1761" s="2" t="s">
        <v>834</v>
      </c>
      <c r="R1761" s="2" t="s">
        <v>834</v>
      </c>
      <c r="S1761" s="2"/>
      <c r="T1761" s="3"/>
      <c r="U1761" s="2"/>
      <c r="V1761" s="2"/>
      <c r="W1761" s="2" t="s">
        <v>7859</v>
      </c>
      <c r="X1761" s="2" t="s">
        <v>91</v>
      </c>
      <c r="Y1761" s="2" t="s">
        <v>3777</v>
      </c>
      <c r="Z1761" s="2" t="s">
        <v>92</v>
      </c>
      <c r="AA1761" s="2" t="s">
        <v>90</v>
      </c>
      <c r="AB1761" s="2"/>
      <c r="AC1761" s="2" t="s">
        <v>114</v>
      </c>
      <c r="AD1761" s="2">
        <v>1</v>
      </c>
      <c r="AE1761" s="2" t="s">
        <v>321</v>
      </c>
      <c r="AF1761" s="2" t="s">
        <v>322</v>
      </c>
      <c r="AG1761" s="2" t="s">
        <v>322</v>
      </c>
      <c r="AH1761" s="2" t="s">
        <v>323</v>
      </c>
      <c r="AI1761" s="2"/>
      <c r="AJ1761" s="2" t="s">
        <v>123</v>
      </c>
      <c r="AK1761" s="2" t="s">
        <v>13</v>
      </c>
      <c r="AL1761" s="2" t="s">
        <v>13</v>
      </c>
      <c r="AM1761" s="2" t="s">
        <v>124</v>
      </c>
      <c r="AN1761" s="2" t="s">
        <v>7860</v>
      </c>
      <c r="AO1761" s="22">
        <v>0</v>
      </c>
      <c r="AP1761" s="22">
        <v>0</v>
      </c>
      <c r="AQ1761" s="22">
        <v>0</v>
      </c>
      <c r="AR1761" s="22">
        <v>0</v>
      </c>
      <c r="AS1761" s="25">
        <v>37000</v>
      </c>
      <c r="AT1761" s="25">
        <v>0</v>
      </c>
      <c r="AU1761" s="25">
        <v>37919.69</v>
      </c>
      <c r="AV1761" s="25">
        <v>0</v>
      </c>
      <c r="AW1761" s="25">
        <v>37000</v>
      </c>
      <c r="AX1761" s="25">
        <v>37919.69</v>
      </c>
      <c r="AY1761" s="25">
        <v>919.69</v>
      </c>
    </row>
    <row r="1762" spans="2:51" hidden="1">
      <c r="B1762" s="5" t="s">
        <v>551</v>
      </c>
      <c r="C1762" s="2" t="s">
        <v>552</v>
      </c>
      <c r="D1762" s="2"/>
      <c r="E1762" s="2"/>
      <c r="F1762" s="2" t="s">
        <v>88</v>
      </c>
      <c r="G1762" s="3">
        <v>46254</v>
      </c>
      <c r="H1762" s="2" t="s">
        <v>7861</v>
      </c>
      <c r="I1762" s="3">
        <v>46254</v>
      </c>
      <c r="J1762" s="2" t="s">
        <v>7862</v>
      </c>
      <c r="K1762" s="2"/>
      <c r="L1762" s="2"/>
      <c r="M1762" s="2" t="s">
        <v>90</v>
      </c>
      <c r="N1762" s="3"/>
      <c r="O1762" s="2"/>
      <c r="P1762" s="2"/>
      <c r="Q1762" s="2" t="s">
        <v>553</v>
      </c>
      <c r="R1762" s="2" t="s">
        <v>553</v>
      </c>
      <c r="S1762" s="2"/>
      <c r="T1762" s="3"/>
      <c r="U1762" s="2"/>
      <c r="V1762" s="2"/>
      <c r="W1762" s="2" t="s">
        <v>694</v>
      </c>
      <c r="X1762" s="2" t="s">
        <v>91</v>
      </c>
      <c r="Y1762" s="2" t="s">
        <v>695</v>
      </c>
      <c r="Z1762" s="2" t="s">
        <v>92</v>
      </c>
      <c r="AA1762" s="2" t="s">
        <v>90</v>
      </c>
      <c r="AB1762" s="2"/>
      <c r="AC1762" s="2" t="s">
        <v>114</v>
      </c>
      <c r="AD1762" s="2">
        <v>1</v>
      </c>
      <c r="AE1762" s="2" t="s">
        <v>554</v>
      </c>
      <c r="AF1762" s="2" t="s">
        <v>555</v>
      </c>
      <c r="AG1762" s="2" t="s">
        <v>322</v>
      </c>
      <c r="AH1762" s="2" t="s">
        <v>556</v>
      </c>
      <c r="AI1762" s="2" t="s">
        <v>557</v>
      </c>
      <c r="AJ1762" s="2" t="s">
        <v>231</v>
      </c>
      <c r="AK1762" s="2" t="s">
        <v>207</v>
      </c>
      <c r="AL1762" s="2" t="s">
        <v>207</v>
      </c>
      <c r="AM1762" s="2" t="s">
        <v>178</v>
      </c>
      <c r="AN1762" s="2" t="s">
        <v>7863</v>
      </c>
      <c r="AO1762" s="22">
        <v>0</v>
      </c>
      <c r="AP1762" s="22">
        <v>0</v>
      </c>
      <c r="AQ1762" s="22">
        <v>0</v>
      </c>
      <c r="AR1762" s="22">
        <v>0</v>
      </c>
      <c r="AS1762" s="25">
        <v>13000</v>
      </c>
      <c r="AT1762" s="25">
        <v>0</v>
      </c>
      <c r="AU1762" s="25">
        <v>13000</v>
      </c>
      <c r="AV1762" s="25">
        <v>0</v>
      </c>
      <c r="AW1762" s="25">
        <v>13000</v>
      </c>
      <c r="AX1762" s="25">
        <v>13000</v>
      </c>
      <c r="AY1762" s="25">
        <v>0</v>
      </c>
    </row>
    <row r="1763" spans="2:51" hidden="1">
      <c r="B1763" s="5" t="s">
        <v>551</v>
      </c>
      <c r="C1763" s="2" t="s">
        <v>552</v>
      </c>
      <c r="D1763" s="2"/>
      <c r="E1763" s="2"/>
      <c r="F1763" s="2" t="s">
        <v>88</v>
      </c>
      <c r="G1763" s="3">
        <v>46254</v>
      </c>
      <c r="H1763" s="2" t="s">
        <v>7864</v>
      </c>
      <c r="I1763" s="3">
        <v>46254</v>
      </c>
      <c r="J1763" s="2" t="s">
        <v>7865</v>
      </c>
      <c r="K1763" s="2"/>
      <c r="L1763" s="2"/>
      <c r="M1763" s="2" t="s">
        <v>90</v>
      </c>
      <c r="N1763" s="3"/>
      <c r="O1763" s="2"/>
      <c r="P1763" s="2"/>
      <c r="Q1763" s="2" t="s">
        <v>553</v>
      </c>
      <c r="R1763" s="2" t="s">
        <v>553</v>
      </c>
      <c r="S1763" s="2"/>
      <c r="T1763" s="3"/>
      <c r="U1763" s="2"/>
      <c r="V1763" s="2"/>
      <c r="W1763" s="2" t="s">
        <v>694</v>
      </c>
      <c r="X1763" s="2" t="s">
        <v>91</v>
      </c>
      <c r="Y1763" s="2" t="s">
        <v>695</v>
      </c>
      <c r="Z1763" s="2" t="s">
        <v>92</v>
      </c>
      <c r="AA1763" s="2" t="s">
        <v>90</v>
      </c>
      <c r="AB1763" s="2"/>
      <c r="AC1763" s="2" t="s">
        <v>93</v>
      </c>
      <c r="AD1763" s="2">
        <v>1</v>
      </c>
      <c r="AE1763" s="2" t="s">
        <v>554</v>
      </c>
      <c r="AF1763" s="2" t="s">
        <v>555</v>
      </c>
      <c r="AG1763" s="2" t="s">
        <v>322</v>
      </c>
      <c r="AH1763" s="2" t="s">
        <v>556</v>
      </c>
      <c r="AI1763" s="2" t="s">
        <v>557</v>
      </c>
      <c r="AJ1763" s="2" t="s">
        <v>321</v>
      </c>
      <c r="AK1763" s="2" t="s">
        <v>322</v>
      </c>
      <c r="AL1763" s="2" t="s">
        <v>322</v>
      </c>
      <c r="AM1763" s="2" t="s">
        <v>323</v>
      </c>
      <c r="AN1763" s="2" t="s">
        <v>1266</v>
      </c>
      <c r="AO1763" s="22">
        <v>0</v>
      </c>
      <c r="AP1763" s="22">
        <v>0</v>
      </c>
      <c r="AQ1763" s="22">
        <v>0</v>
      </c>
      <c r="AR1763" s="22">
        <v>0</v>
      </c>
      <c r="AS1763" s="25">
        <v>8750</v>
      </c>
      <c r="AT1763" s="25">
        <v>0</v>
      </c>
      <c r="AU1763" s="25">
        <v>9100</v>
      </c>
      <c r="AV1763" s="25">
        <v>0</v>
      </c>
      <c r="AW1763" s="25">
        <v>8750</v>
      </c>
      <c r="AX1763" s="25">
        <v>9100</v>
      </c>
      <c r="AY1763" s="25">
        <v>350</v>
      </c>
    </row>
    <row r="1764" spans="2:51" hidden="1">
      <c r="B1764" s="5" t="s">
        <v>551</v>
      </c>
      <c r="C1764" s="2" t="s">
        <v>552</v>
      </c>
      <c r="D1764" s="2"/>
      <c r="E1764" s="2"/>
      <c r="F1764" s="2" t="s">
        <v>88</v>
      </c>
      <c r="G1764" s="3">
        <v>46254</v>
      </c>
      <c r="H1764" s="2" t="s">
        <v>7866</v>
      </c>
      <c r="I1764" s="3">
        <v>46254</v>
      </c>
      <c r="J1764" s="2" t="s">
        <v>7867</v>
      </c>
      <c r="K1764" s="2"/>
      <c r="L1764" s="2"/>
      <c r="M1764" s="2" t="s">
        <v>90</v>
      </c>
      <c r="N1764" s="3"/>
      <c r="O1764" s="2"/>
      <c r="P1764" s="2"/>
      <c r="Q1764" s="2" t="s">
        <v>553</v>
      </c>
      <c r="R1764" s="2" t="s">
        <v>553</v>
      </c>
      <c r="S1764" s="2"/>
      <c r="T1764" s="3"/>
      <c r="U1764" s="2"/>
      <c r="V1764" s="2"/>
      <c r="W1764" s="2" t="s">
        <v>956</v>
      </c>
      <c r="X1764" s="2" t="s">
        <v>91</v>
      </c>
      <c r="Y1764" s="2" t="s">
        <v>957</v>
      </c>
      <c r="Z1764" s="2" t="s">
        <v>92</v>
      </c>
      <c r="AA1764" s="2" t="s">
        <v>90</v>
      </c>
      <c r="AB1764" s="2"/>
      <c r="AC1764" s="2" t="s">
        <v>114</v>
      </c>
      <c r="AD1764" s="2">
        <v>1</v>
      </c>
      <c r="AE1764" s="2" t="s">
        <v>554</v>
      </c>
      <c r="AF1764" s="2" t="s">
        <v>555</v>
      </c>
      <c r="AG1764" s="2" t="s">
        <v>322</v>
      </c>
      <c r="AH1764" s="2" t="s">
        <v>556</v>
      </c>
      <c r="AI1764" s="2" t="s">
        <v>557</v>
      </c>
      <c r="AJ1764" s="2" t="s">
        <v>231</v>
      </c>
      <c r="AK1764" s="2" t="s">
        <v>207</v>
      </c>
      <c r="AL1764" s="2" t="s">
        <v>207</v>
      </c>
      <c r="AM1764" s="2" t="s">
        <v>178</v>
      </c>
      <c r="AN1764" s="2" t="s">
        <v>972</v>
      </c>
      <c r="AO1764" s="22">
        <v>0</v>
      </c>
      <c r="AP1764" s="22">
        <v>0</v>
      </c>
      <c r="AQ1764" s="22">
        <v>0</v>
      </c>
      <c r="AR1764" s="22">
        <v>0</v>
      </c>
      <c r="AS1764" s="25">
        <v>8750</v>
      </c>
      <c r="AT1764" s="25">
        <v>0</v>
      </c>
      <c r="AU1764" s="25">
        <v>9100</v>
      </c>
      <c r="AV1764" s="25">
        <v>0</v>
      </c>
      <c r="AW1764" s="25">
        <v>8750</v>
      </c>
      <c r="AX1764" s="25">
        <v>9100</v>
      </c>
      <c r="AY1764" s="25">
        <v>350</v>
      </c>
    </row>
    <row r="1765" spans="2:51" hidden="1">
      <c r="B1765" s="5" t="s">
        <v>551</v>
      </c>
      <c r="C1765" s="2" t="s">
        <v>552</v>
      </c>
      <c r="D1765" s="2"/>
      <c r="E1765" s="2"/>
      <c r="F1765" s="2" t="s">
        <v>88</v>
      </c>
      <c r="G1765" s="3">
        <v>46254</v>
      </c>
      <c r="H1765" s="2" t="s">
        <v>7868</v>
      </c>
      <c r="I1765" s="3">
        <v>46254</v>
      </c>
      <c r="J1765" s="2" t="s">
        <v>7869</v>
      </c>
      <c r="K1765" s="2"/>
      <c r="L1765" s="2"/>
      <c r="M1765" s="2" t="s">
        <v>90</v>
      </c>
      <c r="N1765" s="3"/>
      <c r="O1765" s="2"/>
      <c r="P1765" s="2"/>
      <c r="Q1765" s="2" t="s">
        <v>553</v>
      </c>
      <c r="R1765" s="2" t="s">
        <v>553</v>
      </c>
      <c r="S1765" s="2"/>
      <c r="T1765" s="3"/>
      <c r="U1765" s="2"/>
      <c r="V1765" s="2"/>
      <c r="W1765" s="2" t="s">
        <v>7870</v>
      </c>
      <c r="X1765" s="2" t="s">
        <v>91</v>
      </c>
      <c r="Y1765" s="2" t="s">
        <v>7871</v>
      </c>
      <c r="Z1765" s="2" t="s">
        <v>92</v>
      </c>
      <c r="AA1765" s="2" t="s">
        <v>90</v>
      </c>
      <c r="AB1765" s="2"/>
      <c r="AC1765" s="2" t="s">
        <v>114</v>
      </c>
      <c r="AD1765" s="2">
        <v>1</v>
      </c>
      <c r="AE1765" s="2" t="s">
        <v>554</v>
      </c>
      <c r="AF1765" s="2" t="s">
        <v>555</v>
      </c>
      <c r="AG1765" s="2" t="s">
        <v>322</v>
      </c>
      <c r="AH1765" s="2" t="s">
        <v>556</v>
      </c>
      <c r="AI1765" s="2" t="s">
        <v>557</v>
      </c>
      <c r="AJ1765" s="2" t="s">
        <v>232</v>
      </c>
      <c r="AK1765" s="2" t="s">
        <v>5</v>
      </c>
      <c r="AL1765" s="2" t="s">
        <v>5</v>
      </c>
      <c r="AM1765" s="2" t="s">
        <v>178</v>
      </c>
      <c r="AN1765" s="2" t="s">
        <v>7872</v>
      </c>
      <c r="AO1765" s="22">
        <v>0</v>
      </c>
      <c r="AP1765" s="22">
        <v>0</v>
      </c>
      <c r="AQ1765" s="22">
        <v>0</v>
      </c>
      <c r="AR1765" s="22">
        <v>0</v>
      </c>
      <c r="AS1765" s="25">
        <v>27000</v>
      </c>
      <c r="AT1765" s="25">
        <v>0</v>
      </c>
      <c r="AU1765" s="25">
        <v>28100</v>
      </c>
      <c r="AV1765" s="25">
        <v>0</v>
      </c>
      <c r="AW1765" s="25">
        <v>27000</v>
      </c>
      <c r="AX1765" s="25">
        <v>28100</v>
      </c>
      <c r="AY1765" s="25">
        <v>1100</v>
      </c>
    </row>
    <row r="1766" spans="2:51" hidden="1">
      <c r="B1766" s="5" t="s">
        <v>551</v>
      </c>
      <c r="C1766" s="2" t="s">
        <v>552</v>
      </c>
      <c r="D1766" s="2"/>
      <c r="E1766" s="2"/>
      <c r="F1766" s="2" t="s">
        <v>88</v>
      </c>
      <c r="G1766" s="3">
        <v>46254</v>
      </c>
      <c r="H1766" s="2" t="s">
        <v>7873</v>
      </c>
      <c r="I1766" s="3">
        <v>46254</v>
      </c>
      <c r="J1766" s="2" t="s">
        <v>7874</v>
      </c>
      <c r="K1766" s="2"/>
      <c r="L1766" s="2"/>
      <c r="M1766" s="2" t="s">
        <v>90</v>
      </c>
      <c r="N1766" s="3"/>
      <c r="O1766" s="2"/>
      <c r="P1766" s="2"/>
      <c r="Q1766" s="2" t="s">
        <v>553</v>
      </c>
      <c r="R1766" s="2" t="s">
        <v>553</v>
      </c>
      <c r="S1766" s="2"/>
      <c r="T1766" s="3"/>
      <c r="U1766" s="2"/>
      <c r="V1766" s="2"/>
      <c r="W1766" s="2" t="s">
        <v>7875</v>
      </c>
      <c r="X1766" s="2" t="s">
        <v>91</v>
      </c>
      <c r="Y1766" s="2" t="s">
        <v>7876</v>
      </c>
      <c r="Z1766" s="2" t="s">
        <v>92</v>
      </c>
      <c r="AA1766" s="2" t="s">
        <v>90</v>
      </c>
      <c r="AB1766" s="2"/>
      <c r="AC1766" s="2" t="s">
        <v>114</v>
      </c>
      <c r="AD1766" s="2">
        <v>1</v>
      </c>
      <c r="AE1766" s="2" t="s">
        <v>554</v>
      </c>
      <c r="AF1766" s="2" t="s">
        <v>555</v>
      </c>
      <c r="AG1766" s="2" t="s">
        <v>322</v>
      </c>
      <c r="AH1766" s="2" t="s">
        <v>556</v>
      </c>
      <c r="AI1766" s="2" t="s">
        <v>557</v>
      </c>
      <c r="AJ1766" s="2" t="s">
        <v>123</v>
      </c>
      <c r="AK1766" s="2" t="s">
        <v>13</v>
      </c>
      <c r="AL1766" s="2" t="s">
        <v>13</v>
      </c>
      <c r="AM1766" s="2" t="s">
        <v>124</v>
      </c>
      <c r="AN1766" s="2" t="s">
        <v>1061</v>
      </c>
      <c r="AO1766" s="22">
        <v>0</v>
      </c>
      <c r="AP1766" s="22">
        <v>0</v>
      </c>
      <c r="AQ1766" s="22">
        <v>0</v>
      </c>
      <c r="AR1766" s="22">
        <v>0</v>
      </c>
      <c r="AS1766" s="25">
        <v>29000</v>
      </c>
      <c r="AT1766" s="25">
        <v>0</v>
      </c>
      <c r="AU1766" s="25">
        <v>30050</v>
      </c>
      <c r="AV1766" s="25">
        <v>0</v>
      </c>
      <c r="AW1766" s="25">
        <v>29000</v>
      </c>
      <c r="AX1766" s="25">
        <v>30050</v>
      </c>
      <c r="AY1766" s="25">
        <v>1050</v>
      </c>
    </row>
    <row r="1767" spans="2:51" hidden="1">
      <c r="B1767" s="5" t="s">
        <v>551</v>
      </c>
      <c r="C1767" s="2" t="s">
        <v>552</v>
      </c>
      <c r="D1767" s="2"/>
      <c r="E1767" s="2"/>
      <c r="F1767" s="2" t="s">
        <v>88</v>
      </c>
      <c r="G1767" s="3">
        <v>46254</v>
      </c>
      <c r="H1767" s="2" t="s">
        <v>7877</v>
      </c>
      <c r="I1767" s="3">
        <v>46254</v>
      </c>
      <c r="J1767" s="2" t="s">
        <v>7878</v>
      </c>
      <c r="K1767" s="2"/>
      <c r="L1767" s="2"/>
      <c r="M1767" s="2" t="s">
        <v>90</v>
      </c>
      <c r="N1767" s="3"/>
      <c r="O1767" s="2"/>
      <c r="P1767" s="2"/>
      <c r="Q1767" s="2" t="s">
        <v>553</v>
      </c>
      <c r="R1767" s="2" t="s">
        <v>553</v>
      </c>
      <c r="S1767" s="2"/>
      <c r="T1767" s="3"/>
      <c r="U1767" s="2"/>
      <c r="V1767" s="2"/>
      <c r="W1767" s="2" t="s">
        <v>7879</v>
      </c>
      <c r="X1767" s="2" t="s">
        <v>91</v>
      </c>
      <c r="Y1767" s="2" t="s">
        <v>7880</v>
      </c>
      <c r="Z1767" s="2" t="s">
        <v>92</v>
      </c>
      <c r="AA1767" s="2" t="s">
        <v>90</v>
      </c>
      <c r="AB1767" s="2"/>
      <c r="AC1767" s="2" t="s">
        <v>114</v>
      </c>
      <c r="AD1767" s="2">
        <v>1</v>
      </c>
      <c r="AE1767" s="2" t="s">
        <v>554</v>
      </c>
      <c r="AF1767" s="2" t="s">
        <v>555</v>
      </c>
      <c r="AG1767" s="2" t="s">
        <v>322</v>
      </c>
      <c r="AH1767" s="2" t="s">
        <v>556</v>
      </c>
      <c r="AI1767" s="2" t="s">
        <v>557</v>
      </c>
      <c r="AJ1767" s="2" t="s">
        <v>123</v>
      </c>
      <c r="AK1767" s="2" t="s">
        <v>13</v>
      </c>
      <c r="AL1767" s="2" t="s">
        <v>13</v>
      </c>
      <c r="AM1767" s="2" t="s">
        <v>124</v>
      </c>
      <c r="AN1767" s="2" t="s">
        <v>1066</v>
      </c>
      <c r="AO1767" s="22">
        <v>0</v>
      </c>
      <c r="AP1767" s="22">
        <v>0</v>
      </c>
      <c r="AQ1767" s="22">
        <v>0</v>
      </c>
      <c r="AR1767" s="22">
        <v>0</v>
      </c>
      <c r="AS1767" s="25">
        <v>28000</v>
      </c>
      <c r="AT1767" s="25">
        <v>0</v>
      </c>
      <c r="AU1767" s="25">
        <v>30050</v>
      </c>
      <c r="AV1767" s="25">
        <v>0</v>
      </c>
      <c r="AW1767" s="25">
        <v>28000</v>
      </c>
      <c r="AX1767" s="25">
        <v>30050</v>
      </c>
      <c r="AY1767" s="25">
        <v>2050</v>
      </c>
    </row>
    <row r="1768" spans="2:51" hidden="1">
      <c r="B1768" s="5" t="s">
        <v>551</v>
      </c>
      <c r="C1768" s="2" t="s">
        <v>552</v>
      </c>
      <c r="D1768" s="2"/>
      <c r="E1768" s="2" t="s">
        <v>6566</v>
      </c>
      <c r="F1768" s="2" t="s">
        <v>88</v>
      </c>
      <c r="G1768" s="3">
        <v>46254</v>
      </c>
      <c r="H1768" s="2" t="s">
        <v>7881</v>
      </c>
      <c r="I1768" s="3">
        <v>46254</v>
      </c>
      <c r="J1768" s="2" t="s">
        <v>7882</v>
      </c>
      <c r="K1768" s="2"/>
      <c r="L1768" s="2"/>
      <c r="M1768" s="2" t="s">
        <v>90</v>
      </c>
      <c r="N1768" s="3"/>
      <c r="O1768" s="2"/>
      <c r="P1768" s="2"/>
      <c r="Q1768" s="2" t="s">
        <v>834</v>
      </c>
      <c r="R1768" s="2" t="s">
        <v>834</v>
      </c>
      <c r="S1768" s="2"/>
      <c r="T1768" s="3"/>
      <c r="U1768" s="2"/>
      <c r="V1768" s="2"/>
      <c r="W1768" s="2" t="s">
        <v>2244</v>
      </c>
      <c r="X1768" s="2" t="s">
        <v>91</v>
      </c>
      <c r="Y1768" s="2" t="s">
        <v>894</v>
      </c>
      <c r="Z1768" s="2" t="s">
        <v>92</v>
      </c>
      <c r="AA1768" s="2" t="s">
        <v>90</v>
      </c>
      <c r="AB1768" s="2"/>
      <c r="AC1768" s="2" t="s">
        <v>93</v>
      </c>
      <c r="AD1768" s="2">
        <v>1</v>
      </c>
      <c r="AE1768" s="2" t="s">
        <v>321</v>
      </c>
      <c r="AF1768" s="2" t="s">
        <v>322</v>
      </c>
      <c r="AG1768" s="2" t="s">
        <v>322</v>
      </c>
      <c r="AH1768" s="2" t="s">
        <v>323</v>
      </c>
      <c r="AI1768" s="2"/>
      <c r="AJ1768" s="2" t="s">
        <v>321</v>
      </c>
      <c r="AK1768" s="2" t="s">
        <v>322</v>
      </c>
      <c r="AL1768" s="2" t="s">
        <v>322</v>
      </c>
      <c r="AM1768" s="2" t="s">
        <v>323</v>
      </c>
      <c r="AN1768" s="2" t="s">
        <v>880</v>
      </c>
      <c r="AO1768" s="22">
        <v>0</v>
      </c>
      <c r="AP1768" s="22">
        <v>0</v>
      </c>
      <c r="AQ1768" s="22">
        <v>0</v>
      </c>
      <c r="AR1768" s="22">
        <v>0</v>
      </c>
      <c r="AS1768" s="25">
        <v>4000</v>
      </c>
      <c r="AT1768" s="25">
        <v>0</v>
      </c>
      <c r="AU1768" s="25">
        <v>2323.5500000000002</v>
      </c>
      <c r="AV1768" s="25">
        <v>0</v>
      </c>
      <c r="AW1768" s="25">
        <v>4000</v>
      </c>
      <c r="AX1768" s="25">
        <v>2323.5500000000002</v>
      </c>
      <c r="AY1768" s="25">
        <v>-1676.45</v>
      </c>
    </row>
    <row r="1769" spans="2:51" hidden="1">
      <c r="B1769" s="5" t="s">
        <v>19</v>
      </c>
      <c r="C1769" s="2" t="s">
        <v>131</v>
      </c>
      <c r="D1769" s="2"/>
      <c r="E1769" s="2"/>
      <c r="F1769" s="2" t="s">
        <v>126</v>
      </c>
      <c r="G1769" s="3">
        <v>46254</v>
      </c>
      <c r="H1769" s="2" t="s">
        <v>7883</v>
      </c>
      <c r="I1769" s="3">
        <v>46254</v>
      </c>
      <c r="J1769" s="2" t="s">
        <v>7884</v>
      </c>
      <c r="K1769" s="2" t="s">
        <v>126</v>
      </c>
      <c r="L1769" s="2"/>
      <c r="M1769" s="2" t="s">
        <v>90</v>
      </c>
      <c r="N1769" s="3">
        <v>46254</v>
      </c>
      <c r="O1769" s="2"/>
      <c r="P1769" s="2"/>
      <c r="Q1769" s="2" t="s">
        <v>25</v>
      </c>
      <c r="R1769" s="2" t="s">
        <v>25</v>
      </c>
      <c r="S1769" s="2"/>
      <c r="T1769" s="3"/>
      <c r="U1769" s="2"/>
      <c r="V1769" s="2"/>
      <c r="W1769" s="2" t="s">
        <v>1145</v>
      </c>
      <c r="X1769" s="2" t="s">
        <v>133</v>
      </c>
      <c r="Y1769" s="2" t="s">
        <v>170</v>
      </c>
      <c r="Z1769" s="2" t="s">
        <v>92</v>
      </c>
      <c r="AA1769" s="2" t="s">
        <v>90</v>
      </c>
      <c r="AB1769" s="2"/>
      <c r="AC1769" s="2" t="s">
        <v>114</v>
      </c>
      <c r="AD1769" s="2"/>
      <c r="AE1769" s="2" t="s">
        <v>171</v>
      </c>
      <c r="AF1769" s="2" t="s">
        <v>125</v>
      </c>
      <c r="AG1769" s="2" t="s">
        <v>126</v>
      </c>
      <c r="AH1769" s="2" t="s">
        <v>127</v>
      </c>
      <c r="AI1769" s="2"/>
      <c r="AJ1769" s="2" t="s">
        <v>123</v>
      </c>
      <c r="AK1769" s="2" t="s">
        <v>13</v>
      </c>
      <c r="AL1769" s="2" t="s">
        <v>13</v>
      </c>
      <c r="AM1769" s="2" t="s">
        <v>124</v>
      </c>
      <c r="AN1769" s="2" t="s">
        <v>7885</v>
      </c>
      <c r="AO1769" s="22">
        <v>0</v>
      </c>
      <c r="AP1769" s="22">
        <v>0</v>
      </c>
      <c r="AQ1769" s="22">
        <v>1</v>
      </c>
      <c r="AR1769" s="22"/>
      <c r="AS1769" s="25">
        <v>20893</v>
      </c>
      <c r="AT1769" s="25">
        <v>0</v>
      </c>
      <c r="AU1769" s="25">
        <v>24072</v>
      </c>
      <c r="AV1769" s="25">
        <v>0</v>
      </c>
      <c r="AW1769" s="25">
        <v>20893</v>
      </c>
      <c r="AX1769" s="25">
        <v>24072</v>
      </c>
      <c r="AY1769" s="25">
        <v>3179</v>
      </c>
    </row>
    <row r="1770" spans="2:51" hidden="1">
      <c r="B1770" s="5" t="s">
        <v>19</v>
      </c>
      <c r="C1770" s="2" t="s">
        <v>131</v>
      </c>
      <c r="D1770" s="2"/>
      <c r="E1770" s="2"/>
      <c r="F1770" s="2" t="s">
        <v>126</v>
      </c>
      <c r="G1770" s="3">
        <v>46254</v>
      </c>
      <c r="H1770" s="2" t="s">
        <v>7886</v>
      </c>
      <c r="I1770" s="3">
        <v>46254</v>
      </c>
      <c r="J1770" s="2" t="s">
        <v>7887</v>
      </c>
      <c r="K1770" s="2" t="s">
        <v>126</v>
      </c>
      <c r="L1770" s="2"/>
      <c r="M1770" s="2" t="s">
        <v>90</v>
      </c>
      <c r="N1770" s="3">
        <v>46254</v>
      </c>
      <c r="O1770" s="2"/>
      <c r="P1770" s="2"/>
      <c r="Q1770" s="2" t="s">
        <v>25</v>
      </c>
      <c r="R1770" s="2" t="s">
        <v>25</v>
      </c>
      <c r="S1770" s="2"/>
      <c r="T1770" s="3"/>
      <c r="U1770" s="2"/>
      <c r="V1770" s="2"/>
      <c r="W1770" s="2" t="s">
        <v>655</v>
      </c>
      <c r="X1770" s="2" t="s">
        <v>113</v>
      </c>
      <c r="Y1770" s="2" t="s">
        <v>170</v>
      </c>
      <c r="Z1770" s="2" t="s">
        <v>92</v>
      </c>
      <c r="AA1770" s="2" t="s">
        <v>90</v>
      </c>
      <c r="AB1770" s="2"/>
      <c r="AC1770" s="2" t="s">
        <v>114</v>
      </c>
      <c r="AD1770" s="2"/>
      <c r="AE1770" s="2" t="s">
        <v>171</v>
      </c>
      <c r="AF1770" s="2" t="s">
        <v>125</v>
      </c>
      <c r="AG1770" s="2" t="s">
        <v>126</v>
      </c>
      <c r="AH1770" s="2" t="s">
        <v>127</v>
      </c>
      <c r="AI1770" s="2"/>
      <c r="AJ1770" s="2" t="s">
        <v>306</v>
      </c>
      <c r="AK1770" s="2" t="s">
        <v>167</v>
      </c>
      <c r="AL1770" s="2" t="s">
        <v>167</v>
      </c>
      <c r="AM1770" s="2" t="s">
        <v>307</v>
      </c>
      <c r="AN1770" s="2" t="s">
        <v>402</v>
      </c>
      <c r="AO1770" s="22">
        <v>0</v>
      </c>
      <c r="AP1770" s="22">
        <v>0</v>
      </c>
      <c r="AQ1770" s="22">
        <v>1</v>
      </c>
      <c r="AR1770" s="22"/>
      <c r="AS1770" s="25">
        <v>71690</v>
      </c>
      <c r="AT1770" s="25">
        <v>0</v>
      </c>
      <c r="AU1770" s="25">
        <v>80584</v>
      </c>
      <c r="AV1770" s="25">
        <v>0</v>
      </c>
      <c r="AW1770" s="25">
        <v>71690</v>
      </c>
      <c r="AX1770" s="25">
        <v>80584</v>
      </c>
      <c r="AY1770" s="25">
        <v>8894</v>
      </c>
    </row>
    <row r="1771" spans="2:51" hidden="1">
      <c r="B1771" s="5" t="s">
        <v>19</v>
      </c>
      <c r="C1771" s="2" t="s">
        <v>131</v>
      </c>
      <c r="D1771" s="2"/>
      <c r="E1771" s="2"/>
      <c r="F1771" s="2" t="s">
        <v>126</v>
      </c>
      <c r="G1771" s="3">
        <v>46254</v>
      </c>
      <c r="H1771" s="2" t="s">
        <v>7888</v>
      </c>
      <c r="I1771" s="3">
        <v>46254</v>
      </c>
      <c r="J1771" s="2" t="s">
        <v>7889</v>
      </c>
      <c r="K1771" s="2" t="s">
        <v>126</v>
      </c>
      <c r="L1771" s="2"/>
      <c r="M1771" s="2" t="s">
        <v>90</v>
      </c>
      <c r="N1771" s="3">
        <v>46254</v>
      </c>
      <c r="O1771" s="2"/>
      <c r="P1771" s="2"/>
      <c r="Q1771" s="2" t="s">
        <v>25</v>
      </c>
      <c r="R1771" s="2" t="s">
        <v>25</v>
      </c>
      <c r="S1771" s="2"/>
      <c r="T1771" s="3"/>
      <c r="U1771" s="2"/>
      <c r="V1771" s="2"/>
      <c r="W1771" s="2" t="s">
        <v>7890</v>
      </c>
      <c r="X1771" s="2" t="s">
        <v>113</v>
      </c>
      <c r="Y1771" s="2" t="s">
        <v>7891</v>
      </c>
      <c r="Z1771" s="2" t="s">
        <v>92</v>
      </c>
      <c r="AA1771" s="2" t="s">
        <v>90</v>
      </c>
      <c r="AB1771" s="2"/>
      <c r="AC1771" s="2" t="s">
        <v>114</v>
      </c>
      <c r="AD1771" s="2"/>
      <c r="AE1771" s="2" t="s">
        <v>171</v>
      </c>
      <c r="AF1771" s="2" t="s">
        <v>125</v>
      </c>
      <c r="AG1771" s="2" t="s">
        <v>126</v>
      </c>
      <c r="AH1771" s="2" t="s">
        <v>127</v>
      </c>
      <c r="AI1771" s="2"/>
      <c r="AJ1771" s="2" t="s">
        <v>140</v>
      </c>
      <c r="AK1771" s="2" t="s">
        <v>141</v>
      </c>
      <c r="AL1771" s="2" t="s">
        <v>141</v>
      </c>
      <c r="AM1771" s="2" t="s">
        <v>142</v>
      </c>
      <c r="AN1771" s="2" t="s">
        <v>669</v>
      </c>
      <c r="AO1771" s="22">
        <v>0</v>
      </c>
      <c r="AP1771" s="22">
        <v>0</v>
      </c>
      <c r="AQ1771" s="22">
        <v>1</v>
      </c>
      <c r="AR1771" s="22"/>
      <c r="AS1771" s="25">
        <v>32426</v>
      </c>
      <c r="AT1771" s="25">
        <v>0</v>
      </c>
      <c r="AU1771" s="25">
        <v>37720</v>
      </c>
      <c r="AV1771" s="25">
        <v>0</v>
      </c>
      <c r="AW1771" s="25">
        <v>32426</v>
      </c>
      <c r="AX1771" s="25">
        <v>37720</v>
      </c>
      <c r="AY1771" s="25">
        <v>5294</v>
      </c>
    </row>
    <row r="1772" spans="2:51" hidden="1">
      <c r="B1772" s="5" t="s">
        <v>19</v>
      </c>
      <c r="C1772" s="2" t="s">
        <v>131</v>
      </c>
      <c r="D1772" s="2"/>
      <c r="E1772" s="2"/>
      <c r="F1772" s="2" t="s">
        <v>126</v>
      </c>
      <c r="G1772" s="3">
        <v>46254</v>
      </c>
      <c r="H1772" s="2" t="s">
        <v>7892</v>
      </c>
      <c r="I1772" s="3">
        <v>46254</v>
      </c>
      <c r="J1772" s="2" t="s">
        <v>7893</v>
      </c>
      <c r="K1772" s="2" t="s">
        <v>126</v>
      </c>
      <c r="L1772" s="2"/>
      <c r="M1772" s="2" t="s">
        <v>90</v>
      </c>
      <c r="N1772" s="3">
        <v>46254</v>
      </c>
      <c r="O1772" s="2"/>
      <c r="P1772" s="2"/>
      <c r="Q1772" s="2" t="s">
        <v>25</v>
      </c>
      <c r="R1772" s="2" t="s">
        <v>25</v>
      </c>
      <c r="S1772" s="2"/>
      <c r="T1772" s="3"/>
      <c r="U1772" s="2"/>
      <c r="V1772" s="2"/>
      <c r="W1772" s="2" t="s">
        <v>478</v>
      </c>
      <c r="X1772" s="2" t="s">
        <v>113</v>
      </c>
      <c r="Y1772" s="2" t="s">
        <v>276</v>
      </c>
      <c r="Z1772" s="2" t="s">
        <v>92</v>
      </c>
      <c r="AA1772" s="2" t="s">
        <v>90</v>
      </c>
      <c r="AB1772" s="2"/>
      <c r="AC1772" s="2" t="s">
        <v>114</v>
      </c>
      <c r="AD1772" s="2"/>
      <c r="AE1772" s="2" t="s">
        <v>171</v>
      </c>
      <c r="AF1772" s="2" t="s">
        <v>125</v>
      </c>
      <c r="AG1772" s="2" t="s">
        <v>126</v>
      </c>
      <c r="AH1772" s="2" t="s">
        <v>127</v>
      </c>
      <c r="AI1772" s="2"/>
      <c r="AJ1772" s="2" t="s">
        <v>138</v>
      </c>
      <c r="AK1772" s="2" t="s">
        <v>103</v>
      </c>
      <c r="AL1772" s="2" t="s">
        <v>103</v>
      </c>
      <c r="AM1772" s="2" t="s">
        <v>139</v>
      </c>
      <c r="AN1772" s="2" t="s">
        <v>388</v>
      </c>
      <c r="AO1772" s="22">
        <v>0</v>
      </c>
      <c r="AP1772" s="22">
        <v>0</v>
      </c>
      <c r="AQ1772" s="22">
        <v>1</v>
      </c>
      <c r="AR1772" s="22"/>
      <c r="AS1772" s="25">
        <v>10610</v>
      </c>
      <c r="AT1772" s="25">
        <v>0</v>
      </c>
      <c r="AU1772" s="25">
        <v>12659</v>
      </c>
      <c r="AV1772" s="25">
        <v>0</v>
      </c>
      <c r="AW1772" s="25">
        <v>10610</v>
      </c>
      <c r="AX1772" s="25">
        <v>12659</v>
      </c>
      <c r="AY1772" s="25">
        <v>2049</v>
      </c>
    </row>
    <row r="1773" spans="2:51" hidden="1">
      <c r="B1773" s="5" t="s">
        <v>19</v>
      </c>
      <c r="C1773" s="2" t="s">
        <v>131</v>
      </c>
      <c r="D1773" s="2"/>
      <c r="E1773" s="2"/>
      <c r="F1773" s="2" t="s">
        <v>126</v>
      </c>
      <c r="G1773" s="3">
        <v>46254</v>
      </c>
      <c r="H1773" s="2" t="s">
        <v>7894</v>
      </c>
      <c r="I1773" s="3">
        <v>46254</v>
      </c>
      <c r="J1773" s="2" t="s">
        <v>7895</v>
      </c>
      <c r="K1773" s="2" t="s">
        <v>126</v>
      </c>
      <c r="L1773" s="2"/>
      <c r="M1773" s="2" t="s">
        <v>90</v>
      </c>
      <c r="N1773" s="3">
        <v>46254</v>
      </c>
      <c r="O1773" s="2"/>
      <c r="P1773" s="2"/>
      <c r="Q1773" s="2" t="s">
        <v>25</v>
      </c>
      <c r="R1773" s="2" t="s">
        <v>25</v>
      </c>
      <c r="S1773" s="2"/>
      <c r="T1773" s="3"/>
      <c r="U1773" s="2"/>
      <c r="V1773" s="2"/>
      <c r="W1773" s="2" t="s">
        <v>284</v>
      </c>
      <c r="X1773" s="2" t="s">
        <v>133</v>
      </c>
      <c r="Y1773" s="2" t="s">
        <v>475</v>
      </c>
      <c r="Z1773" s="2" t="s">
        <v>92</v>
      </c>
      <c r="AA1773" s="2" t="s">
        <v>90</v>
      </c>
      <c r="AB1773" s="2"/>
      <c r="AC1773" s="2" t="s">
        <v>114</v>
      </c>
      <c r="AD1773" s="2"/>
      <c r="AE1773" s="2" t="s">
        <v>171</v>
      </c>
      <c r="AF1773" s="2" t="s">
        <v>125</v>
      </c>
      <c r="AG1773" s="2" t="s">
        <v>126</v>
      </c>
      <c r="AH1773" s="2" t="s">
        <v>127</v>
      </c>
      <c r="AI1773" s="2"/>
      <c r="AJ1773" s="2" t="s">
        <v>138</v>
      </c>
      <c r="AK1773" s="2" t="s">
        <v>103</v>
      </c>
      <c r="AL1773" s="2" t="s">
        <v>103</v>
      </c>
      <c r="AM1773" s="2" t="s">
        <v>139</v>
      </c>
      <c r="AN1773" s="2" t="s">
        <v>388</v>
      </c>
      <c r="AO1773" s="22">
        <v>0</v>
      </c>
      <c r="AP1773" s="22">
        <v>0</v>
      </c>
      <c r="AQ1773" s="22">
        <v>1</v>
      </c>
      <c r="AR1773" s="22"/>
      <c r="AS1773" s="25">
        <v>10610</v>
      </c>
      <c r="AT1773" s="25">
        <v>0</v>
      </c>
      <c r="AU1773" s="25">
        <v>12659</v>
      </c>
      <c r="AV1773" s="25">
        <v>0</v>
      </c>
      <c r="AW1773" s="25">
        <v>10610</v>
      </c>
      <c r="AX1773" s="25">
        <v>12659</v>
      </c>
      <c r="AY1773" s="25">
        <v>2049</v>
      </c>
    </row>
    <row r="1774" spans="2:51" hidden="1">
      <c r="B1774" s="5" t="s">
        <v>19</v>
      </c>
      <c r="C1774" s="2" t="s">
        <v>131</v>
      </c>
      <c r="D1774" s="2"/>
      <c r="E1774" s="2"/>
      <c r="F1774" s="2" t="s">
        <v>126</v>
      </c>
      <c r="G1774" s="3">
        <v>46254</v>
      </c>
      <c r="H1774" s="2" t="s">
        <v>7896</v>
      </c>
      <c r="I1774" s="3">
        <v>46254</v>
      </c>
      <c r="J1774" s="2" t="s">
        <v>7897</v>
      </c>
      <c r="K1774" s="2" t="s">
        <v>126</v>
      </c>
      <c r="L1774" s="2"/>
      <c r="M1774" s="2" t="s">
        <v>90</v>
      </c>
      <c r="N1774" s="3">
        <v>46254</v>
      </c>
      <c r="O1774" s="2"/>
      <c r="P1774" s="2"/>
      <c r="Q1774" s="2" t="s">
        <v>25</v>
      </c>
      <c r="R1774" s="2" t="s">
        <v>25</v>
      </c>
      <c r="S1774" s="2"/>
      <c r="T1774" s="3"/>
      <c r="U1774" s="2"/>
      <c r="V1774" s="2"/>
      <c r="W1774" s="2" t="s">
        <v>3559</v>
      </c>
      <c r="X1774" s="2" t="s">
        <v>133</v>
      </c>
      <c r="Y1774" s="2" t="s">
        <v>3560</v>
      </c>
      <c r="Z1774" s="2" t="s">
        <v>92</v>
      </c>
      <c r="AA1774" s="2" t="s">
        <v>90</v>
      </c>
      <c r="AB1774" s="2"/>
      <c r="AC1774" s="2" t="s">
        <v>114</v>
      </c>
      <c r="AD1774" s="2"/>
      <c r="AE1774" s="2" t="s">
        <v>171</v>
      </c>
      <c r="AF1774" s="2" t="s">
        <v>125</v>
      </c>
      <c r="AG1774" s="2" t="s">
        <v>126</v>
      </c>
      <c r="AH1774" s="2" t="s">
        <v>127</v>
      </c>
      <c r="AI1774" s="2"/>
      <c r="AJ1774" s="2" t="s">
        <v>245</v>
      </c>
      <c r="AK1774" s="2" t="s">
        <v>246</v>
      </c>
      <c r="AL1774" s="2" t="s">
        <v>246</v>
      </c>
      <c r="AM1774" s="2" t="s">
        <v>247</v>
      </c>
      <c r="AN1774" s="2" t="s">
        <v>783</v>
      </c>
      <c r="AO1774" s="22">
        <v>0</v>
      </c>
      <c r="AP1774" s="22">
        <v>0</v>
      </c>
      <c r="AQ1774" s="22">
        <v>1</v>
      </c>
      <c r="AR1774" s="22"/>
      <c r="AS1774" s="25">
        <v>49238</v>
      </c>
      <c r="AT1774" s="25">
        <v>0</v>
      </c>
      <c r="AU1774" s="25">
        <v>56773</v>
      </c>
      <c r="AV1774" s="25">
        <v>0</v>
      </c>
      <c r="AW1774" s="25">
        <v>49238</v>
      </c>
      <c r="AX1774" s="25">
        <v>56773</v>
      </c>
      <c r="AY1774" s="25">
        <v>7535</v>
      </c>
    </row>
    <row r="1775" spans="2:51" hidden="1">
      <c r="B1775" s="5" t="s">
        <v>19</v>
      </c>
      <c r="C1775" s="2" t="s">
        <v>131</v>
      </c>
      <c r="D1775" s="2"/>
      <c r="E1775" s="2"/>
      <c r="F1775" s="2" t="s">
        <v>126</v>
      </c>
      <c r="G1775" s="3">
        <v>46254</v>
      </c>
      <c r="H1775" s="2" t="s">
        <v>7898</v>
      </c>
      <c r="I1775" s="3">
        <v>46254</v>
      </c>
      <c r="J1775" s="2" t="s">
        <v>7899</v>
      </c>
      <c r="K1775" s="2" t="s">
        <v>126</v>
      </c>
      <c r="L1775" s="2"/>
      <c r="M1775" s="2" t="s">
        <v>90</v>
      </c>
      <c r="N1775" s="3">
        <v>46254</v>
      </c>
      <c r="O1775" s="2"/>
      <c r="P1775" s="2"/>
      <c r="Q1775" s="2" t="s">
        <v>25</v>
      </c>
      <c r="R1775" s="2" t="s">
        <v>25</v>
      </c>
      <c r="S1775" s="2"/>
      <c r="T1775" s="3"/>
      <c r="U1775" s="2"/>
      <c r="V1775" s="2"/>
      <c r="W1775" s="2" t="s">
        <v>670</v>
      </c>
      <c r="X1775" s="2" t="s">
        <v>113</v>
      </c>
      <c r="Y1775" s="2" t="s">
        <v>170</v>
      </c>
      <c r="Z1775" s="2" t="s">
        <v>92</v>
      </c>
      <c r="AA1775" s="2" t="s">
        <v>90</v>
      </c>
      <c r="AB1775" s="2"/>
      <c r="AC1775" s="2" t="s">
        <v>114</v>
      </c>
      <c r="AD1775" s="2"/>
      <c r="AE1775" s="2" t="s">
        <v>171</v>
      </c>
      <c r="AF1775" s="2" t="s">
        <v>125</v>
      </c>
      <c r="AG1775" s="2" t="s">
        <v>126</v>
      </c>
      <c r="AH1775" s="2" t="s">
        <v>127</v>
      </c>
      <c r="AI1775" s="2"/>
      <c r="AJ1775" s="2" t="s">
        <v>97</v>
      </c>
      <c r="AK1775" s="2" t="s">
        <v>14</v>
      </c>
      <c r="AL1775" s="2" t="s">
        <v>14</v>
      </c>
      <c r="AM1775" s="2" t="s">
        <v>98</v>
      </c>
      <c r="AN1775" s="2" t="s">
        <v>489</v>
      </c>
      <c r="AO1775" s="22">
        <v>0</v>
      </c>
      <c r="AP1775" s="22">
        <v>0</v>
      </c>
      <c r="AQ1775" s="22">
        <v>1</v>
      </c>
      <c r="AR1775" s="22"/>
      <c r="AS1775" s="25">
        <v>26382</v>
      </c>
      <c r="AT1775" s="25">
        <v>0</v>
      </c>
      <c r="AU1775" s="25">
        <v>28771</v>
      </c>
      <c r="AV1775" s="25">
        <v>0</v>
      </c>
      <c r="AW1775" s="25">
        <v>26382</v>
      </c>
      <c r="AX1775" s="25">
        <v>28771</v>
      </c>
      <c r="AY1775" s="25">
        <v>2389</v>
      </c>
    </row>
    <row r="1776" spans="2:51" hidden="1">
      <c r="B1776" s="5" t="s">
        <v>19</v>
      </c>
      <c r="C1776" s="2" t="s">
        <v>131</v>
      </c>
      <c r="D1776" s="2"/>
      <c r="E1776" s="2"/>
      <c r="F1776" s="2" t="s">
        <v>126</v>
      </c>
      <c r="G1776" s="3">
        <v>46254</v>
      </c>
      <c r="H1776" s="2" t="s">
        <v>7900</v>
      </c>
      <c r="I1776" s="3">
        <v>46254</v>
      </c>
      <c r="J1776" s="2" t="s">
        <v>7901</v>
      </c>
      <c r="K1776" s="2" t="s">
        <v>126</v>
      </c>
      <c r="L1776" s="2"/>
      <c r="M1776" s="2" t="s">
        <v>90</v>
      </c>
      <c r="N1776" s="3">
        <v>46254</v>
      </c>
      <c r="O1776" s="2"/>
      <c r="P1776" s="2"/>
      <c r="Q1776" s="2" t="s">
        <v>25</v>
      </c>
      <c r="R1776" s="2" t="s">
        <v>25</v>
      </c>
      <c r="S1776" s="2"/>
      <c r="T1776" s="3"/>
      <c r="U1776" s="2"/>
      <c r="V1776" s="2"/>
      <c r="W1776" s="2" t="s">
        <v>1152</v>
      </c>
      <c r="X1776" s="2" t="s">
        <v>113</v>
      </c>
      <c r="Y1776" s="2" t="s">
        <v>1153</v>
      </c>
      <c r="Z1776" s="2" t="s">
        <v>92</v>
      </c>
      <c r="AA1776" s="2" t="s">
        <v>90</v>
      </c>
      <c r="AB1776" s="2"/>
      <c r="AC1776" s="2" t="s">
        <v>114</v>
      </c>
      <c r="AD1776" s="2"/>
      <c r="AE1776" s="2" t="s">
        <v>171</v>
      </c>
      <c r="AF1776" s="2" t="s">
        <v>125</v>
      </c>
      <c r="AG1776" s="2" t="s">
        <v>126</v>
      </c>
      <c r="AH1776" s="2" t="s">
        <v>127</v>
      </c>
      <c r="AI1776" s="2"/>
      <c r="AJ1776" s="2" t="s">
        <v>231</v>
      </c>
      <c r="AK1776" s="2" t="s">
        <v>207</v>
      </c>
      <c r="AL1776" s="2" t="s">
        <v>207</v>
      </c>
      <c r="AM1776" s="2" t="s">
        <v>178</v>
      </c>
      <c r="AN1776" s="2" t="s">
        <v>7902</v>
      </c>
      <c r="AO1776" s="22">
        <v>0</v>
      </c>
      <c r="AP1776" s="22">
        <v>0</v>
      </c>
      <c r="AQ1776" s="22">
        <v>1</v>
      </c>
      <c r="AR1776" s="22"/>
      <c r="AS1776" s="25">
        <v>28206</v>
      </c>
      <c r="AT1776" s="25">
        <v>0</v>
      </c>
      <c r="AU1776" s="25">
        <v>31854</v>
      </c>
      <c r="AV1776" s="25">
        <v>0</v>
      </c>
      <c r="AW1776" s="25">
        <v>28206</v>
      </c>
      <c r="AX1776" s="25">
        <v>31854</v>
      </c>
      <c r="AY1776" s="25">
        <v>3648</v>
      </c>
    </row>
    <row r="1777" spans="2:51" hidden="1">
      <c r="B1777" s="5" t="s">
        <v>19</v>
      </c>
      <c r="C1777" s="2" t="s">
        <v>131</v>
      </c>
      <c r="D1777" s="2"/>
      <c r="E1777" s="2"/>
      <c r="F1777" s="2" t="s">
        <v>126</v>
      </c>
      <c r="G1777" s="3">
        <v>46254</v>
      </c>
      <c r="H1777" s="2" t="s">
        <v>7903</v>
      </c>
      <c r="I1777" s="3">
        <v>46254</v>
      </c>
      <c r="J1777" s="2" t="s">
        <v>7904</v>
      </c>
      <c r="K1777" s="2" t="s">
        <v>126</v>
      </c>
      <c r="L1777" s="2"/>
      <c r="M1777" s="2" t="s">
        <v>90</v>
      </c>
      <c r="N1777" s="3">
        <v>46254</v>
      </c>
      <c r="O1777" s="2"/>
      <c r="P1777" s="2"/>
      <c r="Q1777" s="2" t="s">
        <v>25</v>
      </c>
      <c r="R1777" s="2" t="s">
        <v>25</v>
      </c>
      <c r="S1777" s="2"/>
      <c r="T1777" s="3"/>
      <c r="U1777" s="2"/>
      <c r="V1777" s="2"/>
      <c r="W1777" s="2" t="s">
        <v>1130</v>
      </c>
      <c r="X1777" s="2" t="s">
        <v>133</v>
      </c>
      <c r="Y1777" s="2" t="s">
        <v>170</v>
      </c>
      <c r="Z1777" s="2" t="s">
        <v>92</v>
      </c>
      <c r="AA1777" s="2" t="s">
        <v>90</v>
      </c>
      <c r="AB1777" s="2"/>
      <c r="AC1777" s="2" t="s">
        <v>114</v>
      </c>
      <c r="AD1777" s="2"/>
      <c r="AE1777" s="2" t="s">
        <v>171</v>
      </c>
      <c r="AF1777" s="2" t="s">
        <v>125</v>
      </c>
      <c r="AG1777" s="2" t="s">
        <v>126</v>
      </c>
      <c r="AH1777" s="2" t="s">
        <v>127</v>
      </c>
      <c r="AI1777" s="2"/>
      <c r="AJ1777" s="2" t="s">
        <v>231</v>
      </c>
      <c r="AK1777" s="2" t="s">
        <v>207</v>
      </c>
      <c r="AL1777" s="2" t="s">
        <v>207</v>
      </c>
      <c r="AM1777" s="2" t="s">
        <v>178</v>
      </c>
      <c r="AN1777" s="2" t="s">
        <v>657</v>
      </c>
      <c r="AO1777" s="22">
        <v>0</v>
      </c>
      <c r="AP1777" s="22">
        <v>0</v>
      </c>
      <c r="AQ1777" s="22">
        <v>1</v>
      </c>
      <c r="AR1777" s="22"/>
      <c r="AS1777" s="25">
        <v>26956</v>
      </c>
      <c r="AT1777" s="25">
        <v>0</v>
      </c>
      <c r="AU1777" s="25">
        <v>30460</v>
      </c>
      <c r="AV1777" s="25">
        <v>0</v>
      </c>
      <c r="AW1777" s="25">
        <v>26956</v>
      </c>
      <c r="AX1777" s="25">
        <v>30460</v>
      </c>
      <c r="AY1777" s="25">
        <v>3504</v>
      </c>
    </row>
    <row r="1778" spans="2:51" hidden="1">
      <c r="B1778" s="5" t="s">
        <v>19</v>
      </c>
      <c r="C1778" s="2" t="s">
        <v>131</v>
      </c>
      <c r="D1778" s="2"/>
      <c r="E1778" s="2"/>
      <c r="F1778" s="2" t="s">
        <v>126</v>
      </c>
      <c r="G1778" s="3">
        <v>46254</v>
      </c>
      <c r="H1778" s="2" t="s">
        <v>7905</v>
      </c>
      <c r="I1778" s="3">
        <v>46254</v>
      </c>
      <c r="J1778" s="2" t="s">
        <v>7906</v>
      </c>
      <c r="K1778" s="2" t="s">
        <v>126</v>
      </c>
      <c r="L1778" s="2"/>
      <c r="M1778" s="2" t="s">
        <v>90</v>
      </c>
      <c r="N1778" s="3">
        <v>46254</v>
      </c>
      <c r="O1778" s="2"/>
      <c r="P1778" s="2"/>
      <c r="Q1778" s="2" t="s">
        <v>25</v>
      </c>
      <c r="R1778" s="2" t="s">
        <v>25</v>
      </c>
      <c r="S1778" s="2"/>
      <c r="T1778" s="3"/>
      <c r="U1778" s="2"/>
      <c r="V1778" s="2"/>
      <c r="W1778" s="2" t="s">
        <v>7907</v>
      </c>
      <c r="X1778" s="2" t="s">
        <v>113</v>
      </c>
      <c r="Y1778" s="2" t="s">
        <v>143</v>
      </c>
      <c r="Z1778" s="2" t="s">
        <v>92</v>
      </c>
      <c r="AA1778" s="2" t="s">
        <v>90</v>
      </c>
      <c r="AB1778" s="2"/>
      <c r="AC1778" s="2" t="s">
        <v>114</v>
      </c>
      <c r="AD1778" s="2"/>
      <c r="AE1778" s="2" t="s">
        <v>171</v>
      </c>
      <c r="AF1778" s="2" t="s">
        <v>125</v>
      </c>
      <c r="AG1778" s="2" t="s">
        <v>126</v>
      </c>
      <c r="AH1778" s="2" t="s">
        <v>127</v>
      </c>
      <c r="AI1778" s="2"/>
      <c r="AJ1778" s="2" t="s">
        <v>179</v>
      </c>
      <c r="AK1778" s="2" t="s">
        <v>8</v>
      </c>
      <c r="AL1778" s="2" t="s">
        <v>8</v>
      </c>
      <c r="AM1778" s="2" t="s">
        <v>180</v>
      </c>
      <c r="AN1778" s="2" t="s">
        <v>1231</v>
      </c>
      <c r="AO1778" s="22">
        <v>0</v>
      </c>
      <c r="AP1778" s="22">
        <v>0</v>
      </c>
      <c r="AQ1778" s="22">
        <v>1</v>
      </c>
      <c r="AR1778" s="22"/>
      <c r="AS1778" s="25">
        <v>15015</v>
      </c>
      <c r="AT1778" s="25">
        <v>0</v>
      </c>
      <c r="AU1778" s="25">
        <v>16595</v>
      </c>
      <c r="AV1778" s="25">
        <v>0</v>
      </c>
      <c r="AW1778" s="25">
        <v>15015</v>
      </c>
      <c r="AX1778" s="25">
        <v>16595</v>
      </c>
      <c r="AY1778" s="25">
        <v>1580</v>
      </c>
    </row>
    <row r="1779" spans="2:51" hidden="1">
      <c r="B1779" s="5" t="s">
        <v>19</v>
      </c>
      <c r="C1779" s="2" t="s">
        <v>131</v>
      </c>
      <c r="D1779" s="2"/>
      <c r="E1779" s="2"/>
      <c r="F1779" s="2" t="s">
        <v>126</v>
      </c>
      <c r="G1779" s="3">
        <v>46254</v>
      </c>
      <c r="H1779" s="2" t="s">
        <v>7908</v>
      </c>
      <c r="I1779" s="3">
        <v>46254</v>
      </c>
      <c r="J1779" s="2" t="s">
        <v>7909</v>
      </c>
      <c r="K1779" s="2" t="s">
        <v>126</v>
      </c>
      <c r="L1779" s="2"/>
      <c r="M1779" s="2" t="s">
        <v>90</v>
      </c>
      <c r="N1779" s="3">
        <v>46254</v>
      </c>
      <c r="O1779" s="2"/>
      <c r="P1779" s="2"/>
      <c r="Q1779" s="2" t="s">
        <v>25</v>
      </c>
      <c r="R1779" s="2" t="s">
        <v>25</v>
      </c>
      <c r="S1779" s="2"/>
      <c r="T1779" s="3"/>
      <c r="U1779" s="2"/>
      <c r="V1779" s="2"/>
      <c r="W1779" s="2" t="s">
        <v>810</v>
      </c>
      <c r="X1779" s="2" t="s">
        <v>113</v>
      </c>
      <c r="Y1779" s="2" t="s">
        <v>170</v>
      </c>
      <c r="Z1779" s="2" t="s">
        <v>92</v>
      </c>
      <c r="AA1779" s="2" t="s">
        <v>90</v>
      </c>
      <c r="AB1779" s="2"/>
      <c r="AC1779" s="2" t="s">
        <v>114</v>
      </c>
      <c r="AD1779" s="2"/>
      <c r="AE1779" s="2" t="s">
        <v>171</v>
      </c>
      <c r="AF1779" s="2" t="s">
        <v>125</v>
      </c>
      <c r="AG1779" s="2" t="s">
        <v>126</v>
      </c>
      <c r="AH1779" s="2" t="s">
        <v>127</v>
      </c>
      <c r="AI1779" s="2"/>
      <c r="AJ1779" s="2" t="s">
        <v>172</v>
      </c>
      <c r="AK1779" s="2" t="s">
        <v>173</v>
      </c>
      <c r="AL1779" s="2" t="s">
        <v>173</v>
      </c>
      <c r="AM1779" s="2" t="s">
        <v>174</v>
      </c>
      <c r="AN1779" s="2" t="s">
        <v>175</v>
      </c>
      <c r="AO1779" s="22">
        <v>0</v>
      </c>
      <c r="AP1779" s="22">
        <v>0</v>
      </c>
      <c r="AQ1779" s="22">
        <v>1</v>
      </c>
      <c r="AR1779" s="22"/>
      <c r="AS1779" s="25">
        <v>25522</v>
      </c>
      <c r="AT1779" s="25">
        <v>0</v>
      </c>
      <c r="AU1779" s="25">
        <v>30093</v>
      </c>
      <c r="AV1779" s="25">
        <v>0</v>
      </c>
      <c r="AW1779" s="25">
        <v>25522</v>
      </c>
      <c r="AX1779" s="25">
        <v>30093</v>
      </c>
      <c r="AY1779" s="25">
        <v>4571</v>
      </c>
    </row>
    <row r="1780" spans="2:51" hidden="1">
      <c r="B1780" s="5" t="s">
        <v>19</v>
      </c>
      <c r="C1780" s="2" t="s">
        <v>131</v>
      </c>
      <c r="D1780" s="2"/>
      <c r="E1780" s="2"/>
      <c r="F1780" s="2" t="s">
        <v>126</v>
      </c>
      <c r="G1780" s="3">
        <v>46254</v>
      </c>
      <c r="H1780" s="2" t="s">
        <v>7910</v>
      </c>
      <c r="I1780" s="3">
        <v>46254</v>
      </c>
      <c r="J1780" s="2" t="s">
        <v>7911</v>
      </c>
      <c r="K1780" s="2" t="s">
        <v>126</v>
      </c>
      <c r="L1780" s="2"/>
      <c r="M1780" s="2" t="s">
        <v>90</v>
      </c>
      <c r="N1780" s="3">
        <v>46254</v>
      </c>
      <c r="O1780" s="2"/>
      <c r="P1780" s="2"/>
      <c r="Q1780" s="2" t="s">
        <v>25</v>
      </c>
      <c r="R1780" s="2" t="s">
        <v>25</v>
      </c>
      <c r="S1780" s="2"/>
      <c r="T1780" s="3"/>
      <c r="U1780" s="2"/>
      <c r="V1780" s="2"/>
      <c r="W1780" s="2" t="s">
        <v>465</v>
      </c>
      <c r="X1780" s="2" t="s">
        <v>113</v>
      </c>
      <c r="Y1780" s="2" t="s">
        <v>170</v>
      </c>
      <c r="Z1780" s="2" t="s">
        <v>92</v>
      </c>
      <c r="AA1780" s="2" t="s">
        <v>90</v>
      </c>
      <c r="AB1780" s="2"/>
      <c r="AC1780" s="2" t="s">
        <v>114</v>
      </c>
      <c r="AD1780" s="2"/>
      <c r="AE1780" s="2" t="s">
        <v>171</v>
      </c>
      <c r="AF1780" s="2" t="s">
        <v>125</v>
      </c>
      <c r="AG1780" s="2" t="s">
        <v>126</v>
      </c>
      <c r="AH1780" s="2" t="s">
        <v>127</v>
      </c>
      <c r="AI1780" s="2"/>
      <c r="AJ1780" s="2" t="s">
        <v>115</v>
      </c>
      <c r="AK1780" s="2" t="s">
        <v>116</v>
      </c>
      <c r="AL1780" s="2" t="s">
        <v>116</v>
      </c>
      <c r="AM1780" s="2" t="s">
        <v>117</v>
      </c>
      <c r="AN1780" s="2" t="s">
        <v>426</v>
      </c>
      <c r="AO1780" s="22">
        <v>0</v>
      </c>
      <c r="AP1780" s="22">
        <v>0</v>
      </c>
      <c r="AQ1780" s="22">
        <v>1</v>
      </c>
      <c r="AR1780" s="22"/>
      <c r="AS1780" s="25">
        <v>22224</v>
      </c>
      <c r="AT1780" s="25">
        <v>0</v>
      </c>
      <c r="AU1780" s="25">
        <v>23722</v>
      </c>
      <c r="AV1780" s="25">
        <v>0</v>
      </c>
      <c r="AW1780" s="25">
        <v>22224</v>
      </c>
      <c r="AX1780" s="25">
        <v>23722</v>
      </c>
      <c r="AY1780" s="25">
        <v>1498</v>
      </c>
    </row>
    <row r="1781" spans="2:51" hidden="1">
      <c r="B1781" s="5" t="s">
        <v>19</v>
      </c>
      <c r="C1781" s="2" t="s">
        <v>131</v>
      </c>
      <c r="D1781" s="2"/>
      <c r="E1781" s="2"/>
      <c r="F1781" s="2" t="s">
        <v>126</v>
      </c>
      <c r="G1781" s="3">
        <v>46254</v>
      </c>
      <c r="H1781" s="2" t="s">
        <v>7912</v>
      </c>
      <c r="I1781" s="3">
        <v>46254</v>
      </c>
      <c r="J1781" s="2" t="s">
        <v>7913</v>
      </c>
      <c r="K1781" s="2" t="s">
        <v>126</v>
      </c>
      <c r="L1781" s="2"/>
      <c r="M1781" s="2" t="s">
        <v>90</v>
      </c>
      <c r="N1781" s="3">
        <v>46254</v>
      </c>
      <c r="O1781" s="2"/>
      <c r="P1781" s="2"/>
      <c r="Q1781" s="2" t="s">
        <v>25</v>
      </c>
      <c r="R1781" s="2" t="s">
        <v>25</v>
      </c>
      <c r="S1781" s="2"/>
      <c r="T1781" s="3"/>
      <c r="U1781" s="2"/>
      <c r="V1781" s="2"/>
      <c r="W1781" s="2" t="s">
        <v>7914</v>
      </c>
      <c r="X1781" s="2" t="s">
        <v>91</v>
      </c>
      <c r="Y1781" s="2" t="s">
        <v>7915</v>
      </c>
      <c r="Z1781" s="2" t="s">
        <v>92</v>
      </c>
      <c r="AA1781" s="2" t="s">
        <v>90</v>
      </c>
      <c r="AB1781" s="2"/>
      <c r="AC1781" s="2" t="s">
        <v>114</v>
      </c>
      <c r="AD1781" s="2"/>
      <c r="AE1781" s="2" t="s">
        <v>171</v>
      </c>
      <c r="AF1781" s="2" t="s">
        <v>125</v>
      </c>
      <c r="AG1781" s="2" t="s">
        <v>126</v>
      </c>
      <c r="AH1781" s="2" t="s">
        <v>127</v>
      </c>
      <c r="AI1781" s="2"/>
      <c r="AJ1781" s="2" t="s">
        <v>248</v>
      </c>
      <c r="AK1781" s="2" t="s">
        <v>249</v>
      </c>
      <c r="AL1781" s="2" t="s">
        <v>249</v>
      </c>
      <c r="AM1781" s="2" t="s">
        <v>250</v>
      </c>
      <c r="AN1781" s="2" t="s">
        <v>542</v>
      </c>
      <c r="AO1781" s="22">
        <v>0</v>
      </c>
      <c r="AP1781" s="22">
        <v>0</v>
      </c>
      <c r="AQ1781" s="22">
        <v>1</v>
      </c>
      <c r="AR1781" s="22"/>
      <c r="AS1781" s="25">
        <v>57352</v>
      </c>
      <c r="AT1781" s="25">
        <v>0</v>
      </c>
      <c r="AU1781" s="25">
        <v>79118</v>
      </c>
      <c r="AV1781" s="25">
        <v>0</v>
      </c>
      <c r="AW1781" s="25">
        <v>57352</v>
      </c>
      <c r="AX1781" s="25">
        <v>79118</v>
      </c>
      <c r="AY1781" s="25">
        <v>21766</v>
      </c>
    </row>
    <row r="1782" spans="2:51" hidden="1">
      <c r="B1782" s="5" t="s">
        <v>19</v>
      </c>
      <c r="C1782" s="2" t="s">
        <v>131</v>
      </c>
      <c r="D1782" s="2"/>
      <c r="E1782" s="2"/>
      <c r="F1782" s="2" t="s">
        <v>126</v>
      </c>
      <c r="G1782" s="3">
        <v>46254</v>
      </c>
      <c r="H1782" s="2" t="s">
        <v>7916</v>
      </c>
      <c r="I1782" s="3">
        <v>46254</v>
      </c>
      <c r="J1782" s="2" t="s">
        <v>7917</v>
      </c>
      <c r="K1782" s="2" t="s">
        <v>126</v>
      </c>
      <c r="L1782" s="2"/>
      <c r="M1782" s="2" t="s">
        <v>90</v>
      </c>
      <c r="N1782" s="3">
        <v>46254</v>
      </c>
      <c r="O1782" s="2"/>
      <c r="P1782" s="2"/>
      <c r="Q1782" s="2" t="s">
        <v>25</v>
      </c>
      <c r="R1782" s="2" t="s">
        <v>25</v>
      </c>
      <c r="S1782" s="2"/>
      <c r="T1782" s="3"/>
      <c r="U1782" s="2"/>
      <c r="V1782" s="2"/>
      <c r="W1782" s="2" t="s">
        <v>1143</v>
      </c>
      <c r="X1782" s="2" t="s">
        <v>113</v>
      </c>
      <c r="Y1782" s="2" t="s">
        <v>1144</v>
      </c>
      <c r="Z1782" s="2" t="s">
        <v>92</v>
      </c>
      <c r="AA1782" s="2" t="s">
        <v>90</v>
      </c>
      <c r="AB1782" s="2"/>
      <c r="AC1782" s="2" t="s">
        <v>114</v>
      </c>
      <c r="AD1782" s="2"/>
      <c r="AE1782" s="2" t="s">
        <v>171</v>
      </c>
      <c r="AF1782" s="2" t="s">
        <v>125</v>
      </c>
      <c r="AG1782" s="2" t="s">
        <v>126</v>
      </c>
      <c r="AH1782" s="2" t="s">
        <v>127</v>
      </c>
      <c r="AI1782" s="2"/>
      <c r="AJ1782" s="2" t="s">
        <v>136</v>
      </c>
      <c r="AK1782" s="2" t="s">
        <v>9</v>
      </c>
      <c r="AL1782" s="2" t="s">
        <v>9</v>
      </c>
      <c r="AM1782" s="2" t="s">
        <v>137</v>
      </c>
      <c r="AN1782" s="2" t="s">
        <v>480</v>
      </c>
      <c r="AO1782" s="22">
        <v>0</v>
      </c>
      <c r="AP1782" s="22">
        <v>0</v>
      </c>
      <c r="AQ1782" s="22">
        <v>1</v>
      </c>
      <c r="AR1782" s="22"/>
      <c r="AS1782" s="25">
        <v>29536</v>
      </c>
      <c r="AT1782" s="25">
        <v>0</v>
      </c>
      <c r="AU1782" s="25">
        <v>35051</v>
      </c>
      <c r="AV1782" s="25">
        <v>0</v>
      </c>
      <c r="AW1782" s="25">
        <v>29536</v>
      </c>
      <c r="AX1782" s="25">
        <v>35051</v>
      </c>
      <c r="AY1782" s="25">
        <v>5515</v>
      </c>
    </row>
    <row r="1783" spans="2:51" hidden="1">
      <c r="B1783" s="5" t="s">
        <v>19</v>
      </c>
      <c r="C1783" s="2" t="s">
        <v>131</v>
      </c>
      <c r="D1783" s="2"/>
      <c r="E1783" s="2"/>
      <c r="F1783" s="2" t="s">
        <v>126</v>
      </c>
      <c r="G1783" s="3">
        <v>46254</v>
      </c>
      <c r="H1783" s="2" t="s">
        <v>7918</v>
      </c>
      <c r="I1783" s="3">
        <v>46254</v>
      </c>
      <c r="J1783" s="2" t="s">
        <v>7919</v>
      </c>
      <c r="K1783" s="2" t="s">
        <v>126</v>
      </c>
      <c r="L1783" s="2"/>
      <c r="M1783" s="2" t="s">
        <v>90</v>
      </c>
      <c r="N1783" s="3">
        <v>46254</v>
      </c>
      <c r="O1783" s="2"/>
      <c r="P1783" s="2"/>
      <c r="Q1783" s="2" t="s">
        <v>25</v>
      </c>
      <c r="R1783" s="2" t="s">
        <v>25</v>
      </c>
      <c r="S1783" s="2"/>
      <c r="T1783" s="3"/>
      <c r="U1783" s="2"/>
      <c r="V1783" s="2"/>
      <c r="W1783" s="2" t="s">
        <v>1315</v>
      </c>
      <c r="X1783" s="2" t="s">
        <v>113</v>
      </c>
      <c r="Y1783" s="2" t="s">
        <v>1316</v>
      </c>
      <c r="Z1783" s="2" t="s">
        <v>92</v>
      </c>
      <c r="AA1783" s="2" t="s">
        <v>90</v>
      </c>
      <c r="AB1783" s="2"/>
      <c r="AC1783" s="2" t="s">
        <v>114</v>
      </c>
      <c r="AD1783" s="2"/>
      <c r="AE1783" s="2" t="s">
        <v>171</v>
      </c>
      <c r="AF1783" s="2" t="s">
        <v>125</v>
      </c>
      <c r="AG1783" s="2" t="s">
        <v>126</v>
      </c>
      <c r="AH1783" s="2" t="s">
        <v>127</v>
      </c>
      <c r="AI1783" s="2"/>
      <c r="AJ1783" s="2" t="s">
        <v>209</v>
      </c>
      <c r="AK1783" s="2" t="s">
        <v>201</v>
      </c>
      <c r="AL1783" s="2" t="s">
        <v>201</v>
      </c>
      <c r="AM1783" s="2" t="s">
        <v>210</v>
      </c>
      <c r="AN1783" s="2" t="s">
        <v>578</v>
      </c>
      <c r="AO1783" s="22">
        <v>0</v>
      </c>
      <c r="AP1783" s="22">
        <v>0</v>
      </c>
      <c r="AQ1783" s="22">
        <v>1</v>
      </c>
      <c r="AR1783" s="22"/>
      <c r="AS1783" s="25">
        <v>34411</v>
      </c>
      <c r="AT1783" s="25">
        <v>0</v>
      </c>
      <c r="AU1783" s="25">
        <v>40766</v>
      </c>
      <c r="AV1783" s="25">
        <v>0</v>
      </c>
      <c r="AW1783" s="25">
        <v>34411</v>
      </c>
      <c r="AX1783" s="25">
        <v>40766</v>
      </c>
      <c r="AY1783" s="25">
        <v>6355</v>
      </c>
    </row>
    <row r="1784" spans="2:51" hidden="1">
      <c r="B1784" s="5" t="s">
        <v>19</v>
      </c>
      <c r="C1784" s="2" t="s">
        <v>112</v>
      </c>
      <c r="D1784" s="2" t="s">
        <v>100</v>
      </c>
      <c r="E1784" s="2"/>
      <c r="F1784" s="2"/>
      <c r="G1784" s="3">
        <v>46254</v>
      </c>
      <c r="H1784" s="2" t="s">
        <v>7920</v>
      </c>
      <c r="I1784" s="3">
        <v>46254</v>
      </c>
      <c r="J1784" s="2" t="s">
        <v>7921</v>
      </c>
      <c r="K1784" s="2"/>
      <c r="L1784" s="2"/>
      <c r="M1784" s="2" t="s">
        <v>90</v>
      </c>
      <c r="N1784" s="3"/>
      <c r="O1784" s="2"/>
      <c r="P1784" s="2"/>
      <c r="Q1784" s="2" t="s">
        <v>25</v>
      </c>
      <c r="R1784" s="2" t="s">
        <v>25</v>
      </c>
      <c r="S1784" s="2"/>
      <c r="T1784" s="3">
        <v>46254</v>
      </c>
      <c r="U1784" s="2" t="s">
        <v>7922</v>
      </c>
      <c r="V1784" s="2"/>
      <c r="W1784" s="2" t="s">
        <v>280</v>
      </c>
      <c r="X1784" s="2" t="s">
        <v>113</v>
      </c>
      <c r="Y1784" s="2" t="s">
        <v>196</v>
      </c>
      <c r="Z1784" s="2" t="s">
        <v>92</v>
      </c>
      <c r="AA1784" s="2" t="s">
        <v>90</v>
      </c>
      <c r="AB1784" s="2"/>
      <c r="AC1784" s="2" t="s">
        <v>114</v>
      </c>
      <c r="AD1784" s="2">
        <v>1</v>
      </c>
      <c r="AE1784" s="2" t="s">
        <v>125</v>
      </c>
      <c r="AF1784" s="2" t="s">
        <v>125</v>
      </c>
      <c r="AG1784" s="2" t="s">
        <v>126</v>
      </c>
      <c r="AH1784" s="2" t="s">
        <v>127</v>
      </c>
      <c r="AI1784" s="2"/>
      <c r="AJ1784" s="2" t="s">
        <v>390</v>
      </c>
      <c r="AK1784" s="2" t="s">
        <v>362</v>
      </c>
      <c r="AL1784" s="2" t="s">
        <v>362</v>
      </c>
      <c r="AM1784" s="2" t="s">
        <v>391</v>
      </c>
      <c r="AN1784" s="2"/>
      <c r="AO1784" s="22">
        <v>0</v>
      </c>
      <c r="AP1784" s="22">
        <v>0</v>
      </c>
      <c r="AQ1784" s="22">
        <v>0</v>
      </c>
      <c r="AR1784" s="22">
        <v>0</v>
      </c>
      <c r="AS1784" s="25">
        <v>35700</v>
      </c>
      <c r="AT1784" s="25">
        <v>0</v>
      </c>
      <c r="AU1784" s="25">
        <v>35960</v>
      </c>
      <c r="AV1784" s="25">
        <v>0</v>
      </c>
      <c r="AW1784" s="25">
        <v>35700</v>
      </c>
      <c r="AX1784" s="25">
        <v>35960</v>
      </c>
      <c r="AY1784" s="25">
        <v>260</v>
      </c>
    </row>
    <row r="1785" spans="2:51" hidden="1">
      <c r="B1785" s="5" t="s">
        <v>19</v>
      </c>
      <c r="C1785" s="2" t="s">
        <v>112</v>
      </c>
      <c r="D1785" s="2" t="s">
        <v>100</v>
      </c>
      <c r="E1785" s="2"/>
      <c r="F1785" s="2"/>
      <c r="G1785" s="3">
        <v>46254</v>
      </c>
      <c r="H1785" s="2" t="s">
        <v>7923</v>
      </c>
      <c r="I1785" s="3">
        <v>46254</v>
      </c>
      <c r="J1785" s="2" t="s">
        <v>7924</v>
      </c>
      <c r="K1785" s="2"/>
      <c r="L1785" s="2"/>
      <c r="M1785" s="2" t="s">
        <v>90</v>
      </c>
      <c r="N1785" s="3"/>
      <c r="O1785" s="2"/>
      <c r="P1785" s="2"/>
      <c r="Q1785" s="2" t="s">
        <v>23</v>
      </c>
      <c r="R1785" s="2" t="s">
        <v>23</v>
      </c>
      <c r="S1785" s="2"/>
      <c r="T1785" s="3">
        <v>46254</v>
      </c>
      <c r="U1785" s="2" t="s">
        <v>7925</v>
      </c>
      <c r="V1785" s="2"/>
      <c r="W1785" s="2" t="s">
        <v>3600</v>
      </c>
      <c r="X1785" s="2" t="s">
        <v>113</v>
      </c>
      <c r="Y1785" s="2" t="s">
        <v>3601</v>
      </c>
      <c r="Z1785" s="2" t="s">
        <v>92</v>
      </c>
      <c r="AA1785" s="2" t="s">
        <v>90</v>
      </c>
      <c r="AB1785" s="2"/>
      <c r="AC1785" s="2" t="s">
        <v>114</v>
      </c>
      <c r="AD1785" s="2">
        <v>1</v>
      </c>
      <c r="AE1785" s="2" t="s">
        <v>282</v>
      </c>
      <c r="AF1785" s="2" t="s">
        <v>3</v>
      </c>
      <c r="AG1785" s="2" t="s">
        <v>3</v>
      </c>
      <c r="AH1785" s="2" t="s">
        <v>283</v>
      </c>
      <c r="AI1785" s="2"/>
      <c r="AJ1785" s="2" t="s">
        <v>251</v>
      </c>
      <c r="AK1785" s="2" t="s">
        <v>252</v>
      </c>
      <c r="AL1785" s="2" t="s">
        <v>252</v>
      </c>
      <c r="AM1785" s="2" t="s">
        <v>253</v>
      </c>
      <c r="AN1785" s="2" t="s">
        <v>7926</v>
      </c>
      <c r="AO1785" s="22">
        <v>0</v>
      </c>
      <c r="AP1785" s="22">
        <v>0</v>
      </c>
      <c r="AQ1785" s="22">
        <v>0</v>
      </c>
      <c r="AR1785" s="22">
        <v>0</v>
      </c>
      <c r="AS1785" s="25">
        <v>80000</v>
      </c>
      <c r="AT1785" s="25">
        <v>0</v>
      </c>
      <c r="AU1785" s="25">
        <v>82464.100000000006</v>
      </c>
      <c r="AV1785" s="25">
        <v>0</v>
      </c>
      <c r="AW1785" s="25">
        <v>80000</v>
      </c>
      <c r="AX1785" s="25">
        <v>82464.100000000006</v>
      </c>
      <c r="AY1785" s="25">
        <v>2464.1</v>
      </c>
    </row>
    <row r="1786" spans="2:51" hidden="1">
      <c r="B1786" s="5" t="s">
        <v>19</v>
      </c>
      <c r="C1786" s="2" t="s">
        <v>112</v>
      </c>
      <c r="D1786" s="2" t="s">
        <v>100</v>
      </c>
      <c r="E1786" s="2"/>
      <c r="F1786" s="2"/>
      <c r="G1786" s="3">
        <v>46254</v>
      </c>
      <c r="H1786" s="2" t="s">
        <v>7927</v>
      </c>
      <c r="I1786" s="3">
        <v>46254</v>
      </c>
      <c r="J1786" s="2" t="s">
        <v>7928</v>
      </c>
      <c r="K1786" s="2"/>
      <c r="L1786" s="2"/>
      <c r="M1786" s="2" t="s">
        <v>90</v>
      </c>
      <c r="N1786" s="3"/>
      <c r="O1786" s="2"/>
      <c r="P1786" s="2"/>
      <c r="Q1786" s="2" t="s">
        <v>23</v>
      </c>
      <c r="R1786" s="2" t="s">
        <v>23</v>
      </c>
      <c r="S1786" s="2"/>
      <c r="T1786" s="3">
        <v>46254</v>
      </c>
      <c r="U1786" s="2" t="s">
        <v>7929</v>
      </c>
      <c r="V1786" s="2"/>
      <c r="W1786" s="2" t="s">
        <v>7930</v>
      </c>
      <c r="X1786" s="2" t="s">
        <v>113</v>
      </c>
      <c r="Y1786" s="2" t="s">
        <v>1067</v>
      </c>
      <c r="Z1786" s="2" t="s">
        <v>92</v>
      </c>
      <c r="AA1786" s="2" t="s">
        <v>90</v>
      </c>
      <c r="AB1786" s="2"/>
      <c r="AC1786" s="2" t="s">
        <v>114</v>
      </c>
      <c r="AD1786" s="2">
        <v>1</v>
      </c>
      <c r="AE1786" s="2" t="s">
        <v>216</v>
      </c>
      <c r="AF1786" s="2" t="s">
        <v>216</v>
      </c>
      <c r="AG1786" s="2" t="s">
        <v>103</v>
      </c>
      <c r="AH1786" s="2"/>
      <c r="AI1786" s="2"/>
      <c r="AJ1786" s="2" t="s">
        <v>97</v>
      </c>
      <c r="AK1786" s="2" t="s">
        <v>14</v>
      </c>
      <c r="AL1786" s="2" t="s">
        <v>14</v>
      </c>
      <c r="AM1786" s="2" t="s">
        <v>98</v>
      </c>
      <c r="AN1786" s="2" t="s">
        <v>7931</v>
      </c>
      <c r="AO1786" s="22">
        <v>0</v>
      </c>
      <c r="AP1786" s="22">
        <v>0</v>
      </c>
      <c r="AQ1786" s="22">
        <v>0</v>
      </c>
      <c r="AR1786" s="22">
        <v>0</v>
      </c>
      <c r="AS1786" s="25">
        <v>23000</v>
      </c>
      <c r="AT1786" s="25">
        <v>0</v>
      </c>
      <c r="AU1786" s="25">
        <v>28708</v>
      </c>
      <c r="AV1786" s="25">
        <v>0</v>
      </c>
      <c r="AW1786" s="25">
        <v>23000</v>
      </c>
      <c r="AX1786" s="25">
        <v>28708</v>
      </c>
      <c r="AY1786" s="25">
        <v>5708</v>
      </c>
    </row>
    <row r="1787" spans="2:51" hidden="1">
      <c r="B1787" s="5" t="s">
        <v>19</v>
      </c>
      <c r="C1787" s="2" t="s">
        <v>112</v>
      </c>
      <c r="D1787" s="2" t="s">
        <v>100</v>
      </c>
      <c r="E1787" s="2"/>
      <c r="F1787" s="2"/>
      <c r="G1787" s="3">
        <v>46254</v>
      </c>
      <c r="H1787" s="2" t="s">
        <v>7932</v>
      </c>
      <c r="I1787" s="3">
        <v>46254</v>
      </c>
      <c r="J1787" s="2" t="s">
        <v>7933</v>
      </c>
      <c r="K1787" s="2"/>
      <c r="L1787" s="2"/>
      <c r="M1787" s="2" t="s">
        <v>90</v>
      </c>
      <c r="N1787" s="3"/>
      <c r="O1787" s="2"/>
      <c r="P1787" s="2"/>
      <c r="Q1787" s="2" t="s">
        <v>25</v>
      </c>
      <c r="R1787" s="2" t="s">
        <v>25</v>
      </c>
      <c r="S1787" s="2"/>
      <c r="T1787" s="3">
        <v>46254</v>
      </c>
      <c r="U1787" s="2" t="s">
        <v>7934</v>
      </c>
      <c r="V1787" s="2"/>
      <c r="W1787" s="2" t="s">
        <v>7935</v>
      </c>
      <c r="X1787" s="2" t="s">
        <v>113</v>
      </c>
      <c r="Y1787" s="2" t="s">
        <v>7936</v>
      </c>
      <c r="Z1787" s="2" t="s">
        <v>92</v>
      </c>
      <c r="AA1787" s="2" t="s">
        <v>90</v>
      </c>
      <c r="AB1787" s="2"/>
      <c r="AC1787" s="2" t="s">
        <v>114</v>
      </c>
      <c r="AD1787" s="2">
        <v>1</v>
      </c>
      <c r="AE1787" s="2" t="s">
        <v>125</v>
      </c>
      <c r="AF1787" s="2" t="s">
        <v>125</v>
      </c>
      <c r="AG1787" s="2" t="s">
        <v>126</v>
      </c>
      <c r="AH1787" s="2" t="s">
        <v>127</v>
      </c>
      <c r="AI1787" s="2"/>
      <c r="AJ1787" s="2" t="s">
        <v>240</v>
      </c>
      <c r="AK1787" s="2" t="s">
        <v>241</v>
      </c>
      <c r="AL1787" s="2" t="s">
        <v>241</v>
      </c>
      <c r="AM1787" s="2" t="s">
        <v>242</v>
      </c>
      <c r="AN1787" s="2"/>
      <c r="AO1787" s="22">
        <v>0</v>
      </c>
      <c r="AP1787" s="22">
        <v>0</v>
      </c>
      <c r="AQ1787" s="22">
        <v>0</v>
      </c>
      <c r="AR1787" s="22">
        <v>0</v>
      </c>
      <c r="AS1787" s="25">
        <v>55000</v>
      </c>
      <c r="AT1787" s="25">
        <v>0</v>
      </c>
      <c r="AU1787" s="25">
        <v>61507</v>
      </c>
      <c r="AV1787" s="25">
        <v>0</v>
      </c>
      <c r="AW1787" s="25">
        <v>55000</v>
      </c>
      <c r="AX1787" s="25">
        <v>61507</v>
      </c>
      <c r="AY1787" s="25">
        <v>6507</v>
      </c>
    </row>
    <row r="1788" spans="2:51" hidden="1">
      <c r="B1788" s="5" t="s">
        <v>19</v>
      </c>
      <c r="C1788" s="2" t="s">
        <v>112</v>
      </c>
      <c r="D1788" s="2" t="s">
        <v>100</v>
      </c>
      <c r="E1788" s="2"/>
      <c r="F1788" s="2"/>
      <c r="G1788" s="3">
        <v>46254</v>
      </c>
      <c r="H1788" s="2" t="s">
        <v>7937</v>
      </c>
      <c r="I1788" s="3">
        <v>46254</v>
      </c>
      <c r="J1788" s="2" t="s">
        <v>7938</v>
      </c>
      <c r="K1788" s="2"/>
      <c r="L1788" s="2"/>
      <c r="M1788" s="2" t="s">
        <v>90</v>
      </c>
      <c r="N1788" s="3"/>
      <c r="O1788" s="2"/>
      <c r="P1788" s="2"/>
      <c r="Q1788" s="2" t="s">
        <v>23</v>
      </c>
      <c r="R1788" s="2" t="s">
        <v>23</v>
      </c>
      <c r="S1788" s="2"/>
      <c r="T1788" s="3">
        <v>46254</v>
      </c>
      <c r="U1788" s="2" t="s">
        <v>7939</v>
      </c>
      <c r="V1788" s="2"/>
      <c r="W1788" s="2" t="s">
        <v>683</v>
      </c>
      <c r="X1788" s="2" t="s">
        <v>113</v>
      </c>
      <c r="Y1788" s="2" t="s">
        <v>684</v>
      </c>
      <c r="Z1788" s="2" t="s">
        <v>92</v>
      </c>
      <c r="AA1788" s="2" t="s">
        <v>90</v>
      </c>
      <c r="AB1788" s="2"/>
      <c r="AC1788" s="2" t="s">
        <v>114</v>
      </c>
      <c r="AD1788" s="2">
        <v>1</v>
      </c>
      <c r="AE1788" s="2" t="s">
        <v>282</v>
      </c>
      <c r="AF1788" s="2" t="s">
        <v>3</v>
      </c>
      <c r="AG1788" s="2" t="s">
        <v>3</v>
      </c>
      <c r="AH1788" s="2" t="s">
        <v>283</v>
      </c>
      <c r="AI1788" s="2"/>
      <c r="AJ1788" s="2" t="s">
        <v>398</v>
      </c>
      <c r="AK1788" s="2" t="s">
        <v>393</v>
      </c>
      <c r="AL1788" s="2" t="s">
        <v>393</v>
      </c>
      <c r="AM1788" s="2" t="s">
        <v>394</v>
      </c>
      <c r="AN1788" s="2" t="s">
        <v>7940</v>
      </c>
      <c r="AO1788" s="22">
        <v>0</v>
      </c>
      <c r="AP1788" s="22">
        <v>0</v>
      </c>
      <c r="AQ1788" s="22">
        <v>0</v>
      </c>
      <c r="AR1788" s="22">
        <v>0</v>
      </c>
      <c r="AS1788" s="25">
        <v>15000</v>
      </c>
      <c r="AT1788" s="25">
        <v>0</v>
      </c>
      <c r="AU1788" s="25">
        <v>18748</v>
      </c>
      <c r="AV1788" s="25">
        <v>0</v>
      </c>
      <c r="AW1788" s="25">
        <v>15000</v>
      </c>
      <c r="AX1788" s="25">
        <v>18748</v>
      </c>
      <c r="AY1788" s="25">
        <v>3748</v>
      </c>
    </row>
    <row r="1789" spans="2:51" hidden="1">
      <c r="B1789" s="5" t="s">
        <v>19</v>
      </c>
      <c r="C1789" s="2" t="s">
        <v>112</v>
      </c>
      <c r="D1789" s="2" t="s">
        <v>100</v>
      </c>
      <c r="E1789" s="2"/>
      <c r="F1789" s="2"/>
      <c r="G1789" s="3">
        <v>46254</v>
      </c>
      <c r="H1789" s="2" t="s">
        <v>7941</v>
      </c>
      <c r="I1789" s="3">
        <v>46254</v>
      </c>
      <c r="J1789" s="2" t="s">
        <v>7942</v>
      </c>
      <c r="K1789" s="2"/>
      <c r="L1789" s="2"/>
      <c r="M1789" s="2" t="s">
        <v>90</v>
      </c>
      <c r="N1789" s="3"/>
      <c r="O1789" s="2"/>
      <c r="P1789" s="2"/>
      <c r="Q1789" s="2" t="s">
        <v>23</v>
      </c>
      <c r="R1789" s="2" t="s">
        <v>23</v>
      </c>
      <c r="S1789" s="2"/>
      <c r="T1789" s="3">
        <v>46254</v>
      </c>
      <c r="U1789" s="2" t="s">
        <v>7943</v>
      </c>
      <c r="V1789" s="2"/>
      <c r="W1789" s="2" t="s">
        <v>7944</v>
      </c>
      <c r="X1789" s="2" t="s">
        <v>113</v>
      </c>
      <c r="Y1789" s="2" t="s">
        <v>7945</v>
      </c>
      <c r="Z1789" s="2" t="s">
        <v>92</v>
      </c>
      <c r="AA1789" s="2" t="s">
        <v>90</v>
      </c>
      <c r="AB1789" s="2"/>
      <c r="AC1789" s="2" t="s">
        <v>114</v>
      </c>
      <c r="AD1789" s="2">
        <v>1</v>
      </c>
      <c r="AE1789" s="2" t="s">
        <v>282</v>
      </c>
      <c r="AF1789" s="2" t="s">
        <v>3</v>
      </c>
      <c r="AG1789" s="2" t="s">
        <v>3</v>
      </c>
      <c r="AH1789" s="2" t="s">
        <v>283</v>
      </c>
      <c r="AI1789" s="2"/>
      <c r="AJ1789" s="2" t="s">
        <v>308</v>
      </c>
      <c r="AK1789" s="2" t="s">
        <v>309</v>
      </c>
      <c r="AL1789" s="2" t="s">
        <v>309</v>
      </c>
      <c r="AM1789" s="2" t="s">
        <v>310</v>
      </c>
      <c r="AN1789" s="2" t="s">
        <v>7946</v>
      </c>
      <c r="AO1789" s="22">
        <v>0</v>
      </c>
      <c r="AP1789" s="22">
        <v>0</v>
      </c>
      <c r="AQ1789" s="22">
        <v>0</v>
      </c>
      <c r="AR1789" s="22">
        <v>0</v>
      </c>
      <c r="AS1789" s="25">
        <v>21000</v>
      </c>
      <c r="AT1789" s="25">
        <v>0</v>
      </c>
      <c r="AU1789" s="25">
        <v>26407</v>
      </c>
      <c r="AV1789" s="25">
        <v>0</v>
      </c>
      <c r="AW1789" s="25">
        <v>21000</v>
      </c>
      <c r="AX1789" s="25">
        <v>26407</v>
      </c>
      <c r="AY1789" s="25">
        <v>5407</v>
      </c>
    </row>
    <row r="1790" spans="2:51" hidden="1">
      <c r="B1790" s="5" t="s">
        <v>19</v>
      </c>
      <c r="C1790" s="2" t="s">
        <v>112</v>
      </c>
      <c r="D1790" s="2" t="s">
        <v>100</v>
      </c>
      <c r="E1790" s="2"/>
      <c r="F1790" s="2"/>
      <c r="G1790" s="3">
        <v>46254</v>
      </c>
      <c r="H1790" s="2" t="s">
        <v>7947</v>
      </c>
      <c r="I1790" s="3">
        <v>46254</v>
      </c>
      <c r="J1790" s="2" t="s">
        <v>7948</v>
      </c>
      <c r="K1790" s="2"/>
      <c r="L1790" s="2"/>
      <c r="M1790" s="2" t="s">
        <v>90</v>
      </c>
      <c r="N1790" s="3"/>
      <c r="O1790" s="2"/>
      <c r="P1790" s="2"/>
      <c r="Q1790" s="2" t="s">
        <v>23</v>
      </c>
      <c r="R1790" s="2" t="s">
        <v>23</v>
      </c>
      <c r="S1790" s="2"/>
      <c r="T1790" s="3">
        <v>46254</v>
      </c>
      <c r="U1790" s="2" t="s">
        <v>7949</v>
      </c>
      <c r="V1790" s="2"/>
      <c r="W1790" s="2" t="s">
        <v>508</v>
      </c>
      <c r="X1790" s="2" t="s">
        <v>113</v>
      </c>
      <c r="Y1790" s="2" t="s">
        <v>509</v>
      </c>
      <c r="Z1790" s="2" t="s">
        <v>92</v>
      </c>
      <c r="AA1790" s="2" t="s">
        <v>90</v>
      </c>
      <c r="AB1790" s="2"/>
      <c r="AC1790" s="2" t="s">
        <v>114</v>
      </c>
      <c r="AD1790" s="2">
        <v>1</v>
      </c>
      <c r="AE1790" s="2" t="s">
        <v>231</v>
      </c>
      <c r="AF1790" s="2" t="s">
        <v>207</v>
      </c>
      <c r="AG1790" s="2" t="s">
        <v>207</v>
      </c>
      <c r="AH1790" s="2" t="s">
        <v>178</v>
      </c>
      <c r="AI1790" s="2"/>
      <c r="AJ1790" s="2" t="s">
        <v>282</v>
      </c>
      <c r="AK1790" s="2" t="s">
        <v>3</v>
      </c>
      <c r="AL1790" s="2" t="s">
        <v>3</v>
      </c>
      <c r="AM1790" s="2" t="s">
        <v>283</v>
      </c>
      <c r="AN1790" s="2" t="s">
        <v>7950</v>
      </c>
      <c r="AO1790" s="22">
        <v>0</v>
      </c>
      <c r="AP1790" s="22">
        <v>0</v>
      </c>
      <c r="AQ1790" s="22">
        <v>0</v>
      </c>
      <c r="AR1790" s="22">
        <v>0</v>
      </c>
      <c r="AS1790" s="25">
        <v>23500</v>
      </c>
      <c r="AT1790" s="25">
        <v>0</v>
      </c>
      <c r="AU1790" s="25">
        <v>25353</v>
      </c>
      <c r="AV1790" s="25">
        <v>0</v>
      </c>
      <c r="AW1790" s="25">
        <v>23500</v>
      </c>
      <c r="AX1790" s="25">
        <v>25353</v>
      </c>
      <c r="AY1790" s="25">
        <v>1853</v>
      </c>
    </row>
    <row r="1791" spans="2:51" hidden="1">
      <c r="B1791" s="5" t="s">
        <v>19</v>
      </c>
      <c r="C1791" s="2" t="s">
        <v>112</v>
      </c>
      <c r="D1791" s="2" t="s">
        <v>100</v>
      </c>
      <c r="E1791" s="2"/>
      <c r="F1791" s="2"/>
      <c r="G1791" s="3">
        <v>46254</v>
      </c>
      <c r="H1791" s="2" t="s">
        <v>7951</v>
      </c>
      <c r="I1791" s="3">
        <v>46254</v>
      </c>
      <c r="J1791" s="2" t="s">
        <v>7952</v>
      </c>
      <c r="K1791" s="2"/>
      <c r="L1791" s="2"/>
      <c r="M1791" s="2" t="s">
        <v>90</v>
      </c>
      <c r="N1791" s="3"/>
      <c r="O1791" s="2"/>
      <c r="P1791" s="2"/>
      <c r="Q1791" s="2" t="s">
        <v>883</v>
      </c>
      <c r="R1791" s="2" t="s">
        <v>883</v>
      </c>
      <c r="S1791" s="2"/>
      <c r="T1791" s="3">
        <v>46254</v>
      </c>
      <c r="U1791" s="2" t="s">
        <v>7953</v>
      </c>
      <c r="V1791" s="2"/>
      <c r="W1791" s="2" t="s">
        <v>4196</v>
      </c>
      <c r="X1791" s="2" t="s">
        <v>113</v>
      </c>
      <c r="Y1791" s="2" t="s">
        <v>4197</v>
      </c>
      <c r="Z1791" s="2" t="s">
        <v>92</v>
      </c>
      <c r="AA1791" s="2" t="s">
        <v>90</v>
      </c>
      <c r="AB1791" s="2"/>
      <c r="AC1791" s="2" t="s">
        <v>93</v>
      </c>
      <c r="AD1791" s="2">
        <v>1</v>
      </c>
      <c r="AE1791" s="2" t="s">
        <v>254</v>
      </c>
      <c r="AF1791" s="2" t="s">
        <v>126</v>
      </c>
      <c r="AG1791" s="2" t="s">
        <v>126</v>
      </c>
      <c r="AH1791" s="2" t="s">
        <v>314</v>
      </c>
      <c r="AI1791" s="2"/>
      <c r="AJ1791" s="2" t="s">
        <v>1181</v>
      </c>
      <c r="AK1791" s="2" t="s">
        <v>1181</v>
      </c>
      <c r="AL1791" s="2" t="s">
        <v>126</v>
      </c>
      <c r="AM1791" s="2" t="s">
        <v>1182</v>
      </c>
      <c r="AN1791" s="2" t="s">
        <v>4192</v>
      </c>
      <c r="AO1791" s="22">
        <v>0</v>
      </c>
      <c r="AP1791" s="22">
        <v>0</v>
      </c>
      <c r="AQ1791" s="22">
        <v>0</v>
      </c>
      <c r="AR1791" s="22">
        <v>0</v>
      </c>
      <c r="AS1791" s="25">
        <v>5000</v>
      </c>
      <c r="AT1791" s="25">
        <v>0</v>
      </c>
      <c r="AU1791" s="25">
        <v>7187</v>
      </c>
      <c r="AV1791" s="25">
        <v>0</v>
      </c>
      <c r="AW1791" s="25">
        <v>5000</v>
      </c>
      <c r="AX1791" s="25">
        <v>7187</v>
      </c>
      <c r="AY1791" s="25">
        <v>2187</v>
      </c>
    </row>
    <row r="1792" spans="2:51">
      <c r="B1792" s="5" t="s">
        <v>19</v>
      </c>
      <c r="C1792" s="2" t="s">
        <v>112</v>
      </c>
      <c r="D1792" s="2" t="s">
        <v>100</v>
      </c>
      <c r="E1792" s="2"/>
      <c r="F1792" s="2"/>
      <c r="G1792" s="3">
        <v>46254</v>
      </c>
      <c r="H1792" s="2" t="s">
        <v>7954</v>
      </c>
      <c r="I1792" s="3">
        <v>46254</v>
      </c>
      <c r="J1792" s="2" t="s">
        <v>7955</v>
      </c>
      <c r="K1792" s="2"/>
      <c r="L1792" s="2"/>
      <c r="M1792" s="2" t="s">
        <v>90</v>
      </c>
      <c r="N1792" s="3"/>
      <c r="O1792" s="2"/>
      <c r="P1792" s="2"/>
      <c r="Q1792" s="2" t="s">
        <v>25</v>
      </c>
      <c r="R1792" s="2" t="s">
        <v>25</v>
      </c>
      <c r="S1792" s="2"/>
      <c r="T1792" s="3">
        <v>46254</v>
      </c>
      <c r="U1792" s="2" t="s">
        <v>7956</v>
      </c>
      <c r="V1792" s="2"/>
      <c r="W1792" s="2" t="s">
        <v>1131</v>
      </c>
      <c r="X1792" s="2" t="s">
        <v>91</v>
      </c>
      <c r="Y1792" s="2" t="s">
        <v>1132</v>
      </c>
      <c r="Z1792" s="2" t="s">
        <v>149</v>
      </c>
      <c r="AA1792" s="2" t="s">
        <v>90</v>
      </c>
      <c r="AB1792" s="2"/>
      <c r="AC1792" s="2" t="s">
        <v>114</v>
      </c>
      <c r="AD1792" s="2">
        <v>1</v>
      </c>
      <c r="AE1792" s="2" t="s">
        <v>125</v>
      </c>
      <c r="AF1792" s="2" t="s">
        <v>125</v>
      </c>
      <c r="AG1792" s="2" t="s">
        <v>126</v>
      </c>
      <c r="AH1792" s="2" t="s">
        <v>127</v>
      </c>
      <c r="AI1792" s="2"/>
      <c r="AJ1792" s="2" t="s">
        <v>232</v>
      </c>
      <c r="AK1792" s="2" t="s">
        <v>5</v>
      </c>
      <c r="AL1792" s="2" t="s">
        <v>5</v>
      </c>
      <c r="AM1792" s="2" t="s">
        <v>178</v>
      </c>
      <c r="AN1792" s="2"/>
      <c r="AO1792" s="22">
        <v>0</v>
      </c>
      <c r="AP1792" s="22">
        <v>628</v>
      </c>
      <c r="AQ1792" s="22">
        <v>893</v>
      </c>
      <c r="AR1792" s="22">
        <v>265</v>
      </c>
      <c r="AS1792" s="25">
        <v>34712.660000000003</v>
      </c>
      <c r="AT1792" s="25">
        <v>0</v>
      </c>
      <c r="AU1792" s="25">
        <v>33372</v>
      </c>
      <c r="AV1792" s="25">
        <v>0</v>
      </c>
      <c r="AW1792" s="25">
        <v>34712.660000000003</v>
      </c>
      <c r="AX1792" s="25">
        <v>33372</v>
      </c>
      <c r="AY1792" s="25">
        <v>-1340.66</v>
      </c>
    </row>
    <row r="1793" spans="2:51" hidden="1">
      <c r="B1793" s="5" t="s">
        <v>19</v>
      </c>
      <c r="C1793" s="2" t="s">
        <v>112</v>
      </c>
      <c r="D1793" s="2" t="s">
        <v>100</v>
      </c>
      <c r="E1793" s="2"/>
      <c r="F1793" s="2"/>
      <c r="G1793" s="3">
        <v>46254</v>
      </c>
      <c r="H1793" s="2" t="s">
        <v>7957</v>
      </c>
      <c r="I1793" s="3">
        <v>46254</v>
      </c>
      <c r="J1793" s="2" t="s">
        <v>7958</v>
      </c>
      <c r="K1793" s="2"/>
      <c r="L1793" s="2"/>
      <c r="M1793" s="2" t="s">
        <v>90</v>
      </c>
      <c r="N1793" s="3"/>
      <c r="O1793" s="2"/>
      <c r="P1793" s="2"/>
      <c r="Q1793" s="2" t="s">
        <v>1048</v>
      </c>
      <c r="R1793" s="2" t="s">
        <v>1048</v>
      </c>
      <c r="S1793" s="2"/>
      <c r="T1793" s="3">
        <v>46254</v>
      </c>
      <c r="U1793" s="2" t="s">
        <v>7959</v>
      </c>
      <c r="V1793" s="2"/>
      <c r="W1793" s="2" t="s">
        <v>7960</v>
      </c>
      <c r="X1793" s="2" t="s">
        <v>91</v>
      </c>
      <c r="Y1793" s="2" t="s">
        <v>7961</v>
      </c>
      <c r="Z1793" s="2" t="s">
        <v>92</v>
      </c>
      <c r="AA1793" s="2" t="s">
        <v>90</v>
      </c>
      <c r="AB1793" s="2"/>
      <c r="AC1793" s="2" t="s">
        <v>114</v>
      </c>
      <c r="AD1793" s="2">
        <v>1</v>
      </c>
      <c r="AE1793" s="2" t="s">
        <v>282</v>
      </c>
      <c r="AF1793" s="2" t="s">
        <v>3</v>
      </c>
      <c r="AG1793" s="2" t="s">
        <v>3</v>
      </c>
      <c r="AH1793" s="2" t="s">
        <v>283</v>
      </c>
      <c r="AI1793" s="2"/>
      <c r="AJ1793" s="2" t="s">
        <v>97</v>
      </c>
      <c r="AK1793" s="2" t="s">
        <v>14</v>
      </c>
      <c r="AL1793" s="2" t="s">
        <v>14</v>
      </c>
      <c r="AM1793" s="2" t="s">
        <v>98</v>
      </c>
      <c r="AN1793" s="2"/>
      <c r="AO1793" s="22">
        <v>0</v>
      </c>
      <c r="AP1793" s="22">
        <v>0</v>
      </c>
      <c r="AQ1793" s="22">
        <v>0</v>
      </c>
      <c r="AR1793" s="22">
        <v>0</v>
      </c>
      <c r="AS1793" s="25">
        <v>27000</v>
      </c>
      <c r="AT1793" s="25">
        <v>0</v>
      </c>
      <c r="AU1793" s="25">
        <v>32500</v>
      </c>
      <c r="AV1793" s="25">
        <v>0</v>
      </c>
      <c r="AW1793" s="25">
        <v>27000</v>
      </c>
      <c r="AX1793" s="25">
        <v>32500</v>
      </c>
      <c r="AY1793" s="25">
        <v>5500</v>
      </c>
    </row>
    <row r="1794" spans="2:51">
      <c r="B1794" s="5" t="s">
        <v>649</v>
      </c>
      <c r="C1794" s="2" t="s">
        <v>107</v>
      </c>
      <c r="D1794" s="2"/>
      <c r="E1794" s="2" t="s">
        <v>6291</v>
      </c>
      <c r="F1794" s="2"/>
      <c r="G1794" s="3">
        <v>46254</v>
      </c>
      <c r="H1794" s="2" t="s">
        <v>7962</v>
      </c>
      <c r="I1794" s="3">
        <v>46254</v>
      </c>
      <c r="J1794" s="2" t="s">
        <v>7963</v>
      </c>
      <c r="K1794" s="2"/>
      <c r="L1794" s="2"/>
      <c r="M1794" s="2" t="s">
        <v>90</v>
      </c>
      <c r="N1794" s="3"/>
      <c r="O1794" s="2"/>
      <c r="P1794" s="2"/>
      <c r="Q1794" s="2" t="s">
        <v>680</v>
      </c>
      <c r="R1794" s="2" t="s">
        <v>680</v>
      </c>
      <c r="S1794" s="2"/>
      <c r="T1794" s="3"/>
      <c r="U1794" s="2"/>
      <c r="V1794" s="2"/>
      <c r="W1794" s="2" t="s">
        <v>1219</v>
      </c>
      <c r="X1794" s="2" t="s">
        <v>113</v>
      </c>
      <c r="Y1794" s="2" t="s">
        <v>924</v>
      </c>
      <c r="Z1794" s="2" t="s">
        <v>149</v>
      </c>
      <c r="AA1794" s="2" t="s">
        <v>90</v>
      </c>
      <c r="AB1794" s="2"/>
      <c r="AC1794" s="2" t="s">
        <v>114</v>
      </c>
      <c r="AD1794" s="2">
        <v>1</v>
      </c>
      <c r="AE1794" s="2" t="s">
        <v>157</v>
      </c>
      <c r="AF1794" s="2" t="s">
        <v>158</v>
      </c>
      <c r="AG1794" s="2" t="s">
        <v>158</v>
      </c>
      <c r="AH1794" s="2" t="s">
        <v>159</v>
      </c>
      <c r="AI1794" s="2"/>
      <c r="AJ1794" s="2" t="s">
        <v>97</v>
      </c>
      <c r="AK1794" s="2" t="s">
        <v>14</v>
      </c>
      <c r="AL1794" s="2" t="s">
        <v>14</v>
      </c>
      <c r="AM1794" s="2" t="s">
        <v>6296</v>
      </c>
      <c r="AN1794" s="2" t="s">
        <v>7964</v>
      </c>
      <c r="AO1794" s="22">
        <v>0</v>
      </c>
      <c r="AP1794" s="22">
        <v>294</v>
      </c>
      <c r="AQ1794" s="22">
        <v>294</v>
      </c>
      <c r="AR1794" s="22">
        <v>0</v>
      </c>
      <c r="AS1794" s="25">
        <v>25653.439999999999</v>
      </c>
      <c r="AT1794" s="25">
        <v>0</v>
      </c>
      <c r="AU1794" s="25">
        <v>17500</v>
      </c>
      <c r="AV1794" s="25">
        <v>0</v>
      </c>
      <c r="AW1794" s="25">
        <v>25653.439999999999</v>
      </c>
      <c r="AX1794" s="25">
        <v>17500</v>
      </c>
      <c r="AY1794" s="25">
        <v>-8153.44</v>
      </c>
    </row>
    <row r="1795" spans="2:51" hidden="1">
      <c r="B1795" s="5" t="s">
        <v>649</v>
      </c>
      <c r="C1795" s="2" t="s">
        <v>107</v>
      </c>
      <c r="D1795" s="2"/>
      <c r="E1795" s="2" t="s">
        <v>6291</v>
      </c>
      <c r="F1795" s="2"/>
      <c r="G1795" s="3">
        <v>46254</v>
      </c>
      <c r="H1795" s="2" t="s">
        <v>7965</v>
      </c>
      <c r="I1795" s="3">
        <v>46254</v>
      </c>
      <c r="J1795" s="2" t="s">
        <v>7966</v>
      </c>
      <c r="K1795" s="2"/>
      <c r="L1795" s="2"/>
      <c r="M1795" s="2" t="s">
        <v>90</v>
      </c>
      <c r="N1795" s="3"/>
      <c r="O1795" s="2"/>
      <c r="P1795" s="2"/>
      <c r="Q1795" s="2" t="s">
        <v>680</v>
      </c>
      <c r="R1795" s="2" t="s">
        <v>680</v>
      </c>
      <c r="S1795" s="2"/>
      <c r="T1795" s="3"/>
      <c r="U1795" s="2"/>
      <c r="V1795" s="2"/>
      <c r="W1795" s="2" t="s">
        <v>7967</v>
      </c>
      <c r="X1795" s="2" t="s">
        <v>788</v>
      </c>
      <c r="Y1795" s="2" t="s">
        <v>7968</v>
      </c>
      <c r="Z1795" s="2" t="s">
        <v>92</v>
      </c>
      <c r="AA1795" s="2" t="s">
        <v>90</v>
      </c>
      <c r="AB1795" s="2"/>
      <c r="AC1795" s="2" t="s">
        <v>114</v>
      </c>
      <c r="AD1795" s="2">
        <v>1</v>
      </c>
      <c r="AE1795" s="2" t="s">
        <v>157</v>
      </c>
      <c r="AF1795" s="2" t="s">
        <v>158</v>
      </c>
      <c r="AG1795" s="2" t="s">
        <v>158</v>
      </c>
      <c r="AH1795" s="2" t="s">
        <v>159</v>
      </c>
      <c r="AI1795" s="2"/>
      <c r="AJ1795" s="2" t="s">
        <v>97</v>
      </c>
      <c r="AK1795" s="2" t="s">
        <v>14</v>
      </c>
      <c r="AL1795" s="2" t="s">
        <v>14</v>
      </c>
      <c r="AM1795" s="2" t="s">
        <v>6296</v>
      </c>
      <c r="AN1795" s="2" t="s">
        <v>7969</v>
      </c>
      <c r="AO1795" s="22">
        <v>0</v>
      </c>
      <c r="AP1795" s="22">
        <v>0</v>
      </c>
      <c r="AQ1795" s="22">
        <v>0</v>
      </c>
      <c r="AR1795" s="22">
        <v>0</v>
      </c>
      <c r="AS1795" s="25">
        <v>20000</v>
      </c>
      <c r="AT1795" s="25">
        <v>0</v>
      </c>
      <c r="AU1795" s="25">
        <v>23000</v>
      </c>
      <c r="AV1795" s="25">
        <v>0</v>
      </c>
      <c r="AW1795" s="25">
        <v>20000</v>
      </c>
      <c r="AX1795" s="25">
        <v>23000</v>
      </c>
      <c r="AY1795" s="25">
        <v>3000</v>
      </c>
    </row>
    <row r="1796" spans="2:51">
      <c r="B1796" s="5" t="s">
        <v>649</v>
      </c>
      <c r="C1796" s="2" t="s">
        <v>99</v>
      </c>
      <c r="D1796" s="2" t="s">
        <v>100</v>
      </c>
      <c r="E1796" s="2"/>
      <c r="F1796" s="2"/>
      <c r="G1796" s="3">
        <v>46254</v>
      </c>
      <c r="H1796" s="2" t="s">
        <v>7970</v>
      </c>
      <c r="I1796" s="3">
        <v>46254</v>
      </c>
      <c r="J1796" s="2" t="s">
        <v>7971</v>
      </c>
      <c r="K1796" s="2"/>
      <c r="L1796" s="2"/>
      <c r="M1796" s="2" t="s">
        <v>90</v>
      </c>
      <c r="N1796" s="3"/>
      <c r="O1796" s="2"/>
      <c r="P1796" s="2"/>
      <c r="Q1796" s="2" t="s">
        <v>26</v>
      </c>
      <c r="R1796" s="2" t="s">
        <v>26</v>
      </c>
      <c r="S1796" s="2"/>
      <c r="T1796" s="3"/>
      <c r="U1796" s="2"/>
      <c r="V1796" s="2"/>
      <c r="W1796" s="2" t="s">
        <v>1121</v>
      </c>
      <c r="X1796" s="2" t="s">
        <v>91</v>
      </c>
      <c r="Y1796" s="2" t="s">
        <v>1102</v>
      </c>
      <c r="Z1796" s="2" t="s">
        <v>149</v>
      </c>
      <c r="AA1796" s="2" t="s">
        <v>90</v>
      </c>
      <c r="AB1796" s="2"/>
      <c r="AC1796" s="2" t="s">
        <v>114</v>
      </c>
      <c r="AD1796" s="2">
        <v>1</v>
      </c>
      <c r="AE1796" s="2" t="s">
        <v>688</v>
      </c>
      <c r="AF1796" s="2" t="s">
        <v>689</v>
      </c>
      <c r="AG1796" s="2" t="s">
        <v>11</v>
      </c>
      <c r="AH1796" s="2" t="s">
        <v>690</v>
      </c>
      <c r="AI1796" s="2" t="s">
        <v>691</v>
      </c>
      <c r="AJ1796" s="2" t="s">
        <v>128</v>
      </c>
      <c r="AK1796" s="2" t="s">
        <v>129</v>
      </c>
      <c r="AL1796" s="2" t="s">
        <v>129</v>
      </c>
      <c r="AM1796" s="2" t="s">
        <v>150</v>
      </c>
      <c r="AN1796" s="2" t="s">
        <v>1343</v>
      </c>
      <c r="AO1796" s="22">
        <v>0</v>
      </c>
      <c r="AP1796" s="22">
        <v>1112</v>
      </c>
      <c r="AQ1796" s="22">
        <v>1258</v>
      </c>
      <c r="AR1796" s="22">
        <v>146</v>
      </c>
      <c r="AS1796" s="25">
        <v>56075.040000000001</v>
      </c>
      <c r="AT1796" s="25">
        <v>409.65</v>
      </c>
      <c r="AU1796" s="25">
        <v>49049</v>
      </c>
      <c r="AV1796" s="25">
        <v>0</v>
      </c>
      <c r="AW1796" s="25">
        <v>55665.39</v>
      </c>
      <c r="AX1796" s="25">
        <v>49049</v>
      </c>
      <c r="AY1796" s="25">
        <v>-6616.39</v>
      </c>
    </row>
    <row r="1797" spans="2:51">
      <c r="B1797" s="5" t="s">
        <v>17</v>
      </c>
      <c r="C1797" s="2" t="s">
        <v>514</v>
      </c>
      <c r="D1797" s="2" t="s">
        <v>100</v>
      </c>
      <c r="E1797" s="2" t="s">
        <v>6688</v>
      </c>
      <c r="F1797" s="2" t="s">
        <v>88</v>
      </c>
      <c r="G1797" s="3">
        <v>46254</v>
      </c>
      <c r="H1797" s="2" t="s">
        <v>7972</v>
      </c>
      <c r="I1797" s="3">
        <v>46254</v>
      </c>
      <c r="J1797" s="2" t="s">
        <v>7973</v>
      </c>
      <c r="K1797" s="2" t="s">
        <v>89</v>
      </c>
      <c r="L1797" s="2"/>
      <c r="M1797" s="2" t="s">
        <v>90</v>
      </c>
      <c r="N1797" s="3"/>
      <c r="O1797" s="2"/>
      <c r="P1797" s="2"/>
      <c r="Q1797" s="2" t="s">
        <v>22</v>
      </c>
      <c r="R1797" s="2" t="s">
        <v>22</v>
      </c>
      <c r="S1797" s="2"/>
      <c r="T1797" s="3">
        <v>46254</v>
      </c>
      <c r="U1797" s="2" t="s">
        <v>7974</v>
      </c>
      <c r="V1797" s="2"/>
      <c r="W1797" s="2" t="s">
        <v>264</v>
      </c>
      <c r="X1797" s="2" t="s">
        <v>91</v>
      </c>
      <c r="Y1797" s="2" t="s">
        <v>265</v>
      </c>
      <c r="Z1797" s="2" t="s">
        <v>149</v>
      </c>
      <c r="AA1797" s="2" t="s">
        <v>90</v>
      </c>
      <c r="AB1797" s="2"/>
      <c r="AC1797" s="2" t="s">
        <v>114</v>
      </c>
      <c r="AD1797" s="2">
        <v>1</v>
      </c>
      <c r="AE1797" s="2" t="s">
        <v>94</v>
      </c>
      <c r="AF1797" s="2" t="s">
        <v>95</v>
      </c>
      <c r="AG1797" s="2" t="s">
        <v>14</v>
      </c>
      <c r="AH1797" s="2" t="s">
        <v>96</v>
      </c>
      <c r="AI1797" s="2"/>
      <c r="AJ1797" s="2" t="s">
        <v>232</v>
      </c>
      <c r="AK1797" s="2" t="s">
        <v>5</v>
      </c>
      <c r="AL1797" s="2" t="s">
        <v>5</v>
      </c>
      <c r="AM1797" s="2" t="s">
        <v>178</v>
      </c>
      <c r="AN1797" s="2" t="s">
        <v>1245</v>
      </c>
      <c r="AO1797" s="22">
        <v>0</v>
      </c>
      <c r="AP1797" s="22">
        <v>344</v>
      </c>
      <c r="AQ1797" s="22">
        <v>344</v>
      </c>
      <c r="AR1797" s="22">
        <v>0</v>
      </c>
      <c r="AS1797" s="25">
        <v>12955.51</v>
      </c>
      <c r="AT1797" s="25">
        <v>514.23</v>
      </c>
      <c r="AU1797" s="25">
        <v>13803.3</v>
      </c>
      <c r="AV1797" s="25">
        <v>0</v>
      </c>
      <c r="AW1797" s="25">
        <v>12441.28</v>
      </c>
      <c r="AX1797" s="25">
        <v>13803.3</v>
      </c>
      <c r="AY1797" s="25">
        <v>1362.02</v>
      </c>
    </row>
    <row r="1798" spans="2:51" hidden="1">
      <c r="B1798" s="5" t="s">
        <v>17</v>
      </c>
      <c r="C1798" s="2" t="s">
        <v>514</v>
      </c>
      <c r="D1798" s="2" t="s">
        <v>100</v>
      </c>
      <c r="E1798" s="2" t="s">
        <v>6688</v>
      </c>
      <c r="F1798" s="2" t="s">
        <v>88</v>
      </c>
      <c r="G1798" s="3">
        <v>46254</v>
      </c>
      <c r="H1798" s="2" t="s">
        <v>7975</v>
      </c>
      <c r="I1798" s="3">
        <v>46254</v>
      </c>
      <c r="J1798" s="2" t="s">
        <v>7976</v>
      </c>
      <c r="K1798" s="2" t="s">
        <v>89</v>
      </c>
      <c r="L1798" s="2"/>
      <c r="M1798" s="2" t="s">
        <v>90</v>
      </c>
      <c r="N1798" s="3"/>
      <c r="O1798" s="2"/>
      <c r="P1798" s="2"/>
      <c r="Q1798" s="2" t="s">
        <v>22</v>
      </c>
      <c r="R1798" s="2" t="s">
        <v>22</v>
      </c>
      <c r="S1798" s="2"/>
      <c r="T1798" s="3">
        <v>46254</v>
      </c>
      <c r="U1798" s="2" t="s">
        <v>7977</v>
      </c>
      <c r="V1798" s="2"/>
      <c r="W1798" s="2" t="s">
        <v>806</v>
      </c>
      <c r="X1798" s="2" t="s">
        <v>91</v>
      </c>
      <c r="Y1798" s="2" t="s">
        <v>773</v>
      </c>
      <c r="Z1798" s="2" t="s">
        <v>92</v>
      </c>
      <c r="AA1798" s="2" t="s">
        <v>90</v>
      </c>
      <c r="AB1798" s="2"/>
      <c r="AC1798" s="2" t="s">
        <v>114</v>
      </c>
      <c r="AD1798" s="2">
        <v>1</v>
      </c>
      <c r="AE1798" s="2" t="s">
        <v>94</v>
      </c>
      <c r="AF1798" s="2" t="s">
        <v>95</v>
      </c>
      <c r="AG1798" s="2" t="s">
        <v>14</v>
      </c>
      <c r="AH1798" s="2" t="s">
        <v>96</v>
      </c>
      <c r="AI1798" s="2"/>
      <c r="AJ1798" s="2" t="s">
        <v>123</v>
      </c>
      <c r="AK1798" s="2" t="s">
        <v>13</v>
      </c>
      <c r="AL1798" s="2" t="s">
        <v>13</v>
      </c>
      <c r="AM1798" s="2" t="s">
        <v>124</v>
      </c>
      <c r="AN1798" s="2" t="s">
        <v>713</v>
      </c>
      <c r="AO1798" s="22">
        <v>0</v>
      </c>
      <c r="AP1798" s="22">
        <v>0</v>
      </c>
      <c r="AQ1798" s="22">
        <v>0</v>
      </c>
      <c r="AR1798" s="22">
        <v>0</v>
      </c>
      <c r="AS1798" s="25">
        <v>20000</v>
      </c>
      <c r="AT1798" s="25">
        <v>0</v>
      </c>
      <c r="AU1798" s="25">
        <v>23376.080000000002</v>
      </c>
      <c r="AV1798" s="25">
        <v>0</v>
      </c>
      <c r="AW1798" s="25">
        <v>20000</v>
      </c>
      <c r="AX1798" s="25">
        <v>23376.080000000002</v>
      </c>
      <c r="AY1798" s="25">
        <v>3376.08</v>
      </c>
    </row>
    <row r="1799" spans="2:51" hidden="1">
      <c r="B1799" s="5" t="s">
        <v>17</v>
      </c>
      <c r="C1799" s="2" t="s">
        <v>514</v>
      </c>
      <c r="D1799" s="2" t="s">
        <v>100</v>
      </c>
      <c r="E1799" s="2" t="s">
        <v>6688</v>
      </c>
      <c r="F1799" s="2" t="s">
        <v>88</v>
      </c>
      <c r="G1799" s="3">
        <v>46254</v>
      </c>
      <c r="H1799" s="2" t="s">
        <v>7978</v>
      </c>
      <c r="I1799" s="3">
        <v>46254</v>
      </c>
      <c r="J1799" s="2" t="s">
        <v>7979</v>
      </c>
      <c r="K1799" s="2" t="s">
        <v>89</v>
      </c>
      <c r="L1799" s="2"/>
      <c r="M1799" s="2" t="s">
        <v>90</v>
      </c>
      <c r="N1799" s="3"/>
      <c r="O1799" s="2"/>
      <c r="P1799" s="2"/>
      <c r="Q1799" s="2" t="s">
        <v>22</v>
      </c>
      <c r="R1799" s="2" t="s">
        <v>22</v>
      </c>
      <c r="S1799" s="2"/>
      <c r="T1799" s="3">
        <v>46254</v>
      </c>
      <c r="U1799" s="2" t="s">
        <v>7980</v>
      </c>
      <c r="V1799" s="2"/>
      <c r="W1799" s="2" t="s">
        <v>392</v>
      </c>
      <c r="X1799" s="2" t="s">
        <v>91</v>
      </c>
      <c r="Y1799" s="2" t="s">
        <v>333</v>
      </c>
      <c r="Z1799" s="2" t="s">
        <v>92</v>
      </c>
      <c r="AA1799" s="2" t="s">
        <v>90</v>
      </c>
      <c r="AB1799" s="2"/>
      <c r="AC1799" s="2" t="s">
        <v>114</v>
      </c>
      <c r="AD1799" s="2">
        <v>1</v>
      </c>
      <c r="AE1799" s="2" t="s">
        <v>94</v>
      </c>
      <c r="AF1799" s="2" t="s">
        <v>95</v>
      </c>
      <c r="AG1799" s="2" t="s">
        <v>14</v>
      </c>
      <c r="AH1799" s="2" t="s">
        <v>96</v>
      </c>
      <c r="AI1799" s="2"/>
      <c r="AJ1799" s="2" t="s">
        <v>422</v>
      </c>
      <c r="AK1799" s="2" t="s">
        <v>423</v>
      </c>
      <c r="AL1799" s="2" t="s">
        <v>423</v>
      </c>
      <c r="AM1799" s="2" t="s">
        <v>424</v>
      </c>
      <c r="AN1799" s="2" t="s">
        <v>1284</v>
      </c>
      <c r="AO1799" s="22">
        <v>0</v>
      </c>
      <c r="AP1799" s="22">
        <v>0</v>
      </c>
      <c r="AQ1799" s="22">
        <v>0</v>
      </c>
      <c r="AR1799" s="22">
        <v>0</v>
      </c>
      <c r="AS1799" s="25">
        <v>18000</v>
      </c>
      <c r="AT1799" s="25">
        <v>0</v>
      </c>
      <c r="AU1799" s="25">
        <v>20350.68</v>
      </c>
      <c r="AV1799" s="25">
        <v>0</v>
      </c>
      <c r="AW1799" s="25">
        <v>18000</v>
      </c>
      <c r="AX1799" s="25">
        <v>20350.68</v>
      </c>
      <c r="AY1799" s="25">
        <v>2350.6799999999998</v>
      </c>
    </row>
    <row r="1800" spans="2:51">
      <c r="B1800" s="5" t="s">
        <v>17</v>
      </c>
      <c r="C1800" s="2" t="s">
        <v>514</v>
      </c>
      <c r="D1800" s="2" t="s">
        <v>100</v>
      </c>
      <c r="E1800" s="2" t="s">
        <v>6688</v>
      </c>
      <c r="F1800" s="2" t="s">
        <v>88</v>
      </c>
      <c r="G1800" s="3">
        <v>46254</v>
      </c>
      <c r="H1800" s="2" t="s">
        <v>7981</v>
      </c>
      <c r="I1800" s="3">
        <v>46254</v>
      </c>
      <c r="J1800" s="2" t="s">
        <v>7982</v>
      </c>
      <c r="K1800" s="2" t="s">
        <v>89</v>
      </c>
      <c r="L1800" s="2"/>
      <c r="M1800" s="2" t="s">
        <v>90</v>
      </c>
      <c r="N1800" s="3"/>
      <c r="O1800" s="2"/>
      <c r="P1800" s="2"/>
      <c r="Q1800" s="2" t="s">
        <v>22</v>
      </c>
      <c r="R1800" s="2" t="s">
        <v>22</v>
      </c>
      <c r="S1800" s="2"/>
      <c r="T1800" s="3">
        <v>46254</v>
      </c>
      <c r="U1800" s="2" t="s">
        <v>7983</v>
      </c>
      <c r="V1800" s="2"/>
      <c r="W1800" s="2" t="s">
        <v>463</v>
      </c>
      <c r="X1800" s="2" t="s">
        <v>91</v>
      </c>
      <c r="Y1800" s="2" t="s">
        <v>235</v>
      </c>
      <c r="Z1800" s="2" t="s">
        <v>149</v>
      </c>
      <c r="AA1800" s="2" t="s">
        <v>90</v>
      </c>
      <c r="AB1800" s="2"/>
      <c r="AC1800" s="2" t="s">
        <v>114</v>
      </c>
      <c r="AD1800" s="2">
        <v>1</v>
      </c>
      <c r="AE1800" s="2" t="s">
        <v>94</v>
      </c>
      <c r="AF1800" s="2" t="s">
        <v>95</v>
      </c>
      <c r="AG1800" s="2" t="s">
        <v>14</v>
      </c>
      <c r="AH1800" s="2" t="s">
        <v>96</v>
      </c>
      <c r="AI1800" s="2"/>
      <c r="AJ1800" s="2" t="s">
        <v>801</v>
      </c>
      <c r="AK1800" s="2" t="s">
        <v>802</v>
      </c>
      <c r="AL1800" s="2" t="s">
        <v>802</v>
      </c>
      <c r="AM1800" s="2" t="s">
        <v>803</v>
      </c>
      <c r="AN1800" s="2" t="s">
        <v>1025</v>
      </c>
      <c r="AO1800" s="22">
        <v>0</v>
      </c>
      <c r="AP1800" s="22">
        <v>1070</v>
      </c>
      <c r="AQ1800" s="22">
        <v>1070</v>
      </c>
      <c r="AR1800" s="22">
        <v>0</v>
      </c>
      <c r="AS1800" s="25">
        <v>38548.42</v>
      </c>
      <c r="AT1800" s="25">
        <v>0</v>
      </c>
      <c r="AU1800" s="25">
        <v>31577.65</v>
      </c>
      <c r="AV1800" s="25">
        <v>0</v>
      </c>
      <c r="AW1800" s="25">
        <v>38548.42</v>
      </c>
      <c r="AX1800" s="25">
        <v>31577.65</v>
      </c>
      <c r="AY1800" s="25">
        <v>-6970.77</v>
      </c>
    </row>
    <row r="1801" spans="2:51" hidden="1">
      <c r="B1801" s="5" t="s">
        <v>17</v>
      </c>
      <c r="C1801" s="2" t="s">
        <v>514</v>
      </c>
      <c r="D1801" s="2" t="s">
        <v>100</v>
      </c>
      <c r="E1801" s="2" t="s">
        <v>6688</v>
      </c>
      <c r="F1801" s="2" t="s">
        <v>88</v>
      </c>
      <c r="G1801" s="3">
        <v>46254</v>
      </c>
      <c r="H1801" s="2" t="s">
        <v>7984</v>
      </c>
      <c r="I1801" s="3">
        <v>46254</v>
      </c>
      <c r="J1801" s="2" t="s">
        <v>7985</v>
      </c>
      <c r="K1801" s="2" t="s">
        <v>89</v>
      </c>
      <c r="L1801" s="2"/>
      <c r="M1801" s="2" t="s">
        <v>90</v>
      </c>
      <c r="N1801" s="3"/>
      <c r="O1801" s="2"/>
      <c r="P1801" s="2"/>
      <c r="Q1801" s="2" t="s">
        <v>22</v>
      </c>
      <c r="R1801" s="2" t="s">
        <v>22</v>
      </c>
      <c r="S1801" s="2"/>
      <c r="T1801" s="3">
        <v>46254</v>
      </c>
      <c r="U1801" s="2" t="s">
        <v>7986</v>
      </c>
      <c r="V1801" s="2"/>
      <c r="W1801" s="2" t="s">
        <v>912</v>
      </c>
      <c r="X1801" s="2" t="s">
        <v>113</v>
      </c>
      <c r="Y1801" s="2" t="s">
        <v>913</v>
      </c>
      <c r="Z1801" s="2" t="s">
        <v>92</v>
      </c>
      <c r="AA1801" s="2" t="s">
        <v>90</v>
      </c>
      <c r="AB1801" s="2"/>
      <c r="AC1801" s="2" t="s">
        <v>114</v>
      </c>
      <c r="AD1801" s="2">
        <v>1</v>
      </c>
      <c r="AE1801" s="2" t="s">
        <v>94</v>
      </c>
      <c r="AF1801" s="2" t="s">
        <v>95</v>
      </c>
      <c r="AG1801" s="2" t="s">
        <v>14</v>
      </c>
      <c r="AH1801" s="2" t="s">
        <v>96</v>
      </c>
      <c r="AI1801" s="2"/>
      <c r="AJ1801" s="2" t="s">
        <v>245</v>
      </c>
      <c r="AK1801" s="2" t="s">
        <v>246</v>
      </c>
      <c r="AL1801" s="2" t="s">
        <v>246</v>
      </c>
      <c r="AM1801" s="2" t="s">
        <v>247</v>
      </c>
      <c r="AN1801" s="2" t="s">
        <v>7987</v>
      </c>
      <c r="AO1801" s="22">
        <v>0</v>
      </c>
      <c r="AP1801" s="22">
        <v>0</v>
      </c>
      <c r="AQ1801" s="22">
        <v>0</v>
      </c>
      <c r="AR1801" s="22">
        <v>0</v>
      </c>
      <c r="AS1801" s="25">
        <v>44000</v>
      </c>
      <c r="AT1801" s="25">
        <v>0</v>
      </c>
      <c r="AU1801" s="25">
        <v>48577.1</v>
      </c>
      <c r="AV1801" s="25">
        <v>0</v>
      </c>
      <c r="AW1801" s="25">
        <v>44000</v>
      </c>
      <c r="AX1801" s="25">
        <v>48577.1</v>
      </c>
      <c r="AY1801" s="25">
        <v>4577.1000000000004</v>
      </c>
    </row>
    <row r="1802" spans="2:51">
      <c r="B1802" s="5" t="s">
        <v>17</v>
      </c>
      <c r="C1802" s="2" t="s">
        <v>524</v>
      </c>
      <c r="D1802" s="2" t="s">
        <v>100</v>
      </c>
      <c r="E1802" s="2" t="s">
        <v>7127</v>
      </c>
      <c r="F1802" s="2" t="s">
        <v>88</v>
      </c>
      <c r="G1802" s="3">
        <v>46254</v>
      </c>
      <c r="H1802" s="2" t="s">
        <v>7988</v>
      </c>
      <c r="I1802" s="3">
        <v>46254</v>
      </c>
      <c r="J1802" s="2" t="s">
        <v>7989</v>
      </c>
      <c r="K1802" s="2" t="s">
        <v>208</v>
      </c>
      <c r="L1802" s="2"/>
      <c r="M1802" s="2" t="s">
        <v>90</v>
      </c>
      <c r="N1802" s="3"/>
      <c r="O1802" s="2"/>
      <c r="P1802" s="2"/>
      <c r="Q1802" s="2" t="s">
        <v>22</v>
      </c>
      <c r="R1802" s="2" t="s">
        <v>22</v>
      </c>
      <c r="S1802" s="2"/>
      <c r="T1802" s="3">
        <v>46254</v>
      </c>
      <c r="U1802" s="2" t="s">
        <v>7990</v>
      </c>
      <c r="V1802" s="2"/>
      <c r="W1802" s="2" t="s">
        <v>658</v>
      </c>
      <c r="X1802" s="2" t="s">
        <v>91</v>
      </c>
      <c r="Y1802" s="2" t="s">
        <v>265</v>
      </c>
      <c r="Z1802" s="2" t="s">
        <v>149</v>
      </c>
      <c r="AA1802" s="2" t="s">
        <v>90</v>
      </c>
      <c r="AB1802" s="2"/>
      <c r="AC1802" s="2" t="s">
        <v>114</v>
      </c>
      <c r="AD1802" s="2">
        <v>1</v>
      </c>
      <c r="AE1802" s="2" t="s">
        <v>189</v>
      </c>
      <c r="AF1802" s="2" t="s">
        <v>190</v>
      </c>
      <c r="AG1802" s="2" t="s">
        <v>14</v>
      </c>
      <c r="AH1802" s="2" t="s">
        <v>191</v>
      </c>
      <c r="AI1802" s="2"/>
      <c r="AJ1802" s="2" t="s">
        <v>123</v>
      </c>
      <c r="AK1802" s="2" t="s">
        <v>13</v>
      </c>
      <c r="AL1802" s="2" t="s">
        <v>13</v>
      </c>
      <c r="AM1802" s="2" t="s">
        <v>124</v>
      </c>
      <c r="AN1802" s="2" t="s">
        <v>7991</v>
      </c>
      <c r="AO1802" s="22">
        <v>0</v>
      </c>
      <c r="AP1802" s="22">
        <v>795</v>
      </c>
      <c r="AQ1802" s="22">
        <v>795</v>
      </c>
      <c r="AR1802" s="22">
        <v>0</v>
      </c>
      <c r="AS1802" s="25">
        <v>29766.560000000001</v>
      </c>
      <c r="AT1802" s="25">
        <v>0</v>
      </c>
      <c r="AU1802" s="25">
        <v>32604.99</v>
      </c>
      <c r="AV1802" s="25">
        <v>0</v>
      </c>
      <c r="AW1802" s="25">
        <v>29766.560000000001</v>
      </c>
      <c r="AX1802" s="25">
        <v>32604.99</v>
      </c>
      <c r="AY1802" s="25">
        <v>2838.43</v>
      </c>
    </row>
    <row r="1803" spans="2:51" hidden="1">
      <c r="B1803" s="5" t="s">
        <v>17</v>
      </c>
      <c r="C1803" s="2" t="s">
        <v>524</v>
      </c>
      <c r="D1803" s="2" t="s">
        <v>100</v>
      </c>
      <c r="E1803" s="2" t="s">
        <v>7127</v>
      </c>
      <c r="F1803" s="2" t="s">
        <v>88</v>
      </c>
      <c r="G1803" s="3">
        <v>46254</v>
      </c>
      <c r="H1803" s="2" t="s">
        <v>7992</v>
      </c>
      <c r="I1803" s="3">
        <v>46254</v>
      </c>
      <c r="J1803" s="2" t="s">
        <v>7993</v>
      </c>
      <c r="K1803" s="2" t="s">
        <v>208</v>
      </c>
      <c r="L1803" s="2"/>
      <c r="M1803" s="2" t="s">
        <v>90</v>
      </c>
      <c r="N1803" s="3"/>
      <c r="O1803" s="2"/>
      <c r="P1803" s="2"/>
      <c r="Q1803" s="2" t="s">
        <v>22</v>
      </c>
      <c r="R1803" s="2" t="s">
        <v>22</v>
      </c>
      <c r="S1803" s="2"/>
      <c r="T1803" s="3">
        <v>46254</v>
      </c>
      <c r="U1803" s="2" t="s">
        <v>7994</v>
      </c>
      <c r="V1803" s="2"/>
      <c r="W1803" s="2" t="s">
        <v>7995</v>
      </c>
      <c r="X1803" s="2" t="s">
        <v>91</v>
      </c>
      <c r="Y1803" s="2" t="s">
        <v>654</v>
      </c>
      <c r="Z1803" s="2" t="s">
        <v>92</v>
      </c>
      <c r="AA1803" s="2" t="s">
        <v>7996</v>
      </c>
      <c r="AB1803" s="2" t="s">
        <v>7997</v>
      </c>
      <c r="AC1803" s="2" t="s">
        <v>114</v>
      </c>
      <c r="AD1803" s="2">
        <v>1</v>
      </c>
      <c r="AE1803" s="2" t="s">
        <v>189</v>
      </c>
      <c r="AF1803" s="2" t="s">
        <v>190</v>
      </c>
      <c r="AG1803" s="2" t="s">
        <v>14</v>
      </c>
      <c r="AH1803" s="2" t="s">
        <v>191</v>
      </c>
      <c r="AI1803" s="2"/>
      <c r="AJ1803" s="2" t="s">
        <v>140</v>
      </c>
      <c r="AK1803" s="2" t="s">
        <v>141</v>
      </c>
      <c r="AL1803" s="2" t="s">
        <v>141</v>
      </c>
      <c r="AM1803" s="2" t="s">
        <v>142</v>
      </c>
      <c r="AN1803" s="2" t="s">
        <v>7998</v>
      </c>
      <c r="AO1803" s="22">
        <v>0</v>
      </c>
      <c r="AP1803" s="22">
        <v>0</v>
      </c>
      <c r="AQ1803" s="22">
        <v>0</v>
      </c>
      <c r="AR1803" s="22">
        <v>0</v>
      </c>
      <c r="AS1803" s="25">
        <v>30000</v>
      </c>
      <c r="AT1803" s="25">
        <v>2000</v>
      </c>
      <c r="AU1803" s="25">
        <v>31594.1</v>
      </c>
      <c r="AV1803" s="25">
        <v>0</v>
      </c>
      <c r="AW1803" s="25">
        <v>28000</v>
      </c>
      <c r="AX1803" s="25">
        <v>31594.1</v>
      </c>
      <c r="AY1803" s="25">
        <v>3594.1</v>
      </c>
    </row>
    <row r="1804" spans="2:51">
      <c r="B1804" s="5" t="s">
        <v>17</v>
      </c>
      <c r="C1804" s="2" t="s">
        <v>524</v>
      </c>
      <c r="D1804" s="2" t="s">
        <v>100</v>
      </c>
      <c r="E1804" s="2" t="s">
        <v>7127</v>
      </c>
      <c r="F1804" s="2" t="s">
        <v>88</v>
      </c>
      <c r="G1804" s="3">
        <v>46254</v>
      </c>
      <c r="H1804" s="2" t="s">
        <v>7999</v>
      </c>
      <c r="I1804" s="3">
        <v>46254</v>
      </c>
      <c r="J1804" s="2" t="s">
        <v>8000</v>
      </c>
      <c r="K1804" s="2" t="s">
        <v>208</v>
      </c>
      <c r="L1804" s="2"/>
      <c r="M1804" s="2" t="s">
        <v>90</v>
      </c>
      <c r="N1804" s="3"/>
      <c r="O1804" s="2"/>
      <c r="P1804" s="2"/>
      <c r="Q1804" s="2" t="s">
        <v>22</v>
      </c>
      <c r="R1804" s="2" t="s">
        <v>22</v>
      </c>
      <c r="S1804" s="2"/>
      <c r="T1804" s="3">
        <v>46254</v>
      </c>
      <c r="U1804" s="2" t="s">
        <v>8001</v>
      </c>
      <c r="V1804" s="2"/>
      <c r="W1804" s="2" t="s">
        <v>804</v>
      </c>
      <c r="X1804" s="2" t="s">
        <v>91</v>
      </c>
      <c r="Y1804" s="2" t="s">
        <v>805</v>
      </c>
      <c r="Z1804" s="2" t="s">
        <v>149</v>
      </c>
      <c r="AA1804" s="2" t="s">
        <v>90</v>
      </c>
      <c r="AB1804" s="2"/>
      <c r="AC1804" s="2" t="s">
        <v>114</v>
      </c>
      <c r="AD1804" s="2">
        <v>1</v>
      </c>
      <c r="AE1804" s="2" t="s">
        <v>189</v>
      </c>
      <c r="AF1804" s="2" t="s">
        <v>190</v>
      </c>
      <c r="AG1804" s="2" t="s">
        <v>14</v>
      </c>
      <c r="AH1804" s="2" t="s">
        <v>191</v>
      </c>
      <c r="AI1804" s="2"/>
      <c r="AJ1804" s="2" t="s">
        <v>123</v>
      </c>
      <c r="AK1804" s="2" t="s">
        <v>13</v>
      </c>
      <c r="AL1804" s="2" t="s">
        <v>13</v>
      </c>
      <c r="AM1804" s="2" t="s">
        <v>124</v>
      </c>
      <c r="AN1804" s="2" t="s">
        <v>8002</v>
      </c>
      <c r="AO1804" s="22">
        <v>0</v>
      </c>
      <c r="AP1804" s="22">
        <v>640</v>
      </c>
      <c r="AQ1804" s="22">
        <v>640</v>
      </c>
      <c r="AR1804" s="22">
        <v>0</v>
      </c>
      <c r="AS1804" s="25">
        <v>23203.47</v>
      </c>
      <c r="AT1804" s="25">
        <v>35.69</v>
      </c>
      <c r="AU1804" s="25">
        <v>22859.65</v>
      </c>
      <c r="AV1804" s="25">
        <v>0</v>
      </c>
      <c r="AW1804" s="25">
        <v>23167.78</v>
      </c>
      <c r="AX1804" s="25">
        <v>22859.65</v>
      </c>
      <c r="AY1804" s="25">
        <v>-308.13</v>
      </c>
    </row>
    <row r="1805" spans="2:51">
      <c r="B1805" s="5" t="s">
        <v>17</v>
      </c>
      <c r="C1805" s="2" t="s">
        <v>524</v>
      </c>
      <c r="D1805" s="2" t="s">
        <v>100</v>
      </c>
      <c r="E1805" s="2" t="s">
        <v>7127</v>
      </c>
      <c r="F1805" s="2" t="s">
        <v>88</v>
      </c>
      <c r="G1805" s="3">
        <v>46254</v>
      </c>
      <c r="H1805" s="2" t="s">
        <v>8003</v>
      </c>
      <c r="I1805" s="3">
        <v>46254</v>
      </c>
      <c r="J1805" s="2" t="s">
        <v>8004</v>
      </c>
      <c r="K1805" s="2" t="s">
        <v>208</v>
      </c>
      <c r="L1805" s="2"/>
      <c r="M1805" s="2" t="s">
        <v>90</v>
      </c>
      <c r="N1805" s="3"/>
      <c r="O1805" s="2"/>
      <c r="P1805" s="2"/>
      <c r="Q1805" s="2" t="s">
        <v>22</v>
      </c>
      <c r="R1805" s="2" t="s">
        <v>22</v>
      </c>
      <c r="S1805" s="2"/>
      <c r="T1805" s="3">
        <v>46254</v>
      </c>
      <c r="U1805" s="2" t="s">
        <v>8005</v>
      </c>
      <c r="V1805" s="2"/>
      <c r="W1805" s="2" t="s">
        <v>332</v>
      </c>
      <c r="X1805" s="2" t="s">
        <v>91</v>
      </c>
      <c r="Y1805" s="2" t="s">
        <v>333</v>
      </c>
      <c r="Z1805" s="2" t="s">
        <v>149</v>
      </c>
      <c r="AA1805" s="2" t="s">
        <v>90</v>
      </c>
      <c r="AB1805" s="2"/>
      <c r="AC1805" s="2" t="s">
        <v>114</v>
      </c>
      <c r="AD1805" s="2">
        <v>1</v>
      </c>
      <c r="AE1805" s="2" t="s">
        <v>189</v>
      </c>
      <c r="AF1805" s="2" t="s">
        <v>190</v>
      </c>
      <c r="AG1805" s="2" t="s">
        <v>14</v>
      </c>
      <c r="AH1805" s="2" t="s">
        <v>191</v>
      </c>
      <c r="AI1805" s="2"/>
      <c r="AJ1805" s="2" t="s">
        <v>801</v>
      </c>
      <c r="AK1805" s="2" t="s">
        <v>802</v>
      </c>
      <c r="AL1805" s="2" t="s">
        <v>802</v>
      </c>
      <c r="AM1805" s="2" t="s">
        <v>803</v>
      </c>
      <c r="AN1805" s="2" t="s">
        <v>8006</v>
      </c>
      <c r="AO1805" s="22">
        <v>0</v>
      </c>
      <c r="AP1805" s="22">
        <v>1198</v>
      </c>
      <c r="AQ1805" s="22">
        <v>1198</v>
      </c>
      <c r="AR1805" s="22">
        <v>0</v>
      </c>
      <c r="AS1805" s="25">
        <v>44816.76</v>
      </c>
      <c r="AT1805" s="25">
        <v>0</v>
      </c>
      <c r="AU1805" s="25">
        <v>36361.74</v>
      </c>
      <c r="AV1805" s="25">
        <v>0</v>
      </c>
      <c r="AW1805" s="25">
        <v>44816.76</v>
      </c>
      <c r="AX1805" s="25">
        <v>36361.74</v>
      </c>
      <c r="AY1805" s="25">
        <v>-8455.02</v>
      </c>
    </row>
    <row r="1806" spans="2:51">
      <c r="B1806" s="5" t="s">
        <v>17</v>
      </c>
      <c r="C1806" s="2" t="s">
        <v>524</v>
      </c>
      <c r="D1806" s="2" t="s">
        <v>100</v>
      </c>
      <c r="E1806" s="2" t="s">
        <v>7127</v>
      </c>
      <c r="F1806" s="2" t="s">
        <v>88</v>
      </c>
      <c r="G1806" s="3">
        <v>46254</v>
      </c>
      <c r="H1806" s="2" t="s">
        <v>8007</v>
      </c>
      <c r="I1806" s="3">
        <v>46254</v>
      </c>
      <c r="J1806" s="2" t="s">
        <v>8008</v>
      </c>
      <c r="K1806" s="2" t="s">
        <v>208</v>
      </c>
      <c r="L1806" s="2"/>
      <c r="M1806" s="2" t="s">
        <v>90</v>
      </c>
      <c r="N1806" s="3"/>
      <c r="O1806" s="2"/>
      <c r="P1806" s="2"/>
      <c r="Q1806" s="2" t="s">
        <v>22</v>
      </c>
      <c r="R1806" s="2" t="s">
        <v>22</v>
      </c>
      <c r="S1806" s="2"/>
      <c r="T1806" s="3">
        <v>46254</v>
      </c>
      <c r="U1806" s="2" t="s">
        <v>8009</v>
      </c>
      <c r="V1806" s="2"/>
      <c r="W1806" s="2" t="s">
        <v>819</v>
      </c>
      <c r="X1806" s="2" t="s">
        <v>91</v>
      </c>
      <c r="Y1806" s="2" t="s">
        <v>820</v>
      </c>
      <c r="Z1806" s="2" t="s">
        <v>149</v>
      </c>
      <c r="AA1806" s="2" t="s">
        <v>90</v>
      </c>
      <c r="AB1806" s="2"/>
      <c r="AC1806" s="2" t="s">
        <v>114</v>
      </c>
      <c r="AD1806" s="2">
        <v>1</v>
      </c>
      <c r="AE1806" s="2" t="s">
        <v>189</v>
      </c>
      <c r="AF1806" s="2" t="s">
        <v>190</v>
      </c>
      <c r="AG1806" s="2" t="s">
        <v>14</v>
      </c>
      <c r="AH1806" s="2" t="s">
        <v>191</v>
      </c>
      <c r="AI1806" s="2"/>
      <c r="AJ1806" s="2" t="s">
        <v>140</v>
      </c>
      <c r="AK1806" s="2" t="s">
        <v>141</v>
      </c>
      <c r="AL1806" s="2" t="s">
        <v>141</v>
      </c>
      <c r="AM1806" s="2" t="s">
        <v>142</v>
      </c>
      <c r="AN1806" s="2" t="s">
        <v>8010</v>
      </c>
      <c r="AO1806" s="22">
        <v>0</v>
      </c>
      <c r="AP1806" s="22">
        <v>330</v>
      </c>
      <c r="AQ1806" s="22">
        <v>797</v>
      </c>
      <c r="AR1806" s="22">
        <v>467</v>
      </c>
      <c r="AS1806" s="25">
        <v>33897.32</v>
      </c>
      <c r="AT1806" s="25">
        <v>621.82000000000005</v>
      </c>
      <c r="AU1806" s="25">
        <v>21369.9</v>
      </c>
      <c r="AV1806" s="25">
        <v>0</v>
      </c>
      <c r="AW1806" s="25">
        <v>33275.5</v>
      </c>
      <c r="AX1806" s="25">
        <v>21369.9</v>
      </c>
      <c r="AY1806" s="25">
        <v>-11905.6</v>
      </c>
    </row>
    <row r="1807" spans="2:51" hidden="1">
      <c r="B1807" s="5" t="s">
        <v>17</v>
      </c>
      <c r="C1807" s="2" t="s">
        <v>107</v>
      </c>
      <c r="D1807" s="2"/>
      <c r="E1807" s="2"/>
      <c r="F1807" s="2"/>
      <c r="G1807" s="3">
        <v>46254</v>
      </c>
      <c r="H1807" s="2" t="s">
        <v>8011</v>
      </c>
      <c r="I1807" s="3">
        <v>46254</v>
      </c>
      <c r="J1807" s="2" t="s">
        <v>8012</v>
      </c>
      <c r="K1807" s="2" t="s">
        <v>208</v>
      </c>
      <c r="L1807" s="2"/>
      <c r="M1807" s="2" t="s">
        <v>90</v>
      </c>
      <c r="N1807" s="3"/>
      <c r="O1807" s="2"/>
      <c r="P1807" s="2"/>
      <c r="Q1807" s="2" t="s">
        <v>719</v>
      </c>
      <c r="R1807" s="2"/>
      <c r="S1807" s="2"/>
      <c r="T1807" s="3">
        <v>46254</v>
      </c>
      <c r="U1807" s="2" t="s">
        <v>8013</v>
      </c>
      <c r="V1807" s="2"/>
      <c r="W1807" s="2" t="s">
        <v>1070</v>
      </c>
      <c r="X1807" s="2" t="s">
        <v>91</v>
      </c>
      <c r="Y1807" s="2" t="s">
        <v>1071</v>
      </c>
      <c r="Z1807" s="2" t="s">
        <v>92</v>
      </c>
      <c r="AA1807" s="2" t="s">
        <v>90</v>
      </c>
      <c r="AB1807" s="2"/>
      <c r="AC1807" s="2" t="s">
        <v>114</v>
      </c>
      <c r="AD1807" s="2">
        <v>1</v>
      </c>
      <c r="AE1807" s="2" t="s">
        <v>422</v>
      </c>
      <c r="AF1807" s="2" t="s">
        <v>423</v>
      </c>
      <c r="AG1807" s="2" t="s">
        <v>423</v>
      </c>
      <c r="AH1807" s="2" t="s">
        <v>424</v>
      </c>
      <c r="AI1807" s="2"/>
      <c r="AJ1807" s="2" t="s">
        <v>138</v>
      </c>
      <c r="AK1807" s="2" t="s">
        <v>103</v>
      </c>
      <c r="AL1807" s="2" t="s">
        <v>103</v>
      </c>
      <c r="AM1807" s="2" t="s">
        <v>139</v>
      </c>
      <c r="AN1807" s="2" t="s">
        <v>1059</v>
      </c>
      <c r="AO1807" s="22">
        <v>0</v>
      </c>
      <c r="AP1807" s="22">
        <v>0</v>
      </c>
      <c r="AQ1807" s="22">
        <v>0</v>
      </c>
      <c r="AR1807" s="22">
        <v>0</v>
      </c>
      <c r="AS1807" s="25">
        <v>58000</v>
      </c>
      <c r="AT1807" s="25">
        <v>0</v>
      </c>
      <c r="AU1807" s="25">
        <v>65564</v>
      </c>
      <c r="AV1807" s="25">
        <v>0</v>
      </c>
      <c r="AW1807" s="25">
        <v>58000</v>
      </c>
      <c r="AX1807" s="25">
        <v>65564</v>
      </c>
      <c r="AY1807" s="25">
        <v>7564</v>
      </c>
    </row>
    <row r="1808" spans="2:51" hidden="1">
      <c r="B1808" s="5" t="s">
        <v>17</v>
      </c>
      <c r="C1808" s="2" t="s">
        <v>107</v>
      </c>
      <c r="D1808" s="2"/>
      <c r="E1808" s="2"/>
      <c r="F1808" s="2"/>
      <c r="G1808" s="3">
        <v>46254</v>
      </c>
      <c r="H1808" s="2" t="s">
        <v>8014</v>
      </c>
      <c r="I1808" s="3">
        <v>46254</v>
      </c>
      <c r="J1808" s="2" t="s">
        <v>8015</v>
      </c>
      <c r="K1808" s="2" t="s">
        <v>208</v>
      </c>
      <c r="L1808" s="2"/>
      <c r="M1808" s="2" t="s">
        <v>90</v>
      </c>
      <c r="N1808" s="3"/>
      <c r="O1808" s="2"/>
      <c r="P1808" s="2"/>
      <c r="Q1808" s="2" t="s">
        <v>719</v>
      </c>
      <c r="R1808" s="2"/>
      <c r="S1808" s="2"/>
      <c r="T1808" s="3">
        <v>46254</v>
      </c>
      <c r="U1808" s="2" t="s">
        <v>8016</v>
      </c>
      <c r="V1808" s="2"/>
      <c r="W1808" s="2" t="s">
        <v>1200</v>
      </c>
      <c r="X1808" s="2" t="s">
        <v>91</v>
      </c>
      <c r="Y1808" s="2" t="s">
        <v>1201</v>
      </c>
      <c r="Z1808" s="2" t="s">
        <v>92</v>
      </c>
      <c r="AA1808" s="2" t="s">
        <v>90</v>
      </c>
      <c r="AB1808" s="2"/>
      <c r="AC1808" s="2" t="s">
        <v>114</v>
      </c>
      <c r="AD1808" s="2">
        <v>1</v>
      </c>
      <c r="AE1808" s="2" t="s">
        <v>422</v>
      </c>
      <c r="AF1808" s="2" t="s">
        <v>423</v>
      </c>
      <c r="AG1808" s="2" t="s">
        <v>423</v>
      </c>
      <c r="AH1808" s="2" t="s">
        <v>424</v>
      </c>
      <c r="AI1808" s="2"/>
      <c r="AJ1808" s="2" t="s">
        <v>138</v>
      </c>
      <c r="AK1808" s="2" t="s">
        <v>103</v>
      </c>
      <c r="AL1808" s="2" t="s">
        <v>103</v>
      </c>
      <c r="AM1808" s="2" t="s">
        <v>139</v>
      </c>
      <c r="AN1808" s="2" t="s">
        <v>1030</v>
      </c>
      <c r="AO1808" s="22">
        <v>0</v>
      </c>
      <c r="AP1808" s="22">
        <v>0</v>
      </c>
      <c r="AQ1808" s="22">
        <v>0</v>
      </c>
      <c r="AR1808" s="22">
        <v>0</v>
      </c>
      <c r="AS1808" s="25">
        <v>50000</v>
      </c>
      <c r="AT1808" s="25">
        <v>0</v>
      </c>
      <c r="AU1808" s="25">
        <v>59564</v>
      </c>
      <c r="AV1808" s="25">
        <v>0</v>
      </c>
      <c r="AW1808" s="25">
        <v>50000</v>
      </c>
      <c r="AX1808" s="25">
        <v>59564</v>
      </c>
      <c r="AY1808" s="25">
        <v>9564</v>
      </c>
    </row>
    <row r="1809" spans="2:51" hidden="1">
      <c r="B1809" s="5" t="s">
        <v>17</v>
      </c>
      <c r="C1809" s="2" t="s">
        <v>107</v>
      </c>
      <c r="D1809" s="2"/>
      <c r="E1809" s="2"/>
      <c r="F1809" s="2"/>
      <c r="G1809" s="3">
        <v>46254</v>
      </c>
      <c r="H1809" s="2" t="s">
        <v>8017</v>
      </c>
      <c r="I1809" s="3">
        <v>46254</v>
      </c>
      <c r="J1809" s="2" t="s">
        <v>8018</v>
      </c>
      <c r="K1809" s="2" t="s">
        <v>208</v>
      </c>
      <c r="L1809" s="2"/>
      <c r="M1809" s="2" t="s">
        <v>90</v>
      </c>
      <c r="N1809" s="3"/>
      <c r="O1809" s="2"/>
      <c r="P1809" s="2"/>
      <c r="Q1809" s="2" t="s">
        <v>719</v>
      </c>
      <c r="R1809" s="2"/>
      <c r="S1809" s="2"/>
      <c r="T1809" s="3">
        <v>46254</v>
      </c>
      <c r="U1809" s="2" t="s">
        <v>8019</v>
      </c>
      <c r="V1809" s="2"/>
      <c r="W1809" s="2" t="s">
        <v>3469</v>
      </c>
      <c r="X1809" s="2" t="s">
        <v>91</v>
      </c>
      <c r="Y1809" s="2" t="s">
        <v>3470</v>
      </c>
      <c r="Z1809" s="2" t="s">
        <v>92</v>
      </c>
      <c r="AA1809" s="2" t="s">
        <v>90</v>
      </c>
      <c r="AB1809" s="2"/>
      <c r="AC1809" s="2" t="s">
        <v>114</v>
      </c>
      <c r="AD1809" s="2">
        <v>1</v>
      </c>
      <c r="AE1809" s="2" t="s">
        <v>422</v>
      </c>
      <c r="AF1809" s="2" t="s">
        <v>423</v>
      </c>
      <c r="AG1809" s="2" t="s">
        <v>423</v>
      </c>
      <c r="AH1809" s="2" t="s">
        <v>424</v>
      </c>
      <c r="AI1809" s="2"/>
      <c r="AJ1809" s="2" t="s">
        <v>231</v>
      </c>
      <c r="AK1809" s="2" t="s">
        <v>207</v>
      </c>
      <c r="AL1809" s="2" t="s">
        <v>207</v>
      </c>
      <c r="AM1809" s="2" t="s">
        <v>178</v>
      </c>
      <c r="AN1809" s="2" t="s">
        <v>954</v>
      </c>
      <c r="AO1809" s="22">
        <v>0</v>
      </c>
      <c r="AP1809" s="22">
        <v>0</v>
      </c>
      <c r="AQ1809" s="22">
        <v>0</v>
      </c>
      <c r="AR1809" s="22">
        <v>0</v>
      </c>
      <c r="AS1809" s="25">
        <v>42000</v>
      </c>
      <c r="AT1809" s="25">
        <v>0</v>
      </c>
      <c r="AU1809" s="25">
        <v>55006</v>
      </c>
      <c r="AV1809" s="25">
        <v>0</v>
      </c>
      <c r="AW1809" s="25">
        <v>42000</v>
      </c>
      <c r="AX1809" s="25">
        <v>55006</v>
      </c>
      <c r="AY1809" s="25">
        <v>13006</v>
      </c>
    </row>
    <row r="1810" spans="2:51" hidden="1">
      <c r="B1810" s="5" t="s">
        <v>17</v>
      </c>
      <c r="C1810" s="2" t="s">
        <v>107</v>
      </c>
      <c r="D1810" s="2"/>
      <c r="E1810" s="2"/>
      <c r="F1810" s="2"/>
      <c r="G1810" s="3">
        <v>46254</v>
      </c>
      <c r="H1810" s="2" t="s">
        <v>8020</v>
      </c>
      <c r="I1810" s="3">
        <v>46254</v>
      </c>
      <c r="J1810" s="2" t="s">
        <v>8021</v>
      </c>
      <c r="K1810" s="2" t="s">
        <v>208</v>
      </c>
      <c r="L1810" s="2"/>
      <c r="M1810" s="2" t="s">
        <v>90</v>
      </c>
      <c r="N1810" s="3"/>
      <c r="O1810" s="2"/>
      <c r="P1810" s="2"/>
      <c r="Q1810" s="2" t="s">
        <v>719</v>
      </c>
      <c r="R1810" s="2"/>
      <c r="S1810" s="2"/>
      <c r="T1810" s="3">
        <v>46254</v>
      </c>
      <c r="U1810" s="2" t="s">
        <v>8022</v>
      </c>
      <c r="V1810" s="2"/>
      <c r="W1810" s="2" t="s">
        <v>1202</v>
      </c>
      <c r="X1810" s="2" t="s">
        <v>91</v>
      </c>
      <c r="Y1810" s="2" t="s">
        <v>1203</v>
      </c>
      <c r="Z1810" s="2" t="s">
        <v>92</v>
      </c>
      <c r="AA1810" s="2" t="s">
        <v>90</v>
      </c>
      <c r="AB1810" s="2"/>
      <c r="AC1810" s="2" t="s">
        <v>114</v>
      </c>
      <c r="AD1810" s="2">
        <v>1</v>
      </c>
      <c r="AE1810" s="2" t="s">
        <v>422</v>
      </c>
      <c r="AF1810" s="2" t="s">
        <v>423</v>
      </c>
      <c r="AG1810" s="2" t="s">
        <v>423</v>
      </c>
      <c r="AH1810" s="2" t="s">
        <v>424</v>
      </c>
      <c r="AI1810" s="2"/>
      <c r="AJ1810" s="2" t="s">
        <v>390</v>
      </c>
      <c r="AK1810" s="2" t="s">
        <v>362</v>
      </c>
      <c r="AL1810" s="2" t="s">
        <v>362</v>
      </c>
      <c r="AM1810" s="2" t="s">
        <v>391</v>
      </c>
      <c r="AN1810" s="2" t="s">
        <v>8023</v>
      </c>
      <c r="AO1810" s="22">
        <v>0</v>
      </c>
      <c r="AP1810" s="22">
        <v>0</v>
      </c>
      <c r="AQ1810" s="22">
        <v>0</v>
      </c>
      <c r="AR1810" s="22">
        <v>0</v>
      </c>
      <c r="AS1810" s="25">
        <v>50000</v>
      </c>
      <c r="AT1810" s="25">
        <v>0</v>
      </c>
      <c r="AU1810" s="25">
        <v>56792</v>
      </c>
      <c r="AV1810" s="25">
        <v>0</v>
      </c>
      <c r="AW1810" s="25">
        <v>50000</v>
      </c>
      <c r="AX1810" s="25">
        <v>56792</v>
      </c>
      <c r="AY1810" s="25">
        <v>6792</v>
      </c>
    </row>
    <row r="1811" spans="2:51" hidden="1">
      <c r="B1811" s="5" t="s">
        <v>17</v>
      </c>
      <c r="C1811" s="2" t="s">
        <v>107</v>
      </c>
      <c r="D1811" s="2"/>
      <c r="E1811" s="2"/>
      <c r="F1811" s="2"/>
      <c r="G1811" s="3">
        <v>46254</v>
      </c>
      <c r="H1811" s="2" t="s">
        <v>8024</v>
      </c>
      <c r="I1811" s="3">
        <v>46254</v>
      </c>
      <c r="J1811" s="2" t="s">
        <v>8025</v>
      </c>
      <c r="K1811" s="2" t="s">
        <v>208</v>
      </c>
      <c r="L1811" s="2"/>
      <c r="M1811" s="2" t="s">
        <v>90</v>
      </c>
      <c r="N1811" s="3"/>
      <c r="O1811" s="2"/>
      <c r="P1811" s="2"/>
      <c r="Q1811" s="2" t="s">
        <v>719</v>
      </c>
      <c r="R1811" s="2"/>
      <c r="S1811" s="2"/>
      <c r="T1811" s="3">
        <v>46254</v>
      </c>
      <c r="U1811" s="2" t="s">
        <v>8026</v>
      </c>
      <c r="V1811" s="2"/>
      <c r="W1811" s="2" t="s">
        <v>8027</v>
      </c>
      <c r="X1811" s="2" t="s">
        <v>91</v>
      </c>
      <c r="Y1811" s="2" t="s">
        <v>8028</v>
      </c>
      <c r="Z1811" s="2" t="s">
        <v>92</v>
      </c>
      <c r="AA1811" s="2" t="s">
        <v>90</v>
      </c>
      <c r="AB1811" s="2"/>
      <c r="AC1811" s="2" t="s">
        <v>114</v>
      </c>
      <c r="AD1811" s="2">
        <v>1</v>
      </c>
      <c r="AE1811" s="2" t="s">
        <v>422</v>
      </c>
      <c r="AF1811" s="2" t="s">
        <v>423</v>
      </c>
      <c r="AG1811" s="2" t="s">
        <v>423</v>
      </c>
      <c r="AH1811" s="2" t="s">
        <v>424</v>
      </c>
      <c r="AI1811" s="2"/>
      <c r="AJ1811" s="2" t="s">
        <v>232</v>
      </c>
      <c r="AK1811" s="2" t="s">
        <v>5</v>
      </c>
      <c r="AL1811" s="2" t="s">
        <v>5</v>
      </c>
      <c r="AM1811" s="2" t="s">
        <v>178</v>
      </c>
      <c r="AN1811" s="2" t="s">
        <v>954</v>
      </c>
      <c r="AO1811" s="22">
        <v>0</v>
      </c>
      <c r="AP1811" s="22">
        <v>0</v>
      </c>
      <c r="AQ1811" s="22">
        <v>0</v>
      </c>
      <c r="AR1811" s="22">
        <v>0</v>
      </c>
      <c r="AS1811" s="25">
        <v>40000</v>
      </c>
      <c r="AT1811" s="25">
        <v>0</v>
      </c>
      <c r="AU1811" s="25">
        <v>45364</v>
      </c>
      <c r="AV1811" s="25">
        <v>0</v>
      </c>
      <c r="AW1811" s="25">
        <v>40000</v>
      </c>
      <c r="AX1811" s="25">
        <v>45364</v>
      </c>
      <c r="AY1811" s="25">
        <v>5364</v>
      </c>
    </row>
    <row r="1812" spans="2:51" hidden="1">
      <c r="B1812" s="5" t="s">
        <v>17</v>
      </c>
      <c r="C1812" s="2" t="s">
        <v>107</v>
      </c>
      <c r="D1812" s="2"/>
      <c r="E1812" s="2"/>
      <c r="F1812" s="2"/>
      <c r="G1812" s="3">
        <v>46254</v>
      </c>
      <c r="H1812" s="2" t="s">
        <v>8029</v>
      </c>
      <c r="I1812" s="3">
        <v>46254</v>
      </c>
      <c r="J1812" s="2" t="s">
        <v>8030</v>
      </c>
      <c r="K1812" s="2" t="s">
        <v>208</v>
      </c>
      <c r="L1812" s="2"/>
      <c r="M1812" s="2" t="s">
        <v>90</v>
      </c>
      <c r="N1812" s="3"/>
      <c r="O1812" s="2"/>
      <c r="P1812" s="2"/>
      <c r="Q1812" s="2" t="s">
        <v>719</v>
      </c>
      <c r="R1812" s="2"/>
      <c r="S1812" s="2"/>
      <c r="T1812" s="3">
        <v>46254</v>
      </c>
      <c r="U1812" s="2" t="s">
        <v>8031</v>
      </c>
      <c r="V1812" s="2"/>
      <c r="W1812" s="2" t="s">
        <v>1372</v>
      </c>
      <c r="X1812" s="2" t="s">
        <v>91</v>
      </c>
      <c r="Y1812" s="2" t="s">
        <v>1373</v>
      </c>
      <c r="Z1812" s="2" t="s">
        <v>92</v>
      </c>
      <c r="AA1812" s="2" t="s">
        <v>90</v>
      </c>
      <c r="AB1812" s="2"/>
      <c r="AC1812" s="2" t="s">
        <v>114</v>
      </c>
      <c r="AD1812" s="2">
        <v>1</v>
      </c>
      <c r="AE1812" s="2" t="s">
        <v>422</v>
      </c>
      <c r="AF1812" s="2" t="s">
        <v>423</v>
      </c>
      <c r="AG1812" s="2" t="s">
        <v>423</v>
      </c>
      <c r="AH1812" s="2" t="s">
        <v>424</v>
      </c>
      <c r="AI1812" s="2"/>
      <c r="AJ1812" s="2" t="s">
        <v>123</v>
      </c>
      <c r="AK1812" s="2" t="s">
        <v>13</v>
      </c>
      <c r="AL1812" s="2" t="s">
        <v>13</v>
      </c>
      <c r="AM1812" s="2" t="s">
        <v>124</v>
      </c>
      <c r="AN1812" s="2" t="s">
        <v>954</v>
      </c>
      <c r="AO1812" s="22">
        <v>0</v>
      </c>
      <c r="AP1812" s="22">
        <v>0</v>
      </c>
      <c r="AQ1812" s="22">
        <v>0</v>
      </c>
      <c r="AR1812" s="22">
        <v>0</v>
      </c>
      <c r="AS1812" s="25">
        <v>31000</v>
      </c>
      <c r="AT1812" s="25">
        <v>0</v>
      </c>
      <c r="AU1812" s="25">
        <v>30976</v>
      </c>
      <c r="AV1812" s="25">
        <v>0</v>
      </c>
      <c r="AW1812" s="25">
        <v>31000</v>
      </c>
      <c r="AX1812" s="25">
        <v>30976</v>
      </c>
      <c r="AY1812" s="25">
        <v>-24</v>
      </c>
    </row>
    <row r="1813" spans="2:51" hidden="1">
      <c r="B1813" s="5" t="s">
        <v>17</v>
      </c>
      <c r="C1813" s="2" t="s">
        <v>107</v>
      </c>
      <c r="D1813" s="2"/>
      <c r="E1813" s="2"/>
      <c r="F1813" s="2"/>
      <c r="G1813" s="3">
        <v>46254</v>
      </c>
      <c r="H1813" s="2" t="s">
        <v>8032</v>
      </c>
      <c r="I1813" s="3">
        <v>46254</v>
      </c>
      <c r="J1813" s="2" t="s">
        <v>8033</v>
      </c>
      <c r="K1813" s="2" t="s">
        <v>208</v>
      </c>
      <c r="L1813" s="2"/>
      <c r="M1813" s="2" t="s">
        <v>90</v>
      </c>
      <c r="N1813" s="3"/>
      <c r="O1813" s="2"/>
      <c r="P1813" s="2"/>
      <c r="Q1813" s="2" t="s">
        <v>719</v>
      </c>
      <c r="R1813" s="2"/>
      <c r="S1813" s="2"/>
      <c r="T1813" s="3">
        <v>46254</v>
      </c>
      <c r="U1813" s="2" t="s">
        <v>8034</v>
      </c>
      <c r="V1813" s="2"/>
      <c r="W1813" s="2" t="s">
        <v>1184</v>
      </c>
      <c r="X1813" s="2" t="s">
        <v>91</v>
      </c>
      <c r="Y1813" s="2" t="s">
        <v>1171</v>
      </c>
      <c r="Z1813" s="2" t="s">
        <v>92</v>
      </c>
      <c r="AA1813" s="2" t="s">
        <v>90</v>
      </c>
      <c r="AB1813" s="2"/>
      <c r="AC1813" s="2" t="s">
        <v>114</v>
      </c>
      <c r="AD1813" s="2">
        <v>1</v>
      </c>
      <c r="AE1813" s="2" t="s">
        <v>422</v>
      </c>
      <c r="AF1813" s="2" t="s">
        <v>423</v>
      </c>
      <c r="AG1813" s="2" t="s">
        <v>423</v>
      </c>
      <c r="AH1813" s="2" t="s">
        <v>424</v>
      </c>
      <c r="AI1813" s="2"/>
      <c r="AJ1813" s="2" t="s">
        <v>97</v>
      </c>
      <c r="AK1813" s="2" t="s">
        <v>14</v>
      </c>
      <c r="AL1813" s="2" t="s">
        <v>14</v>
      </c>
      <c r="AM1813" s="2" t="s">
        <v>98</v>
      </c>
      <c r="AN1813" s="2" t="s">
        <v>8035</v>
      </c>
      <c r="AO1813" s="22">
        <v>0</v>
      </c>
      <c r="AP1813" s="22">
        <v>0</v>
      </c>
      <c r="AQ1813" s="22">
        <v>0</v>
      </c>
      <c r="AR1813" s="22">
        <v>0</v>
      </c>
      <c r="AS1813" s="25">
        <v>18000</v>
      </c>
      <c r="AT1813" s="25">
        <v>0</v>
      </c>
      <c r="AU1813" s="25">
        <v>23432</v>
      </c>
      <c r="AV1813" s="25">
        <v>0</v>
      </c>
      <c r="AW1813" s="25">
        <v>18000</v>
      </c>
      <c r="AX1813" s="25">
        <v>23432</v>
      </c>
      <c r="AY1813" s="25">
        <v>5432</v>
      </c>
    </row>
    <row r="1814" spans="2:51" hidden="1">
      <c r="B1814" s="5" t="s">
        <v>17</v>
      </c>
      <c r="C1814" s="2" t="s">
        <v>107</v>
      </c>
      <c r="D1814" s="2"/>
      <c r="E1814" s="2"/>
      <c r="F1814" s="2"/>
      <c r="G1814" s="3">
        <v>46254</v>
      </c>
      <c r="H1814" s="2" t="s">
        <v>8036</v>
      </c>
      <c r="I1814" s="3">
        <v>46254</v>
      </c>
      <c r="J1814" s="2" t="s">
        <v>8037</v>
      </c>
      <c r="K1814" s="2" t="s">
        <v>208</v>
      </c>
      <c r="L1814" s="2"/>
      <c r="M1814" s="2" t="s">
        <v>90</v>
      </c>
      <c r="N1814" s="3"/>
      <c r="O1814" s="2"/>
      <c r="P1814" s="2"/>
      <c r="Q1814" s="2" t="s">
        <v>719</v>
      </c>
      <c r="R1814" s="2"/>
      <c r="S1814" s="2"/>
      <c r="T1814" s="3">
        <v>46254</v>
      </c>
      <c r="U1814" s="2" t="s">
        <v>8038</v>
      </c>
      <c r="V1814" s="2"/>
      <c r="W1814" s="2" t="s">
        <v>8039</v>
      </c>
      <c r="X1814" s="2" t="s">
        <v>91</v>
      </c>
      <c r="Y1814" s="2" t="s">
        <v>6024</v>
      </c>
      <c r="Z1814" s="2" t="s">
        <v>92</v>
      </c>
      <c r="AA1814" s="2" t="s">
        <v>90</v>
      </c>
      <c r="AB1814" s="2"/>
      <c r="AC1814" s="2" t="s">
        <v>114</v>
      </c>
      <c r="AD1814" s="2">
        <v>1</v>
      </c>
      <c r="AE1814" s="2" t="s">
        <v>422</v>
      </c>
      <c r="AF1814" s="2" t="s">
        <v>423</v>
      </c>
      <c r="AG1814" s="2" t="s">
        <v>423</v>
      </c>
      <c r="AH1814" s="2" t="s">
        <v>424</v>
      </c>
      <c r="AI1814" s="2"/>
      <c r="AJ1814" s="2" t="s">
        <v>232</v>
      </c>
      <c r="AK1814" s="2" t="s">
        <v>5</v>
      </c>
      <c r="AL1814" s="2" t="s">
        <v>5</v>
      </c>
      <c r="AM1814" s="2" t="s">
        <v>178</v>
      </c>
      <c r="AN1814" s="2"/>
      <c r="AO1814" s="22">
        <v>0</v>
      </c>
      <c r="AP1814" s="22">
        <v>0</v>
      </c>
      <c r="AQ1814" s="22">
        <v>0</v>
      </c>
      <c r="AR1814" s="22">
        <v>0</v>
      </c>
      <c r="AS1814" s="25">
        <v>36000</v>
      </c>
      <c r="AT1814" s="25">
        <v>0</v>
      </c>
      <c r="AU1814" s="25">
        <v>39364</v>
      </c>
      <c r="AV1814" s="25">
        <v>0</v>
      </c>
      <c r="AW1814" s="25">
        <v>36000</v>
      </c>
      <c r="AX1814" s="25">
        <v>39364</v>
      </c>
      <c r="AY1814" s="25">
        <v>3364</v>
      </c>
    </row>
    <row r="1815" spans="2:51" hidden="1">
      <c r="B1815" s="5" t="s">
        <v>17</v>
      </c>
      <c r="C1815" s="2" t="s">
        <v>107</v>
      </c>
      <c r="D1815" s="2"/>
      <c r="E1815" s="2"/>
      <c r="F1815" s="2"/>
      <c r="G1815" s="3">
        <v>46254</v>
      </c>
      <c r="H1815" s="2" t="s">
        <v>8040</v>
      </c>
      <c r="I1815" s="3">
        <v>46254</v>
      </c>
      <c r="J1815" s="2" t="s">
        <v>8041</v>
      </c>
      <c r="K1815" s="2" t="s">
        <v>208</v>
      </c>
      <c r="L1815" s="2"/>
      <c r="M1815" s="2" t="s">
        <v>90</v>
      </c>
      <c r="N1815" s="3"/>
      <c r="O1815" s="2"/>
      <c r="P1815" s="2"/>
      <c r="Q1815" s="2" t="s">
        <v>719</v>
      </c>
      <c r="R1815" s="2"/>
      <c r="S1815" s="2"/>
      <c r="T1815" s="3">
        <v>46254</v>
      </c>
      <c r="U1815" s="2" t="s">
        <v>8042</v>
      </c>
      <c r="V1815" s="2"/>
      <c r="W1815" s="2" t="s">
        <v>8043</v>
      </c>
      <c r="X1815" s="2" t="s">
        <v>91</v>
      </c>
      <c r="Y1815" s="2" t="s">
        <v>8028</v>
      </c>
      <c r="Z1815" s="2" t="s">
        <v>92</v>
      </c>
      <c r="AA1815" s="2" t="s">
        <v>90</v>
      </c>
      <c r="AB1815" s="2"/>
      <c r="AC1815" s="2" t="s">
        <v>114</v>
      </c>
      <c r="AD1815" s="2">
        <v>1</v>
      </c>
      <c r="AE1815" s="2" t="s">
        <v>422</v>
      </c>
      <c r="AF1815" s="2" t="s">
        <v>423</v>
      </c>
      <c r="AG1815" s="2" t="s">
        <v>423</v>
      </c>
      <c r="AH1815" s="2" t="s">
        <v>424</v>
      </c>
      <c r="AI1815" s="2"/>
      <c r="AJ1815" s="2" t="s">
        <v>187</v>
      </c>
      <c r="AK1815" s="2" t="s">
        <v>6</v>
      </c>
      <c r="AL1815" s="2" t="s">
        <v>6</v>
      </c>
      <c r="AM1815" s="2" t="s">
        <v>188</v>
      </c>
      <c r="AN1815" s="2" t="s">
        <v>4211</v>
      </c>
      <c r="AO1815" s="22">
        <v>0</v>
      </c>
      <c r="AP1815" s="22">
        <v>0</v>
      </c>
      <c r="AQ1815" s="22">
        <v>0</v>
      </c>
      <c r="AR1815" s="22">
        <v>0</v>
      </c>
      <c r="AS1815" s="25">
        <v>56000</v>
      </c>
      <c r="AT1815" s="25">
        <v>0</v>
      </c>
      <c r="AU1815" s="25">
        <v>64433</v>
      </c>
      <c r="AV1815" s="25">
        <v>0</v>
      </c>
      <c r="AW1815" s="25">
        <v>56000</v>
      </c>
      <c r="AX1815" s="25">
        <v>64433</v>
      </c>
      <c r="AY1815" s="25">
        <v>8433</v>
      </c>
    </row>
    <row r="1816" spans="2:51" hidden="1">
      <c r="B1816" s="5" t="s">
        <v>17</v>
      </c>
      <c r="C1816" s="2" t="s">
        <v>107</v>
      </c>
      <c r="D1816" s="2" t="s">
        <v>100</v>
      </c>
      <c r="E1816" s="2"/>
      <c r="F1816" s="2"/>
      <c r="G1816" s="3">
        <v>46254</v>
      </c>
      <c r="H1816" s="2" t="s">
        <v>8044</v>
      </c>
      <c r="I1816" s="3">
        <v>46254</v>
      </c>
      <c r="J1816" s="2" t="s">
        <v>8045</v>
      </c>
      <c r="K1816" s="2" t="s">
        <v>208</v>
      </c>
      <c r="L1816" s="2"/>
      <c r="M1816" s="2" t="s">
        <v>90</v>
      </c>
      <c r="N1816" s="3"/>
      <c r="O1816" s="2"/>
      <c r="P1816" s="2"/>
      <c r="Q1816" s="2" t="s">
        <v>719</v>
      </c>
      <c r="R1816" s="2"/>
      <c r="S1816" s="2"/>
      <c r="T1816" s="3">
        <v>46254</v>
      </c>
      <c r="U1816" s="2" t="s">
        <v>8046</v>
      </c>
      <c r="V1816" s="2"/>
      <c r="W1816" s="2" t="s">
        <v>3188</v>
      </c>
      <c r="X1816" s="2" t="s">
        <v>91</v>
      </c>
      <c r="Y1816" s="2" t="s">
        <v>1034</v>
      </c>
      <c r="Z1816" s="2" t="s">
        <v>92</v>
      </c>
      <c r="AA1816" s="2" t="s">
        <v>90</v>
      </c>
      <c r="AB1816" s="2"/>
      <c r="AC1816" s="2" t="s">
        <v>114</v>
      </c>
      <c r="AD1816" s="2">
        <v>1</v>
      </c>
      <c r="AE1816" s="2" t="s">
        <v>422</v>
      </c>
      <c r="AF1816" s="2" t="s">
        <v>423</v>
      </c>
      <c r="AG1816" s="2" t="s">
        <v>423</v>
      </c>
      <c r="AH1816" s="2" t="s">
        <v>424</v>
      </c>
      <c r="AI1816" s="2"/>
      <c r="AJ1816" s="2" t="s">
        <v>187</v>
      </c>
      <c r="AK1816" s="2" t="s">
        <v>6</v>
      </c>
      <c r="AL1816" s="2" t="s">
        <v>6</v>
      </c>
      <c r="AM1816" s="2" t="s">
        <v>188</v>
      </c>
      <c r="AN1816" s="2" t="s">
        <v>2768</v>
      </c>
      <c r="AO1816" s="22">
        <v>0</v>
      </c>
      <c r="AP1816" s="22">
        <v>0</v>
      </c>
      <c r="AQ1816" s="22">
        <v>0</v>
      </c>
      <c r="AR1816" s="22">
        <v>0</v>
      </c>
      <c r="AS1816" s="25">
        <v>53000</v>
      </c>
      <c r="AT1816" s="25">
        <v>0</v>
      </c>
      <c r="AU1816" s="25">
        <v>59564</v>
      </c>
      <c r="AV1816" s="25">
        <v>0</v>
      </c>
      <c r="AW1816" s="25">
        <v>53000</v>
      </c>
      <c r="AX1816" s="25">
        <v>59564</v>
      </c>
      <c r="AY1816" s="25">
        <v>6564</v>
      </c>
    </row>
    <row r="1817" spans="2:51" hidden="1">
      <c r="B1817" s="5" t="s">
        <v>17</v>
      </c>
      <c r="C1817" s="2" t="s">
        <v>107</v>
      </c>
      <c r="D1817" s="2"/>
      <c r="E1817" s="2"/>
      <c r="F1817" s="2"/>
      <c r="G1817" s="3">
        <v>46254</v>
      </c>
      <c r="H1817" s="2" t="s">
        <v>8047</v>
      </c>
      <c r="I1817" s="3">
        <v>46254</v>
      </c>
      <c r="J1817" s="2" t="s">
        <v>8048</v>
      </c>
      <c r="K1817" s="2" t="s">
        <v>208</v>
      </c>
      <c r="L1817" s="2"/>
      <c r="M1817" s="2" t="s">
        <v>90</v>
      </c>
      <c r="N1817" s="3"/>
      <c r="O1817" s="2"/>
      <c r="P1817" s="2"/>
      <c r="Q1817" s="2" t="s">
        <v>719</v>
      </c>
      <c r="R1817" s="2"/>
      <c r="S1817" s="2"/>
      <c r="T1817" s="3">
        <v>46254</v>
      </c>
      <c r="U1817" s="2" t="s">
        <v>8049</v>
      </c>
      <c r="V1817" s="2"/>
      <c r="W1817" s="2" t="s">
        <v>1204</v>
      </c>
      <c r="X1817" s="2" t="s">
        <v>91</v>
      </c>
      <c r="Y1817" s="2" t="s">
        <v>1205</v>
      </c>
      <c r="Z1817" s="2" t="s">
        <v>92</v>
      </c>
      <c r="AA1817" s="2" t="s">
        <v>1205</v>
      </c>
      <c r="AB1817" s="2" t="s">
        <v>1206</v>
      </c>
      <c r="AC1817" s="2" t="s">
        <v>114</v>
      </c>
      <c r="AD1817" s="2">
        <v>1</v>
      </c>
      <c r="AE1817" s="2" t="s">
        <v>422</v>
      </c>
      <c r="AF1817" s="2" t="s">
        <v>423</v>
      </c>
      <c r="AG1817" s="2" t="s">
        <v>423</v>
      </c>
      <c r="AH1817" s="2" t="s">
        <v>424</v>
      </c>
      <c r="AI1817" s="2"/>
      <c r="AJ1817" s="2" t="s">
        <v>236</v>
      </c>
      <c r="AK1817" s="2" t="s">
        <v>168</v>
      </c>
      <c r="AL1817" s="2" t="s">
        <v>168</v>
      </c>
      <c r="AM1817" s="2" t="s">
        <v>237</v>
      </c>
      <c r="AN1817" s="2"/>
      <c r="AO1817" s="22">
        <v>0</v>
      </c>
      <c r="AP1817" s="22">
        <v>0</v>
      </c>
      <c r="AQ1817" s="22">
        <v>0</v>
      </c>
      <c r="AR1817" s="22">
        <v>0</v>
      </c>
      <c r="AS1817" s="25">
        <v>20000</v>
      </c>
      <c r="AT1817" s="25">
        <v>0</v>
      </c>
      <c r="AU1817" s="25">
        <v>22790</v>
      </c>
      <c r="AV1817" s="25">
        <v>0</v>
      </c>
      <c r="AW1817" s="25">
        <v>20000</v>
      </c>
      <c r="AX1817" s="25">
        <v>22790</v>
      </c>
      <c r="AY1817" s="25">
        <v>2790</v>
      </c>
    </row>
    <row r="1818" spans="2:51">
      <c r="B1818" s="5" t="s">
        <v>17</v>
      </c>
      <c r="C1818" s="2" t="s">
        <v>600</v>
      </c>
      <c r="D1818" s="2" t="s">
        <v>100</v>
      </c>
      <c r="E1818" s="2"/>
      <c r="F1818" s="2"/>
      <c r="G1818" s="3">
        <v>46254</v>
      </c>
      <c r="H1818" s="2" t="s">
        <v>8050</v>
      </c>
      <c r="I1818" s="3">
        <v>46254</v>
      </c>
      <c r="J1818" s="2" t="s">
        <v>8051</v>
      </c>
      <c r="K1818" s="2" t="s">
        <v>208</v>
      </c>
      <c r="L1818" s="2"/>
      <c r="M1818" s="2" t="s">
        <v>90</v>
      </c>
      <c r="N1818" s="3"/>
      <c r="O1818" s="2"/>
      <c r="P1818" s="2"/>
      <c r="Q1818" s="2" t="s">
        <v>935</v>
      </c>
      <c r="R1818" s="2"/>
      <c r="S1818" s="2"/>
      <c r="T1818" s="3"/>
      <c r="U1818" s="2"/>
      <c r="V1818" s="2"/>
      <c r="W1818" s="2" t="s">
        <v>520</v>
      </c>
      <c r="X1818" s="2" t="s">
        <v>91</v>
      </c>
      <c r="Y1818" s="2" t="s">
        <v>521</v>
      </c>
      <c r="Z1818" s="2" t="s">
        <v>149</v>
      </c>
      <c r="AA1818" s="2" t="s">
        <v>710</v>
      </c>
      <c r="AB1818" s="2"/>
      <c r="AC1818" s="2" t="s">
        <v>114</v>
      </c>
      <c r="AD1818" s="2">
        <v>1</v>
      </c>
      <c r="AE1818" s="2" t="s">
        <v>128</v>
      </c>
      <c r="AF1818" s="2" t="s">
        <v>129</v>
      </c>
      <c r="AG1818" s="2" t="s">
        <v>129</v>
      </c>
      <c r="AH1818" s="2" t="s">
        <v>130</v>
      </c>
      <c r="AI1818" s="2" t="s">
        <v>150</v>
      </c>
      <c r="AJ1818" s="2" t="s">
        <v>231</v>
      </c>
      <c r="AK1818" s="2" t="s">
        <v>207</v>
      </c>
      <c r="AL1818" s="2" t="s">
        <v>207</v>
      </c>
      <c r="AM1818" s="2" t="s">
        <v>178</v>
      </c>
      <c r="AN1818" s="2"/>
      <c r="AO1818" s="22">
        <v>0</v>
      </c>
      <c r="AP1818" s="22">
        <v>515</v>
      </c>
      <c r="AQ1818" s="22">
        <v>515</v>
      </c>
      <c r="AR1818" s="22">
        <v>0</v>
      </c>
      <c r="AS1818" s="25">
        <v>22196.55</v>
      </c>
      <c r="AT1818" s="25">
        <v>0</v>
      </c>
      <c r="AU1818" s="25">
        <v>19000</v>
      </c>
      <c r="AV1818" s="25">
        <v>0</v>
      </c>
      <c r="AW1818" s="25">
        <v>22196.55</v>
      </c>
      <c r="AX1818" s="25">
        <v>19000</v>
      </c>
      <c r="AY1818" s="25">
        <v>-3196.55</v>
      </c>
    </row>
    <row r="1819" spans="2:51">
      <c r="B1819" s="5" t="s">
        <v>17</v>
      </c>
      <c r="C1819" s="2" t="s">
        <v>600</v>
      </c>
      <c r="D1819" s="2"/>
      <c r="E1819" s="2"/>
      <c r="F1819" s="2"/>
      <c r="G1819" s="3">
        <v>46254</v>
      </c>
      <c r="H1819" s="2" t="s">
        <v>8052</v>
      </c>
      <c r="I1819" s="3">
        <v>46254</v>
      </c>
      <c r="J1819" s="2" t="s">
        <v>8053</v>
      </c>
      <c r="K1819" s="2" t="s">
        <v>208</v>
      </c>
      <c r="L1819" s="2"/>
      <c r="M1819" s="2" t="s">
        <v>90</v>
      </c>
      <c r="N1819" s="3"/>
      <c r="O1819" s="2"/>
      <c r="P1819" s="2"/>
      <c r="Q1819" s="2" t="s">
        <v>719</v>
      </c>
      <c r="R1819" s="2"/>
      <c r="S1819" s="2"/>
      <c r="T1819" s="3">
        <v>46254</v>
      </c>
      <c r="U1819" s="2" t="s">
        <v>8054</v>
      </c>
      <c r="V1819" s="2"/>
      <c r="W1819" s="2" t="s">
        <v>1122</v>
      </c>
      <c r="X1819" s="2" t="s">
        <v>91</v>
      </c>
      <c r="Y1819" s="2" t="s">
        <v>1107</v>
      </c>
      <c r="Z1819" s="2" t="s">
        <v>149</v>
      </c>
      <c r="AA1819" s="2" t="s">
        <v>90</v>
      </c>
      <c r="AB1819" s="2"/>
      <c r="AC1819" s="2" t="s">
        <v>114</v>
      </c>
      <c r="AD1819" s="2">
        <v>1</v>
      </c>
      <c r="AE1819" s="2" t="s">
        <v>422</v>
      </c>
      <c r="AF1819" s="2" t="s">
        <v>423</v>
      </c>
      <c r="AG1819" s="2" t="s">
        <v>423</v>
      </c>
      <c r="AH1819" s="2" t="s">
        <v>424</v>
      </c>
      <c r="AI1819" s="2"/>
      <c r="AJ1819" s="2" t="s">
        <v>231</v>
      </c>
      <c r="AK1819" s="2" t="s">
        <v>207</v>
      </c>
      <c r="AL1819" s="2" t="s">
        <v>207</v>
      </c>
      <c r="AM1819" s="2" t="s">
        <v>178</v>
      </c>
      <c r="AN1819" s="2" t="s">
        <v>1056</v>
      </c>
      <c r="AO1819" s="22">
        <v>0</v>
      </c>
      <c r="AP1819" s="22">
        <v>935</v>
      </c>
      <c r="AQ1819" s="22">
        <v>1040</v>
      </c>
      <c r="AR1819" s="22">
        <v>105</v>
      </c>
      <c r="AS1819" s="25">
        <v>46873.37</v>
      </c>
      <c r="AT1819" s="25">
        <v>4580.92</v>
      </c>
      <c r="AU1819" s="25">
        <v>58006</v>
      </c>
      <c r="AV1819" s="25">
        <v>0</v>
      </c>
      <c r="AW1819" s="25">
        <v>42292.45</v>
      </c>
      <c r="AX1819" s="25">
        <v>58006</v>
      </c>
      <c r="AY1819" s="25">
        <v>15713.55</v>
      </c>
    </row>
    <row r="1820" spans="2:51">
      <c r="B1820" s="5" t="s">
        <v>17</v>
      </c>
      <c r="C1820" s="2" t="s">
        <v>600</v>
      </c>
      <c r="D1820" s="2"/>
      <c r="E1820" s="2"/>
      <c r="F1820" s="2"/>
      <c r="G1820" s="3">
        <v>46254</v>
      </c>
      <c r="H1820" s="2" t="s">
        <v>8055</v>
      </c>
      <c r="I1820" s="3">
        <v>46254</v>
      </c>
      <c r="J1820" s="2" t="s">
        <v>8056</v>
      </c>
      <c r="K1820" s="2" t="s">
        <v>208</v>
      </c>
      <c r="L1820" s="2"/>
      <c r="M1820" s="2" t="s">
        <v>90</v>
      </c>
      <c r="N1820" s="3"/>
      <c r="O1820" s="2"/>
      <c r="P1820" s="2"/>
      <c r="Q1820" s="2" t="s">
        <v>719</v>
      </c>
      <c r="R1820" s="2"/>
      <c r="S1820" s="2"/>
      <c r="T1820" s="3">
        <v>46254</v>
      </c>
      <c r="U1820" s="2" t="s">
        <v>8057</v>
      </c>
      <c r="V1820" s="2"/>
      <c r="W1820" s="2" t="s">
        <v>759</v>
      </c>
      <c r="X1820" s="2" t="s">
        <v>91</v>
      </c>
      <c r="Y1820" s="2" t="s">
        <v>754</v>
      </c>
      <c r="Z1820" s="2" t="s">
        <v>149</v>
      </c>
      <c r="AA1820" s="2" t="s">
        <v>90</v>
      </c>
      <c r="AB1820" s="2"/>
      <c r="AC1820" s="2" t="s">
        <v>114</v>
      </c>
      <c r="AD1820" s="2">
        <v>1</v>
      </c>
      <c r="AE1820" s="2" t="s">
        <v>422</v>
      </c>
      <c r="AF1820" s="2" t="s">
        <v>423</v>
      </c>
      <c r="AG1820" s="2" t="s">
        <v>423</v>
      </c>
      <c r="AH1820" s="2" t="s">
        <v>424</v>
      </c>
      <c r="AI1820" s="2"/>
      <c r="AJ1820" s="2" t="s">
        <v>138</v>
      </c>
      <c r="AK1820" s="2" t="s">
        <v>103</v>
      </c>
      <c r="AL1820" s="2" t="s">
        <v>103</v>
      </c>
      <c r="AM1820" s="2" t="s">
        <v>139</v>
      </c>
      <c r="AN1820" s="2" t="s">
        <v>8058</v>
      </c>
      <c r="AO1820" s="22">
        <v>0</v>
      </c>
      <c r="AP1820" s="22">
        <v>827</v>
      </c>
      <c r="AQ1820" s="22">
        <v>995</v>
      </c>
      <c r="AR1820" s="22">
        <v>168</v>
      </c>
      <c r="AS1820" s="25">
        <v>38291.54</v>
      </c>
      <c r="AT1820" s="25">
        <v>0</v>
      </c>
      <c r="AU1820" s="25">
        <v>53995</v>
      </c>
      <c r="AV1820" s="25">
        <v>0</v>
      </c>
      <c r="AW1820" s="25">
        <v>38291.54</v>
      </c>
      <c r="AX1820" s="25">
        <v>53995</v>
      </c>
      <c r="AY1820" s="25">
        <v>15703.46</v>
      </c>
    </row>
    <row r="1821" spans="2:51">
      <c r="B1821" s="5" t="s">
        <v>17</v>
      </c>
      <c r="C1821" s="2" t="s">
        <v>600</v>
      </c>
      <c r="D1821" s="2"/>
      <c r="E1821" s="2"/>
      <c r="F1821" s="2"/>
      <c r="G1821" s="3">
        <v>46254</v>
      </c>
      <c r="H1821" s="2" t="s">
        <v>8059</v>
      </c>
      <c r="I1821" s="3">
        <v>46254</v>
      </c>
      <c r="J1821" s="2" t="s">
        <v>8060</v>
      </c>
      <c r="K1821" s="2" t="s">
        <v>208</v>
      </c>
      <c r="L1821" s="2"/>
      <c r="M1821" s="2" t="s">
        <v>90</v>
      </c>
      <c r="N1821" s="3"/>
      <c r="O1821" s="2"/>
      <c r="P1821" s="2"/>
      <c r="Q1821" s="2" t="s">
        <v>719</v>
      </c>
      <c r="R1821" s="2"/>
      <c r="S1821" s="2"/>
      <c r="T1821" s="3">
        <v>46254</v>
      </c>
      <c r="U1821" s="2" t="s">
        <v>8061</v>
      </c>
      <c r="V1821" s="2"/>
      <c r="W1821" s="2" t="s">
        <v>839</v>
      </c>
      <c r="X1821" s="2" t="s">
        <v>91</v>
      </c>
      <c r="Y1821" s="2" t="s">
        <v>840</v>
      </c>
      <c r="Z1821" s="2" t="s">
        <v>149</v>
      </c>
      <c r="AA1821" s="2" t="s">
        <v>90</v>
      </c>
      <c r="AB1821" s="2"/>
      <c r="AC1821" s="2" t="s">
        <v>114</v>
      </c>
      <c r="AD1821" s="2">
        <v>1</v>
      </c>
      <c r="AE1821" s="2" t="s">
        <v>422</v>
      </c>
      <c r="AF1821" s="2" t="s">
        <v>423</v>
      </c>
      <c r="AG1821" s="2" t="s">
        <v>423</v>
      </c>
      <c r="AH1821" s="2" t="s">
        <v>424</v>
      </c>
      <c r="AI1821" s="2"/>
      <c r="AJ1821" s="2" t="s">
        <v>138</v>
      </c>
      <c r="AK1821" s="2" t="s">
        <v>103</v>
      </c>
      <c r="AL1821" s="2" t="s">
        <v>103</v>
      </c>
      <c r="AM1821" s="2" t="s">
        <v>139</v>
      </c>
      <c r="AN1821" s="2" t="s">
        <v>6792</v>
      </c>
      <c r="AO1821" s="22">
        <v>0</v>
      </c>
      <c r="AP1821" s="22">
        <v>875</v>
      </c>
      <c r="AQ1821" s="22">
        <v>1042</v>
      </c>
      <c r="AR1821" s="22">
        <v>167</v>
      </c>
      <c r="AS1821" s="25">
        <v>40923.42</v>
      </c>
      <c r="AT1821" s="25">
        <v>0</v>
      </c>
      <c r="AU1821" s="25">
        <v>53245</v>
      </c>
      <c r="AV1821" s="25">
        <v>0</v>
      </c>
      <c r="AW1821" s="25">
        <v>40923.42</v>
      </c>
      <c r="AX1821" s="25">
        <v>53245</v>
      </c>
      <c r="AY1821" s="25">
        <v>12321.58</v>
      </c>
    </row>
    <row r="1822" spans="2:51">
      <c r="B1822" s="5" t="s">
        <v>17</v>
      </c>
      <c r="C1822" s="2" t="s">
        <v>600</v>
      </c>
      <c r="D1822" s="2"/>
      <c r="E1822" s="2"/>
      <c r="F1822" s="2"/>
      <c r="G1822" s="3">
        <v>46254</v>
      </c>
      <c r="H1822" s="2" t="s">
        <v>8062</v>
      </c>
      <c r="I1822" s="3">
        <v>46254</v>
      </c>
      <c r="J1822" s="2" t="s">
        <v>8063</v>
      </c>
      <c r="K1822" s="2" t="s">
        <v>208</v>
      </c>
      <c r="L1822" s="2"/>
      <c r="M1822" s="2" t="s">
        <v>90</v>
      </c>
      <c r="N1822" s="3"/>
      <c r="O1822" s="2"/>
      <c r="P1822" s="2"/>
      <c r="Q1822" s="2" t="s">
        <v>719</v>
      </c>
      <c r="R1822" s="2"/>
      <c r="S1822" s="2"/>
      <c r="T1822" s="3">
        <v>46254</v>
      </c>
      <c r="U1822" s="2" t="s">
        <v>8064</v>
      </c>
      <c r="V1822" s="2"/>
      <c r="W1822" s="2" t="s">
        <v>865</v>
      </c>
      <c r="X1822" s="2" t="s">
        <v>91</v>
      </c>
      <c r="Y1822" s="2" t="s">
        <v>866</v>
      </c>
      <c r="Z1822" s="2" t="s">
        <v>149</v>
      </c>
      <c r="AA1822" s="2" t="s">
        <v>90</v>
      </c>
      <c r="AB1822" s="2"/>
      <c r="AC1822" s="2" t="s">
        <v>114</v>
      </c>
      <c r="AD1822" s="2">
        <v>1</v>
      </c>
      <c r="AE1822" s="2" t="s">
        <v>422</v>
      </c>
      <c r="AF1822" s="2" t="s">
        <v>423</v>
      </c>
      <c r="AG1822" s="2" t="s">
        <v>423</v>
      </c>
      <c r="AH1822" s="2" t="s">
        <v>424</v>
      </c>
      <c r="AI1822" s="2"/>
      <c r="AJ1822" s="2" t="s">
        <v>187</v>
      </c>
      <c r="AK1822" s="2" t="s">
        <v>6</v>
      </c>
      <c r="AL1822" s="2" t="s">
        <v>6</v>
      </c>
      <c r="AM1822" s="2" t="s">
        <v>188</v>
      </c>
      <c r="AN1822" s="2" t="s">
        <v>8065</v>
      </c>
      <c r="AO1822" s="22">
        <v>0</v>
      </c>
      <c r="AP1822" s="22">
        <v>948</v>
      </c>
      <c r="AQ1822" s="22">
        <v>1294</v>
      </c>
      <c r="AR1822" s="22">
        <v>346</v>
      </c>
      <c r="AS1822" s="25">
        <v>53687</v>
      </c>
      <c r="AT1822" s="25">
        <v>0</v>
      </c>
      <c r="AU1822" s="25">
        <v>67147</v>
      </c>
      <c r="AV1822" s="25">
        <v>0</v>
      </c>
      <c r="AW1822" s="25">
        <v>53687</v>
      </c>
      <c r="AX1822" s="25">
        <v>67147</v>
      </c>
      <c r="AY1822" s="25">
        <v>13460</v>
      </c>
    </row>
    <row r="1823" spans="2:51" hidden="1">
      <c r="B1823" s="5" t="s">
        <v>18</v>
      </c>
      <c r="C1823" s="2" t="s">
        <v>99</v>
      </c>
      <c r="D1823" s="2" t="s">
        <v>100</v>
      </c>
      <c r="E1823" s="2"/>
      <c r="F1823" s="2"/>
      <c r="G1823" s="3">
        <v>46255</v>
      </c>
      <c r="H1823" s="2" t="s">
        <v>8066</v>
      </c>
      <c r="I1823" s="3">
        <v>46255</v>
      </c>
      <c r="J1823" s="2" t="s">
        <v>8067</v>
      </c>
      <c r="K1823" s="2"/>
      <c r="L1823" s="2"/>
      <c r="M1823" s="2" t="s">
        <v>90</v>
      </c>
      <c r="N1823" s="3"/>
      <c r="O1823" s="2" t="s">
        <v>8068</v>
      </c>
      <c r="P1823" s="2"/>
      <c r="Q1823" s="2" t="s">
        <v>26</v>
      </c>
      <c r="R1823" s="2" t="s">
        <v>26</v>
      </c>
      <c r="S1823" s="2"/>
      <c r="T1823" s="3"/>
      <c r="U1823" s="2"/>
      <c r="V1823" s="2"/>
      <c r="W1823" s="2" t="s">
        <v>579</v>
      </c>
      <c r="X1823" s="2" t="s">
        <v>91</v>
      </c>
      <c r="Y1823" s="2" t="s">
        <v>519</v>
      </c>
      <c r="Z1823" s="2" t="s">
        <v>92</v>
      </c>
      <c r="AA1823" s="2" t="s">
        <v>90</v>
      </c>
      <c r="AB1823" s="2"/>
      <c r="AC1823" s="2" t="s">
        <v>93</v>
      </c>
      <c r="AD1823" s="2">
        <v>1</v>
      </c>
      <c r="AE1823" s="2" t="s">
        <v>692</v>
      </c>
      <c r="AF1823" s="2" t="s">
        <v>693</v>
      </c>
      <c r="AG1823" s="2" t="s">
        <v>103</v>
      </c>
      <c r="AH1823" s="2" t="s">
        <v>2</v>
      </c>
      <c r="AI1823" s="2" t="s">
        <v>699</v>
      </c>
      <c r="AJ1823" s="2" t="s">
        <v>731</v>
      </c>
      <c r="AK1823" s="2" t="s">
        <v>732</v>
      </c>
      <c r="AL1823" s="2" t="s">
        <v>103</v>
      </c>
      <c r="AM1823" s="2" t="s">
        <v>169</v>
      </c>
      <c r="AN1823" s="2"/>
      <c r="AO1823" s="22">
        <v>0</v>
      </c>
      <c r="AP1823" s="22">
        <v>0</v>
      </c>
      <c r="AQ1823" s="22">
        <v>0</v>
      </c>
      <c r="AR1823" s="22">
        <v>0</v>
      </c>
      <c r="AS1823" s="25">
        <v>5000</v>
      </c>
      <c r="AT1823" s="25">
        <v>0</v>
      </c>
      <c r="AU1823" s="25">
        <v>5579</v>
      </c>
      <c r="AV1823" s="25">
        <v>0</v>
      </c>
      <c r="AW1823" s="25">
        <v>5000</v>
      </c>
      <c r="AX1823" s="25">
        <v>5579</v>
      </c>
      <c r="AY1823" s="25">
        <v>579</v>
      </c>
    </row>
    <row r="1824" spans="2:51" hidden="1">
      <c r="B1824" s="5" t="s">
        <v>18</v>
      </c>
      <c r="C1824" s="2" t="s">
        <v>99</v>
      </c>
      <c r="D1824" s="2" t="s">
        <v>100</v>
      </c>
      <c r="E1824" s="2"/>
      <c r="F1824" s="2"/>
      <c r="G1824" s="3">
        <v>46255</v>
      </c>
      <c r="H1824" s="2" t="s">
        <v>8069</v>
      </c>
      <c r="I1824" s="3">
        <v>46255</v>
      </c>
      <c r="J1824" s="2" t="s">
        <v>8070</v>
      </c>
      <c r="K1824" s="2"/>
      <c r="L1824" s="2"/>
      <c r="M1824" s="2" t="s">
        <v>90</v>
      </c>
      <c r="N1824" s="3"/>
      <c r="O1824" s="2" t="s">
        <v>8071</v>
      </c>
      <c r="P1824" s="2"/>
      <c r="Q1824" s="2" t="s">
        <v>26</v>
      </c>
      <c r="R1824" s="2" t="s">
        <v>26</v>
      </c>
      <c r="S1824" s="2"/>
      <c r="T1824" s="3"/>
      <c r="U1824" s="2"/>
      <c r="V1824" s="2"/>
      <c r="W1824" s="2" t="s">
        <v>579</v>
      </c>
      <c r="X1824" s="2" t="s">
        <v>91</v>
      </c>
      <c r="Y1824" s="2" t="s">
        <v>519</v>
      </c>
      <c r="Z1824" s="2" t="s">
        <v>92</v>
      </c>
      <c r="AA1824" s="2" t="s">
        <v>90</v>
      </c>
      <c r="AB1824" s="2"/>
      <c r="AC1824" s="2" t="s">
        <v>93</v>
      </c>
      <c r="AD1824" s="2">
        <v>1</v>
      </c>
      <c r="AE1824" s="2" t="s">
        <v>692</v>
      </c>
      <c r="AF1824" s="2" t="s">
        <v>693</v>
      </c>
      <c r="AG1824" s="2" t="s">
        <v>103</v>
      </c>
      <c r="AH1824" s="2" t="s">
        <v>2</v>
      </c>
      <c r="AI1824" s="2" t="s">
        <v>699</v>
      </c>
      <c r="AJ1824" s="2" t="s">
        <v>731</v>
      </c>
      <c r="AK1824" s="2" t="s">
        <v>732</v>
      </c>
      <c r="AL1824" s="2" t="s">
        <v>103</v>
      </c>
      <c r="AM1824" s="2" t="s">
        <v>169</v>
      </c>
      <c r="AN1824" s="2"/>
      <c r="AO1824" s="22">
        <v>0</v>
      </c>
      <c r="AP1824" s="22">
        <v>0</v>
      </c>
      <c r="AQ1824" s="22">
        <v>0</v>
      </c>
      <c r="AR1824" s="22">
        <v>0</v>
      </c>
      <c r="AS1824" s="25">
        <v>5000</v>
      </c>
      <c r="AT1824" s="25">
        <v>0</v>
      </c>
      <c r="AU1824" s="25">
        <v>5579</v>
      </c>
      <c r="AV1824" s="25">
        <v>0</v>
      </c>
      <c r="AW1824" s="25">
        <v>5000</v>
      </c>
      <c r="AX1824" s="25">
        <v>5579</v>
      </c>
      <c r="AY1824" s="25">
        <v>579</v>
      </c>
    </row>
    <row r="1825" spans="2:51" hidden="1">
      <c r="B1825" s="5" t="s">
        <v>18</v>
      </c>
      <c r="C1825" s="2" t="s">
        <v>107</v>
      </c>
      <c r="D1825" s="2" t="s">
        <v>100</v>
      </c>
      <c r="E1825" s="2"/>
      <c r="F1825" s="2" t="s">
        <v>88</v>
      </c>
      <c r="G1825" s="3">
        <v>46255</v>
      </c>
      <c r="H1825" s="2" t="s">
        <v>8072</v>
      </c>
      <c r="I1825" s="3">
        <v>46255</v>
      </c>
      <c r="J1825" s="2" t="s">
        <v>8073</v>
      </c>
      <c r="K1825" s="2"/>
      <c r="L1825" s="2"/>
      <c r="M1825" s="2" t="s">
        <v>90</v>
      </c>
      <c r="N1825" s="3"/>
      <c r="O1825" s="2"/>
      <c r="P1825" s="2"/>
      <c r="Q1825" s="2" t="s">
        <v>537</v>
      </c>
      <c r="R1825" s="2" t="s">
        <v>537</v>
      </c>
      <c r="S1825" s="2"/>
      <c r="T1825" s="3"/>
      <c r="U1825" s="2"/>
      <c r="V1825" s="2"/>
      <c r="W1825" s="2" t="s">
        <v>723</v>
      </c>
      <c r="X1825" s="2" t="s">
        <v>101</v>
      </c>
      <c r="Y1825" s="2" t="s">
        <v>724</v>
      </c>
      <c r="Z1825" s="2" t="s">
        <v>92</v>
      </c>
      <c r="AA1825" s="2" t="s">
        <v>90</v>
      </c>
      <c r="AB1825" s="2"/>
      <c r="AC1825" s="2" t="s">
        <v>93</v>
      </c>
      <c r="AD1825" s="2">
        <v>1</v>
      </c>
      <c r="AE1825" s="2" t="s">
        <v>108</v>
      </c>
      <c r="AF1825" s="2" t="s">
        <v>109</v>
      </c>
      <c r="AG1825" s="2" t="s">
        <v>103</v>
      </c>
      <c r="AH1825" s="2" t="s">
        <v>106</v>
      </c>
      <c r="AI1825" s="2" t="s">
        <v>109</v>
      </c>
      <c r="AJ1825" s="2" t="s">
        <v>110</v>
      </c>
      <c r="AK1825" s="2" t="s">
        <v>111</v>
      </c>
      <c r="AL1825" s="2" t="s">
        <v>103</v>
      </c>
      <c r="AM1825" s="2" t="s">
        <v>104</v>
      </c>
      <c r="AN1825" s="2" t="s">
        <v>8074</v>
      </c>
      <c r="AO1825" s="22">
        <v>0</v>
      </c>
      <c r="AP1825" s="22">
        <v>0</v>
      </c>
      <c r="AQ1825" s="22">
        <v>0</v>
      </c>
      <c r="AR1825" s="22">
        <v>0</v>
      </c>
      <c r="AS1825" s="25">
        <v>33200</v>
      </c>
      <c r="AT1825" s="25">
        <v>0</v>
      </c>
      <c r="AU1825" s="25">
        <v>39912.720000000001</v>
      </c>
      <c r="AV1825" s="25">
        <v>0</v>
      </c>
      <c r="AW1825" s="25">
        <v>33200</v>
      </c>
      <c r="AX1825" s="25">
        <v>39912.720000000001</v>
      </c>
      <c r="AY1825" s="25">
        <v>6712.72</v>
      </c>
    </row>
    <row r="1826" spans="2:51" hidden="1">
      <c r="B1826" s="5" t="s">
        <v>18</v>
      </c>
      <c r="C1826" s="2" t="s">
        <v>99</v>
      </c>
      <c r="D1826" s="2" t="s">
        <v>100</v>
      </c>
      <c r="E1826" s="2"/>
      <c r="F1826" s="2"/>
      <c r="G1826" s="3">
        <v>46255</v>
      </c>
      <c r="H1826" s="2" t="s">
        <v>8075</v>
      </c>
      <c r="I1826" s="3">
        <v>46255</v>
      </c>
      <c r="J1826" s="2" t="s">
        <v>8076</v>
      </c>
      <c r="K1826" s="2"/>
      <c r="L1826" s="2"/>
      <c r="M1826" s="2" t="s">
        <v>90</v>
      </c>
      <c r="N1826" s="3"/>
      <c r="O1826" s="2"/>
      <c r="P1826" s="2"/>
      <c r="Q1826" s="2" t="s">
        <v>486</v>
      </c>
      <c r="R1826" s="2" t="s">
        <v>486</v>
      </c>
      <c r="S1826" s="2" t="s">
        <v>486</v>
      </c>
      <c r="T1826" s="3"/>
      <c r="U1826" s="2"/>
      <c r="V1826" s="2"/>
      <c r="W1826" s="2" t="s">
        <v>815</v>
      </c>
      <c r="X1826" s="2" t="s">
        <v>91</v>
      </c>
      <c r="Y1826" s="2" t="s">
        <v>519</v>
      </c>
      <c r="Z1826" s="2" t="s">
        <v>92</v>
      </c>
      <c r="AA1826" s="2" t="s">
        <v>90</v>
      </c>
      <c r="AB1826" s="2"/>
      <c r="AC1826" s="2" t="s">
        <v>93</v>
      </c>
      <c r="AD1826" s="2">
        <v>1</v>
      </c>
      <c r="AE1826" s="2" t="s">
        <v>102</v>
      </c>
      <c r="AF1826" s="2" t="s">
        <v>102</v>
      </c>
      <c r="AG1826" s="2" t="s">
        <v>103</v>
      </c>
      <c r="AH1826" s="2" t="s">
        <v>104</v>
      </c>
      <c r="AI1826" s="2"/>
      <c r="AJ1826" s="2" t="s">
        <v>105</v>
      </c>
      <c r="AK1826" s="2" t="s">
        <v>484</v>
      </c>
      <c r="AL1826" s="2" t="s">
        <v>103</v>
      </c>
      <c r="AM1826" s="2" t="s">
        <v>106</v>
      </c>
      <c r="AN1826" s="2" t="s">
        <v>5653</v>
      </c>
      <c r="AO1826" s="22">
        <v>0</v>
      </c>
      <c r="AP1826" s="22">
        <v>0</v>
      </c>
      <c r="AQ1826" s="22">
        <v>0</v>
      </c>
      <c r="AR1826" s="22">
        <v>0</v>
      </c>
      <c r="AS1826" s="25">
        <v>14500</v>
      </c>
      <c r="AT1826" s="25">
        <v>0</v>
      </c>
      <c r="AU1826" s="25">
        <v>16118</v>
      </c>
      <c r="AV1826" s="25">
        <v>0</v>
      </c>
      <c r="AW1826" s="25">
        <v>14500</v>
      </c>
      <c r="AX1826" s="25">
        <v>16118</v>
      </c>
      <c r="AY1826" s="25">
        <v>1618</v>
      </c>
    </row>
    <row r="1827" spans="2:51" hidden="1">
      <c r="B1827" s="5" t="s">
        <v>18</v>
      </c>
      <c r="C1827" s="2" t="s">
        <v>99</v>
      </c>
      <c r="D1827" s="2" t="s">
        <v>100</v>
      </c>
      <c r="E1827" s="2"/>
      <c r="F1827" s="2"/>
      <c r="G1827" s="3">
        <v>46255</v>
      </c>
      <c r="H1827" s="2" t="s">
        <v>8077</v>
      </c>
      <c r="I1827" s="3">
        <v>46255</v>
      </c>
      <c r="J1827" s="2" t="s">
        <v>8078</v>
      </c>
      <c r="K1827" s="2"/>
      <c r="L1827" s="2"/>
      <c r="M1827" s="2" t="s">
        <v>90</v>
      </c>
      <c r="N1827" s="3"/>
      <c r="O1827" s="2"/>
      <c r="P1827" s="2"/>
      <c r="Q1827" s="2" t="s">
        <v>486</v>
      </c>
      <c r="R1827" s="2" t="s">
        <v>486</v>
      </c>
      <c r="S1827" s="2" t="s">
        <v>486</v>
      </c>
      <c r="T1827" s="3"/>
      <c r="U1827" s="2"/>
      <c r="V1827" s="2"/>
      <c r="W1827" s="2" t="s">
        <v>579</v>
      </c>
      <c r="X1827" s="2" t="s">
        <v>91</v>
      </c>
      <c r="Y1827" s="2" t="s">
        <v>519</v>
      </c>
      <c r="Z1827" s="2" t="s">
        <v>92</v>
      </c>
      <c r="AA1827" s="2" t="s">
        <v>90</v>
      </c>
      <c r="AB1827" s="2"/>
      <c r="AC1827" s="2" t="s">
        <v>93</v>
      </c>
      <c r="AD1827" s="2">
        <v>1</v>
      </c>
      <c r="AE1827" s="2" t="s">
        <v>102</v>
      </c>
      <c r="AF1827" s="2" t="s">
        <v>102</v>
      </c>
      <c r="AG1827" s="2" t="s">
        <v>103</v>
      </c>
      <c r="AH1827" s="2" t="s">
        <v>104</v>
      </c>
      <c r="AI1827" s="2"/>
      <c r="AJ1827" s="2" t="s">
        <v>105</v>
      </c>
      <c r="AK1827" s="2" t="s">
        <v>484</v>
      </c>
      <c r="AL1827" s="2" t="s">
        <v>103</v>
      </c>
      <c r="AM1827" s="2" t="s">
        <v>106</v>
      </c>
      <c r="AN1827" s="2" t="s">
        <v>5653</v>
      </c>
      <c r="AO1827" s="22">
        <v>0</v>
      </c>
      <c r="AP1827" s="22">
        <v>0</v>
      </c>
      <c r="AQ1827" s="22">
        <v>0</v>
      </c>
      <c r="AR1827" s="22">
        <v>0</v>
      </c>
      <c r="AS1827" s="25">
        <v>14500</v>
      </c>
      <c r="AT1827" s="25">
        <v>0</v>
      </c>
      <c r="AU1827" s="25">
        <v>16118</v>
      </c>
      <c r="AV1827" s="25">
        <v>0</v>
      </c>
      <c r="AW1827" s="25">
        <v>14500</v>
      </c>
      <c r="AX1827" s="25">
        <v>16118</v>
      </c>
      <c r="AY1827" s="25">
        <v>1618</v>
      </c>
    </row>
    <row r="1828" spans="2:51" hidden="1">
      <c r="B1828" s="5" t="s">
        <v>18</v>
      </c>
      <c r="C1828" s="2" t="s">
        <v>99</v>
      </c>
      <c r="D1828" s="2" t="s">
        <v>100</v>
      </c>
      <c r="E1828" s="2"/>
      <c r="F1828" s="2"/>
      <c r="G1828" s="3">
        <v>46255</v>
      </c>
      <c r="H1828" s="2" t="s">
        <v>8079</v>
      </c>
      <c r="I1828" s="3">
        <v>46255</v>
      </c>
      <c r="J1828" s="2" t="s">
        <v>8080</v>
      </c>
      <c r="K1828" s="2"/>
      <c r="L1828" s="2"/>
      <c r="M1828" s="2" t="s">
        <v>90</v>
      </c>
      <c r="N1828" s="3"/>
      <c r="O1828" s="2"/>
      <c r="P1828" s="2"/>
      <c r="Q1828" s="2" t="s">
        <v>486</v>
      </c>
      <c r="R1828" s="2" t="s">
        <v>486</v>
      </c>
      <c r="S1828" s="2" t="s">
        <v>486</v>
      </c>
      <c r="T1828" s="3"/>
      <c r="U1828" s="2"/>
      <c r="V1828" s="2"/>
      <c r="W1828" s="2" t="s">
        <v>687</v>
      </c>
      <c r="X1828" s="2" t="s">
        <v>91</v>
      </c>
      <c r="Y1828" s="2" t="s">
        <v>519</v>
      </c>
      <c r="Z1828" s="2" t="s">
        <v>92</v>
      </c>
      <c r="AA1828" s="2" t="s">
        <v>90</v>
      </c>
      <c r="AB1828" s="2"/>
      <c r="AC1828" s="2" t="s">
        <v>93</v>
      </c>
      <c r="AD1828" s="2">
        <v>1</v>
      </c>
      <c r="AE1828" s="2" t="s">
        <v>102</v>
      </c>
      <c r="AF1828" s="2" t="s">
        <v>102</v>
      </c>
      <c r="AG1828" s="2" t="s">
        <v>103</v>
      </c>
      <c r="AH1828" s="2" t="s">
        <v>104</v>
      </c>
      <c r="AI1828" s="2"/>
      <c r="AJ1828" s="2" t="s">
        <v>105</v>
      </c>
      <c r="AK1828" s="2" t="s">
        <v>484</v>
      </c>
      <c r="AL1828" s="2" t="s">
        <v>103</v>
      </c>
      <c r="AM1828" s="2" t="s">
        <v>106</v>
      </c>
      <c r="AN1828" s="2" t="s">
        <v>5653</v>
      </c>
      <c r="AO1828" s="22">
        <v>0</v>
      </c>
      <c r="AP1828" s="22">
        <v>0</v>
      </c>
      <c r="AQ1828" s="22">
        <v>0</v>
      </c>
      <c r="AR1828" s="22">
        <v>0</v>
      </c>
      <c r="AS1828" s="25">
        <v>14500</v>
      </c>
      <c r="AT1828" s="25">
        <v>0</v>
      </c>
      <c r="AU1828" s="25">
        <v>16118</v>
      </c>
      <c r="AV1828" s="25">
        <v>0</v>
      </c>
      <c r="AW1828" s="25">
        <v>14500</v>
      </c>
      <c r="AX1828" s="25">
        <v>16118</v>
      </c>
      <c r="AY1828" s="25">
        <v>1618</v>
      </c>
    </row>
    <row r="1829" spans="2:51" hidden="1">
      <c r="B1829" s="5" t="s">
        <v>18</v>
      </c>
      <c r="C1829" s="2" t="s">
        <v>99</v>
      </c>
      <c r="D1829" s="2"/>
      <c r="E1829" s="2"/>
      <c r="F1829" s="2"/>
      <c r="G1829" s="3">
        <v>46255</v>
      </c>
      <c r="H1829" s="2" t="s">
        <v>8081</v>
      </c>
      <c r="I1829" s="3">
        <v>46255</v>
      </c>
      <c r="J1829" s="2" t="s">
        <v>8082</v>
      </c>
      <c r="K1829" s="2"/>
      <c r="L1829" s="2"/>
      <c r="M1829" s="2" t="s">
        <v>90</v>
      </c>
      <c r="N1829" s="3"/>
      <c r="O1829" s="2" t="s">
        <v>8083</v>
      </c>
      <c r="P1829" s="2"/>
      <c r="Q1829" s="2" t="s">
        <v>32</v>
      </c>
      <c r="R1829" s="2" t="s">
        <v>32</v>
      </c>
      <c r="S1829" s="2"/>
      <c r="T1829" s="3">
        <v>46255</v>
      </c>
      <c r="U1829" s="2" t="s">
        <v>8084</v>
      </c>
      <c r="V1829" s="2"/>
      <c r="W1829" s="2" t="s">
        <v>1339</v>
      </c>
      <c r="X1829" s="2" t="s">
        <v>91</v>
      </c>
      <c r="Y1829" s="2" t="s">
        <v>383</v>
      </c>
      <c r="Z1829" s="2" t="s">
        <v>92</v>
      </c>
      <c r="AA1829" s="2" t="s">
        <v>90</v>
      </c>
      <c r="AB1829" s="2"/>
      <c r="AC1829" s="2" t="s">
        <v>114</v>
      </c>
      <c r="AD1829" s="2">
        <v>1</v>
      </c>
      <c r="AE1829" s="2" t="s">
        <v>1273</v>
      </c>
      <c r="AF1829" s="2" t="s">
        <v>1274</v>
      </c>
      <c r="AG1829" s="2" t="s">
        <v>103</v>
      </c>
      <c r="AH1829" s="2" t="s">
        <v>214</v>
      </c>
      <c r="AI1829" s="2" t="s">
        <v>1275</v>
      </c>
      <c r="AJ1829" s="2" t="s">
        <v>179</v>
      </c>
      <c r="AK1829" s="2" t="s">
        <v>8</v>
      </c>
      <c r="AL1829" s="2" t="s">
        <v>8</v>
      </c>
      <c r="AM1829" s="2" t="s">
        <v>180</v>
      </c>
      <c r="AN1829" s="2"/>
      <c r="AO1829" s="22">
        <v>0</v>
      </c>
      <c r="AP1829" s="22">
        <v>0</v>
      </c>
      <c r="AQ1829" s="22">
        <v>0</v>
      </c>
      <c r="AR1829" s="22">
        <v>0</v>
      </c>
      <c r="AS1829" s="25">
        <v>16500</v>
      </c>
      <c r="AT1829" s="25">
        <v>0</v>
      </c>
      <c r="AU1829" s="25">
        <v>21488</v>
      </c>
      <c r="AV1829" s="25">
        <v>0</v>
      </c>
      <c r="AW1829" s="25">
        <v>16500</v>
      </c>
      <c r="AX1829" s="25">
        <v>21488</v>
      </c>
      <c r="AY1829" s="25">
        <v>4988</v>
      </c>
    </row>
    <row r="1830" spans="2:51" hidden="1">
      <c r="B1830" s="5" t="s">
        <v>18</v>
      </c>
      <c r="C1830" s="2" t="s">
        <v>99</v>
      </c>
      <c r="D1830" s="2"/>
      <c r="E1830" s="2"/>
      <c r="F1830" s="2"/>
      <c r="G1830" s="3">
        <v>46255</v>
      </c>
      <c r="H1830" s="2" t="s">
        <v>8085</v>
      </c>
      <c r="I1830" s="3">
        <v>46255</v>
      </c>
      <c r="J1830" s="2" t="s">
        <v>8086</v>
      </c>
      <c r="K1830" s="2"/>
      <c r="L1830" s="2"/>
      <c r="M1830" s="2" t="s">
        <v>90</v>
      </c>
      <c r="N1830" s="3"/>
      <c r="O1830" s="2" t="s">
        <v>8087</v>
      </c>
      <c r="P1830" s="2"/>
      <c r="Q1830" s="2" t="s">
        <v>34</v>
      </c>
      <c r="R1830" s="2" t="s">
        <v>34</v>
      </c>
      <c r="S1830" s="2"/>
      <c r="T1830" s="3"/>
      <c r="U1830" s="2"/>
      <c r="V1830" s="2"/>
      <c r="W1830" s="2" t="s">
        <v>8088</v>
      </c>
      <c r="X1830" s="2" t="s">
        <v>91</v>
      </c>
      <c r="Y1830" s="2" t="s">
        <v>383</v>
      </c>
      <c r="Z1830" s="2" t="s">
        <v>92</v>
      </c>
      <c r="AA1830" s="2" t="s">
        <v>90</v>
      </c>
      <c r="AB1830" s="2"/>
      <c r="AC1830" s="2" t="s">
        <v>114</v>
      </c>
      <c r="AD1830" s="2">
        <v>1</v>
      </c>
      <c r="AE1830" s="2" t="s">
        <v>212</v>
      </c>
      <c r="AF1830" s="2" t="s">
        <v>213</v>
      </c>
      <c r="AG1830" s="2" t="s">
        <v>103</v>
      </c>
      <c r="AH1830" s="2" t="s">
        <v>214</v>
      </c>
      <c r="AI1830" s="2" t="s">
        <v>215</v>
      </c>
      <c r="AJ1830" s="2" t="s">
        <v>179</v>
      </c>
      <c r="AK1830" s="2" t="s">
        <v>8</v>
      </c>
      <c r="AL1830" s="2" t="s">
        <v>8</v>
      </c>
      <c r="AM1830" s="2" t="s">
        <v>712</v>
      </c>
      <c r="AN1830" s="2"/>
      <c r="AO1830" s="22">
        <v>0</v>
      </c>
      <c r="AP1830" s="22">
        <v>0</v>
      </c>
      <c r="AQ1830" s="22">
        <v>0</v>
      </c>
      <c r="AR1830" s="22">
        <v>0</v>
      </c>
      <c r="AS1830" s="25">
        <v>23000</v>
      </c>
      <c r="AT1830" s="25">
        <v>0</v>
      </c>
      <c r="AU1830" s="25">
        <v>31617</v>
      </c>
      <c r="AV1830" s="25">
        <v>0</v>
      </c>
      <c r="AW1830" s="25">
        <v>23000</v>
      </c>
      <c r="AX1830" s="25">
        <v>31617</v>
      </c>
      <c r="AY1830" s="25">
        <v>8617</v>
      </c>
    </row>
    <row r="1831" spans="2:51" hidden="1">
      <c r="B1831" s="5" t="s">
        <v>18</v>
      </c>
      <c r="C1831" s="2" t="s">
        <v>99</v>
      </c>
      <c r="D1831" s="2"/>
      <c r="E1831" s="2"/>
      <c r="F1831" s="2"/>
      <c r="G1831" s="3">
        <v>46255</v>
      </c>
      <c r="H1831" s="2" t="s">
        <v>8089</v>
      </c>
      <c r="I1831" s="3">
        <v>46255</v>
      </c>
      <c r="J1831" s="2" t="s">
        <v>8090</v>
      </c>
      <c r="K1831" s="2"/>
      <c r="L1831" s="2"/>
      <c r="M1831" s="2" t="s">
        <v>90</v>
      </c>
      <c r="N1831" s="3"/>
      <c r="O1831" s="2" t="s">
        <v>8091</v>
      </c>
      <c r="P1831" s="2"/>
      <c r="Q1831" s="2" t="s">
        <v>34</v>
      </c>
      <c r="R1831" s="2" t="s">
        <v>34</v>
      </c>
      <c r="S1831" s="2"/>
      <c r="T1831" s="3"/>
      <c r="U1831" s="2"/>
      <c r="V1831" s="2"/>
      <c r="W1831" s="2" t="s">
        <v>5645</v>
      </c>
      <c r="X1831" s="2" t="s">
        <v>91</v>
      </c>
      <c r="Y1831" s="2" t="s">
        <v>383</v>
      </c>
      <c r="Z1831" s="2" t="s">
        <v>92</v>
      </c>
      <c r="AA1831" s="2" t="s">
        <v>90</v>
      </c>
      <c r="AB1831" s="2"/>
      <c r="AC1831" s="2" t="s">
        <v>114</v>
      </c>
      <c r="AD1831" s="2">
        <v>1</v>
      </c>
      <c r="AE1831" s="2" t="s">
        <v>212</v>
      </c>
      <c r="AF1831" s="2" t="s">
        <v>213</v>
      </c>
      <c r="AG1831" s="2" t="s">
        <v>103</v>
      </c>
      <c r="AH1831" s="2" t="s">
        <v>214</v>
      </c>
      <c r="AI1831" s="2" t="s">
        <v>215</v>
      </c>
      <c r="AJ1831" s="2" t="s">
        <v>179</v>
      </c>
      <c r="AK1831" s="2" t="s">
        <v>8</v>
      </c>
      <c r="AL1831" s="2" t="s">
        <v>8</v>
      </c>
      <c r="AM1831" s="2" t="s">
        <v>712</v>
      </c>
      <c r="AN1831" s="2"/>
      <c r="AO1831" s="22">
        <v>0</v>
      </c>
      <c r="AP1831" s="22">
        <v>0</v>
      </c>
      <c r="AQ1831" s="22">
        <v>0</v>
      </c>
      <c r="AR1831" s="22">
        <v>0</v>
      </c>
      <c r="AS1831" s="25">
        <v>23000</v>
      </c>
      <c r="AT1831" s="25">
        <v>0</v>
      </c>
      <c r="AU1831" s="25">
        <v>31617</v>
      </c>
      <c r="AV1831" s="25">
        <v>0</v>
      </c>
      <c r="AW1831" s="25">
        <v>23000</v>
      </c>
      <c r="AX1831" s="25">
        <v>31617</v>
      </c>
      <c r="AY1831" s="25">
        <v>8617</v>
      </c>
    </row>
    <row r="1832" spans="2:51" hidden="1">
      <c r="B1832" s="5" t="s">
        <v>18</v>
      </c>
      <c r="C1832" s="2" t="s">
        <v>99</v>
      </c>
      <c r="D1832" s="2" t="s">
        <v>100</v>
      </c>
      <c r="E1832" s="2"/>
      <c r="F1832" s="2"/>
      <c r="G1832" s="3">
        <v>46255</v>
      </c>
      <c r="H1832" s="2" t="s">
        <v>8092</v>
      </c>
      <c r="I1832" s="3">
        <v>46255</v>
      </c>
      <c r="J1832" s="2" t="s">
        <v>8093</v>
      </c>
      <c r="K1832" s="2"/>
      <c r="L1832" s="2"/>
      <c r="M1832" s="2" t="s">
        <v>90</v>
      </c>
      <c r="N1832" s="3"/>
      <c r="O1832" s="2"/>
      <c r="P1832" s="2"/>
      <c r="Q1832" s="2" t="s">
        <v>30</v>
      </c>
      <c r="R1832" s="2" t="s">
        <v>30</v>
      </c>
      <c r="S1832" s="2"/>
      <c r="T1832" s="3"/>
      <c r="U1832" s="2"/>
      <c r="V1832" s="2"/>
      <c r="W1832" s="2" t="s">
        <v>8094</v>
      </c>
      <c r="X1832" s="2" t="s">
        <v>91</v>
      </c>
      <c r="Y1832" s="2" t="s">
        <v>1376</v>
      </c>
      <c r="Z1832" s="2" t="s">
        <v>92</v>
      </c>
      <c r="AA1832" s="2" t="s">
        <v>90</v>
      </c>
      <c r="AB1832" s="2"/>
      <c r="AC1832" s="2" t="s">
        <v>114</v>
      </c>
      <c r="AD1832" s="2">
        <v>1</v>
      </c>
      <c r="AE1832" s="2" t="s">
        <v>212</v>
      </c>
      <c r="AF1832" s="2" t="s">
        <v>213</v>
      </c>
      <c r="AG1832" s="2" t="s">
        <v>103</v>
      </c>
      <c r="AH1832" s="2" t="s">
        <v>214</v>
      </c>
      <c r="AI1832" s="2" t="s">
        <v>215</v>
      </c>
      <c r="AJ1832" s="2" t="s">
        <v>231</v>
      </c>
      <c r="AK1832" s="2" t="s">
        <v>207</v>
      </c>
      <c r="AL1832" s="2" t="s">
        <v>207</v>
      </c>
      <c r="AM1832" s="2" t="s">
        <v>870</v>
      </c>
      <c r="AN1832" s="2" t="s">
        <v>8095</v>
      </c>
      <c r="AO1832" s="22">
        <v>0</v>
      </c>
      <c r="AP1832" s="22">
        <v>0</v>
      </c>
      <c r="AQ1832" s="22">
        <v>0</v>
      </c>
      <c r="AR1832" s="22">
        <v>0</v>
      </c>
      <c r="AS1832" s="25">
        <v>33000</v>
      </c>
      <c r="AT1832" s="25">
        <v>0</v>
      </c>
      <c r="AU1832" s="25">
        <v>33482</v>
      </c>
      <c r="AV1832" s="25">
        <v>0</v>
      </c>
      <c r="AW1832" s="25">
        <v>33000</v>
      </c>
      <c r="AX1832" s="25">
        <v>33482</v>
      </c>
      <c r="AY1832" s="25">
        <v>482</v>
      </c>
    </row>
    <row r="1833" spans="2:51">
      <c r="B1833" s="5" t="s">
        <v>18</v>
      </c>
      <c r="C1833" s="2" t="s">
        <v>99</v>
      </c>
      <c r="D1833" s="2"/>
      <c r="E1833" s="2"/>
      <c r="F1833" s="2"/>
      <c r="G1833" s="3">
        <v>46255</v>
      </c>
      <c r="H1833" s="2" t="s">
        <v>8096</v>
      </c>
      <c r="I1833" s="3">
        <v>46255</v>
      </c>
      <c r="J1833" s="2" t="s">
        <v>8097</v>
      </c>
      <c r="K1833" s="2"/>
      <c r="L1833" s="2"/>
      <c r="M1833" s="2" t="s">
        <v>90</v>
      </c>
      <c r="N1833" s="3"/>
      <c r="O1833" s="2"/>
      <c r="P1833" s="2"/>
      <c r="Q1833" s="2" t="s">
        <v>30</v>
      </c>
      <c r="R1833" s="2" t="s">
        <v>30</v>
      </c>
      <c r="S1833" s="2"/>
      <c r="T1833" s="3"/>
      <c r="U1833" s="2"/>
      <c r="V1833" s="2"/>
      <c r="W1833" s="2" t="s">
        <v>720</v>
      </c>
      <c r="X1833" s="2" t="s">
        <v>91</v>
      </c>
      <c r="Y1833" s="2" t="s">
        <v>566</v>
      </c>
      <c r="Z1833" s="2" t="s">
        <v>149</v>
      </c>
      <c r="AA1833" s="2" t="s">
        <v>90</v>
      </c>
      <c r="AB1833" s="2"/>
      <c r="AC1833" s="2" t="s">
        <v>114</v>
      </c>
      <c r="AD1833" s="2">
        <v>1</v>
      </c>
      <c r="AE1833" s="2" t="s">
        <v>212</v>
      </c>
      <c r="AF1833" s="2" t="s">
        <v>213</v>
      </c>
      <c r="AG1833" s="2" t="s">
        <v>103</v>
      </c>
      <c r="AH1833" s="2" t="s">
        <v>214</v>
      </c>
      <c r="AI1833" s="2" t="s">
        <v>215</v>
      </c>
      <c r="AJ1833" s="2" t="s">
        <v>123</v>
      </c>
      <c r="AK1833" s="2" t="s">
        <v>13</v>
      </c>
      <c r="AL1833" s="2" t="s">
        <v>5</v>
      </c>
      <c r="AM1833" s="2" t="s">
        <v>8098</v>
      </c>
      <c r="AN1833" s="2" t="s">
        <v>8099</v>
      </c>
      <c r="AO1833" s="22">
        <v>0</v>
      </c>
      <c r="AP1833" s="22">
        <v>810</v>
      </c>
      <c r="AQ1833" s="22">
        <v>1220</v>
      </c>
      <c r="AR1833" s="22">
        <v>410</v>
      </c>
      <c r="AS1833" s="25">
        <v>57491.82</v>
      </c>
      <c r="AT1833" s="25">
        <v>1046.02</v>
      </c>
      <c r="AU1833" s="25">
        <v>33418</v>
      </c>
      <c r="AV1833" s="25">
        <v>0</v>
      </c>
      <c r="AW1833" s="25">
        <v>56445.8</v>
      </c>
      <c r="AX1833" s="25">
        <v>33418</v>
      </c>
      <c r="AY1833" s="25">
        <v>-23027.8</v>
      </c>
    </row>
    <row r="1834" spans="2:51" hidden="1">
      <c r="B1834" s="5" t="s">
        <v>18</v>
      </c>
      <c r="C1834" s="2" t="s">
        <v>99</v>
      </c>
      <c r="D1834" s="2" t="s">
        <v>100</v>
      </c>
      <c r="E1834" s="2"/>
      <c r="F1834" s="2"/>
      <c r="G1834" s="3">
        <v>46255</v>
      </c>
      <c r="H1834" s="2" t="s">
        <v>8100</v>
      </c>
      <c r="I1834" s="3">
        <v>46255</v>
      </c>
      <c r="J1834" s="2" t="s">
        <v>8101</v>
      </c>
      <c r="K1834" s="2"/>
      <c r="L1834" s="2"/>
      <c r="M1834" s="2" t="s">
        <v>90</v>
      </c>
      <c r="N1834" s="3"/>
      <c r="O1834" s="2"/>
      <c r="P1834" s="2"/>
      <c r="Q1834" s="2" t="s">
        <v>30</v>
      </c>
      <c r="R1834" s="2" t="s">
        <v>30</v>
      </c>
      <c r="S1834" s="2"/>
      <c r="T1834" s="3"/>
      <c r="U1834" s="2"/>
      <c r="V1834" s="2"/>
      <c r="W1834" s="2" t="s">
        <v>8102</v>
      </c>
      <c r="X1834" s="2" t="s">
        <v>91</v>
      </c>
      <c r="Y1834" s="2" t="s">
        <v>8103</v>
      </c>
      <c r="Z1834" s="2" t="s">
        <v>92</v>
      </c>
      <c r="AA1834" s="2" t="s">
        <v>90</v>
      </c>
      <c r="AB1834" s="2"/>
      <c r="AC1834" s="2" t="s">
        <v>114</v>
      </c>
      <c r="AD1834" s="2">
        <v>1</v>
      </c>
      <c r="AE1834" s="2" t="s">
        <v>212</v>
      </c>
      <c r="AF1834" s="2" t="s">
        <v>213</v>
      </c>
      <c r="AG1834" s="2" t="s">
        <v>103</v>
      </c>
      <c r="AH1834" s="2" t="s">
        <v>214</v>
      </c>
      <c r="AI1834" s="2" t="s">
        <v>215</v>
      </c>
      <c r="AJ1834" s="2" t="s">
        <v>890</v>
      </c>
      <c r="AK1834" s="2" t="s">
        <v>891</v>
      </c>
      <c r="AL1834" s="2" t="s">
        <v>891</v>
      </c>
      <c r="AM1834" s="2" t="s">
        <v>8104</v>
      </c>
      <c r="AN1834" s="2" t="s">
        <v>8105</v>
      </c>
      <c r="AO1834" s="22">
        <v>0</v>
      </c>
      <c r="AP1834" s="22">
        <v>0</v>
      </c>
      <c r="AQ1834" s="22">
        <v>0</v>
      </c>
      <c r="AR1834" s="22">
        <v>0</v>
      </c>
      <c r="AS1834" s="25">
        <v>78000</v>
      </c>
      <c r="AT1834" s="25">
        <v>0</v>
      </c>
      <c r="AU1834" s="25">
        <v>78418</v>
      </c>
      <c r="AV1834" s="25">
        <v>0</v>
      </c>
      <c r="AW1834" s="25">
        <v>78000</v>
      </c>
      <c r="AX1834" s="25">
        <v>78418</v>
      </c>
      <c r="AY1834" s="25">
        <v>418</v>
      </c>
    </row>
    <row r="1835" spans="2:51" hidden="1">
      <c r="B1835" s="5" t="s">
        <v>18</v>
      </c>
      <c r="C1835" s="2" t="s">
        <v>99</v>
      </c>
      <c r="D1835" s="2" t="s">
        <v>100</v>
      </c>
      <c r="E1835" s="2"/>
      <c r="F1835" s="2"/>
      <c r="G1835" s="3">
        <v>46255</v>
      </c>
      <c r="H1835" s="2" t="s">
        <v>8106</v>
      </c>
      <c r="I1835" s="3">
        <v>46255</v>
      </c>
      <c r="J1835" s="2" t="s">
        <v>8107</v>
      </c>
      <c r="K1835" s="2"/>
      <c r="L1835" s="2"/>
      <c r="M1835" s="2" t="s">
        <v>90</v>
      </c>
      <c r="N1835" s="3"/>
      <c r="O1835" s="2"/>
      <c r="P1835" s="2"/>
      <c r="Q1835" s="2" t="s">
        <v>26</v>
      </c>
      <c r="R1835" s="2" t="s">
        <v>26</v>
      </c>
      <c r="S1835" s="2"/>
      <c r="T1835" s="3"/>
      <c r="U1835" s="2"/>
      <c r="V1835" s="2"/>
      <c r="W1835" s="2" t="s">
        <v>601</v>
      </c>
      <c r="X1835" s="2" t="s">
        <v>101</v>
      </c>
      <c r="Y1835" s="2" t="s">
        <v>494</v>
      </c>
      <c r="Z1835" s="2" t="s">
        <v>92</v>
      </c>
      <c r="AA1835" s="2" t="s">
        <v>90</v>
      </c>
      <c r="AB1835" s="2"/>
      <c r="AC1835" s="2" t="s">
        <v>93</v>
      </c>
      <c r="AD1835" s="2">
        <v>1</v>
      </c>
      <c r="AE1835" s="2" t="s">
        <v>102</v>
      </c>
      <c r="AF1835" s="2" t="s">
        <v>102</v>
      </c>
      <c r="AG1835" s="2" t="s">
        <v>103</v>
      </c>
      <c r="AH1835" s="2" t="s">
        <v>104</v>
      </c>
      <c r="AI1835" s="2"/>
      <c r="AJ1835" s="2" t="s">
        <v>692</v>
      </c>
      <c r="AK1835" s="2" t="s">
        <v>693</v>
      </c>
      <c r="AL1835" s="2" t="s">
        <v>103</v>
      </c>
      <c r="AM1835" s="2" t="s">
        <v>2</v>
      </c>
      <c r="AN1835" s="2" t="s">
        <v>968</v>
      </c>
      <c r="AO1835" s="22">
        <v>0</v>
      </c>
      <c r="AP1835" s="22">
        <v>0</v>
      </c>
      <c r="AQ1835" s="22">
        <v>0</v>
      </c>
      <c r="AR1835" s="22">
        <v>0</v>
      </c>
      <c r="AS1835" s="25">
        <v>6500</v>
      </c>
      <c r="AT1835" s="25">
        <v>0</v>
      </c>
      <c r="AU1835" s="25">
        <v>7532</v>
      </c>
      <c r="AV1835" s="25">
        <v>0</v>
      </c>
      <c r="AW1835" s="25">
        <v>6500</v>
      </c>
      <c r="AX1835" s="25">
        <v>7532</v>
      </c>
      <c r="AY1835" s="25">
        <v>1032</v>
      </c>
    </row>
    <row r="1836" spans="2:51" hidden="1">
      <c r="B1836" s="5" t="s">
        <v>18</v>
      </c>
      <c r="C1836" s="2" t="s">
        <v>99</v>
      </c>
      <c r="D1836" s="2" t="s">
        <v>100</v>
      </c>
      <c r="E1836" s="2"/>
      <c r="F1836" s="2"/>
      <c r="G1836" s="3">
        <v>46255</v>
      </c>
      <c r="H1836" s="2" t="s">
        <v>8108</v>
      </c>
      <c r="I1836" s="3">
        <v>46255</v>
      </c>
      <c r="J1836" s="2" t="s">
        <v>8109</v>
      </c>
      <c r="K1836" s="2"/>
      <c r="L1836" s="2"/>
      <c r="M1836" s="2" t="s">
        <v>90</v>
      </c>
      <c r="N1836" s="3"/>
      <c r="O1836" s="2"/>
      <c r="P1836" s="2"/>
      <c r="Q1836" s="2" t="s">
        <v>26</v>
      </c>
      <c r="R1836" s="2" t="s">
        <v>26</v>
      </c>
      <c r="S1836" s="2"/>
      <c r="T1836" s="3"/>
      <c r="U1836" s="2"/>
      <c r="V1836" s="2"/>
      <c r="W1836" s="2" t="s">
        <v>601</v>
      </c>
      <c r="X1836" s="2" t="s">
        <v>101</v>
      </c>
      <c r="Y1836" s="2" t="s">
        <v>494</v>
      </c>
      <c r="Z1836" s="2" t="s">
        <v>92</v>
      </c>
      <c r="AA1836" s="2" t="s">
        <v>90</v>
      </c>
      <c r="AB1836" s="2"/>
      <c r="AC1836" s="2" t="s">
        <v>93</v>
      </c>
      <c r="AD1836" s="2">
        <v>1</v>
      </c>
      <c r="AE1836" s="2" t="s">
        <v>692</v>
      </c>
      <c r="AF1836" s="2" t="s">
        <v>693</v>
      </c>
      <c r="AG1836" s="2" t="s">
        <v>103</v>
      </c>
      <c r="AH1836" s="2" t="s">
        <v>2</v>
      </c>
      <c r="AI1836" s="2" t="s">
        <v>699</v>
      </c>
      <c r="AJ1836" s="2" t="s">
        <v>138</v>
      </c>
      <c r="AK1836" s="2" t="s">
        <v>103</v>
      </c>
      <c r="AL1836" s="2" t="s">
        <v>103</v>
      </c>
      <c r="AM1836" s="2" t="s">
        <v>169</v>
      </c>
      <c r="AN1836" s="2" t="s">
        <v>8110</v>
      </c>
      <c r="AO1836" s="22">
        <v>0</v>
      </c>
      <c r="AP1836" s="22">
        <v>0</v>
      </c>
      <c r="AQ1836" s="22">
        <v>0</v>
      </c>
      <c r="AR1836" s="22">
        <v>0</v>
      </c>
      <c r="AS1836" s="25">
        <v>6000</v>
      </c>
      <c r="AT1836" s="25">
        <v>0</v>
      </c>
      <c r="AU1836" s="25">
        <v>6217</v>
      </c>
      <c r="AV1836" s="25">
        <v>0</v>
      </c>
      <c r="AW1836" s="25">
        <v>6000</v>
      </c>
      <c r="AX1836" s="25">
        <v>6217</v>
      </c>
      <c r="AY1836" s="25">
        <v>217</v>
      </c>
    </row>
    <row r="1837" spans="2:51" hidden="1">
      <c r="B1837" s="5" t="s">
        <v>18</v>
      </c>
      <c r="C1837" s="2" t="s">
        <v>99</v>
      </c>
      <c r="D1837" s="2"/>
      <c r="E1837" s="2"/>
      <c r="F1837" s="2"/>
      <c r="G1837" s="3">
        <v>46255</v>
      </c>
      <c r="H1837" s="2" t="s">
        <v>8111</v>
      </c>
      <c r="I1837" s="3">
        <v>46255</v>
      </c>
      <c r="J1837" s="2" t="s">
        <v>8112</v>
      </c>
      <c r="K1837" s="2"/>
      <c r="L1837" s="2"/>
      <c r="M1837" s="2" t="s">
        <v>90</v>
      </c>
      <c r="N1837" s="3"/>
      <c r="O1837" s="2" t="s">
        <v>8113</v>
      </c>
      <c r="P1837" s="2"/>
      <c r="Q1837" s="2" t="s">
        <v>32</v>
      </c>
      <c r="R1837" s="2" t="s">
        <v>32</v>
      </c>
      <c r="S1837" s="2"/>
      <c r="T1837" s="3">
        <v>46255</v>
      </c>
      <c r="U1837" s="2" t="s">
        <v>8114</v>
      </c>
      <c r="V1837" s="2"/>
      <c r="W1837" s="2" t="s">
        <v>1169</v>
      </c>
      <c r="X1837" s="2" t="s">
        <v>91</v>
      </c>
      <c r="Y1837" s="2" t="s">
        <v>1170</v>
      </c>
      <c r="Z1837" s="2" t="s">
        <v>92</v>
      </c>
      <c r="AA1837" s="2" t="s">
        <v>90</v>
      </c>
      <c r="AB1837" s="2"/>
      <c r="AC1837" s="2" t="s">
        <v>114</v>
      </c>
      <c r="AD1837" s="2">
        <v>1</v>
      </c>
      <c r="AE1837" s="2" t="s">
        <v>1273</v>
      </c>
      <c r="AF1837" s="2" t="s">
        <v>1274</v>
      </c>
      <c r="AG1837" s="2" t="s">
        <v>103</v>
      </c>
      <c r="AH1837" s="2" t="s">
        <v>214</v>
      </c>
      <c r="AI1837" s="2" t="s">
        <v>1275</v>
      </c>
      <c r="AJ1837" s="2" t="s">
        <v>232</v>
      </c>
      <c r="AK1837" s="2" t="s">
        <v>5</v>
      </c>
      <c r="AL1837" s="2" t="s">
        <v>5</v>
      </c>
      <c r="AM1837" s="2" t="s">
        <v>178</v>
      </c>
      <c r="AN1837" s="2"/>
      <c r="AO1837" s="22">
        <v>0</v>
      </c>
      <c r="AP1837" s="22">
        <v>0</v>
      </c>
      <c r="AQ1837" s="22">
        <v>0</v>
      </c>
      <c r="AR1837" s="22">
        <v>0</v>
      </c>
      <c r="AS1837" s="25">
        <v>36000</v>
      </c>
      <c r="AT1837" s="25">
        <v>0</v>
      </c>
      <c r="AU1837" s="25">
        <v>49976</v>
      </c>
      <c r="AV1837" s="25">
        <v>0</v>
      </c>
      <c r="AW1837" s="25">
        <v>36000</v>
      </c>
      <c r="AX1837" s="25">
        <v>49976</v>
      </c>
      <c r="AY1837" s="25">
        <v>13976</v>
      </c>
    </row>
    <row r="1838" spans="2:51" hidden="1">
      <c r="B1838" s="5" t="s">
        <v>18</v>
      </c>
      <c r="C1838" s="2" t="s">
        <v>107</v>
      </c>
      <c r="D1838" s="2" t="s">
        <v>100</v>
      </c>
      <c r="E1838" s="2"/>
      <c r="F1838" s="2" t="s">
        <v>88</v>
      </c>
      <c r="G1838" s="3">
        <v>46255</v>
      </c>
      <c r="H1838" s="2" t="s">
        <v>8115</v>
      </c>
      <c r="I1838" s="3">
        <v>46255</v>
      </c>
      <c r="J1838" s="2" t="s">
        <v>8116</v>
      </c>
      <c r="K1838" s="2"/>
      <c r="L1838" s="2"/>
      <c r="M1838" s="2" t="s">
        <v>90</v>
      </c>
      <c r="N1838" s="3"/>
      <c r="O1838" s="2"/>
      <c r="P1838" s="2"/>
      <c r="Q1838" s="2" t="s">
        <v>537</v>
      </c>
      <c r="R1838" s="2" t="s">
        <v>537</v>
      </c>
      <c r="S1838" s="2"/>
      <c r="T1838" s="3"/>
      <c r="U1838" s="2"/>
      <c r="V1838" s="2"/>
      <c r="W1838" s="2" t="s">
        <v>274</v>
      </c>
      <c r="X1838" s="2" t="s">
        <v>151</v>
      </c>
      <c r="Y1838" s="2" t="s">
        <v>275</v>
      </c>
      <c r="Z1838" s="2" t="s">
        <v>92</v>
      </c>
      <c r="AA1838" s="2" t="s">
        <v>90</v>
      </c>
      <c r="AB1838" s="2"/>
      <c r="AC1838" s="2" t="s">
        <v>93</v>
      </c>
      <c r="AD1838" s="2">
        <v>1</v>
      </c>
      <c r="AE1838" s="2" t="s">
        <v>108</v>
      </c>
      <c r="AF1838" s="2" t="s">
        <v>109</v>
      </c>
      <c r="AG1838" s="2" t="s">
        <v>103</v>
      </c>
      <c r="AH1838" s="2" t="s">
        <v>106</v>
      </c>
      <c r="AI1838" s="2" t="s">
        <v>109</v>
      </c>
      <c r="AJ1838" s="2" t="s">
        <v>110</v>
      </c>
      <c r="AK1838" s="2" t="s">
        <v>111</v>
      </c>
      <c r="AL1838" s="2" t="s">
        <v>103</v>
      </c>
      <c r="AM1838" s="2" t="s">
        <v>104</v>
      </c>
      <c r="AN1838" s="2" t="s">
        <v>8117</v>
      </c>
      <c r="AO1838" s="22">
        <v>0</v>
      </c>
      <c r="AP1838" s="22">
        <v>0</v>
      </c>
      <c r="AQ1838" s="22">
        <v>0</v>
      </c>
      <c r="AR1838" s="22">
        <v>0</v>
      </c>
      <c r="AS1838" s="25">
        <v>49800</v>
      </c>
      <c r="AT1838" s="25">
        <v>0</v>
      </c>
      <c r="AU1838" s="25">
        <v>56909.35</v>
      </c>
      <c r="AV1838" s="25">
        <v>0</v>
      </c>
      <c r="AW1838" s="25">
        <v>49800</v>
      </c>
      <c r="AX1838" s="25">
        <v>56909.35</v>
      </c>
      <c r="AY1838" s="25">
        <v>7109.35</v>
      </c>
    </row>
    <row r="1839" spans="2:51" hidden="1">
      <c r="B1839" s="5" t="s">
        <v>18</v>
      </c>
      <c r="C1839" s="2" t="s">
        <v>107</v>
      </c>
      <c r="D1839" s="2" t="s">
        <v>100</v>
      </c>
      <c r="E1839" s="2"/>
      <c r="F1839" s="2" t="s">
        <v>88</v>
      </c>
      <c r="G1839" s="3">
        <v>46255</v>
      </c>
      <c r="H1839" s="2" t="s">
        <v>8118</v>
      </c>
      <c r="I1839" s="3">
        <v>46255</v>
      </c>
      <c r="J1839" s="2" t="s">
        <v>8119</v>
      </c>
      <c r="K1839" s="2"/>
      <c r="L1839" s="2"/>
      <c r="M1839" s="2" t="s">
        <v>90</v>
      </c>
      <c r="N1839" s="3"/>
      <c r="O1839" s="2"/>
      <c r="P1839" s="2"/>
      <c r="Q1839" s="2" t="s">
        <v>537</v>
      </c>
      <c r="R1839" s="2" t="s">
        <v>537</v>
      </c>
      <c r="S1839" s="2"/>
      <c r="T1839" s="3"/>
      <c r="U1839" s="2"/>
      <c r="V1839" s="2"/>
      <c r="W1839" s="2" t="s">
        <v>468</v>
      </c>
      <c r="X1839" s="2" t="s">
        <v>113</v>
      </c>
      <c r="Y1839" s="2" t="s">
        <v>473</v>
      </c>
      <c r="Z1839" s="2" t="s">
        <v>92</v>
      </c>
      <c r="AA1839" s="2" t="s">
        <v>90</v>
      </c>
      <c r="AB1839" s="2"/>
      <c r="AC1839" s="2" t="s">
        <v>93</v>
      </c>
      <c r="AD1839" s="2">
        <v>1</v>
      </c>
      <c r="AE1839" s="2" t="s">
        <v>108</v>
      </c>
      <c r="AF1839" s="2" t="s">
        <v>109</v>
      </c>
      <c r="AG1839" s="2" t="s">
        <v>103</v>
      </c>
      <c r="AH1839" s="2" t="s">
        <v>106</v>
      </c>
      <c r="AI1839" s="2" t="s">
        <v>109</v>
      </c>
      <c r="AJ1839" s="2" t="s">
        <v>110</v>
      </c>
      <c r="AK1839" s="2" t="s">
        <v>111</v>
      </c>
      <c r="AL1839" s="2" t="s">
        <v>103</v>
      </c>
      <c r="AM1839" s="2" t="s">
        <v>104</v>
      </c>
      <c r="AN1839" s="2" t="s">
        <v>8120</v>
      </c>
      <c r="AO1839" s="22">
        <v>0</v>
      </c>
      <c r="AP1839" s="22">
        <v>0</v>
      </c>
      <c r="AQ1839" s="22">
        <v>0</v>
      </c>
      <c r="AR1839" s="22">
        <v>0</v>
      </c>
      <c r="AS1839" s="25">
        <v>33200</v>
      </c>
      <c r="AT1839" s="25">
        <v>0</v>
      </c>
      <c r="AU1839" s="25">
        <v>38181.89</v>
      </c>
      <c r="AV1839" s="25">
        <v>0</v>
      </c>
      <c r="AW1839" s="25">
        <v>33200</v>
      </c>
      <c r="AX1839" s="25">
        <v>38181.89</v>
      </c>
      <c r="AY1839" s="25">
        <v>4981.8900000000003</v>
      </c>
    </row>
    <row r="1840" spans="2:51" hidden="1">
      <c r="B1840" s="5" t="s">
        <v>18</v>
      </c>
      <c r="C1840" s="2" t="s">
        <v>107</v>
      </c>
      <c r="D1840" s="2" t="s">
        <v>100</v>
      </c>
      <c r="E1840" s="2"/>
      <c r="F1840" s="2" t="s">
        <v>88</v>
      </c>
      <c r="G1840" s="3">
        <v>46255</v>
      </c>
      <c r="H1840" s="2" t="s">
        <v>8121</v>
      </c>
      <c r="I1840" s="3">
        <v>46255</v>
      </c>
      <c r="J1840" s="2" t="s">
        <v>8122</v>
      </c>
      <c r="K1840" s="2"/>
      <c r="L1840" s="2"/>
      <c r="M1840" s="2" t="s">
        <v>90</v>
      </c>
      <c r="N1840" s="3"/>
      <c r="O1840" s="2"/>
      <c r="P1840" s="2"/>
      <c r="Q1840" s="2" t="s">
        <v>537</v>
      </c>
      <c r="R1840" s="2" t="s">
        <v>537</v>
      </c>
      <c r="S1840" s="2"/>
      <c r="T1840" s="3"/>
      <c r="U1840" s="2"/>
      <c r="V1840" s="2"/>
      <c r="W1840" s="2" t="s">
        <v>495</v>
      </c>
      <c r="X1840" s="2" t="s">
        <v>113</v>
      </c>
      <c r="Y1840" s="2" t="s">
        <v>360</v>
      </c>
      <c r="Z1840" s="2" t="s">
        <v>92</v>
      </c>
      <c r="AA1840" s="2" t="s">
        <v>90</v>
      </c>
      <c r="AB1840" s="2"/>
      <c r="AC1840" s="2" t="s">
        <v>93</v>
      </c>
      <c r="AD1840" s="2">
        <v>1</v>
      </c>
      <c r="AE1840" s="2" t="s">
        <v>108</v>
      </c>
      <c r="AF1840" s="2" t="s">
        <v>109</v>
      </c>
      <c r="AG1840" s="2" t="s">
        <v>103</v>
      </c>
      <c r="AH1840" s="2" t="s">
        <v>106</v>
      </c>
      <c r="AI1840" s="2" t="s">
        <v>109</v>
      </c>
      <c r="AJ1840" s="2" t="s">
        <v>110</v>
      </c>
      <c r="AK1840" s="2" t="s">
        <v>111</v>
      </c>
      <c r="AL1840" s="2" t="s">
        <v>103</v>
      </c>
      <c r="AM1840" s="2" t="s">
        <v>104</v>
      </c>
      <c r="AN1840" s="2" t="s">
        <v>8123</v>
      </c>
      <c r="AO1840" s="22">
        <v>0</v>
      </c>
      <c r="AP1840" s="22">
        <v>0</v>
      </c>
      <c r="AQ1840" s="22">
        <v>0</v>
      </c>
      <c r="AR1840" s="22">
        <v>0</v>
      </c>
      <c r="AS1840" s="25">
        <v>58100</v>
      </c>
      <c r="AT1840" s="25">
        <v>0</v>
      </c>
      <c r="AU1840" s="25">
        <v>68055.839999999997</v>
      </c>
      <c r="AV1840" s="25">
        <v>0</v>
      </c>
      <c r="AW1840" s="25">
        <v>58100</v>
      </c>
      <c r="AX1840" s="25">
        <v>68055.839999999997</v>
      </c>
      <c r="AY1840" s="25">
        <v>9955.84</v>
      </c>
    </row>
    <row r="1841" spans="2:51" hidden="1">
      <c r="B1841" s="5" t="s">
        <v>18</v>
      </c>
      <c r="C1841" s="2" t="s">
        <v>107</v>
      </c>
      <c r="D1841" s="2" t="s">
        <v>100</v>
      </c>
      <c r="E1841" s="2"/>
      <c r="F1841" s="2" t="s">
        <v>88</v>
      </c>
      <c r="G1841" s="3">
        <v>46255</v>
      </c>
      <c r="H1841" s="2" t="s">
        <v>8124</v>
      </c>
      <c r="I1841" s="3">
        <v>46255</v>
      </c>
      <c r="J1841" s="2" t="s">
        <v>8125</v>
      </c>
      <c r="K1841" s="2"/>
      <c r="L1841" s="2"/>
      <c r="M1841" s="2" t="s">
        <v>90</v>
      </c>
      <c r="N1841" s="3"/>
      <c r="O1841" s="2"/>
      <c r="P1841" s="2"/>
      <c r="Q1841" s="2" t="s">
        <v>537</v>
      </c>
      <c r="R1841" s="2" t="s">
        <v>537</v>
      </c>
      <c r="S1841" s="2"/>
      <c r="T1841" s="3"/>
      <c r="U1841" s="2"/>
      <c r="V1841" s="2"/>
      <c r="W1841" s="2" t="s">
        <v>1007</v>
      </c>
      <c r="X1841" s="2" t="s">
        <v>151</v>
      </c>
      <c r="Y1841" s="2" t="s">
        <v>756</v>
      </c>
      <c r="Z1841" s="2" t="s">
        <v>92</v>
      </c>
      <c r="AA1841" s="2" t="s">
        <v>90</v>
      </c>
      <c r="AB1841" s="2"/>
      <c r="AC1841" s="2" t="s">
        <v>93</v>
      </c>
      <c r="AD1841" s="2">
        <v>1</v>
      </c>
      <c r="AE1841" s="2" t="s">
        <v>108</v>
      </c>
      <c r="AF1841" s="2" t="s">
        <v>109</v>
      </c>
      <c r="AG1841" s="2" t="s">
        <v>103</v>
      </c>
      <c r="AH1841" s="2" t="s">
        <v>106</v>
      </c>
      <c r="AI1841" s="2" t="s">
        <v>109</v>
      </c>
      <c r="AJ1841" s="2" t="s">
        <v>110</v>
      </c>
      <c r="AK1841" s="2" t="s">
        <v>111</v>
      </c>
      <c r="AL1841" s="2" t="s">
        <v>103</v>
      </c>
      <c r="AM1841" s="2" t="s">
        <v>104</v>
      </c>
      <c r="AN1841" s="2" t="s">
        <v>8126</v>
      </c>
      <c r="AO1841" s="22">
        <v>0</v>
      </c>
      <c r="AP1841" s="22">
        <v>0</v>
      </c>
      <c r="AQ1841" s="22">
        <v>0</v>
      </c>
      <c r="AR1841" s="22">
        <v>0</v>
      </c>
      <c r="AS1841" s="25">
        <v>66400</v>
      </c>
      <c r="AT1841" s="25">
        <v>0</v>
      </c>
      <c r="AU1841" s="25">
        <v>77886.899999999994</v>
      </c>
      <c r="AV1841" s="25">
        <v>0</v>
      </c>
      <c r="AW1841" s="25">
        <v>66400</v>
      </c>
      <c r="AX1841" s="25">
        <v>77886.899999999994</v>
      </c>
      <c r="AY1841" s="25">
        <v>11486.9</v>
      </c>
    </row>
    <row r="1842" spans="2:51" hidden="1">
      <c r="B1842" s="5" t="s">
        <v>18</v>
      </c>
      <c r="C1842" s="2" t="s">
        <v>107</v>
      </c>
      <c r="D1842" s="2" t="s">
        <v>100</v>
      </c>
      <c r="E1842" s="2"/>
      <c r="F1842" s="2" t="s">
        <v>88</v>
      </c>
      <c r="G1842" s="3">
        <v>46255</v>
      </c>
      <c r="H1842" s="2" t="s">
        <v>8127</v>
      </c>
      <c r="I1842" s="3">
        <v>46255</v>
      </c>
      <c r="J1842" s="2" t="s">
        <v>8128</v>
      </c>
      <c r="K1842" s="2"/>
      <c r="L1842" s="2"/>
      <c r="M1842" s="2" t="s">
        <v>90</v>
      </c>
      <c r="N1842" s="3"/>
      <c r="O1842" s="2"/>
      <c r="P1842" s="2"/>
      <c r="Q1842" s="2" t="s">
        <v>537</v>
      </c>
      <c r="R1842" s="2" t="s">
        <v>537</v>
      </c>
      <c r="S1842" s="2"/>
      <c r="T1842" s="3"/>
      <c r="U1842" s="2"/>
      <c r="V1842" s="2"/>
      <c r="W1842" s="2" t="s">
        <v>685</v>
      </c>
      <c r="X1842" s="2" t="s">
        <v>151</v>
      </c>
      <c r="Y1842" s="2" t="s">
        <v>647</v>
      </c>
      <c r="Z1842" s="2" t="s">
        <v>92</v>
      </c>
      <c r="AA1842" s="2" t="s">
        <v>90</v>
      </c>
      <c r="AB1842" s="2"/>
      <c r="AC1842" s="2" t="s">
        <v>93</v>
      </c>
      <c r="AD1842" s="2">
        <v>1</v>
      </c>
      <c r="AE1842" s="2" t="s">
        <v>108</v>
      </c>
      <c r="AF1842" s="2" t="s">
        <v>109</v>
      </c>
      <c r="AG1842" s="2" t="s">
        <v>103</v>
      </c>
      <c r="AH1842" s="2" t="s">
        <v>106</v>
      </c>
      <c r="AI1842" s="2" t="s">
        <v>109</v>
      </c>
      <c r="AJ1842" s="2" t="s">
        <v>110</v>
      </c>
      <c r="AK1842" s="2" t="s">
        <v>111</v>
      </c>
      <c r="AL1842" s="2" t="s">
        <v>103</v>
      </c>
      <c r="AM1842" s="2" t="s">
        <v>104</v>
      </c>
      <c r="AN1842" s="2" t="s">
        <v>8129</v>
      </c>
      <c r="AO1842" s="22">
        <v>0</v>
      </c>
      <c r="AP1842" s="22">
        <v>0</v>
      </c>
      <c r="AQ1842" s="22">
        <v>0</v>
      </c>
      <c r="AR1842" s="22">
        <v>0</v>
      </c>
      <c r="AS1842" s="25">
        <v>41500</v>
      </c>
      <c r="AT1842" s="25">
        <v>0</v>
      </c>
      <c r="AU1842" s="25">
        <v>49120.67</v>
      </c>
      <c r="AV1842" s="25">
        <v>0</v>
      </c>
      <c r="AW1842" s="25">
        <v>41500</v>
      </c>
      <c r="AX1842" s="25">
        <v>49120.67</v>
      </c>
      <c r="AY1842" s="25">
        <v>7620.67</v>
      </c>
    </row>
    <row r="1843" spans="2:51" hidden="1">
      <c r="B1843" s="5" t="s">
        <v>18</v>
      </c>
      <c r="C1843" s="2" t="s">
        <v>107</v>
      </c>
      <c r="D1843" s="2" t="s">
        <v>100</v>
      </c>
      <c r="E1843" s="2"/>
      <c r="F1843" s="2" t="s">
        <v>88</v>
      </c>
      <c r="G1843" s="3">
        <v>46255</v>
      </c>
      <c r="H1843" s="2" t="s">
        <v>8130</v>
      </c>
      <c r="I1843" s="3">
        <v>46255</v>
      </c>
      <c r="J1843" s="2" t="s">
        <v>8131</v>
      </c>
      <c r="K1843" s="2"/>
      <c r="L1843" s="2"/>
      <c r="M1843" s="2" t="s">
        <v>90</v>
      </c>
      <c r="N1843" s="3"/>
      <c r="O1843" s="2"/>
      <c r="P1843" s="2"/>
      <c r="Q1843" s="2" t="s">
        <v>537</v>
      </c>
      <c r="R1843" s="2" t="s">
        <v>537</v>
      </c>
      <c r="S1843" s="2"/>
      <c r="T1843" s="3"/>
      <c r="U1843" s="2"/>
      <c r="V1843" s="2"/>
      <c r="W1843" s="2" t="s">
        <v>685</v>
      </c>
      <c r="X1843" s="2" t="s">
        <v>151</v>
      </c>
      <c r="Y1843" s="2" t="s">
        <v>647</v>
      </c>
      <c r="Z1843" s="2" t="s">
        <v>92</v>
      </c>
      <c r="AA1843" s="2" t="s">
        <v>90</v>
      </c>
      <c r="AB1843" s="2"/>
      <c r="AC1843" s="2" t="s">
        <v>93</v>
      </c>
      <c r="AD1843" s="2">
        <v>1</v>
      </c>
      <c r="AE1843" s="2" t="s">
        <v>110</v>
      </c>
      <c r="AF1843" s="2" t="s">
        <v>111</v>
      </c>
      <c r="AG1843" s="2" t="s">
        <v>103</v>
      </c>
      <c r="AH1843" s="2" t="s">
        <v>104</v>
      </c>
      <c r="AI1843" s="2" t="s">
        <v>381</v>
      </c>
      <c r="AJ1843" s="2" t="s">
        <v>108</v>
      </c>
      <c r="AK1843" s="2" t="s">
        <v>109</v>
      </c>
      <c r="AL1843" s="2" t="s">
        <v>103</v>
      </c>
      <c r="AM1843" s="2" t="s">
        <v>106</v>
      </c>
      <c r="AN1843" s="2" t="s">
        <v>8132</v>
      </c>
      <c r="AO1843" s="22">
        <v>0</v>
      </c>
      <c r="AP1843" s="22">
        <v>0</v>
      </c>
      <c r="AQ1843" s="22">
        <v>0</v>
      </c>
      <c r="AR1843" s="22">
        <v>0</v>
      </c>
      <c r="AS1843" s="25">
        <v>5500</v>
      </c>
      <c r="AT1843" s="25">
        <v>0</v>
      </c>
      <c r="AU1843" s="25">
        <v>7659</v>
      </c>
      <c r="AV1843" s="25">
        <v>0</v>
      </c>
      <c r="AW1843" s="25">
        <v>5500</v>
      </c>
      <c r="AX1843" s="25">
        <v>7659</v>
      </c>
      <c r="AY1843" s="25">
        <v>2159</v>
      </c>
    </row>
    <row r="1844" spans="2:51" hidden="1">
      <c r="B1844" s="5" t="s">
        <v>18</v>
      </c>
      <c r="C1844" s="2" t="s">
        <v>107</v>
      </c>
      <c r="D1844" s="2" t="s">
        <v>100</v>
      </c>
      <c r="E1844" s="2"/>
      <c r="F1844" s="2" t="s">
        <v>88</v>
      </c>
      <c r="G1844" s="3">
        <v>46255</v>
      </c>
      <c r="H1844" s="2" t="s">
        <v>8133</v>
      </c>
      <c r="I1844" s="3">
        <v>46255</v>
      </c>
      <c r="J1844" s="2" t="s">
        <v>8134</v>
      </c>
      <c r="K1844" s="2"/>
      <c r="L1844" s="2"/>
      <c r="M1844" s="2" t="s">
        <v>90</v>
      </c>
      <c r="N1844" s="3"/>
      <c r="O1844" s="2"/>
      <c r="P1844" s="2"/>
      <c r="Q1844" s="2" t="s">
        <v>537</v>
      </c>
      <c r="R1844" s="2" t="s">
        <v>537</v>
      </c>
      <c r="S1844" s="2"/>
      <c r="T1844" s="3"/>
      <c r="U1844" s="2"/>
      <c r="V1844" s="2"/>
      <c r="W1844" s="2" t="s">
        <v>3215</v>
      </c>
      <c r="X1844" s="2" t="s">
        <v>261</v>
      </c>
      <c r="Y1844" s="2" t="s">
        <v>262</v>
      </c>
      <c r="Z1844" s="2" t="s">
        <v>92</v>
      </c>
      <c r="AA1844" s="2" t="s">
        <v>90</v>
      </c>
      <c r="AB1844" s="2"/>
      <c r="AC1844" s="2" t="s">
        <v>93</v>
      </c>
      <c r="AD1844" s="2">
        <v>1</v>
      </c>
      <c r="AE1844" s="2" t="s">
        <v>108</v>
      </c>
      <c r="AF1844" s="2" t="s">
        <v>109</v>
      </c>
      <c r="AG1844" s="2" t="s">
        <v>103</v>
      </c>
      <c r="AH1844" s="2" t="s">
        <v>106</v>
      </c>
      <c r="AI1844" s="2" t="s">
        <v>109</v>
      </c>
      <c r="AJ1844" s="2" t="s">
        <v>110</v>
      </c>
      <c r="AK1844" s="2" t="s">
        <v>111</v>
      </c>
      <c r="AL1844" s="2" t="s">
        <v>103</v>
      </c>
      <c r="AM1844" s="2" t="s">
        <v>104</v>
      </c>
      <c r="AN1844" s="2" t="s">
        <v>8135</v>
      </c>
      <c r="AO1844" s="22">
        <v>0</v>
      </c>
      <c r="AP1844" s="22">
        <v>0</v>
      </c>
      <c r="AQ1844" s="22">
        <v>0</v>
      </c>
      <c r="AR1844" s="22">
        <v>0</v>
      </c>
      <c r="AS1844" s="25">
        <v>91300</v>
      </c>
      <c r="AT1844" s="25">
        <v>0</v>
      </c>
      <c r="AU1844" s="25">
        <v>106981.99</v>
      </c>
      <c r="AV1844" s="25">
        <v>0</v>
      </c>
      <c r="AW1844" s="25">
        <v>91300</v>
      </c>
      <c r="AX1844" s="25">
        <v>106981.99</v>
      </c>
      <c r="AY1844" s="25">
        <v>15681.99</v>
      </c>
    </row>
    <row r="1845" spans="2:51" hidden="1">
      <c r="B1845" s="5" t="s">
        <v>18</v>
      </c>
      <c r="C1845" s="2" t="s">
        <v>107</v>
      </c>
      <c r="D1845" s="2" t="s">
        <v>100</v>
      </c>
      <c r="E1845" s="2"/>
      <c r="F1845" s="2" t="s">
        <v>88</v>
      </c>
      <c r="G1845" s="3">
        <v>46255</v>
      </c>
      <c r="H1845" s="2" t="s">
        <v>8136</v>
      </c>
      <c r="I1845" s="3">
        <v>46255</v>
      </c>
      <c r="J1845" s="2" t="s">
        <v>8137</v>
      </c>
      <c r="K1845" s="2"/>
      <c r="L1845" s="2"/>
      <c r="M1845" s="2" t="s">
        <v>90</v>
      </c>
      <c r="N1845" s="3"/>
      <c r="O1845" s="2"/>
      <c r="P1845" s="2"/>
      <c r="Q1845" s="2" t="s">
        <v>537</v>
      </c>
      <c r="R1845" s="2" t="s">
        <v>537</v>
      </c>
      <c r="S1845" s="2"/>
      <c r="T1845" s="3"/>
      <c r="U1845" s="2"/>
      <c r="V1845" s="2"/>
      <c r="W1845" s="2" t="s">
        <v>376</v>
      </c>
      <c r="X1845" s="2" t="s">
        <v>91</v>
      </c>
      <c r="Y1845" s="2" t="s">
        <v>377</v>
      </c>
      <c r="Z1845" s="2" t="s">
        <v>92</v>
      </c>
      <c r="AA1845" s="2" t="s">
        <v>90</v>
      </c>
      <c r="AB1845" s="2"/>
      <c r="AC1845" s="2" t="s">
        <v>93</v>
      </c>
      <c r="AD1845" s="2">
        <v>1</v>
      </c>
      <c r="AE1845" s="2" t="s">
        <v>108</v>
      </c>
      <c r="AF1845" s="2" t="s">
        <v>109</v>
      </c>
      <c r="AG1845" s="2" t="s">
        <v>103</v>
      </c>
      <c r="AH1845" s="2" t="s">
        <v>106</v>
      </c>
      <c r="AI1845" s="2" t="s">
        <v>109</v>
      </c>
      <c r="AJ1845" s="2" t="s">
        <v>110</v>
      </c>
      <c r="AK1845" s="2" t="s">
        <v>111</v>
      </c>
      <c r="AL1845" s="2" t="s">
        <v>103</v>
      </c>
      <c r="AM1845" s="2" t="s">
        <v>104</v>
      </c>
      <c r="AN1845" s="2" t="s">
        <v>8138</v>
      </c>
      <c r="AO1845" s="22">
        <v>0</v>
      </c>
      <c r="AP1845" s="22">
        <v>0</v>
      </c>
      <c r="AQ1845" s="22">
        <v>0</v>
      </c>
      <c r="AR1845" s="22">
        <v>0</v>
      </c>
      <c r="AS1845" s="25">
        <v>41500</v>
      </c>
      <c r="AT1845" s="25">
        <v>0</v>
      </c>
      <c r="AU1845" s="25">
        <v>48653.35</v>
      </c>
      <c r="AV1845" s="25">
        <v>0</v>
      </c>
      <c r="AW1845" s="25">
        <v>41500</v>
      </c>
      <c r="AX1845" s="25">
        <v>48653.35</v>
      </c>
      <c r="AY1845" s="25">
        <v>7153.35</v>
      </c>
    </row>
    <row r="1846" spans="2:51" hidden="1">
      <c r="B1846" s="5" t="s">
        <v>18</v>
      </c>
      <c r="C1846" s="2" t="s">
        <v>107</v>
      </c>
      <c r="D1846" s="2" t="s">
        <v>100</v>
      </c>
      <c r="E1846" s="2"/>
      <c r="F1846" s="2" t="s">
        <v>88</v>
      </c>
      <c r="G1846" s="3">
        <v>46255</v>
      </c>
      <c r="H1846" s="2" t="s">
        <v>8139</v>
      </c>
      <c r="I1846" s="3">
        <v>46255</v>
      </c>
      <c r="J1846" s="2" t="s">
        <v>8140</v>
      </c>
      <c r="K1846" s="2"/>
      <c r="L1846" s="2"/>
      <c r="M1846" s="2" t="s">
        <v>90</v>
      </c>
      <c r="N1846" s="3"/>
      <c r="O1846" s="2"/>
      <c r="P1846" s="2"/>
      <c r="Q1846" s="2" t="s">
        <v>537</v>
      </c>
      <c r="R1846" s="2" t="s">
        <v>537</v>
      </c>
      <c r="S1846" s="2"/>
      <c r="T1846" s="3"/>
      <c r="U1846" s="2"/>
      <c r="V1846" s="2"/>
      <c r="W1846" s="2" t="s">
        <v>755</v>
      </c>
      <c r="X1846" s="2" t="s">
        <v>261</v>
      </c>
      <c r="Y1846" s="2" t="s">
        <v>665</v>
      </c>
      <c r="Z1846" s="2" t="s">
        <v>92</v>
      </c>
      <c r="AA1846" s="2" t="s">
        <v>90</v>
      </c>
      <c r="AB1846" s="2"/>
      <c r="AC1846" s="2" t="s">
        <v>93</v>
      </c>
      <c r="AD1846" s="2">
        <v>1</v>
      </c>
      <c r="AE1846" s="2" t="s">
        <v>108</v>
      </c>
      <c r="AF1846" s="2" t="s">
        <v>109</v>
      </c>
      <c r="AG1846" s="2" t="s">
        <v>103</v>
      </c>
      <c r="AH1846" s="2" t="s">
        <v>106</v>
      </c>
      <c r="AI1846" s="2" t="s">
        <v>109</v>
      </c>
      <c r="AJ1846" s="2" t="s">
        <v>110</v>
      </c>
      <c r="AK1846" s="2" t="s">
        <v>111</v>
      </c>
      <c r="AL1846" s="2" t="s">
        <v>103</v>
      </c>
      <c r="AM1846" s="2" t="s">
        <v>104</v>
      </c>
      <c r="AN1846" s="2" t="s">
        <v>8141</v>
      </c>
      <c r="AO1846" s="22">
        <v>0</v>
      </c>
      <c r="AP1846" s="22">
        <v>0</v>
      </c>
      <c r="AQ1846" s="22">
        <v>0</v>
      </c>
      <c r="AR1846" s="22">
        <v>0</v>
      </c>
      <c r="AS1846" s="25">
        <v>49800</v>
      </c>
      <c r="AT1846" s="25">
        <v>0</v>
      </c>
      <c r="AU1846" s="25">
        <v>57930.559999999998</v>
      </c>
      <c r="AV1846" s="25">
        <v>0</v>
      </c>
      <c r="AW1846" s="25">
        <v>49800</v>
      </c>
      <c r="AX1846" s="25">
        <v>57930.559999999998</v>
      </c>
      <c r="AY1846" s="25">
        <v>8130.56</v>
      </c>
    </row>
    <row r="1847" spans="2:51" hidden="1">
      <c r="B1847" s="5" t="s">
        <v>18</v>
      </c>
      <c r="C1847" s="2" t="s">
        <v>107</v>
      </c>
      <c r="D1847" s="2" t="s">
        <v>100</v>
      </c>
      <c r="E1847" s="2"/>
      <c r="F1847" s="2" t="s">
        <v>88</v>
      </c>
      <c r="G1847" s="3">
        <v>46255</v>
      </c>
      <c r="H1847" s="2" t="s">
        <v>8142</v>
      </c>
      <c r="I1847" s="3">
        <v>46255</v>
      </c>
      <c r="J1847" s="2" t="s">
        <v>8143</v>
      </c>
      <c r="K1847" s="2"/>
      <c r="L1847" s="2"/>
      <c r="M1847" s="2" t="s">
        <v>90</v>
      </c>
      <c r="N1847" s="3"/>
      <c r="O1847" s="2"/>
      <c r="P1847" s="2"/>
      <c r="Q1847" s="2" t="s">
        <v>537</v>
      </c>
      <c r="R1847" s="2" t="s">
        <v>537</v>
      </c>
      <c r="S1847" s="2"/>
      <c r="T1847" s="3"/>
      <c r="U1847" s="2"/>
      <c r="V1847" s="2"/>
      <c r="W1847" s="2" t="s">
        <v>608</v>
      </c>
      <c r="X1847" s="2" t="s">
        <v>113</v>
      </c>
      <c r="Y1847" s="2" t="s">
        <v>841</v>
      </c>
      <c r="Z1847" s="2" t="s">
        <v>92</v>
      </c>
      <c r="AA1847" s="2" t="s">
        <v>90</v>
      </c>
      <c r="AB1847" s="2"/>
      <c r="AC1847" s="2" t="s">
        <v>93</v>
      </c>
      <c r="AD1847" s="2">
        <v>1</v>
      </c>
      <c r="AE1847" s="2" t="s">
        <v>108</v>
      </c>
      <c r="AF1847" s="2" t="s">
        <v>109</v>
      </c>
      <c r="AG1847" s="2" t="s">
        <v>103</v>
      </c>
      <c r="AH1847" s="2" t="s">
        <v>106</v>
      </c>
      <c r="AI1847" s="2" t="s">
        <v>109</v>
      </c>
      <c r="AJ1847" s="2" t="s">
        <v>110</v>
      </c>
      <c r="AK1847" s="2" t="s">
        <v>111</v>
      </c>
      <c r="AL1847" s="2" t="s">
        <v>103</v>
      </c>
      <c r="AM1847" s="2" t="s">
        <v>104</v>
      </c>
      <c r="AN1847" s="2" t="s">
        <v>8144</v>
      </c>
      <c r="AO1847" s="22">
        <v>0</v>
      </c>
      <c r="AP1847" s="22">
        <v>0</v>
      </c>
      <c r="AQ1847" s="22">
        <v>0</v>
      </c>
      <c r="AR1847" s="22">
        <v>0</v>
      </c>
      <c r="AS1847" s="25">
        <v>49800</v>
      </c>
      <c r="AT1847" s="25">
        <v>0</v>
      </c>
      <c r="AU1847" s="25">
        <v>59245.98</v>
      </c>
      <c r="AV1847" s="25">
        <v>0</v>
      </c>
      <c r="AW1847" s="25">
        <v>49800</v>
      </c>
      <c r="AX1847" s="25">
        <v>59245.98</v>
      </c>
      <c r="AY1847" s="25">
        <v>9445.98</v>
      </c>
    </row>
    <row r="1848" spans="2:51" hidden="1">
      <c r="B1848" s="5" t="s">
        <v>18</v>
      </c>
      <c r="C1848" s="2" t="s">
        <v>99</v>
      </c>
      <c r="D1848" s="2" t="s">
        <v>100</v>
      </c>
      <c r="E1848" s="2"/>
      <c r="F1848" s="2"/>
      <c r="G1848" s="3">
        <v>46255</v>
      </c>
      <c r="H1848" s="2" t="s">
        <v>8145</v>
      </c>
      <c r="I1848" s="3">
        <v>46255</v>
      </c>
      <c r="J1848" s="2" t="s">
        <v>8146</v>
      </c>
      <c r="K1848" s="2"/>
      <c r="L1848" s="2"/>
      <c r="M1848" s="2" t="s">
        <v>90</v>
      </c>
      <c r="N1848" s="3"/>
      <c r="O1848" s="2"/>
      <c r="P1848" s="2"/>
      <c r="Q1848" s="2" t="s">
        <v>486</v>
      </c>
      <c r="R1848" s="2" t="s">
        <v>486</v>
      </c>
      <c r="S1848" s="2" t="s">
        <v>486</v>
      </c>
      <c r="T1848" s="3"/>
      <c r="U1848" s="2"/>
      <c r="V1848" s="2"/>
      <c r="W1848" s="2" t="s">
        <v>491</v>
      </c>
      <c r="X1848" s="2" t="s">
        <v>118</v>
      </c>
      <c r="Y1848" s="2" t="s">
        <v>519</v>
      </c>
      <c r="Z1848" s="2" t="s">
        <v>92</v>
      </c>
      <c r="AA1848" s="2" t="s">
        <v>90</v>
      </c>
      <c r="AB1848" s="2"/>
      <c r="AC1848" s="2" t="s">
        <v>93</v>
      </c>
      <c r="AD1848" s="2">
        <v>1</v>
      </c>
      <c r="AE1848" s="2" t="s">
        <v>102</v>
      </c>
      <c r="AF1848" s="2" t="s">
        <v>102</v>
      </c>
      <c r="AG1848" s="2" t="s">
        <v>103</v>
      </c>
      <c r="AH1848" s="2" t="s">
        <v>104</v>
      </c>
      <c r="AI1848" s="2"/>
      <c r="AJ1848" s="2" t="s">
        <v>105</v>
      </c>
      <c r="AK1848" s="2" t="s">
        <v>484</v>
      </c>
      <c r="AL1848" s="2" t="s">
        <v>103</v>
      </c>
      <c r="AM1848" s="2" t="s">
        <v>106</v>
      </c>
      <c r="AN1848" s="2" t="s">
        <v>5653</v>
      </c>
      <c r="AO1848" s="22">
        <v>0</v>
      </c>
      <c r="AP1848" s="22">
        <v>0</v>
      </c>
      <c r="AQ1848" s="22">
        <v>0</v>
      </c>
      <c r="AR1848" s="22">
        <v>0</v>
      </c>
      <c r="AS1848" s="25">
        <v>14500</v>
      </c>
      <c r="AT1848" s="25">
        <v>0</v>
      </c>
      <c r="AU1848" s="25">
        <v>16118</v>
      </c>
      <c r="AV1848" s="25">
        <v>0</v>
      </c>
      <c r="AW1848" s="25">
        <v>14500</v>
      </c>
      <c r="AX1848" s="25">
        <v>16118</v>
      </c>
      <c r="AY1848" s="25">
        <v>1618</v>
      </c>
    </row>
    <row r="1849" spans="2:51" hidden="1">
      <c r="B1849" s="5" t="s">
        <v>18</v>
      </c>
      <c r="C1849" s="2" t="s">
        <v>99</v>
      </c>
      <c r="D1849" s="2"/>
      <c r="E1849" s="2"/>
      <c r="F1849" s="2"/>
      <c r="G1849" s="3">
        <v>46255</v>
      </c>
      <c r="H1849" s="2" t="s">
        <v>8147</v>
      </c>
      <c r="I1849" s="3">
        <v>46255</v>
      </c>
      <c r="J1849" s="2" t="s">
        <v>8148</v>
      </c>
      <c r="K1849" s="2"/>
      <c r="L1849" s="2"/>
      <c r="M1849" s="2" t="s">
        <v>90</v>
      </c>
      <c r="N1849" s="3"/>
      <c r="O1849" s="2" t="s">
        <v>8149</v>
      </c>
      <c r="P1849" s="2"/>
      <c r="Q1849" s="2" t="s">
        <v>24</v>
      </c>
      <c r="R1849" s="2" t="s">
        <v>24</v>
      </c>
      <c r="S1849" s="2"/>
      <c r="T1849" s="3"/>
      <c r="U1849" s="2"/>
      <c r="V1849" s="2"/>
      <c r="W1849" s="2" t="s">
        <v>687</v>
      </c>
      <c r="X1849" s="2" t="s">
        <v>91</v>
      </c>
      <c r="Y1849" s="2" t="s">
        <v>519</v>
      </c>
      <c r="Z1849" s="2" t="s">
        <v>92</v>
      </c>
      <c r="AA1849" s="2" t="s">
        <v>90</v>
      </c>
      <c r="AB1849" s="2"/>
      <c r="AC1849" s="2" t="s">
        <v>114</v>
      </c>
      <c r="AD1849" s="2">
        <v>1</v>
      </c>
      <c r="AE1849" s="2" t="s">
        <v>105</v>
      </c>
      <c r="AF1849" s="2" t="s">
        <v>484</v>
      </c>
      <c r="AG1849" s="2" t="s">
        <v>103</v>
      </c>
      <c r="AH1849" s="2" t="s">
        <v>106</v>
      </c>
      <c r="AI1849" s="2" t="s">
        <v>119</v>
      </c>
      <c r="AJ1849" s="2" t="s">
        <v>808</v>
      </c>
      <c r="AK1849" s="2" t="s">
        <v>809</v>
      </c>
      <c r="AL1849" s="2" t="s">
        <v>129</v>
      </c>
      <c r="AM1849" s="2" t="s">
        <v>150</v>
      </c>
      <c r="AN1849" s="2"/>
      <c r="AO1849" s="22">
        <v>0</v>
      </c>
      <c r="AP1849" s="22">
        <v>0</v>
      </c>
      <c r="AQ1849" s="22">
        <v>0</v>
      </c>
      <c r="AR1849" s="22">
        <v>0</v>
      </c>
      <c r="AS1849" s="25">
        <v>30000</v>
      </c>
      <c r="AT1849" s="25">
        <v>0</v>
      </c>
      <c r="AU1849" s="25">
        <v>32744</v>
      </c>
      <c r="AV1849" s="25">
        <v>0</v>
      </c>
      <c r="AW1849" s="25">
        <v>30000</v>
      </c>
      <c r="AX1849" s="25">
        <v>32744</v>
      </c>
      <c r="AY1849" s="25">
        <v>2744</v>
      </c>
    </row>
    <row r="1850" spans="2:51" hidden="1">
      <c r="B1850" s="5" t="s">
        <v>18</v>
      </c>
      <c r="C1850" s="2" t="s">
        <v>99</v>
      </c>
      <c r="D1850" s="2" t="s">
        <v>100</v>
      </c>
      <c r="E1850" s="2"/>
      <c r="F1850" s="2"/>
      <c r="G1850" s="3">
        <v>46255</v>
      </c>
      <c r="H1850" s="2" t="s">
        <v>8150</v>
      </c>
      <c r="I1850" s="3">
        <v>46255</v>
      </c>
      <c r="J1850" s="2" t="s">
        <v>8151</v>
      </c>
      <c r="K1850" s="2"/>
      <c r="L1850" s="2"/>
      <c r="M1850" s="2" t="s">
        <v>90</v>
      </c>
      <c r="N1850" s="3"/>
      <c r="O1850" s="2" t="s">
        <v>8152</v>
      </c>
      <c r="P1850" s="2"/>
      <c r="Q1850" s="2" t="s">
        <v>26</v>
      </c>
      <c r="R1850" s="2" t="s">
        <v>26</v>
      </c>
      <c r="S1850" s="2"/>
      <c r="T1850" s="3"/>
      <c r="U1850" s="2"/>
      <c r="V1850" s="2"/>
      <c r="W1850" s="2" t="s">
        <v>815</v>
      </c>
      <c r="X1850" s="2" t="s">
        <v>91</v>
      </c>
      <c r="Y1850" s="2" t="s">
        <v>519</v>
      </c>
      <c r="Z1850" s="2" t="s">
        <v>92</v>
      </c>
      <c r="AA1850" s="2" t="s">
        <v>90</v>
      </c>
      <c r="AB1850" s="2"/>
      <c r="AC1850" s="2" t="s">
        <v>93</v>
      </c>
      <c r="AD1850" s="2">
        <v>1</v>
      </c>
      <c r="AE1850" s="2" t="s">
        <v>692</v>
      </c>
      <c r="AF1850" s="2" t="s">
        <v>693</v>
      </c>
      <c r="AG1850" s="2" t="s">
        <v>103</v>
      </c>
      <c r="AH1850" s="2" t="s">
        <v>2</v>
      </c>
      <c r="AI1850" s="2" t="s">
        <v>699</v>
      </c>
      <c r="AJ1850" s="2" t="s">
        <v>731</v>
      </c>
      <c r="AK1850" s="2" t="s">
        <v>732</v>
      </c>
      <c r="AL1850" s="2" t="s">
        <v>103</v>
      </c>
      <c r="AM1850" s="2" t="s">
        <v>169</v>
      </c>
      <c r="AN1850" s="2"/>
      <c r="AO1850" s="22">
        <v>0</v>
      </c>
      <c r="AP1850" s="22">
        <v>0</v>
      </c>
      <c r="AQ1850" s="22">
        <v>0</v>
      </c>
      <c r="AR1850" s="22">
        <v>0</v>
      </c>
      <c r="AS1850" s="25">
        <v>5000</v>
      </c>
      <c r="AT1850" s="25">
        <v>0</v>
      </c>
      <c r="AU1850" s="25">
        <v>5579</v>
      </c>
      <c r="AV1850" s="25">
        <v>0</v>
      </c>
      <c r="AW1850" s="25">
        <v>5000</v>
      </c>
      <c r="AX1850" s="25">
        <v>5579</v>
      </c>
      <c r="AY1850" s="25">
        <v>579</v>
      </c>
    </row>
    <row r="1851" spans="2:51" hidden="1">
      <c r="B1851" s="5" t="s">
        <v>18</v>
      </c>
      <c r="C1851" s="2" t="s">
        <v>99</v>
      </c>
      <c r="D1851" s="2" t="s">
        <v>100</v>
      </c>
      <c r="E1851" s="2"/>
      <c r="F1851" s="2"/>
      <c r="G1851" s="3">
        <v>46255</v>
      </c>
      <c r="H1851" s="2" t="s">
        <v>8153</v>
      </c>
      <c r="I1851" s="3">
        <v>46255</v>
      </c>
      <c r="J1851" s="2" t="s">
        <v>8154</v>
      </c>
      <c r="K1851" s="2"/>
      <c r="L1851" s="2"/>
      <c r="M1851" s="2" t="s">
        <v>90</v>
      </c>
      <c r="N1851" s="3"/>
      <c r="O1851" s="2" t="s">
        <v>8155</v>
      </c>
      <c r="P1851" s="2"/>
      <c r="Q1851" s="2" t="s">
        <v>26</v>
      </c>
      <c r="R1851" s="2" t="s">
        <v>26</v>
      </c>
      <c r="S1851" s="2"/>
      <c r="T1851" s="3"/>
      <c r="U1851" s="2"/>
      <c r="V1851" s="2"/>
      <c r="W1851" s="2" t="s">
        <v>815</v>
      </c>
      <c r="X1851" s="2" t="s">
        <v>91</v>
      </c>
      <c r="Y1851" s="2" t="s">
        <v>519</v>
      </c>
      <c r="Z1851" s="2" t="s">
        <v>92</v>
      </c>
      <c r="AA1851" s="2" t="s">
        <v>90</v>
      </c>
      <c r="AB1851" s="2"/>
      <c r="AC1851" s="2" t="s">
        <v>93</v>
      </c>
      <c r="AD1851" s="2">
        <v>1</v>
      </c>
      <c r="AE1851" s="2" t="s">
        <v>692</v>
      </c>
      <c r="AF1851" s="2" t="s">
        <v>693</v>
      </c>
      <c r="AG1851" s="2" t="s">
        <v>103</v>
      </c>
      <c r="AH1851" s="2" t="s">
        <v>2</v>
      </c>
      <c r="AI1851" s="2" t="s">
        <v>699</v>
      </c>
      <c r="AJ1851" s="2" t="s">
        <v>731</v>
      </c>
      <c r="AK1851" s="2" t="s">
        <v>732</v>
      </c>
      <c r="AL1851" s="2" t="s">
        <v>103</v>
      </c>
      <c r="AM1851" s="2" t="s">
        <v>169</v>
      </c>
      <c r="AN1851" s="2"/>
      <c r="AO1851" s="22">
        <v>0</v>
      </c>
      <c r="AP1851" s="22">
        <v>0</v>
      </c>
      <c r="AQ1851" s="22">
        <v>0</v>
      </c>
      <c r="AR1851" s="22">
        <v>0</v>
      </c>
      <c r="AS1851" s="25">
        <v>5000</v>
      </c>
      <c r="AT1851" s="25">
        <v>0</v>
      </c>
      <c r="AU1851" s="25">
        <v>5579</v>
      </c>
      <c r="AV1851" s="25">
        <v>0</v>
      </c>
      <c r="AW1851" s="25">
        <v>5000</v>
      </c>
      <c r="AX1851" s="25">
        <v>5579</v>
      </c>
      <c r="AY1851" s="25">
        <v>579</v>
      </c>
    </row>
    <row r="1852" spans="2:51" hidden="1">
      <c r="B1852" s="5" t="s">
        <v>18</v>
      </c>
      <c r="C1852" s="2" t="s">
        <v>99</v>
      </c>
      <c r="D1852" s="2" t="s">
        <v>100</v>
      </c>
      <c r="E1852" s="2"/>
      <c r="F1852" s="2"/>
      <c r="G1852" s="3">
        <v>46255</v>
      </c>
      <c r="H1852" s="2" t="s">
        <v>8156</v>
      </c>
      <c r="I1852" s="3">
        <v>46255</v>
      </c>
      <c r="J1852" s="2" t="s">
        <v>8157</v>
      </c>
      <c r="K1852" s="2"/>
      <c r="L1852" s="2"/>
      <c r="M1852" s="2" t="s">
        <v>90</v>
      </c>
      <c r="N1852" s="3"/>
      <c r="O1852" s="2" t="s">
        <v>8158</v>
      </c>
      <c r="P1852" s="2"/>
      <c r="Q1852" s="2" t="s">
        <v>26</v>
      </c>
      <c r="R1852" s="2" t="s">
        <v>26</v>
      </c>
      <c r="S1852" s="2"/>
      <c r="T1852" s="3"/>
      <c r="U1852" s="2"/>
      <c r="V1852" s="2"/>
      <c r="W1852" s="2" t="s">
        <v>815</v>
      </c>
      <c r="X1852" s="2" t="s">
        <v>91</v>
      </c>
      <c r="Y1852" s="2" t="s">
        <v>519</v>
      </c>
      <c r="Z1852" s="2" t="s">
        <v>92</v>
      </c>
      <c r="AA1852" s="2" t="s">
        <v>90</v>
      </c>
      <c r="AB1852" s="2"/>
      <c r="AC1852" s="2" t="s">
        <v>93</v>
      </c>
      <c r="AD1852" s="2">
        <v>1</v>
      </c>
      <c r="AE1852" s="2" t="s">
        <v>692</v>
      </c>
      <c r="AF1852" s="2" t="s">
        <v>693</v>
      </c>
      <c r="AG1852" s="2" t="s">
        <v>103</v>
      </c>
      <c r="AH1852" s="2" t="s">
        <v>2</v>
      </c>
      <c r="AI1852" s="2" t="s">
        <v>699</v>
      </c>
      <c r="AJ1852" s="2" t="s">
        <v>731</v>
      </c>
      <c r="AK1852" s="2" t="s">
        <v>732</v>
      </c>
      <c r="AL1852" s="2" t="s">
        <v>103</v>
      </c>
      <c r="AM1852" s="2" t="s">
        <v>169</v>
      </c>
      <c r="AN1852" s="2"/>
      <c r="AO1852" s="22">
        <v>0</v>
      </c>
      <c r="AP1852" s="22">
        <v>0</v>
      </c>
      <c r="AQ1852" s="22">
        <v>0</v>
      </c>
      <c r="AR1852" s="22">
        <v>0</v>
      </c>
      <c r="AS1852" s="25">
        <v>5000</v>
      </c>
      <c r="AT1852" s="25">
        <v>0</v>
      </c>
      <c r="AU1852" s="25">
        <v>5579</v>
      </c>
      <c r="AV1852" s="25">
        <v>0</v>
      </c>
      <c r="AW1852" s="25">
        <v>5000</v>
      </c>
      <c r="AX1852" s="25">
        <v>5579</v>
      </c>
      <c r="AY1852" s="25">
        <v>579</v>
      </c>
    </row>
    <row r="1853" spans="2:51" hidden="1">
      <c r="B1853" s="5" t="s">
        <v>20</v>
      </c>
      <c r="C1853" s="2" t="s">
        <v>144</v>
      </c>
      <c r="D1853" s="2" t="s">
        <v>100</v>
      </c>
      <c r="E1853" s="2"/>
      <c r="F1853" s="2"/>
      <c r="G1853" s="3">
        <v>46255</v>
      </c>
      <c r="H1853" s="2" t="s">
        <v>8159</v>
      </c>
      <c r="I1853" s="3">
        <v>46255</v>
      </c>
      <c r="J1853" s="2" t="s">
        <v>8160</v>
      </c>
      <c r="K1853" s="2"/>
      <c r="L1853" s="2"/>
      <c r="M1853" s="2" t="s">
        <v>90</v>
      </c>
      <c r="N1853" s="3"/>
      <c r="O1853" s="2"/>
      <c r="P1853" s="2"/>
      <c r="Q1853" s="2" t="s">
        <v>537</v>
      </c>
      <c r="R1853" s="2" t="s">
        <v>537</v>
      </c>
      <c r="S1853" s="2" t="s">
        <v>537</v>
      </c>
      <c r="T1853" s="3">
        <v>46255</v>
      </c>
      <c r="U1853" s="2" t="s">
        <v>8161</v>
      </c>
      <c r="V1853" s="2" t="s">
        <v>8162</v>
      </c>
      <c r="W1853" s="2" t="s">
        <v>723</v>
      </c>
      <c r="X1853" s="2" t="s">
        <v>101</v>
      </c>
      <c r="Y1853" s="2" t="s">
        <v>724</v>
      </c>
      <c r="Z1853" s="2" t="s">
        <v>92</v>
      </c>
      <c r="AA1853" s="2" t="s">
        <v>90</v>
      </c>
      <c r="AB1853" s="2"/>
      <c r="AC1853" s="2" t="s">
        <v>93</v>
      </c>
      <c r="AD1853" s="2">
        <v>1</v>
      </c>
      <c r="AE1853" s="2" t="s">
        <v>320</v>
      </c>
      <c r="AF1853" s="2" t="s">
        <v>320</v>
      </c>
      <c r="AG1853" s="2" t="s">
        <v>103</v>
      </c>
      <c r="AH1853" s="2" t="s">
        <v>281</v>
      </c>
      <c r="AI1853" s="2"/>
      <c r="AJ1853" s="2" t="s">
        <v>102</v>
      </c>
      <c r="AK1853" s="2" t="s">
        <v>102</v>
      </c>
      <c r="AL1853" s="2" t="s">
        <v>103</v>
      </c>
      <c r="AM1853" s="2" t="s">
        <v>104</v>
      </c>
      <c r="AN1853" s="2"/>
      <c r="AO1853" s="22">
        <v>0</v>
      </c>
      <c r="AP1853" s="22">
        <v>0</v>
      </c>
      <c r="AQ1853" s="22">
        <v>0</v>
      </c>
      <c r="AR1853" s="22">
        <v>0</v>
      </c>
      <c r="AS1853" s="25">
        <v>5750</v>
      </c>
      <c r="AT1853" s="25">
        <v>0</v>
      </c>
      <c r="AU1853" s="25">
        <v>7612</v>
      </c>
      <c r="AV1853" s="25">
        <v>0</v>
      </c>
      <c r="AW1853" s="25">
        <v>5750</v>
      </c>
      <c r="AX1853" s="25">
        <v>7612</v>
      </c>
      <c r="AY1853" s="25">
        <v>1862</v>
      </c>
    </row>
    <row r="1854" spans="2:51" hidden="1">
      <c r="B1854" s="5" t="s">
        <v>20</v>
      </c>
      <c r="C1854" s="2" t="s">
        <v>144</v>
      </c>
      <c r="D1854" s="2" t="s">
        <v>100</v>
      </c>
      <c r="E1854" s="2"/>
      <c r="F1854" s="2"/>
      <c r="G1854" s="3">
        <v>46255</v>
      </c>
      <c r="H1854" s="2" t="s">
        <v>8163</v>
      </c>
      <c r="I1854" s="3">
        <v>46255</v>
      </c>
      <c r="J1854" s="2" t="s">
        <v>8164</v>
      </c>
      <c r="K1854" s="2"/>
      <c r="L1854" s="2"/>
      <c r="M1854" s="2" t="s">
        <v>90</v>
      </c>
      <c r="N1854" s="3"/>
      <c r="O1854" s="2"/>
      <c r="P1854" s="2"/>
      <c r="Q1854" s="2" t="s">
        <v>492</v>
      </c>
      <c r="R1854" s="2" t="s">
        <v>492</v>
      </c>
      <c r="S1854" s="2" t="s">
        <v>492</v>
      </c>
      <c r="T1854" s="3">
        <v>46255</v>
      </c>
      <c r="U1854" s="2" t="s">
        <v>8165</v>
      </c>
      <c r="V1854" s="2" t="s">
        <v>8166</v>
      </c>
      <c r="W1854" s="2" t="s">
        <v>410</v>
      </c>
      <c r="X1854" s="2" t="s">
        <v>260</v>
      </c>
      <c r="Y1854" s="2" t="s">
        <v>411</v>
      </c>
      <c r="Z1854" s="2" t="s">
        <v>92</v>
      </c>
      <c r="AA1854" s="2" t="s">
        <v>90</v>
      </c>
      <c r="AB1854" s="2"/>
      <c r="AC1854" s="2" t="s">
        <v>93</v>
      </c>
      <c r="AD1854" s="2">
        <v>1</v>
      </c>
      <c r="AE1854" s="2" t="s">
        <v>352</v>
      </c>
      <c r="AF1854" s="2" t="s">
        <v>352</v>
      </c>
      <c r="AG1854" s="2" t="s">
        <v>103</v>
      </c>
      <c r="AH1854" s="2"/>
      <c r="AI1854" s="2"/>
      <c r="AJ1854" s="2" t="s">
        <v>102</v>
      </c>
      <c r="AK1854" s="2" t="s">
        <v>102</v>
      </c>
      <c r="AL1854" s="2" t="s">
        <v>103</v>
      </c>
      <c r="AM1854" s="2" t="s">
        <v>104</v>
      </c>
      <c r="AN1854" s="2"/>
      <c r="AO1854" s="22">
        <v>0</v>
      </c>
      <c r="AP1854" s="22">
        <v>0</v>
      </c>
      <c r="AQ1854" s="22">
        <v>0</v>
      </c>
      <c r="AR1854" s="22">
        <v>0</v>
      </c>
      <c r="AS1854" s="25">
        <v>12585</v>
      </c>
      <c r="AT1854" s="25">
        <v>0</v>
      </c>
      <c r="AU1854" s="25">
        <v>17014</v>
      </c>
      <c r="AV1854" s="25">
        <v>0</v>
      </c>
      <c r="AW1854" s="25">
        <v>12585</v>
      </c>
      <c r="AX1854" s="25">
        <v>17014</v>
      </c>
      <c r="AY1854" s="25">
        <v>4429</v>
      </c>
    </row>
    <row r="1855" spans="2:51" hidden="1">
      <c r="B1855" s="5" t="s">
        <v>20</v>
      </c>
      <c r="C1855" s="2" t="s">
        <v>144</v>
      </c>
      <c r="D1855" s="2"/>
      <c r="E1855" s="2"/>
      <c r="F1855" s="2"/>
      <c r="G1855" s="3">
        <v>46255</v>
      </c>
      <c r="H1855" s="2" t="s">
        <v>8167</v>
      </c>
      <c r="I1855" s="3">
        <v>46255</v>
      </c>
      <c r="J1855" s="2" t="s">
        <v>8168</v>
      </c>
      <c r="K1855" s="2"/>
      <c r="L1855" s="2"/>
      <c r="M1855" s="2" t="s">
        <v>90</v>
      </c>
      <c r="N1855" s="3"/>
      <c r="O1855" s="2"/>
      <c r="P1855" s="2"/>
      <c r="Q1855" s="2" t="s">
        <v>486</v>
      </c>
      <c r="R1855" s="2" t="s">
        <v>486</v>
      </c>
      <c r="S1855" s="2" t="s">
        <v>486</v>
      </c>
      <c r="T1855" s="3">
        <v>46255</v>
      </c>
      <c r="U1855" s="2" t="s">
        <v>8169</v>
      </c>
      <c r="V1855" s="2" t="s">
        <v>8170</v>
      </c>
      <c r="W1855" s="2" t="s">
        <v>491</v>
      </c>
      <c r="X1855" s="2" t="s">
        <v>118</v>
      </c>
      <c r="Y1855" s="2" t="s">
        <v>519</v>
      </c>
      <c r="Z1855" s="2" t="s">
        <v>92</v>
      </c>
      <c r="AA1855" s="2" t="s">
        <v>90</v>
      </c>
      <c r="AB1855" s="2"/>
      <c r="AC1855" s="2" t="s">
        <v>93</v>
      </c>
      <c r="AD1855" s="2">
        <v>1</v>
      </c>
      <c r="AE1855" s="2" t="s">
        <v>609</v>
      </c>
      <c r="AF1855" s="2" t="s">
        <v>609</v>
      </c>
      <c r="AG1855" s="2" t="s">
        <v>103</v>
      </c>
      <c r="AH1855" s="2"/>
      <c r="AI1855" s="2"/>
      <c r="AJ1855" s="2" t="s">
        <v>122</v>
      </c>
      <c r="AK1855" s="2" t="s">
        <v>122</v>
      </c>
      <c r="AL1855" s="2" t="s">
        <v>103</v>
      </c>
      <c r="AM1855" s="2" t="s">
        <v>122</v>
      </c>
      <c r="AN1855" s="2"/>
      <c r="AO1855" s="22">
        <v>0</v>
      </c>
      <c r="AP1855" s="22">
        <v>0</v>
      </c>
      <c r="AQ1855" s="22">
        <v>0</v>
      </c>
      <c r="AR1855" s="22">
        <v>0</v>
      </c>
      <c r="AS1855" s="25">
        <v>12500</v>
      </c>
      <c r="AT1855" s="25">
        <v>0</v>
      </c>
      <c r="AU1855" s="25">
        <v>19165</v>
      </c>
      <c r="AV1855" s="25">
        <v>0</v>
      </c>
      <c r="AW1855" s="25">
        <v>12500</v>
      </c>
      <c r="AX1855" s="25">
        <v>19165</v>
      </c>
      <c r="AY1855" s="25">
        <v>6665</v>
      </c>
    </row>
    <row r="1856" spans="2:51" hidden="1">
      <c r="B1856" s="5" t="s">
        <v>20</v>
      </c>
      <c r="C1856" s="2" t="s">
        <v>144</v>
      </c>
      <c r="D1856" s="2"/>
      <c r="E1856" s="2"/>
      <c r="F1856" s="2"/>
      <c r="G1856" s="3">
        <v>46255</v>
      </c>
      <c r="H1856" s="2" t="s">
        <v>8171</v>
      </c>
      <c r="I1856" s="3">
        <v>46255</v>
      </c>
      <c r="J1856" s="2" t="s">
        <v>8172</v>
      </c>
      <c r="K1856" s="2"/>
      <c r="L1856" s="2"/>
      <c r="M1856" s="2" t="s">
        <v>90</v>
      </c>
      <c r="N1856" s="3"/>
      <c r="O1856" s="2"/>
      <c r="P1856" s="2"/>
      <c r="Q1856" s="2" t="s">
        <v>537</v>
      </c>
      <c r="R1856" s="2" t="s">
        <v>537</v>
      </c>
      <c r="S1856" s="2" t="s">
        <v>537</v>
      </c>
      <c r="T1856" s="3">
        <v>46255</v>
      </c>
      <c r="U1856" s="2" t="s">
        <v>8173</v>
      </c>
      <c r="V1856" s="2" t="s">
        <v>8174</v>
      </c>
      <c r="W1856" s="2" t="s">
        <v>687</v>
      </c>
      <c r="X1856" s="2" t="s">
        <v>91</v>
      </c>
      <c r="Y1856" s="2" t="s">
        <v>519</v>
      </c>
      <c r="Z1856" s="2" t="s">
        <v>92</v>
      </c>
      <c r="AA1856" s="2" t="s">
        <v>90</v>
      </c>
      <c r="AB1856" s="2"/>
      <c r="AC1856" s="2" t="s">
        <v>93</v>
      </c>
      <c r="AD1856" s="2">
        <v>1</v>
      </c>
      <c r="AE1856" s="2" t="s">
        <v>597</v>
      </c>
      <c r="AF1856" s="2" t="s">
        <v>597</v>
      </c>
      <c r="AG1856" s="2" t="s">
        <v>103</v>
      </c>
      <c r="AH1856" s="2"/>
      <c r="AI1856" s="2"/>
      <c r="AJ1856" s="2" t="s">
        <v>102</v>
      </c>
      <c r="AK1856" s="2" t="s">
        <v>102</v>
      </c>
      <c r="AL1856" s="2" t="s">
        <v>103</v>
      </c>
      <c r="AM1856" s="2" t="s">
        <v>104</v>
      </c>
      <c r="AN1856" s="2"/>
      <c r="AO1856" s="22">
        <v>0</v>
      </c>
      <c r="AP1856" s="22">
        <v>0</v>
      </c>
      <c r="AQ1856" s="22">
        <v>0</v>
      </c>
      <c r="AR1856" s="22">
        <v>0</v>
      </c>
      <c r="AS1856" s="25">
        <v>12500</v>
      </c>
      <c r="AT1856" s="25">
        <v>0</v>
      </c>
      <c r="AU1856" s="25">
        <v>15412</v>
      </c>
      <c r="AV1856" s="25">
        <v>0</v>
      </c>
      <c r="AW1856" s="25">
        <v>12500</v>
      </c>
      <c r="AX1856" s="25">
        <v>15412</v>
      </c>
      <c r="AY1856" s="25">
        <v>2912</v>
      </c>
    </row>
    <row r="1857" spans="2:51" hidden="1">
      <c r="B1857" s="5" t="s">
        <v>20</v>
      </c>
      <c r="C1857" s="2" t="s">
        <v>144</v>
      </c>
      <c r="D1857" s="2" t="s">
        <v>100</v>
      </c>
      <c r="E1857" s="2"/>
      <c r="F1857" s="2"/>
      <c r="G1857" s="3">
        <v>46255</v>
      </c>
      <c r="H1857" s="2" t="s">
        <v>8175</v>
      </c>
      <c r="I1857" s="3">
        <v>46255</v>
      </c>
      <c r="J1857" s="2" t="s">
        <v>8176</v>
      </c>
      <c r="K1857" s="2"/>
      <c r="L1857" s="2"/>
      <c r="M1857" s="2" t="s">
        <v>90</v>
      </c>
      <c r="N1857" s="3"/>
      <c r="O1857" s="2"/>
      <c r="P1857" s="2"/>
      <c r="Q1857" s="2" t="s">
        <v>29</v>
      </c>
      <c r="R1857" s="2" t="s">
        <v>29</v>
      </c>
      <c r="S1857" s="2" t="s">
        <v>29</v>
      </c>
      <c r="T1857" s="3">
        <v>46255</v>
      </c>
      <c r="U1857" s="2" t="s">
        <v>8177</v>
      </c>
      <c r="V1857" s="2" t="s">
        <v>8178</v>
      </c>
      <c r="W1857" s="2" t="s">
        <v>8179</v>
      </c>
      <c r="X1857" s="2" t="s">
        <v>113</v>
      </c>
      <c r="Y1857" s="2" t="s">
        <v>547</v>
      </c>
      <c r="Z1857" s="2" t="s">
        <v>92</v>
      </c>
      <c r="AA1857" s="2" t="s">
        <v>90</v>
      </c>
      <c r="AB1857" s="2"/>
      <c r="AC1857" s="2" t="s">
        <v>114</v>
      </c>
      <c r="AD1857" s="2">
        <v>1</v>
      </c>
      <c r="AE1857" s="2" t="s">
        <v>352</v>
      </c>
      <c r="AF1857" s="2" t="s">
        <v>352</v>
      </c>
      <c r="AG1857" s="2" t="s">
        <v>103</v>
      </c>
      <c r="AH1857" s="2"/>
      <c r="AI1857" s="2"/>
      <c r="AJ1857" s="2" t="s">
        <v>123</v>
      </c>
      <c r="AK1857" s="2" t="s">
        <v>13</v>
      </c>
      <c r="AL1857" s="2" t="s">
        <v>13</v>
      </c>
      <c r="AM1857" s="2" t="s">
        <v>124</v>
      </c>
      <c r="AN1857" s="2"/>
      <c r="AO1857" s="22">
        <v>0</v>
      </c>
      <c r="AP1857" s="22">
        <v>0</v>
      </c>
      <c r="AQ1857" s="22">
        <v>0</v>
      </c>
      <c r="AR1857" s="22">
        <v>0</v>
      </c>
      <c r="AS1857" s="25">
        <v>27000</v>
      </c>
      <c r="AT1857" s="25">
        <v>0</v>
      </c>
      <c r="AU1857" s="25">
        <v>35454</v>
      </c>
      <c r="AV1857" s="25">
        <v>0</v>
      </c>
      <c r="AW1857" s="25">
        <v>27000</v>
      </c>
      <c r="AX1857" s="25">
        <v>35454</v>
      </c>
      <c r="AY1857" s="25">
        <v>8454</v>
      </c>
    </row>
    <row r="1858" spans="2:51" hidden="1">
      <c r="B1858" s="5" t="s">
        <v>20</v>
      </c>
      <c r="C1858" s="2" t="s">
        <v>144</v>
      </c>
      <c r="D1858" s="2" t="s">
        <v>100</v>
      </c>
      <c r="E1858" s="2"/>
      <c r="F1858" s="2"/>
      <c r="G1858" s="3">
        <v>46255</v>
      </c>
      <c r="H1858" s="2" t="s">
        <v>8180</v>
      </c>
      <c r="I1858" s="3">
        <v>46255</v>
      </c>
      <c r="J1858" s="2" t="s">
        <v>8181</v>
      </c>
      <c r="K1858" s="2"/>
      <c r="L1858" s="2"/>
      <c r="M1858" s="2" t="s">
        <v>90</v>
      </c>
      <c r="N1858" s="3"/>
      <c r="O1858" s="2"/>
      <c r="P1858" s="2"/>
      <c r="Q1858" s="2" t="s">
        <v>29</v>
      </c>
      <c r="R1858" s="2" t="s">
        <v>29</v>
      </c>
      <c r="S1858" s="2" t="s">
        <v>29</v>
      </c>
      <c r="T1858" s="3">
        <v>46255</v>
      </c>
      <c r="U1858" s="2" t="s">
        <v>8182</v>
      </c>
      <c r="V1858" s="2" t="s">
        <v>8183</v>
      </c>
      <c r="W1858" s="2" t="s">
        <v>8184</v>
      </c>
      <c r="X1858" s="2" t="s">
        <v>113</v>
      </c>
      <c r="Y1858" s="2" t="s">
        <v>8185</v>
      </c>
      <c r="Z1858" s="2" t="s">
        <v>92</v>
      </c>
      <c r="AA1858" s="2" t="s">
        <v>90</v>
      </c>
      <c r="AB1858" s="2"/>
      <c r="AC1858" s="2" t="s">
        <v>114</v>
      </c>
      <c r="AD1858" s="2">
        <v>1</v>
      </c>
      <c r="AE1858" s="2" t="s">
        <v>8186</v>
      </c>
      <c r="AF1858" s="2" t="s">
        <v>8186</v>
      </c>
      <c r="AG1858" s="2" t="s">
        <v>103</v>
      </c>
      <c r="AH1858" s="2"/>
      <c r="AI1858" s="2"/>
      <c r="AJ1858" s="2" t="s">
        <v>123</v>
      </c>
      <c r="AK1858" s="2" t="s">
        <v>13</v>
      </c>
      <c r="AL1858" s="2" t="s">
        <v>13</v>
      </c>
      <c r="AM1858" s="2" t="s">
        <v>124</v>
      </c>
      <c r="AN1858" s="2"/>
      <c r="AO1858" s="22">
        <v>0</v>
      </c>
      <c r="AP1858" s="22">
        <v>0</v>
      </c>
      <c r="AQ1858" s="22">
        <v>0</v>
      </c>
      <c r="AR1858" s="22">
        <v>0</v>
      </c>
      <c r="AS1858" s="25">
        <v>27000</v>
      </c>
      <c r="AT1858" s="25">
        <v>0</v>
      </c>
      <c r="AU1858" s="25">
        <v>42544</v>
      </c>
      <c r="AV1858" s="25">
        <v>0</v>
      </c>
      <c r="AW1858" s="25">
        <v>27000</v>
      </c>
      <c r="AX1858" s="25">
        <v>42544</v>
      </c>
      <c r="AY1858" s="25">
        <v>15544</v>
      </c>
    </row>
    <row r="1859" spans="2:51" hidden="1">
      <c r="B1859" s="5" t="s">
        <v>20</v>
      </c>
      <c r="C1859" s="2" t="s">
        <v>144</v>
      </c>
      <c r="D1859" s="2"/>
      <c r="E1859" s="2"/>
      <c r="F1859" s="2"/>
      <c r="G1859" s="3">
        <v>46255</v>
      </c>
      <c r="H1859" s="2" t="s">
        <v>8187</v>
      </c>
      <c r="I1859" s="3">
        <v>46255</v>
      </c>
      <c r="J1859" s="2" t="s">
        <v>8188</v>
      </c>
      <c r="K1859" s="2"/>
      <c r="L1859" s="2"/>
      <c r="M1859" s="2" t="s">
        <v>90</v>
      </c>
      <c r="N1859" s="3"/>
      <c r="O1859" s="2"/>
      <c r="P1859" s="2"/>
      <c r="Q1859" s="2" t="s">
        <v>28</v>
      </c>
      <c r="R1859" s="2" t="s">
        <v>28</v>
      </c>
      <c r="S1859" s="2" t="s">
        <v>28</v>
      </c>
      <c r="T1859" s="3">
        <v>46255</v>
      </c>
      <c r="U1859" s="2" t="s">
        <v>8189</v>
      </c>
      <c r="V1859" s="2" t="s">
        <v>8190</v>
      </c>
      <c r="W1859" s="2" t="s">
        <v>746</v>
      </c>
      <c r="X1859" s="2" t="s">
        <v>113</v>
      </c>
      <c r="Y1859" s="2" t="s">
        <v>221</v>
      </c>
      <c r="Z1859" s="2" t="s">
        <v>92</v>
      </c>
      <c r="AA1859" s="2" t="s">
        <v>90</v>
      </c>
      <c r="AB1859" s="2"/>
      <c r="AC1859" s="2" t="s">
        <v>114</v>
      </c>
      <c r="AD1859" s="2">
        <v>1</v>
      </c>
      <c r="AE1859" s="2" t="s">
        <v>217</v>
      </c>
      <c r="AF1859" s="2" t="s">
        <v>218</v>
      </c>
      <c r="AG1859" s="2" t="s">
        <v>129</v>
      </c>
      <c r="AH1859" s="2" t="s">
        <v>219</v>
      </c>
      <c r="AI1859" s="2" t="s">
        <v>220</v>
      </c>
      <c r="AJ1859" s="2" t="s">
        <v>266</v>
      </c>
      <c r="AK1859" s="2" t="s">
        <v>267</v>
      </c>
      <c r="AL1859" s="2" t="s">
        <v>126</v>
      </c>
      <c r="AM1859" s="2" t="s">
        <v>132</v>
      </c>
      <c r="AN1859" s="2" t="s">
        <v>324</v>
      </c>
      <c r="AO1859" s="22">
        <v>0</v>
      </c>
      <c r="AP1859" s="22">
        <v>0</v>
      </c>
      <c r="AQ1859" s="22">
        <v>0</v>
      </c>
      <c r="AR1859" s="22">
        <v>0</v>
      </c>
      <c r="AS1859" s="25">
        <v>13722</v>
      </c>
      <c r="AT1859" s="25">
        <v>0</v>
      </c>
      <c r="AU1859" s="25">
        <v>16144</v>
      </c>
      <c r="AV1859" s="25">
        <v>0</v>
      </c>
      <c r="AW1859" s="25">
        <v>13722</v>
      </c>
      <c r="AX1859" s="25">
        <v>16144</v>
      </c>
      <c r="AY1859" s="25">
        <v>2422</v>
      </c>
    </row>
    <row r="1860" spans="2:51" hidden="1">
      <c r="B1860" s="5" t="s">
        <v>20</v>
      </c>
      <c r="C1860" s="2" t="s">
        <v>144</v>
      </c>
      <c r="D1860" s="2"/>
      <c r="E1860" s="2"/>
      <c r="F1860" s="2"/>
      <c r="G1860" s="3">
        <v>46255</v>
      </c>
      <c r="H1860" s="2" t="s">
        <v>8191</v>
      </c>
      <c r="I1860" s="3">
        <v>46255</v>
      </c>
      <c r="J1860" s="2" t="s">
        <v>8192</v>
      </c>
      <c r="K1860" s="2"/>
      <c r="L1860" s="2"/>
      <c r="M1860" s="2" t="s">
        <v>90</v>
      </c>
      <c r="N1860" s="3"/>
      <c r="O1860" s="2"/>
      <c r="P1860" s="2"/>
      <c r="Q1860" s="2" t="s">
        <v>883</v>
      </c>
      <c r="R1860" s="2" t="s">
        <v>883</v>
      </c>
      <c r="S1860" s="2" t="s">
        <v>883</v>
      </c>
      <c r="T1860" s="3">
        <v>46255</v>
      </c>
      <c r="U1860" s="2" t="s">
        <v>8193</v>
      </c>
      <c r="V1860" s="2" t="s">
        <v>1394</v>
      </c>
      <c r="W1860" s="2" t="s">
        <v>3251</v>
      </c>
      <c r="X1860" s="2" t="s">
        <v>113</v>
      </c>
      <c r="Y1860" s="2" t="s">
        <v>1395</v>
      </c>
      <c r="Z1860" s="2" t="s">
        <v>92</v>
      </c>
      <c r="AA1860" s="2" t="s">
        <v>90</v>
      </c>
      <c r="AB1860" s="2"/>
      <c r="AC1860" s="2" t="s">
        <v>114</v>
      </c>
      <c r="AD1860" s="2">
        <v>1</v>
      </c>
      <c r="AE1860" s="2" t="s">
        <v>1181</v>
      </c>
      <c r="AF1860" s="2" t="s">
        <v>1181</v>
      </c>
      <c r="AG1860" s="2" t="s">
        <v>126</v>
      </c>
      <c r="AH1860" s="2" t="s">
        <v>1182</v>
      </c>
      <c r="AI1860" s="2"/>
      <c r="AJ1860" s="2" t="s">
        <v>115</v>
      </c>
      <c r="AK1860" s="2" t="s">
        <v>116</v>
      </c>
      <c r="AL1860" s="2" t="s">
        <v>116</v>
      </c>
      <c r="AM1860" s="2" t="s">
        <v>117</v>
      </c>
      <c r="AN1860" s="2"/>
      <c r="AO1860" s="22">
        <v>0</v>
      </c>
      <c r="AP1860" s="22">
        <v>0</v>
      </c>
      <c r="AQ1860" s="22">
        <v>0</v>
      </c>
      <c r="AR1860" s="22">
        <v>0</v>
      </c>
      <c r="AS1860" s="25">
        <v>65000</v>
      </c>
      <c r="AT1860" s="25">
        <v>0</v>
      </c>
      <c r="AU1860" s="25">
        <v>77398</v>
      </c>
      <c r="AV1860" s="25">
        <v>0</v>
      </c>
      <c r="AW1860" s="25">
        <v>65000</v>
      </c>
      <c r="AX1860" s="25">
        <v>77398</v>
      </c>
      <c r="AY1860" s="25">
        <v>12398</v>
      </c>
    </row>
    <row r="1861" spans="2:51" hidden="1">
      <c r="B1861" s="5" t="s">
        <v>20</v>
      </c>
      <c r="C1861" s="2" t="s">
        <v>144</v>
      </c>
      <c r="D1861" s="2"/>
      <c r="E1861" s="2"/>
      <c r="F1861" s="2"/>
      <c r="G1861" s="3">
        <v>46255</v>
      </c>
      <c r="H1861" s="2" t="s">
        <v>8194</v>
      </c>
      <c r="I1861" s="3">
        <v>46255</v>
      </c>
      <c r="J1861" s="2" t="s">
        <v>8195</v>
      </c>
      <c r="K1861" s="2"/>
      <c r="L1861" s="2"/>
      <c r="M1861" s="2" t="s">
        <v>90</v>
      </c>
      <c r="N1861" s="3"/>
      <c r="O1861" s="2"/>
      <c r="P1861" s="2"/>
      <c r="Q1861" s="2" t="s">
        <v>26</v>
      </c>
      <c r="R1861" s="2" t="s">
        <v>26</v>
      </c>
      <c r="S1861" s="2" t="s">
        <v>26</v>
      </c>
      <c r="T1861" s="3">
        <v>46255</v>
      </c>
      <c r="U1861" s="2" t="s">
        <v>8196</v>
      </c>
      <c r="V1861" s="2" t="s">
        <v>8197</v>
      </c>
      <c r="W1861" s="2" t="s">
        <v>827</v>
      </c>
      <c r="X1861" s="2" t="s">
        <v>113</v>
      </c>
      <c r="Y1861" s="2" t="s">
        <v>546</v>
      </c>
      <c r="Z1861" s="2" t="s">
        <v>92</v>
      </c>
      <c r="AA1861" s="2" t="s">
        <v>90</v>
      </c>
      <c r="AB1861" s="2"/>
      <c r="AC1861" s="2" t="s">
        <v>93</v>
      </c>
      <c r="AD1861" s="2">
        <v>1</v>
      </c>
      <c r="AE1861" s="2" t="s">
        <v>353</v>
      </c>
      <c r="AF1861" s="2" t="s">
        <v>354</v>
      </c>
      <c r="AG1861" s="2" t="s">
        <v>103</v>
      </c>
      <c r="AH1861" s="2" t="s">
        <v>2</v>
      </c>
      <c r="AI1861" s="2" t="s">
        <v>355</v>
      </c>
      <c r="AJ1861" s="2" t="s">
        <v>611</v>
      </c>
      <c r="AK1861" s="2" t="s">
        <v>611</v>
      </c>
      <c r="AL1861" s="2" t="s">
        <v>103</v>
      </c>
      <c r="AM1861" s="2" t="s">
        <v>2</v>
      </c>
      <c r="AN1861" s="2" t="s">
        <v>1044</v>
      </c>
      <c r="AO1861" s="22">
        <v>0</v>
      </c>
      <c r="AP1861" s="22">
        <v>0</v>
      </c>
      <c r="AQ1861" s="22">
        <v>0</v>
      </c>
      <c r="AR1861" s="22">
        <v>0</v>
      </c>
      <c r="AS1861" s="25">
        <v>7586</v>
      </c>
      <c r="AT1861" s="25">
        <v>0</v>
      </c>
      <c r="AU1861" s="25">
        <v>8457</v>
      </c>
      <c r="AV1861" s="25">
        <v>0</v>
      </c>
      <c r="AW1861" s="25">
        <v>7586</v>
      </c>
      <c r="AX1861" s="25">
        <v>8457</v>
      </c>
      <c r="AY1861" s="25">
        <v>871</v>
      </c>
    </row>
    <row r="1862" spans="2:51" hidden="1">
      <c r="B1862" s="5" t="s">
        <v>20</v>
      </c>
      <c r="C1862" s="2" t="s">
        <v>144</v>
      </c>
      <c r="D1862" s="2"/>
      <c r="E1862" s="2"/>
      <c r="F1862" s="2"/>
      <c r="G1862" s="3">
        <v>46255</v>
      </c>
      <c r="H1862" s="2" t="s">
        <v>8198</v>
      </c>
      <c r="I1862" s="3">
        <v>46255</v>
      </c>
      <c r="J1862" s="2" t="s">
        <v>8199</v>
      </c>
      <c r="K1862" s="2"/>
      <c r="L1862" s="2"/>
      <c r="M1862" s="2" t="s">
        <v>90</v>
      </c>
      <c r="N1862" s="3"/>
      <c r="O1862" s="2"/>
      <c r="P1862" s="2"/>
      <c r="Q1862" s="2" t="s">
        <v>26</v>
      </c>
      <c r="R1862" s="2" t="s">
        <v>26</v>
      </c>
      <c r="S1862" s="2" t="s">
        <v>26</v>
      </c>
      <c r="T1862" s="3">
        <v>46255</v>
      </c>
      <c r="U1862" s="2" t="s">
        <v>8200</v>
      </c>
      <c r="V1862" s="2" t="s">
        <v>8201</v>
      </c>
      <c r="W1862" s="2" t="s">
        <v>1045</v>
      </c>
      <c r="X1862" s="2" t="s">
        <v>113</v>
      </c>
      <c r="Y1862" s="2" t="s">
        <v>546</v>
      </c>
      <c r="Z1862" s="2" t="s">
        <v>92</v>
      </c>
      <c r="AA1862" s="2" t="s">
        <v>90</v>
      </c>
      <c r="AB1862" s="2"/>
      <c r="AC1862" s="2" t="s">
        <v>93</v>
      </c>
      <c r="AD1862" s="2">
        <v>1</v>
      </c>
      <c r="AE1862" s="2" t="s">
        <v>353</v>
      </c>
      <c r="AF1862" s="2" t="s">
        <v>354</v>
      </c>
      <c r="AG1862" s="2" t="s">
        <v>103</v>
      </c>
      <c r="AH1862" s="2" t="s">
        <v>2</v>
      </c>
      <c r="AI1862" s="2" t="s">
        <v>355</v>
      </c>
      <c r="AJ1862" s="2" t="s">
        <v>611</v>
      </c>
      <c r="AK1862" s="2" t="s">
        <v>611</v>
      </c>
      <c r="AL1862" s="2" t="s">
        <v>103</v>
      </c>
      <c r="AM1862" s="2" t="s">
        <v>2</v>
      </c>
      <c r="AN1862" s="2" t="s">
        <v>1046</v>
      </c>
      <c r="AO1862" s="22">
        <v>0</v>
      </c>
      <c r="AP1862" s="22">
        <v>0</v>
      </c>
      <c r="AQ1862" s="22">
        <v>0</v>
      </c>
      <c r="AR1862" s="22">
        <v>0</v>
      </c>
      <c r="AS1862" s="25">
        <v>7586</v>
      </c>
      <c r="AT1862" s="25">
        <v>0</v>
      </c>
      <c r="AU1862" s="25">
        <v>8457</v>
      </c>
      <c r="AV1862" s="25">
        <v>0</v>
      </c>
      <c r="AW1862" s="25">
        <v>7586</v>
      </c>
      <c r="AX1862" s="25">
        <v>8457</v>
      </c>
      <c r="AY1862" s="25">
        <v>871</v>
      </c>
    </row>
    <row r="1863" spans="2:51" hidden="1">
      <c r="B1863" s="5" t="s">
        <v>20</v>
      </c>
      <c r="C1863" s="2" t="s">
        <v>144</v>
      </c>
      <c r="D1863" s="2"/>
      <c r="E1863" s="2"/>
      <c r="F1863" s="2"/>
      <c r="G1863" s="3">
        <v>46255</v>
      </c>
      <c r="H1863" s="2" t="s">
        <v>8202</v>
      </c>
      <c r="I1863" s="3">
        <v>46255</v>
      </c>
      <c r="J1863" s="2" t="s">
        <v>8203</v>
      </c>
      <c r="K1863" s="2"/>
      <c r="L1863" s="2"/>
      <c r="M1863" s="2" t="s">
        <v>90</v>
      </c>
      <c r="N1863" s="3"/>
      <c r="O1863" s="2"/>
      <c r="P1863" s="2"/>
      <c r="Q1863" s="2" t="s">
        <v>31</v>
      </c>
      <c r="R1863" s="2" t="s">
        <v>31</v>
      </c>
      <c r="S1863" s="2" t="s">
        <v>31</v>
      </c>
      <c r="T1863" s="3">
        <v>46255</v>
      </c>
      <c r="U1863" s="2" t="s">
        <v>8204</v>
      </c>
      <c r="V1863" s="2" t="s">
        <v>8205</v>
      </c>
      <c r="W1863" s="2" t="s">
        <v>926</v>
      </c>
      <c r="X1863" s="2" t="s">
        <v>113</v>
      </c>
      <c r="Y1863" s="2" t="s">
        <v>784</v>
      </c>
      <c r="Z1863" s="2" t="s">
        <v>92</v>
      </c>
      <c r="AA1863" s="2" t="s">
        <v>90</v>
      </c>
      <c r="AB1863" s="2"/>
      <c r="AC1863" s="2" t="s">
        <v>114</v>
      </c>
      <c r="AD1863" s="2">
        <v>1</v>
      </c>
      <c r="AE1863" s="2" t="s">
        <v>222</v>
      </c>
      <c r="AF1863" s="2" t="s">
        <v>222</v>
      </c>
      <c r="AG1863" s="2" t="s">
        <v>129</v>
      </c>
      <c r="AH1863" s="2" t="s">
        <v>223</v>
      </c>
      <c r="AI1863" s="2" t="s">
        <v>887</v>
      </c>
      <c r="AJ1863" s="2" t="s">
        <v>1073</v>
      </c>
      <c r="AK1863" s="2" t="s">
        <v>1073</v>
      </c>
      <c r="AL1863" s="2" t="s">
        <v>103</v>
      </c>
      <c r="AM1863" s="2" t="s">
        <v>318</v>
      </c>
      <c r="AN1863" s="2"/>
      <c r="AO1863" s="22">
        <v>0</v>
      </c>
      <c r="AP1863" s="22">
        <v>0</v>
      </c>
      <c r="AQ1863" s="22">
        <v>0</v>
      </c>
      <c r="AR1863" s="22">
        <v>0</v>
      </c>
      <c r="AS1863" s="25">
        <v>11246</v>
      </c>
      <c r="AT1863" s="25">
        <v>0</v>
      </c>
      <c r="AU1863" s="25">
        <v>18975</v>
      </c>
      <c r="AV1863" s="25">
        <v>0</v>
      </c>
      <c r="AW1863" s="25">
        <v>11246</v>
      </c>
      <c r="AX1863" s="25">
        <v>18975</v>
      </c>
      <c r="AY1863" s="25">
        <v>7729</v>
      </c>
    </row>
    <row r="1864" spans="2:51" hidden="1">
      <c r="B1864" s="5" t="s">
        <v>20</v>
      </c>
      <c r="C1864" s="2" t="s">
        <v>144</v>
      </c>
      <c r="D1864" s="2"/>
      <c r="E1864" s="2"/>
      <c r="F1864" s="2"/>
      <c r="G1864" s="3">
        <v>46255</v>
      </c>
      <c r="H1864" s="2" t="s">
        <v>8206</v>
      </c>
      <c r="I1864" s="3">
        <v>46255</v>
      </c>
      <c r="J1864" s="2" t="s">
        <v>8207</v>
      </c>
      <c r="K1864" s="2"/>
      <c r="L1864" s="2"/>
      <c r="M1864" s="2" t="s">
        <v>90</v>
      </c>
      <c r="N1864" s="3"/>
      <c r="O1864" s="2"/>
      <c r="P1864" s="2"/>
      <c r="Q1864" s="2" t="s">
        <v>33</v>
      </c>
      <c r="R1864" s="2" t="s">
        <v>33</v>
      </c>
      <c r="S1864" s="2" t="s">
        <v>33</v>
      </c>
      <c r="T1864" s="3">
        <v>46255</v>
      </c>
      <c r="U1864" s="2" t="s">
        <v>8208</v>
      </c>
      <c r="V1864" s="2" t="s">
        <v>8209</v>
      </c>
      <c r="W1864" s="2" t="s">
        <v>961</v>
      </c>
      <c r="X1864" s="2" t="s">
        <v>113</v>
      </c>
      <c r="Y1864" s="2" t="s">
        <v>221</v>
      </c>
      <c r="Z1864" s="2" t="s">
        <v>92</v>
      </c>
      <c r="AA1864" s="2" t="s">
        <v>90</v>
      </c>
      <c r="AB1864" s="2"/>
      <c r="AC1864" s="2" t="s">
        <v>93</v>
      </c>
      <c r="AD1864" s="2">
        <v>1</v>
      </c>
      <c r="AE1864" s="2" t="s">
        <v>583</v>
      </c>
      <c r="AF1864" s="2" t="s">
        <v>583</v>
      </c>
      <c r="AG1864" s="2" t="s">
        <v>129</v>
      </c>
      <c r="AH1864" s="2" t="s">
        <v>150</v>
      </c>
      <c r="AI1864" s="2" t="s">
        <v>584</v>
      </c>
      <c r="AJ1864" s="2" t="s">
        <v>217</v>
      </c>
      <c r="AK1864" s="2" t="s">
        <v>218</v>
      </c>
      <c r="AL1864" s="2" t="s">
        <v>129</v>
      </c>
      <c r="AM1864" s="2" t="s">
        <v>219</v>
      </c>
      <c r="AN1864" s="2" t="s">
        <v>419</v>
      </c>
      <c r="AO1864" s="22">
        <v>0</v>
      </c>
      <c r="AP1864" s="22">
        <v>0</v>
      </c>
      <c r="AQ1864" s="22">
        <v>0</v>
      </c>
      <c r="AR1864" s="22">
        <v>0</v>
      </c>
      <c r="AS1864" s="25">
        <v>9679</v>
      </c>
      <c r="AT1864" s="25">
        <v>0</v>
      </c>
      <c r="AU1864" s="25">
        <v>11393</v>
      </c>
      <c r="AV1864" s="25">
        <v>0</v>
      </c>
      <c r="AW1864" s="25">
        <v>9679</v>
      </c>
      <c r="AX1864" s="25">
        <v>11393</v>
      </c>
      <c r="AY1864" s="25">
        <v>1714</v>
      </c>
    </row>
    <row r="1865" spans="2:51" hidden="1">
      <c r="B1865" s="5" t="s">
        <v>20</v>
      </c>
      <c r="C1865" s="2" t="s">
        <v>144</v>
      </c>
      <c r="D1865" s="2"/>
      <c r="E1865" s="2"/>
      <c r="F1865" s="2"/>
      <c r="G1865" s="3">
        <v>46255</v>
      </c>
      <c r="H1865" s="2" t="s">
        <v>8210</v>
      </c>
      <c r="I1865" s="3">
        <v>46255</v>
      </c>
      <c r="J1865" s="2" t="s">
        <v>8211</v>
      </c>
      <c r="K1865" s="2"/>
      <c r="L1865" s="2"/>
      <c r="M1865" s="2" t="s">
        <v>90</v>
      </c>
      <c r="N1865" s="3"/>
      <c r="O1865" s="2"/>
      <c r="P1865" s="2"/>
      <c r="Q1865" s="2" t="s">
        <v>33</v>
      </c>
      <c r="R1865" s="2" t="s">
        <v>33</v>
      </c>
      <c r="S1865" s="2" t="s">
        <v>33</v>
      </c>
      <c r="T1865" s="3">
        <v>46255</v>
      </c>
      <c r="U1865" s="2" t="s">
        <v>8212</v>
      </c>
      <c r="V1865" s="2" t="s">
        <v>8213</v>
      </c>
      <c r="W1865" s="2" t="s">
        <v>776</v>
      </c>
      <c r="X1865" s="2" t="s">
        <v>113</v>
      </c>
      <c r="Y1865" s="2" t="s">
        <v>221</v>
      </c>
      <c r="Z1865" s="2" t="s">
        <v>92</v>
      </c>
      <c r="AA1865" s="2" t="s">
        <v>90</v>
      </c>
      <c r="AB1865" s="2"/>
      <c r="AC1865" s="2" t="s">
        <v>93</v>
      </c>
      <c r="AD1865" s="2">
        <v>1</v>
      </c>
      <c r="AE1865" s="2" t="s">
        <v>583</v>
      </c>
      <c r="AF1865" s="2" t="s">
        <v>583</v>
      </c>
      <c r="AG1865" s="2" t="s">
        <v>129</v>
      </c>
      <c r="AH1865" s="2" t="s">
        <v>150</v>
      </c>
      <c r="AI1865" s="2" t="s">
        <v>584</v>
      </c>
      <c r="AJ1865" s="2" t="s">
        <v>217</v>
      </c>
      <c r="AK1865" s="2" t="s">
        <v>218</v>
      </c>
      <c r="AL1865" s="2" t="s">
        <v>129</v>
      </c>
      <c r="AM1865" s="2" t="s">
        <v>219</v>
      </c>
      <c r="AN1865" s="2" t="s">
        <v>419</v>
      </c>
      <c r="AO1865" s="22">
        <v>0</v>
      </c>
      <c r="AP1865" s="22">
        <v>0</v>
      </c>
      <c r="AQ1865" s="22">
        <v>0</v>
      </c>
      <c r="AR1865" s="22">
        <v>0</v>
      </c>
      <c r="AS1865" s="25">
        <v>7618</v>
      </c>
      <c r="AT1865" s="25">
        <v>0</v>
      </c>
      <c r="AU1865" s="25">
        <v>8610</v>
      </c>
      <c r="AV1865" s="25">
        <v>0</v>
      </c>
      <c r="AW1865" s="25">
        <v>7618</v>
      </c>
      <c r="AX1865" s="25">
        <v>8610</v>
      </c>
      <c r="AY1865" s="25">
        <v>992</v>
      </c>
    </row>
    <row r="1866" spans="2:51" hidden="1">
      <c r="B1866" s="5" t="s">
        <v>20</v>
      </c>
      <c r="C1866" s="2" t="s">
        <v>144</v>
      </c>
      <c r="D1866" s="2"/>
      <c r="E1866" s="2"/>
      <c r="F1866" s="2"/>
      <c r="G1866" s="3">
        <v>46255</v>
      </c>
      <c r="H1866" s="2" t="s">
        <v>8214</v>
      </c>
      <c r="I1866" s="3">
        <v>46255</v>
      </c>
      <c r="J1866" s="2" t="s">
        <v>8215</v>
      </c>
      <c r="K1866" s="2"/>
      <c r="L1866" s="2"/>
      <c r="M1866" s="2" t="s">
        <v>90</v>
      </c>
      <c r="N1866" s="3"/>
      <c r="O1866" s="2"/>
      <c r="P1866" s="2"/>
      <c r="Q1866" s="2" t="s">
        <v>33</v>
      </c>
      <c r="R1866" s="2" t="s">
        <v>33</v>
      </c>
      <c r="S1866" s="2" t="s">
        <v>33</v>
      </c>
      <c r="T1866" s="3">
        <v>46255</v>
      </c>
      <c r="U1866" s="2" t="s">
        <v>8216</v>
      </c>
      <c r="V1866" s="2" t="s">
        <v>8217</v>
      </c>
      <c r="W1866" s="2" t="s">
        <v>1303</v>
      </c>
      <c r="X1866" s="2" t="s">
        <v>113</v>
      </c>
      <c r="Y1866" s="2" t="s">
        <v>221</v>
      </c>
      <c r="Z1866" s="2" t="s">
        <v>92</v>
      </c>
      <c r="AA1866" s="2" t="s">
        <v>90</v>
      </c>
      <c r="AB1866" s="2"/>
      <c r="AC1866" s="2" t="s">
        <v>93</v>
      </c>
      <c r="AD1866" s="2">
        <v>1</v>
      </c>
      <c r="AE1866" s="2" t="s">
        <v>583</v>
      </c>
      <c r="AF1866" s="2" t="s">
        <v>583</v>
      </c>
      <c r="AG1866" s="2" t="s">
        <v>129</v>
      </c>
      <c r="AH1866" s="2" t="s">
        <v>150</v>
      </c>
      <c r="AI1866" s="2" t="s">
        <v>584</v>
      </c>
      <c r="AJ1866" s="2" t="s">
        <v>217</v>
      </c>
      <c r="AK1866" s="2" t="s">
        <v>218</v>
      </c>
      <c r="AL1866" s="2" t="s">
        <v>129</v>
      </c>
      <c r="AM1866" s="2" t="s">
        <v>219</v>
      </c>
      <c r="AN1866" s="2" t="s">
        <v>396</v>
      </c>
      <c r="AO1866" s="22">
        <v>0</v>
      </c>
      <c r="AP1866" s="22">
        <v>0</v>
      </c>
      <c r="AQ1866" s="22">
        <v>0</v>
      </c>
      <c r="AR1866" s="22">
        <v>0</v>
      </c>
      <c r="AS1866" s="25">
        <v>7618</v>
      </c>
      <c r="AT1866" s="25">
        <v>0</v>
      </c>
      <c r="AU1866" s="25">
        <v>8610</v>
      </c>
      <c r="AV1866" s="25">
        <v>0</v>
      </c>
      <c r="AW1866" s="25">
        <v>7618</v>
      </c>
      <c r="AX1866" s="25">
        <v>8610</v>
      </c>
      <c r="AY1866" s="25">
        <v>992</v>
      </c>
    </row>
    <row r="1867" spans="2:51" hidden="1">
      <c r="B1867" s="5" t="s">
        <v>20</v>
      </c>
      <c r="C1867" s="2" t="s">
        <v>144</v>
      </c>
      <c r="D1867" s="2"/>
      <c r="E1867" s="2"/>
      <c r="F1867" s="2"/>
      <c r="G1867" s="3">
        <v>46255</v>
      </c>
      <c r="H1867" s="2" t="s">
        <v>8218</v>
      </c>
      <c r="I1867" s="3">
        <v>46255</v>
      </c>
      <c r="J1867" s="2" t="s">
        <v>8219</v>
      </c>
      <c r="K1867" s="2"/>
      <c r="L1867" s="2"/>
      <c r="M1867" s="2" t="s">
        <v>90</v>
      </c>
      <c r="N1867" s="3"/>
      <c r="O1867" s="2"/>
      <c r="P1867" s="2"/>
      <c r="Q1867" s="2" t="s">
        <v>1051</v>
      </c>
      <c r="R1867" s="2" t="s">
        <v>1051</v>
      </c>
      <c r="S1867" s="2" t="s">
        <v>1051</v>
      </c>
      <c r="T1867" s="3">
        <v>46255</v>
      </c>
      <c r="U1867" s="2" t="s">
        <v>8220</v>
      </c>
      <c r="V1867" s="2" t="s">
        <v>8221</v>
      </c>
      <c r="W1867" s="2" t="s">
        <v>4409</v>
      </c>
      <c r="X1867" s="2" t="s">
        <v>113</v>
      </c>
      <c r="Y1867" s="2" t="s">
        <v>221</v>
      </c>
      <c r="Z1867" s="2" t="s">
        <v>92</v>
      </c>
      <c r="AA1867" s="2" t="s">
        <v>90</v>
      </c>
      <c r="AB1867" s="2"/>
      <c r="AC1867" s="2" t="s">
        <v>114</v>
      </c>
      <c r="AD1867" s="2">
        <v>1</v>
      </c>
      <c r="AE1867" s="2" t="s">
        <v>123</v>
      </c>
      <c r="AF1867" s="2" t="s">
        <v>13</v>
      </c>
      <c r="AG1867" s="2" t="s">
        <v>13</v>
      </c>
      <c r="AH1867" s="2" t="s">
        <v>124</v>
      </c>
      <c r="AI1867" s="2"/>
      <c r="AJ1867" s="2" t="s">
        <v>217</v>
      </c>
      <c r="AK1867" s="2" t="s">
        <v>218</v>
      </c>
      <c r="AL1867" s="2" t="s">
        <v>129</v>
      </c>
      <c r="AM1867" s="2" t="s">
        <v>219</v>
      </c>
      <c r="AN1867" s="2" t="s">
        <v>396</v>
      </c>
      <c r="AO1867" s="22">
        <v>0</v>
      </c>
      <c r="AP1867" s="22">
        <v>0</v>
      </c>
      <c r="AQ1867" s="22">
        <v>0</v>
      </c>
      <c r="AR1867" s="22">
        <v>0</v>
      </c>
      <c r="AS1867" s="25">
        <v>150260</v>
      </c>
      <c r="AT1867" s="25">
        <v>0</v>
      </c>
      <c r="AU1867" s="25">
        <v>158550</v>
      </c>
      <c r="AV1867" s="25">
        <v>0</v>
      </c>
      <c r="AW1867" s="25">
        <v>150260</v>
      </c>
      <c r="AX1867" s="25">
        <v>158550</v>
      </c>
      <c r="AY1867" s="25">
        <v>8290</v>
      </c>
    </row>
    <row r="1868" spans="2:51" hidden="1">
      <c r="B1868" s="5" t="s">
        <v>20</v>
      </c>
      <c r="C1868" s="2" t="s">
        <v>144</v>
      </c>
      <c r="D1868" s="2" t="s">
        <v>100</v>
      </c>
      <c r="E1868" s="2"/>
      <c r="F1868" s="2"/>
      <c r="G1868" s="3">
        <v>46255</v>
      </c>
      <c r="H1868" s="2" t="s">
        <v>8222</v>
      </c>
      <c r="I1868" s="3">
        <v>46255</v>
      </c>
      <c r="J1868" s="2" t="s">
        <v>8223</v>
      </c>
      <c r="K1868" s="2"/>
      <c r="L1868" s="2"/>
      <c r="M1868" s="2" t="s">
        <v>90</v>
      </c>
      <c r="N1868" s="3"/>
      <c r="O1868" s="2"/>
      <c r="P1868" s="2"/>
      <c r="Q1868" s="2" t="s">
        <v>537</v>
      </c>
      <c r="R1868" s="2" t="s">
        <v>537</v>
      </c>
      <c r="S1868" s="2" t="s">
        <v>537</v>
      </c>
      <c r="T1868" s="3">
        <v>46255</v>
      </c>
      <c r="U1868" s="2" t="s">
        <v>8224</v>
      </c>
      <c r="V1868" s="2" t="s">
        <v>8162</v>
      </c>
      <c r="W1868" s="2" t="s">
        <v>3215</v>
      </c>
      <c r="X1868" s="2" t="s">
        <v>261</v>
      </c>
      <c r="Y1868" s="2" t="s">
        <v>262</v>
      </c>
      <c r="Z1868" s="2" t="s">
        <v>92</v>
      </c>
      <c r="AA1868" s="2" t="s">
        <v>90</v>
      </c>
      <c r="AB1868" s="2"/>
      <c r="AC1868" s="2" t="s">
        <v>93</v>
      </c>
      <c r="AD1868" s="2">
        <v>1</v>
      </c>
      <c r="AE1868" s="2" t="s">
        <v>320</v>
      </c>
      <c r="AF1868" s="2" t="s">
        <v>320</v>
      </c>
      <c r="AG1868" s="2" t="s">
        <v>103</v>
      </c>
      <c r="AH1868" s="2" t="s">
        <v>281</v>
      </c>
      <c r="AI1868" s="2"/>
      <c r="AJ1868" s="2" t="s">
        <v>102</v>
      </c>
      <c r="AK1868" s="2" t="s">
        <v>102</v>
      </c>
      <c r="AL1868" s="2" t="s">
        <v>103</v>
      </c>
      <c r="AM1868" s="2" t="s">
        <v>104</v>
      </c>
      <c r="AN1868" s="2"/>
      <c r="AO1868" s="22">
        <v>0</v>
      </c>
      <c r="AP1868" s="22">
        <v>0</v>
      </c>
      <c r="AQ1868" s="22">
        <v>0</v>
      </c>
      <c r="AR1868" s="22">
        <v>0</v>
      </c>
      <c r="AS1868" s="25">
        <v>5750</v>
      </c>
      <c r="AT1868" s="25">
        <v>0</v>
      </c>
      <c r="AU1868" s="25">
        <v>7612</v>
      </c>
      <c r="AV1868" s="25">
        <v>0</v>
      </c>
      <c r="AW1868" s="25">
        <v>5750</v>
      </c>
      <c r="AX1868" s="25">
        <v>7612</v>
      </c>
      <c r="AY1868" s="25">
        <v>1862</v>
      </c>
    </row>
    <row r="1869" spans="2:51" hidden="1">
      <c r="B1869" s="5" t="s">
        <v>21</v>
      </c>
      <c r="C1869" s="2" t="s">
        <v>99</v>
      </c>
      <c r="D1869" s="2" t="s">
        <v>100</v>
      </c>
      <c r="E1869" s="2"/>
      <c r="F1869" s="2"/>
      <c r="G1869" s="3">
        <v>46255</v>
      </c>
      <c r="H1869" s="2" t="s">
        <v>8225</v>
      </c>
      <c r="I1869" s="3">
        <v>46255</v>
      </c>
      <c r="J1869" s="2" t="s">
        <v>8226</v>
      </c>
      <c r="K1869" s="2"/>
      <c r="L1869" s="2"/>
      <c r="M1869" s="2" t="s">
        <v>90</v>
      </c>
      <c r="N1869" s="3"/>
      <c r="O1869" s="2" t="s">
        <v>8227</v>
      </c>
      <c r="P1869" s="2"/>
      <c r="Q1869" s="2" t="s">
        <v>486</v>
      </c>
      <c r="R1869" s="2" t="s">
        <v>538</v>
      </c>
      <c r="S1869" s="2" t="s">
        <v>486</v>
      </c>
      <c r="T1869" s="3"/>
      <c r="U1869" s="2"/>
      <c r="V1869" s="2"/>
      <c r="W1869" s="2" t="s">
        <v>470</v>
      </c>
      <c r="X1869" s="2" t="s">
        <v>133</v>
      </c>
      <c r="Y1869" s="2" t="s">
        <v>389</v>
      </c>
      <c r="Z1869" s="2" t="s">
        <v>92</v>
      </c>
      <c r="AA1869" s="2" t="s">
        <v>90</v>
      </c>
      <c r="AB1869" s="2"/>
      <c r="AC1869" s="2" t="s">
        <v>114</v>
      </c>
      <c r="AD1869" s="2">
        <v>1</v>
      </c>
      <c r="AE1869" s="2" t="s">
        <v>539</v>
      </c>
      <c r="AF1869" s="2" t="s">
        <v>540</v>
      </c>
      <c r="AG1869" s="2" t="s">
        <v>13</v>
      </c>
      <c r="AH1869" s="2" t="s">
        <v>154</v>
      </c>
      <c r="AI1869" s="2" t="s">
        <v>541</v>
      </c>
      <c r="AJ1869" s="2" t="s">
        <v>194</v>
      </c>
      <c r="AK1869" s="2" t="s">
        <v>487</v>
      </c>
      <c r="AL1869" s="2" t="s">
        <v>103</v>
      </c>
      <c r="AM1869" s="2" t="s">
        <v>104</v>
      </c>
      <c r="AN1869" s="2" t="s">
        <v>8228</v>
      </c>
      <c r="AO1869" s="22">
        <v>0</v>
      </c>
      <c r="AP1869" s="22">
        <v>0</v>
      </c>
      <c r="AQ1869" s="22">
        <v>0</v>
      </c>
      <c r="AR1869" s="22">
        <v>0</v>
      </c>
      <c r="AS1869" s="25">
        <v>37619.4</v>
      </c>
      <c r="AT1869" s="25">
        <v>0</v>
      </c>
      <c r="AU1869" s="25">
        <v>43499.82</v>
      </c>
      <c r="AV1869" s="25">
        <v>0</v>
      </c>
      <c r="AW1869" s="25">
        <v>37619.4</v>
      </c>
      <c r="AX1869" s="25">
        <v>43499.82</v>
      </c>
      <c r="AY1869" s="25">
        <v>5880.42</v>
      </c>
    </row>
    <row r="1870" spans="2:51" hidden="1">
      <c r="B1870" s="5" t="s">
        <v>21</v>
      </c>
      <c r="C1870" s="2" t="s">
        <v>99</v>
      </c>
      <c r="D1870" s="2" t="s">
        <v>100</v>
      </c>
      <c r="E1870" s="2"/>
      <c r="F1870" s="2"/>
      <c r="G1870" s="3">
        <v>46255</v>
      </c>
      <c r="H1870" s="2" t="s">
        <v>8229</v>
      </c>
      <c r="I1870" s="3">
        <v>46255</v>
      </c>
      <c r="J1870" s="2" t="s">
        <v>8230</v>
      </c>
      <c r="K1870" s="2"/>
      <c r="L1870" s="2"/>
      <c r="M1870" s="2" t="s">
        <v>90</v>
      </c>
      <c r="N1870" s="3"/>
      <c r="O1870" s="2" t="s">
        <v>8231</v>
      </c>
      <c r="P1870" s="2"/>
      <c r="Q1870" s="2" t="s">
        <v>27</v>
      </c>
      <c r="R1870" s="2" t="s">
        <v>538</v>
      </c>
      <c r="S1870" s="2" t="s">
        <v>27</v>
      </c>
      <c r="T1870" s="3"/>
      <c r="U1870" s="2"/>
      <c r="V1870" s="2"/>
      <c r="W1870" s="2" t="s">
        <v>528</v>
      </c>
      <c r="X1870" s="2" t="s">
        <v>133</v>
      </c>
      <c r="Y1870" s="2" t="s">
        <v>513</v>
      </c>
      <c r="Z1870" s="2" t="s">
        <v>92</v>
      </c>
      <c r="AA1870" s="2" t="s">
        <v>90</v>
      </c>
      <c r="AB1870" s="2"/>
      <c r="AC1870" s="2" t="s">
        <v>114</v>
      </c>
      <c r="AD1870" s="2">
        <v>1</v>
      </c>
      <c r="AE1870" s="2" t="s">
        <v>539</v>
      </c>
      <c r="AF1870" s="2" t="s">
        <v>540</v>
      </c>
      <c r="AG1870" s="2" t="s">
        <v>13</v>
      </c>
      <c r="AH1870" s="2" t="s">
        <v>154</v>
      </c>
      <c r="AI1870" s="2" t="s">
        <v>541</v>
      </c>
      <c r="AJ1870" s="2" t="s">
        <v>155</v>
      </c>
      <c r="AK1870" s="2" t="s">
        <v>156</v>
      </c>
      <c r="AL1870" s="2" t="s">
        <v>129</v>
      </c>
      <c r="AM1870" s="2" t="s">
        <v>150</v>
      </c>
      <c r="AN1870" s="2" t="s">
        <v>8232</v>
      </c>
      <c r="AO1870" s="22">
        <v>0</v>
      </c>
      <c r="AP1870" s="22">
        <v>0</v>
      </c>
      <c r="AQ1870" s="22">
        <v>0</v>
      </c>
      <c r="AR1870" s="22">
        <v>0</v>
      </c>
      <c r="AS1870" s="25">
        <v>29000.16</v>
      </c>
      <c r="AT1870" s="25">
        <v>0</v>
      </c>
      <c r="AU1870" s="25">
        <v>42555.62</v>
      </c>
      <c r="AV1870" s="25">
        <v>0</v>
      </c>
      <c r="AW1870" s="25">
        <v>29000.16</v>
      </c>
      <c r="AX1870" s="25">
        <v>42555.62</v>
      </c>
      <c r="AY1870" s="25">
        <v>13555.46</v>
      </c>
    </row>
    <row r="1871" spans="2:51" hidden="1">
      <c r="B1871" s="5" t="s">
        <v>21</v>
      </c>
      <c r="C1871" s="2" t="s">
        <v>107</v>
      </c>
      <c r="D1871" s="2" t="s">
        <v>100</v>
      </c>
      <c r="E1871" s="2"/>
      <c r="F1871" s="2"/>
      <c r="G1871" s="3">
        <v>46255</v>
      </c>
      <c r="H1871" s="2" t="s">
        <v>8233</v>
      </c>
      <c r="I1871" s="3">
        <v>46255</v>
      </c>
      <c r="J1871" s="2" t="s">
        <v>8234</v>
      </c>
      <c r="K1871" s="2"/>
      <c r="L1871" s="2"/>
      <c r="M1871" s="2" t="s">
        <v>90</v>
      </c>
      <c r="N1871" s="3"/>
      <c r="O1871" s="2" t="s">
        <v>8235</v>
      </c>
      <c r="P1871" s="2"/>
      <c r="Q1871" s="2" t="s">
        <v>27</v>
      </c>
      <c r="R1871" s="2" t="s">
        <v>538</v>
      </c>
      <c r="S1871" s="2" t="s">
        <v>27</v>
      </c>
      <c r="T1871" s="3"/>
      <c r="U1871" s="2"/>
      <c r="V1871" s="2"/>
      <c r="W1871" s="2" t="s">
        <v>496</v>
      </c>
      <c r="X1871" s="2" t="s">
        <v>133</v>
      </c>
      <c r="Y1871" s="2" t="s">
        <v>153</v>
      </c>
      <c r="Z1871" s="2" t="s">
        <v>92</v>
      </c>
      <c r="AA1871" s="2" t="s">
        <v>90</v>
      </c>
      <c r="AB1871" s="2"/>
      <c r="AC1871" s="2" t="s">
        <v>114</v>
      </c>
      <c r="AD1871" s="2">
        <v>1</v>
      </c>
      <c r="AE1871" s="2" t="s">
        <v>539</v>
      </c>
      <c r="AF1871" s="2" t="s">
        <v>540</v>
      </c>
      <c r="AG1871" s="2" t="s">
        <v>13</v>
      </c>
      <c r="AH1871" s="2" t="s">
        <v>154</v>
      </c>
      <c r="AI1871" s="2" t="s">
        <v>541</v>
      </c>
      <c r="AJ1871" s="2" t="s">
        <v>155</v>
      </c>
      <c r="AK1871" s="2" t="s">
        <v>156</v>
      </c>
      <c r="AL1871" s="2" t="s">
        <v>129</v>
      </c>
      <c r="AM1871" s="2" t="s">
        <v>150</v>
      </c>
      <c r="AN1871" s="2" t="s">
        <v>8236</v>
      </c>
      <c r="AO1871" s="22">
        <v>0</v>
      </c>
      <c r="AP1871" s="22">
        <v>0</v>
      </c>
      <c r="AQ1871" s="22">
        <v>0</v>
      </c>
      <c r="AR1871" s="22">
        <v>0</v>
      </c>
      <c r="AS1871" s="25">
        <v>30662.720000000001</v>
      </c>
      <c r="AT1871" s="25">
        <v>0</v>
      </c>
      <c r="AU1871" s="25">
        <v>43874.42</v>
      </c>
      <c r="AV1871" s="25">
        <v>0</v>
      </c>
      <c r="AW1871" s="25">
        <v>30662.720000000001</v>
      </c>
      <c r="AX1871" s="25">
        <v>43874.42</v>
      </c>
      <c r="AY1871" s="25">
        <v>13211.7</v>
      </c>
    </row>
    <row r="1872" spans="2:51" hidden="1">
      <c r="B1872" s="5" t="s">
        <v>21</v>
      </c>
      <c r="C1872" s="2" t="s">
        <v>107</v>
      </c>
      <c r="D1872" s="2" t="s">
        <v>100</v>
      </c>
      <c r="E1872" s="2"/>
      <c r="F1872" s="2"/>
      <c r="G1872" s="3">
        <v>46255</v>
      </c>
      <c r="H1872" s="2" t="s">
        <v>8237</v>
      </c>
      <c r="I1872" s="3">
        <v>46255</v>
      </c>
      <c r="J1872" s="2" t="s">
        <v>8238</v>
      </c>
      <c r="K1872" s="2"/>
      <c r="L1872" s="2"/>
      <c r="M1872" s="2" t="s">
        <v>90</v>
      </c>
      <c r="N1872" s="3"/>
      <c r="O1872" s="2" t="s">
        <v>8239</v>
      </c>
      <c r="P1872" s="2"/>
      <c r="Q1872" s="2" t="s">
        <v>29</v>
      </c>
      <c r="R1872" s="2" t="s">
        <v>538</v>
      </c>
      <c r="S1872" s="2" t="s">
        <v>29</v>
      </c>
      <c r="T1872" s="3"/>
      <c r="U1872" s="2"/>
      <c r="V1872" s="2"/>
      <c r="W1872" s="2" t="s">
        <v>507</v>
      </c>
      <c r="X1872" s="2" t="s">
        <v>133</v>
      </c>
      <c r="Y1872" s="2" t="s">
        <v>357</v>
      </c>
      <c r="Z1872" s="2" t="s">
        <v>92</v>
      </c>
      <c r="AA1872" s="2" t="s">
        <v>90</v>
      </c>
      <c r="AB1872" s="2"/>
      <c r="AC1872" s="2" t="s">
        <v>93</v>
      </c>
      <c r="AD1872" s="2">
        <v>1</v>
      </c>
      <c r="AE1872" s="2" t="s">
        <v>539</v>
      </c>
      <c r="AF1872" s="2" t="s">
        <v>540</v>
      </c>
      <c r="AG1872" s="2" t="s">
        <v>13</v>
      </c>
      <c r="AH1872" s="2" t="s">
        <v>154</v>
      </c>
      <c r="AI1872" s="2" t="s">
        <v>541</v>
      </c>
      <c r="AJ1872" s="2" t="s">
        <v>849</v>
      </c>
      <c r="AK1872" s="2" t="s">
        <v>850</v>
      </c>
      <c r="AL1872" s="2" t="s">
        <v>13</v>
      </c>
      <c r="AM1872" s="2" t="s">
        <v>154</v>
      </c>
      <c r="AN1872" s="2" t="s">
        <v>8240</v>
      </c>
      <c r="AO1872" s="22">
        <v>0</v>
      </c>
      <c r="AP1872" s="22">
        <v>0</v>
      </c>
      <c r="AQ1872" s="22">
        <v>0</v>
      </c>
      <c r="AR1872" s="22">
        <v>0</v>
      </c>
      <c r="AS1872" s="25">
        <v>2767</v>
      </c>
      <c r="AT1872" s="25">
        <v>0</v>
      </c>
      <c r="AU1872" s="25">
        <v>3690</v>
      </c>
      <c r="AV1872" s="25">
        <v>0</v>
      </c>
      <c r="AW1872" s="25">
        <v>2767</v>
      </c>
      <c r="AX1872" s="25">
        <v>3690</v>
      </c>
      <c r="AY1872" s="25">
        <v>923</v>
      </c>
    </row>
    <row r="1873" spans="2:51" hidden="1">
      <c r="B1873" s="5" t="s">
        <v>21</v>
      </c>
      <c r="C1873" s="2" t="s">
        <v>99</v>
      </c>
      <c r="D1873" s="2" t="s">
        <v>100</v>
      </c>
      <c r="E1873" s="2"/>
      <c r="F1873" s="2"/>
      <c r="G1873" s="3">
        <v>46255</v>
      </c>
      <c r="H1873" s="2" t="s">
        <v>8241</v>
      </c>
      <c r="I1873" s="3">
        <v>46255</v>
      </c>
      <c r="J1873" s="2" t="s">
        <v>8242</v>
      </c>
      <c r="K1873" s="2"/>
      <c r="L1873" s="2"/>
      <c r="M1873" s="2" t="s">
        <v>90</v>
      </c>
      <c r="N1873" s="3"/>
      <c r="O1873" s="2" t="s">
        <v>8243</v>
      </c>
      <c r="P1873" s="2"/>
      <c r="Q1873" s="2" t="s">
        <v>27</v>
      </c>
      <c r="R1873" s="2" t="s">
        <v>538</v>
      </c>
      <c r="S1873" s="2" t="s">
        <v>27</v>
      </c>
      <c r="T1873" s="3"/>
      <c r="U1873" s="2"/>
      <c r="V1873" s="2"/>
      <c r="W1873" s="2" t="s">
        <v>507</v>
      </c>
      <c r="X1873" s="2" t="s">
        <v>133</v>
      </c>
      <c r="Y1873" s="2" t="s">
        <v>357</v>
      </c>
      <c r="Z1873" s="2" t="s">
        <v>92</v>
      </c>
      <c r="AA1873" s="2" t="s">
        <v>90</v>
      </c>
      <c r="AB1873" s="2"/>
      <c r="AC1873" s="2" t="s">
        <v>114</v>
      </c>
      <c r="AD1873" s="2">
        <v>1</v>
      </c>
      <c r="AE1873" s="2" t="s">
        <v>539</v>
      </c>
      <c r="AF1873" s="2" t="s">
        <v>540</v>
      </c>
      <c r="AG1873" s="2" t="s">
        <v>13</v>
      </c>
      <c r="AH1873" s="2" t="s">
        <v>154</v>
      </c>
      <c r="AI1873" s="2" t="s">
        <v>541</v>
      </c>
      <c r="AJ1873" s="2" t="s">
        <v>155</v>
      </c>
      <c r="AK1873" s="2" t="s">
        <v>156</v>
      </c>
      <c r="AL1873" s="2" t="s">
        <v>129</v>
      </c>
      <c r="AM1873" s="2" t="s">
        <v>150</v>
      </c>
      <c r="AN1873" s="2" t="s">
        <v>8244</v>
      </c>
      <c r="AO1873" s="22">
        <v>0</v>
      </c>
      <c r="AP1873" s="22">
        <v>0</v>
      </c>
      <c r="AQ1873" s="22">
        <v>0</v>
      </c>
      <c r="AR1873" s="22">
        <v>0</v>
      </c>
      <c r="AS1873" s="25">
        <v>29855.040000000001</v>
      </c>
      <c r="AT1873" s="25">
        <v>0</v>
      </c>
      <c r="AU1873" s="25">
        <v>43810.09</v>
      </c>
      <c r="AV1873" s="25">
        <v>0</v>
      </c>
      <c r="AW1873" s="25">
        <v>29855.040000000001</v>
      </c>
      <c r="AX1873" s="25">
        <v>43810.09</v>
      </c>
      <c r="AY1873" s="25">
        <v>13955.05</v>
      </c>
    </row>
    <row r="1874" spans="2:51" hidden="1">
      <c r="B1874" s="5" t="s">
        <v>21</v>
      </c>
      <c r="C1874" s="2" t="s">
        <v>152</v>
      </c>
      <c r="D1874" s="2" t="s">
        <v>100</v>
      </c>
      <c r="E1874" s="2"/>
      <c r="F1874" s="2"/>
      <c r="G1874" s="3">
        <v>46255</v>
      </c>
      <c r="H1874" s="2" t="s">
        <v>8245</v>
      </c>
      <c r="I1874" s="3">
        <v>46255</v>
      </c>
      <c r="J1874" s="2" t="s">
        <v>8246</v>
      </c>
      <c r="K1874" s="2"/>
      <c r="L1874" s="2"/>
      <c r="M1874" s="2" t="s">
        <v>90</v>
      </c>
      <c r="N1874" s="3"/>
      <c r="O1874" s="2" t="s">
        <v>8247</v>
      </c>
      <c r="P1874" s="2"/>
      <c r="Q1874" s="2" t="s">
        <v>27</v>
      </c>
      <c r="R1874" s="2" t="s">
        <v>538</v>
      </c>
      <c r="S1874" s="2" t="s">
        <v>27</v>
      </c>
      <c r="T1874" s="3">
        <v>46255</v>
      </c>
      <c r="U1874" s="2" t="s">
        <v>8248</v>
      </c>
      <c r="V1874" s="2"/>
      <c r="W1874" s="2" t="s">
        <v>717</v>
      </c>
      <c r="X1874" s="2" t="s">
        <v>133</v>
      </c>
      <c r="Y1874" s="2" t="s">
        <v>277</v>
      </c>
      <c r="Z1874" s="2" t="s">
        <v>92</v>
      </c>
      <c r="AA1874" s="2" t="s">
        <v>278</v>
      </c>
      <c r="AB1874" s="2" t="s">
        <v>279</v>
      </c>
      <c r="AC1874" s="2" t="s">
        <v>114</v>
      </c>
      <c r="AD1874" s="2">
        <v>1</v>
      </c>
      <c r="AE1874" s="2" t="s">
        <v>539</v>
      </c>
      <c r="AF1874" s="2" t="s">
        <v>540</v>
      </c>
      <c r="AG1874" s="2" t="s">
        <v>13</v>
      </c>
      <c r="AH1874" s="2" t="s">
        <v>154</v>
      </c>
      <c r="AI1874" s="2" t="s">
        <v>541</v>
      </c>
      <c r="AJ1874" s="2" t="s">
        <v>155</v>
      </c>
      <c r="AK1874" s="2" t="s">
        <v>156</v>
      </c>
      <c r="AL1874" s="2" t="s">
        <v>129</v>
      </c>
      <c r="AM1874" s="2" t="s">
        <v>150</v>
      </c>
      <c r="AN1874" s="2" t="s">
        <v>8249</v>
      </c>
      <c r="AO1874" s="22">
        <v>27280</v>
      </c>
      <c r="AP1874" s="22">
        <v>0</v>
      </c>
      <c r="AQ1874" s="22">
        <v>0</v>
      </c>
      <c r="AR1874" s="22">
        <v>0</v>
      </c>
      <c r="AS1874" s="25">
        <v>29898.880000000001</v>
      </c>
      <c r="AT1874" s="25">
        <v>0</v>
      </c>
      <c r="AU1874" s="25">
        <v>43874.42</v>
      </c>
      <c r="AV1874" s="25">
        <v>0</v>
      </c>
      <c r="AW1874" s="25">
        <v>29898.880000000001</v>
      </c>
      <c r="AX1874" s="25">
        <v>43874.42</v>
      </c>
      <c r="AY1874" s="25">
        <v>13975.54</v>
      </c>
    </row>
    <row r="1875" spans="2:51" hidden="1">
      <c r="B1875" s="5" t="s">
        <v>21</v>
      </c>
      <c r="C1875" s="2" t="s">
        <v>152</v>
      </c>
      <c r="D1875" s="2" t="s">
        <v>100</v>
      </c>
      <c r="E1875" s="2"/>
      <c r="F1875" s="2"/>
      <c r="G1875" s="3">
        <v>46255</v>
      </c>
      <c r="H1875" s="2" t="s">
        <v>8250</v>
      </c>
      <c r="I1875" s="3">
        <v>46255</v>
      </c>
      <c r="J1875" s="2" t="s">
        <v>8251</v>
      </c>
      <c r="K1875" s="2"/>
      <c r="L1875" s="2"/>
      <c r="M1875" s="2" t="s">
        <v>90</v>
      </c>
      <c r="N1875" s="3"/>
      <c r="O1875" s="2" t="s">
        <v>8252</v>
      </c>
      <c r="P1875" s="2"/>
      <c r="Q1875" s="2" t="s">
        <v>27</v>
      </c>
      <c r="R1875" s="2" t="s">
        <v>538</v>
      </c>
      <c r="S1875" s="2" t="s">
        <v>27</v>
      </c>
      <c r="T1875" s="3">
        <v>46255</v>
      </c>
      <c r="U1875" s="2" t="s">
        <v>8253</v>
      </c>
      <c r="V1875" s="2"/>
      <c r="W1875" s="2" t="s">
        <v>1010</v>
      </c>
      <c r="X1875" s="2" t="s">
        <v>133</v>
      </c>
      <c r="Y1875" s="2" t="s">
        <v>336</v>
      </c>
      <c r="Z1875" s="2" t="s">
        <v>92</v>
      </c>
      <c r="AA1875" s="2" t="s">
        <v>603</v>
      </c>
      <c r="AB1875" s="2" t="s">
        <v>604</v>
      </c>
      <c r="AC1875" s="2" t="s">
        <v>114</v>
      </c>
      <c r="AD1875" s="2">
        <v>1</v>
      </c>
      <c r="AE1875" s="2" t="s">
        <v>539</v>
      </c>
      <c r="AF1875" s="2" t="s">
        <v>540</v>
      </c>
      <c r="AG1875" s="2" t="s">
        <v>13</v>
      </c>
      <c r="AH1875" s="2" t="s">
        <v>154</v>
      </c>
      <c r="AI1875" s="2" t="s">
        <v>541</v>
      </c>
      <c r="AJ1875" s="2" t="s">
        <v>155</v>
      </c>
      <c r="AK1875" s="2" t="s">
        <v>156</v>
      </c>
      <c r="AL1875" s="2" t="s">
        <v>129</v>
      </c>
      <c r="AM1875" s="2" t="s">
        <v>150</v>
      </c>
      <c r="AN1875" s="2" t="s">
        <v>8254</v>
      </c>
      <c r="AO1875" s="22">
        <v>27320</v>
      </c>
      <c r="AP1875" s="22">
        <v>0</v>
      </c>
      <c r="AQ1875" s="22">
        <v>0</v>
      </c>
      <c r="AR1875" s="22">
        <v>0</v>
      </c>
      <c r="AS1875" s="25">
        <v>29942.720000000001</v>
      </c>
      <c r="AT1875" s="25">
        <v>0</v>
      </c>
      <c r="AU1875" s="25">
        <v>43938.76</v>
      </c>
      <c r="AV1875" s="25">
        <v>0</v>
      </c>
      <c r="AW1875" s="25">
        <v>29942.720000000001</v>
      </c>
      <c r="AX1875" s="25">
        <v>43938.76</v>
      </c>
      <c r="AY1875" s="25">
        <v>13996.04</v>
      </c>
    </row>
    <row r="1876" spans="2:51" hidden="1">
      <c r="B1876" s="5" t="s">
        <v>21</v>
      </c>
      <c r="C1876" s="2" t="s">
        <v>152</v>
      </c>
      <c r="D1876" s="2" t="s">
        <v>100</v>
      </c>
      <c r="E1876" s="2"/>
      <c r="F1876" s="2"/>
      <c r="G1876" s="3">
        <v>46255</v>
      </c>
      <c r="H1876" s="2" t="s">
        <v>8255</v>
      </c>
      <c r="I1876" s="3">
        <v>46255</v>
      </c>
      <c r="J1876" s="2" t="s">
        <v>8256</v>
      </c>
      <c r="K1876" s="2"/>
      <c r="L1876" s="2"/>
      <c r="M1876" s="2" t="s">
        <v>90</v>
      </c>
      <c r="N1876" s="3"/>
      <c r="O1876" s="2" t="s">
        <v>8257</v>
      </c>
      <c r="P1876" s="2"/>
      <c r="Q1876" s="2" t="s">
        <v>27</v>
      </c>
      <c r="R1876" s="2" t="s">
        <v>538</v>
      </c>
      <c r="S1876" s="2" t="s">
        <v>27</v>
      </c>
      <c r="T1876" s="3">
        <v>46255</v>
      </c>
      <c r="U1876" s="2" t="s">
        <v>8258</v>
      </c>
      <c r="V1876" s="2"/>
      <c r="W1876" s="2" t="s">
        <v>748</v>
      </c>
      <c r="X1876" s="2" t="s">
        <v>133</v>
      </c>
      <c r="Y1876" s="2" t="s">
        <v>342</v>
      </c>
      <c r="Z1876" s="2" t="s">
        <v>92</v>
      </c>
      <c r="AA1876" s="2" t="s">
        <v>90</v>
      </c>
      <c r="AB1876" s="2"/>
      <c r="AC1876" s="2" t="s">
        <v>114</v>
      </c>
      <c r="AD1876" s="2">
        <v>1</v>
      </c>
      <c r="AE1876" s="2" t="s">
        <v>539</v>
      </c>
      <c r="AF1876" s="2" t="s">
        <v>540</v>
      </c>
      <c r="AG1876" s="2" t="s">
        <v>13</v>
      </c>
      <c r="AH1876" s="2" t="s">
        <v>154</v>
      </c>
      <c r="AI1876" s="2" t="s">
        <v>541</v>
      </c>
      <c r="AJ1876" s="2" t="s">
        <v>155</v>
      </c>
      <c r="AK1876" s="2" t="s">
        <v>156</v>
      </c>
      <c r="AL1876" s="2" t="s">
        <v>129</v>
      </c>
      <c r="AM1876" s="2" t="s">
        <v>150</v>
      </c>
      <c r="AN1876" s="2" t="s">
        <v>8259</v>
      </c>
      <c r="AO1876" s="22">
        <v>27280</v>
      </c>
      <c r="AP1876" s="22">
        <v>0</v>
      </c>
      <c r="AQ1876" s="22">
        <v>0</v>
      </c>
      <c r="AR1876" s="22">
        <v>0</v>
      </c>
      <c r="AS1876" s="25">
        <v>29898.880000000001</v>
      </c>
      <c r="AT1876" s="25">
        <v>0</v>
      </c>
      <c r="AU1876" s="25">
        <v>43874.42</v>
      </c>
      <c r="AV1876" s="25">
        <v>0</v>
      </c>
      <c r="AW1876" s="25">
        <v>29898.880000000001</v>
      </c>
      <c r="AX1876" s="25">
        <v>43874.42</v>
      </c>
      <c r="AY1876" s="25">
        <v>13975.54</v>
      </c>
    </row>
    <row r="1877" spans="2:51" hidden="1">
      <c r="B1877" s="5" t="s">
        <v>21</v>
      </c>
      <c r="C1877" s="2" t="s">
        <v>152</v>
      </c>
      <c r="D1877" s="2" t="s">
        <v>100</v>
      </c>
      <c r="E1877" s="2"/>
      <c r="F1877" s="2"/>
      <c r="G1877" s="3">
        <v>46255</v>
      </c>
      <c r="H1877" s="2" t="s">
        <v>8260</v>
      </c>
      <c r="I1877" s="3">
        <v>46255</v>
      </c>
      <c r="J1877" s="2" t="s">
        <v>8261</v>
      </c>
      <c r="K1877" s="2"/>
      <c r="L1877" s="2"/>
      <c r="M1877" s="2" t="s">
        <v>90</v>
      </c>
      <c r="N1877" s="3"/>
      <c r="O1877" s="2" t="s">
        <v>8262</v>
      </c>
      <c r="P1877" s="2"/>
      <c r="Q1877" s="2" t="s">
        <v>27</v>
      </c>
      <c r="R1877" s="2" t="s">
        <v>538</v>
      </c>
      <c r="S1877" s="2" t="s">
        <v>27</v>
      </c>
      <c r="T1877" s="3">
        <v>46255</v>
      </c>
      <c r="U1877" s="2" t="s">
        <v>8263</v>
      </c>
      <c r="V1877" s="2"/>
      <c r="W1877" s="2" t="s">
        <v>304</v>
      </c>
      <c r="X1877" s="2" t="s">
        <v>133</v>
      </c>
      <c r="Y1877" s="2" t="s">
        <v>305</v>
      </c>
      <c r="Z1877" s="2" t="s">
        <v>92</v>
      </c>
      <c r="AA1877" s="2" t="s">
        <v>90</v>
      </c>
      <c r="AB1877" s="2"/>
      <c r="AC1877" s="2" t="s">
        <v>114</v>
      </c>
      <c r="AD1877" s="2">
        <v>1</v>
      </c>
      <c r="AE1877" s="2" t="s">
        <v>539</v>
      </c>
      <c r="AF1877" s="2" t="s">
        <v>540</v>
      </c>
      <c r="AG1877" s="2" t="s">
        <v>13</v>
      </c>
      <c r="AH1877" s="2" t="s">
        <v>154</v>
      </c>
      <c r="AI1877" s="2" t="s">
        <v>541</v>
      </c>
      <c r="AJ1877" s="2" t="s">
        <v>155</v>
      </c>
      <c r="AK1877" s="2" t="s">
        <v>156</v>
      </c>
      <c r="AL1877" s="2" t="s">
        <v>129</v>
      </c>
      <c r="AM1877" s="2" t="s">
        <v>150</v>
      </c>
      <c r="AN1877" s="2" t="s">
        <v>8264</v>
      </c>
      <c r="AO1877" s="22">
        <v>27320</v>
      </c>
      <c r="AP1877" s="22">
        <v>0</v>
      </c>
      <c r="AQ1877" s="22">
        <v>0</v>
      </c>
      <c r="AR1877" s="22">
        <v>0</v>
      </c>
      <c r="AS1877" s="25">
        <v>29942.720000000001</v>
      </c>
      <c r="AT1877" s="25">
        <v>0</v>
      </c>
      <c r="AU1877" s="25">
        <v>43938.76</v>
      </c>
      <c r="AV1877" s="25">
        <v>0</v>
      </c>
      <c r="AW1877" s="25">
        <v>29942.720000000001</v>
      </c>
      <c r="AX1877" s="25">
        <v>43938.76</v>
      </c>
      <c r="AY1877" s="25">
        <v>13996.04</v>
      </c>
    </row>
    <row r="1878" spans="2:51" hidden="1">
      <c r="B1878" s="5" t="s">
        <v>21</v>
      </c>
      <c r="C1878" s="2" t="s">
        <v>152</v>
      </c>
      <c r="D1878" s="2" t="s">
        <v>100</v>
      </c>
      <c r="E1878" s="2"/>
      <c r="F1878" s="2"/>
      <c r="G1878" s="3">
        <v>46255</v>
      </c>
      <c r="H1878" s="2" t="s">
        <v>8265</v>
      </c>
      <c r="I1878" s="3">
        <v>46255</v>
      </c>
      <c r="J1878" s="2" t="s">
        <v>8266</v>
      </c>
      <c r="K1878" s="2"/>
      <c r="L1878" s="2"/>
      <c r="M1878" s="2" t="s">
        <v>90</v>
      </c>
      <c r="N1878" s="3"/>
      <c r="O1878" s="2" t="s">
        <v>8267</v>
      </c>
      <c r="P1878" s="2"/>
      <c r="Q1878" s="2" t="s">
        <v>27</v>
      </c>
      <c r="R1878" s="2" t="s">
        <v>538</v>
      </c>
      <c r="S1878" s="2" t="s">
        <v>27</v>
      </c>
      <c r="T1878" s="3">
        <v>46255</v>
      </c>
      <c r="U1878" s="2" t="s">
        <v>8268</v>
      </c>
      <c r="V1878" s="2"/>
      <c r="W1878" s="2" t="s">
        <v>290</v>
      </c>
      <c r="X1878" s="2" t="s">
        <v>133</v>
      </c>
      <c r="Y1878" s="2" t="s">
        <v>291</v>
      </c>
      <c r="Z1878" s="2" t="s">
        <v>92</v>
      </c>
      <c r="AA1878" s="2" t="s">
        <v>90</v>
      </c>
      <c r="AB1878" s="2"/>
      <c r="AC1878" s="2" t="s">
        <v>114</v>
      </c>
      <c r="AD1878" s="2">
        <v>1</v>
      </c>
      <c r="AE1878" s="2" t="s">
        <v>539</v>
      </c>
      <c r="AF1878" s="2" t="s">
        <v>540</v>
      </c>
      <c r="AG1878" s="2" t="s">
        <v>13</v>
      </c>
      <c r="AH1878" s="2" t="s">
        <v>154</v>
      </c>
      <c r="AI1878" s="2" t="s">
        <v>541</v>
      </c>
      <c r="AJ1878" s="2" t="s">
        <v>155</v>
      </c>
      <c r="AK1878" s="2" t="s">
        <v>156</v>
      </c>
      <c r="AL1878" s="2" t="s">
        <v>129</v>
      </c>
      <c r="AM1878" s="2" t="s">
        <v>150</v>
      </c>
      <c r="AN1878" s="2" t="s">
        <v>8269</v>
      </c>
      <c r="AO1878" s="22">
        <v>26480</v>
      </c>
      <c r="AP1878" s="22">
        <v>0</v>
      </c>
      <c r="AQ1878" s="22">
        <v>0</v>
      </c>
      <c r="AR1878" s="22">
        <v>0</v>
      </c>
      <c r="AS1878" s="25">
        <v>29459</v>
      </c>
      <c r="AT1878" s="25">
        <v>0</v>
      </c>
      <c r="AU1878" s="25">
        <v>42587.78</v>
      </c>
      <c r="AV1878" s="25">
        <v>0</v>
      </c>
      <c r="AW1878" s="25">
        <v>29459</v>
      </c>
      <c r="AX1878" s="25">
        <v>42587.78</v>
      </c>
      <c r="AY1878" s="25">
        <v>13128.78</v>
      </c>
    </row>
    <row r="1879" spans="2:51" hidden="1">
      <c r="B1879" s="5" t="s">
        <v>21</v>
      </c>
      <c r="C1879" s="2" t="s">
        <v>152</v>
      </c>
      <c r="D1879" s="2" t="s">
        <v>100</v>
      </c>
      <c r="E1879" s="2"/>
      <c r="F1879" s="2"/>
      <c r="G1879" s="3">
        <v>46255</v>
      </c>
      <c r="H1879" s="2" t="s">
        <v>8270</v>
      </c>
      <c r="I1879" s="3">
        <v>46255</v>
      </c>
      <c r="J1879" s="2" t="s">
        <v>8271</v>
      </c>
      <c r="K1879" s="2"/>
      <c r="L1879" s="2"/>
      <c r="M1879" s="2" t="s">
        <v>90</v>
      </c>
      <c r="N1879" s="3"/>
      <c r="O1879" s="2" t="s">
        <v>8272</v>
      </c>
      <c r="P1879" s="2"/>
      <c r="Q1879" s="2" t="s">
        <v>486</v>
      </c>
      <c r="R1879" s="2" t="s">
        <v>538</v>
      </c>
      <c r="S1879" s="2" t="s">
        <v>486</v>
      </c>
      <c r="T1879" s="3">
        <v>46255</v>
      </c>
      <c r="U1879" s="2" t="s">
        <v>8273</v>
      </c>
      <c r="V1879" s="2"/>
      <c r="W1879" s="2" t="s">
        <v>338</v>
      </c>
      <c r="X1879" s="2" t="s">
        <v>133</v>
      </c>
      <c r="Y1879" s="2" t="s">
        <v>339</v>
      </c>
      <c r="Z1879" s="2" t="s">
        <v>92</v>
      </c>
      <c r="AA1879" s="2" t="s">
        <v>339</v>
      </c>
      <c r="AB1879" s="2" t="s">
        <v>340</v>
      </c>
      <c r="AC1879" s="2" t="s">
        <v>114</v>
      </c>
      <c r="AD1879" s="2">
        <v>1</v>
      </c>
      <c r="AE1879" s="2" t="s">
        <v>539</v>
      </c>
      <c r="AF1879" s="2" t="s">
        <v>540</v>
      </c>
      <c r="AG1879" s="2" t="s">
        <v>13</v>
      </c>
      <c r="AH1879" s="2" t="s">
        <v>154</v>
      </c>
      <c r="AI1879" s="2" t="s">
        <v>541</v>
      </c>
      <c r="AJ1879" s="2" t="s">
        <v>194</v>
      </c>
      <c r="AK1879" s="2" t="s">
        <v>487</v>
      </c>
      <c r="AL1879" s="2" t="s">
        <v>103</v>
      </c>
      <c r="AM1879" s="2" t="s">
        <v>104</v>
      </c>
      <c r="AN1879" s="2" t="s">
        <v>8274</v>
      </c>
      <c r="AO1879" s="22">
        <v>27280</v>
      </c>
      <c r="AP1879" s="22">
        <v>0</v>
      </c>
      <c r="AQ1879" s="22">
        <v>0</v>
      </c>
      <c r="AR1879" s="22">
        <v>0</v>
      </c>
      <c r="AS1879" s="25">
        <v>37591.839999999997</v>
      </c>
      <c r="AT1879" s="25">
        <v>0</v>
      </c>
      <c r="AU1879" s="25">
        <v>43467.95</v>
      </c>
      <c r="AV1879" s="25">
        <v>0</v>
      </c>
      <c r="AW1879" s="25">
        <v>37591.839999999997</v>
      </c>
      <c r="AX1879" s="25">
        <v>43467.95</v>
      </c>
      <c r="AY1879" s="25">
        <v>5876.11</v>
      </c>
    </row>
    <row r="1880" spans="2:51" hidden="1">
      <c r="B1880" s="5" t="s">
        <v>21</v>
      </c>
      <c r="C1880" s="2" t="s">
        <v>152</v>
      </c>
      <c r="D1880" s="2" t="s">
        <v>100</v>
      </c>
      <c r="E1880" s="2"/>
      <c r="F1880" s="2"/>
      <c r="G1880" s="3">
        <v>46255</v>
      </c>
      <c r="H1880" s="2" t="s">
        <v>8275</v>
      </c>
      <c r="I1880" s="3">
        <v>46255</v>
      </c>
      <c r="J1880" s="2" t="s">
        <v>8276</v>
      </c>
      <c r="K1880" s="2"/>
      <c r="L1880" s="2"/>
      <c r="M1880" s="2" t="s">
        <v>90</v>
      </c>
      <c r="N1880" s="3"/>
      <c r="O1880" s="2" t="s">
        <v>8277</v>
      </c>
      <c r="P1880" s="2"/>
      <c r="Q1880" s="2" t="s">
        <v>27</v>
      </c>
      <c r="R1880" s="2" t="s">
        <v>538</v>
      </c>
      <c r="S1880" s="2" t="s">
        <v>27</v>
      </c>
      <c r="T1880" s="3">
        <v>46255</v>
      </c>
      <c r="U1880" s="2" t="s">
        <v>8278</v>
      </c>
      <c r="V1880" s="2"/>
      <c r="W1880" s="2" t="s">
        <v>533</v>
      </c>
      <c r="X1880" s="2" t="s">
        <v>133</v>
      </c>
      <c r="Y1880" s="2" t="s">
        <v>350</v>
      </c>
      <c r="Z1880" s="2" t="s">
        <v>92</v>
      </c>
      <c r="AA1880" s="2" t="s">
        <v>350</v>
      </c>
      <c r="AB1880" s="2" t="s">
        <v>351</v>
      </c>
      <c r="AC1880" s="2" t="s">
        <v>114</v>
      </c>
      <c r="AD1880" s="2">
        <v>1</v>
      </c>
      <c r="AE1880" s="2" t="s">
        <v>539</v>
      </c>
      <c r="AF1880" s="2" t="s">
        <v>540</v>
      </c>
      <c r="AG1880" s="2" t="s">
        <v>13</v>
      </c>
      <c r="AH1880" s="2" t="s">
        <v>154</v>
      </c>
      <c r="AI1880" s="2" t="s">
        <v>541</v>
      </c>
      <c r="AJ1880" s="2" t="s">
        <v>155</v>
      </c>
      <c r="AK1880" s="2" t="s">
        <v>156</v>
      </c>
      <c r="AL1880" s="2" t="s">
        <v>129</v>
      </c>
      <c r="AM1880" s="2" t="s">
        <v>150</v>
      </c>
      <c r="AN1880" s="2" t="s">
        <v>8279</v>
      </c>
      <c r="AO1880" s="22">
        <v>27320</v>
      </c>
      <c r="AP1880" s="22">
        <v>0</v>
      </c>
      <c r="AQ1880" s="22">
        <v>0</v>
      </c>
      <c r="AR1880" s="22">
        <v>0</v>
      </c>
      <c r="AS1880" s="25">
        <v>29942.720000000001</v>
      </c>
      <c r="AT1880" s="25">
        <v>0</v>
      </c>
      <c r="AU1880" s="25">
        <v>43938.76</v>
      </c>
      <c r="AV1880" s="25">
        <v>0</v>
      </c>
      <c r="AW1880" s="25">
        <v>29942.720000000001</v>
      </c>
      <c r="AX1880" s="25">
        <v>43938.76</v>
      </c>
      <c r="AY1880" s="25">
        <v>13996.04</v>
      </c>
    </row>
    <row r="1881" spans="2:51" hidden="1">
      <c r="B1881" s="5" t="s">
        <v>21</v>
      </c>
      <c r="C1881" s="2" t="s">
        <v>107</v>
      </c>
      <c r="D1881" s="2" t="s">
        <v>100</v>
      </c>
      <c r="E1881" s="2"/>
      <c r="F1881" s="2"/>
      <c r="G1881" s="3">
        <v>46255</v>
      </c>
      <c r="H1881" s="2" t="s">
        <v>8280</v>
      </c>
      <c r="I1881" s="3">
        <v>46255</v>
      </c>
      <c r="J1881" s="2" t="s">
        <v>8281</v>
      </c>
      <c r="K1881" s="2"/>
      <c r="L1881" s="2"/>
      <c r="M1881" s="2" t="s">
        <v>90</v>
      </c>
      <c r="N1881" s="3"/>
      <c r="O1881" s="2" t="s">
        <v>8282</v>
      </c>
      <c r="P1881" s="2"/>
      <c r="Q1881" s="2" t="s">
        <v>27</v>
      </c>
      <c r="R1881" s="2" t="s">
        <v>538</v>
      </c>
      <c r="S1881" s="2" t="s">
        <v>27</v>
      </c>
      <c r="T1881" s="3"/>
      <c r="U1881" s="2"/>
      <c r="V1881" s="2"/>
      <c r="W1881" s="2" t="s">
        <v>503</v>
      </c>
      <c r="X1881" s="2" t="s">
        <v>133</v>
      </c>
      <c r="Y1881" s="2" t="s">
        <v>504</v>
      </c>
      <c r="Z1881" s="2" t="s">
        <v>92</v>
      </c>
      <c r="AA1881" s="2" t="s">
        <v>90</v>
      </c>
      <c r="AB1881" s="2"/>
      <c r="AC1881" s="2" t="s">
        <v>114</v>
      </c>
      <c r="AD1881" s="2">
        <v>1</v>
      </c>
      <c r="AE1881" s="2" t="s">
        <v>539</v>
      </c>
      <c r="AF1881" s="2" t="s">
        <v>540</v>
      </c>
      <c r="AG1881" s="2" t="s">
        <v>13</v>
      </c>
      <c r="AH1881" s="2" t="s">
        <v>154</v>
      </c>
      <c r="AI1881" s="2" t="s">
        <v>541</v>
      </c>
      <c r="AJ1881" s="2" t="s">
        <v>155</v>
      </c>
      <c r="AK1881" s="2" t="s">
        <v>156</v>
      </c>
      <c r="AL1881" s="2" t="s">
        <v>129</v>
      </c>
      <c r="AM1881" s="2" t="s">
        <v>150</v>
      </c>
      <c r="AN1881" s="2" t="s">
        <v>8283</v>
      </c>
      <c r="AO1881" s="22">
        <v>0</v>
      </c>
      <c r="AP1881" s="22">
        <v>0</v>
      </c>
      <c r="AQ1881" s="22">
        <v>0</v>
      </c>
      <c r="AR1881" s="22">
        <v>0</v>
      </c>
      <c r="AS1881" s="25">
        <v>29920.799999999999</v>
      </c>
      <c r="AT1881" s="25">
        <v>0</v>
      </c>
      <c r="AU1881" s="25">
        <v>43906.59</v>
      </c>
      <c r="AV1881" s="25">
        <v>0</v>
      </c>
      <c r="AW1881" s="25">
        <v>29920.799999999999</v>
      </c>
      <c r="AX1881" s="25">
        <v>43906.59</v>
      </c>
      <c r="AY1881" s="25">
        <v>13985.79</v>
      </c>
    </row>
    <row r="1882" spans="2:51" hidden="1">
      <c r="B1882" s="5" t="s">
        <v>551</v>
      </c>
      <c r="C1882" s="2" t="s">
        <v>552</v>
      </c>
      <c r="D1882" s="2"/>
      <c r="E1882" s="2" t="s">
        <v>6566</v>
      </c>
      <c r="F1882" s="2" t="s">
        <v>88</v>
      </c>
      <c r="G1882" s="3">
        <v>46255</v>
      </c>
      <c r="H1882" s="2" t="s">
        <v>8284</v>
      </c>
      <c r="I1882" s="3">
        <v>46255</v>
      </c>
      <c r="J1882" s="2" t="s">
        <v>8285</v>
      </c>
      <c r="K1882" s="2"/>
      <c r="L1882" s="2"/>
      <c r="M1882" s="2" t="s">
        <v>90</v>
      </c>
      <c r="N1882" s="3"/>
      <c r="O1882" s="2"/>
      <c r="P1882" s="2"/>
      <c r="Q1882" s="2" t="s">
        <v>834</v>
      </c>
      <c r="R1882" s="2" t="s">
        <v>834</v>
      </c>
      <c r="S1882" s="2"/>
      <c r="T1882" s="3"/>
      <c r="U1882" s="2"/>
      <c r="V1882" s="2"/>
      <c r="W1882" s="2" t="s">
        <v>893</v>
      </c>
      <c r="X1882" s="2" t="s">
        <v>91</v>
      </c>
      <c r="Y1882" s="2" t="s">
        <v>894</v>
      </c>
      <c r="Z1882" s="2" t="s">
        <v>92</v>
      </c>
      <c r="AA1882" s="2" t="s">
        <v>90</v>
      </c>
      <c r="AB1882" s="2"/>
      <c r="AC1882" s="2" t="s">
        <v>114</v>
      </c>
      <c r="AD1882" s="2">
        <v>1</v>
      </c>
      <c r="AE1882" s="2" t="s">
        <v>321</v>
      </c>
      <c r="AF1882" s="2" t="s">
        <v>322</v>
      </c>
      <c r="AG1882" s="2" t="s">
        <v>322</v>
      </c>
      <c r="AH1882" s="2" t="s">
        <v>323</v>
      </c>
      <c r="AI1882" s="2"/>
      <c r="AJ1882" s="2" t="s">
        <v>138</v>
      </c>
      <c r="AK1882" s="2" t="s">
        <v>103</v>
      </c>
      <c r="AL1882" s="2" t="s">
        <v>103</v>
      </c>
      <c r="AM1882" s="2" t="s">
        <v>139</v>
      </c>
      <c r="AN1882" s="2" t="s">
        <v>2612</v>
      </c>
      <c r="AO1882" s="22">
        <v>0</v>
      </c>
      <c r="AP1882" s="22">
        <v>0</v>
      </c>
      <c r="AQ1882" s="22">
        <v>0</v>
      </c>
      <c r="AR1882" s="22">
        <v>0</v>
      </c>
      <c r="AS1882" s="25">
        <v>38500</v>
      </c>
      <c r="AT1882" s="25">
        <v>0</v>
      </c>
      <c r="AU1882" s="25">
        <v>40540.29</v>
      </c>
      <c r="AV1882" s="25">
        <v>0</v>
      </c>
      <c r="AW1882" s="25">
        <v>38500</v>
      </c>
      <c r="AX1882" s="25">
        <v>40540.29</v>
      </c>
      <c r="AY1882" s="25">
        <v>2040.29</v>
      </c>
    </row>
    <row r="1883" spans="2:51" hidden="1">
      <c r="B1883" s="5" t="s">
        <v>551</v>
      </c>
      <c r="C1883" s="2" t="s">
        <v>552</v>
      </c>
      <c r="D1883" s="2"/>
      <c r="E1883" s="2" t="s">
        <v>6566</v>
      </c>
      <c r="F1883" s="2" t="s">
        <v>88</v>
      </c>
      <c r="G1883" s="3">
        <v>46255</v>
      </c>
      <c r="H1883" s="2" t="s">
        <v>8286</v>
      </c>
      <c r="I1883" s="3">
        <v>46255</v>
      </c>
      <c r="J1883" s="2" t="s">
        <v>8287</v>
      </c>
      <c r="K1883" s="2"/>
      <c r="L1883" s="2"/>
      <c r="M1883" s="2" t="s">
        <v>90</v>
      </c>
      <c r="N1883" s="3"/>
      <c r="O1883" s="2"/>
      <c r="P1883" s="2"/>
      <c r="Q1883" s="2" t="s">
        <v>834</v>
      </c>
      <c r="R1883" s="2" t="s">
        <v>834</v>
      </c>
      <c r="S1883" s="2"/>
      <c r="T1883" s="3"/>
      <c r="U1883" s="2"/>
      <c r="V1883" s="2"/>
      <c r="W1883" s="2" t="s">
        <v>6287</v>
      </c>
      <c r="X1883" s="2" t="s">
        <v>91</v>
      </c>
      <c r="Y1883" s="2" t="s">
        <v>6288</v>
      </c>
      <c r="Z1883" s="2" t="s">
        <v>92</v>
      </c>
      <c r="AA1883" s="2" t="s">
        <v>90</v>
      </c>
      <c r="AB1883" s="2"/>
      <c r="AC1883" s="2" t="s">
        <v>114</v>
      </c>
      <c r="AD1883" s="2">
        <v>1</v>
      </c>
      <c r="AE1883" s="2" t="s">
        <v>321</v>
      </c>
      <c r="AF1883" s="2" t="s">
        <v>322</v>
      </c>
      <c r="AG1883" s="2" t="s">
        <v>322</v>
      </c>
      <c r="AH1883" s="2" t="s">
        <v>323</v>
      </c>
      <c r="AI1883" s="2"/>
      <c r="AJ1883" s="2" t="s">
        <v>138</v>
      </c>
      <c r="AK1883" s="2" t="s">
        <v>103</v>
      </c>
      <c r="AL1883" s="2" t="s">
        <v>103</v>
      </c>
      <c r="AM1883" s="2" t="s">
        <v>139</v>
      </c>
      <c r="AN1883" s="2" t="s">
        <v>903</v>
      </c>
      <c r="AO1883" s="22">
        <v>0</v>
      </c>
      <c r="AP1883" s="22">
        <v>0</v>
      </c>
      <c r="AQ1883" s="22">
        <v>0</v>
      </c>
      <c r="AR1883" s="22">
        <v>0</v>
      </c>
      <c r="AS1883" s="25">
        <v>39500</v>
      </c>
      <c r="AT1883" s="25">
        <v>0</v>
      </c>
      <c r="AU1883" s="25">
        <v>40540.29</v>
      </c>
      <c r="AV1883" s="25">
        <v>0</v>
      </c>
      <c r="AW1883" s="25">
        <v>39500</v>
      </c>
      <c r="AX1883" s="25">
        <v>40540.29</v>
      </c>
      <c r="AY1883" s="25">
        <v>1040.29</v>
      </c>
    </row>
    <row r="1884" spans="2:51" hidden="1">
      <c r="B1884" s="5" t="s">
        <v>551</v>
      </c>
      <c r="C1884" s="2" t="s">
        <v>552</v>
      </c>
      <c r="D1884" s="2"/>
      <c r="E1884" s="2" t="s">
        <v>6566</v>
      </c>
      <c r="F1884" s="2" t="s">
        <v>88</v>
      </c>
      <c r="G1884" s="3">
        <v>46255</v>
      </c>
      <c r="H1884" s="2" t="s">
        <v>8288</v>
      </c>
      <c r="I1884" s="3">
        <v>46255</v>
      </c>
      <c r="J1884" s="2" t="s">
        <v>8289</v>
      </c>
      <c r="K1884" s="2"/>
      <c r="L1884" s="2"/>
      <c r="M1884" s="2" t="s">
        <v>90</v>
      </c>
      <c r="N1884" s="3"/>
      <c r="O1884" s="2"/>
      <c r="P1884" s="2"/>
      <c r="Q1884" s="2" t="s">
        <v>834</v>
      </c>
      <c r="R1884" s="2" t="s">
        <v>834</v>
      </c>
      <c r="S1884" s="2"/>
      <c r="T1884" s="3"/>
      <c r="U1884" s="2"/>
      <c r="V1884" s="2"/>
      <c r="W1884" s="2" t="s">
        <v>902</v>
      </c>
      <c r="X1884" s="2" t="s">
        <v>91</v>
      </c>
      <c r="Y1884" s="2" t="s">
        <v>894</v>
      </c>
      <c r="Z1884" s="2" t="s">
        <v>92</v>
      </c>
      <c r="AA1884" s="2" t="s">
        <v>90</v>
      </c>
      <c r="AB1884" s="2"/>
      <c r="AC1884" s="2" t="s">
        <v>114</v>
      </c>
      <c r="AD1884" s="2">
        <v>1</v>
      </c>
      <c r="AE1884" s="2" t="s">
        <v>321</v>
      </c>
      <c r="AF1884" s="2" t="s">
        <v>322</v>
      </c>
      <c r="AG1884" s="2" t="s">
        <v>322</v>
      </c>
      <c r="AH1884" s="2" t="s">
        <v>323</v>
      </c>
      <c r="AI1884" s="2"/>
      <c r="AJ1884" s="2" t="s">
        <v>138</v>
      </c>
      <c r="AK1884" s="2" t="s">
        <v>103</v>
      </c>
      <c r="AL1884" s="2" t="s">
        <v>103</v>
      </c>
      <c r="AM1884" s="2" t="s">
        <v>139</v>
      </c>
      <c r="AN1884" s="2" t="s">
        <v>8290</v>
      </c>
      <c r="AO1884" s="22">
        <v>0</v>
      </c>
      <c r="AP1884" s="22">
        <v>0</v>
      </c>
      <c r="AQ1884" s="22">
        <v>0</v>
      </c>
      <c r="AR1884" s="22">
        <v>0</v>
      </c>
      <c r="AS1884" s="25">
        <v>48500</v>
      </c>
      <c r="AT1884" s="25">
        <v>0</v>
      </c>
      <c r="AU1884" s="25">
        <v>50429.56</v>
      </c>
      <c r="AV1884" s="25">
        <v>0</v>
      </c>
      <c r="AW1884" s="25">
        <v>48500</v>
      </c>
      <c r="AX1884" s="25">
        <v>50429.56</v>
      </c>
      <c r="AY1884" s="25">
        <v>1929.56</v>
      </c>
    </row>
    <row r="1885" spans="2:51" hidden="1">
      <c r="B1885" s="5" t="s">
        <v>551</v>
      </c>
      <c r="C1885" s="2" t="s">
        <v>552</v>
      </c>
      <c r="D1885" s="2"/>
      <c r="E1885" s="2" t="s">
        <v>6566</v>
      </c>
      <c r="F1885" s="2" t="s">
        <v>88</v>
      </c>
      <c r="G1885" s="3">
        <v>46255</v>
      </c>
      <c r="H1885" s="2" t="s">
        <v>8291</v>
      </c>
      <c r="I1885" s="3">
        <v>46255</v>
      </c>
      <c r="J1885" s="2" t="s">
        <v>8292</v>
      </c>
      <c r="K1885" s="2"/>
      <c r="L1885" s="2"/>
      <c r="M1885" s="2" t="s">
        <v>90</v>
      </c>
      <c r="N1885" s="3"/>
      <c r="O1885" s="2"/>
      <c r="P1885" s="2"/>
      <c r="Q1885" s="2" t="s">
        <v>834</v>
      </c>
      <c r="R1885" s="2" t="s">
        <v>834</v>
      </c>
      <c r="S1885" s="2"/>
      <c r="T1885" s="3"/>
      <c r="U1885" s="2"/>
      <c r="V1885" s="2"/>
      <c r="W1885" s="2" t="s">
        <v>915</v>
      </c>
      <c r="X1885" s="2" t="s">
        <v>91</v>
      </c>
      <c r="Y1885" s="2" t="s">
        <v>894</v>
      </c>
      <c r="Z1885" s="2" t="s">
        <v>92</v>
      </c>
      <c r="AA1885" s="2" t="s">
        <v>90</v>
      </c>
      <c r="AB1885" s="2"/>
      <c r="AC1885" s="2" t="s">
        <v>114</v>
      </c>
      <c r="AD1885" s="2">
        <v>1</v>
      </c>
      <c r="AE1885" s="2" t="s">
        <v>321</v>
      </c>
      <c r="AF1885" s="2" t="s">
        <v>322</v>
      </c>
      <c r="AG1885" s="2" t="s">
        <v>322</v>
      </c>
      <c r="AH1885" s="2" t="s">
        <v>323</v>
      </c>
      <c r="AI1885" s="2"/>
      <c r="AJ1885" s="2" t="s">
        <v>138</v>
      </c>
      <c r="AK1885" s="2" t="s">
        <v>103</v>
      </c>
      <c r="AL1885" s="2" t="s">
        <v>103</v>
      </c>
      <c r="AM1885" s="2" t="s">
        <v>139</v>
      </c>
      <c r="AN1885" s="2" t="s">
        <v>8293</v>
      </c>
      <c r="AO1885" s="22">
        <v>0</v>
      </c>
      <c r="AP1885" s="22">
        <v>0</v>
      </c>
      <c r="AQ1885" s="22">
        <v>0</v>
      </c>
      <c r="AR1885" s="22">
        <v>0</v>
      </c>
      <c r="AS1885" s="25">
        <v>55000</v>
      </c>
      <c r="AT1885" s="25">
        <v>0</v>
      </c>
      <c r="AU1885" s="25">
        <v>57313.760000000002</v>
      </c>
      <c r="AV1885" s="25">
        <v>0</v>
      </c>
      <c r="AW1885" s="25">
        <v>55000</v>
      </c>
      <c r="AX1885" s="25">
        <v>57313.760000000002</v>
      </c>
      <c r="AY1885" s="25">
        <v>2313.7600000000002</v>
      </c>
    </row>
    <row r="1886" spans="2:51" hidden="1">
      <c r="B1886" s="5" t="s">
        <v>551</v>
      </c>
      <c r="C1886" s="2" t="s">
        <v>552</v>
      </c>
      <c r="D1886" s="2"/>
      <c r="E1886" s="2"/>
      <c r="F1886" s="2" t="s">
        <v>88</v>
      </c>
      <c r="G1886" s="3">
        <v>46255</v>
      </c>
      <c r="H1886" s="2" t="s">
        <v>8294</v>
      </c>
      <c r="I1886" s="3">
        <v>46255</v>
      </c>
      <c r="J1886" s="2" t="s">
        <v>8295</v>
      </c>
      <c r="K1886" s="2"/>
      <c r="L1886" s="2"/>
      <c r="M1886" s="2" t="s">
        <v>90</v>
      </c>
      <c r="N1886" s="3"/>
      <c r="O1886" s="2"/>
      <c r="P1886" s="2"/>
      <c r="Q1886" s="2" t="s">
        <v>553</v>
      </c>
      <c r="R1886" s="2" t="s">
        <v>553</v>
      </c>
      <c r="S1886" s="2"/>
      <c r="T1886" s="3"/>
      <c r="U1886" s="2"/>
      <c r="V1886" s="2"/>
      <c r="W1886" s="2" t="s">
        <v>6287</v>
      </c>
      <c r="X1886" s="2" t="s">
        <v>91</v>
      </c>
      <c r="Y1886" s="2" t="s">
        <v>6288</v>
      </c>
      <c r="Z1886" s="2" t="s">
        <v>92</v>
      </c>
      <c r="AA1886" s="2" t="s">
        <v>90</v>
      </c>
      <c r="AB1886" s="2"/>
      <c r="AC1886" s="2" t="s">
        <v>93</v>
      </c>
      <c r="AD1886" s="2">
        <v>1</v>
      </c>
      <c r="AE1886" s="2" t="s">
        <v>554</v>
      </c>
      <c r="AF1886" s="2" t="s">
        <v>555</v>
      </c>
      <c r="AG1886" s="2" t="s">
        <v>322</v>
      </c>
      <c r="AH1886" s="2" t="s">
        <v>556</v>
      </c>
      <c r="AI1886" s="2" t="s">
        <v>557</v>
      </c>
      <c r="AJ1886" s="2" t="s">
        <v>321</v>
      </c>
      <c r="AK1886" s="2" t="s">
        <v>322</v>
      </c>
      <c r="AL1886" s="2" t="s">
        <v>322</v>
      </c>
      <c r="AM1886" s="2" t="s">
        <v>323</v>
      </c>
      <c r="AN1886" s="2" t="s">
        <v>8296</v>
      </c>
      <c r="AO1886" s="22">
        <v>0</v>
      </c>
      <c r="AP1886" s="22">
        <v>0</v>
      </c>
      <c r="AQ1886" s="22">
        <v>0</v>
      </c>
      <c r="AR1886" s="22">
        <v>0</v>
      </c>
      <c r="AS1886" s="25">
        <v>4500</v>
      </c>
      <c r="AT1886" s="25">
        <v>0</v>
      </c>
      <c r="AU1886" s="25">
        <v>4850</v>
      </c>
      <c r="AV1886" s="25">
        <v>0</v>
      </c>
      <c r="AW1886" s="25">
        <v>4500</v>
      </c>
      <c r="AX1886" s="25">
        <v>4850</v>
      </c>
      <c r="AY1886" s="25">
        <v>350</v>
      </c>
    </row>
    <row r="1887" spans="2:51" hidden="1">
      <c r="B1887" s="5" t="s">
        <v>551</v>
      </c>
      <c r="C1887" s="2" t="s">
        <v>552</v>
      </c>
      <c r="D1887" s="2"/>
      <c r="E1887" s="2"/>
      <c r="F1887" s="2" t="s">
        <v>88</v>
      </c>
      <c r="G1887" s="3">
        <v>46255</v>
      </c>
      <c r="H1887" s="2" t="s">
        <v>8297</v>
      </c>
      <c r="I1887" s="3">
        <v>46255</v>
      </c>
      <c r="J1887" s="2" t="s">
        <v>8298</v>
      </c>
      <c r="K1887" s="2"/>
      <c r="L1887" s="2"/>
      <c r="M1887" s="2" t="s">
        <v>90</v>
      </c>
      <c r="N1887" s="3"/>
      <c r="O1887" s="2"/>
      <c r="P1887" s="2"/>
      <c r="Q1887" s="2" t="s">
        <v>553</v>
      </c>
      <c r="R1887" s="2" t="s">
        <v>553</v>
      </c>
      <c r="S1887" s="2"/>
      <c r="T1887" s="3"/>
      <c r="U1887" s="2"/>
      <c r="V1887" s="2"/>
      <c r="W1887" s="2" t="s">
        <v>6287</v>
      </c>
      <c r="X1887" s="2" t="s">
        <v>91</v>
      </c>
      <c r="Y1887" s="2" t="s">
        <v>6288</v>
      </c>
      <c r="Z1887" s="2" t="s">
        <v>92</v>
      </c>
      <c r="AA1887" s="2" t="s">
        <v>90</v>
      </c>
      <c r="AB1887" s="2"/>
      <c r="AC1887" s="2" t="s">
        <v>93</v>
      </c>
      <c r="AD1887" s="2">
        <v>1</v>
      </c>
      <c r="AE1887" s="2" t="s">
        <v>554</v>
      </c>
      <c r="AF1887" s="2" t="s">
        <v>555</v>
      </c>
      <c r="AG1887" s="2" t="s">
        <v>322</v>
      </c>
      <c r="AH1887" s="2" t="s">
        <v>556</v>
      </c>
      <c r="AI1887" s="2" t="s">
        <v>557</v>
      </c>
      <c r="AJ1887" s="2" t="s">
        <v>321</v>
      </c>
      <c r="AK1887" s="2" t="s">
        <v>322</v>
      </c>
      <c r="AL1887" s="2" t="s">
        <v>322</v>
      </c>
      <c r="AM1887" s="2" t="s">
        <v>323</v>
      </c>
      <c r="AN1887" s="2" t="s">
        <v>880</v>
      </c>
      <c r="AO1887" s="22">
        <v>0</v>
      </c>
      <c r="AP1887" s="22">
        <v>0</v>
      </c>
      <c r="AQ1887" s="22">
        <v>0</v>
      </c>
      <c r="AR1887" s="22">
        <v>0</v>
      </c>
      <c r="AS1887" s="25">
        <v>4500</v>
      </c>
      <c r="AT1887" s="25">
        <v>0</v>
      </c>
      <c r="AU1887" s="25">
        <v>4850</v>
      </c>
      <c r="AV1887" s="25">
        <v>0</v>
      </c>
      <c r="AW1887" s="25">
        <v>4500</v>
      </c>
      <c r="AX1887" s="25">
        <v>4850</v>
      </c>
      <c r="AY1887" s="25">
        <v>350</v>
      </c>
    </row>
    <row r="1888" spans="2:51" hidden="1">
      <c r="B1888" s="5" t="s">
        <v>551</v>
      </c>
      <c r="C1888" s="2" t="s">
        <v>552</v>
      </c>
      <c r="D1888" s="2"/>
      <c r="E1888" s="2"/>
      <c r="F1888" s="2" t="s">
        <v>88</v>
      </c>
      <c r="G1888" s="3">
        <v>46255</v>
      </c>
      <c r="H1888" s="2" t="s">
        <v>8299</v>
      </c>
      <c r="I1888" s="3">
        <v>46255</v>
      </c>
      <c r="J1888" s="2" t="s">
        <v>8300</v>
      </c>
      <c r="K1888" s="2"/>
      <c r="L1888" s="2"/>
      <c r="M1888" s="2" t="s">
        <v>90</v>
      </c>
      <c r="N1888" s="3"/>
      <c r="O1888" s="2"/>
      <c r="P1888" s="2"/>
      <c r="Q1888" s="2" t="s">
        <v>553</v>
      </c>
      <c r="R1888" s="2" t="s">
        <v>553</v>
      </c>
      <c r="S1888" s="2"/>
      <c r="T1888" s="3"/>
      <c r="U1888" s="2"/>
      <c r="V1888" s="2"/>
      <c r="W1888" s="2" t="s">
        <v>694</v>
      </c>
      <c r="X1888" s="2" t="s">
        <v>91</v>
      </c>
      <c r="Y1888" s="2" t="s">
        <v>695</v>
      </c>
      <c r="Z1888" s="2" t="s">
        <v>92</v>
      </c>
      <c r="AA1888" s="2" t="s">
        <v>90</v>
      </c>
      <c r="AB1888" s="2"/>
      <c r="AC1888" s="2" t="s">
        <v>114</v>
      </c>
      <c r="AD1888" s="2">
        <v>1</v>
      </c>
      <c r="AE1888" s="2" t="s">
        <v>554</v>
      </c>
      <c r="AF1888" s="2" t="s">
        <v>555</v>
      </c>
      <c r="AG1888" s="2" t="s">
        <v>322</v>
      </c>
      <c r="AH1888" s="2" t="s">
        <v>556</v>
      </c>
      <c r="AI1888" s="2" t="s">
        <v>557</v>
      </c>
      <c r="AJ1888" s="2" t="s">
        <v>231</v>
      </c>
      <c r="AK1888" s="2" t="s">
        <v>207</v>
      </c>
      <c r="AL1888" s="2" t="s">
        <v>207</v>
      </c>
      <c r="AM1888" s="2" t="s">
        <v>178</v>
      </c>
      <c r="AN1888" s="2" t="s">
        <v>1041</v>
      </c>
      <c r="AO1888" s="22">
        <v>0</v>
      </c>
      <c r="AP1888" s="22">
        <v>0</v>
      </c>
      <c r="AQ1888" s="22">
        <v>0</v>
      </c>
      <c r="AR1888" s="22">
        <v>0</v>
      </c>
      <c r="AS1888" s="25">
        <v>12500</v>
      </c>
      <c r="AT1888" s="25">
        <v>0</v>
      </c>
      <c r="AU1888" s="25">
        <v>12850</v>
      </c>
      <c r="AV1888" s="25">
        <v>0</v>
      </c>
      <c r="AW1888" s="25">
        <v>12500</v>
      </c>
      <c r="AX1888" s="25">
        <v>12850</v>
      </c>
      <c r="AY1888" s="25">
        <v>350</v>
      </c>
    </row>
    <row r="1889" spans="2:51" hidden="1">
      <c r="B1889" s="5" t="s">
        <v>551</v>
      </c>
      <c r="C1889" s="2" t="s">
        <v>552</v>
      </c>
      <c r="D1889" s="2"/>
      <c r="E1889" s="2"/>
      <c r="F1889" s="2" t="s">
        <v>88</v>
      </c>
      <c r="G1889" s="3">
        <v>46255</v>
      </c>
      <c r="H1889" s="2" t="s">
        <v>8301</v>
      </c>
      <c r="I1889" s="3">
        <v>46255</v>
      </c>
      <c r="J1889" s="2" t="s">
        <v>8302</v>
      </c>
      <c r="K1889" s="2"/>
      <c r="L1889" s="2"/>
      <c r="M1889" s="2" t="s">
        <v>90</v>
      </c>
      <c r="N1889" s="3"/>
      <c r="O1889" s="2"/>
      <c r="P1889" s="2"/>
      <c r="Q1889" s="2" t="s">
        <v>553</v>
      </c>
      <c r="R1889" s="2" t="s">
        <v>553</v>
      </c>
      <c r="S1889" s="2"/>
      <c r="T1889" s="3"/>
      <c r="U1889" s="2"/>
      <c r="V1889" s="2"/>
      <c r="W1889" s="2" t="s">
        <v>8303</v>
      </c>
      <c r="X1889" s="2" t="s">
        <v>91</v>
      </c>
      <c r="Y1889" s="2" t="s">
        <v>8304</v>
      </c>
      <c r="Z1889" s="2" t="s">
        <v>92</v>
      </c>
      <c r="AA1889" s="2" t="s">
        <v>90</v>
      </c>
      <c r="AB1889" s="2"/>
      <c r="AC1889" s="2" t="s">
        <v>114</v>
      </c>
      <c r="AD1889" s="2">
        <v>1</v>
      </c>
      <c r="AE1889" s="2" t="s">
        <v>554</v>
      </c>
      <c r="AF1889" s="2" t="s">
        <v>555</v>
      </c>
      <c r="AG1889" s="2" t="s">
        <v>322</v>
      </c>
      <c r="AH1889" s="2" t="s">
        <v>556</v>
      </c>
      <c r="AI1889" s="2" t="s">
        <v>557</v>
      </c>
      <c r="AJ1889" s="2" t="s">
        <v>232</v>
      </c>
      <c r="AK1889" s="2" t="s">
        <v>5</v>
      </c>
      <c r="AL1889" s="2" t="s">
        <v>5</v>
      </c>
      <c r="AM1889" s="2" t="s">
        <v>178</v>
      </c>
      <c r="AN1889" s="2" t="s">
        <v>1123</v>
      </c>
      <c r="AO1889" s="22">
        <v>0</v>
      </c>
      <c r="AP1889" s="22">
        <v>0</v>
      </c>
      <c r="AQ1889" s="22">
        <v>0</v>
      </c>
      <c r="AR1889" s="22">
        <v>0</v>
      </c>
      <c r="AS1889" s="25">
        <v>27000</v>
      </c>
      <c r="AT1889" s="25">
        <v>0</v>
      </c>
      <c r="AU1889" s="25">
        <v>28100</v>
      </c>
      <c r="AV1889" s="25">
        <v>0</v>
      </c>
      <c r="AW1889" s="25">
        <v>27000</v>
      </c>
      <c r="AX1889" s="25">
        <v>28100</v>
      </c>
      <c r="AY1889" s="25">
        <v>1100</v>
      </c>
    </row>
    <row r="1890" spans="2:51" hidden="1">
      <c r="B1890" s="5" t="s">
        <v>551</v>
      </c>
      <c r="C1890" s="2" t="s">
        <v>552</v>
      </c>
      <c r="D1890" s="2"/>
      <c r="E1890" s="2"/>
      <c r="F1890" s="2" t="s">
        <v>88</v>
      </c>
      <c r="G1890" s="3">
        <v>46255</v>
      </c>
      <c r="H1890" s="2" t="s">
        <v>8305</v>
      </c>
      <c r="I1890" s="3">
        <v>46255</v>
      </c>
      <c r="J1890" s="2" t="s">
        <v>8306</v>
      </c>
      <c r="K1890" s="2"/>
      <c r="L1890" s="2"/>
      <c r="M1890" s="2" t="s">
        <v>90</v>
      </c>
      <c r="N1890" s="3"/>
      <c r="O1890" s="2"/>
      <c r="P1890" s="2"/>
      <c r="Q1890" s="2" t="s">
        <v>553</v>
      </c>
      <c r="R1890" s="2" t="s">
        <v>553</v>
      </c>
      <c r="S1890" s="2"/>
      <c r="T1890" s="3"/>
      <c r="U1890" s="2"/>
      <c r="V1890" s="2"/>
      <c r="W1890" s="2" t="s">
        <v>694</v>
      </c>
      <c r="X1890" s="2" t="s">
        <v>91</v>
      </c>
      <c r="Y1890" s="2" t="s">
        <v>695</v>
      </c>
      <c r="Z1890" s="2" t="s">
        <v>92</v>
      </c>
      <c r="AA1890" s="2" t="s">
        <v>90</v>
      </c>
      <c r="AB1890" s="2"/>
      <c r="AC1890" s="2" t="s">
        <v>93</v>
      </c>
      <c r="AD1890" s="2">
        <v>1</v>
      </c>
      <c r="AE1890" s="2" t="s">
        <v>554</v>
      </c>
      <c r="AF1890" s="2" t="s">
        <v>555</v>
      </c>
      <c r="AG1890" s="2" t="s">
        <v>322</v>
      </c>
      <c r="AH1890" s="2" t="s">
        <v>556</v>
      </c>
      <c r="AI1890" s="2" t="s">
        <v>557</v>
      </c>
      <c r="AJ1890" s="2" t="s">
        <v>321</v>
      </c>
      <c r="AK1890" s="2" t="s">
        <v>322</v>
      </c>
      <c r="AL1890" s="2" t="s">
        <v>322</v>
      </c>
      <c r="AM1890" s="2" t="s">
        <v>323</v>
      </c>
      <c r="AN1890" s="2" t="s">
        <v>851</v>
      </c>
      <c r="AO1890" s="22">
        <v>0</v>
      </c>
      <c r="AP1890" s="22">
        <v>0</v>
      </c>
      <c r="AQ1890" s="22">
        <v>0</v>
      </c>
      <c r="AR1890" s="22">
        <v>0</v>
      </c>
      <c r="AS1890" s="25">
        <v>8000</v>
      </c>
      <c r="AT1890" s="25">
        <v>0</v>
      </c>
      <c r="AU1890" s="25">
        <v>8550</v>
      </c>
      <c r="AV1890" s="25">
        <v>0</v>
      </c>
      <c r="AW1890" s="25">
        <v>8000</v>
      </c>
      <c r="AX1890" s="25">
        <v>8550</v>
      </c>
      <c r="AY1890" s="25">
        <v>550</v>
      </c>
    </row>
    <row r="1891" spans="2:51" hidden="1">
      <c r="B1891" s="5" t="s">
        <v>19</v>
      </c>
      <c r="C1891" s="2" t="s">
        <v>131</v>
      </c>
      <c r="D1891" s="2"/>
      <c r="E1891" s="2"/>
      <c r="F1891" s="2" t="s">
        <v>126</v>
      </c>
      <c r="G1891" s="3">
        <v>46255</v>
      </c>
      <c r="H1891" s="2" t="s">
        <v>8307</v>
      </c>
      <c r="I1891" s="3">
        <v>46255</v>
      </c>
      <c r="J1891" s="2" t="s">
        <v>8308</v>
      </c>
      <c r="K1891" s="2" t="s">
        <v>126</v>
      </c>
      <c r="L1891" s="2"/>
      <c r="M1891" s="2" t="s">
        <v>90</v>
      </c>
      <c r="N1891" s="3">
        <v>46255</v>
      </c>
      <c r="O1891" s="2"/>
      <c r="P1891" s="2"/>
      <c r="Q1891" s="2" t="s">
        <v>25</v>
      </c>
      <c r="R1891" s="2" t="s">
        <v>25</v>
      </c>
      <c r="S1891" s="2"/>
      <c r="T1891" s="3"/>
      <c r="U1891" s="2"/>
      <c r="V1891" s="2"/>
      <c r="W1891" s="2" t="s">
        <v>881</v>
      </c>
      <c r="X1891" s="2" t="s">
        <v>113</v>
      </c>
      <c r="Y1891" s="2" t="s">
        <v>170</v>
      </c>
      <c r="Z1891" s="2" t="s">
        <v>92</v>
      </c>
      <c r="AA1891" s="2" t="s">
        <v>90</v>
      </c>
      <c r="AB1891" s="2"/>
      <c r="AC1891" s="2" t="s">
        <v>114</v>
      </c>
      <c r="AD1891" s="2"/>
      <c r="AE1891" s="2" t="s">
        <v>171</v>
      </c>
      <c r="AF1891" s="2" t="s">
        <v>125</v>
      </c>
      <c r="AG1891" s="2" t="s">
        <v>126</v>
      </c>
      <c r="AH1891" s="2" t="s">
        <v>127</v>
      </c>
      <c r="AI1891" s="2"/>
      <c r="AJ1891" s="2" t="s">
        <v>321</v>
      </c>
      <c r="AK1891" s="2" t="s">
        <v>322</v>
      </c>
      <c r="AL1891" s="2" t="s">
        <v>322</v>
      </c>
      <c r="AM1891" s="2" t="s">
        <v>323</v>
      </c>
      <c r="AN1891" s="2" t="s">
        <v>978</v>
      </c>
      <c r="AO1891" s="22">
        <v>0</v>
      </c>
      <c r="AP1891" s="22">
        <v>0</v>
      </c>
      <c r="AQ1891" s="22">
        <v>1</v>
      </c>
      <c r="AR1891" s="22"/>
      <c r="AS1891" s="25">
        <v>25198</v>
      </c>
      <c r="AT1891" s="25">
        <v>0</v>
      </c>
      <c r="AU1891" s="25">
        <v>29410</v>
      </c>
      <c r="AV1891" s="25">
        <v>0</v>
      </c>
      <c r="AW1891" s="25">
        <v>25198</v>
      </c>
      <c r="AX1891" s="25">
        <v>29410</v>
      </c>
      <c r="AY1891" s="25">
        <v>4212</v>
      </c>
    </row>
    <row r="1892" spans="2:51" hidden="1">
      <c r="B1892" s="5" t="s">
        <v>19</v>
      </c>
      <c r="C1892" s="2" t="s">
        <v>131</v>
      </c>
      <c r="D1892" s="2"/>
      <c r="E1892" s="2"/>
      <c r="F1892" s="2" t="s">
        <v>126</v>
      </c>
      <c r="G1892" s="3">
        <v>46255</v>
      </c>
      <c r="H1892" s="2" t="s">
        <v>8309</v>
      </c>
      <c r="I1892" s="3">
        <v>46255</v>
      </c>
      <c r="J1892" s="2" t="s">
        <v>8310</v>
      </c>
      <c r="K1892" s="2" t="s">
        <v>126</v>
      </c>
      <c r="L1892" s="2"/>
      <c r="M1892" s="2" t="s">
        <v>90</v>
      </c>
      <c r="N1892" s="3">
        <v>46255</v>
      </c>
      <c r="O1892" s="2"/>
      <c r="P1892" s="2"/>
      <c r="Q1892" s="2" t="s">
        <v>25</v>
      </c>
      <c r="R1892" s="2" t="s">
        <v>25</v>
      </c>
      <c r="S1892" s="2"/>
      <c r="T1892" s="3"/>
      <c r="U1892" s="2"/>
      <c r="V1892" s="2"/>
      <c r="W1892" s="2" t="s">
        <v>8311</v>
      </c>
      <c r="X1892" s="2" t="s">
        <v>113</v>
      </c>
      <c r="Y1892" s="2" t="s">
        <v>8312</v>
      </c>
      <c r="Z1892" s="2" t="s">
        <v>92</v>
      </c>
      <c r="AA1892" s="2" t="s">
        <v>90</v>
      </c>
      <c r="AB1892" s="2"/>
      <c r="AC1892" s="2" t="s">
        <v>114</v>
      </c>
      <c r="AD1892" s="2"/>
      <c r="AE1892" s="2" t="s">
        <v>171</v>
      </c>
      <c r="AF1892" s="2" t="s">
        <v>125</v>
      </c>
      <c r="AG1892" s="2" t="s">
        <v>126</v>
      </c>
      <c r="AH1892" s="2" t="s">
        <v>127</v>
      </c>
      <c r="AI1892" s="2"/>
      <c r="AJ1892" s="2" t="s">
        <v>134</v>
      </c>
      <c r="AK1892" s="2" t="s">
        <v>10</v>
      </c>
      <c r="AL1892" s="2" t="s">
        <v>10</v>
      </c>
      <c r="AM1892" s="2" t="s">
        <v>135</v>
      </c>
      <c r="AN1892" s="2" t="s">
        <v>401</v>
      </c>
      <c r="AO1892" s="22">
        <v>0</v>
      </c>
      <c r="AP1892" s="22">
        <v>0</v>
      </c>
      <c r="AQ1892" s="22">
        <v>1</v>
      </c>
      <c r="AR1892" s="22"/>
      <c r="AS1892" s="25">
        <v>47889</v>
      </c>
      <c r="AT1892" s="25">
        <v>0</v>
      </c>
      <c r="AU1892" s="25">
        <v>56580</v>
      </c>
      <c r="AV1892" s="25">
        <v>0</v>
      </c>
      <c r="AW1892" s="25">
        <v>47889</v>
      </c>
      <c r="AX1892" s="25">
        <v>56580</v>
      </c>
      <c r="AY1892" s="25">
        <v>8691</v>
      </c>
    </row>
    <row r="1893" spans="2:51" hidden="1">
      <c r="B1893" s="5" t="s">
        <v>19</v>
      </c>
      <c r="C1893" s="2" t="s">
        <v>131</v>
      </c>
      <c r="D1893" s="2"/>
      <c r="E1893" s="2"/>
      <c r="F1893" s="2" t="s">
        <v>126</v>
      </c>
      <c r="G1893" s="3">
        <v>46255</v>
      </c>
      <c r="H1893" s="2" t="s">
        <v>8313</v>
      </c>
      <c r="I1893" s="3">
        <v>46255</v>
      </c>
      <c r="J1893" s="2" t="s">
        <v>8314</v>
      </c>
      <c r="K1893" s="2" t="s">
        <v>126</v>
      </c>
      <c r="L1893" s="2"/>
      <c r="M1893" s="2" t="s">
        <v>90</v>
      </c>
      <c r="N1893" s="3">
        <v>46255</v>
      </c>
      <c r="O1893" s="2"/>
      <c r="P1893" s="2"/>
      <c r="Q1893" s="2" t="s">
        <v>25</v>
      </c>
      <c r="R1893" s="2" t="s">
        <v>25</v>
      </c>
      <c r="S1893" s="2"/>
      <c r="T1893" s="3"/>
      <c r="U1893" s="2"/>
      <c r="V1893" s="2"/>
      <c r="W1893" s="2" t="s">
        <v>8315</v>
      </c>
      <c r="X1893" s="2" t="s">
        <v>113</v>
      </c>
      <c r="Y1893" s="2" t="s">
        <v>8316</v>
      </c>
      <c r="Z1893" s="2" t="s">
        <v>92</v>
      </c>
      <c r="AA1893" s="2" t="s">
        <v>90</v>
      </c>
      <c r="AB1893" s="2"/>
      <c r="AC1893" s="2" t="s">
        <v>114</v>
      </c>
      <c r="AD1893" s="2"/>
      <c r="AE1893" s="2" t="s">
        <v>171</v>
      </c>
      <c r="AF1893" s="2" t="s">
        <v>125</v>
      </c>
      <c r="AG1893" s="2" t="s">
        <v>126</v>
      </c>
      <c r="AH1893" s="2" t="s">
        <v>127</v>
      </c>
      <c r="AI1893" s="2"/>
      <c r="AJ1893" s="2" t="s">
        <v>140</v>
      </c>
      <c r="AK1893" s="2" t="s">
        <v>141</v>
      </c>
      <c r="AL1893" s="2" t="s">
        <v>141</v>
      </c>
      <c r="AM1893" s="2" t="s">
        <v>142</v>
      </c>
      <c r="AN1893" s="2" t="s">
        <v>669</v>
      </c>
      <c r="AO1893" s="22">
        <v>0</v>
      </c>
      <c r="AP1893" s="22">
        <v>0</v>
      </c>
      <c r="AQ1893" s="22">
        <v>1</v>
      </c>
      <c r="AR1893" s="22"/>
      <c r="AS1893" s="25">
        <v>32426</v>
      </c>
      <c r="AT1893" s="25">
        <v>0</v>
      </c>
      <c r="AU1893" s="25">
        <v>37720</v>
      </c>
      <c r="AV1893" s="25">
        <v>0</v>
      </c>
      <c r="AW1893" s="25">
        <v>32426</v>
      </c>
      <c r="AX1893" s="25">
        <v>37720</v>
      </c>
      <c r="AY1893" s="25">
        <v>5294</v>
      </c>
    </row>
    <row r="1894" spans="2:51" hidden="1">
      <c r="B1894" s="5" t="s">
        <v>19</v>
      </c>
      <c r="C1894" s="2" t="s">
        <v>131</v>
      </c>
      <c r="D1894" s="2"/>
      <c r="E1894" s="2"/>
      <c r="F1894" s="2" t="s">
        <v>126</v>
      </c>
      <c r="G1894" s="3">
        <v>46255</v>
      </c>
      <c r="H1894" s="2" t="s">
        <v>8317</v>
      </c>
      <c r="I1894" s="3">
        <v>46255</v>
      </c>
      <c r="J1894" s="2" t="s">
        <v>8318</v>
      </c>
      <c r="K1894" s="2" t="s">
        <v>126</v>
      </c>
      <c r="L1894" s="2"/>
      <c r="M1894" s="2" t="s">
        <v>90</v>
      </c>
      <c r="N1894" s="3">
        <v>46255</v>
      </c>
      <c r="O1894" s="2"/>
      <c r="P1894" s="2"/>
      <c r="Q1894" s="2" t="s">
        <v>25</v>
      </c>
      <c r="R1894" s="2" t="s">
        <v>25</v>
      </c>
      <c r="S1894" s="2"/>
      <c r="T1894" s="3"/>
      <c r="U1894" s="2"/>
      <c r="V1894" s="2"/>
      <c r="W1894" s="2" t="s">
        <v>743</v>
      </c>
      <c r="X1894" s="2" t="s">
        <v>113</v>
      </c>
      <c r="Y1894" s="2" t="s">
        <v>170</v>
      </c>
      <c r="Z1894" s="2" t="s">
        <v>92</v>
      </c>
      <c r="AA1894" s="2" t="s">
        <v>90</v>
      </c>
      <c r="AB1894" s="2"/>
      <c r="AC1894" s="2" t="s">
        <v>114</v>
      </c>
      <c r="AD1894" s="2"/>
      <c r="AE1894" s="2" t="s">
        <v>171</v>
      </c>
      <c r="AF1894" s="2" t="s">
        <v>125</v>
      </c>
      <c r="AG1894" s="2" t="s">
        <v>126</v>
      </c>
      <c r="AH1894" s="2" t="s">
        <v>127</v>
      </c>
      <c r="AI1894" s="2"/>
      <c r="AJ1894" s="2" t="s">
        <v>97</v>
      </c>
      <c r="AK1894" s="2" t="s">
        <v>14</v>
      </c>
      <c r="AL1894" s="2" t="s">
        <v>14</v>
      </c>
      <c r="AM1894" s="2" t="s">
        <v>98</v>
      </c>
      <c r="AN1894" s="2" t="s">
        <v>489</v>
      </c>
      <c r="AO1894" s="22">
        <v>0</v>
      </c>
      <c r="AP1894" s="22">
        <v>0</v>
      </c>
      <c r="AQ1894" s="22">
        <v>1</v>
      </c>
      <c r="AR1894" s="22"/>
      <c r="AS1894" s="25">
        <v>26382</v>
      </c>
      <c r="AT1894" s="25">
        <v>0</v>
      </c>
      <c r="AU1894" s="25">
        <v>28771</v>
      </c>
      <c r="AV1894" s="25">
        <v>0</v>
      </c>
      <c r="AW1894" s="25">
        <v>26382</v>
      </c>
      <c r="AX1894" s="25">
        <v>28771</v>
      </c>
      <c r="AY1894" s="25">
        <v>2389</v>
      </c>
    </row>
    <row r="1895" spans="2:51" hidden="1">
      <c r="B1895" s="5" t="s">
        <v>19</v>
      </c>
      <c r="C1895" s="2" t="s">
        <v>131</v>
      </c>
      <c r="D1895" s="2"/>
      <c r="E1895" s="2"/>
      <c r="F1895" s="2" t="s">
        <v>126</v>
      </c>
      <c r="G1895" s="3">
        <v>46255</v>
      </c>
      <c r="H1895" s="2" t="s">
        <v>8319</v>
      </c>
      <c r="I1895" s="3">
        <v>46255</v>
      </c>
      <c r="J1895" s="2" t="s">
        <v>8320</v>
      </c>
      <c r="K1895" s="2" t="s">
        <v>126</v>
      </c>
      <c r="L1895" s="2"/>
      <c r="M1895" s="2" t="s">
        <v>90</v>
      </c>
      <c r="N1895" s="3">
        <v>46255</v>
      </c>
      <c r="O1895" s="2"/>
      <c r="P1895" s="2"/>
      <c r="Q1895" s="2" t="s">
        <v>25</v>
      </c>
      <c r="R1895" s="2" t="s">
        <v>25</v>
      </c>
      <c r="S1895" s="2"/>
      <c r="T1895" s="3"/>
      <c r="U1895" s="2"/>
      <c r="V1895" s="2"/>
      <c r="W1895" s="2" t="s">
        <v>516</v>
      </c>
      <c r="X1895" s="2" t="s">
        <v>113</v>
      </c>
      <c r="Y1895" s="2" t="s">
        <v>170</v>
      </c>
      <c r="Z1895" s="2" t="s">
        <v>92</v>
      </c>
      <c r="AA1895" s="2" t="s">
        <v>90</v>
      </c>
      <c r="AB1895" s="2"/>
      <c r="AC1895" s="2" t="s">
        <v>114</v>
      </c>
      <c r="AD1895" s="2"/>
      <c r="AE1895" s="2" t="s">
        <v>171</v>
      </c>
      <c r="AF1895" s="2" t="s">
        <v>125</v>
      </c>
      <c r="AG1895" s="2" t="s">
        <v>126</v>
      </c>
      <c r="AH1895" s="2" t="s">
        <v>127</v>
      </c>
      <c r="AI1895" s="2"/>
      <c r="AJ1895" s="2" t="s">
        <v>179</v>
      </c>
      <c r="AK1895" s="2" t="s">
        <v>8</v>
      </c>
      <c r="AL1895" s="2" t="s">
        <v>8</v>
      </c>
      <c r="AM1895" s="2" t="s">
        <v>180</v>
      </c>
      <c r="AN1895" s="2" t="s">
        <v>367</v>
      </c>
      <c r="AO1895" s="22">
        <v>0</v>
      </c>
      <c r="AP1895" s="22">
        <v>0</v>
      </c>
      <c r="AQ1895" s="22">
        <v>1</v>
      </c>
      <c r="AR1895" s="22"/>
      <c r="AS1895" s="25">
        <v>13621</v>
      </c>
      <c r="AT1895" s="25">
        <v>0</v>
      </c>
      <c r="AU1895" s="25">
        <v>14384</v>
      </c>
      <c r="AV1895" s="25">
        <v>0</v>
      </c>
      <c r="AW1895" s="25">
        <v>13621</v>
      </c>
      <c r="AX1895" s="25">
        <v>14384</v>
      </c>
      <c r="AY1895" s="25">
        <v>763</v>
      </c>
    </row>
    <row r="1896" spans="2:51" hidden="1">
      <c r="B1896" s="5" t="s">
        <v>19</v>
      </c>
      <c r="C1896" s="2" t="s">
        <v>131</v>
      </c>
      <c r="D1896" s="2"/>
      <c r="E1896" s="2"/>
      <c r="F1896" s="2" t="s">
        <v>126</v>
      </c>
      <c r="G1896" s="3">
        <v>46255</v>
      </c>
      <c r="H1896" s="2" t="s">
        <v>8321</v>
      </c>
      <c r="I1896" s="3">
        <v>46255</v>
      </c>
      <c r="J1896" s="2" t="s">
        <v>8322</v>
      </c>
      <c r="K1896" s="2" t="s">
        <v>126</v>
      </c>
      <c r="L1896" s="2"/>
      <c r="M1896" s="2" t="s">
        <v>90</v>
      </c>
      <c r="N1896" s="3">
        <v>46255</v>
      </c>
      <c r="O1896" s="2"/>
      <c r="P1896" s="2"/>
      <c r="Q1896" s="2" t="s">
        <v>25</v>
      </c>
      <c r="R1896" s="2" t="s">
        <v>25</v>
      </c>
      <c r="S1896" s="2"/>
      <c r="T1896" s="3"/>
      <c r="U1896" s="2"/>
      <c r="V1896" s="2"/>
      <c r="W1896" s="2" t="s">
        <v>479</v>
      </c>
      <c r="X1896" s="2" t="s">
        <v>113</v>
      </c>
      <c r="Y1896" s="2" t="s">
        <v>170</v>
      </c>
      <c r="Z1896" s="2" t="s">
        <v>92</v>
      </c>
      <c r="AA1896" s="2" t="s">
        <v>90</v>
      </c>
      <c r="AB1896" s="2"/>
      <c r="AC1896" s="2" t="s">
        <v>114</v>
      </c>
      <c r="AD1896" s="2"/>
      <c r="AE1896" s="2" t="s">
        <v>171</v>
      </c>
      <c r="AF1896" s="2" t="s">
        <v>125</v>
      </c>
      <c r="AG1896" s="2" t="s">
        <v>126</v>
      </c>
      <c r="AH1896" s="2" t="s">
        <v>127</v>
      </c>
      <c r="AI1896" s="2"/>
      <c r="AJ1896" s="2" t="s">
        <v>365</v>
      </c>
      <c r="AK1896" s="2" t="s">
        <v>204</v>
      </c>
      <c r="AL1896" s="2" t="s">
        <v>204</v>
      </c>
      <c r="AM1896" s="2" t="s">
        <v>205</v>
      </c>
      <c r="AN1896" s="2" t="s">
        <v>366</v>
      </c>
      <c r="AO1896" s="22">
        <v>0</v>
      </c>
      <c r="AP1896" s="22">
        <v>0</v>
      </c>
      <c r="AQ1896" s="22">
        <v>1</v>
      </c>
      <c r="AR1896" s="22"/>
      <c r="AS1896" s="25">
        <v>21794</v>
      </c>
      <c r="AT1896" s="25">
        <v>0</v>
      </c>
      <c r="AU1896" s="25">
        <v>23245</v>
      </c>
      <c r="AV1896" s="25">
        <v>0</v>
      </c>
      <c r="AW1896" s="25">
        <v>21794</v>
      </c>
      <c r="AX1896" s="25">
        <v>23245</v>
      </c>
      <c r="AY1896" s="25">
        <v>1451</v>
      </c>
    </row>
    <row r="1897" spans="2:51" hidden="1">
      <c r="B1897" s="5" t="s">
        <v>19</v>
      </c>
      <c r="C1897" s="2" t="s">
        <v>131</v>
      </c>
      <c r="D1897" s="2"/>
      <c r="E1897" s="2"/>
      <c r="F1897" s="2" t="s">
        <v>126</v>
      </c>
      <c r="G1897" s="3">
        <v>46255</v>
      </c>
      <c r="H1897" s="2" t="s">
        <v>8323</v>
      </c>
      <c r="I1897" s="3">
        <v>46255</v>
      </c>
      <c r="J1897" s="2" t="s">
        <v>8324</v>
      </c>
      <c r="K1897" s="2" t="s">
        <v>126</v>
      </c>
      <c r="L1897" s="2"/>
      <c r="M1897" s="2" t="s">
        <v>90</v>
      </c>
      <c r="N1897" s="3">
        <v>46255</v>
      </c>
      <c r="O1897" s="2"/>
      <c r="P1897" s="2"/>
      <c r="Q1897" s="2" t="s">
        <v>25</v>
      </c>
      <c r="R1897" s="2" t="s">
        <v>25</v>
      </c>
      <c r="S1897" s="2"/>
      <c r="T1897" s="3"/>
      <c r="U1897" s="2"/>
      <c r="V1897" s="2"/>
      <c r="W1897" s="2" t="s">
        <v>404</v>
      </c>
      <c r="X1897" s="2" t="s">
        <v>113</v>
      </c>
      <c r="Y1897" s="2" t="s">
        <v>405</v>
      </c>
      <c r="Z1897" s="2" t="s">
        <v>92</v>
      </c>
      <c r="AA1897" s="2" t="s">
        <v>90</v>
      </c>
      <c r="AB1897" s="2"/>
      <c r="AC1897" s="2" t="s">
        <v>114</v>
      </c>
      <c r="AD1897" s="2"/>
      <c r="AE1897" s="2" t="s">
        <v>171</v>
      </c>
      <c r="AF1897" s="2" t="s">
        <v>125</v>
      </c>
      <c r="AG1897" s="2" t="s">
        <v>126</v>
      </c>
      <c r="AH1897" s="2" t="s">
        <v>127</v>
      </c>
      <c r="AI1897" s="2"/>
      <c r="AJ1897" s="2" t="s">
        <v>179</v>
      </c>
      <c r="AK1897" s="2" t="s">
        <v>8</v>
      </c>
      <c r="AL1897" s="2" t="s">
        <v>8</v>
      </c>
      <c r="AM1897" s="2" t="s">
        <v>180</v>
      </c>
      <c r="AN1897" s="2" t="s">
        <v>498</v>
      </c>
      <c r="AO1897" s="22">
        <v>0</v>
      </c>
      <c r="AP1897" s="22">
        <v>0</v>
      </c>
      <c r="AQ1897" s="22">
        <v>1</v>
      </c>
      <c r="AR1897" s="22"/>
      <c r="AS1897" s="25">
        <v>13621</v>
      </c>
      <c r="AT1897" s="25">
        <v>0</v>
      </c>
      <c r="AU1897" s="25">
        <v>14503</v>
      </c>
      <c r="AV1897" s="25">
        <v>0</v>
      </c>
      <c r="AW1897" s="25">
        <v>13621</v>
      </c>
      <c r="AX1897" s="25">
        <v>14503</v>
      </c>
      <c r="AY1897" s="25">
        <v>882</v>
      </c>
    </row>
    <row r="1898" spans="2:51" hidden="1">
      <c r="B1898" s="5" t="s">
        <v>19</v>
      </c>
      <c r="C1898" s="2" t="s">
        <v>131</v>
      </c>
      <c r="D1898" s="2"/>
      <c r="E1898" s="2"/>
      <c r="F1898" s="2" t="s">
        <v>126</v>
      </c>
      <c r="G1898" s="3">
        <v>46255</v>
      </c>
      <c r="H1898" s="2" t="s">
        <v>8325</v>
      </c>
      <c r="I1898" s="3">
        <v>46255</v>
      </c>
      <c r="J1898" s="2" t="s">
        <v>8326</v>
      </c>
      <c r="K1898" s="2" t="s">
        <v>126</v>
      </c>
      <c r="L1898" s="2"/>
      <c r="M1898" s="2" t="s">
        <v>90</v>
      </c>
      <c r="N1898" s="3">
        <v>46255</v>
      </c>
      <c r="O1898" s="2"/>
      <c r="P1898" s="2"/>
      <c r="Q1898" s="2" t="s">
        <v>25</v>
      </c>
      <c r="R1898" s="2" t="s">
        <v>25</v>
      </c>
      <c r="S1898" s="2"/>
      <c r="T1898" s="3"/>
      <c r="U1898" s="2"/>
      <c r="V1898" s="2"/>
      <c r="W1898" s="2" t="s">
        <v>1257</v>
      </c>
      <c r="X1898" s="2" t="s">
        <v>113</v>
      </c>
      <c r="Y1898" s="2" t="s">
        <v>170</v>
      </c>
      <c r="Z1898" s="2" t="s">
        <v>92</v>
      </c>
      <c r="AA1898" s="2" t="s">
        <v>90</v>
      </c>
      <c r="AB1898" s="2"/>
      <c r="AC1898" s="2" t="s">
        <v>114</v>
      </c>
      <c r="AD1898" s="2"/>
      <c r="AE1898" s="2" t="s">
        <v>171</v>
      </c>
      <c r="AF1898" s="2" t="s">
        <v>125</v>
      </c>
      <c r="AG1898" s="2" t="s">
        <v>126</v>
      </c>
      <c r="AH1898" s="2" t="s">
        <v>127</v>
      </c>
      <c r="AI1898" s="2"/>
      <c r="AJ1898" s="2" t="s">
        <v>233</v>
      </c>
      <c r="AK1898" s="2" t="s">
        <v>16</v>
      </c>
      <c r="AL1898" s="2" t="s">
        <v>16</v>
      </c>
      <c r="AM1898" s="2" t="s">
        <v>234</v>
      </c>
      <c r="AN1898" s="2" t="s">
        <v>502</v>
      </c>
      <c r="AO1898" s="22">
        <v>0</v>
      </c>
      <c r="AP1898" s="22">
        <v>0</v>
      </c>
      <c r="AQ1898" s="22">
        <v>1</v>
      </c>
      <c r="AR1898" s="22"/>
      <c r="AS1898" s="25">
        <v>26956</v>
      </c>
      <c r="AT1898" s="25">
        <v>0</v>
      </c>
      <c r="AU1898" s="25">
        <v>27045</v>
      </c>
      <c r="AV1898" s="25">
        <v>0</v>
      </c>
      <c r="AW1898" s="25">
        <v>26956</v>
      </c>
      <c r="AX1898" s="25">
        <v>27045</v>
      </c>
      <c r="AY1898" s="25">
        <v>89</v>
      </c>
    </row>
    <row r="1899" spans="2:51" hidden="1">
      <c r="B1899" s="5" t="s">
        <v>19</v>
      </c>
      <c r="C1899" s="2" t="s">
        <v>131</v>
      </c>
      <c r="D1899" s="2"/>
      <c r="E1899" s="2"/>
      <c r="F1899" s="2" t="s">
        <v>126</v>
      </c>
      <c r="G1899" s="3">
        <v>46255</v>
      </c>
      <c r="H1899" s="2" t="s">
        <v>8327</v>
      </c>
      <c r="I1899" s="3">
        <v>46255</v>
      </c>
      <c r="J1899" s="2" t="s">
        <v>8328</v>
      </c>
      <c r="K1899" s="2" t="s">
        <v>126</v>
      </c>
      <c r="L1899" s="2"/>
      <c r="M1899" s="2" t="s">
        <v>90</v>
      </c>
      <c r="N1899" s="3">
        <v>46255</v>
      </c>
      <c r="O1899" s="2"/>
      <c r="P1899" s="2"/>
      <c r="Q1899" s="2" t="s">
        <v>25</v>
      </c>
      <c r="R1899" s="2" t="s">
        <v>25</v>
      </c>
      <c r="S1899" s="2"/>
      <c r="T1899" s="3"/>
      <c r="U1899" s="2"/>
      <c r="V1899" s="2"/>
      <c r="W1899" s="2" t="s">
        <v>518</v>
      </c>
      <c r="X1899" s="2" t="s">
        <v>113</v>
      </c>
      <c r="Y1899" s="2" t="s">
        <v>170</v>
      </c>
      <c r="Z1899" s="2" t="s">
        <v>92</v>
      </c>
      <c r="AA1899" s="2" t="s">
        <v>90</v>
      </c>
      <c r="AB1899" s="2"/>
      <c r="AC1899" s="2" t="s">
        <v>114</v>
      </c>
      <c r="AD1899" s="2"/>
      <c r="AE1899" s="2" t="s">
        <v>171</v>
      </c>
      <c r="AF1899" s="2" t="s">
        <v>125</v>
      </c>
      <c r="AG1899" s="2" t="s">
        <v>126</v>
      </c>
      <c r="AH1899" s="2" t="s">
        <v>127</v>
      </c>
      <c r="AI1899" s="2"/>
      <c r="AJ1899" s="2" t="s">
        <v>123</v>
      </c>
      <c r="AK1899" s="2" t="s">
        <v>13</v>
      </c>
      <c r="AL1899" s="2" t="s">
        <v>13</v>
      </c>
      <c r="AM1899" s="2" t="s">
        <v>124</v>
      </c>
      <c r="AN1899" s="2" t="s">
        <v>1097</v>
      </c>
      <c r="AO1899" s="22">
        <v>0</v>
      </c>
      <c r="AP1899" s="22">
        <v>0</v>
      </c>
      <c r="AQ1899" s="22">
        <v>1</v>
      </c>
      <c r="AR1899" s="22"/>
      <c r="AS1899" s="25">
        <v>20073</v>
      </c>
      <c r="AT1899" s="25">
        <v>0</v>
      </c>
      <c r="AU1899" s="25">
        <v>21897</v>
      </c>
      <c r="AV1899" s="25">
        <v>0</v>
      </c>
      <c r="AW1899" s="25">
        <v>20073</v>
      </c>
      <c r="AX1899" s="25">
        <v>21897</v>
      </c>
      <c r="AY1899" s="25">
        <v>1824</v>
      </c>
    </row>
    <row r="1900" spans="2:51" hidden="1">
      <c r="B1900" s="5" t="s">
        <v>19</v>
      </c>
      <c r="C1900" s="2" t="s">
        <v>131</v>
      </c>
      <c r="D1900" s="2"/>
      <c r="E1900" s="2"/>
      <c r="F1900" s="2" t="s">
        <v>126</v>
      </c>
      <c r="G1900" s="3">
        <v>46255</v>
      </c>
      <c r="H1900" s="2" t="s">
        <v>8329</v>
      </c>
      <c r="I1900" s="3">
        <v>46255</v>
      </c>
      <c r="J1900" s="2" t="s">
        <v>8330</v>
      </c>
      <c r="K1900" s="2" t="s">
        <v>126</v>
      </c>
      <c r="L1900" s="2"/>
      <c r="M1900" s="2" t="s">
        <v>90</v>
      </c>
      <c r="N1900" s="3">
        <v>46255</v>
      </c>
      <c r="O1900" s="2"/>
      <c r="P1900" s="2"/>
      <c r="Q1900" s="2" t="s">
        <v>25</v>
      </c>
      <c r="R1900" s="2" t="s">
        <v>25</v>
      </c>
      <c r="S1900" s="2"/>
      <c r="T1900" s="3"/>
      <c r="U1900" s="2"/>
      <c r="V1900" s="2"/>
      <c r="W1900" s="2" t="s">
        <v>464</v>
      </c>
      <c r="X1900" s="2" t="s">
        <v>113</v>
      </c>
      <c r="Y1900" s="2" t="s">
        <v>170</v>
      </c>
      <c r="Z1900" s="2" t="s">
        <v>92</v>
      </c>
      <c r="AA1900" s="2" t="s">
        <v>90</v>
      </c>
      <c r="AB1900" s="2"/>
      <c r="AC1900" s="2" t="s">
        <v>114</v>
      </c>
      <c r="AD1900" s="2"/>
      <c r="AE1900" s="2" t="s">
        <v>171</v>
      </c>
      <c r="AF1900" s="2" t="s">
        <v>125</v>
      </c>
      <c r="AG1900" s="2" t="s">
        <v>126</v>
      </c>
      <c r="AH1900" s="2" t="s">
        <v>127</v>
      </c>
      <c r="AI1900" s="2"/>
      <c r="AJ1900" s="2" t="s">
        <v>123</v>
      </c>
      <c r="AK1900" s="2" t="s">
        <v>13</v>
      </c>
      <c r="AL1900" s="2" t="s">
        <v>13</v>
      </c>
      <c r="AM1900" s="2" t="s">
        <v>124</v>
      </c>
      <c r="AN1900" s="2" t="s">
        <v>761</v>
      </c>
      <c r="AO1900" s="22">
        <v>0</v>
      </c>
      <c r="AP1900" s="22">
        <v>0</v>
      </c>
      <c r="AQ1900" s="22">
        <v>1</v>
      </c>
      <c r="AR1900" s="22"/>
      <c r="AS1900" s="25">
        <v>19643</v>
      </c>
      <c r="AT1900" s="25">
        <v>0</v>
      </c>
      <c r="AU1900" s="25">
        <v>21897</v>
      </c>
      <c r="AV1900" s="25">
        <v>0</v>
      </c>
      <c r="AW1900" s="25">
        <v>19643</v>
      </c>
      <c r="AX1900" s="25">
        <v>21897</v>
      </c>
      <c r="AY1900" s="25">
        <v>2254</v>
      </c>
    </row>
    <row r="1901" spans="2:51" hidden="1">
      <c r="B1901" s="5" t="s">
        <v>19</v>
      </c>
      <c r="C1901" s="2" t="s">
        <v>131</v>
      </c>
      <c r="D1901" s="2"/>
      <c r="E1901" s="2"/>
      <c r="F1901" s="2" t="s">
        <v>126</v>
      </c>
      <c r="G1901" s="3">
        <v>46255</v>
      </c>
      <c r="H1901" s="2" t="s">
        <v>8331</v>
      </c>
      <c r="I1901" s="3">
        <v>46255</v>
      </c>
      <c r="J1901" s="2" t="s">
        <v>8332</v>
      </c>
      <c r="K1901" s="2" t="s">
        <v>126</v>
      </c>
      <c r="L1901" s="2"/>
      <c r="M1901" s="2" t="s">
        <v>90</v>
      </c>
      <c r="N1901" s="3">
        <v>46255</v>
      </c>
      <c r="O1901" s="2"/>
      <c r="P1901" s="2"/>
      <c r="Q1901" s="2" t="s">
        <v>25</v>
      </c>
      <c r="R1901" s="2" t="s">
        <v>25</v>
      </c>
      <c r="S1901" s="2"/>
      <c r="T1901" s="3"/>
      <c r="U1901" s="2"/>
      <c r="V1901" s="2"/>
      <c r="W1901" s="2" t="s">
        <v>812</v>
      </c>
      <c r="X1901" s="2" t="s">
        <v>113</v>
      </c>
      <c r="Y1901" s="2" t="s">
        <v>811</v>
      </c>
      <c r="Z1901" s="2" t="s">
        <v>92</v>
      </c>
      <c r="AA1901" s="2" t="s">
        <v>90</v>
      </c>
      <c r="AB1901" s="2"/>
      <c r="AC1901" s="2" t="s">
        <v>114</v>
      </c>
      <c r="AD1901" s="2"/>
      <c r="AE1901" s="2" t="s">
        <v>171</v>
      </c>
      <c r="AF1901" s="2" t="s">
        <v>125</v>
      </c>
      <c r="AG1901" s="2" t="s">
        <v>126</v>
      </c>
      <c r="AH1901" s="2" t="s">
        <v>127</v>
      </c>
      <c r="AI1901" s="2"/>
      <c r="AJ1901" s="2" t="s">
        <v>138</v>
      </c>
      <c r="AK1901" s="2" t="s">
        <v>103</v>
      </c>
      <c r="AL1901" s="2" t="s">
        <v>103</v>
      </c>
      <c r="AM1901" s="2" t="s">
        <v>139</v>
      </c>
      <c r="AN1901" s="2" t="s">
        <v>406</v>
      </c>
      <c r="AO1901" s="22">
        <v>0</v>
      </c>
      <c r="AP1901" s="22">
        <v>0</v>
      </c>
      <c r="AQ1901" s="22">
        <v>1</v>
      </c>
      <c r="AR1901" s="22"/>
      <c r="AS1901" s="25">
        <v>22530</v>
      </c>
      <c r="AT1901" s="25">
        <v>0</v>
      </c>
      <c r="AU1901" s="25">
        <v>24021</v>
      </c>
      <c r="AV1901" s="25">
        <v>0</v>
      </c>
      <c r="AW1901" s="25">
        <v>22530</v>
      </c>
      <c r="AX1901" s="25">
        <v>24021</v>
      </c>
      <c r="AY1901" s="25">
        <v>1491</v>
      </c>
    </row>
    <row r="1902" spans="2:51" hidden="1">
      <c r="B1902" s="5" t="s">
        <v>19</v>
      </c>
      <c r="C1902" s="2" t="s">
        <v>131</v>
      </c>
      <c r="D1902" s="2"/>
      <c r="E1902" s="2"/>
      <c r="F1902" s="2" t="s">
        <v>126</v>
      </c>
      <c r="G1902" s="3">
        <v>46255</v>
      </c>
      <c r="H1902" s="2" t="s">
        <v>8333</v>
      </c>
      <c r="I1902" s="3">
        <v>46255</v>
      </c>
      <c r="J1902" s="2" t="s">
        <v>8334</v>
      </c>
      <c r="K1902" s="2" t="s">
        <v>126</v>
      </c>
      <c r="L1902" s="2"/>
      <c r="M1902" s="2" t="s">
        <v>90</v>
      </c>
      <c r="N1902" s="3">
        <v>46255</v>
      </c>
      <c r="O1902" s="2"/>
      <c r="P1902" s="2"/>
      <c r="Q1902" s="2" t="s">
        <v>25</v>
      </c>
      <c r="R1902" s="2" t="s">
        <v>25</v>
      </c>
      <c r="S1902" s="2"/>
      <c r="T1902" s="3"/>
      <c r="U1902" s="2"/>
      <c r="V1902" s="2"/>
      <c r="W1902" s="2" t="s">
        <v>6185</v>
      </c>
      <c r="X1902" s="2" t="s">
        <v>133</v>
      </c>
      <c r="Y1902" s="2" t="s">
        <v>170</v>
      </c>
      <c r="Z1902" s="2" t="s">
        <v>92</v>
      </c>
      <c r="AA1902" s="2" t="s">
        <v>90</v>
      </c>
      <c r="AB1902" s="2"/>
      <c r="AC1902" s="2" t="s">
        <v>114</v>
      </c>
      <c r="AD1902" s="2"/>
      <c r="AE1902" s="2" t="s">
        <v>171</v>
      </c>
      <c r="AF1902" s="2" t="s">
        <v>125</v>
      </c>
      <c r="AG1902" s="2" t="s">
        <v>126</v>
      </c>
      <c r="AH1902" s="2" t="s">
        <v>127</v>
      </c>
      <c r="AI1902" s="2"/>
      <c r="AJ1902" s="2" t="s">
        <v>232</v>
      </c>
      <c r="AK1902" s="2" t="s">
        <v>5</v>
      </c>
      <c r="AL1902" s="2" t="s">
        <v>5</v>
      </c>
      <c r="AM1902" s="2" t="s">
        <v>178</v>
      </c>
      <c r="AN1902" s="2" t="s">
        <v>548</v>
      </c>
      <c r="AO1902" s="22">
        <v>0</v>
      </c>
      <c r="AP1902" s="22">
        <v>0</v>
      </c>
      <c r="AQ1902" s="22">
        <v>1</v>
      </c>
      <c r="AR1902" s="22"/>
      <c r="AS1902" s="25">
        <v>30970</v>
      </c>
      <c r="AT1902" s="25">
        <v>0</v>
      </c>
      <c r="AU1902" s="25">
        <v>33372</v>
      </c>
      <c r="AV1902" s="25">
        <v>0</v>
      </c>
      <c r="AW1902" s="25">
        <v>30970</v>
      </c>
      <c r="AX1902" s="25">
        <v>33372</v>
      </c>
      <c r="AY1902" s="25">
        <v>2402</v>
      </c>
    </row>
    <row r="1903" spans="2:51" hidden="1">
      <c r="B1903" s="5" t="s">
        <v>19</v>
      </c>
      <c r="C1903" s="2" t="s">
        <v>131</v>
      </c>
      <c r="D1903" s="2"/>
      <c r="E1903" s="2"/>
      <c r="F1903" s="2" t="s">
        <v>126</v>
      </c>
      <c r="G1903" s="3">
        <v>46255</v>
      </c>
      <c r="H1903" s="2" t="s">
        <v>8335</v>
      </c>
      <c r="I1903" s="3">
        <v>46255</v>
      </c>
      <c r="J1903" s="2" t="s">
        <v>8336</v>
      </c>
      <c r="K1903" s="2" t="s">
        <v>126</v>
      </c>
      <c r="L1903" s="2"/>
      <c r="M1903" s="2" t="s">
        <v>90</v>
      </c>
      <c r="N1903" s="3">
        <v>46255</v>
      </c>
      <c r="O1903" s="2"/>
      <c r="P1903" s="2"/>
      <c r="Q1903" s="2" t="s">
        <v>25</v>
      </c>
      <c r="R1903" s="2" t="s">
        <v>25</v>
      </c>
      <c r="S1903" s="2"/>
      <c r="T1903" s="3"/>
      <c r="U1903" s="2"/>
      <c r="V1903" s="2"/>
      <c r="W1903" s="2" t="s">
        <v>7083</v>
      </c>
      <c r="X1903" s="2" t="s">
        <v>113</v>
      </c>
      <c r="Y1903" s="2" t="s">
        <v>7084</v>
      </c>
      <c r="Z1903" s="2" t="s">
        <v>92</v>
      </c>
      <c r="AA1903" s="2" t="s">
        <v>90</v>
      </c>
      <c r="AB1903" s="2"/>
      <c r="AC1903" s="2" t="s">
        <v>114</v>
      </c>
      <c r="AD1903" s="2"/>
      <c r="AE1903" s="2" t="s">
        <v>171</v>
      </c>
      <c r="AF1903" s="2" t="s">
        <v>125</v>
      </c>
      <c r="AG1903" s="2" t="s">
        <v>126</v>
      </c>
      <c r="AH1903" s="2" t="s">
        <v>127</v>
      </c>
      <c r="AI1903" s="2"/>
      <c r="AJ1903" s="2" t="s">
        <v>251</v>
      </c>
      <c r="AK1903" s="2" t="s">
        <v>252</v>
      </c>
      <c r="AL1903" s="2" t="s">
        <v>252</v>
      </c>
      <c r="AM1903" s="2" t="s">
        <v>253</v>
      </c>
      <c r="AN1903" s="2" t="s">
        <v>636</v>
      </c>
      <c r="AO1903" s="22">
        <v>0</v>
      </c>
      <c r="AP1903" s="22">
        <v>0</v>
      </c>
      <c r="AQ1903" s="22">
        <v>1</v>
      </c>
      <c r="AR1903" s="22"/>
      <c r="AS1903" s="25">
        <v>57352</v>
      </c>
      <c r="AT1903" s="25">
        <v>0</v>
      </c>
      <c r="AU1903" s="25">
        <v>72741</v>
      </c>
      <c r="AV1903" s="25">
        <v>0</v>
      </c>
      <c r="AW1903" s="25">
        <v>57352</v>
      </c>
      <c r="AX1903" s="25">
        <v>72741</v>
      </c>
      <c r="AY1903" s="25">
        <v>15389</v>
      </c>
    </row>
    <row r="1904" spans="2:51" hidden="1">
      <c r="B1904" s="5" t="s">
        <v>19</v>
      </c>
      <c r="C1904" s="2" t="s">
        <v>131</v>
      </c>
      <c r="D1904" s="2"/>
      <c r="E1904" s="2"/>
      <c r="F1904" s="2" t="s">
        <v>126</v>
      </c>
      <c r="G1904" s="3">
        <v>46255</v>
      </c>
      <c r="H1904" s="2" t="s">
        <v>8337</v>
      </c>
      <c r="I1904" s="3">
        <v>46255</v>
      </c>
      <c r="J1904" s="2" t="s">
        <v>8338</v>
      </c>
      <c r="K1904" s="2" t="s">
        <v>126</v>
      </c>
      <c r="L1904" s="2"/>
      <c r="M1904" s="2" t="s">
        <v>90</v>
      </c>
      <c r="N1904" s="3">
        <v>46255</v>
      </c>
      <c r="O1904" s="2"/>
      <c r="P1904" s="2"/>
      <c r="Q1904" s="2" t="s">
        <v>25</v>
      </c>
      <c r="R1904" s="2" t="s">
        <v>25</v>
      </c>
      <c r="S1904" s="2"/>
      <c r="T1904" s="3"/>
      <c r="U1904" s="2"/>
      <c r="V1904" s="2"/>
      <c r="W1904" s="2" t="s">
        <v>5880</v>
      </c>
      <c r="X1904" s="2" t="s">
        <v>113</v>
      </c>
      <c r="Y1904" s="2" t="s">
        <v>5881</v>
      </c>
      <c r="Z1904" s="2" t="s">
        <v>92</v>
      </c>
      <c r="AA1904" s="2" t="s">
        <v>90</v>
      </c>
      <c r="AB1904" s="2"/>
      <c r="AC1904" s="2" t="s">
        <v>114</v>
      </c>
      <c r="AD1904" s="2"/>
      <c r="AE1904" s="2" t="s">
        <v>171</v>
      </c>
      <c r="AF1904" s="2" t="s">
        <v>125</v>
      </c>
      <c r="AG1904" s="2" t="s">
        <v>126</v>
      </c>
      <c r="AH1904" s="2" t="s">
        <v>127</v>
      </c>
      <c r="AI1904" s="2"/>
      <c r="AJ1904" s="2" t="s">
        <v>97</v>
      </c>
      <c r="AK1904" s="2" t="s">
        <v>14</v>
      </c>
      <c r="AL1904" s="2" t="s">
        <v>14</v>
      </c>
      <c r="AM1904" s="2" t="s">
        <v>98</v>
      </c>
      <c r="AN1904" s="2" t="s">
        <v>317</v>
      </c>
      <c r="AO1904" s="22">
        <v>0</v>
      </c>
      <c r="AP1904" s="22">
        <v>0</v>
      </c>
      <c r="AQ1904" s="22">
        <v>1</v>
      </c>
      <c r="AR1904" s="22"/>
      <c r="AS1904" s="25">
        <v>27242</v>
      </c>
      <c r="AT1904" s="25">
        <v>0</v>
      </c>
      <c r="AU1904" s="25">
        <v>30496</v>
      </c>
      <c r="AV1904" s="25">
        <v>0</v>
      </c>
      <c r="AW1904" s="25">
        <v>27242</v>
      </c>
      <c r="AX1904" s="25">
        <v>30496</v>
      </c>
      <c r="AY1904" s="25">
        <v>3254</v>
      </c>
    </row>
    <row r="1905" spans="2:51" hidden="1">
      <c r="B1905" s="5" t="s">
        <v>19</v>
      </c>
      <c r="C1905" s="2" t="s">
        <v>131</v>
      </c>
      <c r="D1905" s="2"/>
      <c r="E1905" s="2"/>
      <c r="F1905" s="2" t="s">
        <v>126</v>
      </c>
      <c r="G1905" s="3">
        <v>46255</v>
      </c>
      <c r="H1905" s="2" t="s">
        <v>8339</v>
      </c>
      <c r="I1905" s="3">
        <v>46255</v>
      </c>
      <c r="J1905" s="2" t="s">
        <v>8340</v>
      </c>
      <c r="K1905" s="2" t="s">
        <v>126</v>
      </c>
      <c r="L1905" s="2"/>
      <c r="M1905" s="2" t="s">
        <v>90</v>
      </c>
      <c r="N1905" s="3">
        <v>46255</v>
      </c>
      <c r="O1905" s="2"/>
      <c r="P1905" s="2"/>
      <c r="Q1905" s="2" t="s">
        <v>25</v>
      </c>
      <c r="R1905" s="2" t="s">
        <v>25</v>
      </c>
      <c r="S1905" s="2"/>
      <c r="T1905" s="3"/>
      <c r="U1905" s="2"/>
      <c r="V1905" s="2"/>
      <c r="W1905" s="2" t="s">
        <v>1532</v>
      </c>
      <c r="X1905" s="2" t="s">
        <v>113</v>
      </c>
      <c r="Y1905" s="2" t="s">
        <v>170</v>
      </c>
      <c r="Z1905" s="2" t="s">
        <v>92</v>
      </c>
      <c r="AA1905" s="2" t="s">
        <v>90</v>
      </c>
      <c r="AB1905" s="2"/>
      <c r="AC1905" s="2" t="s">
        <v>114</v>
      </c>
      <c r="AD1905" s="2"/>
      <c r="AE1905" s="2" t="s">
        <v>171</v>
      </c>
      <c r="AF1905" s="2" t="s">
        <v>125</v>
      </c>
      <c r="AG1905" s="2" t="s">
        <v>126</v>
      </c>
      <c r="AH1905" s="2" t="s">
        <v>127</v>
      </c>
      <c r="AI1905" s="2"/>
      <c r="AJ1905" s="2" t="s">
        <v>97</v>
      </c>
      <c r="AK1905" s="2" t="s">
        <v>14</v>
      </c>
      <c r="AL1905" s="2" t="s">
        <v>14</v>
      </c>
      <c r="AM1905" s="2" t="s">
        <v>98</v>
      </c>
      <c r="AN1905" s="2" t="s">
        <v>317</v>
      </c>
      <c r="AO1905" s="22">
        <v>0</v>
      </c>
      <c r="AP1905" s="22">
        <v>0</v>
      </c>
      <c r="AQ1905" s="22">
        <v>1</v>
      </c>
      <c r="AR1905" s="22"/>
      <c r="AS1905" s="25">
        <v>27242</v>
      </c>
      <c r="AT1905" s="25">
        <v>0</v>
      </c>
      <c r="AU1905" s="25">
        <v>30496</v>
      </c>
      <c r="AV1905" s="25">
        <v>0</v>
      </c>
      <c r="AW1905" s="25">
        <v>27242</v>
      </c>
      <c r="AX1905" s="25">
        <v>30496</v>
      </c>
      <c r="AY1905" s="25">
        <v>3254</v>
      </c>
    </row>
    <row r="1906" spans="2:51" hidden="1">
      <c r="B1906" s="5" t="s">
        <v>19</v>
      </c>
      <c r="C1906" s="2" t="s">
        <v>131</v>
      </c>
      <c r="D1906" s="2"/>
      <c r="E1906" s="2"/>
      <c r="F1906" s="2" t="s">
        <v>126</v>
      </c>
      <c r="G1906" s="3">
        <v>46255</v>
      </c>
      <c r="H1906" s="2" t="s">
        <v>8341</v>
      </c>
      <c r="I1906" s="3">
        <v>46255</v>
      </c>
      <c r="J1906" s="2" t="s">
        <v>8342</v>
      </c>
      <c r="K1906" s="2" t="s">
        <v>126</v>
      </c>
      <c r="L1906" s="2"/>
      <c r="M1906" s="2" t="s">
        <v>90</v>
      </c>
      <c r="N1906" s="3">
        <v>46255</v>
      </c>
      <c r="O1906" s="2"/>
      <c r="P1906" s="2"/>
      <c r="Q1906" s="2" t="s">
        <v>25</v>
      </c>
      <c r="R1906" s="2" t="s">
        <v>25</v>
      </c>
      <c r="S1906" s="2"/>
      <c r="T1906" s="3"/>
      <c r="U1906" s="2"/>
      <c r="V1906" s="2"/>
      <c r="W1906" s="2" t="s">
        <v>558</v>
      </c>
      <c r="X1906" s="2" t="s">
        <v>113</v>
      </c>
      <c r="Y1906" s="2" t="s">
        <v>170</v>
      </c>
      <c r="Z1906" s="2" t="s">
        <v>92</v>
      </c>
      <c r="AA1906" s="2" t="s">
        <v>90</v>
      </c>
      <c r="AB1906" s="2"/>
      <c r="AC1906" s="2" t="s">
        <v>114</v>
      </c>
      <c r="AD1906" s="2"/>
      <c r="AE1906" s="2" t="s">
        <v>171</v>
      </c>
      <c r="AF1906" s="2" t="s">
        <v>125</v>
      </c>
      <c r="AG1906" s="2" t="s">
        <v>126</v>
      </c>
      <c r="AH1906" s="2" t="s">
        <v>127</v>
      </c>
      <c r="AI1906" s="2"/>
      <c r="AJ1906" s="2" t="s">
        <v>138</v>
      </c>
      <c r="AK1906" s="2" t="s">
        <v>103</v>
      </c>
      <c r="AL1906" s="2" t="s">
        <v>103</v>
      </c>
      <c r="AM1906" s="2" t="s">
        <v>139</v>
      </c>
      <c r="AN1906" s="2" t="s">
        <v>8343</v>
      </c>
      <c r="AO1906" s="22">
        <v>0</v>
      </c>
      <c r="AP1906" s="22">
        <v>0</v>
      </c>
      <c r="AQ1906" s="22">
        <v>1</v>
      </c>
      <c r="AR1906" s="22"/>
      <c r="AS1906" s="25">
        <v>23780</v>
      </c>
      <c r="AT1906" s="25">
        <v>0</v>
      </c>
      <c r="AU1906" s="25">
        <v>24021</v>
      </c>
      <c r="AV1906" s="25">
        <v>0</v>
      </c>
      <c r="AW1906" s="25">
        <v>23780</v>
      </c>
      <c r="AX1906" s="25">
        <v>24021</v>
      </c>
      <c r="AY1906" s="25">
        <v>241</v>
      </c>
    </row>
    <row r="1907" spans="2:51" hidden="1">
      <c r="B1907" s="5" t="s">
        <v>19</v>
      </c>
      <c r="C1907" s="2" t="s">
        <v>131</v>
      </c>
      <c r="D1907" s="2"/>
      <c r="E1907" s="2"/>
      <c r="F1907" s="2" t="s">
        <v>126</v>
      </c>
      <c r="G1907" s="3">
        <v>46255</v>
      </c>
      <c r="H1907" s="2" t="s">
        <v>8344</v>
      </c>
      <c r="I1907" s="3">
        <v>46255</v>
      </c>
      <c r="J1907" s="2" t="s">
        <v>8345</v>
      </c>
      <c r="K1907" s="2" t="s">
        <v>126</v>
      </c>
      <c r="L1907" s="2"/>
      <c r="M1907" s="2" t="s">
        <v>90</v>
      </c>
      <c r="N1907" s="3">
        <v>46255</v>
      </c>
      <c r="O1907" s="2"/>
      <c r="P1907" s="2"/>
      <c r="Q1907" s="2" t="s">
        <v>25</v>
      </c>
      <c r="R1907" s="2" t="s">
        <v>25</v>
      </c>
      <c r="S1907" s="2"/>
      <c r="T1907" s="3"/>
      <c r="U1907" s="2"/>
      <c r="V1907" s="2"/>
      <c r="W1907" s="2" t="s">
        <v>958</v>
      </c>
      <c r="X1907" s="2" t="s">
        <v>113</v>
      </c>
      <c r="Y1907" s="2" t="s">
        <v>170</v>
      </c>
      <c r="Z1907" s="2" t="s">
        <v>92</v>
      </c>
      <c r="AA1907" s="2" t="s">
        <v>90</v>
      </c>
      <c r="AB1907" s="2"/>
      <c r="AC1907" s="2" t="s">
        <v>114</v>
      </c>
      <c r="AD1907" s="2"/>
      <c r="AE1907" s="2" t="s">
        <v>171</v>
      </c>
      <c r="AF1907" s="2" t="s">
        <v>125</v>
      </c>
      <c r="AG1907" s="2" t="s">
        <v>126</v>
      </c>
      <c r="AH1907" s="2" t="s">
        <v>127</v>
      </c>
      <c r="AI1907" s="2"/>
      <c r="AJ1907" s="2" t="s">
        <v>164</v>
      </c>
      <c r="AK1907" s="2" t="s">
        <v>165</v>
      </c>
      <c r="AL1907" s="2" t="s">
        <v>165</v>
      </c>
      <c r="AM1907" s="2" t="s">
        <v>166</v>
      </c>
      <c r="AN1907" s="2" t="s">
        <v>8346</v>
      </c>
      <c r="AO1907" s="22">
        <v>0</v>
      </c>
      <c r="AP1907" s="22">
        <v>0</v>
      </c>
      <c r="AQ1907" s="22">
        <v>1</v>
      </c>
      <c r="AR1907" s="22"/>
      <c r="AS1907" s="25">
        <v>30608</v>
      </c>
      <c r="AT1907" s="25">
        <v>0</v>
      </c>
      <c r="AU1907" s="25">
        <v>35469</v>
      </c>
      <c r="AV1907" s="25">
        <v>0</v>
      </c>
      <c r="AW1907" s="25">
        <v>30608</v>
      </c>
      <c r="AX1907" s="25">
        <v>35469</v>
      </c>
      <c r="AY1907" s="25">
        <v>4861</v>
      </c>
    </row>
    <row r="1908" spans="2:51" hidden="1">
      <c r="B1908" s="5" t="s">
        <v>19</v>
      </c>
      <c r="C1908" s="2" t="s">
        <v>131</v>
      </c>
      <c r="D1908" s="2"/>
      <c r="E1908" s="2"/>
      <c r="F1908" s="2" t="s">
        <v>126</v>
      </c>
      <c r="G1908" s="3">
        <v>46255</v>
      </c>
      <c r="H1908" s="2" t="s">
        <v>8347</v>
      </c>
      <c r="I1908" s="3">
        <v>46255</v>
      </c>
      <c r="J1908" s="2" t="s">
        <v>8348</v>
      </c>
      <c r="K1908" s="2" t="s">
        <v>126</v>
      </c>
      <c r="L1908" s="2"/>
      <c r="M1908" s="2" t="s">
        <v>90</v>
      </c>
      <c r="N1908" s="3">
        <v>46255</v>
      </c>
      <c r="O1908" s="2"/>
      <c r="P1908" s="2"/>
      <c r="Q1908" s="2" t="s">
        <v>25</v>
      </c>
      <c r="R1908" s="2" t="s">
        <v>25</v>
      </c>
      <c r="S1908" s="2"/>
      <c r="T1908" s="3"/>
      <c r="U1908" s="2"/>
      <c r="V1908" s="2"/>
      <c r="W1908" s="2" t="s">
        <v>8349</v>
      </c>
      <c r="X1908" s="2" t="s">
        <v>133</v>
      </c>
      <c r="Y1908" s="2" t="s">
        <v>170</v>
      </c>
      <c r="Z1908" s="2" t="s">
        <v>92</v>
      </c>
      <c r="AA1908" s="2" t="s">
        <v>90</v>
      </c>
      <c r="AB1908" s="2"/>
      <c r="AC1908" s="2" t="s">
        <v>114</v>
      </c>
      <c r="AD1908" s="2"/>
      <c r="AE1908" s="2" t="s">
        <v>171</v>
      </c>
      <c r="AF1908" s="2" t="s">
        <v>125</v>
      </c>
      <c r="AG1908" s="2" t="s">
        <v>126</v>
      </c>
      <c r="AH1908" s="2" t="s">
        <v>127</v>
      </c>
      <c r="AI1908" s="2"/>
      <c r="AJ1908" s="2" t="s">
        <v>268</v>
      </c>
      <c r="AK1908" s="2" t="s">
        <v>15</v>
      </c>
      <c r="AL1908" s="2" t="s">
        <v>269</v>
      </c>
      <c r="AM1908" s="2" t="s">
        <v>270</v>
      </c>
      <c r="AN1908" s="2" t="s">
        <v>399</v>
      </c>
      <c r="AO1908" s="22">
        <v>0</v>
      </c>
      <c r="AP1908" s="22">
        <v>0</v>
      </c>
      <c r="AQ1908" s="22">
        <v>1</v>
      </c>
      <c r="AR1908" s="22"/>
      <c r="AS1908" s="25">
        <v>20073</v>
      </c>
      <c r="AT1908" s="25">
        <v>0</v>
      </c>
      <c r="AU1908" s="25">
        <v>21003</v>
      </c>
      <c r="AV1908" s="25">
        <v>0</v>
      </c>
      <c r="AW1908" s="25">
        <v>20073</v>
      </c>
      <c r="AX1908" s="25">
        <v>21003</v>
      </c>
      <c r="AY1908" s="25">
        <v>930</v>
      </c>
    </row>
    <row r="1909" spans="2:51" hidden="1">
      <c r="B1909" s="5" t="s">
        <v>19</v>
      </c>
      <c r="C1909" s="2" t="s">
        <v>112</v>
      </c>
      <c r="D1909" s="2" t="s">
        <v>100</v>
      </c>
      <c r="E1909" s="2"/>
      <c r="F1909" s="2"/>
      <c r="G1909" s="3">
        <v>46255</v>
      </c>
      <c r="H1909" s="2" t="s">
        <v>8350</v>
      </c>
      <c r="I1909" s="3">
        <v>46255</v>
      </c>
      <c r="J1909" s="2" t="s">
        <v>8351</v>
      </c>
      <c r="K1909" s="2"/>
      <c r="L1909" s="2"/>
      <c r="M1909" s="2" t="s">
        <v>90</v>
      </c>
      <c r="N1909" s="3"/>
      <c r="O1909" s="2"/>
      <c r="P1909" s="2"/>
      <c r="Q1909" s="2" t="s">
        <v>23</v>
      </c>
      <c r="R1909" s="2" t="s">
        <v>23</v>
      </c>
      <c r="S1909" s="2"/>
      <c r="T1909" s="3">
        <v>46255</v>
      </c>
      <c r="U1909" s="2" t="s">
        <v>8352</v>
      </c>
      <c r="V1909" s="2"/>
      <c r="W1909" s="2" t="s">
        <v>568</v>
      </c>
      <c r="X1909" s="2" t="s">
        <v>113</v>
      </c>
      <c r="Y1909" s="2" t="s">
        <v>569</v>
      </c>
      <c r="Z1909" s="2" t="s">
        <v>92</v>
      </c>
      <c r="AA1909" s="2" t="s">
        <v>90</v>
      </c>
      <c r="AB1909" s="2"/>
      <c r="AC1909" s="2" t="s">
        <v>114</v>
      </c>
      <c r="AD1909" s="2">
        <v>1</v>
      </c>
      <c r="AE1909" s="2" t="s">
        <v>7</v>
      </c>
      <c r="AF1909" s="2" t="s">
        <v>7</v>
      </c>
      <c r="AG1909" s="2" t="s">
        <v>103</v>
      </c>
      <c r="AH1909" s="2" t="s">
        <v>7</v>
      </c>
      <c r="AI1909" s="2"/>
      <c r="AJ1909" s="2" t="s">
        <v>231</v>
      </c>
      <c r="AK1909" s="2" t="s">
        <v>207</v>
      </c>
      <c r="AL1909" s="2" t="s">
        <v>207</v>
      </c>
      <c r="AM1909" s="2" t="s">
        <v>178</v>
      </c>
      <c r="AN1909" s="2" t="s">
        <v>8353</v>
      </c>
      <c r="AO1909" s="22">
        <v>0</v>
      </c>
      <c r="AP1909" s="22">
        <v>0</v>
      </c>
      <c r="AQ1909" s="22">
        <v>0</v>
      </c>
      <c r="AR1909" s="22">
        <v>0</v>
      </c>
      <c r="AS1909" s="25">
        <v>41000</v>
      </c>
      <c r="AT1909" s="25">
        <v>0</v>
      </c>
      <c r="AU1909" s="25">
        <v>45970.8</v>
      </c>
      <c r="AV1909" s="25">
        <v>0</v>
      </c>
      <c r="AW1909" s="25">
        <v>41000</v>
      </c>
      <c r="AX1909" s="25">
        <v>45970.8</v>
      </c>
      <c r="AY1909" s="25">
        <v>4970.8</v>
      </c>
    </row>
    <row r="1910" spans="2:51" hidden="1">
      <c r="B1910" s="5" t="s">
        <v>19</v>
      </c>
      <c r="C1910" s="2" t="s">
        <v>112</v>
      </c>
      <c r="D1910" s="2" t="s">
        <v>100</v>
      </c>
      <c r="E1910" s="2"/>
      <c r="F1910" s="2"/>
      <c r="G1910" s="3">
        <v>46255</v>
      </c>
      <c r="H1910" s="2" t="s">
        <v>8354</v>
      </c>
      <c r="I1910" s="3">
        <v>46255</v>
      </c>
      <c r="J1910" s="2" t="s">
        <v>8355</v>
      </c>
      <c r="K1910" s="2"/>
      <c r="L1910" s="2"/>
      <c r="M1910" s="2" t="s">
        <v>90</v>
      </c>
      <c r="N1910" s="3"/>
      <c r="O1910" s="2"/>
      <c r="P1910" s="2"/>
      <c r="Q1910" s="2" t="s">
        <v>25</v>
      </c>
      <c r="R1910" s="2" t="s">
        <v>25</v>
      </c>
      <c r="S1910" s="2"/>
      <c r="T1910" s="3">
        <v>46255</v>
      </c>
      <c r="U1910" s="2" t="s">
        <v>8356</v>
      </c>
      <c r="V1910" s="2"/>
      <c r="W1910" s="2" t="s">
        <v>790</v>
      </c>
      <c r="X1910" s="2" t="s">
        <v>113</v>
      </c>
      <c r="Y1910" s="2" t="s">
        <v>196</v>
      </c>
      <c r="Z1910" s="2" t="s">
        <v>92</v>
      </c>
      <c r="AA1910" s="2" t="s">
        <v>90</v>
      </c>
      <c r="AB1910" s="2"/>
      <c r="AC1910" s="2" t="s">
        <v>114</v>
      </c>
      <c r="AD1910" s="2">
        <v>1</v>
      </c>
      <c r="AE1910" s="2" t="s">
        <v>125</v>
      </c>
      <c r="AF1910" s="2" t="s">
        <v>125</v>
      </c>
      <c r="AG1910" s="2" t="s">
        <v>126</v>
      </c>
      <c r="AH1910" s="2" t="s">
        <v>127</v>
      </c>
      <c r="AI1910" s="2"/>
      <c r="AJ1910" s="2" t="s">
        <v>231</v>
      </c>
      <c r="AK1910" s="2" t="s">
        <v>207</v>
      </c>
      <c r="AL1910" s="2" t="s">
        <v>207</v>
      </c>
      <c r="AM1910" s="2" t="s">
        <v>178</v>
      </c>
      <c r="AN1910" s="2"/>
      <c r="AO1910" s="22">
        <v>0</v>
      </c>
      <c r="AP1910" s="22">
        <v>0</v>
      </c>
      <c r="AQ1910" s="22">
        <v>0</v>
      </c>
      <c r="AR1910" s="22">
        <v>0</v>
      </c>
      <c r="AS1910" s="25">
        <v>30000</v>
      </c>
      <c r="AT1910" s="25">
        <v>0</v>
      </c>
      <c r="AU1910" s="25">
        <v>30460</v>
      </c>
      <c r="AV1910" s="25">
        <v>0</v>
      </c>
      <c r="AW1910" s="25">
        <v>30000</v>
      </c>
      <c r="AX1910" s="25">
        <v>30460</v>
      </c>
      <c r="AY1910" s="25">
        <v>460</v>
      </c>
    </row>
    <row r="1911" spans="2:51" hidden="1">
      <c r="B1911" s="5" t="s">
        <v>19</v>
      </c>
      <c r="C1911" s="2" t="s">
        <v>112</v>
      </c>
      <c r="D1911" s="2" t="s">
        <v>100</v>
      </c>
      <c r="E1911" s="2"/>
      <c r="F1911" s="2"/>
      <c r="G1911" s="3">
        <v>46255</v>
      </c>
      <c r="H1911" s="2" t="s">
        <v>8357</v>
      </c>
      <c r="I1911" s="3">
        <v>46255</v>
      </c>
      <c r="J1911" s="2" t="s">
        <v>8358</v>
      </c>
      <c r="K1911" s="2"/>
      <c r="L1911" s="2"/>
      <c r="M1911" s="2" t="s">
        <v>90</v>
      </c>
      <c r="N1911" s="3"/>
      <c r="O1911" s="2"/>
      <c r="P1911" s="2"/>
      <c r="Q1911" s="2" t="s">
        <v>23</v>
      </c>
      <c r="R1911" s="2" t="s">
        <v>23</v>
      </c>
      <c r="S1911" s="2"/>
      <c r="T1911" s="3">
        <v>46255</v>
      </c>
      <c r="U1911" s="2" t="s">
        <v>8359</v>
      </c>
      <c r="V1911" s="2"/>
      <c r="W1911" s="2" t="s">
        <v>683</v>
      </c>
      <c r="X1911" s="2" t="s">
        <v>113</v>
      </c>
      <c r="Y1911" s="2" t="s">
        <v>684</v>
      </c>
      <c r="Z1911" s="2" t="s">
        <v>92</v>
      </c>
      <c r="AA1911" s="2" t="s">
        <v>90</v>
      </c>
      <c r="AB1911" s="2"/>
      <c r="AC1911" s="2" t="s">
        <v>114</v>
      </c>
      <c r="AD1911" s="2">
        <v>1</v>
      </c>
      <c r="AE1911" s="2" t="s">
        <v>216</v>
      </c>
      <c r="AF1911" s="2" t="s">
        <v>216</v>
      </c>
      <c r="AG1911" s="2" t="s">
        <v>103</v>
      </c>
      <c r="AH1911" s="2"/>
      <c r="AI1911" s="2"/>
      <c r="AJ1911" s="2" t="s">
        <v>575</v>
      </c>
      <c r="AK1911" s="2" t="s">
        <v>576</v>
      </c>
      <c r="AL1911" s="2" t="s">
        <v>576</v>
      </c>
      <c r="AM1911" s="2" t="s">
        <v>577</v>
      </c>
      <c r="AN1911" s="2" t="s">
        <v>8360</v>
      </c>
      <c r="AO1911" s="22">
        <v>0</v>
      </c>
      <c r="AP1911" s="22">
        <v>0</v>
      </c>
      <c r="AQ1911" s="22">
        <v>0</v>
      </c>
      <c r="AR1911" s="22">
        <v>0</v>
      </c>
      <c r="AS1911" s="25">
        <v>23000</v>
      </c>
      <c r="AT1911" s="25">
        <v>0</v>
      </c>
      <c r="AU1911" s="25">
        <v>25227</v>
      </c>
      <c r="AV1911" s="25">
        <v>0</v>
      </c>
      <c r="AW1911" s="25">
        <v>23000</v>
      </c>
      <c r="AX1911" s="25">
        <v>25227</v>
      </c>
      <c r="AY1911" s="25">
        <v>2227</v>
      </c>
    </row>
    <row r="1912" spans="2:51" hidden="1">
      <c r="B1912" s="5" t="s">
        <v>19</v>
      </c>
      <c r="C1912" s="2" t="s">
        <v>112</v>
      </c>
      <c r="D1912" s="2" t="s">
        <v>100</v>
      </c>
      <c r="E1912" s="2"/>
      <c r="F1912" s="2"/>
      <c r="G1912" s="3">
        <v>46255</v>
      </c>
      <c r="H1912" s="2" t="s">
        <v>8361</v>
      </c>
      <c r="I1912" s="3">
        <v>46255</v>
      </c>
      <c r="J1912" s="2" t="s">
        <v>8362</v>
      </c>
      <c r="K1912" s="2"/>
      <c r="L1912" s="2"/>
      <c r="M1912" s="2" t="s">
        <v>90</v>
      </c>
      <c r="N1912" s="3"/>
      <c r="O1912" s="2"/>
      <c r="P1912" s="2"/>
      <c r="Q1912" s="2" t="s">
        <v>23</v>
      </c>
      <c r="R1912" s="2" t="s">
        <v>23</v>
      </c>
      <c r="S1912" s="2"/>
      <c r="T1912" s="3">
        <v>46255</v>
      </c>
      <c r="U1912" s="2" t="s">
        <v>8363</v>
      </c>
      <c r="V1912" s="2"/>
      <c r="W1912" s="2" t="s">
        <v>8364</v>
      </c>
      <c r="X1912" s="2" t="s">
        <v>113</v>
      </c>
      <c r="Y1912" s="2" t="s">
        <v>8365</v>
      </c>
      <c r="Z1912" s="2" t="s">
        <v>92</v>
      </c>
      <c r="AA1912" s="2" t="s">
        <v>90</v>
      </c>
      <c r="AB1912" s="2"/>
      <c r="AC1912" s="2" t="s">
        <v>114</v>
      </c>
      <c r="AD1912" s="2">
        <v>1</v>
      </c>
      <c r="AE1912" s="2" t="s">
        <v>282</v>
      </c>
      <c r="AF1912" s="2" t="s">
        <v>3</v>
      </c>
      <c r="AG1912" s="2" t="s">
        <v>3</v>
      </c>
      <c r="AH1912" s="2" t="s">
        <v>283</v>
      </c>
      <c r="AI1912" s="2"/>
      <c r="AJ1912" s="2" t="s">
        <v>343</v>
      </c>
      <c r="AK1912" s="2" t="s">
        <v>286</v>
      </c>
      <c r="AL1912" s="2" t="s">
        <v>286</v>
      </c>
      <c r="AM1912" s="2" t="s">
        <v>303</v>
      </c>
      <c r="AN1912" s="2" t="s">
        <v>8366</v>
      </c>
      <c r="AO1912" s="22">
        <v>0</v>
      </c>
      <c r="AP1912" s="22">
        <v>0</v>
      </c>
      <c r="AQ1912" s="22">
        <v>0</v>
      </c>
      <c r="AR1912" s="22">
        <v>0</v>
      </c>
      <c r="AS1912" s="25">
        <v>12000</v>
      </c>
      <c r="AT1912" s="25">
        <v>0</v>
      </c>
      <c r="AU1912" s="25">
        <v>14963</v>
      </c>
      <c r="AV1912" s="25">
        <v>0</v>
      </c>
      <c r="AW1912" s="25">
        <v>12000</v>
      </c>
      <c r="AX1912" s="25">
        <v>14963</v>
      </c>
      <c r="AY1912" s="25">
        <v>2963</v>
      </c>
    </row>
    <row r="1913" spans="2:51" hidden="1">
      <c r="B1913" s="5" t="s">
        <v>19</v>
      </c>
      <c r="C1913" s="2" t="s">
        <v>112</v>
      </c>
      <c r="D1913" s="2" t="s">
        <v>100</v>
      </c>
      <c r="E1913" s="2"/>
      <c r="F1913" s="2"/>
      <c r="G1913" s="3">
        <v>46255</v>
      </c>
      <c r="H1913" s="2" t="s">
        <v>8367</v>
      </c>
      <c r="I1913" s="3">
        <v>46255</v>
      </c>
      <c r="J1913" s="2" t="s">
        <v>8368</v>
      </c>
      <c r="K1913" s="2"/>
      <c r="L1913" s="2"/>
      <c r="M1913" s="2" t="s">
        <v>90</v>
      </c>
      <c r="N1913" s="3"/>
      <c r="O1913" s="2"/>
      <c r="P1913" s="2"/>
      <c r="Q1913" s="2" t="s">
        <v>1388</v>
      </c>
      <c r="R1913" s="2" t="s">
        <v>1388</v>
      </c>
      <c r="S1913" s="2"/>
      <c r="T1913" s="3">
        <v>46255</v>
      </c>
      <c r="U1913" s="2" t="s">
        <v>8369</v>
      </c>
      <c r="V1913" s="2"/>
      <c r="W1913" s="2" t="s">
        <v>8370</v>
      </c>
      <c r="X1913" s="2" t="s">
        <v>113</v>
      </c>
      <c r="Y1913" s="2" t="s">
        <v>8371</v>
      </c>
      <c r="Z1913" s="2" t="s">
        <v>92</v>
      </c>
      <c r="AA1913" s="2" t="s">
        <v>90</v>
      </c>
      <c r="AB1913" s="2"/>
      <c r="AC1913" s="2" t="s">
        <v>114</v>
      </c>
      <c r="AD1913" s="2">
        <v>1</v>
      </c>
      <c r="AE1913" s="2" t="s">
        <v>216</v>
      </c>
      <c r="AF1913" s="2" t="s">
        <v>216</v>
      </c>
      <c r="AG1913" s="2" t="s">
        <v>103</v>
      </c>
      <c r="AH1913" s="2"/>
      <c r="AI1913" s="2"/>
      <c r="AJ1913" s="2" t="s">
        <v>254</v>
      </c>
      <c r="AK1913" s="2" t="s">
        <v>126</v>
      </c>
      <c r="AL1913" s="2" t="s">
        <v>126</v>
      </c>
      <c r="AM1913" s="2" t="s">
        <v>314</v>
      </c>
      <c r="AN1913" s="2" t="s">
        <v>8372</v>
      </c>
      <c r="AO1913" s="22">
        <v>0</v>
      </c>
      <c r="AP1913" s="22">
        <v>0</v>
      </c>
      <c r="AQ1913" s="22">
        <v>0</v>
      </c>
      <c r="AR1913" s="22">
        <v>0</v>
      </c>
      <c r="AS1913" s="25">
        <v>13000</v>
      </c>
      <c r="AT1913" s="25">
        <v>0</v>
      </c>
      <c r="AU1913" s="25">
        <v>16000</v>
      </c>
      <c r="AV1913" s="25">
        <v>0</v>
      </c>
      <c r="AW1913" s="25">
        <v>13000</v>
      </c>
      <c r="AX1913" s="25">
        <v>16000</v>
      </c>
      <c r="AY1913" s="25">
        <v>3000</v>
      </c>
    </row>
    <row r="1914" spans="2:51" hidden="1">
      <c r="B1914" s="5" t="s">
        <v>19</v>
      </c>
      <c r="C1914" s="2" t="s">
        <v>112</v>
      </c>
      <c r="D1914" s="2" t="s">
        <v>100</v>
      </c>
      <c r="E1914" s="2"/>
      <c r="F1914" s="2"/>
      <c r="G1914" s="3">
        <v>46255</v>
      </c>
      <c r="H1914" s="2" t="s">
        <v>8373</v>
      </c>
      <c r="I1914" s="3">
        <v>46255</v>
      </c>
      <c r="J1914" s="2" t="s">
        <v>8374</v>
      </c>
      <c r="K1914" s="2"/>
      <c r="L1914" s="2"/>
      <c r="M1914" s="2" t="s">
        <v>90</v>
      </c>
      <c r="N1914" s="3"/>
      <c r="O1914" s="2"/>
      <c r="P1914" s="2"/>
      <c r="Q1914" s="2" t="s">
        <v>25</v>
      </c>
      <c r="R1914" s="2" t="s">
        <v>25</v>
      </c>
      <c r="S1914" s="2"/>
      <c r="T1914" s="3">
        <v>46255</v>
      </c>
      <c r="U1914" s="2" t="s">
        <v>8375</v>
      </c>
      <c r="V1914" s="2"/>
      <c r="W1914" s="2" t="s">
        <v>8376</v>
      </c>
      <c r="X1914" s="2" t="s">
        <v>113</v>
      </c>
      <c r="Y1914" s="2" t="s">
        <v>8377</v>
      </c>
      <c r="Z1914" s="2" t="s">
        <v>92</v>
      </c>
      <c r="AA1914" s="2" t="s">
        <v>90</v>
      </c>
      <c r="AB1914" s="2"/>
      <c r="AC1914" s="2" t="s">
        <v>114</v>
      </c>
      <c r="AD1914" s="2">
        <v>1</v>
      </c>
      <c r="AE1914" s="2" t="s">
        <v>125</v>
      </c>
      <c r="AF1914" s="2" t="s">
        <v>125</v>
      </c>
      <c r="AG1914" s="2" t="s">
        <v>126</v>
      </c>
      <c r="AH1914" s="2" t="s">
        <v>127</v>
      </c>
      <c r="AI1914" s="2"/>
      <c r="AJ1914" s="2" t="s">
        <v>327</v>
      </c>
      <c r="AK1914" s="2" t="s">
        <v>12</v>
      </c>
      <c r="AL1914" s="2" t="s">
        <v>12</v>
      </c>
      <c r="AM1914" s="2" t="s">
        <v>328</v>
      </c>
      <c r="AN1914" s="2"/>
      <c r="AO1914" s="22">
        <v>0</v>
      </c>
      <c r="AP1914" s="22">
        <v>0</v>
      </c>
      <c r="AQ1914" s="22">
        <v>0</v>
      </c>
      <c r="AR1914" s="22">
        <v>0</v>
      </c>
      <c r="AS1914" s="25">
        <v>25000</v>
      </c>
      <c r="AT1914" s="25">
        <v>0</v>
      </c>
      <c r="AU1914" s="25">
        <v>30496</v>
      </c>
      <c r="AV1914" s="25">
        <v>0</v>
      </c>
      <c r="AW1914" s="25">
        <v>25000</v>
      </c>
      <c r="AX1914" s="25">
        <v>30496</v>
      </c>
      <c r="AY1914" s="25">
        <v>5496</v>
      </c>
    </row>
    <row r="1915" spans="2:51" hidden="1">
      <c r="B1915" s="5" t="s">
        <v>19</v>
      </c>
      <c r="C1915" s="2" t="s">
        <v>112</v>
      </c>
      <c r="D1915" s="2" t="s">
        <v>100</v>
      </c>
      <c r="E1915" s="2"/>
      <c r="F1915" s="2"/>
      <c r="G1915" s="3">
        <v>46255</v>
      </c>
      <c r="H1915" s="2" t="s">
        <v>8378</v>
      </c>
      <c r="I1915" s="3">
        <v>46255</v>
      </c>
      <c r="J1915" s="2" t="s">
        <v>8379</v>
      </c>
      <c r="K1915" s="2"/>
      <c r="L1915" s="2"/>
      <c r="M1915" s="2" t="s">
        <v>90</v>
      </c>
      <c r="N1915" s="3"/>
      <c r="O1915" s="2"/>
      <c r="P1915" s="2"/>
      <c r="Q1915" s="2" t="s">
        <v>883</v>
      </c>
      <c r="R1915" s="2" t="s">
        <v>883</v>
      </c>
      <c r="S1915" s="2"/>
      <c r="T1915" s="3">
        <v>46255</v>
      </c>
      <c r="U1915" s="2" t="s">
        <v>8380</v>
      </c>
      <c r="V1915" s="2"/>
      <c r="W1915" s="2" t="s">
        <v>3077</v>
      </c>
      <c r="X1915" s="2" t="s">
        <v>113</v>
      </c>
      <c r="Y1915" s="2" t="s">
        <v>3078</v>
      </c>
      <c r="Z1915" s="2" t="s">
        <v>92</v>
      </c>
      <c r="AA1915" s="2" t="s">
        <v>90</v>
      </c>
      <c r="AB1915" s="2"/>
      <c r="AC1915" s="2" t="s">
        <v>114</v>
      </c>
      <c r="AD1915" s="2">
        <v>1</v>
      </c>
      <c r="AE1915" s="2" t="s">
        <v>138</v>
      </c>
      <c r="AF1915" s="2" t="s">
        <v>103</v>
      </c>
      <c r="AG1915" s="2" t="s">
        <v>103</v>
      </c>
      <c r="AH1915" s="2" t="s">
        <v>139</v>
      </c>
      <c r="AI1915" s="2"/>
      <c r="AJ1915" s="2" t="s">
        <v>1181</v>
      </c>
      <c r="AK1915" s="2" t="s">
        <v>1181</v>
      </c>
      <c r="AL1915" s="2" t="s">
        <v>126</v>
      </c>
      <c r="AM1915" s="2" t="s">
        <v>1182</v>
      </c>
      <c r="AN1915" s="2" t="s">
        <v>8381</v>
      </c>
      <c r="AO1915" s="22">
        <v>0</v>
      </c>
      <c r="AP1915" s="22">
        <v>0</v>
      </c>
      <c r="AQ1915" s="22">
        <v>0</v>
      </c>
      <c r="AR1915" s="22">
        <v>0</v>
      </c>
      <c r="AS1915" s="25">
        <v>9000</v>
      </c>
      <c r="AT1915" s="25">
        <v>0</v>
      </c>
      <c r="AU1915" s="25">
        <v>11609</v>
      </c>
      <c r="AV1915" s="25">
        <v>0</v>
      </c>
      <c r="AW1915" s="25">
        <v>9000</v>
      </c>
      <c r="AX1915" s="25">
        <v>11609</v>
      </c>
      <c r="AY1915" s="25">
        <v>2609</v>
      </c>
    </row>
    <row r="1916" spans="2:51" hidden="1">
      <c r="B1916" s="5" t="s">
        <v>19</v>
      </c>
      <c r="C1916" s="2" t="s">
        <v>112</v>
      </c>
      <c r="D1916" s="2" t="s">
        <v>100</v>
      </c>
      <c r="E1916" s="2"/>
      <c r="F1916" s="2"/>
      <c r="G1916" s="3">
        <v>46255</v>
      </c>
      <c r="H1916" s="2" t="s">
        <v>8382</v>
      </c>
      <c r="I1916" s="3">
        <v>46255</v>
      </c>
      <c r="J1916" s="2" t="s">
        <v>8383</v>
      </c>
      <c r="K1916" s="2"/>
      <c r="L1916" s="2"/>
      <c r="M1916" s="2" t="s">
        <v>90</v>
      </c>
      <c r="N1916" s="3"/>
      <c r="O1916" s="2"/>
      <c r="P1916" s="2"/>
      <c r="Q1916" s="2" t="s">
        <v>883</v>
      </c>
      <c r="R1916" s="2" t="s">
        <v>883</v>
      </c>
      <c r="S1916" s="2"/>
      <c r="T1916" s="3">
        <v>46255</v>
      </c>
      <c r="U1916" s="2" t="s">
        <v>8384</v>
      </c>
      <c r="V1916" s="2"/>
      <c r="W1916" s="2" t="s">
        <v>3077</v>
      </c>
      <c r="X1916" s="2" t="s">
        <v>113</v>
      </c>
      <c r="Y1916" s="2" t="s">
        <v>3078</v>
      </c>
      <c r="Z1916" s="2" t="s">
        <v>92</v>
      </c>
      <c r="AA1916" s="2" t="s">
        <v>90</v>
      </c>
      <c r="AB1916" s="2"/>
      <c r="AC1916" s="2" t="s">
        <v>114</v>
      </c>
      <c r="AD1916" s="2">
        <v>1</v>
      </c>
      <c r="AE1916" s="2" t="s">
        <v>138</v>
      </c>
      <c r="AF1916" s="2" t="s">
        <v>103</v>
      </c>
      <c r="AG1916" s="2" t="s">
        <v>103</v>
      </c>
      <c r="AH1916" s="2" t="s">
        <v>139</v>
      </c>
      <c r="AI1916" s="2"/>
      <c r="AJ1916" s="2" t="s">
        <v>1181</v>
      </c>
      <c r="AK1916" s="2" t="s">
        <v>1181</v>
      </c>
      <c r="AL1916" s="2" t="s">
        <v>126</v>
      </c>
      <c r="AM1916" s="2" t="s">
        <v>1182</v>
      </c>
      <c r="AN1916" s="2" t="s">
        <v>4192</v>
      </c>
      <c r="AO1916" s="22">
        <v>0</v>
      </c>
      <c r="AP1916" s="22">
        <v>0</v>
      </c>
      <c r="AQ1916" s="22">
        <v>0</v>
      </c>
      <c r="AR1916" s="22">
        <v>0</v>
      </c>
      <c r="AS1916" s="25">
        <v>9000</v>
      </c>
      <c r="AT1916" s="25">
        <v>0</v>
      </c>
      <c r="AU1916" s="25">
        <v>11609</v>
      </c>
      <c r="AV1916" s="25">
        <v>0</v>
      </c>
      <c r="AW1916" s="25">
        <v>9000</v>
      </c>
      <c r="AX1916" s="25">
        <v>11609</v>
      </c>
      <c r="AY1916" s="25">
        <v>2609</v>
      </c>
    </row>
    <row r="1917" spans="2:51" hidden="1">
      <c r="B1917" s="5" t="s">
        <v>19</v>
      </c>
      <c r="C1917" s="2" t="s">
        <v>112</v>
      </c>
      <c r="D1917" s="2" t="s">
        <v>100</v>
      </c>
      <c r="E1917" s="2"/>
      <c r="F1917" s="2"/>
      <c r="G1917" s="3">
        <v>46255</v>
      </c>
      <c r="H1917" s="2" t="s">
        <v>8385</v>
      </c>
      <c r="I1917" s="3">
        <v>46255</v>
      </c>
      <c r="J1917" s="2" t="s">
        <v>8386</v>
      </c>
      <c r="K1917" s="2"/>
      <c r="L1917" s="2"/>
      <c r="M1917" s="2" t="s">
        <v>90</v>
      </c>
      <c r="N1917" s="3"/>
      <c r="O1917" s="2"/>
      <c r="P1917" s="2"/>
      <c r="Q1917" s="2" t="s">
        <v>25</v>
      </c>
      <c r="R1917" s="2" t="s">
        <v>25</v>
      </c>
      <c r="S1917" s="2"/>
      <c r="T1917" s="3">
        <v>46255</v>
      </c>
      <c r="U1917" s="2" t="s">
        <v>8387</v>
      </c>
      <c r="V1917" s="2"/>
      <c r="W1917" s="2" t="s">
        <v>1232</v>
      </c>
      <c r="X1917" s="2" t="s">
        <v>133</v>
      </c>
      <c r="Y1917" s="2" t="s">
        <v>8388</v>
      </c>
      <c r="Z1917" s="2" t="s">
        <v>92</v>
      </c>
      <c r="AA1917" s="2" t="s">
        <v>8389</v>
      </c>
      <c r="AB1917" s="2" t="s">
        <v>8390</v>
      </c>
      <c r="AC1917" s="2" t="s">
        <v>114</v>
      </c>
      <c r="AD1917" s="2">
        <v>1</v>
      </c>
      <c r="AE1917" s="2" t="s">
        <v>125</v>
      </c>
      <c r="AF1917" s="2" t="s">
        <v>125</v>
      </c>
      <c r="AG1917" s="2" t="s">
        <v>126</v>
      </c>
      <c r="AH1917" s="2" t="s">
        <v>127</v>
      </c>
      <c r="AI1917" s="2"/>
      <c r="AJ1917" s="2" t="s">
        <v>415</v>
      </c>
      <c r="AK1917" s="2" t="s">
        <v>412</v>
      </c>
      <c r="AL1917" s="2" t="s">
        <v>412</v>
      </c>
      <c r="AM1917" s="2" t="s">
        <v>413</v>
      </c>
      <c r="AN1917" s="2"/>
      <c r="AO1917" s="22">
        <v>0</v>
      </c>
      <c r="AP1917" s="22">
        <v>0</v>
      </c>
      <c r="AQ1917" s="22">
        <v>0</v>
      </c>
      <c r="AR1917" s="22">
        <v>0</v>
      </c>
      <c r="AS1917" s="25">
        <v>54000</v>
      </c>
      <c r="AT1917" s="25">
        <v>0</v>
      </c>
      <c r="AU1917" s="25">
        <v>57952</v>
      </c>
      <c r="AV1917" s="25">
        <v>0</v>
      </c>
      <c r="AW1917" s="25">
        <v>54000</v>
      </c>
      <c r="AX1917" s="25">
        <v>57952</v>
      </c>
      <c r="AY1917" s="25">
        <v>3952</v>
      </c>
    </row>
    <row r="1918" spans="2:51" hidden="1">
      <c r="B1918" s="5" t="s">
        <v>19</v>
      </c>
      <c r="C1918" s="2" t="s">
        <v>112</v>
      </c>
      <c r="D1918" s="2" t="s">
        <v>100</v>
      </c>
      <c r="E1918" s="2"/>
      <c r="F1918" s="2"/>
      <c r="G1918" s="3">
        <v>46255</v>
      </c>
      <c r="H1918" s="2" t="s">
        <v>8391</v>
      </c>
      <c r="I1918" s="3">
        <v>46255</v>
      </c>
      <c r="J1918" s="2" t="s">
        <v>8392</v>
      </c>
      <c r="K1918" s="2"/>
      <c r="L1918" s="2"/>
      <c r="M1918" s="2" t="s">
        <v>90</v>
      </c>
      <c r="N1918" s="3"/>
      <c r="O1918" s="2"/>
      <c r="P1918" s="2"/>
      <c r="Q1918" s="2" t="s">
        <v>25</v>
      </c>
      <c r="R1918" s="2" t="s">
        <v>25</v>
      </c>
      <c r="S1918" s="2"/>
      <c r="T1918" s="3">
        <v>46255</v>
      </c>
      <c r="U1918" s="2" t="s">
        <v>8393</v>
      </c>
      <c r="V1918" s="2"/>
      <c r="W1918" s="2" t="s">
        <v>8394</v>
      </c>
      <c r="X1918" s="2" t="s">
        <v>113</v>
      </c>
      <c r="Y1918" s="2" t="s">
        <v>8395</v>
      </c>
      <c r="Z1918" s="2" t="s">
        <v>92</v>
      </c>
      <c r="AA1918" s="2" t="s">
        <v>90</v>
      </c>
      <c r="AB1918" s="2"/>
      <c r="AC1918" s="2" t="s">
        <v>114</v>
      </c>
      <c r="AD1918" s="2">
        <v>1</v>
      </c>
      <c r="AE1918" s="2" t="s">
        <v>125</v>
      </c>
      <c r="AF1918" s="2" t="s">
        <v>125</v>
      </c>
      <c r="AG1918" s="2" t="s">
        <v>126</v>
      </c>
      <c r="AH1918" s="2" t="s">
        <v>127</v>
      </c>
      <c r="AI1918" s="2"/>
      <c r="AJ1918" s="2" t="s">
        <v>236</v>
      </c>
      <c r="AK1918" s="2" t="s">
        <v>168</v>
      </c>
      <c r="AL1918" s="2" t="s">
        <v>168</v>
      </c>
      <c r="AM1918" s="2" t="s">
        <v>237</v>
      </c>
      <c r="AN1918" s="2"/>
      <c r="AO1918" s="22">
        <v>0</v>
      </c>
      <c r="AP1918" s="22">
        <v>0</v>
      </c>
      <c r="AQ1918" s="22">
        <v>0</v>
      </c>
      <c r="AR1918" s="22">
        <v>0</v>
      </c>
      <c r="AS1918" s="25">
        <v>27000</v>
      </c>
      <c r="AT1918" s="25">
        <v>0</v>
      </c>
      <c r="AU1918" s="25">
        <v>31648</v>
      </c>
      <c r="AV1918" s="25">
        <v>0</v>
      </c>
      <c r="AW1918" s="25">
        <v>27000</v>
      </c>
      <c r="AX1918" s="25">
        <v>31648</v>
      </c>
      <c r="AY1918" s="25">
        <v>4648</v>
      </c>
    </row>
    <row r="1919" spans="2:51" hidden="1">
      <c r="B1919" s="5" t="s">
        <v>19</v>
      </c>
      <c r="C1919" s="2" t="s">
        <v>112</v>
      </c>
      <c r="D1919" s="2" t="s">
        <v>100</v>
      </c>
      <c r="E1919" s="2"/>
      <c r="F1919" s="2"/>
      <c r="G1919" s="3">
        <v>46255</v>
      </c>
      <c r="H1919" s="2" t="s">
        <v>8396</v>
      </c>
      <c r="I1919" s="3">
        <v>46255</v>
      </c>
      <c r="J1919" s="2" t="s">
        <v>8397</v>
      </c>
      <c r="K1919" s="2"/>
      <c r="L1919" s="2"/>
      <c r="M1919" s="2" t="s">
        <v>90</v>
      </c>
      <c r="N1919" s="3"/>
      <c r="O1919" s="2"/>
      <c r="P1919" s="2"/>
      <c r="Q1919" s="2" t="s">
        <v>25</v>
      </c>
      <c r="R1919" s="2" t="s">
        <v>25</v>
      </c>
      <c r="S1919" s="2"/>
      <c r="T1919" s="3">
        <v>46255</v>
      </c>
      <c r="U1919" s="2" t="s">
        <v>8398</v>
      </c>
      <c r="V1919" s="2"/>
      <c r="W1919" s="2" t="s">
        <v>8399</v>
      </c>
      <c r="X1919" s="2" t="s">
        <v>113</v>
      </c>
      <c r="Y1919" s="2" t="s">
        <v>8400</v>
      </c>
      <c r="Z1919" s="2" t="s">
        <v>92</v>
      </c>
      <c r="AA1919" s="2" t="s">
        <v>90</v>
      </c>
      <c r="AB1919" s="2"/>
      <c r="AC1919" s="2" t="s">
        <v>114</v>
      </c>
      <c r="AD1919" s="2">
        <v>1</v>
      </c>
      <c r="AE1919" s="2" t="s">
        <v>125</v>
      </c>
      <c r="AF1919" s="2" t="s">
        <v>125</v>
      </c>
      <c r="AG1919" s="2" t="s">
        <v>126</v>
      </c>
      <c r="AH1919" s="2" t="s">
        <v>127</v>
      </c>
      <c r="AI1919" s="2"/>
      <c r="AJ1919" s="2" t="s">
        <v>136</v>
      </c>
      <c r="AK1919" s="2" t="s">
        <v>9</v>
      </c>
      <c r="AL1919" s="2" t="s">
        <v>9</v>
      </c>
      <c r="AM1919" s="2" t="s">
        <v>137</v>
      </c>
      <c r="AN1919" s="2"/>
      <c r="AO1919" s="22">
        <v>0</v>
      </c>
      <c r="AP1919" s="22">
        <v>0</v>
      </c>
      <c r="AQ1919" s="22">
        <v>0</v>
      </c>
      <c r="AR1919" s="22">
        <v>0</v>
      </c>
      <c r="AS1919" s="25">
        <v>31000</v>
      </c>
      <c r="AT1919" s="25">
        <v>0</v>
      </c>
      <c r="AU1919" s="25">
        <v>35051</v>
      </c>
      <c r="AV1919" s="25">
        <v>0</v>
      </c>
      <c r="AW1919" s="25">
        <v>31000</v>
      </c>
      <c r="AX1919" s="25">
        <v>35051</v>
      </c>
      <c r="AY1919" s="25">
        <v>4051</v>
      </c>
    </row>
    <row r="1920" spans="2:51" hidden="1">
      <c r="B1920" s="5" t="s">
        <v>19</v>
      </c>
      <c r="C1920" s="2" t="s">
        <v>112</v>
      </c>
      <c r="D1920" s="2" t="s">
        <v>100</v>
      </c>
      <c r="E1920" s="2"/>
      <c r="F1920" s="2"/>
      <c r="G1920" s="3">
        <v>46255</v>
      </c>
      <c r="H1920" s="2" t="s">
        <v>8401</v>
      </c>
      <c r="I1920" s="3">
        <v>46255</v>
      </c>
      <c r="J1920" s="2" t="s">
        <v>8402</v>
      </c>
      <c r="K1920" s="2"/>
      <c r="L1920" s="2"/>
      <c r="M1920" s="2" t="s">
        <v>90</v>
      </c>
      <c r="N1920" s="3"/>
      <c r="O1920" s="2"/>
      <c r="P1920" s="2"/>
      <c r="Q1920" s="2" t="s">
        <v>25</v>
      </c>
      <c r="R1920" s="2" t="s">
        <v>25</v>
      </c>
      <c r="S1920" s="2"/>
      <c r="T1920" s="3">
        <v>46255</v>
      </c>
      <c r="U1920" s="2" t="s">
        <v>8403</v>
      </c>
      <c r="V1920" s="2"/>
      <c r="W1920" s="2" t="s">
        <v>8404</v>
      </c>
      <c r="X1920" s="2" t="s">
        <v>113</v>
      </c>
      <c r="Y1920" s="2" t="s">
        <v>1390</v>
      </c>
      <c r="Z1920" s="2" t="s">
        <v>92</v>
      </c>
      <c r="AA1920" s="2" t="s">
        <v>90</v>
      </c>
      <c r="AB1920" s="2"/>
      <c r="AC1920" s="2" t="s">
        <v>114</v>
      </c>
      <c r="AD1920" s="2">
        <v>1</v>
      </c>
      <c r="AE1920" s="2" t="s">
        <v>125</v>
      </c>
      <c r="AF1920" s="2" t="s">
        <v>125</v>
      </c>
      <c r="AG1920" s="2" t="s">
        <v>126</v>
      </c>
      <c r="AH1920" s="2" t="s">
        <v>127</v>
      </c>
      <c r="AI1920" s="2"/>
      <c r="AJ1920" s="2" t="s">
        <v>136</v>
      </c>
      <c r="AK1920" s="2" t="s">
        <v>9</v>
      </c>
      <c r="AL1920" s="2" t="s">
        <v>9</v>
      </c>
      <c r="AM1920" s="2" t="s">
        <v>137</v>
      </c>
      <c r="AN1920" s="2"/>
      <c r="AO1920" s="22">
        <v>0</v>
      </c>
      <c r="AP1920" s="22">
        <v>0</v>
      </c>
      <c r="AQ1920" s="22">
        <v>0</v>
      </c>
      <c r="AR1920" s="22">
        <v>0</v>
      </c>
      <c r="AS1920" s="25">
        <v>28000</v>
      </c>
      <c r="AT1920" s="25">
        <v>0</v>
      </c>
      <c r="AU1920" s="25">
        <v>32223</v>
      </c>
      <c r="AV1920" s="25">
        <v>0</v>
      </c>
      <c r="AW1920" s="25">
        <v>28000</v>
      </c>
      <c r="AX1920" s="25">
        <v>32223</v>
      </c>
      <c r="AY1920" s="25">
        <v>4223</v>
      </c>
    </row>
    <row r="1921" spans="2:51" hidden="1">
      <c r="B1921" s="5" t="s">
        <v>19</v>
      </c>
      <c r="C1921" s="2" t="s">
        <v>112</v>
      </c>
      <c r="D1921" s="2" t="s">
        <v>100</v>
      </c>
      <c r="E1921" s="2"/>
      <c r="F1921" s="2"/>
      <c r="G1921" s="3">
        <v>46255</v>
      </c>
      <c r="H1921" s="2" t="s">
        <v>8405</v>
      </c>
      <c r="I1921" s="3">
        <v>46255</v>
      </c>
      <c r="J1921" s="2" t="s">
        <v>8406</v>
      </c>
      <c r="K1921" s="2"/>
      <c r="L1921" s="2"/>
      <c r="M1921" s="2" t="s">
        <v>90</v>
      </c>
      <c r="N1921" s="3"/>
      <c r="O1921" s="2"/>
      <c r="P1921" s="2"/>
      <c r="Q1921" s="2" t="s">
        <v>25</v>
      </c>
      <c r="R1921" s="2" t="s">
        <v>25</v>
      </c>
      <c r="S1921" s="2"/>
      <c r="T1921" s="3">
        <v>46255</v>
      </c>
      <c r="U1921" s="2" t="s">
        <v>8407</v>
      </c>
      <c r="V1921" s="2"/>
      <c r="W1921" s="2" t="s">
        <v>8408</v>
      </c>
      <c r="X1921" s="2" t="s">
        <v>113</v>
      </c>
      <c r="Y1921" s="2" t="s">
        <v>8409</v>
      </c>
      <c r="Z1921" s="2" t="s">
        <v>92</v>
      </c>
      <c r="AA1921" s="2" t="s">
        <v>90</v>
      </c>
      <c r="AB1921" s="2"/>
      <c r="AC1921" s="2" t="s">
        <v>114</v>
      </c>
      <c r="AD1921" s="2">
        <v>1</v>
      </c>
      <c r="AE1921" s="2" t="s">
        <v>125</v>
      </c>
      <c r="AF1921" s="2" t="s">
        <v>125</v>
      </c>
      <c r="AG1921" s="2" t="s">
        <v>126</v>
      </c>
      <c r="AH1921" s="2" t="s">
        <v>127</v>
      </c>
      <c r="AI1921" s="2"/>
      <c r="AJ1921" s="2" t="s">
        <v>415</v>
      </c>
      <c r="AK1921" s="2" t="s">
        <v>412</v>
      </c>
      <c r="AL1921" s="2" t="s">
        <v>412</v>
      </c>
      <c r="AM1921" s="2" t="s">
        <v>413</v>
      </c>
      <c r="AN1921" s="2"/>
      <c r="AO1921" s="22">
        <v>0</v>
      </c>
      <c r="AP1921" s="22">
        <v>0</v>
      </c>
      <c r="AQ1921" s="22">
        <v>0</v>
      </c>
      <c r="AR1921" s="22">
        <v>0</v>
      </c>
      <c r="AS1921" s="25">
        <v>54000</v>
      </c>
      <c r="AT1921" s="25">
        <v>0</v>
      </c>
      <c r="AU1921" s="25">
        <v>57952</v>
      </c>
      <c r="AV1921" s="25">
        <v>0</v>
      </c>
      <c r="AW1921" s="25">
        <v>54000</v>
      </c>
      <c r="AX1921" s="25">
        <v>57952</v>
      </c>
      <c r="AY1921" s="25">
        <v>3952</v>
      </c>
    </row>
    <row r="1922" spans="2:51" hidden="1">
      <c r="B1922" s="5" t="s">
        <v>19</v>
      </c>
      <c r="C1922" s="2" t="s">
        <v>112</v>
      </c>
      <c r="D1922" s="2" t="s">
        <v>100</v>
      </c>
      <c r="E1922" s="2"/>
      <c r="F1922" s="2"/>
      <c r="G1922" s="3">
        <v>46255</v>
      </c>
      <c r="H1922" s="2" t="s">
        <v>8410</v>
      </c>
      <c r="I1922" s="3">
        <v>46255</v>
      </c>
      <c r="J1922" s="2" t="s">
        <v>8411</v>
      </c>
      <c r="K1922" s="2"/>
      <c r="L1922" s="2"/>
      <c r="M1922" s="2" t="s">
        <v>90</v>
      </c>
      <c r="N1922" s="3"/>
      <c r="O1922" s="2"/>
      <c r="P1922" s="2"/>
      <c r="Q1922" s="2" t="s">
        <v>25</v>
      </c>
      <c r="R1922" s="2" t="s">
        <v>25</v>
      </c>
      <c r="S1922" s="2"/>
      <c r="T1922" s="3">
        <v>46255</v>
      </c>
      <c r="U1922" s="2" t="s">
        <v>8412</v>
      </c>
      <c r="V1922" s="2"/>
      <c r="W1922" s="2" t="s">
        <v>1389</v>
      </c>
      <c r="X1922" s="2" t="s">
        <v>113</v>
      </c>
      <c r="Y1922" s="2" t="s">
        <v>1390</v>
      </c>
      <c r="Z1922" s="2" t="s">
        <v>92</v>
      </c>
      <c r="AA1922" s="2" t="s">
        <v>90</v>
      </c>
      <c r="AB1922" s="2"/>
      <c r="AC1922" s="2" t="s">
        <v>114</v>
      </c>
      <c r="AD1922" s="2">
        <v>1</v>
      </c>
      <c r="AE1922" s="2" t="s">
        <v>125</v>
      </c>
      <c r="AF1922" s="2" t="s">
        <v>125</v>
      </c>
      <c r="AG1922" s="2" t="s">
        <v>126</v>
      </c>
      <c r="AH1922" s="2" t="s">
        <v>127</v>
      </c>
      <c r="AI1922" s="2"/>
      <c r="AJ1922" s="2" t="s">
        <v>136</v>
      </c>
      <c r="AK1922" s="2" t="s">
        <v>9</v>
      </c>
      <c r="AL1922" s="2" t="s">
        <v>9</v>
      </c>
      <c r="AM1922" s="2" t="s">
        <v>137</v>
      </c>
      <c r="AN1922" s="2"/>
      <c r="AO1922" s="22">
        <v>0</v>
      </c>
      <c r="AP1922" s="22">
        <v>0</v>
      </c>
      <c r="AQ1922" s="22">
        <v>0</v>
      </c>
      <c r="AR1922" s="22">
        <v>0</v>
      </c>
      <c r="AS1922" s="25">
        <v>28000</v>
      </c>
      <c r="AT1922" s="25">
        <v>0</v>
      </c>
      <c r="AU1922" s="25">
        <v>32223</v>
      </c>
      <c r="AV1922" s="25">
        <v>0</v>
      </c>
      <c r="AW1922" s="25">
        <v>28000</v>
      </c>
      <c r="AX1922" s="25">
        <v>32223</v>
      </c>
      <c r="AY1922" s="25">
        <v>4223</v>
      </c>
    </row>
    <row r="1923" spans="2:51" hidden="1">
      <c r="B1923" s="5" t="s">
        <v>19</v>
      </c>
      <c r="C1923" s="2" t="s">
        <v>112</v>
      </c>
      <c r="D1923" s="2"/>
      <c r="E1923" s="2"/>
      <c r="F1923" s="2"/>
      <c r="G1923" s="3">
        <v>46255</v>
      </c>
      <c r="H1923" s="2" t="s">
        <v>8413</v>
      </c>
      <c r="I1923" s="3">
        <v>46255</v>
      </c>
      <c r="J1923" s="2" t="s">
        <v>8414</v>
      </c>
      <c r="K1923" s="2"/>
      <c r="L1923" s="2"/>
      <c r="M1923" s="2" t="s">
        <v>90</v>
      </c>
      <c r="N1923" s="3"/>
      <c r="O1923" s="2"/>
      <c r="P1923" s="2"/>
      <c r="Q1923" s="2" t="s">
        <v>23</v>
      </c>
      <c r="R1923" s="2" t="s">
        <v>23</v>
      </c>
      <c r="S1923" s="2"/>
      <c r="T1923" s="3">
        <v>46255</v>
      </c>
      <c r="U1923" s="2" t="s">
        <v>8415</v>
      </c>
      <c r="V1923" s="2"/>
      <c r="W1923" s="2" t="s">
        <v>4082</v>
      </c>
      <c r="X1923" s="2" t="s">
        <v>113</v>
      </c>
      <c r="Y1923" s="2" t="s">
        <v>1230</v>
      </c>
      <c r="Z1923" s="2" t="s">
        <v>92</v>
      </c>
      <c r="AA1923" s="2" t="s">
        <v>90</v>
      </c>
      <c r="AB1923" s="2"/>
      <c r="AC1923" s="2" t="s">
        <v>114</v>
      </c>
      <c r="AD1923" s="2">
        <v>1</v>
      </c>
      <c r="AE1923" s="2" t="s">
        <v>282</v>
      </c>
      <c r="AF1923" s="2" t="s">
        <v>3</v>
      </c>
      <c r="AG1923" s="2" t="s">
        <v>3</v>
      </c>
      <c r="AH1923" s="2" t="s">
        <v>283</v>
      </c>
      <c r="AI1923" s="2"/>
      <c r="AJ1923" s="2" t="s">
        <v>415</v>
      </c>
      <c r="AK1923" s="2" t="s">
        <v>412</v>
      </c>
      <c r="AL1923" s="2" t="s">
        <v>412</v>
      </c>
      <c r="AM1923" s="2" t="s">
        <v>413</v>
      </c>
      <c r="AN1923" s="2" t="s">
        <v>8416</v>
      </c>
      <c r="AO1923" s="22">
        <v>0</v>
      </c>
      <c r="AP1923" s="22">
        <v>0</v>
      </c>
      <c r="AQ1923" s="22">
        <v>0</v>
      </c>
      <c r="AR1923" s="22">
        <v>0</v>
      </c>
      <c r="AS1923" s="25">
        <v>4000</v>
      </c>
      <c r="AT1923" s="25">
        <v>0</v>
      </c>
      <c r="AU1923" s="25">
        <v>6876</v>
      </c>
      <c r="AV1923" s="25">
        <v>0</v>
      </c>
      <c r="AW1923" s="25">
        <v>4000</v>
      </c>
      <c r="AX1923" s="25">
        <v>6876</v>
      </c>
      <c r="AY1923" s="25">
        <v>2876</v>
      </c>
    </row>
    <row r="1924" spans="2:51" hidden="1">
      <c r="B1924" s="5" t="s">
        <v>19</v>
      </c>
      <c r="C1924" s="2" t="s">
        <v>112</v>
      </c>
      <c r="D1924" s="2" t="s">
        <v>100</v>
      </c>
      <c r="E1924" s="2"/>
      <c r="F1924" s="2"/>
      <c r="G1924" s="3">
        <v>46255</v>
      </c>
      <c r="H1924" s="2" t="s">
        <v>8417</v>
      </c>
      <c r="I1924" s="3">
        <v>46255</v>
      </c>
      <c r="J1924" s="2" t="s">
        <v>8418</v>
      </c>
      <c r="K1924" s="2"/>
      <c r="L1924" s="2"/>
      <c r="M1924" s="2" t="s">
        <v>90</v>
      </c>
      <c r="N1924" s="3"/>
      <c r="O1924" s="2"/>
      <c r="P1924" s="2"/>
      <c r="Q1924" s="2" t="s">
        <v>23</v>
      </c>
      <c r="R1924" s="2" t="s">
        <v>23</v>
      </c>
      <c r="S1924" s="2"/>
      <c r="T1924" s="3">
        <v>46255</v>
      </c>
      <c r="U1924" s="2" t="s">
        <v>8419</v>
      </c>
      <c r="V1924" s="2"/>
      <c r="W1924" s="2" t="s">
        <v>683</v>
      </c>
      <c r="X1924" s="2" t="s">
        <v>113</v>
      </c>
      <c r="Y1924" s="2" t="s">
        <v>684</v>
      </c>
      <c r="Z1924" s="2" t="s">
        <v>92</v>
      </c>
      <c r="AA1924" s="2" t="s">
        <v>90</v>
      </c>
      <c r="AB1924" s="2"/>
      <c r="AC1924" s="2" t="s">
        <v>114</v>
      </c>
      <c r="AD1924" s="2">
        <v>1</v>
      </c>
      <c r="AE1924" s="2" t="s">
        <v>326</v>
      </c>
      <c r="AF1924" s="2" t="s">
        <v>202</v>
      </c>
      <c r="AG1924" s="2" t="s">
        <v>202</v>
      </c>
      <c r="AH1924" s="2" t="s">
        <v>203</v>
      </c>
      <c r="AI1924" s="2"/>
      <c r="AJ1924" s="2" t="s">
        <v>7</v>
      </c>
      <c r="AK1924" s="2" t="s">
        <v>7</v>
      </c>
      <c r="AL1924" s="2" t="s">
        <v>103</v>
      </c>
      <c r="AM1924" s="2" t="s">
        <v>7</v>
      </c>
      <c r="AN1924" s="2" t="s">
        <v>2349</v>
      </c>
      <c r="AO1924" s="22">
        <v>0</v>
      </c>
      <c r="AP1924" s="22">
        <v>0</v>
      </c>
      <c r="AQ1924" s="22">
        <v>0</v>
      </c>
      <c r="AR1924" s="22">
        <v>0</v>
      </c>
      <c r="AS1924" s="25">
        <v>11500</v>
      </c>
      <c r="AT1924" s="25">
        <v>0</v>
      </c>
      <c r="AU1924" s="25">
        <v>12185</v>
      </c>
      <c r="AV1924" s="25">
        <v>0</v>
      </c>
      <c r="AW1924" s="25">
        <v>11500</v>
      </c>
      <c r="AX1924" s="25">
        <v>12185</v>
      </c>
      <c r="AY1924" s="25">
        <v>685</v>
      </c>
    </row>
    <row r="1925" spans="2:51" hidden="1">
      <c r="B1925" s="5" t="s">
        <v>649</v>
      </c>
      <c r="C1925" s="2" t="s">
        <v>99</v>
      </c>
      <c r="D1925" s="2"/>
      <c r="E1925" s="2"/>
      <c r="F1925" s="2"/>
      <c r="G1925" s="3">
        <v>46255</v>
      </c>
      <c r="H1925" s="2" t="s">
        <v>8420</v>
      </c>
      <c r="I1925" s="3">
        <v>46255</v>
      </c>
      <c r="J1925" s="2" t="s">
        <v>8421</v>
      </c>
      <c r="K1925" s="2"/>
      <c r="L1925" s="2"/>
      <c r="M1925" s="2" t="s">
        <v>90</v>
      </c>
      <c r="N1925" s="3"/>
      <c r="O1925" s="2"/>
      <c r="P1925" s="2"/>
      <c r="Q1925" s="2" t="s">
        <v>26</v>
      </c>
      <c r="R1925" s="2" t="s">
        <v>26</v>
      </c>
      <c r="S1925" s="2"/>
      <c r="T1925" s="3"/>
      <c r="U1925" s="2"/>
      <c r="V1925" s="2"/>
      <c r="W1925" s="2" t="s">
        <v>8422</v>
      </c>
      <c r="X1925" s="2" t="s">
        <v>91</v>
      </c>
      <c r="Y1925" s="2" t="s">
        <v>1076</v>
      </c>
      <c r="Z1925" s="2" t="s">
        <v>92</v>
      </c>
      <c r="AA1925" s="2" t="s">
        <v>1077</v>
      </c>
      <c r="AB1925" s="2" t="s">
        <v>1078</v>
      </c>
      <c r="AC1925" s="2" t="s">
        <v>114</v>
      </c>
      <c r="AD1925" s="2">
        <v>1</v>
      </c>
      <c r="AE1925" s="2" t="s">
        <v>688</v>
      </c>
      <c r="AF1925" s="2" t="s">
        <v>689</v>
      </c>
      <c r="AG1925" s="2" t="s">
        <v>11</v>
      </c>
      <c r="AH1925" s="2" t="s">
        <v>690</v>
      </c>
      <c r="AI1925" s="2" t="s">
        <v>691</v>
      </c>
      <c r="AJ1925" s="2" t="s">
        <v>128</v>
      </c>
      <c r="AK1925" s="2" t="s">
        <v>129</v>
      </c>
      <c r="AL1925" s="2" t="s">
        <v>129</v>
      </c>
      <c r="AM1925" s="2" t="s">
        <v>150</v>
      </c>
      <c r="AN1925" s="2" t="s">
        <v>1252</v>
      </c>
      <c r="AO1925" s="22">
        <v>0</v>
      </c>
      <c r="AP1925" s="22">
        <v>0</v>
      </c>
      <c r="AQ1925" s="22">
        <v>0</v>
      </c>
      <c r="AR1925" s="22">
        <v>0</v>
      </c>
      <c r="AS1925" s="25">
        <v>48000</v>
      </c>
      <c r="AT1925" s="25">
        <v>0</v>
      </c>
      <c r="AU1925" s="25">
        <v>49049</v>
      </c>
      <c r="AV1925" s="25">
        <v>0</v>
      </c>
      <c r="AW1925" s="25">
        <v>48000</v>
      </c>
      <c r="AX1925" s="25">
        <v>49049</v>
      </c>
      <c r="AY1925" s="25">
        <v>1049</v>
      </c>
    </row>
    <row r="1926" spans="2:51">
      <c r="B1926" s="5" t="s">
        <v>649</v>
      </c>
      <c r="C1926" s="2" t="s">
        <v>107</v>
      </c>
      <c r="D1926" s="2"/>
      <c r="E1926" s="2" t="s">
        <v>6291</v>
      </c>
      <c r="F1926" s="2"/>
      <c r="G1926" s="3">
        <v>46255</v>
      </c>
      <c r="H1926" s="2" t="s">
        <v>8423</v>
      </c>
      <c r="I1926" s="3">
        <v>46255</v>
      </c>
      <c r="J1926" s="2" t="s">
        <v>8424</v>
      </c>
      <c r="K1926" s="2"/>
      <c r="L1926" s="2"/>
      <c r="M1926" s="2" t="s">
        <v>90</v>
      </c>
      <c r="N1926" s="3"/>
      <c r="O1926" s="2"/>
      <c r="P1926" s="2"/>
      <c r="Q1926" s="2" t="s">
        <v>680</v>
      </c>
      <c r="R1926" s="2" t="s">
        <v>680</v>
      </c>
      <c r="S1926" s="2"/>
      <c r="T1926" s="3"/>
      <c r="U1926" s="2"/>
      <c r="V1926" s="2"/>
      <c r="W1926" s="2" t="s">
        <v>1219</v>
      </c>
      <c r="X1926" s="2" t="s">
        <v>113</v>
      </c>
      <c r="Y1926" s="2" t="s">
        <v>924</v>
      </c>
      <c r="Z1926" s="2" t="s">
        <v>149</v>
      </c>
      <c r="AA1926" s="2" t="s">
        <v>90</v>
      </c>
      <c r="AB1926" s="2"/>
      <c r="AC1926" s="2" t="s">
        <v>114</v>
      </c>
      <c r="AD1926" s="2">
        <v>1</v>
      </c>
      <c r="AE1926" s="2" t="s">
        <v>157</v>
      </c>
      <c r="AF1926" s="2" t="s">
        <v>158</v>
      </c>
      <c r="AG1926" s="2" t="s">
        <v>158</v>
      </c>
      <c r="AH1926" s="2" t="s">
        <v>159</v>
      </c>
      <c r="AI1926" s="2"/>
      <c r="AJ1926" s="2" t="s">
        <v>97</v>
      </c>
      <c r="AK1926" s="2" t="s">
        <v>14</v>
      </c>
      <c r="AL1926" s="2" t="s">
        <v>14</v>
      </c>
      <c r="AM1926" s="2" t="s">
        <v>6296</v>
      </c>
      <c r="AN1926" s="2" t="s">
        <v>7969</v>
      </c>
      <c r="AO1926" s="22">
        <v>0</v>
      </c>
      <c r="AP1926" s="22">
        <v>294</v>
      </c>
      <c r="AQ1926" s="22">
        <v>294</v>
      </c>
      <c r="AR1926" s="22">
        <v>0</v>
      </c>
      <c r="AS1926" s="25">
        <v>25653.439999999999</v>
      </c>
      <c r="AT1926" s="25">
        <v>0</v>
      </c>
      <c r="AU1926" s="25">
        <v>23000</v>
      </c>
      <c r="AV1926" s="25">
        <v>0</v>
      </c>
      <c r="AW1926" s="25">
        <v>25653.439999999999</v>
      </c>
      <c r="AX1926" s="25">
        <v>23000</v>
      </c>
      <c r="AY1926" s="25">
        <v>-2653.44</v>
      </c>
    </row>
    <row r="1927" spans="2:51">
      <c r="B1927" s="5" t="s">
        <v>17</v>
      </c>
      <c r="C1927" s="2" t="s">
        <v>524</v>
      </c>
      <c r="D1927" s="2" t="s">
        <v>100</v>
      </c>
      <c r="E1927" s="2" t="s">
        <v>6684</v>
      </c>
      <c r="F1927" s="2" t="s">
        <v>88</v>
      </c>
      <c r="G1927" s="3">
        <v>46255</v>
      </c>
      <c r="H1927" s="2" t="s">
        <v>8425</v>
      </c>
      <c r="I1927" s="3">
        <v>46255</v>
      </c>
      <c r="J1927" s="2" t="s">
        <v>8426</v>
      </c>
      <c r="K1927" s="2" t="s">
        <v>1082</v>
      </c>
      <c r="L1927" s="2"/>
      <c r="M1927" s="2" t="s">
        <v>90</v>
      </c>
      <c r="N1927" s="3"/>
      <c r="O1927" s="2"/>
      <c r="P1927" s="2"/>
      <c r="Q1927" s="2" t="s">
        <v>22</v>
      </c>
      <c r="R1927" s="2" t="s">
        <v>22</v>
      </c>
      <c r="S1927" s="2"/>
      <c r="T1927" s="3">
        <v>46255</v>
      </c>
      <c r="U1927" s="2" t="s">
        <v>8427</v>
      </c>
      <c r="V1927" s="2"/>
      <c r="W1927" s="2" t="s">
        <v>264</v>
      </c>
      <c r="X1927" s="2" t="s">
        <v>91</v>
      </c>
      <c r="Y1927" s="2" t="s">
        <v>265</v>
      </c>
      <c r="Z1927" s="2" t="s">
        <v>149</v>
      </c>
      <c r="AA1927" s="2" t="s">
        <v>90</v>
      </c>
      <c r="AB1927" s="2"/>
      <c r="AC1927" s="2" t="s">
        <v>114</v>
      </c>
      <c r="AD1927" s="2">
        <v>1</v>
      </c>
      <c r="AE1927" s="2" t="s">
        <v>232</v>
      </c>
      <c r="AF1927" s="2" t="s">
        <v>5</v>
      </c>
      <c r="AG1927" s="2" t="s">
        <v>5</v>
      </c>
      <c r="AH1927" s="2" t="s">
        <v>178</v>
      </c>
      <c r="AI1927" s="2" t="s">
        <v>1374</v>
      </c>
      <c r="AJ1927" s="2" t="s">
        <v>189</v>
      </c>
      <c r="AK1927" s="2" t="s">
        <v>190</v>
      </c>
      <c r="AL1927" s="2" t="s">
        <v>14</v>
      </c>
      <c r="AM1927" s="2" t="s">
        <v>191</v>
      </c>
      <c r="AN1927" s="2" t="s">
        <v>1084</v>
      </c>
      <c r="AO1927" s="22">
        <v>0</v>
      </c>
      <c r="AP1927" s="22">
        <v>344</v>
      </c>
      <c r="AQ1927" s="22">
        <v>344</v>
      </c>
      <c r="AR1927" s="22">
        <v>0</v>
      </c>
      <c r="AS1927" s="25">
        <v>12955.51</v>
      </c>
      <c r="AT1927" s="25">
        <v>514.23</v>
      </c>
      <c r="AU1927" s="25">
        <v>10992.77</v>
      </c>
      <c r="AV1927" s="25">
        <v>0</v>
      </c>
      <c r="AW1927" s="25">
        <v>12441.28</v>
      </c>
      <c r="AX1927" s="25">
        <v>10992.77</v>
      </c>
      <c r="AY1927" s="25">
        <v>-1448.51</v>
      </c>
    </row>
    <row r="1928" spans="2:51" hidden="1">
      <c r="B1928" s="5" t="s">
        <v>17</v>
      </c>
      <c r="C1928" s="2" t="s">
        <v>107</v>
      </c>
      <c r="D1928" s="2" t="s">
        <v>100</v>
      </c>
      <c r="E1928" s="2"/>
      <c r="F1928" s="2"/>
      <c r="G1928" s="3">
        <v>46255</v>
      </c>
      <c r="H1928" s="2" t="s">
        <v>8428</v>
      </c>
      <c r="I1928" s="3">
        <v>46255</v>
      </c>
      <c r="J1928" s="2" t="s">
        <v>8429</v>
      </c>
      <c r="K1928" s="2" t="s">
        <v>208</v>
      </c>
      <c r="L1928" s="2"/>
      <c r="M1928" s="2" t="s">
        <v>90</v>
      </c>
      <c r="N1928" s="3"/>
      <c r="O1928" s="2"/>
      <c r="P1928" s="2"/>
      <c r="Q1928" s="2" t="s">
        <v>719</v>
      </c>
      <c r="R1928" s="2"/>
      <c r="S1928" s="2"/>
      <c r="T1928" s="3">
        <v>46255</v>
      </c>
      <c r="U1928" s="2" t="s">
        <v>8430</v>
      </c>
      <c r="V1928" s="2"/>
      <c r="W1928" s="2" t="s">
        <v>8431</v>
      </c>
      <c r="X1928" s="2" t="s">
        <v>91</v>
      </c>
      <c r="Y1928" s="2" t="s">
        <v>1032</v>
      </c>
      <c r="Z1928" s="2" t="s">
        <v>92</v>
      </c>
      <c r="AA1928" s="2" t="s">
        <v>90</v>
      </c>
      <c r="AB1928" s="2"/>
      <c r="AC1928" s="2" t="s">
        <v>114</v>
      </c>
      <c r="AD1928" s="2">
        <v>1</v>
      </c>
      <c r="AE1928" s="2" t="s">
        <v>422</v>
      </c>
      <c r="AF1928" s="2" t="s">
        <v>423</v>
      </c>
      <c r="AG1928" s="2" t="s">
        <v>423</v>
      </c>
      <c r="AH1928" s="2" t="s">
        <v>424</v>
      </c>
      <c r="AI1928" s="2"/>
      <c r="AJ1928" s="2" t="s">
        <v>231</v>
      </c>
      <c r="AK1928" s="2" t="s">
        <v>207</v>
      </c>
      <c r="AL1928" s="2" t="s">
        <v>207</v>
      </c>
      <c r="AM1928" s="2" t="s">
        <v>178</v>
      </c>
      <c r="AN1928" s="2" t="s">
        <v>3475</v>
      </c>
      <c r="AO1928" s="22">
        <v>0</v>
      </c>
      <c r="AP1928" s="22">
        <v>0</v>
      </c>
      <c r="AQ1928" s="22">
        <v>0</v>
      </c>
      <c r="AR1928" s="22">
        <v>0</v>
      </c>
      <c r="AS1928" s="25">
        <v>38000</v>
      </c>
      <c r="AT1928" s="25">
        <v>0</v>
      </c>
      <c r="AU1928" s="25">
        <v>53295</v>
      </c>
      <c r="AV1928" s="25">
        <v>0</v>
      </c>
      <c r="AW1928" s="25">
        <v>38000</v>
      </c>
      <c r="AX1928" s="25">
        <v>53295</v>
      </c>
      <c r="AY1928" s="25">
        <v>15295</v>
      </c>
    </row>
    <row r="1929" spans="2:51">
      <c r="B1929" s="5" t="s">
        <v>17</v>
      </c>
      <c r="C1929" s="2" t="s">
        <v>600</v>
      </c>
      <c r="D1929" s="2"/>
      <c r="E1929" s="2"/>
      <c r="F1929" s="2"/>
      <c r="G1929" s="3">
        <v>46255</v>
      </c>
      <c r="H1929" s="2" t="s">
        <v>8432</v>
      </c>
      <c r="I1929" s="3">
        <v>46255</v>
      </c>
      <c r="J1929" s="2" t="s">
        <v>8433</v>
      </c>
      <c r="K1929" s="2" t="s">
        <v>208</v>
      </c>
      <c r="L1929" s="2"/>
      <c r="M1929" s="2" t="s">
        <v>90</v>
      </c>
      <c r="N1929" s="3"/>
      <c r="O1929" s="2"/>
      <c r="P1929" s="2"/>
      <c r="Q1929" s="2" t="s">
        <v>719</v>
      </c>
      <c r="R1929" s="2"/>
      <c r="S1929" s="2"/>
      <c r="T1929" s="3">
        <v>46255</v>
      </c>
      <c r="U1929" s="2" t="s">
        <v>8434</v>
      </c>
      <c r="V1929" s="2"/>
      <c r="W1929" s="2" t="s">
        <v>1018</v>
      </c>
      <c r="X1929" s="2" t="s">
        <v>91</v>
      </c>
      <c r="Y1929" s="2" t="s">
        <v>840</v>
      </c>
      <c r="Z1929" s="2" t="s">
        <v>149</v>
      </c>
      <c r="AA1929" s="2" t="s">
        <v>90</v>
      </c>
      <c r="AB1929" s="2"/>
      <c r="AC1929" s="2" t="s">
        <v>114</v>
      </c>
      <c r="AD1929" s="2">
        <v>1</v>
      </c>
      <c r="AE1929" s="2" t="s">
        <v>231</v>
      </c>
      <c r="AF1929" s="2" t="s">
        <v>207</v>
      </c>
      <c r="AG1929" s="2" t="s">
        <v>207</v>
      </c>
      <c r="AH1929" s="2" t="s">
        <v>178</v>
      </c>
      <c r="AI1929" s="2" t="s">
        <v>870</v>
      </c>
      <c r="AJ1929" s="2" t="s">
        <v>128</v>
      </c>
      <c r="AK1929" s="2" t="s">
        <v>129</v>
      </c>
      <c r="AL1929" s="2" t="s">
        <v>129</v>
      </c>
      <c r="AM1929" s="2" t="s">
        <v>130</v>
      </c>
      <c r="AN1929" s="2" t="s">
        <v>1207</v>
      </c>
      <c r="AO1929" s="22">
        <v>0</v>
      </c>
      <c r="AP1929" s="22">
        <v>485</v>
      </c>
      <c r="AQ1929" s="22">
        <v>608</v>
      </c>
      <c r="AR1929" s="22">
        <v>123</v>
      </c>
      <c r="AS1929" s="25">
        <v>27311.73</v>
      </c>
      <c r="AT1929" s="25">
        <v>0</v>
      </c>
      <c r="AU1929" s="25">
        <v>43500</v>
      </c>
      <c r="AV1929" s="25">
        <v>0</v>
      </c>
      <c r="AW1929" s="25">
        <v>27311.73</v>
      </c>
      <c r="AX1929" s="25">
        <v>43500</v>
      </c>
      <c r="AY1929" s="25">
        <v>16188.27</v>
      </c>
    </row>
    <row r="1930" spans="2:51">
      <c r="B1930" s="5" t="s">
        <v>17</v>
      </c>
      <c r="C1930" s="2" t="s">
        <v>600</v>
      </c>
      <c r="D1930" s="2"/>
      <c r="E1930" s="2"/>
      <c r="F1930" s="2"/>
      <c r="G1930" s="3">
        <v>46255</v>
      </c>
      <c r="H1930" s="2" t="s">
        <v>8435</v>
      </c>
      <c r="I1930" s="3">
        <v>46255</v>
      </c>
      <c r="J1930" s="2" t="s">
        <v>8436</v>
      </c>
      <c r="K1930" s="2" t="s">
        <v>208</v>
      </c>
      <c r="L1930" s="2"/>
      <c r="M1930" s="2" t="s">
        <v>90</v>
      </c>
      <c r="N1930" s="3"/>
      <c r="O1930" s="2"/>
      <c r="P1930" s="2"/>
      <c r="Q1930" s="2" t="s">
        <v>719</v>
      </c>
      <c r="R1930" s="2"/>
      <c r="S1930" s="2"/>
      <c r="T1930" s="3">
        <v>46255</v>
      </c>
      <c r="U1930" s="2" t="s">
        <v>8437</v>
      </c>
      <c r="V1930" s="2"/>
      <c r="W1930" s="2" t="s">
        <v>942</v>
      </c>
      <c r="X1930" s="2" t="s">
        <v>91</v>
      </c>
      <c r="Y1930" s="2" t="s">
        <v>822</v>
      </c>
      <c r="Z1930" s="2" t="s">
        <v>149</v>
      </c>
      <c r="AA1930" s="2" t="s">
        <v>90</v>
      </c>
      <c r="AB1930" s="2"/>
      <c r="AC1930" s="2" t="s">
        <v>114</v>
      </c>
      <c r="AD1930" s="2">
        <v>1</v>
      </c>
      <c r="AE1930" s="2" t="s">
        <v>231</v>
      </c>
      <c r="AF1930" s="2" t="s">
        <v>207</v>
      </c>
      <c r="AG1930" s="2" t="s">
        <v>207</v>
      </c>
      <c r="AH1930" s="2" t="s">
        <v>178</v>
      </c>
      <c r="AI1930" s="2" t="s">
        <v>870</v>
      </c>
      <c r="AJ1930" s="2" t="s">
        <v>138</v>
      </c>
      <c r="AK1930" s="2" t="s">
        <v>103</v>
      </c>
      <c r="AL1930" s="2" t="s">
        <v>103</v>
      </c>
      <c r="AM1930" s="2" t="s">
        <v>139</v>
      </c>
      <c r="AN1930" s="2" t="s">
        <v>1030</v>
      </c>
      <c r="AO1930" s="22">
        <v>0</v>
      </c>
      <c r="AP1930" s="22">
        <v>615</v>
      </c>
      <c r="AQ1930" s="22">
        <v>630</v>
      </c>
      <c r="AR1930" s="22">
        <v>15</v>
      </c>
      <c r="AS1930" s="25">
        <v>26958.26</v>
      </c>
      <c r="AT1930" s="25">
        <v>0</v>
      </c>
      <c r="AU1930" s="25">
        <v>54000</v>
      </c>
      <c r="AV1930" s="25">
        <v>0</v>
      </c>
      <c r="AW1930" s="25">
        <v>26958.26</v>
      </c>
      <c r="AX1930" s="25">
        <v>54000</v>
      </c>
      <c r="AY1930" s="25">
        <v>27041.74</v>
      </c>
    </row>
    <row r="1931" spans="2:51">
      <c r="B1931" s="5" t="s">
        <v>17</v>
      </c>
      <c r="C1931" s="2" t="s">
        <v>600</v>
      </c>
      <c r="D1931" s="2" t="s">
        <v>100</v>
      </c>
      <c r="E1931" s="2"/>
      <c r="F1931" s="2"/>
      <c r="G1931" s="3">
        <v>46255</v>
      </c>
      <c r="H1931" s="2" t="s">
        <v>8438</v>
      </c>
      <c r="I1931" s="3">
        <v>46255</v>
      </c>
      <c r="J1931" s="2" t="s">
        <v>8439</v>
      </c>
      <c r="K1931" s="2" t="s">
        <v>208</v>
      </c>
      <c r="L1931" s="2"/>
      <c r="M1931" s="2" t="s">
        <v>90</v>
      </c>
      <c r="N1931" s="3"/>
      <c r="O1931" s="2"/>
      <c r="P1931" s="2"/>
      <c r="Q1931" s="2" t="s">
        <v>719</v>
      </c>
      <c r="R1931" s="2"/>
      <c r="S1931" s="2"/>
      <c r="T1931" s="3">
        <v>46255</v>
      </c>
      <c r="U1931" s="2" t="s">
        <v>8440</v>
      </c>
      <c r="V1931" s="2"/>
      <c r="W1931" s="2" t="s">
        <v>708</v>
      </c>
      <c r="X1931" s="2" t="s">
        <v>91</v>
      </c>
      <c r="Y1931" s="2" t="s">
        <v>521</v>
      </c>
      <c r="Z1931" s="2" t="s">
        <v>149</v>
      </c>
      <c r="AA1931" s="2" t="s">
        <v>710</v>
      </c>
      <c r="AB1931" s="2"/>
      <c r="AC1931" s="2" t="s">
        <v>114</v>
      </c>
      <c r="AD1931" s="2">
        <v>1</v>
      </c>
      <c r="AE1931" s="2" t="s">
        <v>422</v>
      </c>
      <c r="AF1931" s="2" t="s">
        <v>423</v>
      </c>
      <c r="AG1931" s="2" t="s">
        <v>423</v>
      </c>
      <c r="AH1931" s="2" t="s">
        <v>424</v>
      </c>
      <c r="AI1931" s="2"/>
      <c r="AJ1931" s="2" t="s">
        <v>123</v>
      </c>
      <c r="AK1931" s="2" t="s">
        <v>13</v>
      </c>
      <c r="AL1931" s="2" t="s">
        <v>13</v>
      </c>
      <c r="AM1931" s="2" t="s">
        <v>124</v>
      </c>
      <c r="AN1931" s="2" t="s">
        <v>1056</v>
      </c>
      <c r="AO1931" s="22">
        <v>0</v>
      </c>
      <c r="AP1931" s="22">
        <v>370</v>
      </c>
      <c r="AQ1931" s="22">
        <v>742</v>
      </c>
      <c r="AR1931" s="22">
        <v>372</v>
      </c>
      <c r="AS1931" s="25">
        <v>30502.77</v>
      </c>
      <c r="AT1931" s="25">
        <v>0</v>
      </c>
      <c r="AU1931" s="25">
        <v>30041</v>
      </c>
      <c r="AV1931" s="25">
        <v>0</v>
      </c>
      <c r="AW1931" s="25">
        <v>30502.77</v>
      </c>
      <c r="AX1931" s="25">
        <v>30041</v>
      </c>
      <c r="AY1931" s="25">
        <v>-461.77</v>
      </c>
    </row>
    <row r="1932" spans="2:51">
      <c r="B1932" s="5" t="s">
        <v>17</v>
      </c>
      <c r="C1932" s="2" t="s">
        <v>600</v>
      </c>
      <c r="D1932" s="2"/>
      <c r="E1932" s="2"/>
      <c r="F1932" s="2"/>
      <c r="G1932" s="3">
        <v>46255</v>
      </c>
      <c r="H1932" s="2" t="s">
        <v>8441</v>
      </c>
      <c r="I1932" s="3">
        <v>46255</v>
      </c>
      <c r="J1932" s="2" t="s">
        <v>8442</v>
      </c>
      <c r="K1932" s="2" t="s">
        <v>208</v>
      </c>
      <c r="L1932" s="2"/>
      <c r="M1932" s="2" t="s">
        <v>90</v>
      </c>
      <c r="N1932" s="3"/>
      <c r="O1932" s="2"/>
      <c r="P1932" s="2"/>
      <c r="Q1932" s="2" t="s">
        <v>719</v>
      </c>
      <c r="R1932" s="2"/>
      <c r="S1932" s="2"/>
      <c r="T1932" s="3">
        <v>46255</v>
      </c>
      <c r="U1932" s="2" t="s">
        <v>8443</v>
      </c>
      <c r="V1932" s="2"/>
      <c r="W1932" s="2" t="s">
        <v>1337</v>
      </c>
      <c r="X1932" s="2" t="s">
        <v>91</v>
      </c>
      <c r="Y1932" s="2" t="s">
        <v>1338</v>
      </c>
      <c r="Z1932" s="2" t="s">
        <v>149</v>
      </c>
      <c r="AA1932" s="2" t="s">
        <v>2728</v>
      </c>
      <c r="AB1932" s="2" t="s">
        <v>2729</v>
      </c>
      <c r="AC1932" s="2" t="s">
        <v>114</v>
      </c>
      <c r="AD1932" s="2">
        <v>1</v>
      </c>
      <c r="AE1932" s="2" t="s">
        <v>422</v>
      </c>
      <c r="AF1932" s="2" t="s">
        <v>423</v>
      </c>
      <c r="AG1932" s="2" t="s">
        <v>423</v>
      </c>
      <c r="AH1932" s="2" t="s">
        <v>424</v>
      </c>
      <c r="AI1932" s="2"/>
      <c r="AJ1932" s="2" t="s">
        <v>311</v>
      </c>
      <c r="AK1932" s="2" t="s">
        <v>312</v>
      </c>
      <c r="AL1932" s="2" t="s">
        <v>312</v>
      </c>
      <c r="AM1932" s="2" t="s">
        <v>313</v>
      </c>
      <c r="AN1932" s="2" t="s">
        <v>8444</v>
      </c>
      <c r="AO1932" s="22">
        <v>0</v>
      </c>
      <c r="AP1932" s="22">
        <v>621</v>
      </c>
      <c r="AQ1932" s="22">
        <v>1022</v>
      </c>
      <c r="AR1932" s="22">
        <v>401</v>
      </c>
      <c r="AS1932" s="25">
        <v>40503.870000000003</v>
      </c>
      <c r="AT1932" s="25">
        <v>0</v>
      </c>
      <c r="AU1932" s="25">
        <v>45742</v>
      </c>
      <c r="AV1932" s="25">
        <v>0</v>
      </c>
      <c r="AW1932" s="25">
        <v>40503.870000000003</v>
      </c>
      <c r="AX1932" s="25">
        <v>45742</v>
      </c>
      <c r="AY1932" s="25">
        <v>5238.13</v>
      </c>
    </row>
    <row r="1933" spans="2:51" hidden="1">
      <c r="B1933" s="5" t="s">
        <v>18</v>
      </c>
      <c r="C1933" s="2" t="s">
        <v>99</v>
      </c>
      <c r="D1933" s="2" t="s">
        <v>100</v>
      </c>
      <c r="E1933" s="2"/>
      <c r="F1933" s="2"/>
      <c r="G1933" s="3">
        <v>46256</v>
      </c>
      <c r="H1933" s="2" t="s">
        <v>8445</v>
      </c>
      <c r="I1933" s="3">
        <v>46256</v>
      </c>
      <c r="J1933" s="2" t="s">
        <v>8446</v>
      </c>
      <c r="K1933" s="2"/>
      <c r="L1933" s="2"/>
      <c r="M1933" s="2" t="s">
        <v>90</v>
      </c>
      <c r="N1933" s="3"/>
      <c r="O1933" s="2"/>
      <c r="P1933" s="2"/>
      <c r="Q1933" s="2" t="s">
        <v>485</v>
      </c>
      <c r="R1933" s="2" t="s">
        <v>485</v>
      </c>
      <c r="S1933" s="2"/>
      <c r="T1933" s="3"/>
      <c r="U1933" s="2"/>
      <c r="V1933" s="2"/>
      <c r="W1933" s="2" t="s">
        <v>491</v>
      </c>
      <c r="X1933" s="2" t="s">
        <v>118</v>
      </c>
      <c r="Y1933" s="2" t="s">
        <v>519</v>
      </c>
      <c r="Z1933" s="2" t="s">
        <v>92</v>
      </c>
      <c r="AA1933" s="2" t="s">
        <v>90</v>
      </c>
      <c r="AB1933" s="2"/>
      <c r="AC1933" s="2" t="s">
        <v>93</v>
      </c>
      <c r="AD1933" s="2">
        <v>1</v>
      </c>
      <c r="AE1933" s="2" t="s">
        <v>105</v>
      </c>
      <c r="AF1933" s="2" t="s">
        <v>484</v>
      </c>
      <c r="AG1933" s="2" t="s">
        <v>103</v>
      </c>
      <c r="AH1933" s="2" t="s">
        <v>106</v>
      </c>
      <c r="AI1933" s="2" t="s">
        <v>119</v>
      </c>
      <c r="AJ1933" s="2" t="s">
        <v>138</v>
      </c>
      <c r="AK1933" s="2" t="s">
        <v>103</v>
      </c>
      <c r="AL1933" s="2" t="s">
        <v>103</v>
      </c>
      <c r="AM1933" s="2" t="s">
        <v>397</v>
      </c>
      <c r="AN1933" s="2" t="s">
        <v>4282</v>
      </c>
      <c r="AO1933" s="22">
        <v>0</v>
      </c>
      <c r="AP1933" s="22">
        <v>0</v>
      </c>
      <c r="AQ1933" s="22">
        <v>0</v>
      </c>
      <c r="AR1933" s="22">
        <v>0</v>
      </c>
      <c r="AS1933" s="25">
        <v>4000</v>
      </c>
      <c r="AT1933" s="25">
        <v>0</v>
      </c>
      <c r="AU1933" s="25">
        <v>8568</v>
      </c>
      <c r="AV1933" s="25">
        <v>0</v>
      </c>
      <c r="AW1933" s="25">
        <v>4000</v>
      </c>
      <c r="AX1933" s="25">
        <v>8568</v>
      </c>
      <c r="AY1933" s="25">
        <v>4568</v>
      </c>
    </row>
    <row r="1934" spans="2:51" hidden="1">
      <c r="B1934" s="5" t="s">
        <v>18</v>
      </c>
      <c r="C1934" s="2" t="s">
        <v>99</v>
      </c>
      <c r="D1934" s="2"/>
      <c r="E1934" s="2" t="s">
        <v>1455</v>
      </c>
      <c r="F1934" s="2"/>
      <c r="G1934" s="3">
        <v>46256</v>
      </c>
      <c r="H1934" s="2" t="s">
        <v>8447</v>
      </c>
      <c r="I1934" s="3">
        <v>46256</v>
      </c>
      <c r="J1934" s="2" t="s">
        <v>8448</v>
      </c>
      <c r="K1934" s="2"/>
      <c r="L1934" s="2"/>
      <c r="M1934" s="2" t="s">
        <v>90</v>
      </c>
      <c r="N1934" s="3"/>
      <c r="O1934" s="2" t="s">
        <v>8449</v>
      </c>
      <c r="P1934" s="2"/>
      <c r="Q1934" s="2" t="s">
        <v>24</v>
      </c>
      <c r="R1934" s="2" t="s">
        <v>24</v>
      </c>
      <c r="S1934" s="2"/>
      <c r="T1934" s="3"/>
      <c r="U1934" s="2"/>
      <c r="V1934" s="2"/>
      <c r="W1934" s="2" t="s">
        <v>491</v>
      </c>
      <c r="X1934" s="2" t="s">
        <v>118</v>
      </c>
      <c r="Y1934" s="2" t="s">
        <v>519</v>
      </c>
      <c r="Z1934" s="2" t="s">
        <v>92</v>
      </c>
      <c r="AA1934" s="2" t="s">
        <v>90</v>
      </c>
      <c r="AB1934" s="2"/>
      <c r="AC1934" s="2" t="s">
        <v>93</v>
      </c>
      <c r="AD1934" s="2">
        <v>1</v>
      </c>
      <c r="AE1934" s="2" t="s">
        <v>105</v>
      </c>
      <c r="AF1934" s="2" t="s">
        <v>484</v>
      </c>
      <c r="AG1934" s="2" t="s">
        <v>103</v>
      </c>
      <c r="AH1934" s="2" t="s">
        <v>106</v>
      </c>
      <c r="AI1934" s="2" t="s">
        <v>119</v>
      </c>
      <c r="AJ1934" s="2" t="s">
        <v>120</v>
      </c>
      <c r="AK1934" s="2" t="s">
        <v>121</v>
      </c>
      <c r="AL1934" s="2" t="s">
        <v>103</v>
      </c>
      <c r="AM1934" s="2" t="s">
        <v>122</v>
      </c>
      <c r="AN1934" s="2"/>
      <c r="AO1934" s="22">
        <v>0</v>
      </c>
      <c r="AP1934" s="22">
        <v>0</v>
      </c>
      <c r="AQ1934" s="22">
        <v>0</v>
      </c>
      <c r="AR1934" s="22">
        <v>0</v>
      </c>
      <c r="AS1934" s="25">
        <v>15500</v>
      </c>
      <c r="AT1934" s="25">
        <v>0</v>
      </c>
      <c r="AU1934" s="25">
        <v>17331</v>
      </c>
      <c r="AV1934" s="25">
        <v>0</v>
      </c>
      <c r="AW1934" s="25">
        <v>15500</v>
      </c>
      <c r="AX1934" s="25">
        <v>17331</v>
      </c>
      <c r="AY1934" s="25">
        <v>1831</v>
      </c>
    </row>
    <row r="1935" spans="2:51" hidden="1">
      <c r="B1935" s="5" t="s">
        <v>18</v>
      </c>
      <c r="C1935" s="2" t="s">
        <v>99</v>
      </c>
      <c r="D1935" s="2" t="s">
        <v>100</v>
      </c>
      <c r="E1935" s="2"/>
      <c r="F1935" s="2"/>
      <c r="G1935" s="3">
        <v>46256</v>
      </c>
      <c r="H1935" s="2" t="s">
        <v>8450</v>
      </c>
      <c r="I1935" s="3">
        <v>46256</v>
      </c>
      <c r="J1935" s="2" t="s">
        <v>8451</v>
      </c>
      <c r="K1935" s="2"/>
      <c r="L1935" s="2"/>
      <c r="M1935" s="2" t="s">
        <v>90</v>
      </c>
      <c r="N1935" s="3"/>
      <c r="O1935" s="2"/>
      <c r="P1935" s="2"/>
      <c r="Q1935" s="2" t="s">
        <v>486</v>
      </c>
      <c r="R1935" s="2" t="s">
        <v>486</v>
      </c>
      <c r="S1935" s="2" t="s">
        <v>486</v>
      </c>
      <c r="T1935" s="3"/>
      <c r="U1935" s="2"/>
      <c r="V1935" s="2"/>
      <c r="W1935" s="2" t="s">
        <v>7646</v>
      </c>
      <c r="X1935" s="2" t="s">
        <v>1178</v>
      </c>
      <c r="Y1935" s="2" t="s">
        <v>519</v>
      </c>
      <c r="Z1935" s="2" t="s">
        <v>92</v>
      </c>
      <c r="AA1935" s="2" t="s">
        <v>90</v>
      </c>
      <c r="AB1935" s="2"/>
      <c r="AC1935" s="2" t="s">
        <v>93</v>
      </c>
      <c r="AD1935" s="2">
        <v>1</v>
      </c>
      <c r="AE1935" s="2" t="s">
        <v>102</v>
      </c>
      <c r="AF1935" s="2" t="s">
        <v>102</v>
      </c>
      <c r="AG1935" s="2" t="s">
        <v>103</v>
      </c>
      <c r="AH1935" s="2" t="s">
        <v>104</v>
      </c>
      <c r="AI1935" s="2"/>
      <c r="AJ1935" s="2" t="s">
        <v>105</v>
      </c>
      <c r="AK1935" s="2" t="s">
        <v>484</v>
      </c>
      <c r="AL1935" s="2" t="s">
        <v>103</v>
      </c>
      <c r="AM1935" s="2" t="s">
        <v>106</v>
      </c>
      <c r="AN1935" s="2" t="s">
        <v>5653</v>
      </c>
      <c r="AO1935" s="22">
        <v>0</v>
      </c>
      <c r="AP1935" s="22">
        <v>0</v>
      </c>
      <c r="AQ1935" s="22">
        <v>0</v>
      </c>
      <c r="AR1935" s="22">
        <v>0</v>
      </c>
      <c r="AS1935" s="25">
        <v>14500</v>
      </c>
      <c r="AT1935" s="25">
        <v>0</v>
      </c>
      <c r="AU1935" s="25">
        <v>16118</v>
      </c>
      <c r="AV1935" s="25">
        <v>0</v>
      </c>
      <c r="AW1935" s="25">
        <v>14500</v>
      </c>
      <c r="AX1935" s="25">
        <v>16118</v>
      </c>
      <c r="AY1935" s="25">
        <v>1618</v>
      </c>
    </row>
    <row r="1936" spans="2:51" hidden="1">
      <c r="B1936" s="5" t="s">
        <v>18</v>
      </c>
      <c r="C1936" s="2" t="s">
        <v>99</v>
      </c>
      <c r="D1936" s="2" t="s">
        <v>100</v>
      </c>
      <c r="E1936" s="2"/>
      <c r="F1936" s="2"/>
      <c r="G1936" s="3">
        <v>46256</v>
      </c>
      <c r="H1936" s="2" t="s">
        <v>8452</v>
      </c>
      <c r="I1936" s="3">
        <v>46256</v>
      </c>
      <c r="J1936" s="2" t="s">
        <v>8453</v>
      </c>
      <c r="K1936" s="2"/>
      <c r="L1936" s="2"/>
      <c r="M1936" s="2" t="s">
        <v>90</v>
      </c>
      <c r="N1936" s="3"/>
      <c r="O1936" s="2"/>
      <c r="P1936" s="2"/>
      <c r="Q1936" s="2" t="s">
        <v>486</v>
      </c>
      <c r="R1936" s="2" t="s">
        <v>486</v>
      </c>
      <c r="S1936" s="2" t="s">
        <v>486</v>
      </c>
      <c r="T1936" s="3"/>
      <c r="U1936" s="2"/>
      <c r="V1936" s="2"/>
      <c r="W1936" s="2" t="s">
        <v>815</v>
      </c>
      <c r="X1936" s="2" t="s">
        <v>91</v>
      </c>
      <c r="Y1936" s="2" t="s">
        <v>519</v>
      </c>
      <c r="Z1936" s="2" t="s">
        <v>92</v>
      </c>
      <c r="AA1936" s="2" t="s">
        <v>90</v>
      </c>
      <c r="AB1936" s="2"/>
      <c r="AC1936" s="2" t="s">
        <v>93</v>
      </c>
      <c r="AD1936" s="2">
        <v>1</v>
      </c>
      <c r="AE1936" s="2" t="s">
        <v>102</v>
      </c>
      <c r="AF1936" s="2" t="s">
        <v>102</v>
      </c>
      <c r="AG1936" s="2" t="s">
        <v>103</v>
      </c>
      <c r="AH1936" s="2" t="s">
        <v>104</v>
      </c>
      <c r="AI1936" s="2"/>
      <c r="AJ1936" s="2" t="s">
        <v>105</v>
      </c>
      <c r="AK1936" s="2" t="s">
        <v>484</v>
      </c>
      <c r="AL1936" s="2" t="s">
        <v>103</v>
      </c>
      <c r="AM1936" s="2" t="s">
        <v>106</v>
      </c>
      <c r="AN1936" s="2" t="s">
        <v>5653</v>
      </c>
      <c r="AO1936" s="22">
        <v>0</v>
      </c>
      <c r="AP1936" s="22">
        <v>0</v>
      </c>
      <c r="AQ1936" s="22">
        <v>0</v>
      </c>
      <c r="AR1936" s="22">
        <v>0</v>
      </c>
      <c r="AS1936" s="25">
        <v>14500</v>
      </c>
      <c r="AT1936" s="25">
        <v>0</v>
      </c>
      <c r="AU1936" s="25">
        <v>16118</v>
      </c>
      <c r="AV1936" s="25">
        <v>0</v>
      </c>
      <c r="AW1936" s="25">
        <v>14500</v>
      </c>
      <c r="AX1936" s="25">
        <v>16118</v>
      </c>
      <c r="AY1936" s="25">
        <v>1618</v>
      </c>
    </row>
    <row r="1937" spans="2:51" hidden="1">
      <c r="B1937" s="5" t="s">
        <v>18</v>
      </c>
      <c r="C1937" s="2" t="s">
        <v>99</v>
      </c>
      <c r="D1937" s="2" t="s">
        <v>100</v>
      </c>
      <c r="E1937" s="2"/>
      <c r="F1937" s="2"/>
      <c r="G1937" s="3">
        <v>46256</v>
      </c>
      <c r="H1937" s="2" t="s">
        <v>8454</v>
      </c>
      <c r="I1937" s="3">
        <v>46256</v>
      </c>
      <c r="J1937" s="2" t="s">
        <v>8455</v>
      </c>
      <c r="K1937" s="2"/>
      <c r="L1937" s="2"/>
      <c r="M1937" s="2" t="s">
        <v>90</v>
      </c>
      <c r="N1937" s="3"/>
      <c r="O1937" s="2"/>
      <c r="P1937" s="2"/>
      <c r="Q1937" s="2" t="s">
        <v>486</v>
      </c>
      <c r="R1937" s="2" t="s">
        <v>486</v>
      </c>
      <c r="S1937" s="2" t="s">
        <v>486</v>
      </c>
      <c r="T1937" s="3"/>
      <c r="U1937" s="2"/>
      <c r="V1937" s="2"/>
      <c r="W1937" s="2" t="s">
        <v>579</v>
      </c>
      <c r="X1937" s="2" t="s">
        <v>91</v>
      </c>
      <c r="Y1937" s="2" t="s">
        <v>519</v>
      </c>
      <c r="Z1937" s="2" t="s">
        <v>92</v>
      </c>
      <c r="AA1937" s="2" t="s">
        <v>90</v>
      </c>
      <c r="AB1937" s="2"/>
      <c r="AC1937" s="2" t="s">
        <v>93</v>
      </c>
      <c r="AD1937" s="2">
        <v>1</v>
      </c>
      <c r="AE1937" s="2" t="s">
        <v>102</v>
      </c>
      <c r="AF1937" s="2" t="s">
        <v>102</v>
      </c>
      <c r="AG1937" s="2" t="s">
        <v>103</v>
      </c>
      <c r="AH1937" s="2" t="s">
        <v>104</v>
      </c>
      <c r="AI1937" s="2"/>
      <c r="AJ1937" s="2" t="s">
        <v>105</v>
      </c>
      <c r="AK1937" s="2" t="s">
        <v>484</v>
      </c>
      <c r="AL1937" s="2" t="s">
        <v>103</v>
      </c>
      <c r="AM1937" s="2" t="s">
        <v>106</v>
      </c>
      <c r="AN1937" s="2" t="s">
        <v>5653</v>
      </c>
      <c r="AO1937" s="22">
        <v>0</v>
      </c>
      <c r="AP1937" s="22">
        <v>0</v>
      </c>
      <c r="AQ1937" s="22">
        <v>0</v>
      </c>
      <c r="AR1937" s="22">
        <v>0</v>
      </c>
      <c r="AS1937" s="25">
        <v>14500</v>
      </c>
      <c r="AT1937" s="25">
        <v>0</v>
      </c>
      <c r="AU1937" s="25">
        <v>16118</v>
      </c>
      <c r="AV1937" s="25">
        <v>0</v>
      </c>
      <c r="AW1937" s="25">
        <v>14500</v>
      </c>
      <c r="AX1937" s="25">
        <v>16118</v>
      </c>
      <c r="AY1937" s="25">
        <v>1618</v>
      </c>
    </row>
    <row r="1938" spans="2:51" hidden="1">
      <c r="B1938" s="5" t="s">
        <v>18</v>
      </c>
      <c r="C1938" s="2" t="s">
        <v>99</v>
      </c>
      <c r="D1938" s="2" t="s">
        <v>100</v>
      </c>
      <c r="E1938" s="2"/>
      <c r="F1938" s="2"/>
      <c r="G1938" s="3">
        <v>46256</v>
      </c>
      <c r="H1938" s="2" t="s">
        <v>8456</v>
      </c>
      <c r="I1938" s="3">
        <v>46256</v>
      </c>
      <c r="J1938" s="2" t="s">
        <v>8457</v>
      </c>
      <c r="K1938" s="2"/>
      <c r="L1938" s="2"/>
      <c r="M1938" s="2" t="s">
        <v>90</v>
      </c>
      <c r="N1938" s="3"/>
      <c r="O1938" s="2"/>
      <c r="P1938" s="2"/>
      <c r="Q1938" s="2" t="s">
        <v>486</v>
      </c>
      <c r="R1938" s="2" t="s">
        <v>486</v>
      </c>
      <c r="S1938" s="2" t="s">
        <v>486</v>
      </c>
      <c r="T1938" s="3"/>
      <c r="U1938" s="2"/>
      <c r="V1938" s="2"/>
      <c r="W1938" s="2" t="s">
        <v>491</v>
      </c>
      <c r="X1938" s="2" t="s">
        <v>118</v>
      </c>
      <c r="Y1938" s="2" t="s">
        <v>519</v>
      </c>
      <c r="Z1938" s="2" t="s">
        <v>92</v>
      </c>
      <c r="AA1938" s="2" t="s">
        <v>90</v>
      </c>
      <c r="AB1938" s="2"/>
      <c r="AC1938" s="2" t="s">
        <v>93</v>
      </c>
      <c r="AD1938" s="2">
        <v>1</v>
      </c>
      <c r="AE1938" s="2" t="s">
        <v>102</v>
      </c>
      <c r="AF1938" s="2" t="s">
        <v>102</v>
      </c>
      <c r="AG1938" s="2" t="s">
        <v>103</v>
      </c>
      <c r="AH1938" s="2" t="s">
        <v>104</v>
      </c>
      <c r="AI1938" s="2"/>
      <c r="AJ1938" s="2" t="s">
        <v>105</v>
      </c>
      <c r="AK1938" s="2" t="s">
        <v>484</v>
      </c>
      <c r="AL1938" s="2" t="s">
        <v>103</v>
      </c>
      <c r="AM1938" s="2" t="s">
        <v>106</v>
      </c>
      <c r="AN1938" s="2" t="s">
        <v>5653</v>
      </c>
      <c r="AO1938" s="22">
        <v>0</v>
      </c>
      <c r="AP1938" s="22">
        <v>0</v>
      </c>
      <c r="AQ1938" s="22">
        <v>0</v>
      </c>
      <c r="AR1938" s="22">
        <v>0</v>
      </c>
      <c r="AS1938" s="25">
        <v>14500</v>
      </c>
      <c r="AT1938" s="25">
        <v>0</v>
      </c>
      <c r="AU1938" s="25">
        <v>16118</v>
      </c>
      <c r="AV1938" s="25">
        <v>0</v>
      </c>
      <c r="AW1938" s="25">
        <v>14500</v>
      </c>
      <c r="AX1938" s="25">
        <v>16118</v>
      </c>
      <c r="AY1938" s="25">
        <v>1618</v>
      </c>
    </row>
    <row r="1939" spans="2:51" hidden="1">
      <c r="B1939" s="5" t="s">
        <v>18</v>
      </c>
      <c r="C1939" s="2" t="s">
        <v>99</v>
      </c>
      <c r="D1939" s="2" t="s">
        <v>100</v>
      </c>
      <c r="E1939" s="2"/>
      <c r="F1939" s="2"/>
      <c r="G1939" s="3">
        <v>46256</v>
      </c>
      <c r="H1939" s="2" t="s">
        <v>8458</v>
      </c>
      <c r="I1939" s="3">
        <v>46256</v>
      </c>
      <c r="J1939" s="2" t="s">
        <v>8459</v>
      </c>
      <c r="K1939" s="2"/>
      <c r="L1939" s="2"/>
      <c r="M1939" s="2" t="s">
        <v>90</v>
      </c>
      <c r="N1939" s="3"/>
      <c r="O1939" s="2"/>
      <c r="P1939" s="2"/>
      <c r="Q1939" s="2" t="s">
        <v>486</v>
      </c>
      <c r="R1939" s="2" t="s">
        <v>486</v>
      </c>
      <c r="S1939" s="2" t="s">
        <v>486</v>
      </c>
      <c r="T1939" s="3"/>
      <c r="U1939" s="2"/>
      <c r="V1939" s="2"/>
      <c r="W1939" s="2" t="s">
        <v>687</v>
      </c>
      <c r="X1939" s="2" t="s">
        <v>91</v>
      </c>
      <c r="Y1939" s="2" t="s">
        <v>519</v>
      </c>
      <c r="Z1939" s="2" t="s">
        <v>92</v>
      </c>
      <c r="AA1939" s="2" t="s">
        <v>90</v>
      </c>
      <c r="AB1939" s="2"/>
      <c r="AC1939" s="2" t="s">
        <v>93</v>
      </c>
      <c r="AD1939" s="2">
        <v>1</v>
      </c>
      <c r="AE1939" s="2" t="s">
        <v>102</v>
      </c>
      <c r="AF1939" s="2" t="s">
        <v>102</v>
      </c>
      <c r="AG1939" s="2" t="s">
        <v>103</v>
      </c>
      <c r="AH1939" s="2" t="s">
        <v>104</v>
      </c>
      <c r="AI1939" s="2"/>
      <c r="AJ1939" s="2" t="s">
        <v>105</v>
      </c>
      <c r="AK1939" s="2" t="s">
        <v>484</v>
      </c>
      <c r="AL1939" s="2" t="s">
        <v>103</v>
      </c>
      <c r="AM1939" s="2" t="s">
        <v>106</v>
      </c>
      <c r="AN1939" s="2" t="s">
        <v>5653</v>
      </c>
      <c r="AO1939" s="22">
        <v>0</v>
      </c>
      <c r="AP1939" s="22">
        <v>0</v>
      </c>
      <c r="AQ1939" s="22">
        <v>0</v>
      </c>
      <c r="AR1939" s="22">
        <v>0</v>
      </c>
      <c r="AS1939" s="25">
        <v>14500</v>
      </c>
      <c r="AT1939" s="25">
        <v>0</v>
      </c>
      <c r="AU1939" s="25">
        <v>16118</v>
      </c>
      <c r="AV1939" s="25">
        <v>0</v>
      </c>
      <c r="AW1939" s="25">
        <v>14500</v>
      </c>
      <c r="AX1939" s="25">
        <v>16118</v>
      </c>
      <c r="AY1939" s="25">
        <v>1618</v>
      </c>
    </row>
    <row r="1940" spans="2:51" hidden="1">
      <c r="B1940" s="5" t="s">
        <v>18</v>
      </c>
      <c r="C1940" s="2" t="s">
        <v>99</v>
      </c>
      <c r="D1940" s="2" t="s">
        <v>100</v>
      </c>
      <c r="E1940" s="2"/>
      <c r="F1940" s="2"/>
      <c r="G1940" s="3">
        <v>46256</v>
      </c>
      <c r="H1940" s="2" t="s">
        <v>8460</v>
      </c>
      <c r="I1940" s="3">
        <v>46256</v>
      </c>
      <c r="J1940" s="2" t="s">
        <v>8461</v>
      </c>
      <c r="K1940" s="2"/>
      <c r="L1940" s="2"/>
      <c r="M1940" s="2" t="s">
        <v>90</v>
      </c>
      <c r="N1940" s="3"/>
      <c r="O1940" s="2"/>
      <c r="P1940" s="2"/>
      <c r="Q1940" s="2" t="s">
        <v>486</v>
      </c>
      <c r="R1940" s="2" t="s">
        <v>486</v>
      </c>
      <c r="S1940" s="2" t="s">
        <v>486</v>
      </c>
      <c r="T1940" s="3"/>
      <c r="U1940" s="2"/>
      <c r="V1940" s="2"/>
      <c r="W1940" s="2" t="s">
        <v>8462</v>
      </c>
      <c r="X1940" s="2" t="s">
        <v>118</v>
      </c>
      <c r="Y1940" s="2" t="s">
        <v>519</v>
      </c>
      <c r="Z1940" s="2" t="s">
        <v>92</v>
      </c>
      <c r="AA1940" s="2" t="s">
        <v>90</v>
      </c>
      <c r="AB1940" s="2"/>
      <c r="AC1940" s="2" t="s">
        <v>93</v>
      </c>
      <c r="AD1940" s="2">
        <v>1</v>
      </c>
      <c r="AE1940" s="2" t="s">
        <v>102</v>
      </c>
      <c r="AF1940" s="2" t="s">
        <v>102</v>
      </c>
      <c r="AG1940" s="2" t="s">
        <v>103</v>
      </c>
      <c r="AH1940" s="2" t="s">
        <v>104</v>
      </c>
      <c r="AI1940" s="2"/>
      <c r="AJ1940" s="2" t="s">
        <v>105</v>
      </c>
      <c r="AK1940" s="2" t="s">
        <v>484</v>
      </c>
      <c r="AL1940" s="2" t="s">
        <v>103</v>
      </c>
      <c r="AM1940" s="2" t="s">
        <v>106</v>
      </c>
      <c r="AN1940" s="2" t="s">
        <v>5653</v>
      </c>
      <c r="AO1940" s="22">
        <v>0</v>
      </c>
      <c r="AP1940" s="22">
        <v>0</v>
      </c>
      <c r="AQ1940" s="22">
        <v>0</v>
      </c>
      <c r="AR1940" s="22">
        <v>0</v>
      </c>
      <c r="AS1940" s="25">
        <v>14500</v>
      </c>
      <c r="AT1940" s="25">
        <v>0</v>
      </c>
      <c r="AU1940" s="25">
        <v>16118</v>
      </c>
      <c r="AV1940" s="25">
        <v>0</v>
      </c>
      <c r="AW1940" s="25">
        <v>14500</v>
      </c>
      <c r="AX1940" s="25">
        <v>16118</v>
      </c>
      <c r="AY1940" s="25">
        <v>1618</v>
      </c>
    </row>
    <row r="1941" spans="2:51" hidden="1">
      <c r="B1941" s="5" t="s">
        <v>18</v>
      </c>
      <c r="C1941" s="2" t="s">
        <v>99</v>
      </c>
      <c r="D1941" s="2"/>
      <c r="E1941" s="2"/>
      <c r="F1941" s="2"/>
      <c r="G1941" s="3">
        <v>46256</v>
      </c>
      <c r="H1941" s="2" t="s">
        <v>8463</v>
      </c>
      <c r="I1941" s="3">
        <v>46256</v>
      </c>
      <c r="J1941" s="2" t="s">
        <v>8464</v>
      </c>
      <c r="K1941" s="2"/>
      <c r="L1941" s="2"/>
      <c r="M1941" s="2" t="s">
        <v>90</v>
      </c>
      <c r="N1941" s="3"/>
      <c r="O1941" s="2" t="s">
        <v>8465</v>
      </c>
      <c r="P1941" s="2"/>
      <c r="Q1941" s="2" t="s">
        <v>34</v>
      </c>
      <c r="R1941" s="2" t="s">
        <v>34</v>
      </c>
      <c r="S1941" s="2"/>
      <c r="T1941" s="3"/>
      <c r="U1941" s="2"/>
      <c r="V1941" s="2"/>
      <c r="W1941" s="2" t="s">
        <v>8466</v>
      </c>
      <c r="X1941" s="2" t="s">
        <v>91</v>
      </c>
      <c r="Y1941" s="2" t="s">
        <v>383</v>
      </c>
      <c r="Z1941" s="2" t="s">
        <v>92</v>
      </c>
      <c r="AA1941" s="2" t="s">
        <v>90</v>
      </c>
      <c r="AB1941" s="2"/>
      <c r="AC1941" s="2" t="s">
        <v>114</v>
      </c>
      <c r="AD1941" s="2">
        <v>1</v>
      </c>
      <c r="AE1941" s="2" t="s">
        <v>212</v>
      </c>
      <c r="AF1941" s="2" t="s">
        <v>213</v>
      </c>
      <c r="AG1941" s="2" t="s">
        <v>103</v>
      </c>
      <c r="AH1941" s="2" t="s">
        <v>214</v>
      </c>
      <c r="AI1941" s="2" t="s">
        <v>215</v>
      </c>
      <c r="AJ1941" s="2" t="s">
        <v>179</v>
      </c>
      <c r="AK1941" s="2" t="s">
        <v>8</v>
      </c>
      <c r="AL1941" s="2" t="s">
        <v>8</v>
      </c>
      <c r="AM1941" s="2" t="s">
        <v>712</v>
      </c>
      <c r="AN1941" s="2"/>
      <c r="AO1941" s="22">
        <v>0</v>
      </c>
      <c r="AP1941" s="22">
        <v>0</v>
      </c>
      <c r="AQ1941" s="22">
        <v>0</v>
      </c>
      <c r="AR1941" s="22">
        <v>0</v>
      </c>
      <c r="AS1941" s="25">
        <v>23000</v>
      </c>
      <c r="AT1941" s="25">
        <v>0</v>
      </c>
      <c r="AU1941" s="25">
        <v>31617</v>
      </c>
      <c r="AV1941" s="25">
        <v>0</v>
      </c>
      <c r="AW1941" s="25">
        <v>23000</v>
      </c>
      <c r="AX1941" s="25">
        <v>31617</v>
      </c>
      <c r="AY1941" s="25">
        <v>8617</v>
      </c>
    </row>
    <row r="1942" spans="2:51" hidden="1">
      <c r="B1942" s="5" t="s">
        <v>18</v>
      </c>
      <c r="C1942" s="2" t="s">
        <v>99</v>
      </c>
      <c r="D1942" s="2"/>
      <c r="E1942" s="2"/>
      <c r="F1942" s="2"/>
      <c r="G1942" s="3">
        <v>46256</v>
      </c>
      <c r="H1942" s="2" t="s">
        <v>8467</v>
      </c>
      <c r="I1942" s="3">
        <v>46256</v>
      </c>
      <c r="J1942" s="2" t="s">
        <v>8468</v>
      </c>
      <c r="K1942" s="2"/>
      <c r="L1942" s="2"/>
      <c r="M1942" s="2" t="s">
        <v>90</v>
      </c>
      <c r="N1942" s="3"/>
      <c r="O1942" s="2" t="s">
        <v>8469</v>
      </c>
      <c r="P1942" s="2"/>
      <c r="Q1942" s="2" t="s">
        <v>34</v>
      </c>
      <c r="R1942" s="2" t="s">
        <v>34</v>
      </c>
      <c r="S1942" s="2"/>
      <c r="T1942" s="3"/>
      <c r="U1942" s="2"/>
      <c r="V1942" s="2"/>
      <c r="W1942" s="2" t="s">
        <v>2839</v>
      </c>
      <c r="X1942" s="2" t="s">
        <v>91</v>
      </c>
      <c r="Y1942" s="2" t="s">
        <v>383</v>
      </c>
      <c r="Z1942" s="2" t="s">
        <v>92</v>
      </c>
      <c r="AA1942" s="2" t="s">
        <v>90</v>
      </c>
      <c r="AB1942" s="2"/>
      <c r="AC1942" s="2" t="s">
        <v>114</v>
      </c>
      <c r="AD1942" s="2">
        <v>1</v>
      </c>
      <c r="AE1942" s="2" t="s">
        <v>212</v>
      </c>
      <c r="AF1942" s="2" t="s">
        <v>213</v>
      </c>
      <c r="AG1942" s="2" t="s">
        <v>103</v>
      </c>
      <c r="AH1942" s="2" t="s">
        <v>214</v>
      </c>
      <c r="AI1942" s="2" t="s">
        <v>215</v>
      </c>
      <c r="AJ1942" s="2" t="s">
        <v>179</v>
      </c>
      <c r="AK1942" s="2" t="s">
        <v>8</v>
      </c>
      <c r="AL1942" s="2" t="s">
        <v>8</v>
      </c>
      <c r="AM1942" s="2" t="s">
        <v>712</v>
      </c>
      <c r="AN1942" s="2"/>
      <c r="AO1942" s="22">
        <v>0</v>
      </c>
      <c r="AP1942" s="22">
        <v>0</v>
      </c>
      <c r="AQ1942" s="22">
        <v>0</v>
      </c>
      <c r="AR1942" s="22">
        <v>0</v>
      </c>
      <c r="AS1942" s="25">
        <v>23000</v>
      </c>
      <c r="AT1942" s="25">
        <v>0</v>
      </c>
      <c r="AU1942" s="25">
        <v>31617</v>
      </c>
      <c r="AV1942" s="25">
        <v>0</v>
      </c>
      <c r="AW1942" s="25">
        <v>23000</v>
      </c>
      <c r="AX1942" s="25">
        <v>31617</v>
      </c>
      <c r="AY1942" s="25">
        <v>8617</v>
      </c>
    </row>
    <row r="1943" spans="2:51" hidden="1">
      <c r="B1943" s="5" t="s">
        <v>18</v>
      </c>
      <c r="C1943" s="2" t="s">
        <v>99</v>
      </c>
      <c r="D1943" s="2"/>
      <c r="E1943" s="2"/>
      <c r="F1943" s="2"/>
      <c r="G1943" s="3">
        <v>46256</v>
      </c>
      <c r="H1943" s="2" t="s">
        <v>8470</v>
      </c>
      <c r="I1943" s="3">
        <v>46256</v>
      </c>
      <c r="J1943" s="2" t="s">
        <v>8471</v>
      </c>
      <c r="K1943" s="2"/>
      <c r="L1943" s="2"/>
      <c r="M1943" s="2" t="s">
        <v>90</v>
      </c>
      <c r="N1943" s="3"/>
      <c r="O1943" s="2" t="s">
        <v>8472</v>
      </c>
      <c r="P1943" s="2"/>
      <c r="Q1943" s="2" t="s">
        <v>34</v>
      </c>
      <c r="R1943" s="2" t="s">
        <v>34</v>
      </c>
      <c r="S1943" s="2"/>
      <c r="T1943" s="3"/>
      <c r="U1943" s="2"/>
      <c r="V1943" s="2"/>
      <c r="W1943" s="2" t="s">
        <v>2449</v>
      </c>
      <c r="X1943" s="2" t="s">
        <v>91</v>
      </c>
      <c r="Y1943" s="2" t="s">
        <v>383</v>
      </c>
      <c r="Z1943" s="2" t="s">
        <v>92</v>
      </c>
      <c r="AA1943" s="2" t="s">
        <v>90</v>
      </c>
      <c r="AB1943" s="2"/>
      <c r="AC1943" s="2" t="s">
        <v>114</v>
      </c>
      <c r="AD1943" s="2">
        <v>1</v>
      </c>
      <c r="AE1943" s="2" t="s">
        <v>212</v>
      </c>
      <c r="AF1943" s="2" t="s">
        <v>213</v>
      </c>
      <c r="AG1943" s="2" t="s">
        <v>103</v>
      </c>
      <c r="AH1943" s="2" t="s">
        <v>214</v>
      </c>
      <c r="AI1943" s="2" t="s">
        <v>215</v>
      </c>
      <c r="AJ1943" s="2" t="s">
        <v>179</v>
      </c>
      <c r="AK1943" s="2" t="s">
        <v>8</v>
      </c>
      <c r="AL1943" s="2" t="s">
        <v>8</v>
      </c>
      <c r="AM1943" s="2" t="s">
        <v>712</v>
      </c>
      <c r="AN1943" s="2"/>
      <c r="AO1943" s="22">
        <v>0</v>
      </c>
      <c r="AP1943" s="22">
        <v>0</v>
      </c>
      <c r="AQ1943" s="22">
        <v>0</v>
      </c>
      <c r="AR1943" s="22">
        <v>0</v>
      </c>
      <c r="AS1943" s="25">
        <v>23000</v>
      </c>
      <c r="AT1943" s="25">
        <v>0</v>
      </c>
      <c r="AU1943" s="25">
        <v>31617</v>
      </c>
      <c r="AV1943" s="25">
        <v>0</v>
      </c>
      <c r="AW1943" s="25">
        <v>23000</v>
      </c>
      <c r="AX1943" s="25">
        <v>31617</v>
      </c>
      <c r="AY1943" s="25">
        <v>8617</v>
      </c>
    </row>
    <row r="1944" spans="2:51">
      <c r="B1944" s="5" t="s">
        <v>18</v>
      </c>
      <c r="C1944" s="2" t="s">
        <v>99</v>
      </c>
      <c r="D1944" s="2" t="s">
        <v>100</v>
      </c>
      <c r="E1944" s="2"/>
      <c r="F1944" s="2"/>
      <c r="G1944" s="3">
        <v>46256</v>
      </c>
      <c r="H1944" s="2" t="s">
        <v>8473</v>
      </c>
      <c r="I1944" s="3">
        <v>46256</v>
      </c>
      <c r="J1944" s="2" t="s">
        <v>8474</v>
      </c>
      <c r="K1944" s="2"/>
      <c r="L1944" s="2"/>
      <c r="M1944" s="2" t="s">
        <v>90</v>
      </c>
      <c r="N1944" s="3"/>
      <c r="O1944" s="2"/>
      <c r="P1944" s="2"/>
      <c r="Q1944" s="2" t="s">
        <v>30</v>
      </c>
      <c r="R1944" s="2" t="s">
        <v>30</v>
      </c>
      <c r="S1944" s="2"/>
      <c r="T1944" s="3"/>
      <c r="U1944" s="2"/>
      <c r="V1944" s="2"/>
      <c r="W1944" s="2" t="s">
        <v>1101</v>
      </c>
      <c r="X1944" s="2" t="s">
        <v>91</v>
      </c>
      <c r="Y1944" s="2" t="s">
        <v>1102</v>
      </c>
      <c r="Z1944" s="2" t="s">
        <v>149</v>
      </c>
      <c r="AA1944" s="2" t="s">
        <v>90</v>
      </c>
      <c r="AB1944" s="2"/>
      <c r="AC1944" s="2" t="s">
        <v>114</v>
      </c>
      <c r="AD1944" s="2">
        <v>1</v>
      </c>
      <c r="AE1944" s="2" t="s">
        <v>212</v>
      </c>
      <c r="AF1944" s="2" t="s">
        <v>213</v>
      </c>
      <c r="AG1944" s="2" t="s">
        <v>103</v>
      </c>
      <c r="AH1944" s="2" t="s">
        <v>214</v>
      </c>
      <c r="AI1944" s="2" t="s">
        <v>215</v>
      </c>
      <c r="AJ1944" s="2" t="s">
        <v>187</v>
      </c>
      <c r="AK1944" s="2" t="s">
        <v>6</v>
      </c>
      <c r="AL1944" s="2" t="s">
        <v>6</v>
      </c>
      <c r="AM1944" s="2" t="s">
        <v>188</v>
      </c>
      <c r="AN1944" s="2" t="s">
        <v>8475</v>
      </c>
      <c r="AO1944" s="22">
        <v>0</v>
      </c>
      <c r="AP1944" s="22">
        <v>811</v>
      </c>
      <c r="AQ1944" s="22">
        <v>920</v>
      </c>
      <c r="AR1944" s="22">
        <v>109</v>
      </c>
      <c r="AS1944" s="25">
        <v>41857.980000000003</v>
      </c>
      <c r="AT1944" s="25">
        <v>388.46</v>
      </c>
      <c r="AU1944" s="25">
        <v>46418</v>
      </c>
      <c r="AV1944" s="25">
        <v>0</v>
      </c>
      <c r="AW1944" s="25">
        <v>41469.519999999997</v>
      </c>
      <c r="AX1944" s="25">
        <v>46418</v>
      </c>
      <c r="AY1944" s="25">
        <v>4948.4799999999996</v>
      </c>
    </row>
    <row r="1945" spans="2:51">
      <c r="B1945" s="5" t="s">
        <v>18</v>
      </c>
      <c r="C1945" s="2" t="s">
        <v>99</v>
      </c>
      <c r="D1945" s="2" t="s">
        <v>100</v>
      </c>
      <c r="E1945" s="2"/>
      <c r="F1945" s="2"/>
      <c r="G1945" s="3">
        <v>46256</v>
      </c>
      <c r="H1945" s="2" t="s">
        <v>8476</v>
      </c>
      <c r="I1945" s="3">
        <v>46256</v>
      </c>
      <c r="J1945" s="2" t="s">
        <v>8477</v>
      </c>
      <c r="K1945" s="2"/>
      <c r="L1945" s="2"/>
      <c r="M1945" s="2" t="s">
        <v>90</v>
      </c>
      <c r="N1945" s="3"/>
      <c r="O1945" s="2"/>
      <c r="P1945" s="2"/>
      <c r="Q1945" s="2" t="s">
        <v>30</v>
      </c>
      <c r="R1945" s="2" t="s">
        <v>30</v>
      </c>
      <c r="S1945" s="2"/>
      <c r="T1945" s="3"/>
      <c r="U1945" s="2"/>
      <c r="V1945" s="2"/>
      <c r="W1945" s="2" t="s">
        <v>7020</v>
      </c>
      <c r="X1945" s="2" t="s">
        <v>91</v>
      </c>
      <c r="Y1945" s="2" t="s">
        <v>7021</v>
      </c>
      <c r="Z1945" s="2" t="s">
        <v>149</v>
      </c>
      <c r="AA1945" s="2" t="s">
        <v>90</v>
      </c>
      <c r="AB1945" s="2"/>
      <c r="AC1945" s="2" t="s">
        <v>114</v>
      </c>
      <c r="AD1945" s="2">
        <v>1</v>
      </c>
      <c r="AE1945" s="2" t="s">
        <v>212</v>
      </c>
      <c r="AF1945" s="2" t="s">
        <v>213</v>
      </c>
      <c r="AG1945" s="2" t="s">
        <v>103</v>
      </c>
      <c r="AH1945" s="2" t="s">
        <v>214</v>
      </c>
      <c r="AI1945" s="2" t="s">
        <v>215</v>
      </c>
      <c r="AJ1945" s="2" t="s">
        <v>268</v>
      </c>
      <c r="AK1945" s="2" t="s">
        <v>15</v>
      </c>
      <c r="AL1945" s="2" t="s">
        <v>269</v>
      </c>
      <c r="AM1945" s="2" t="s">
        <v>270</v>
      </c>
      <c r="AN1945" s="2"/>
      <c r="AO1945" s="22">
        <v>0</v>
      </c>
      <c r="AP1945" s="22">
        <v>548</v>
      </c>
      <c r="AQ1945" s="22">
        <v>1031</v>
      </c>
      <c r="AR1945" s="22">
        <v>483</v>
      </c>
      <c r="AS1945" s="25">
        <v>48558.8</v>
      </c>
      <c r="AT1945" s="25">
        <v>0</v>
      </c>
      <c r="AU1945" s="25">
        <v>31450</v>
      </c>
      <c r="AV1945" s="25">
        <v>0</v>
      </c>
      <c r="AW1945" s="25">
        <v>48558.8</v>
      </c>
      <c r="AX1945" s="25">
        <v>31450</v>
      </c>
      <c r="AY1945" s="25">
        <v>-17108.8</v>
      </c>
    </row>
    <row r="1946" spans="2:51">
      <c r="B1946" s="5" t="s">
        <v>18</v>
      </c>
      <c r="C1946" s="2" t="s">
        <v>99</v>
      </c>
      <c r="D1946" s="2" t="s">
        <v>100</v>
      </c>
      <c r="E1946" s="2"/>
      <c r="F1946" s="2"/>
      <c r="G1946" s="3">
        <v>46256</v>
      </c>
      <c r="H1946" s="2" t="s">
        <v>8478</v>
      </c>
      <c r="I1946" s="3">
        <v>46256</v>
      </c>
      <c r="J1946" s="2" t="s">
        <v>8479</v>
      </c>
      <c r="K1946" s="2"/>
      <c r="L1946" s="2"/>
      <c r="M1946" s="2" t="s">
        <v>90</v>
      </c>
      <c r="N1946" s="3"/>
      <c r="O1946" s="2"/>
      <c r="P1946" s="2"/>
      <c r="Q1946" s="2" t="s">
        <v>30</v>
      </c>
      <c r="R1946" s="2" t="s">
        <v>30</v>
      </c>
      <c r="S1946" s="2"/>
      <c r="T1946" s="3"/>
      <c r="U1946" s="2"/>
      <c r="V1946" s="2"/>
      <c r="W1946" s="2" t="s">
        <v>1121</v>
      </c>
      <c r="X1946" s="2" t="s">
        <v>91</v>
      </c>
      <c r="Y1946" s="2" t="s">
        <v>1102</v>
      </c>
      <c r="Z1946" s="2" t="s">
        <v>149</v>
      </c>
      <c r="AA1946" s="2" t="s">
        <v>90</v>
      </c>
      <c r="AB1946" s="2"/>
      <c r="AC1946" s="2" t="s">
        <v>114</v>
      </c>
      <c r="AD1946" s="2">
        <v>1</v>
      </c>
      <c r="AE1946" s="2" t="s">
        <v>212</v>
      </c>
      <c r="AF1946" s="2" t="s">
        <v>213</v>
      </c>
      <c r="AG1946" s="2" t="s">
        <v>103</v>
      </c>
      <c r="AH1946" s="2" t="s">
        <v>214</v>
      </c>
      <c r="AI1946" s="2" t="s">
        <v>215</v>
      </c>
      <c r="AJ1946" s="2" t="s">
        <v>327</v>
      </c>
      <c r="AK1946" s="2" t="s">
        <v>12</v>
      </c>
      <c r="AL1946" s="2" t="s">
        <v>12</v>
      </c>
      <c r="AM1946" s="2" t="s">
        <v>328</v>
      </c>
      <c r="AN1946" s="2"/>
      <c r="AO1946" s="22">
        <v>0</v>
      </c>
      <c r="AP1946" s="22">
        <v>870</v>
      </c>
      <c r="AQ1946" s="22">
        <v>1084</v>
      </c>
      <c r="AR1946" s="22">
        <v>214</v>
      </c>
      <c r="AS1946" s="25">
        <v>48319.040000000001</v>
      </c>
      <c r="AT1946" s="25">
        <v>352.99</v>
      </c>
      <c r="AU1946" s="25">
        <v>39500</v>
      </c>
      <c r="AV1946" s="25">
        <v>0</v>
      </c>
      <c r="AW1946" s="25">
        <v>47966.05</v>
      </c>
      <c r="AX1946" s="25">
        <v>39500</v>
      </c>
      <c r="AY1946" s="25">
        <v>-8466.0499999999993</v>
      </c>
    </row>
    <row r="1947" spans="2:51" hidden="1">
      <c r="B1947" s="5" t="s">
        <v>18</v>
      </c>
      <c r="C1947" s="2" t="s">
        <v>99</v>
      </c>
      <c r="D1947" s="2" t="s">
        <v>100</v>
      </c>
      <c r="E1947" s="2"/>
      <c r="F1947" s="2"/>
      <c r="G1947" s="3">
        <v>46256</v>
      </c>
      <c r="H1947" s="2" t="s">
        <v>8480</v>
      </c>
      <c r="I1947" s="3">
        <v>46256</v>
      </c>
      <c r="J1947" s="2" t="s">
        <v>8481</v>
      </c>
      <c r="K1947" s="2"/>
      <c r="L1947" s="2"/>
      <c r="M1947" s="2" t="s">
        <v>90</v>
      </c>
      <c r="N1947" s="3"/>
      <c r="O1947" s="2"/>
      <c r="P1947" s="2"/>
      <c r="Q1947" s="2" t="s">
        <v>26</v>
      </c>
      <c r="R1947" s="2" t="s">
        <v>26</v>
      </c>
      <c r="S1947" s="2"/>
      <c r="T1947" s="3"/>
      <c r="U1947" s="2"/>
      <c r="V1947" s="2"/>
      <c r="W1947" s="2" t="s">
        <v>601</v>
      </c>
      <c r="X1947" s="2" t="s">
        <v>101</v>
      </c>
      <c r="Y1947" s="2" t="s">
        <v>494</v>
      </c>
      <c r="Z1947" s="2" t="s">
        <v>92</v>
      </c>
      <c r="AA1947" s="2" t="s">
        <v>90</v>
      </c>
      <c r="AB1947" s="2"/>
      <c r="AC1947" s="2" t="s">
        <v>93</v>
      </c>
      <c r="AD1947" s="2">
        <v>1</v>
      </c>
      <c r="AE1947" s="2" t="s">
        <v>692</v>
      </c>
      <c r="AF1947" s="2" t="s">
        <v>693</v>
      </c>
      <c r="AG1947" s="2" t="s">
        <v>103</v>
      </c>
      <c r="AH1947" s="2" t="s">
        <v>2</v>
      </c>
      <c r="AI1947" s="2" t="s">
        <v>699</v>
      </c>
      <c r="AJ1947" s="2" t="s">
        <v>138</v>
      </c>
      <c r="AK1947" s="2" t="s">
        <v>103</v>
      </c>
      <c r="AL1947" s="2" t="s">
        <v>103</v>
      </c>
      <c r="AM1947" s="2" t="s">
        <v>169</v>
      </c>
      <c r="AN1947" s="2" t="s">
        <v>8482</v>
      </c>
      <c r="AO1947" s="22">
        <v>0</v>
      </c>
      <c r="AP1947" s="22">
        <v>0</v>
      </c>
      <c r="AQ1947" s="22">
        <v>0</v>
      </c>
      <c r="AR1947" s="22">
        <v>0</v>
      </c>
      <c r="AS1947" s="25">
        <v>6250</v>
      </c>
      <c r="AT1947" s="25">
        <v>0</v>
      </c>
      <c r="AU1947" s="25">
        <v>6357</v>
      </c>
      <c r="AV1947" s="25">
        <v>0</v>
      </c>
      <c r="AW1947" s="25">
        <v>6250</v>
      </c>
      <c r="AX1947" s="25">
        <v>6357</v>
      </c>
      <c r="AY1947" s="25">
        <v>107</v>
      </c>
    </row>
    <row r="1948" spans="2:51" hidden="1">
      <c r="B1948" s="5" t="s">
        <v>18</v>
      </c>
      <c r="C1948" s="2" t="s">
        <v>107</v>
      </c>
      <c r="D1948" s="2" t="s">
        <v>100</v>
      </c>
      <c r="E1948" s="2"/>
      <c r="F1948" s="2" t="s">
        <v>88</v>
      </c>
      <c r="G1948" s="3">
        <v>46256</v>
      </c>
      <c r="H1948" s="2" t="s">
        <v>8483</v>
      </c>
      <c r="I1948" s="3">
        <v>46256</v>
      </c>
      <c r="J1948" s="2" t="s">
        <v>8484</v>
      </c>
      <c r="K1948" s="2"/>
      <c r="L1948" s="2"/>
      <c r="M1948" s="2" t="s">
        <v>90</v>
      </c>
      <c r="N1948" s="3"/>
      <c r="O1948" s="2"/>
      <c r="P1948" s="2"/>
      <c r="Q1948" s="2" t="s">
        <v>537</v>
      </c>
      <c r="R1948" s="2" t="s">
        <v>537</v>
      </c>
      <c r="S1948" s="2"/>
      <c r="T1948" s="3"/>
      <c r="U1948" s="2"/>
      <c r="V1948" s="2"/>
      <c r="W1948" s="2" t="s">
        <v>468</v>
      </c>
      <c r="X1948" s="2" t="s">
        <v>113</v>
      </c>
      <c r="Y1948" s="2" t="s">
        <v>473</v>
      </c>
      <c r="Z1948" s="2" t="s">
        <v>92</v>
      </c>
      <c r="AA1948" s="2" t="s">
        <v>90</v>
      </c>
      <c r="AB1948" s="2"/>
      <c r="AC1948" s="2" t="s">
        <v>93</v>
      </c>
      <c r="AD1948" s="2">
        <v>1</v>
      </c>
      <c r="AE1948" s="2" t="s">
        <v>108</v>
      </c>
      <c r="AF1948" s="2" t="s">
        <v>109</v>
      </c>
      <c r="AG1948" s="2" t="s">
        <v>103</v>
      </c>
      <c r="AH1948" s="2" t="s">
        <v>106</v>
      </c>
      <c r="AI1948" s="2" t="s">
        <v>109</v>
      </c>
      <c r="AJ1948" s="2" t="s">
        <v>110</v>
      </c>
      <c r="AK1948" s="2" t="s">
        <v>111</v>
      </c>
      <c r="AL1948" s="2" t="s">
        <v>103</v>
      </c>
      <c r="AM1948" s="2" t="s">
        <v>104</v>
      </c>
      <c r="AN1948" s="2" t="s">
        <v>8485</v>
      </c>
      <c r="AO1948" s="22">
        <v>0</v>
      </c>
      <c r="AP1948" s="22">
        <v>0</v>
      </c>
      <c r="AQ1948" s="22">
        <v>0</v>
      </c>
      <c r="AR1948" s="22">
        <v>0</v>
      </c>
      <c r="AS1948" s="25">
        <v>8300</v>
      </c>
      <c r="AT1948" s="25">
        <v>0</v>
      </c>
      <c r="AU1948" s="25">
        <v>9899.1200000000008</v>
      </c>
      <c r="AV1948" s="25">
        <v>0</v>
      </c>
      <c r="AW1948" s="25">
        <v>8300</v>
      </c>
      <c r="AX1948" s="25">
        <v>9899.1200000000008</v>
      </c>
      <c r="AY1948" s="25">
        <v>1599.12</v>
      </c>
    </row>
    <row r="1949" spans="2:51" hidden="1">
      <c r="B1949" s="5" t="s">
        <v>18</v>
      </c>
      <c r="C1949" s="2" t="s">
        <v>107</v>
      </c>
      <c r="D1949" s="2" t="s">
        <v>100</v>
      </c>
      <c r="E1949" s="2"/>
      <c r="F1949" s="2" t="s">
        <v>88</v>
      </c>
      <c r="G1949" s="3">
        <v>46256</v>
      </c>
      <c r="H1949" s="2" t="s">
        <v>8486</v>
      </c>
      <c r="I1949" s="3">
        <v>46256</v>
      </c>
      <c r="J1949" s="2" t="s">
        <v>8487</v>
      </c>
      <c r="K1949" s="2"/>
      <c r="L1949" s="2"/>
      <c r="M1949" s="2" t="s">
        <v>90</v>
      </c>
      <c r="N1949" s="3"/>
      <c r="O1949" s="2"/>
      <c r="P1949" s="2"/>
      <c r="Q1949" s="2" t="s">
        <v>537</v>
      </c>
      <c r="R1949" s="2" t="s">
        <v>537</v>
      </c>
      <c r="S1949" s="2"/>
      <c r="T1949" s="3"/>
      <c r="U1949" s="2"/>
      <c r="V1949" s="2"/>
      <c r="W1949" s="2" t="s">
        <v>734</v>
      </c>
      <c r="X1949" s="2" t="s">
        <v>151</v>
      </c>
      <c r="Y1949" s="2" t="s">
        <v>360</v>
      </c>
      <c r="Z1949" s="2" t="s">
        <v>92</v>
      </c>
      <c r="AA1949" s="2" t="s">
        <v>90</v>
      </c>
      <c r="AB1949" s="2"/>
      <c r="AC1949" s="2" t="s">
        <v>93</v>
      </c>
      <c r="AD1949" s="2">
        <v>1</v>
      </c>
      <c r="AE1949" s="2" t="s">
        <v>108</v>
      </c>
      <c r="AF1949" s="2" t="s">
        <v>109</v>
      </c>
      <c r="AG1949" s="2" t="s">
        <v>103</v>
      </c>
      <c r="AH1949" s="2" t="s">
        <v>106</v>
      </c>
      <c r="AI1949" s="2" t="s">
        <v>109</v>
      </c>
      <c r="AJ1949" s="2" t="s">
        <v>110</v>
      </c>
      <c r="AK1949" s="2" t="s">
        <v>111</v>
      </c>
      <c r="AL1949" s="2" t="s">
        <v>103</v>
      </c>
      <c r="AM1949" s="2" t="s">
        <v>104</v>
      </c>
      <c r="AN1949" s="2" t="s">
        <v>8488</v>
      </c>
      <c r="AO1949" s="22">
        <v>0</v>
      </c>
      <c r="AP1949" s="22">
        <v>0</v>
      </c>
      <c r="AQ1949" s="22">
        <v>0</v>
      </c>
      <c r="AR1949" s="22">
        <v>0</v>
      </c>
      <c r="AS1949" s="25">
        <v>8300</v>
      </c>
      <c r="AT1949" s="25">
        <v>0</v>
      </c>
      <c r="AU1949" s="25">
        <v>9934.66</v>
      </c>
      <c r="AV1949" s="25">
        <v>0</v>
      </c>
      <c r="AW1949" s="25">
        <v>8300</v>
      </c>
      <c r="AX1949" s="25">
        <v>9934.66</v>
      </c>
      <c r="AY1949" s="25">
        <v>1634.66</v>
      </c>
    </row>
    <row r="1950" spans="2:51" hidden="1">
      <c r="B1950" s="5" t="s">
        <v>18</v>
      </c>
      <c r="C1950" s="2" t="s">
        <v>107</v>
      </c>
      <c r="D1950" s="2" t="s">
        <v>100</v>
      </c>
      <c r="E1950" s="2"/>
      <c r="F1950" s="2" t="s">
        <v>88</v>
      </c>
      <c r="G1950" s="3">
        <v>46256</v>
      </c>
      <c r="H1950" s="2" t="s">
        <v>8489</v>
      </c>
      <c r="I1950" s="3">
        <v>46256</v>
      </c>
      <c r="J1950" s="2" t="s">
        <v>8490</v>
      </c>
      <c r="K1950" s="2"/>
      <c r="L1950" s="2"/>
      <c r="M1950" s="2" t="s">
        <v>90</v>
      </c>
      <c r="N1950" s="3"/>
      <c r="O1950" s="2"/>
      <c r="P1950" s="2"/>
      <c r="Q1950" s="2" t="s">
        <v>537</v>
      </c>
      <c r="R1950" s="2" t="s">
        <v>537</v>
      </c>
      <c r="S1950" s="2"/>
      <c r="T1950" s="3"/>
      <c r="U1950" s="2"/>
      <c r="V1950" s="2"/>
      <c r="W1950" s="2" t="s">
        <v>685</v>
      </c>
      <c r="X1950" s="2" t="s">
        <v>151</v>
      </c>
      <c r="Y1950" s="2" t="s">
        <v>647</v>
      </c>
      <c r="Z1950" s="2" t="s">
        <v>92</v>
      </c>
      <c r="AA1950" s="2" t="s">
        <v>90</v>
      </c>
      <c r="AB1950" s="2"/>
      <c r="AC1950" s="2" t="s">
        <v>93</v>
      </c>
      <c r="AD1950" s="2">
        <v>1</v>
      </c>
      <c r="AE1950" s="2" t="s">
        <v>108</v>
      </c>
      <c r="AF1950" s="2" t="s">
        <v>109</v>
      </c>
      <c r="AG1950" s="2" t="s">
        <v>103</v>
      </c>
      <c r="AH1950" s="2" t="s">
        <v>106</v>
      </c>
      <c r="AI1950" s="2" t="s">
        <v>109</v>
      </c>
      <c r="AJ1950" s="2" t="s">
        <v>110</v>
      </c>
      <c r="AK1950" s="2" t="s">
        <v>111</v>
      </c>
      <c r="AL1950" s="2" t="s">
        <v>103</v>
      </c>
      <c r="AM1950" s="2" t="s">
        <v>104</v>
      </c>
      <c r="AN1950" s="2" t="s">
        <v>8491</v>
      </c>
      <c r="AO1950" s="22">
        <v>0</v>
      </c>
      <c r="AP1950" s="22">
        <v>0</v>
      </c>
      <c r="AQ1950" s="22">
        <v>0</v>
      </c>
      <c r="AR1950" s="22">
        <v>0</v>
      </c>
      <c r="AS1950" s="25">
        <v>16600</v>
      </c>
      <c r="AT1950" s="25">
        <v>0</v>
      </c>
      <c r="AU1950" s="25">
        <v>19744.919999999998</v>
      </c>
      <c r="AV1950" s="25">
        <v>0</v>
      </c>
      <c r="AW1950" s="25">
        <v>16600</v>
      </c>
      <c r="AX1950" s="25">
        <v>19744.919999999998</v>
      </c>
      <c r="AY1950" s="25">
        <v>3144.92</v>
      </c>
    </row>
    <row r="1951" spans="2:51" hidden="1">
      <c r="B1951" s="5" t="s">
        <v>18</v>
      </c>
      <c r="C1951" s="2" t="s">
        <v>107</v>
      </c>
      <c r="D1951" s="2" t="s">
        <v>100</v>
      </c>
      <c r="E1951" s="2"/>
      <c r="F1951" s="2" t="s">
        <v>88</v>
      </c>
      <c r="G1951" s="3">
        <v>46256</v>
      </c>
      <c r="H1951" s="2" t="s">
        <v>8492</v>
      </c>
      <c r="I1951" s="3">
        <v>46256</v>
      </c>
      <c r="J1951" s="2" t="s">
        <v>8493</v>
      </c>
      <c r="K1951" s="2"/>
      <c r="L1951" s="2"/>
      <c r="M1951" s="2" t="s">
        <v>90</v>
      </c>
      <c r="N1951" s="3"/>
      <c r="O1951" s="2"/>
      <c r="P1951" s="2"/>
      <c r="Q1951" s="2" t="s">
        <v>537</v>
      </c>
      <c r="R1951" s="2" t="s">
        <v>537</v>
      </c>
      <c r="S1951" s="2"/>
      <c r="T1951" s="3"/>
      <c r="U1951" s="2"/>
      <c r="V1951" s="2"/>
      <c r="W1951" s="2" t="s">
        <v>532</v>
      </c>
      <c r="X1951" s="2" t="s">
        <v>151</v>
      </c>
      <c r="Y1951" s="2" t="s">
        <v>262</v>
      </c>
      <c r="Z1951" s="2" t="s">
        <v>92</v>
      </c>
      <c r="AA1951" s="2" t="s">
        <v>90</v>
      </c>
      <c r="AB1951" s="2"/>
      <c r="AC1951" s="2" t="s">
        <v>93</v>
      </c>
      <c r="AD1951" s="2">
        <v>1</v>
      </c>
      <c r="AE1951" s="2" t="s">
        <v>110</v>
      </c>
      <c r="AF1951" s="2" t="s">
        <v>111</v>
      </c>
      <c r="AG1951" s="2" t="s">
        <v>103</v>
      </c>
      <c r="AH1951" s="2" t="s">
        <v>104</v>
      </c>
      <c r="AI1951" s="2" t="s">
        <v>381</v>
      </c>
      <c r="AJ1951" s="2" t="s">
        <v>108</v>
      </c>
      <c r="AK1951" s="2" t="s">
        <v>109</v>
      </c>
      <c r="AL1951" s="2" t="s">
        <v>103</v>
      </c>
      <c r="AM1951" s="2" t="s">
        <v>106</v>
      </c>
      <c r="AN1951" s="2" t="s">
        <v>8494</v>
      </c>
      <c r="AO1951" s="22">
        <v>0</v>
      </c>
      <c r="AP1951" s="22">
        <v>0</v>
      </c>
      <c r="AQ1951" s="22">
        <v>0</v>
      </c>
      <c r="AR1951" s="22">
        <v>0</v>
      </c>
      <c r="AS1951" s="25">
        <v>5500</v>
      </c>
      <c r="AT1951" s="25">
        <v>0</v>
      </c>
      <c r="AU1951" s="25">
        <v>7864</v>
      </c>
      <c r="AV1951" s="25">
        <v>0</v>
      </c>
      <c r="AW1951" s="25">
        <v>5500</v>
      </c>
      <c r="AX1951" s="25">
        <v>7864</v>
      </c>
      <c r="AY1951" s="25">
        <v>2364</v>
      </c>
    </row>
    <row r="1952" spans="2:51" hidden="1">
      <c r="B1952" s="5" t="s">
        <v>18</v>
      </c>
      <c r="C1952" s="2" t="s">
        <v>107</v>
      </c>
      <c r="D1952" s="2" t="s">
        <v>100</v>
      </c>
      <c r="E1952" s="2"/>
      <c r="F1952" s="2" t="s">
        <v>88</v>
      </c>
      <c r="G1952" s="3">
        <v>46256</v>
      </c>
      <c r="H1952" s="2" t="s">
        <v>8495</v>
      </c>
      <c r="I1952" s="3">
        <v>46256</v>
      </c>
      <c r="J1952" s="2" t="s">
        <v>8496</v>
      </c>
      <c r="K1952" s="2"/>
      <c r="L1952" s="2"/>
      <c r="M1952" s="2" t="s">
        <v>90</v>
      </c>
      <c r="N1952" s="3"/>
      <c r="O1952" s="2"/>
      <c r="P1952" s="2"/>
      <c r="Q1952" s="2" t="s">
        <v>537</v>
      </c>
      <c r="R1952" s="2" t="s">
        <v>537</v>
      </c>
      <c r="S1952" s="2"/>
      <c r="T1952" s="3"/>
      <c r="U1952" s="2"/>
      <c r="V1952" s="2"/>
      <c r="W1952" s="2" t="s">
        <v>755</v>
      </c>
      <c r="X1952" s="2" t="s">
        <v>261</v>
      </c>
      <c r="Y1952" s="2" t="s">
        <v>665</v>
      </c>
      <c r="Z1952" s="2" t="s">
        <v>92</v>
      </c>
      <c r="AA1952" s="2" t="s">
        <v>90</v>
      </c>
      <c r="AB1952" s="2"/>
      <c r="AC1952" s="2" t="s">
        <v>93</v>
      </c>
      <c r="AD1952" s="2">
        <v>1</v>
      </c>
      <c r="AE1952" s="2" t="s">
        <v>108</v>
      </c>
      <c r="AF1952" s="2" t="s">
        <v>109</v>
      </c>
      <c r="AG1952" s="2" t="s">
        <v>103</v>
      </c>
      <c r="AH1952" s="2" t="s">
        <v>106</v>
      </c>
      <c r="AI1952" s="2" t="s">
        <v>109</v>
      </c>
      <c r="AJ1952" s="2" t="s">
        <v>110</v>
      </c>
      <c r="AK1952" s="2" t="s">
        <v>111</v>
      </c>
      <c r="AL1952" s="2" t="s">
        <v>103</v>
      </c>
      <c r="AM1952" s="2" t="s">
        <v>104</v>
      </c>
      <c r="AN1952" s="2" t="s">
        <v>8497</v>
      </c>
      <c r="AO1952" s="22">
        <v>0</v>
      </c>
      <c r="AP1952" s="22">
        <v>0</v>
      </c>
      <c r="AQ1952" s="22">
        <v>0</v>
      </c>
      <c r="AR1952" s="22">
        <v>0</v>
      </c>
      <c r="AS1952" s="25">
        <v>8300</v>
      </c>
      <c r="AT1952" s="25">
        <v>0</v>
      </c>
      <c r="AU1952" s="25">
        <v>9916.89</v>
      </c>
      <c r="AV1952" s="25">
        <v>0</v>
      </c>
      <c r="AW1952" s="25">
        <v>8300</v>
      </c>
      <c r="AX1952" s="25">
        <v>9916.89</v>
      </c>
      <c r="AY1952" s="25">
        <v>1616.89</v>
      </c>
    </row>
    <row r="1953" spans="2:51" hidden="1">
      <c r="B1953" s="5" t="s">
        <v>18</v>
      </c>
      <c r="C1953" s="2" t="s">
        <v>107</v>
      </c>
      <c r="D1953" s="2" t="s">
        <v>100</v>
      </c>
      <c r="E1953" s="2"/>
      <c r="F1953" s="2" t="s">
        <v>88</v>
      </c>
      <c r="G1953" s="3">
        <v>46256</v>
      </c>
      <c r="H1953" s="2" t="s">
        <v>8498</v>
      </c>
      <c r="I1953" s="3">
        <v>46256</v>
      </c>
      <c r="J1953" s="2" t="s">
        <v>8499</v>
      </c>
      <c r="K1953" s="2"/>
      <c r="L1953" s="2"/>
      <c r="M1953" s="2" t="s">
        <v>90</v>
      </c>
      <c r="N1953" s="3"/>
      <c r="O1953" s="2"/>
      <c r="P1953" s="2"/>
      <c r="Q1953" s="2" t="s">
        <v>537</v>
      </c>
      <c r="R1953" s="2" t="s">
        <v>537</v>
      </c>
      <c r="S1953" s="2"/>
      <c r="T1953" s="3"/>
      <c r="U1953" s="2"/>
      <c r="V1953" s="2"/>
      <c r="W1953" s="2" t="s">
        <v>608</v>
      </c>
      <c r="X1953" s="2" t="s">
        <v>113</v>
      </c>
      <c r="Y1953" s="2" t="s">
        <v>841</v>
      </c>
      <c r="Z1953" s="2" t="s">
        <v>92</v>
      </c>
      <c r="AA1953" s="2" t="s">
        <v>90</v>
      </c>
      <c r="AB1953" s="2"/>
      <c r="AC1953" s="2" t="s">
        <v>93</v>
      </c>
      <c r="AD1953" s="2">
        <v>1</v>
      </c>
      <c r="AE1953" s="2" t="s">
        <v>108</v>
      </c>
      <c r="AF1953" s="2" t="s">
        <v>109</v>
      </c>
      <c r="AG1953" s="2" t="s">
        <v>103</v>
      </c>
      <c r="AH1953" s="2" t="s">
        <v>106</v>
      </c>
      <c r="AI1953" s="2" t="s">
        <v>109</v>
      </c>
      <c r="AJ1953" s="2" t="s">
        <v>110</v>
      </c>
      <c r="AK1953" s="2" t="s">
        <v>111</v>
      </c>
      <c r="AL1953" s="2" t="s">
        <v>103</v>
      </c>
      <c r="AM1953" s="2" t="s">
        <v>104</v>
      </c>
      <c r="AN1953" s="2" t="s">
        <v>8500</v>
      </c>
      <c r="AO1953" s="22">
        <v>0</v>
      </c>
      <c r="AP1953" s="22">
        <v>0</v>
      </c>
      <c r="AQ1953" s="22">
        <v>0</v>
      </c>
      <c r="AR1953" s="22">
        <v>0</v>
      </c>
      <c r="AS1953" s="25">
        <v>8300</v>
      </c>
      <c r="AT1953" s="25">
        <v>0</v>
      </c>
      <c r="AU1953" s="25">
        <v>9899.1200000000008</v>
      </c>
      <c r="AV1953" s="25">
        <v>0</v>
      </c>
      <c r="AW1953" s="25">
        <v>8300</v>
      </c>
      <c r="AX1953" s="25">
        <v>9899.1200000000008</v>
      </c>
      <c r="AY1953" s="25">
        <v>1599.12</v>
      </c>
    </row>
    <row r="1954" spans="2:51" hidden="1">
      <c r="B1954" s="5" t="s">
        <v>18</v>
      </c>
      <c r="C1954" s="2" t="s">
        <v>99</v>
      </c>
      <c r="D1954" s="2" t="s">
        <v>100</v>
      </c>
      <c r="E1954" s="2"/>
      <c r="F1954" s="2"/>
      <c r="G1954" s="3">
        <v>46256</v>
      </c>
      <c r="H1954" s="2" t="s">
        <v>8501</v>
      </c>
      <c r="I1954" s="3">
        <v>46256</v>
      </c>
      <c r="J1954" s="2" t="s">
        <v>8502</v>
      </c>
      <c r="K1954" s="2"/>
      <c r="L1954" s="2"/>
      <c r="M1954" s="2" t="s">
        <v>90</v>
      </c>
      <c r="N1954" s="3"/>
      <c r="O1954" s="2" t="s">
        <v>8503</v>
      </c>
      <c r="P1954" s="2"/>
      <c r="Q1954" s="2" t="s">
        <v>26</v>
      </c>
      <c r="R1954" s="2" t="s">
        <v>26</v>
      </c>
      <c r="S1954" s="2"/>
      <c r="T1954" s="3"/>
      <c r="U1954" s="2"/>
      <c r="V1954" s="2"/>
      <c r="W1954" s="2" t="s">
        <v>5267</v>
      </c>
      <c r="X1954" s="2" t="s">
        <v>91</v>
      </c>
      <c r="Y1954" s="2" t="s">
        <v>519</v>
      </c>
      <c r="Z1954" s="2" t="s">
        <v>92</v>
      </c>
      <c r="AA1954" s="2" t="s">
        <v>90</v>
      </c>
      <c r="AB1954" s="2"/>
      <c r="AC1954" s="2" t="s">
        <v>93</v>
      </c>
      <c r="AD1954" s="2">
        <v>1</v>
      </c>
      <c r="AE1954" s="2" t="s">
        <v>692</v>
      </c>
      <c r="AF1954" s="2" t="s">
        <v>693</v>
      </c>
      <c r="AG1954" s="2" t="s">
        <v>103</v>
      </c>
      <c r="AH1954" s="2" t="s">
        <v>2</v>
      </c>
      <c r="AI1954" s="2" t="s">
        <v>699</v>
      </c>
      <c r="AJ1954" s="2" t="s">
        <v>731</v>
      </c>
      <c r="AK1954" s="2" t="s">
        <v>732</v>
      </c>
      <c r="AL1954" s="2" t="s">
        <v>103</v>
      </c>
      <c r="AM1954" s="2" t="s">
        <v>169</v>
      </c>
      <c r="AN1954" s="2"/>
      <c r="AO1954" s="22">
        <v>0</v>
      </c>
      <c r="AP1954" s="22">
        <v>0</v>
      </c>
      <c r="AQ1954" s="22">
        <v>0</v>
      </c>
      <c r="AR1954" s="22">
        <v>0</v>
      </c>
      <c r="AS1954" s="25">
        <v>5000</v>
      </c>
      <c r="AT1954" s="25">
        <v>0</v>
      </c>
      <c r="AU1954" s="25">
        <v>5729</v>
      </c>
      <c r="AV1954" s="25">
        <v>0</v>
      </c>
      <c r="AW1954" s="25">
        <v>5000</v>
      </c>
      <c r="AX1954" s="25">
        <v>5729</v>
      </c>
      <c r="AY1954" s="25">
        <v>729</v>
      </c>
    </row>
    <row r="1955" spans="2:51" hidden="1">
      <c r="B1955" s="5" t="s">
        <v>18</v>
      </c>
      <c r="C1955" s="2" t="s">
        <v>99</v>
      </c>
      <c r="D1955" s="2" t="s">
        <v>100</v>
      </c>
      <c r="E1955" s="2"/>
      <c r="F1955" s="2"/>
      <c r="G1955" s="3">
        <v>46256</v>
      </c>
      <c r="H1955" s="2" t="s">
        <v>8504</v>
      </c>
      <c r="I1955" s="3">
        <v>46256</v>
      </c>
      <c r="J1955" s="2" t="s">
        <v>8505</v>
      </c>
      <c r="K1955" s="2"/>
      <c r="L1955" s="2"/>
      <c r="M1955" s="2" t="s">
        <v>90</v>
      </c>
      <c r="N1955" s="3"/>
      <c r="O1955" s="2" t="s">
        <v>8506</v>
      </c>
      <c r="P1955" s="2"/>
      <c r="Q1955" s="2" t="s">
        <v>26</v>
      </c>
      <c r="R1955" s="2" t="s">
        <v>26</v>
      </c>
      <c r="S1955" s="2"/>
      <c r="T1955" s="3"/>
      <c r="U1955" s="2"/>
      <c r="V1955" s="2"/>
      <c r="W1955" s="2" t="s">
        <v>579</v>
      </c>
      <c r="X1955" s="2" t="s">
        <v>91</v>
      </c>
      <c r="Y1955" s="2" t="s">
        <v>519</v>
      </c>
      <c r="Z1955" s="2" t="s">
        <v>92</v>
      </c>
      <c r="AA1955" s="2" t="s">
        <v>90</v>
      </c>
      <c r="AB1955" s="2"/>
      <c r="AC1955" s="2" t="s">
        <v>93</v>
      </c>
      <c r="AD1955" s="2">
        <v>1</v>
      </c>
      <c r="AE1955" s="2" t="s">
        <v>692</v>
      </c>
      <c r="AF1955" s="2" t="s">
        <v>693</v>
      </c>
      <c r="AG1955" s="2" t="s">
        <v>103</v>
      </c>
      <c r="AH1955" s="2" t="s">
        <v>2</v>
      </c>
      <c r="AI1955" s="2" t="s">
        <v>699</v>
      </c>
      <c r="AJ1955" s="2" t="s">
        <v>731</v>
      </c>
      <c r="AK1955" s="2" t="s">
        <v>732</v>
      </c>
      <c r="AL1955" s="2" t="s">
        <v>103</v>
      </c>
      <c r="AM1955" s="2" t="s">
        <v>169</v>
      </c>
      <c r="AN1955" s="2"/>
      <c r="AO1955" s="22">
        <v>0</v>
      </c>
      <c r="AP1955" s="22">
        <v>0</v>
      </c>
      <c r="AQ1955" s="22">
        <v>0</v>
      </c>
      <c r="AR1955" s="22">
        <v>0</v>
      </c>
      <c r="AS1955" s="25">
        <v>5000</v>
      </c>
      <c r="AT1955" s="25">
        <v>0</v>
      </c>
      <c r="AU1955" s="25">
        <v>5729</v>
      </c>
      <c r="AV1955" s="25">
        <v>0</v>
      </c>
      <c r="AW1955" s="25">
        <v>5000</v>
      </c>
      <c r="AX1955" s="25">
        <v>5729</v>
      </c>
      <c r="AY1955" s="25">
        <v>729</v>
      </c>
    </row>
    <row r="1956" spans="2:51" hidden="1">
      <c r="B1956" s="5" t="s">
        <v>18</v>
      </c>
      <c r="C1956" s="2" t="s">
        <v>99</v>
      </c>
      <c r="D1956" s="2" t="s">
        <v>100</v>
      </c>
      <c r="E1956" s="2"/>
      <c r="F1956" s="2"/>
      <c r="G1956" s="3">
        <v>46256</v>
      </c>
      <c r="H1956" s="2" t="s">
        <v>8507</v>
      </c>
      <c r="I1956" s="3">
        <v>46256</v>
      </c>
      <c r="J1956" s="2" t="s">
        <v>8508</v>
      </c>
      <c r="K1956" s="2"/>
      <c r="L1956" s="2"/>
      <c r="M1956" s="2" t="s">
        <v>90</v>
      </c>
      <c r="N1956" s="3"/>
      <c r="O1956" s="2" t="s">
        <v>8509</v>
      </c>
      <c r="P1956" s="2"/>
      <c r="Q1956" s="2" t="s">
        <v>26</v>
      </c>
      <c r="R1956" s="2" t="s">
        <v>26</v>
      </c>
      <c r="S1956" s="2"/>
      <c r="T1956" s="3"/>
      <c r="U1956" s="2"/>
      <c r="V1956" s="2"/>
      <c r="W1956" s="2" t="s">
        <v>579</v>
      </c>
      <c r="X1956" s="2" t="s">
        <v>91</v>
      </c>
      <c r="Y1956" s="2" t="s">
        <v>519</v>
      </c>
      <c r="Z1956" s="2" t="s">
        <v>92</v>
      </c>
      <c r="AA1956" s="2" t="s">
        <v>90</v>
      </c>
      <c r="AB1956" s="2"/>
      <c r="AC1956" s="2" t="s">
        <v>93</v>
      </c>
      <c r="AD1956" s="2">
        <v>1</v>
      </c>
      <c r="AE1956" s="2" t="s">
        <v>692</v>
      </c>
      <c r="AF1956" s="2" t="s">
        <v>693</v>
      </c>
      <c r="AG1956" s="2" t="s">
        <v>103</v>
      </c>
      <c r="AH1956" s="2" t="s">
        <v>2</v>
      </c>
      <c r="AI1956" s="2" t="s">
        <v>699</v>
      </c>
      <c r="AJ1956" s="2" t="s">
        <v>731</v>
      </c>
      <c r="AK1956" s="2" t="s">
        <v>732</v>
      </c>
      <c r="AL1956" s="2" t="s">
        <v>103</v>
      </c>
      <c r="AM1956" s="2" t="s">
        <v>169</v>
      </c>
      <c r="AN1956" s="2"/>
      <c r="AO1956" s="22">
        <v>0</v>
      </c>
      <c r="AP1956" s="22">
        <v>0</v>
      </c>
      <c r="AQ1956" s="22">
        <v>0</v>
      </c>
      <c r="AR1956" s="22">
        <v>0</v>
      </c>
      <c r="AS1956" s="25">
        <v>5000</v>
      </c>
      <c r="AT1956" s="25">
        <v>0</v>
      </c>
      <c r="AU1956" s="25">
        <v>5729</v>
      </c>
      <c r="AV1956" s="25">
        <v>0</v>
      </c>
      <c r="AW1956" s="25">
        <v>5000</v>
      </c>
      <c r="AX1956" s="25">
        <v>5729</v>
      </c>
      <c r="AY1956" s="25">
        <v>729</v>
      </c>
    </row>
    <row r="1957" spans="2:51" hidden="1">
      <c r="B1957" s="5" t="s">
        <v>18</v>
      </c>
      <c r="C1957" s="2" t="s">
        <v>99</v>
      </c>
      <c r="D1957" s="2"/>
      <c r="E1957" s="2" t="s">
        <v>1455</v>
      </c>
      <c r="F1957" s="2"/>
      <c r="G1957" s="3">
        <v>46256</v>
      </c>
      <c r="H1957" s="2" t="s">
        <v>8510</v>
      </c>
      <c r="I1957" s="3">
        <v>46256</v>
      </c>
      <c r="J1957" s="2" t="s">
        <v>8511</v>
      </c>
      <c r="K1957" s="2"/>
      <c r="L1957" s="2"/>
      <c r="M1957" s="2" t="s">
        <v>90</v>
      </c>
      <c r="N1957" s="3"/>
      <c r="O1957" s="2" t="s">
        <v>8512</v>
      </c>
      <c r="P1957" s="2"/>
      <c r="Q1957" s="2" t="s">
        <v>24</v>
      </c>
      <c r="R1957" s="2" t="s">
        <v>24</v>
      </c>
      <c r="S1957" s="2"/>
      <c r="T1957" s="3"/>
      <c r="U1957" s="2"/>
      <c r="V1957" s="2"/>
      <c r="W1957" s="2" t="s">
        <v>8462</v>
      </c>
      <c r="X1957" s="2" t="s">
        <v>118</v>
      </c>
      <c r="Y1957" s="2" t="s">
        <v>519</v>
      </c>
      <c r="Z1957" s="2" t="s">
        <v>92</v>
      </c>
      <c r="AA1957" s="2" t="s">
        <v>90</v>
      </c>
      <c r="AB1957" s="2"/>
      <c r="AC1957" s="2" t="s">
        <v>93</v>
      </c>
      <c r="AD1957" s="2">
        <v>1</v>
      </c>
      <c r="AE1957" s="2" t="s">
        <v>105</v>
      </c>
      <c r="AF1957" s="2" t="s">
        <v>484</v>
      </c>
      <c r="AG1957" s="2" t="s">
        <v>103</v>
      </c>
      <c r="AH1957" s="2" t="s">
        <v>106</v>
      </c>
      <c r="AI1957" s="2" t="s">
        <v>119</v>
      </c>
      <c r="AJ1957" s="2" t="s">
        <v>120</v>
      </c>
      <c r="AK1957" s="2" t="s">
        <v>121</v>
      </c>
      <c r="AL1957" s="2" t="s">
        <v>103</v>
      </c>
      <c r="AM1957" s="2" t="s">
        <v>122</v>
      </c>
      <c r="AN1957" s="2"/>
      <c r="AO1957" s="22">
        <v>0</v>
      </c>
      <c r="AP1957" s="22">
        <v>0</v>
      </c>
      <c r="AQ1957" s="22">
        <v>0</v>
      </c>
      <c r="AR1957" s="22">
        <v>0</v>
      </c>
      <c r="AS1957" s="25">
        <v>15500</v>
      </c>
      <c r="AT1957" s="25">
        <v>0</v>
      </c>
      <c r="AU1957" s="25">
        <v>17331</v>
      </c>
      <c r="AV1957" s="25">
        <v>0</v>
      </c>
      <c r="AW1957" s="25">
        <v>15500</v>
      </c>
      <c r="AX1957" s="25">
        <v>17331</v>
      </c>
      <c r="AY1957" s="25">
        <v>1831</v>
      </c>
    </row>
    <row r="1958" spans="2:51" hidden="1">
      <c r="B1958" s="5" t="s">
        <v>18</v>
      </c>
      <c r="C1958" s="2" t="s">
        <v>99</v>
      </c>
      <c r="D1958" s="2"/>
      <c r="E1958" s="2" t="s">
        <v>1455</v>
      </c>
      <c r="F1958" s="2"/>
      <c r="G1958" s="3">
        <v>46256</v>
      </c>
      <c r="H1958" s="2" t="s">
        <v>8513</v>
      </c>
      <c r="I1958" s="3">
        <v>46256</v>
      </c>
      <c r="J1958" s="2" t="s">
        <v>8514</v>
      </c>
      <c r="K1958" s="2"/>
      <c r="L1958" s="2"/>
      <c r="M1958" s="2" t="s">
        <v>90</v>
      </c>
      <c r="N1958" s="3"/>
      <c r="O1958" s="2" t="s">
        <v>8515</v>
      </c>
      <c r="P1958" s="2"/>
      <c r="Q1958" s="2" t="s">
        <v>24</v>
      </c>
      <c r="R1958" s="2" t="s">
        <v>24</v>
      </c>
      <c r="S1958" s="2"/>
      <c r="T1958" s="3"/>
      <c r="U1958" s="2"/>
      <c r="V1958" s="2"/>
      <c r="W1958" s="2" t="s">
        <v>491</v>
      </c>
      <c r="X1958" s="2" t="s">
        <v>118</v>
      </c>
      <c r="Y1958" s="2" t="s">
        <v>519</v>
      </c>
      <c r="Z1958" s="2" t="s">
        <v>92</v>
      </c>
      <c r="AA1958" s="2" t="s">
        <v>90</v>
      </c>
      <c r="AB1958" s="2"/>
      <c r="AC1958" s="2" t="s">
        <v>93</v>
      </c>
      <c r="AD1958" s="2">
        <v>1</v>
      </c>
      <c r="AE1958" s="2" t="s">
        <v>105</v>
      </c>
      <c r="AF1958" s="2" t="s">
        <v>484</v>
      </c>
      <c r="AG1958" s="2" t="s">
        <v>103</v>
      </c>
      <c r="AH1958" s="2" t="s">
        <v>106</v>
      </c>
      <c r="AI1958" s="2" t="s">
        <v>119</v>
      </c>
      <c r="AJ1958" s="2" t="s">
        <v>120</v>
      </c>
      <c r="AK1958" s="2" t="s">
        <v>121</v>
      </c>
      <c r="AL1958" s="2" t="s">
        <v>103</v>
      </c>
      <c r="AM1958" s="2" t="s">
        <v>122</v>
      </c>
      <c r="AN1958" s="2"/>
      <c r="AO1958" s="22">
        <v>0</v>
      </c>
      <c r="AP1958" s="22">
        <v>0</v>
      </c>
      <c r="AQ1958" s="22">
        <v>0</v>
      </c>
      <c r="AR1958" s="22">
        <v>0</v>
      </c>
      <c r="AS1958" s="25">
        <v>15500</v>
      </c>
      <c r="AT1958" s="25">
        <v>0</v>
      </c>
      <c r="AU1958" s="25">
        <v>17331</v>
      </c>
      <c r="AV1958" s="25">
        <v>0</v>
      </c>
      <c r="AW1958" s="25">
        <v>15500</v>
      </c>
      <c r="AX1958" s="25">
        <v>17331</v>
      </c>
      <c r="AY1958" s="25">
        <v>1831</v>
      </c>
    </row>
    <row r="1959" spans="2:51" hidden="1">
      <c r="B1959" s="5" t="s">
        <v>20</v>
      </c>
      <c r="C1959" s="2" t="s">
        <v>144</v>
      </c>
      <c r="D1959" s="2"/>
      <c r="E1959" s="2"/>
      <c r="F1959" s="2"/>
      <c r="G1959" s="3">
        <v>46256</v>
      </c>
      <c r="H1959" s="2" t="s">
        <v>8516</v>
      </c>
      <c r="I1959" s="3">
        <v>46256</v>
      </c>
      <c r="J1959" s="2" t="s">
        <v>8517</v>
      </c>
      <c r="K1959" s="2"/>
      <c r="L1959" s="2"/>
      <c r="M1959" s="2" t="s">
        <v>90</v>
      </c>
      <c r="N1959" s="3"/>
      <c r="O1959" s="2"/>
      <c r="P1959" s="2"/>
      <c r="Q1959" s="2" t="s">
        <v>33</v>
      </c>
      <c r="R1959" s="2" t="s">
        <v>33</v>
      </c>
      <c r="S1959" s="2" t="s">
        <v>33</v>
      </c>
      <c r="T1959" s="3">
        <v>46256</v>
      </c>
      <c r="U1959" s="2" t="s">
        <v>8518</v>
      </c>
      <c r="V1959" s="2" t="s">
        <v>8519</v>
      </c>
      <c r="W1959" s="2" t="s">
        <v>878</v>
      </c>
      <c r="X1959" s="2" t="s">
        <v>113</v>
      </c>
      <c r="Y1959" s="2" t="s">
        <v>221</v>
      </c>
      <c r="Z1959" s="2" t="s">
        <v>92</v>
      </c>
      <c r="AA1959" s="2" t="s">
        <v>90</v>
      </c>
      <c r="AB1959" s="2"/>
      <c r="AC1959" s="2" t="s">
        <v>93</v>
      </c>
      <c r="AD1959" s="2">
        <v>1</v>
      </c>
      <c r="AE1959" s="2" t="s">
        <v>583</v>
      </c>
      <c r="AF1959" s="2" t="s">
        <v>583</v>
      </c>
      <c r="AG1959" s="2" t="s">
        <v>129</v>
      </c>
      <c r="AH1959" s="2" t="s">
        <v>150</v>
      </c>
      <c r="AI1959" s="2" t="s">
        <v>584</v>
      </c>
      <c r="AJ1959" s="2" t="s">
        <v>217</v>
      </c>
      <c r="AK1959" s="2" t="s">
        <v>218</v>
      </c>
      <c r="AL1959" s="2" t="s">
        <v>129</v>
      </c>
      <c r="AM1959" s="2" t="s">
        <v>219</v>
      </c>
      <c r="AN1959" s="2" t="s">
        <v>419</v>
      </c>
      <c r="AO1959" s="22">
        <v>0</v>
      </c>
      <c r="AP1959" s="22">
        <v>0</v>
      </c>
      <c r="AQ1959" s="22">
        <v>0</v>
      </c>
      <c r="AR1959" s="22">
        <v>0</v>
      </c>
      <c r="AS1959" s="25">
        <v>7618</v>
      </c>
      <c r="AT1959" s="25">
        <v>0</v>
      </c>
      <c r="AU1959" s="25">
        <v>10788</v>
      </c>
      <c r="AV1959" s="25">
        <v>0</v>
      </c>
      <c r="AW1959" s="25">
        <v>7618</v>
      </c>
      <c r="AX1959" s="25">
        <v>10788</v>
      </c>
      <c r="AY1959" s="25">
        <v>3170</v>
      </c>
    </row>
    <row r="1960" spans="2:51" hidden="1">
      <c r="B1960" s="5" t="s">
        <v>20</v>
      </c>
      <c r="C1960" s="2" t="s">
        <v>144</v>
      </c>
      <c r="D1960" s="2"/>
      <c r="E1960" s="2"/>
      <c r="F1960" s="2"/>
      <c r="G1960" s="3">
        <v>46256</v>
      </c>
      <c r="H1960" s="2" t="s">
        <v>8520</v>
      </c>
      <c r="I1960" s="3">
        <v>46256</v>
      </c>
      <c r="J1960" s="2" t="s">
        <v>8521</v>
      </c>
      <c r="K1960" s="2"/>
      <c r="L1960" s="2"/>
      <c r="M1960" s="2" t="s">
        <v>90</v>
      </c>
      <c r="N1960" s="3"/>
      <c r="O1960" s="2"/>
      <c r="P1960" s="2"/>
      <c r="Q1960" s="2" t="s">
        <v>33</v>
      </c>
      <c r="R1960" s="2" t="s">
        <v>33</v>
      </c>
      <c r="S1960" s="2" t="s">
        <v>33</v>
      </c>
      <c r="T1960" s="3">
        <v>46256</v>
      </c>
      <c r="U1960" s="2" t="s">
        <v>8522</v>
      </c>
      <c r="V1960" s="2" t="s">
        <v>8523</v>
      </c>
      <c r="W1960" s="2" t="s">
        <v>714</v>
      </c>
      <c r="X1960" s="2" t="s">
        <v>113</v>
      </c>
      <c r="Y1960" s="2" t="s">
        <v>221</v>
      </c>
      <c r="Z1960" s="2" t="s">
        <v>92</v>
      </c>
      <c r="AA1960" s="2" t="s">
        <v>90</v>
      </c>
      <c r="AB1960" s="2"/>
      <c r="AC1960" s="2" t="s">
        <v>93</v>
      </c>
      <c r="AD1960" s="2">
        <v>1</v>
      </c>
      <c r="AE1960" s="2" t="s">
        <v>583</v>
      </c>
      <c r="AF1960" s="2" t="s">
        <v>583</v>
      </c>
      <c r="AG1960" s="2" t="s">
        <v>129</v>
      </c>
      <c r="AH1960" s="2" t="s">
        <v>150</v>
      </c>
      <c r="AI1960" s="2" t="s">
        <v>584</v>
      </c>
      <c r="AJ1960" s="2" t="s">
        <v>217</v>
      </c>
      <c r="AK1960" s="2" t="s">
        <v>218</v>
      </c>
      <c r="AL1960" s="2" t="s">
        <v>129</v>
      </c>
      <c r="AM1960" s="2" t="s">
        <v>219</v>
      </c>
      <c r="AN1960" s="2" t="s">
        <v>419</v>
      </c>
      <c r="AO1960" s="22">
        <v>0</v>
      </c>
      <c r="AP1960" s="22">
        <v>0</v>
      </c>
      <c r="AQ1960" s="22">
        <v>0</v>
      </c>
      <c r="AR1960" s="22">
        <v>0</v>
      </c>
      <c r="AS1960" s="25">
        <v>9679</v>
      </c>
      <c r="AT1960" s="25">
        <v>0</v>
      </c>
      <c r="AU1960" s="25">
        <v>13571</v>
      </c>
      <c r="AV1960" s="25">
        <v>0</v>
      </c>
      <c r="AW1960" s="25">
        <v>9679</v>
      </c>
      <c r="AX1960" s="25">
        <v>13571</v>
      </c>
      <c r="AY1960" s="25">
        <v>3892</v>
      </c>
    </row>
    <row r="1961" spans="2:51" hidden="1">
      <c r="B1961" s="5" t="s">
        <v>20</v>
      </c>
      <c r="C1961" s="2" t="s">
        <v>144</v>
      </c>
      <c r="D1961" s="2"/>
      <c r="E1961" s="2"/>
      <c r="F1961" s="2"/>
      <c r="G1961" s="3">
        <v>46256</v>
      </c>
      <c r="H1961" s="2" t="s">
        <v>8524</v>
      </c>
      <c r="I1961" s="3">
        <v>46256</v>
      </c>
      <c r="J1961" s="2" t="s">
        <v>8525</v>
      </c>
      <c r="K1961" s="2"/>
      <c r="L1961" s="2"/>
      <c r="M1961" s="2" t="s">
        <v>90</v>
      </c>
      <c r="N1961" s="3"/>
      <c r="O1961" s="2"/>
      <c r="P1961" s="2"/>
      <c r="Q1961" s="2" t="s">
        <v>33</v>
      </c>
      <c r="R1961" s="2" t="s">
        <v>33</v>
      </c>
      <c r="S1961" s="2" t="s">
        <v>33</v>
      </c>
      <c r="T1961" s="3">
        <v>46256</v>
      </c>
      <c r="U1961" s="2" t="s">
        <v>8526</v>
      </c>
      <c r="V1961" s="2" t="s">
        <v>8527</v>
      </c>
      <c r="W1961" s="2" t="s">
        <v>776</v>
      </c>
      <c r="X1961" s="2" t="s">
        <v>113</v>
      </c>
      <c r="Y1961" s="2" t="s">
        <v>221</v>
      </c>
      <c r="Z1961" s="2" t="s">
        <v>92</v>
      </c>
      <c r="AA1961" s="2" t="s">
        <v>90</v>
      </c>
      <c r="AB1961" s="2"/>
      <c r="AC1961" s="2" t="s">
        <v>93</v>
      </c>
      <c r="AD1961" s="2">
        <v>1</v>
      </c>
      <c r="AE1961" s="2" t="s">
        <v>583</v>
      </c>
      <c r="AF1961" s="2" t="s">
        <v>583</v>
      </c>
      <c r="AG1961" s="2" t="s">
        <v>129</v>
      </c>
      <c r="AH1961" s="2" t="s">
        <v>150</v>
      </c>
      <c r="AI1961" s="2" t="s">
        <v>584</v>
      </c>
      <c r="AJ1961" s="2" t="s">
        <v>217</v>
      </c>
      <c r="AK1961" s="2" t="s">
        <v>218</v>
      </c>
      <c r="AL1961" s="2" t="s">
        <v>129</v>
      </c>
      <c r="AM1961" s="2" t="s">
        <v>219</v>
      </c>
      <c r="AN1961" s="2" t="s">
        <v>396</v>
      </c>
      <c r="AO1961" s="22">
        <v>0</v>
      </c>
      <c r="AP1961" s="22">
        <v>0</v>
      </c>
      <c r="AQ1961" s="22">
        <v>0</v>
      </c>
      <c r="AR1961" s="22">
        <v>0</v>
      </c>
      <c r="AS1961" s="25">
        <v>7618</v>
      </c>
      <c r="AT1961" s="25">
        <v>0</v>
      </c>
      <c r="AU1961" s="25">
        <v>10788</v>
      </c>
      <c r="AV1961" s="25">
        <v>0</v>
      </c>
      <c r="AW1961" s="25">
        <v>7618</v>
      </c>
      <c r="AX1961" s="25">
        <v>10788</v>
      </c>
      <c r="AY1961" s="25">
        <v>3170</v>
      </c>
    </row>
    <row r="1962" spans="2:51" hidden="1">
      <c r="B1962" s="5" t="s">
        <v>20</v>
      </c>
      <c r="C1962" s="2" t="s">
        <v>144</v>
      </c>
      <c r="D1962" s="2"/>
      <c r="E1962" s="2"/>
      <c r="F1962" s="2"/>
      <c r="G1962" s="3">
        <v>46256</v>
      </c>
      <c r="H1962" s="2" t="s">
        <v>8528</v>
      </c>
      <c r="I1962" s="3">
        <v>46256</v>
      </c>
      <c r="J1962" s="2" t="s">
        <v>8529</v>
      </c>
      <c r="K1962" s="2"/>
      <c r="L1962" s="2"/>
      <c r="M1962" s="2" t="s">
        <v>90</v>
      </c>
      <c r="N1962" s="3"/>
      <c r="O1962" s="2"/>
      <c r="P1962" s="2"/>
      <c r="Q1962" s="2" t="s">
        <v>25</v>
      </c>
      <c r="R1962" s="2" t="s">
        <v>25</v>
      </c>
      <c r="S1962" s="2" t="s">
        <v>25</v>
      </c>
      <c r="T1962" s="3">
        <v>46256</v>
      </c>
      <c r="U1962" s="2" t="s">
        <v>8530</v>
      </c>
      <c r="V1962" s="2" t="s">
        <v>8531</v>
      </c>
      <c r="W1962" s="2" t="s">
        <v>648</v>
      </c>
      <c r="X1962" s="2" t="s">
        <v>113</v>
      </c>
      <c r="Y1962" s="2" t="s">
        <v>221</v>
      </c>
      <c r="Z1962" s="2" t="s">
        <v>92</v>
      </c>
      <c r="AA1962" s="2" t="s">
        <v>90</v>
      </c>
      <c r="AB1962" s="2"/>
      <c r="AC1962" s="2" t="s">
        <v>114</v>
      </c>
      <c r="AD1962" s="2">
        <v>1</v>
      </c>
      <c r="AE1962" s="2" t="s">
        <v>258</v>
      </c>
      <c r="AF1962" s="2" t="s">
        <v>258</v>
      </c>
      <c r="AG1962" s="2" t="s">
        <v>129</v>
      </c>
      <c r="AH1962" s="2" t="s">
        <v>223</v>
      </c>
      <c r="AI1962" s="2"/>
      <c r="AJ1962" s="2" t="s">
        <v>127</v>
      </c>
      <c r="AK1962" s="2" t="s">
        <v>127</v>
      </c>
      <c r="AL1962" s="2" t="s">
        <v>126</v>
      </c>
      <c r="AM1962" s="2" t="s">
        <v>127</v>
      </c>
      <c r="AN1962" s="2"/>
      <c r="AO1962" s="22">
        <v>0</v>
      </c>
      <c r="AP1962" s="22">
        <v>0</v>
      </c>
      <c r="AQ1962" s="22">
        <v>0</v>
      </c>
      <c r="AR1962" s="22">
        <v>0</v>
      </c>
      <c r="AS1962" s="25">
        <v>88616</v>
      </c>
      <c r="AT1962" s="25">
        <v>0</v>
      </c>
      <c r="AU1962" s="25">
        <v>96000</v>
      </c>
      <c r="AV1962" s="25">
        <v>0</v>
      </c>
      <c r="AW1962" s="25">
        <v>88616</v>
      </c>
      <c r="AX1962" s="25">
        <v>96000</v>
      </c>
      <c r="AY1962" s="25">
        <v>7384</v>
      </c>
    </row>
    <row r="1963" spans="2:51" hidden="1">
      <c r="B1963" s="5" t="s">
        <v>551</v>
      </c>
      <c r="C1963" s="2" t="s">
        <v>552</v>
      </c>
      <c r="D1963" s="2"/>
      <c r="E1963" s="2"/>
      <c r="F1963" s="2" t="s">
        <v>88</v>
      </c>
      <c r="G1963" s="3">
        <v>46256</v>
      </c>
      <c r="H1963" s="2" t="s">
        <v>8532</v>
      </c>
      <c r="I1963" s="3">
        <v>46256</v>
      </c>
      <c r="J1963" s="2" t="s">
        <v>8533</v>
      </c>
      <c r="K1963" s="2"/>
      <c r="L1963" s="2"/>
      <c r="M1963" s="2" t="s">
        <v>90</v>
      </c>
      <c r="N1963" s="3"/>
      <c r="O1963" s="2"/>
      <c r="P1963" s="2"/>
      <c r="Q1963" s="2" t="s">
        <v>553</v>
      </c>
      <c r="R1963" s="2" t="s">
        <v>553</v>
      </c>
      <c r="S1963" s="2"/>
      <c r="T1963" s="3"/>
      <c r="U1963" s="2"/>
      <c r="V1963" s="2"/>
      <c r="W1963" s="2" t="s">
        <v>694</v>
      </c>
      <c r="X1963" s="2" t="s">
        <v>91</v>
      </c>
      <c r="Y1963" s="2" t="s">
        <v>695</v>
      </c>
      <c r="Z1963" s="2" t="s">
        <v>92</v>
      </c>
      <c r="AA1963" s="2" t="s">
        <v>90</v>
      </c>
      <c r="AB1963" s="2"/>
      <c r="AC1963" s="2" t="s">
        <v>114</v>
      </c>
      <c r="AD1963" s="2">
        <v>1</v>
      </c>
      <c r="AE1963" s="2" t="s">
        <v>554</v>
      </c>
      <c r="AF1963" s="2" t="s">
        <v>555</v>
      </c>
      <c r="AG1963" s="2" t="s">
        <v>322</v>
      </c>
      <c r="AH1963" s="2" t="s">
        <v>556</v>
      </c>
      <c r="AI1963" s="2" t="s">
        <v>557</v>
      </c>
      <c r="AJ1963" s="2" t="s">
        <v>231</v>
      </c>
      <c r="AK1963" s="2" t="s">
        <v>207</v>
      </c>
      <c r="AL1963" s="2" t="s">
        <v>207</v>
      </c>
      <c r="AM1963" s="2" t="s">
        <v>178</v>
      </c>
      <c r="AN1963" s="2" t="s">
        <v>972</v>
      </c>
      <c r="AO1963" s="22">
        <v>0</v>
      </c>
      <c r="AP1963" s="22">
        <v>0</v>
      </c>
      <c r="AQ1963" s="22">
        <v>0</v>
      </c>
      <c r="AR1963" s="22">
        <v>0</v>
      </c>
      <c r="AS1963" s="25">
        <v>8750</v>
      </c>
      <c r="AT1963" s="25">
        <v>0</v>
      </c>
      <c r="AU1963" s="25">
        <v>9250</v>
      </c>
      <c r="AV1963" s="25">
        <v>0</v>
      </c>
      <c r="AW1963" s="25">
        <v>8750</v>
      </c>
      <c r="AX1963" s="25">
        <v>9250</v>
      </c>
      <c r="AY1963" s="25">
        <v>500</v>
      </c>
    </row>
    <row r="1964" spans="2:51" hidden="1">
      <c r="B1964" s="5" t="s">
        <v>551</v>
      </c>
      <c r="C1964" s="2" t="s">
        <v>552</v>
      </c>
      <c r="D1964" s="2"/>
      <c r="E1964" s="2"/>
      <c r="F1964" s="2" t="s">
        <v>88</v>
      </c>
      <c r="G1964" s="3">
        <v>46256</v>
      </c>
      <c r="H1964" s="2" t="s">
        <v>8534</v>
      </c>
      <c r="I1964" s="3">
        <v>46256</v>
      </c>
      <c r="J1964" s="2" t="s">
        <v>8535</v>
      </c>
      <c r="K1964" s="2"/>
      <c r="L1964" s="2"/>
      <c r="M1964" s="2" t="s">
        <v>90</v>
      </c>
      <c r="N1964" s="3"/>
      <c r="O1964" s="2"/>
      <c r="P1964" s="2"/>
      <c r="Q1964" s="2" t="s">
        <v>553</v>
      </c>
      <c r="R1964" s="2" t="s">
        <v>553</v>
      </c>
      <c r="S1964" s="2"/>
      <c r="T1964" s="3"/>
      <c r="U1964" s="2"/>
      <c r="V1964" s="2"/>
      <c r="W1964" s="2" t="s">
        <v>667</v>
      </c>
      <c r="X1964" s="2" t="s">
        <v>91</v>
      </c>
      <c r="Y1964" s="2" t="s">
        <v>668</v>
      </c>
      <c r="Z1964" s="2" t="s">
        <v>92</v>
      </c>
      <c r="AA1964" s="2" t="s">
        <v>90</v>
      </c>
      <c r="AB1964" s="2"/>
      <c r="AC1964" s="2" t="s">
        <v>114</v>
      </c>
      <c r="AD1964" s="2">
        <v>1</v>
      </c>
      <c r="AE1964" s="2" t="s">
        <v>321</v>
      </c>
      <c r="AF1964" s="2" t="s">
        <v>322</v>
      </c>
      <c r="AG1964" s="2" t="s">
        <v>322</v>
      </c>
      <c r="AH1964" s="2" t="s">
        <v>323</v>
      </c>
      <c r="AI1964" s="2"/>
      <c r="AJ1964" s="2" t="s">
        <v>232</v>
      </c>
      <c r="AK1964" s="2" t="s">
        <v>5</v>
      </c>
      <c r="AL1964" s="2" t="s">
        <v>5</v>
      </c>
      <c r="AM1964" s="2" t="s">
        <v>178</v>
      </c>
      <c r="AN1964" s="2" t="s">
        <v>911</v>
      </c>
      <c r="AO1964" s="22">
        <v>0</v>
      </c>
      <c r="AP1964" s="22">
        <v>0</v>
      </c>
      <c r="AQ1964" s="22">
        <v>0</v>
      </c>
      <c r="AR1964" s="22">
        <v>0</v>
      </c>
      <c r="AS1964" s="25">
        <v>27000</v>
      </c>
      <c r="AT1964" s="25">
        <v>0</v>
      </c>
      <c r="AU1964" s="25">
        <v>28350</v>
      </c>
      <c r="AV1964" s="25">
        <v>0</v>
      </c>
      <c r="AW1964" s="25">
        <v>27000</v>
      </c>
      <c r="AX1964" s="25">
        <v>28350</v>
      </c>
      <c r="AY1964" s="25">
        <v>1350</v>
      </c>
    </row>
    <row r="1965" spans="2:51" hidden="1">
      <c r="B1965" s="5" t="s">
        <v>19</v>
      </c>
      <c r="C1965" s="2" t="s">
        <v>131</v>
      </c>
      <c r="D1965" s="2"/>
      <c r="E1965" s="2"/>
      <c r="F1965" s="2" t="s">
        <v>126</v>
      </c>
      <c r="G1965" s="3">
        <v>46256</v>
      </c>
      <c r="H1965" s="2" t="s">
        <v>8536</v>
      </c>
      <c r="I1965" s="3">
        <v>46256</v>
      </c>
      <c r="J1965" s="2" t="s">
        <v>8537</v>
      </c>
      <c r="K1965" s="2" t="s">
        <v>126</v>
      </c>
      <c r="L1965" s="2"/>
      <c r="M1965" s="2" t="s">
        <v>90</v>
      </c>
      <c r="N1965" s="3">
        <v>46256</v>
      </c>
      <c r="O1965" s="2"/>
      <c r="P1965" s="2"/>
      <c r="Q1965" s="2" t="s">
        <v>25</v>
      </c>
      <c r="R1965" s="2" t="s">
        <v>25</v>
      </c>
      <c r="S1965" s="2"/>
      <c r="T1965" s="3"/>
      <c r="U1965" s="2"/>
      <c r="V1965" s="2"/>
      <c r="W1965" s="2" t="s">
        <v>8538</v>
      </c>
      <c r="X1965" s="2" t="s">
        <v>133</v>
      </c>
      <c r="Y1965" s="2" t="s">
        <v>170</v>
      </c>
      <c r="Z1965" s="2" t="s">
        <v>92</v>
      </c>
      <c r="AA1965" s="2" t="s">
        <v>90</v>
      </c>
      <c r="AB1965" s="2"/>
      <c r="AC1965" s="2" t="s">
        <v>114</v>
      </c>
      <c r="AD1965" s="2"/>
      <c r="AE1965" s="2" t="s">
        <v>171</v>
      </c>
      <c r="AF1965" s="2" t="s">
        <v>125</v>
      </c>
      <c r="AG1965" s="2" t="s">
        <v>126</v>
      </c>
      <c r="AH1965" s="2" t="s">
        <v>127</v>
      </c>
      <c r="AI1965" s="2"/>
      <c r="AJ1965" s="2" t="s">
        <v>245</v>
      </c>
      <c r="AK1965" s="2" t="s">
        <v>246</v>
      </c>
      <c r="AL1965" s="2" t="s">
        <v>246</v>
      </c>
      <c r="AM1965" s="2" t="s">
        <v>247</v>
      </c>
      <c r="AN1965" s="2" t="s">
        <v>783</v>
      </c>
      <c r="AO1965" s="22">
        <v>0</v>
      </c>
      <c r="AP1965" s="22">
        <v>0</v>
      </c>
      <c r="AQ1965" s="22">
        <v>1</v>
      </c>
      <c r="AR1965" s="22"/>
      <c r="AS1965" s="25">
        <v>50547</v>
      </c>
      <c r="AT1965" s="25">
        <v>0</v>
      </c>
      <c r="AU1965" s="25">
        <v>58282</v>
      </c>
      <c r="AV1965" s="25">
        <v>0</v>
      </c>
      <c r="AW1965" s="25">
        <v>50547</v>
      </c>
      <c r="AX1965" s="25">
        <v>58282</v>
      </c>
      <c r="AY1965" s="25">
        <v>7735</v>
      </c>
    </row>
    <row r="1966" spans="2:51" hidden="1">
      <c r="B1966" s="5" t="s">
        <v>19</v>
      </c>
      <c r="C1966" s="2" t="s">
        <v>131</v>
      </c>
      <c r="D1966" s="2"/>
      <c r="E1966" s="2"/>
      <c r="F1966" s="2" t="s">
        <v>126</v>
      </c>
      <c r="G1966" s="3">
        <v>46256</v>
      </c>
      <c r="H1966" s="2" t="s">
        <v>8539</v>
      </c>
      <c r="I1966" s="3">
        <v>46256</v>
      </c>
      <c r="J1966" s="2" t="s">
        <v>8540</v>
      </c>
      <c r="K1966" s="2" t="s">
        <v>126</v>
      </c>
      <c r="L1966" s="2"/>
      <c r="M1966" s="2" t="s">
        <v>90</v>
      </c>
      <c r="N1966" s="3">
        <v>46256</v>
      </c>
      <c r="O1966" s="2"/>
      <c r="P1966" s="2"/>
      <c r="Q1966" s="2" t="s">
        <v>25</v>
      </c>
      <c r="R1966" s="2" t="s">
        <v>25</v>
      </c>
      <c r="S1966" s="2"/>
      <c r="T1966" s="3"/>
      <c r="U1966" s="2"/>
      <c r="V1966" s="2"/>
      <c r="W1966" s="2" t="s">
        <v>615</v>
      </c>
      <c r="X1966" s="2" t="s">
        <v>113</v>
      </c>
      <c r="Y1966" s="2" t="s">
        <v>616</v>
      </c>
      <c r="Z1966" s="2" t="s">
        <v>92</v>
      </c>
      <c r="AA1966" s="2" t="s">
        <v>90</v>
      </c>
      <c r="AB1966" s="2"/>
      <c r="AC1966" s="2" t="s">
        <v>114</v>
      </c>
      <c r="AD1966" s="2"/>
      <c r="AE1966" s="2" t="s">
        <v>171</v>
      </c>
      <c r="AF1966" s="2" t="s">
        <v>125</v>
      </c>
      <c r="AG1966" s="2" t="s">
        <v>126</v>
      </c>
      <c r="AH1966" s="2" t="s">
        <v>127</v>
      </c>
      <c r="AI1966" s="2"/>
      <c r="AJ1966" s="2" t="s">
        <v>231</v>
      </c>
      <c r="AK1966" s="2" t="s">
        <v>207</v>
      </c>
      <c r="AL1966" s="2" t="s">
        <v>207</v>
      </c>
      <c r="AM1966" s="2" t="s">
        <v>178</v>
      </c>
      <c r="AN1966" s="2" t="s">
        <v>580</v>
      </c>
      <c r="AO1966" s="22">
        <v>0</v>
      </c>
      <c r="AP1966" s="22">
        <v>0</v>
      </c>
      <c r="AQ1966" s="22">
        <v>1</v>
      </c>
      <c r="AR1966" s="22"/>
      <c r="AS1966" s="25">
        <v>27672</v>
      </c>
      <c r="AT1966" s="25">
        <v>0</v>
      </c>
      <c r="AU1966" s="25">
        <v>31270</v>
      </c>
      <c r="AV1966" s="25">
        <v>0</v>
      </c>
      <c r="AW1966" s="25">
        <v>27672</v>
      </c>
      <c r="AX1966" s="25">
        <v>31270</v>
      </c>
      <c r="AY1966" s="25">
        <v>3598</v>
      </c>
    </row>
    <row r="1967" spans="2:51" hidden="1">
      <c r="B1967" s="5" t="s">
        <v>19</v>
      </c>
      <c r="C1967" s="2" t="s">
        <v>131</v>
      </c>
      <c r="D1967" s="2"/>
      <c r="E1967" s="2"/>
      <c r="F1967" s="2" t="s">
        <v>126</v>
      </c>
      <c r="G1967" s="3">
        <v>46256</v>
      </c>
      <c r="H1967" s="2" t="s">
        <v>8541</v>
      </c>
      <c r="I1967" s="3">
        <v>46256</v>
      </c>
      <c r="J1967" s="2" t="s">
        <v>8542</v>
      </c>
      <c r="K1967" s="2" t="s">
        <v>126</v>
      </c>
      <c r="L1967" s="2"/>
      <c r="M1967" s="2" t="s">
        <v>90</v>
      </c>
      <c r="N1967" s="3">
        <v>46256</v>
      </c>
      <c r="O1967" s="2"/>
      <c r="P1967" s="2"/>
      <c r="Q1967" s="2" t="s">
        <v>25</v>
      </c>
      <c r="R1967" s="2" t="s">
        <v>25</v>
      </c>
      <c r="S1967" s="2"/>
      <c r="T1967" s="3"/>
      <c r="U1967" s="2"/>
      <c r="V1967" s="2"/>
      <c r="W1967" s="2" t="s">
        <v>1162</v>
      </c>
      <c r="X1967" s="2" t="s">
        <v>133</v>
      </c>
      <c r="Y1967" s="2" t="s">
        <v>170</v>
      </c>
      <c r="Z1967" s="2" t="s">
        <v>92</v>
      </c>
      <c r="AA1967" s="2" t="s">
        <v>90</v>
      </c>
      <c r="AB1967" s="2"/>
      <c r="AC1967" s="2" t="s">
        <v>114</v>
      </c>
      <c r="AD1967" s="2"/>
      <c r="AE1967" s="2" t="s">
        <v>171</v>
      </c>
      <c r="AF1967" s="2" t="s">
        <v>125</v>
      </c>
      <c r="AG1967" s="2" t="s">
        <v>126</v>
      </c>
      <c r="AH1967" s="2" t="s">
        <v>127</v>
      </c>
      <c r="AI1967" s="2"/>
      <c r="AJ1967" s="2" t="s">
        <v>231</v>
      </c>
      <c r="AK1967" s="2" t="s">
        <v>207</v>
      </c>
      <c r="AL1967" s="2" t="s">
        <v>207</v>
      </c>
      <c r="AM1967" s="2" t="s">
        <v>178</v>
      </c>
      <c r="AN1967" s="2" t="s">
        <v>657</v>
      </c>
      <c r="AO1967" s="22">
        <v>0</v>
      </c>
      <c r="AP1967" s="22">
        <v>0</v>
      </c>
      <c r="AQ1967" s="22">
        <v>1</v>
      </c>
      <c r="AR1967" s="22"/>
      <c r="AS1967" s="25">
        <v>27672</v>
      </c>
      <c r="AT1967" s="25">
        <v>0</v>
      </c>
      <c r="AU1967" s="25">
        <v>31270</v>
      </c>
      <c r="AV1967" s="25">
        <v>0</v>
      </c>
      <c r="AW1967" s="25">
        <v>27672</v>
      </c>
      <c r="AX1967" s="25">
        <v>31270</v>
      </c>
      <c r="AY1967" s="25">
        <v>3598</v>
      </c>
    </row>
    <row r="1968" spans="2:51" hidden="1">
      <c r="B1968" s="5" t="s">
        <v>19</v>
      </c>
      <c r="C1968" s="2" t="s">
        <v>131</v>
      </c>
      <c r="D1968" s="2"/>
      <c r="E1968" s="2"/>
      <c r="F1968" s="2" t="s">
        <v>126</v>
      </c>
      <c r="G1968" s="3">
        <v>46256</v>
      </c>
      <c r="H1968" s="2" t="s">
        <v>8543</v>
      </c>
      <c r="I1968" s="3">
        <v>46256</v>
      </c>
      <c r="J1968" s="2" t="s">
        <v>8544</v>
      </c>
      <c r="K1968" s="2" t="s">
        <v>126</v>
      </c>
      <c r="L1968" s="2"/>
      <c r="M1968" s="2" t="s">
        <v>90</v>
      </c>
      <c r="N1968" s="3">
        <v>46256</v>
      </c>
      <c r="O1968" s="2"/>
      <c r="P1968" s="2"/>
      <c r="Q1968" s="2" t="s">
        <v>25</v>
      </c>
      <c r="R1968" s="2" t="s">
        <v>25</v>
      </c>
      <c r="S1968" s="2"/>
      <c r="T1968" s="3"/>
      <c r="U1968" s="2"/>
      <c r="V1968" s="2"/>
      <c r="W1968" s="2" t="s">
        <v>770</v>
      </c>
      <c r="X1968" s="2" t="s">
        <v>113</v>
      </c>
      <c r="Y1968" s="2" t="s">
        <v>771</v>
      </c>
      <c r="Z1968" s="2" t="s">
        <v>92</v>
      </c>
      <c r="AA1968" s="2" t="s">
        <v>90</v>
      </c>
      <c r="AB1968" s="2"/>
      <c r="AC1968" s="2" t="s">
        <v>114</v>
      </c>
      <c r="AD1968" s="2"/>
      <c r="AE1968" s="2" t="s">
        <v>171</v>
      </c>
      <c r="AF1968" s="2" t="s">
        <v>125</v>
      </c>
      <c r="AG1968" s="2" t="s">
        <v>126</v>
      </c>
      <c r="AH1968" s="2" t="s">
        <v>127</v>
      </c>
      <c r="AI1968" s="2"/>
      <c r="AJ1968" s="2" t="s">
        <v>128</v>
      </c>
      <c r="AK1968" s="2" t="s">
        <v>129</v>
      </c>
      <c r="AL1968" s="2" t="s">
        <v>129</v>
      </c>
      <c r="AM1968" s="2" t="s">
        <v>130</v>
      </c>
      <c r="AN1968" s="2" t="s">
        <v>387</v>
      </c>
      <c r="AO1968" s="22">
        <v>0</v>
      </c>
      <c r="AP1968" s="22">
        <v>0</v>
      </c>
      <c r="AQ1968" s="22">
        <v>1</v>
      </c>
      <c r="AR1968" s="22"/>
      <c r="AS1968" s="25">
        <v>8243</v>
      </c>
      <c r="AT1968" s="25">
        <v>0</v>
      </c>
      <c r="AU1968" s="25">
        <v>7569</v>
      </c>
      <c r="AV1968" s="25">
        <v>0</v>
      </c>
      <c r="AW1968" s="25">
        <v>8243</v>
      </c>
      <c r="AX1968" s="25">
        <v>7569</v>
      </c>
      <c r="AY1968" s="25">
        <v>-674</v>
      </c>
    </row>
    <row r="1969" spans="2:51" hidden="1">
      <c r="B1969" s="5" t="s">
        <v>19</v>
      </c>
      <c r="C1969" s="2" t="s">
        <v>131</v>
      </c>
      <c r="D1969" s="2"/>
      <c r="E1969" s="2"/>
      <c r="F1969" s="2" t="s">
        <v>126</v>
      </c>
      <c r="G1969" s="3">
        <v>46256</v>
      </c>
      <c r="H1969" s="2" t="s">
        <v>8545</v>
      </c>
      <c r="I1969" s="3">
        <v>46256</v>
      </c>
      <c r="J1969" s="2" t="s">
        <v>8546</v>
      </c>
      <c r="K1969" s="2" t="s">
        <v>126</v>
      </c>
      <c r="L1969" s="2"/>
      <c r="M1969" s="2" t="s">
        <v>90</v>
      </c>
      <c r="N1969" s="3">
        <v>46256</v>
      </c>
      <c r="O1969" s="2"/>
      <c r="P1969" s="2"/>
      <c r="Q1969" s="2" t="s">
        <v>25</v>
      </c>
      <c r="R1969" s="2" t="s">
        <v>25</v>
      </c>
      <c r="S1969" s="2"/>
      <c r="T1969" s="3"/>
      <c r="U1969" s="2"/>
      <c r="V1969" s="2"/>
      <c r="W1969" s="2" t="s">
        <v>588</v>
      </c>
      <c r="X1969" s="2" t="s">
        <v>113</v>
      </c>
      <c r="Y1969" s="2" t="s">
        <v>170</v>
      </c>
      <c r="Z1969" s="2" t="s">
        <v>92</v>
      </c>
      <c r="AA1969" s="2" t="s">
        <v>90</v>
      </c>
      <c r="AB1969" s="2"/>
      <c r="AC1969" s="2" t="s">
        <v>114</v>
      </c>
      <c r="AD1969" s="2"/>
      <c r="AE1969" s="2" t="s">
        <v>171</v>
      </c>
      <c r="AF1969" s="2" t="s">
        <v>125</v>
      </c>
      <c r="AG1969" s="2" t="s">
        <v>126</v>
      </c>
      <c r="AH1969" s="2" t="s">
        <v>127</v>
      </c>
      <c r="AI1969" s="2"/>
      <c r="AJ1969" s="2" t="s">
        <v>238</v>
      </c>
      <c r="AK1969" s="2" t="s">
        <v>206</v>
      </c>
      <c r="AL1969" s="2" t="s">
        <v>206</v>
      </c>
      <c r="AM1969" s="2" t="s">
        <v>239</v>
      </c>
      <c r="AN1969" s="2" t="s">
        <v>285</v>
      </c>
      <c r="AO1969" s="22">
        <v>0</v>
      </c>
      <c r="AP1969" s="22">
        <v>0</v>
      </c>
      <c r="AQ1969" s="22">
        <v>1</v>
      </c>
      <c r="AR1969" s="22"/>
      <c r="AS1969" s="25">
        <v>73596</v>
      </c>
      <c r="AT1969" s="25">
        <v>0</v>
      </c>
      <c r="AU1969" s="25">
        <v>82726</v>
      </c>
      <c r="AV1969" s="25">
        <v>0</v>
      </c>
      <c r="AW1969" s="25">
        <v>73596</v>
      </c>
      <c r="AX1969" s="25">
        <v>82726</v>
      </c>
      <c r="AY1969" s="25">
        <v>9130</v>
      </c>
    </row>
    <row r="1970" spans="2:51" hidden="1">
      <c r="B1970" s="5" t="s">
        <v>19</v>
      </c>
      <c r="C1970" s="2" t="s">
        <v>131</v>
      </c>
      <c r="D1970" s="2"/>
      <c r="E1970" s="2"/>
      <c r="F1970" s="2" t="s">
        <v>126</v>
      </c>
      <c r="G1970" s="3">
        <v>46256</v>
      </c>
      <c r="H1970" s="2" t="s">
        <v>8547</v>
      </c>
      <c r="I1970" s="3">
        <v>46256</v>
      </c>
      <c r="J1970" s="2" t="s">
        <v>8548</v>
      </c>
      <c r="K1970" s="2" t="s">
        <v>126</v>
      </c>
      <c r="L1970" s="2"/>
      <c r="M1970" s="2" t="s">
        <v>90</v>
      </c>
      <c r="N1970" s="3">
        <v>46256</v>
      </c>
      <c r="O1970" s="2"/>
      <c r="P1970" s="2"/>
      <c r="Q1970" s="2" t="s">
        <v>25</v>
      </c>
      <c r="R1970" s="2" t="s">
        <v>25</v>
      </c>
      <c r="S1970" s="2"/>
      <c r="T1970" s="3"/>
      <c r="U1970" s="2"/>
      <c r="V1970" s="2"/>
      <c r="W1970" s="2" t="s">
        <v>757</v>
      </c>
      <c r="X1970" s="2" t="s">
        <v>133</v>
      </c>
      <c r="Y1970" s="2" t="s">
        <v>170</v>
      </c>
      <c r="Z1970" s="2" t="s">
        <v>92</v>
      </c>
      <c r="AA1970" s="2" t="s">
        <v>90</v>
      </c>
      <c r="AB1970" s="2"/>
      <c r="AC1970" s="2" t="s">
        <v>114</v>
      </c>
      <c r="AD1970" s="2"/>
      <c r="AE1970" s="2" t="s">
        <v>171</v>
      </c>
      <c r="AF1970" s="2" t="s">
        <v>125</v>
      </c>
      <c r="AG1970" s="2" t="s">
        <v>126</v>
      </c>
      <c r="AH1970" s="2" t="s">
        <v>127</v>
      </c>
      <c r="AI1970" s="2"/>
      <c r="AJ1970" s="2" t="s">
        <v>123</v>
      </c>
      <c r="AK1970" s="2" t="s">
        <v>13</v>
      </c>
      <c r="AL1970" s="2" t="s">
        <v>13</v>
      </c>
      <c r="AM1970" s="2" t="s">
        <v>124</v>
      </c>
      <c r="AN1970" s="2" t="s">
        <v>768</v>
      </c>
      <c r="AO1970" s="22">
        <v>0</v>
      </c>
      <c r="AP1970" s="22">
        <v>0</v>
      </c>
      <c r="AQ1970" s="22">
        <v>1</v>
      </c>
      <c r="AR1970" s="22"/>
      <c r="AS1970" s="25">
        <v>20607</v>
      </c>
      <c r="AT1970" s="25">
        <v>0</v>
      </c>
      <c r="AU1970" s="25">
        <v>22479</v>
      </c>
      <c r="AV1970" s="25">
        <v>0</v>
      </c>
      <c r="AW1970" s="25">
        <v>20607</v>
      </c>
      <c r="AX1970" s="25">
        <v>22479</v>
      </c>
      <c r="AY1970" s="25">
        <v>1872</v>
      </c>
    </row>
    <row r="1971" spans="2:51" hidden="1">
      <c r="B1971" s="5" t="s">
        <v>19</v>
      </c>
      <c r="C1971" s="2" t="s">
        <v>131</v>
      </c>
      <c r="D1971" s="2"/>
      <c r="E1971" s="2"/>
      <c r="F1971" s="2" t="s">
        <v>126</v>
      </c>
      <c r="G1971" s="3">
        <v>46256</v>
      </c>
      <c r="H1971" s="2" t="s">
        <v>8549</v>
      </c>
      <c r="I1971" s="3">
        <v>46256</v>
      </c>
      <c r="J1971" s="2" t="s">
        <v>8550</v>
      </c>
      <c r="K1971" s="2" t="s">
        <v>126</v>
      </c>
      <c r="L1971" s="2"/>
      <c r="M1971" s="2" t="s">
        <v>90</v>
      </c>
      <c r="N1971" s="3">
        <v>46256</v>
      </c>
      <c r="O1971" s="2"/>
      <c r="P1971" s="2"/>
      <c r="Q1971" s="2" t="s">
        <v>25</v>
      </c>
      <c r="R1971" s="2" t="s">
        <v>25</v>
      </c>
      <c r="S1971" s="2"/>
      <c r="T1971" s="3"/>
      <c r="U1971" s="2"/>
      <c r="V1971" s="2"/>
      <c r="W1971" s="2" t="s">
        <v>8551</v>
      </c>
      <c r="X1971" s="2" t="s">
        <v>133</v>
      </c>
      <c r="Y1971" s="2" t="s">
        <v>170</v>
      </c>
      <c r="Z1971" s="2" t="s">
        <v>92</v>
      </c>
      <c r="AA1971" s="2" t="s">
        <v>90</v>
      </c>
      <c r="AB1971" s="2"/>
      <c r="AC1971" s="2" t="s">
        <v>114</v>
      </c>
      <c r="AD1971" s="2"/>
      <c r="AE1971" s="2" t="s">
        <v>171</v>
      </c>
      <c r="AF1971" s="2" t="s">
        <v>125</v>
      </c>
      <c r="AG1971" s="2" t="s">
        <v>126</v>
      </c>
      <c r="AH1971" s="2" t="s">
        <v>127</v>
      </c>
      <c r="AI1971" s="2"/>
      <c r="AJ1971" s="2" t="s">
        <v>243</v>
      </c>
      <c r="AK1971" s="2" t="s">
        <v>11</v>
      </c>
      <c r="AL1971" s="2" t="s">
        <v>11</v>
      </c>
      <c r="AM1971" s="2" t="s">
        <v>244</v>
      </c>
      <c r="AN1971" s="2" t="s">
        <v>534</v>
      </c>
      <c r="AO1971" s="22">
        <v>0</v>
      </c>
      <c r="AP1971" s="22">
        <v>0</v>
      </c>
      <c r="AQ1971" s="22">
        <v>1</v>
      </c>
      <c r="AR1971" s="22"/>
      <c r="AS1971" s="25">
        <v>45924</v>
      </c>
      <c r="AT1971" s="25">
        <v>0</v>
      </c>
      <c r="AU1971" s="25">
        <v>57082</v>
      </c>
      <c r="AV1971" s="25">
        <v>0</v>
      </c>
      <c r="AW1971" s="25">
        <v>45924</v>
      </c>
      <c r="AX1971" s="25">
        <v>57082</v>
      </c>
      <c r="AY1971" s="25">
        <v>11158</v>
      </c>
    </row>
    <row r="1972" spans="2:51" hidden="1">
      <c r="B1972" s="5" t="s">
        <v>19</v>
      </c>
      <c r="C1972" s="2" t="s">
        <v>131</v>
      </c>
      <c r="D1972" s="2"/>
      <c r="E1972" s="2"/>
      <c r="F1972" s="2" t="s">
        <v>126</v>
      </c>
      <c r="G1972" s="3">
        <v>46256</v>
      </c>
      <c r="H1972" s="2" t="s">
        <v>8552</v>
      </c>
      <c r="I1972" s="3">
        <v>46256</v>
      </c>
      <c r="J1972" s="2" t="s">
        <v>8553</v>
      </c>
      <c r="K1972" s="2" t="s">
        <v>126</v>
      </c>
      <c r="L1972" s="2"/>
      <c r="M1972" s="2" t="s">
        <v>90</v>
      </c>
      <c r="N1972" s="3">
        <v>46256</v>
      </c>
      <c r="O1972" s="2"/>
      <c r="P1972" s="2"/>
      <c r="Q1972" s="2" t="s">
        <v>25</v>
      </c>
      <c r="R1972" s="2" t="s">
        <v>25</v>
      </c>
      <c r="S1972" s="2"/>
      <c r="T1972" s="3"/>
      <c r="U1972" s="2"/>
      <c r="V1972" s="2"/>
      <c r="W1972" s="2" t="s">
        <v>8554</v>
      </c>
      <c r="X1972" s="2" t="s">
        <v>113</v>
      </c>
      <c r="Y1972" s="2" t="s">
        <v>170</v>
      </c>
      <c r="Z1972" s="2" t="s">
        <v>92</v>
      </c>
      <c r="AA1972" s="2" t="s">
        <v>90</v>
      </c>
      <c r="AB1972" s="2"/>
      <c r="AC1972" s="2" t="s">
        <v>114</v>
      </c>
      <c r="AD1972" s="2"/>
      <c r="AE1972" s="2" t="s">
        <v>171</v>
      </c>
      <c r="AF1972" s="2" t="s">
        <v>125</v>
      </c>
      <c r="AG1972" s="2" t="s">
        <v>126</v>
      </c>
      <c r="AH1972" s="2" t="s">
        <v>127</v>
      </c>
      <c r="AI1972" s="2"/>
      <c r="AJ1972" s="2" t="s">
        <v>243</v>
      </c>
      <c r="AK1972" s="2" t="s">
        <v>11</v>
      </c>
      <c r="AL1972" s="2" t="s">
        <v>11</v>
      </c>
      <c r="AM1972" s="2" t="s">
        <v>244</v>
      </c>
      <c r="AN1972" s="2" t="s">
        <v>563</v>
      </c>
      <c r="AO1972" s="22">
        <v>0</v>
      </c>
      <c r="AP1972" s="22">
        <v>0</v>
      </c>
      <c r="AQ1972" s="22">
        <v>1</v>
      </c>
      <c r="AR1972" s="22"/>
      <c r="AS1972" s="25">
        <v>45924</v>
      </c>
      <c r="AT1972" s="25">
        <v>0</v>
      </c>
      <c r="AU1972" s="25">
        <v>57082</v>
      </c>
      <c r="AV1972" s="25">
        <v>0</v>
      </c>
      <c r="AW1972" s="25">
        <v>45924</v>
      </c>
      <c r="AX1972" s="25">
        <v>57082</v>
      </c>
      <c r="AY1972" s="25">
        <v>11158</v>
      </c>
    </row>
    <row r="1973" spans="2:51" hidden="1">
      <c r="B1973" s="5" t="s">
        <v>19</v>
      </c>
      <c r="C1973" s="2" t="s">
        <v>131</v>
      </c>
      <c r="D1973" s="2"/>
      <c r="E1973" s="2"/>
      <c r="F1973" s="2" t="s">
        <v>126</v>
      </c>
      <c r="G1973" s="3">
        <v>46256</v>
      </c>
      <c r="H1973" s="2" t="s">
        <v>8555</v>
      </c>
      <c r="I1973" s="3">
        <v>46256</v>
      </c>
      <c r="J1973" s="2" t="s">
        <v>8556</v>
      </c>
      <c r="K1973" s="2" t="s">
        <v>126</v>
      </c>
      <c r="L1973" s="2"/>
      <c r="M1973" s="2" t="s">
        <v>90</v>
      </c>
      <c r="N1973" s="3">
        <v>46256</v>
      </c>
      <c r="O1973" s="2"/>
      <c r="P1973" s="2"/>
      <c r="Q1973" s="2" t="s">
        <v>25</v>
      </c>
      <c r="R1973" s="2" t="s">
        <v>25</v>
      </c>
      <c r="S1973" s="2"/>
      <c r="T1973" s="3"/>
      <c r="U1973" s="2"/>
      <c r="V1973" s="2"/>
      <c r="W1973" s="2" t="s">
        <v>1090</v>
      </c>
      <c r="X1973" s="2" t="s">
        <v>113</v>
      </c>
      <c r="Y1973" s="2" t="s">
        <v>170</v>
      </c>
      <c r="Z1973" s="2" t="s">
        <v>92</v>
      </c>
      <c r="AA1973" s="2" t="s">
        <v>90</v>
      </c>
      <c r="AB1973" s="2"/>
      <c r="AC1973" s="2" t="s">
        <v>114</v>
      </c>
      <c r="AD1973" s="2"/>
      <c r="AE1973" s="2" t="s">
        <v>171</v>
      </c>
      <c r="AF1973" s="2" t="s">
        <v>125</v>
      </c>
      <c r="AG1973" s="2" t="s">
        <v>126</v>
      </c>
      <c r="AH1973" s="2" t="s">
        <v>127</v>
      </c>
      <c r="AI1973" s="2"/>
      <c r="AJ1973" s="2" t="s">
        <v>343</v>
      </c>
      <c r="AK1973" s="2" t="s">
        <v>286</v>
      </c>
      <c r="AL1973" s="2" t="s">
        <v>286</v>
      </c>
      <c r="AM1973" s="2" t="s">
        <v>303</v>
      </c>
      <c r="AN1973" s="2" t="s">
        <v>344</v>
      </c>
      <c r="AO1973" s="22">
        <v>0</v>
      </c>
      <c r="AP1973" s="22">
        <v>0</v>
      </c>
      <c r="AQ1973" s="22">
        <v>1</v>
      </c>
      <c r="AR1973" s="22"/>
      <c r="AS1973" s="25">
        <v>14130</v>
      </c>
      <c r="AT1973" s="25">
        <v>0</v>
      </c>
      <c r="AU1973" s="25">
        <v>16427</v>
      </c>
      <c r="AV1973" s="25">
        <v>0</v>
      </c>
      <c r="AW1973" s="25">
        <v>14130</v>
      </c>
      <c r="AX1973" s="25">
        <v>16427</v>
      </c>
      <c r="AY1973" s="25">
        <v>2297</v>
      </c>
    </row>
    <row r="1974" spans="2:51" hidden="1">
      <c r="B1974" s="5" t="s">
        <v>19</v>
      </c>
      <c r="C1974" s="2" t="s">
        <v>131</v>
      </c>
      <c r="D1974" s="2"/>
      <c r="E1974" s="2"/>
      <c r="F1974" s="2" t="s">
        <v>126</v>
      </c>
      <c r="G1974" s="3">
        <v>46256</v>
      </c>
      <c r="H1974" s="2" t="s">
        <v>8557</v>
      </c>
      <c r="I1974" s="3">
        <v>46256</v>
      </c>
      <c r="J1974" s="2" t="s">
        <v>8558</v>
      </c>
      <c r="K1974" s="2" t="s">
        <v>126</v>
      </c>
      <c r="L1974" s="2"/>
      <c r="M1974" s="2" t="s">
        <v>90</v>
      </c>
      <c r="N1974" s="3">
        <v>46256</v>
      </c>
      <c r="O1974" s="2"/>
      <c r="P1974" s="2"/>
      <c r="Q1974" s="2" t="s">
        <v>25</v>
      </c>
      <c r="R1974" s="2" t="s">
        <v>25</v>
      </c>
      <c r="S1974" s="2"/>
      <c r="T1974" s="3"/>
      <c r="U1974" s="2"/>
      <c r="V1974" s="2"/>
      <c r="W1974" s="2" t="s">
        <v>284</v>
      </c>
      <c r="X1974" s="2" t="s">
        <v>133</v>
      </c>
      <c r="Y1974" s="2" t="s">
        <v>475</v>
      </c>
      <c r="Z1974" s="2" t="s">
        <v>92</v>
      </c>
      <c r="AA1974" s="2" t="s">
        <v>90</v>
      </c>
      <c r="AB1974" s="2"/>
      <c r="AC1974" s="2" t="s">
        <v>114</v>
      </c>
      <c r="AD1974" s="2"/>
      <c r="AE1974" s="2" t="s">
        <v>171</v>
      </c>
      <c r="AF1974" s="2" t="s">
        <v>125</v>
      </c>
      <c r="AG1974" s="2" t="s">
        <v>126</v>
      </c>
      <c r="AH1974" s="2" t="s">
        <v>127</v>
      </c>
      <c r="AI1974" s="2"/>
      <c r="AJ1974" s="2" t="s">
        <v>183</v>
      </c>
      <c r="AK1974" s="2" t="s">
        <v>184</v>
      </c>
      <c r="AL1974" s="2" t="s">
        <v>184</v>
      </c>
      <c r="AM1974" s="2" t="s">
        <v>185</v>
      </c>
      <c r="AN1974" s="2" t="s">
        <v>186</v>
      </c>
      <c r="AO1974" s="22">
        <v>0</v>
      </c>
      <c r="AP1974" s="22">
        <v>0</v>
      </c>
      <c r="AQ1974" s="22">
        <v>1</v>
      </c>
      <c r="AR1974" s="22"/>
      <c r="AS1974" s="25">
        <v>20607</v>
      </c>
      <c r="AT1974" s="25">
        <v>0</v>
      </c>
      <c r="AU1974" s="25">
        <v>24249</v>
      </c>
      <c r="AV1974" s="25">
        <v>0</v>
      </c>
      <c r="AW1974" s="25">
        <v>20607</v>
      </c>
      <c r="AX1974" s="25">
        <v>24249</v>
      </c>
      <c r="AY1974" s="25">
        <v>3642</v>
      </c>
    </row>
    <row r="1975" spans="2:51" hidden="1">
      <c r="B1975" s="5" t="s">
        <v>19</v>
      </c>
      <c r="C1975" s="2" t="s">
        <v>131</v>
      </c>
      <c r="D1975" s="2"/>
      <c r="E1975" s="2"/>
      <c r="F1975" s="2" t="s">
        <v>126</v>
      </c>
      <c r="G1975" s="3">
        <v>46256</v>
      </c>
      <c r="H1975" s="2" t="s">
        <v>8559</v>
      </c>
      <c r="I1975" s="3">
        <v>46256</v>
      </c>
      <c r="J1975" s="2" t="s">
        <v>8560</v>
      </c>
      <c r="K1975" s="2" t="s">
        <v>126</v>
      </c>
      <c r="L1975" s="2"/>
      <c r="M1975" s="2" t="s">
        <v>90</v>
      </c>
      <c r="N1975" s="3">
        <v>46256</v>
      </c>
      <c r="O1975" s="2"/>
      <c r="P1975" s="2"/>
      <c r="Q1975" s="2" t="s">
        <v>25</v>
      </c>
      <c r="R1975" s="2" t="s">
        <v>25</v>
      </c>
      <c r="S1975" s="2"/>
      <c r="T1975" s="3"/>
      <c r="U1975" s="2"/>
      <c r="V1975" s="2"/>
      <c r="W1975" s="2" t="s">
        <v>1130</v>
      </c>
      <c r="X1975" s="2" t="s">
        <v>133</v>
      </c>
      <c r="Y1975" s="2" t="s">
        <v>170</v>
      </c>
      <c r="Z1975" s="2" t="s">
        <v>92</v>
      </c>
      <c r="AA1975" s="2" t="s">
        <v>90</v>
      </c>
      <c r="AB1975" s="2"/>
      <c r="AC1975" s="2" t="s">
        <v>114</v>
      </c>
      <c r="AD1975" s="2"/>
      <c r="AE1975" s="2" t="s">
        <v>171</v>
      </c>
      <c r="AF1975" s="2" t="s">
        <v>125</v>
      </c>
      <c r="AG1975" s="2" t="s">
        <v>126</v>
      </c>
      <c r="AH1975" s="2" t="s">
        <v>127</v>
      </c>
      <c r="AI1975" s="2"/>
      <c r="AJ1975" s="2" t="s">
        <v>123</v>
      </c>
      <c r="AK1975" s="2" t="s">
        <v>13</v>
      </c>
      <c r="AL1975" s="2" t="s">
        <v>13</v>
      </c>
      <c r="AM1975" s="2" t="s">
        <v>124</v>
      </c>
      <c r="AN1975" s="2" t="s">
        <v>726</v>
      </c>
      <c r="AO1975" s="22">
        <v>0</v>
      </c>
      <c r="AP1975" s="22">
        <v>0</v>
      </c>
      <c r="AQ1975" s="22">
        <v>1</v>
      </c>
      <c r="AR1975" s="22"/>
      <c r="AS1975" s="25">
        <v>20165</v>
      </c>
      <c r="AT1975" s="25">
        <v>0</v>
      </c>
      <c r="AU1975" s="25">
        <v>22479</v>
      </c>
      <c r="AV1975" s="25">
        <v>0</v>
      </c>
      <c r="AW1975" s="25">
        <v>20165</v>
      </c>
      <c r="AX1975" s="25">
        <v>22479</v>
      </c>
      <c r="AY1975" s="25">
        <v>2314</v>
      </c>
    </row>
    <row r="1976" spans="2:51" hidden="1">
      <c r="B1976" s="5" t="s">
        <v>19</v>
      </c>
      <c r="C1976" s="2" t="s">
        <v>131</v>
      </c>
      <c r="D1976" s="2"/>
      <c r="E1976" s="2"/>
      <c r="F1976" s="2" t="s">
        <v>126</v>
      </c>
      <c r="G1976" s="3">
        <v>46256</v>
      </c>
      <c r="H1976" s="2" t="s">
        <v>8561</v>
      </c>
      <c r="I1976" s="3">
        <v>46256</v>
      </c>
      <c r="J1976" s="2" t="s">
        <v>8562</v>
      </c>
      <c r="K1976" s="2" t="s">
        <v>126</v>
      </c>
      <c r="L1976" s="2"/>
      <c r="M1976" s="2" t="s">
        <v>90</v>
      </c>
      <c r="N1976" s="3">
        <v>46256</v>
      </c>
      <c r="O1976" s="2"/>
      <c r="P1976" s="2"/>
      <c r="Q1976" s="2" t="s">
        <v>25</v>
      </c>
      <c r="R1976" s="2" t="s">
        <v>25</v>
      </c>
      <c r="S1976" s="2"/>
      <c r="T1976" s="3"/>
      <c r="U1976" s="2"/>
      <c r="V1976" s="2"/>
      <c r="W1976" s="2" t="s">
        <v>8563</v>
      </c>
      <c r="X1976" s="2" t="s">
        <v>133</v>
      </c>
      <c r="Y1976" s="2" t="s">
        <v>170</v>
      </c>
      <c r="Z1976" s="2" t="s">
        <v>92</v>
      </c>
      <c r="AA1976" s="2" t="s">
        <v>90</v>
      </c>
      <c r="AB1976" s="2"/>
      <c r="AC1976" s="2" t="s">
        <v>114</v>
      </c>
      <c r="AD1976" s="2"/>
      <c r="AE1976" s="2" t="s">
        <v>171</v>
      </c>
      <c r="AF1976" s="2" t="s">
        <v>125</v>
      </c>
      <c r="AG1976" s="2" t="s">
        <v>126</v>
      </c>
      <c r="AH1976" s="2" t="s">
        <v>127</v>
      </c>
      <c r="AI1976" s="2"/>
      <c r="AJ1976" s="2" t="s">
        <v>209</v>
      </c>
      <c r="AK1976" s="2" t="s">
        <v>201</v>
      </c>
      <c r="AL1976" s="2" t="s">
        <v>201</v>
      </c>
      <c r="AM1976" s="2" t="s">
        <v>210</v>
      </c>
      <c r="AN1976" s="2" t="s">
        <v>578</v>
      </c>
      <c r="AO1976" s="22">
        <v>0</v>
      </c>
      <c r="AP1976" s="22">
        <v>0</v>
      </c>
      <c r="AQ1976" s="22">
        <v>1</v>
      </c>
      <c r="AR1976" s="22"/>
      <c r="AS1976" s="25">
        <v>35326</v>
      </c>
      <c r="AT1976" s="25">
        <v>0</v>
      </c>
      <c r="AU1976" s="25">
        <v>41850</v>
      </c>
      <c r="AV1976" s="25">
        <v>0</v>
      </c>
      <c r="AW1976" s="25">
        <v>35326</v>
      </c>
      <c r="AX1976" s="25">
        <v>41850</v>
      </c>
      <c r="AY1976" s="25">
        <v>6524</v>
      </c>
    </row>
    <row r="1977" spans="2:51" hidden="1">
      <c r="B1977" s="5" t="s">
        <v>19</v>
      </c>
      <c r="C1977" s="2" t="s">
        <v>112</v>
      </c>
      <c r="D1977" s="2" t="s">
        <v>100</v>
      </c>
      <c r="E1977" s="2"/>
      <c r="F1977" s="2"/>
      <c r="G1977" s="3">
        <v>46256</v>
      </c>
      <c r="H1977" s="2" t="s">
        <v>8564</v>
      </c>
      <c r="I1977" s="3">
        <v>46256</v>
      </c>
      <c r="J1977" s="2" t="s">
        <v>8565</v>
      </c>
      <c r="K1977" s="2"/>
      <c r="L1977" s="2"/>
      <c r="M1977" s="2" t="s">
        <v>90</v>
      </c>
      <c r="N1977" s="3"/>
      <c r="O1977" s="2"/>
      <c r="P1977" s="2"/>
      <c r="Q1977" s="2" t="s">
        <v>23</v>
      </c>
      <c r="R1977" s="2" t="s">
        <v>23</v>
      </c>
      <c r="S1977" s="2"/>
      <c r="T1977" s="3">
        <v>46256</v>
      </c>
      <c r="U1977" s="2" t="s">
        <v>8566</v>
      </c>
      <c r="V1977" s="2"/>
      <c r="W1977" s="2" t="s">
        <v>8567</v>
      </c>
      <c r="X1977" s="2" t="s">
        <v>113</v>
      </c>
      <c r="Y1977" s="2" t="s">
        <v>8568</v>
      </c>
      <c r="Z1977" s="2" t="s">
        <v>92</v>
      </c>
      <c r="AA1977" s="2" t="s">
        <v>90</v>
      </c>
      <c r="AB1977" s="2"/>
      <c r="AC1977" s="2" t="s">
        <v>114</v>
      </c>
      <c r="AD1977" s="2">
        <v>1</v>
      </c>
      <c r="AE1977" s="2" t="s">
        <v>282</v>
      </c>
      <c r="AF1977" s="2" t="s">
        <v>3</v>
      </c>
      <c r="AG1977" s="2" t="s">
        <v>3</v>
      </c>
      <c r="AH1977" s="2" t="s">
        <v>283</v>
      </c>
      <c r="AI1977" s="2"/>
      <c r="AJ1977" s="2" t="s">
        <v>415</v>
      </c>
      <c r="AK1977" s="2" t="s">
        <v>412</v>
      </c>
      <c r="AL1977" s="2" t="s">
        <v>412</v>
      </c>
      <c r="AM1977" s="2" t="s">
        <v>413</v>
      </c>
      <c r="AN1977" s="2" t="s">
        <v>8569</v>
      </c>
      <c r="AO1977" s="22">
        <v>0</v>
      </c>
      <c r="AP1977" s="22">
        <v>0</v>
      </c>
      <c r="AQ1977" s="22">
        <v>0</v>
      </c>
      <c r="AR1977" s="22">
        <v>0</v>
      </c>
      <c r="AS1977" s="25">
        <v>60000</v>
      </c>
      <c r="AT1977" s="25">
        <v>0</v>
      </c>
      <c r="AU1977" s="25">
        <v>69061</v>
      </c>
      <c r="AV1977" s="25">
        <v>0</v>
      </c>
      <c r="AW1977" s="25">
        <v>60000</v>
      </c>
      <c r="AX1977" s="25">
        <v>69061</v>
      </c>
      <c r="AY1977" s="25">
        <v>9061</v>
      </c>
    </row>
    <row r="1978" spans="2:51" hidden="1">
      <c r="B1978" s="5" t="s">
        <v>19</v>
      </c>
      <c r="C1978" s="2" t="s">
        <v>112</v>
      </c>
      <c r="D1978" s="2" t="s">
        <v>100</v>
      </c>
      <c r="E1978" s="2"/>
      <c r="F1978" s="2"/>
      <c r="G1978" s="3">
        <v>46256</v>
      </c>
      <c r="H1978" s="2" t="s">
        <v>8570</v>
      </c>
      <c r="I1978" s="3">
        <v>46256</v>
      </c>
      <c r="J1978" s="2" t="s">
        <v>8571</v>
      </c>
      <c r="K1978" s="2"/>
      <c r="L1978" s="2"/>
      <c r="M1978" s="2" t="s">
        <v>90</v>
      </c>
      <c r="N1978" s="3"/>
      <c r="O1978" s="2"/>
      <c r="P1978" s="2"/>
      <c r="Q1978" s="2" t="s">
        <v>25</v>
      </c>
      <c r="R1978" s="2" t="s">
        <v>25</v>
      </c>
      <c r="S1978" s="2"/>
      <c r="T1978" s="3">
        <v>46256</v>
      </c>
      <c r="U1978" s="2" t="s">
        <v>8572</v>
      </c>
      <c r="V1978" s="2"/>
      <c r="W1978" s="2" t="s">
        <v>8573</v>
      </c>
      <c r="X1978" s="2" t="s">
        <v>113</v>
      </c>
      <c r="Y1978" s="2" t="s">
        <v>8574</v>
      </c>
      <c r="Z1978" s="2" t="s">
        <v>92</v>
      </c>
      <c r="AA1978" s="2" t="s">
        <v>90</v>
      </c>
      <c r="AB1978" s="2"/>
      <c r="AC1978" s="2" t="s">
        <v>114</v>
      </c>
      <c r="AD1978" s="2">
        <v>1</v>
      </c>
      <c r="AE1978" s="2" t="s">
        <v>125</v>
      </c>
      <c r="AF1978" s="2" t="s">
        <v>125</v>
      </c>
      <c r="AG1978" s="2" t="s">
        <v>126</v>
      </c>
      <c r="AH1978" s="2" t="s">
        <v>127</v>
      </c>
      <c r="AI1978" s="2"/>
      <c r="AJ1978" s="2" t="s">
        <v>123</v>
      </c>
      <c r="AK1978" s="2" t="s">
        <v>13</v>
      </c>
      <c r="AL1978" s="2" t="s">
        <v>13</v>
      </c>
      <c r="AM1978" s="2" t="s">
        <v>124</v>
      </c>
      <c r="AN1978" s="2"/>
      <c r="AO1978" s="22">
        <v>0</v>
      </c>
      <c r="AP1978" s="22">
        <v>0</v>
      </c>
      <c r="AQ1978" s="22">
        <v>0</v>
      </c>
      <c r="AR1978" s="22">
        <v>0</v>
      </c>
      <c r="AS1978" s="25">
        <v>20000</v>
      </c>
      <c r="AT1978" s="25">
        <v>0</v>
      </c>
      <c r="AU1978" s="25">
        <v>22479</v>
      </c>
      <c r="AV1978" s="25">
        <v>0</v>
      </c>
      <c r="AW1978" s="25">
        <v>20000</v>
      </c>
      <c r="AX1978" s="25">
        <v>22479</v>
      </c>
      <c r="AY1978" s="25">
        <v>2479</v>
      </c>
    </row>
    <row r="1979" spans="2:51" hidden="1">
      <c r="B1979" s="5" t="s">
        <v>19</v>
      </c>
      <c r="C1979" s="2" t="s">
        <v>112</v>
      </c>
      <c r="D1979" s="2" t="s">
        <v>100</v>
      </c>
      <c r="E1979" s="2"/>
      <c r="F1979" s="2"/>
      <c r="G1979" s="3">
        <v>46256</v>
      </c>
      <c r="H1979" s="2" t="s">
        <v>8575</v>
      </c>
      <c r="I1979" s="3">
        <v>46256</v>
      </c>
      <c r="J1979" s="2" t="s">
        <v>8576</v>
      </c>
      <c r="K1979" s="2"/>
      <c r="L1979" s="2"/>
      <c r="M1979" s="2" t="s">
        <v>90</v>
      </c>
      <c r="N1979" s="3"/>
      <c r="O1979" s="2"/>
      <c r="P1979" s="2"/>
      <c r="Q1979" s="2" t="s">
        <v>25</v>
      </c>
      <c r="R1979" s="2" t="s">
        <v>25</v>
      </c>
      <c r="S1979" s="2"/>
      <c r="T1979" s="3">
        <v>46256</v>
      </c>
      <c r="U1979" s="2" t="s">
        <v>8577</v>
      </c>
      <c r="V1979" s="2"/>
      <c r="W1979" s="2" t="s">
        <v>8578</v>
      </c>
      <c r="X1979" s="2" t="s">
        <v>113</v>
      </c>
      <c r="Y1979" s="2" t="s">
        <v>8579</v>
      </c>
      <c r="Z1979" s="2" t="s">
        <v>92</v>
      </c>
      <c r="AA1979" s="2" t="s">
        <v>90</v>
      </c>
      <c r="AB1979" s="2"/>
      <c r="AC1979" s="2" t="s">
        <v>114</v>
      </c>
      <c r="AD1979" s="2">
        <v>1</v>
      </c>
      <c r="AE1979" s="2" t="s">
        <v>125</v>
      </c>
      <c r="AF1979" s="2" t="s">
        <v>125</v>
      </c>
      <c r="AG1979" s="2" t="s">
        <v>126</v>
      </c>
      <c r="AH1979" s="2" t="s">
        <v>127</v>
      </c>
      <c r="AI1979" s="2"/>
      <c r="AJ1979" s="2" t="s">
        <v>240</v>
      </c>
      <c r="AK1979" s="2" t="s">
        <v>241</v>
      </c>
      <c r="AL1979" s="2" t="s">
        <v>241</v>
      </c>
      <c r="AM1979" s="2" t="s">
        <v>242</v>
      </c>
      <c r="AN1979" s="2"/>
      <c r="AO1979" s="22">
        <v>0</v>
      </c>
      <c r="AP1979" s="22">
        <v>0</v>
      </c>
      <c r="AQ1979" s="22">
        <v>0</v>
      </c>
      <c r="AR1979" s="22">
        <v>0</v>
      </c>
      <c r="AS1979" s="25">
        <v>55000</v>
      </c>
      <c r="AT1979" s="25">
        <v>0</v>
      </c>
      <c r="AU1979" s="25">
        <v>63142</v>
      </c>
      <c r="AV1979" s="25">
        <v>0</v>
      </c>
      <c r="AW1979" s="25">
        <v>55000</v>
      </c>
      <c r="AX1979" s="25">
        <v>63142</v>
      </c>
      <c r="AY1979" s="25">
        <v>8142</v>
      </c>
    </row>
    <row r="1980" spans="2:51" hidden="1">
      <c r="B1980" s="5" t="s">
        <v>19</v>
      </c>
      <c r="C1980" s="2" t="s">
        <v>112</v>
      </c>
      <c r="D1980" s="2" t="s">
        <v>100</v>
      </c>
      <c r="E1980" s="2"/>
      <c r="F1980" s="2"/>
      <c r="G1980" s="3">
        <v>46256</v>
      </c>
      <c r="H1980" s="2" t="s">
        <v>8580</v>
      </c>
      <c r="I1980" s="3">
        <v>46256</v>
      </c>
      <c r="J1980" s="2" t="s">
        <v>8581</v>
      </c>
      <c r="K1980" s="2"/>
      <c r="L1980" s="2"/>
      <c r="M1980" s="2" t="s">
        <v>90</v>
      </c>
      <c r="N1980" s="3"/>
      <c r="O1980" s="2"/>
      <c r="P1980" s="2"/>
      <c r="Q1980" s="2" t="s">
        <v>23</v>
      </c>
      <c r="R1980" s="2" t="s">
        <v>23</v>
      </c>
      <c r="S1980" s="2"/>
      <c r="T1980" s="3">
        <v>46256</v>
      </c>
      <c r="U1980" s="2" t="s">
        <v>8582</v>
      </c>
      <c r="V1980" s="2"/>
      <c r="W1980" s="2" t="s">
        <v>8583</v>
      </c>
      <c r="X1980" s="2" t="s">
        <v>113</v>
      </c>
      <c r="Y1980" s="2" t="s">
        <v>8584</v>
      </c>
      <c r="Z1980" s="2" t="s">
        <v>92</v>
      </c>
      <c r="AA1980" s="2" t="s">
        <v>90</v>
      </c>
      <c r="AB1980" s="2"/>
      <c r="AC1980" s="2" t="s">
        <v>114</v>
      </c>
      <c r="AD1980" s="2">
        <v>1</v>
      </c>
      <c r="AE1980" s="2" t="s">
        <v>216</v>
      </c>
      <c r="AF1980" s="2" t="s">
        <v>216</v>
      </c>
      <c r="AG1980" s="2" t="s">
        <v>103</v>
      </c>
      <c r="AH1980" s="2"/>
      <c r="AI1980" s="2"/>
      <c r="AJ1980" s="2" t="s">
        <v>115</v>
      </c>
      <c r="AK1980" s="2" t="s">
        <v>116</v>
      </c>
      <c r="AL1980" s="2" t="s">
        <v>116</v>
      </c>
      <c r="AM1980" s="2" t="s">
        <v>117</v>
      </c>
      <c r="AN1980" s="2" t="s">
        <v>8585</v>
      </c>
      <c r="AO1980" s="22">
        <v>0</v>
      </c>
      <c r="AP1980" s="22">
        <v>0</v>
      </c>
      <c r="AQ1980" s="22">
        <v>0</v>
      </c>
      <c r="AR1980" s="22">
        <v>0</v>
      </c>
      <c r="AS1980" s="25">
        <v>22000</v>
      </c>
      <c r="AT1980" s="25">
        <v>0</v>
      </c>
      <c r="AU1980" s="25">
        <v>31304.2</v>
      </c>
      <c r="AV1980" s="25">
        <v>0</v>
      </c>
      <c r="AW1980" s="25">
        <v>22000</v>
      </c>
      <c r="AX1980" s="25">
        <v>31304.2</v>
      </c>
      <c r="AY1980" s="25">
        <v>9304.2000000000007</v>
      </c>
    </row>
    <row r="1981" spans="2:51" hidden="1">
      <c r="B1981" s="5" t="s">
        <v>19</v>
      </c>
      <c r="C1981" s="2" t="s">
        <v>112</v>
      </c>
      <c r="D1981" s="2" t="s">
        <v>100</v>
      </c>
      <c r="E1981" s="2"/>
      <c r="F1981" s="2"/>
      <c r="G1981" s="3">
        <v>46256</v>
      </c>
      <c r="H1981" s="2" t="s">
        <v>8586</v>
      </c>
      <c r="I1981" s="3">
        <v>46256</v>
      </c>
      <c r="J1981" s="2" t="s">
        <v>8587</v>
      </c>
      <c r="K1981" s="2"/>
      <c r="L1981" s="2"/>
      <c r="M1981" s="2" t="s">
        <v>90</v>
      </c>
      <c r="N1981" s="3"/>
      <c r="O1981" s="2"/>
      <c r="P1981" s="2"/>
      <c r="Q1981" s="2" t="s">
        <v>25</v>
      </c>
      <c r="R1981" s="2" t="s">
        <v>25</v>
      </c>
      <c r="S1981" s="2"/>
      <c r="T1981" s="3">
        <v>46256</v>
      </c>
      <c r="U1981" s="2" t="s">
        <v>8588</v>
      </c>
      <c r="V1981" s="2"/>
      <c r="W1981" s="2" t="s">
        <v>8589</v>
      </c>
      <c r="X1981" s="2" t="s">
        <v>113</v>
      </c>
      <c r="Y1981" s="2" t="s">
        <v>8590</v>
      </c>
      <c r="Z1981" s="2" t="s">
        <v>92</v>
      </c>
      <c r="AA1981" s="2" t="s">
        <v>90</v>
      </c>
      <c r="AB1981" s="2"/>
      <c r="AC1981" s="2" t="s">
        <v>114</v>
      </c>
      <c r="AD1981" s="2">
        <v>1</v>
      </c>
      <c r="AE1981" s="2" t="s">
        <v>125</v>
      </c>
      <c r="AF1981" s="2" t="s">
        <v>125</v>
      </c>
      <c r="AG1981" s="2" t="s">
        <v>126</v>
      </c>
      <c r="AH1981" s="2" t="s">
        <v>127</v>
      </c>
      <c r="AI1981" s="2"/>
      <c r="AJ1981" s="2" t="s">
        <v>236</v>
      </c>
      <c r="AK1981" s="2" t="s">
        <v>168</v>
      </c>
      <c r="AL1981" s="2" t="s">
        <v>168</v>
      </c>
      <c r="AM1981" s="2" t="s">
        <v>237</v>
      </c>
      <c r="AN1981" s="2"/>
      <c r="AO1981" s="22">
        <v>0</v>
      </c>
      <c r="AP1981" s="22">
        <v>0</v>
      </c>
      <c r="AQ1981" s="22">
        <v>0</v>
      </c>
      <c r="AR1981" s="22">
        <v>0</v>
      </c>
      <c r="AS1981" s="25">
        <v>27000</v>
      </c>
      <c r="AT1981" s="25">
        <v>0</v>
      </c>
      <c r="AU1981" s="25">
        <v>32489</v>
      </c>
      <c r="AV1981" s="25">
        <v>0</v>
      </c>
      <c r="AW1981" s="25">
        <v>27000</v>
      </c>
      <c r="AX1981" s="25">
        <v>32489</v>
      </c>
      <c r="AY1981" s="25">
        <v>5489</v>
      </c>
    </row>
    <row r="1982" spans="2:51" hidden="1">
      <c r="B1982" s="5" t="s">
        <v>19</v>
      </c>
      <c r="C1982" s="2" t="s">
        <v>112</v>
      </c>
      <c r="D1982" s="2" t="s">
        <v>100</v>
      </c>
      <c r="E1982" s="2"/>
      <c r="F1982" s="2"/>
      <c r="G1982" s="3">
        <v>46256</v>
      </c>
      <c r="H1982" s="2" t="s">
        <v>8591</v>
      </c>
      <c r="I1982" s="3">
        <v>46256</v>
      </c>
      <c r="J1982" s="2" t="s">
        <v>8592</v>
      </c>
      <c r="K1982" s="2"/>
      <c r="L1982" s="2"/>
      <c r="M1982" s="2" t="s">
        <v>90</v>
      </c>
      <c r="N1982" s="3"/>
      <c r="O1982" s="2"/>
      <c r="P1982" s="2"/>
      <c r="Q1982" s="2" t="s">
        <v>23</v>
      </c>
      <c r="R1982" s="2" t="s">
        <v>23</v>
      </c>
      <c r="S1982" s="2"/>
      <c r="T1982" s="3">
        <v>46256</v>
      </c>
      <c r="U1982" s="2" t="s">
        <v>8593</v>
      </c>
      <c r="V1982" s="2"/>
      <c r="W1982" s="2" t="s">
        <v>8594</v>
      </c>
      <c r="X1982" s="2" t="s">
        <v>113</v>
      </c>
      <c r="Y1982" s="2" t="s">
        <v>8595</v>
      </c>
      <c r="Z1982" s="2" t="s">
        <v>92</v>
      </c>
      <c r="AA1982" s="2" t="s">
        <v>90</v>
      </c>
      <c r="AB1982" s="2"/>
      <c r="AC1982" s="2" t="s">
        <v>114</v>
      </c>
      <c r="AD1982" s="2">
        <v>1</v>
      </c>
      <c r="AE1982" s="2" t="s">
        <v>7</v>
      </c>
      <c r="AF1982" s="2" t="s">
        <v>7</v>
      </c>
      <c r="AG1982" s="2" t="s">
        <v>103</v>
      </c>
      <c r="AH1982" s="2" t="s">
        <v>7</v>
      </c>
      <c r="AI1982" s="2"/>
      <c r="AJ1982" s="2" t="s">
        <v>97</v>
      </c>
      <c r="AK1982" s="2" t="s">
        <v>14</v>
      </c>
      <c r="AL1982" s="2" t="s">
        <v>14</v>
      </c>
      <c r="AM1982" s="2" t="s">
        <v>98</v>
      </c>
      <c r="AN1982" s="2" t="s">
        <v>8596</v>
      </c>
      <c r="AO1982" s="22">
        <v>0</v>
      </c>
      <c r="AP1982" s="22">
        <v>0</v>
      </c>
      <c r="AQ1982" s="22">
        <v>0</v>
      </c>
      <c r="AR1982" s="22">
        <v>0</v>
      </c>
      <c r="AS1982" s="25">
        <v>24000</v>
      </c>
      <c r="AT1982" s="25">
        <v>0</v>
      </c>
      <c r="AU1982" s="25">
        <v>32330</v>
      </c>
      <c r="AV1982" s="25">
        <v>0</v>
      </c>
      <c r="AW1982" s="25">
        <v>24000</v>
      </c>
      <c r="AX1982" s="25">
        <v>32330</v>
      </c>
      <c r="AY1982" s="25">
        <v>8330</v>
      </c>
    </row>
    <row r="1983" spans="2:51" hidden="1">
      <c r="B1983" s="5" t="s">
        <v>19</v>
      </c>
      <c r="C1983" s="2" t="s">
        <v>131</v>
      </c>
      <c r="D1983" s="2"/>
      <c r="E1983" s="2"/>
      <c r="F1983" s="2" t="s">
        <v>126</v>
      </c>
      <c r="G1983" s="3">
        <v>46256</v>
      </c>
      <c r="H1983" s="2" t="s">
        <v>8597</v>
      </c>
      <c r="I1983" s="3">
        <v>46256</v>
      </c>
      <c r="J1983" s="2" t="s">
        <v>8598</v>
      </c>
      <c r="K1983" s="2" t="s">
        <v>126</v>
      </c>
      <c r="L1983" s="2"/>
      <c r="M1983" s="2" t="s">
        <v>90</v>
      </c>
      <c r="N1983" s="3">
        <v>46256</v>
      </c>
      <c r="O1983" s="2"/>
      <c r="P1983" s="2"/>
      <c r="Q1983" s="2" t="s">
        <v>25</v>
      </c>
      <c r="R1983" s="2" t="s">
        <v>25</v>
      </c>
      <c r="S1983" s="2"/>
      <c r="T1983" s="3"/>
      <c r="U1983" s="2"/>
      <c r="V1983" s="2"/>
      <c r="W1983" s="2" t="s">
        <v>1364</v>
      </c>
      <c r="X1983" s="2" t="s">
        <v>133</v>
      </c>
      <c r="Y1983" s="2" t="s">
        <v>170</v>
      </c>
      <c r="Z1983" s="2" t="s">
        <v>92</v>
      </c>
      <c r="AA1983" s="2" t="s">
        <v>90</v>
      </c>
      <c r="AB1983" s="2"/>
      <c r="AC1983" s="2" t="s">
        <v>114</v>
      </c>
      <c r="AD1983" s="2"/>
      <c r="AE1983" s="2" t="s">
        <v>171</v>
      </c>
      <c r="AF1983" s="2" t="s">
        <v>125</v>
      </c>
      <c r="AG1983" s="2" t="s">
        <v>126</v>
      </c>
      <c r="AH1983" s="2" t="s">
        <v>127</v>
      </c>
      <c r="AI1983" s="2"/>
      <c r="AJ1983" s="2" t="s">
        <v>138</v>
      </c>
      <c r="AK1983" s="2" t="s">
        <v>103</v>
      </c>
      <c r="AL1983" s="2" t="s">
        <v>103</v>
      </c>
      <c r="AM1983" s="2" t="s">
        <v>139</v>
      </c>
      <c r="AN1983" s="2" t="s">
        <v>852</v>
      </c>
      <c r="AO1983" s="22">
        <v>0</v>
      </c>
      <c r="AP1983" s="22">
        <v>0</v>
      </c>
      <c r="AQ1983" s="22">
        <v>1</v>
      </c>
      <c r="AR1983" s="22"/>
      <c r="AS1983" s="25">
        <v>22530</v>
      </c>
      <c r="AT1983" s="25">
        <v>0</v>
      </c>
      <c r="AU1983" s="25">
        <v>23229</v>
      </c>
      <c r="AV1983" s="25">
        <v>0</v>
      </c>
      <c r="AW1983" s="25">
        <v>22530</v>
      </c>
      <c r="AX1983" s="25">
        <v>23229</v>
      </c>
      <c r="AY1983" s="25">
        <v>699</v>
      </c>
    </row>
    <row r="1984" spans="2:51" hidden="1">
      <c r="B1984" s="5" t="s">
        <v>19</v>
      </c>
      <c r="C1984" s="2" t="s">
        <v>131</v>
      </c>
      <c r="D1984" s="2"/>
      <c r="E1984" s="2"/>
      <c r="F1984" s="2" t="s">
        <v>126</v>
      </c>
      <c r="G1984" s="3">
        <v>46256</v>
      </c>
      <c r="H1984" s="2" t="s">
        <v>8599</v>
      </c>
      <c r="I1984" s="3">
        <v>46256</v>
      </c>
      <c r="J1984" s="2" t="s">
        <v>8600</v>
      </c>
      <c r="K1984" s="2" t="s">
        <v>126</v>
      </c>
      <c r="L1984" s="2"/>
      <c r="M1984" s="2" t="s">
        <v>90</v>
      </c>
      <c r="N1984" s="3">
        <v>46256</v>
      </c>
      <c r="O1984" s="2"/>
      <c r="P1984" s="2"/>
      <c r="Q1984" s="2" t="s">
        <v>25</v>
      </c>
      <c r="R1984" s="2" t="s">
        <v>25</v>
      </c>
      <c r="S1984" s="2"/>
      <c r="T1984" s="3"/>
      <c r="U1984" s="2"/>
      <c r="V1984" s="2"/>
      <c r="W1984" s="2" t="s">
        <v>1365</v>
      </c>
      <c r="X1984" s="2" t="s">
        <v>133</v>
      </c>
      <c r="Y1984" s="2" t="s">
        <v>170</v>
      </c>
      <c r="Z1984" s="2" t="s">
        <v>92</v>
      </c>
      <c r="AA1984" s="2" t="s">
        <v>90</v>
      </c>
      <c r="AB1984" s="2"/>
      <c r="AC1984" s="2" t="s">
        <v>114</v>
      </c>
      <c r="AD1984" s="2"/>
      <c r="AE1984" s="2" t="s">
        <v>171</v>
      </c>
      <c r="AF1984" s="2" t="s">
        <v>125</v>
      </c>
      <c r="AG1984" s="2" t="s">
        <v>126</v>
      </c>
      <c r="AH1984" s="2" t="s">
        <v>127</v>
      </c>
      <c r="AI1984" s="2"/>
      <c r="AJ1984" s="2" t="s">
        <v>138</v>
      </c>
      <c r="AK1984" s="2" t="s">
        <v>103</v>
      </c>
      <c r="AL1984" s="2" t="s">
        <v>103</v>
      </c>
      <c r="AM1984" s="2" t="s">
        <v>139</v>
      </c>
      <c r="AN1984" s="2" t="s">
        <v>852</v>
      </c>
      <c r="AO1984" s="22">
        <v>0</v>
      </c>
      <c r="AP1984" s="22">
        <v>0</v>
      </c>
      <c r="AQ1984" s="22">
        <v>1</v>
      </c>
      <c r="AR1984" s="22"/>
      <c r="AS1984" s="25">
        <v>22530</v>
      </c>
      <c r="AT1984" s="25">
        <v>0</v>
      </c>
      <c r="AU1984" s="25">
        <v>23229</v>
      </c>
      <c r="AV1984" s="25">
        <v>0</v>
      </c>
      <c r="AW1984" s="25">
        <v>22530</v>
      </c>
      <c r="AX1984" s="25">
        <v>23229</v>
      </c>
      <c r="AY1984" s="25">
        <v>699</v>
      </c>
    </row>
    <row r="1985" spans="2:51" hidden="1">
      <c r="B1985" s="5" t="s">
        <v>19</v>
      </c>
      <c r="C1985" s="2" t="s">
        <v>131</v>
      </c>
      <c r="D1985" s="2"/>
      <c r="E1985" s="2"/>
      <c r="F1985" s="2" t="s">
        <v>126</v>
      </c>
      <c r="G1985" s="3">
        <v>46256</v>
      </c>
      <c r="H1985" s="2" t="s">
        <v>8601</v>
      </c>
      <c r="I1985" s="3">
        <v>46256</v>
      </c>
      <c r="J1985" s="2" t="s">
        <v>8602</v>
      </c>
      <c r="K1985" s="2" t="s">
        <v>126</v>
      </c>
      <c r="L1985" s="2"/>
      <c r="M1985" s="2" t="s">
        <v>90</v>
      </c>
      <c r="N1985" s="3">
        <v>46256</v>
      </c>
      <c r="O1985" s="2"/>
      <c r="P1985" s="2"/>
      <c r="Q1985" s="2" t="s">
        <v>25</v>
      </c>
      <c r="R1985" s="2" t="s">
        <v>25</v>
      </c>
      <c r="S1985" s="2"/>
      <c r="T1985" s="3"/>
      <c r="U1985" s="2"/>
      <c r="V1985" s="2"/>
      <c r="W1985" s="2" t="s">
        <v>950</v>
      </c>
      <c r="X1985" s="2" t="s">
        <v>113</v>
      </c>
      <c r="Y1985" s="2" t="s">
        <v>170</v>
      </c>
      <c r="Z1985" s="2" t="s">
        <v>92</v>
      </c>
      <c r="AA1985" s="2" t="s">
        <v>90</v>
      </c>
      <c r="AB1985" s="2"/>
      <c r="AC1985" s="2" t="s">
        <v>114</v>
      </c>
      <c r="AD1985" s="2"/>
      <c r="AE1985" s="2" t="s">
        <v>171</v>
      </c>
      <c r="AF1985" s="2" t="s">
        <v>125</v>
      </c>
      <c r="AG1985" s="2" t="s">
        <v>126</v>
      </c>
      <c r="AH1985" s="2" t="s">
        <v>127</v>
      </c>
      <c r="AI1985" s="2"/>
      <c r="AJ1985" s="2" t="s">
        <v>138</v>
      </c>
      <c r="AK1985" s="2" t="s">
        <v>103</v>
      </c>
      <c r="AL1985" s="2" t="s">
        <v>103</v>
      </c>
      <c r="AM1985" s="2" t="s">
        <v>139</v>
      </c>
      <c r="AN1985" s="2" t="s">
        <v>852</v>
      </c>
      <c r="AO1985" s="22">
        <v>0</v>
      </c>
      <c r="AP1985" s="22">
        <v>0</v>
      </c>
      <c r="AQ1985" s="22">
        <v>1</v>
      </c>
      <c r="AR1985" s="22"/>
      <c r="AS1985" s="25">
        <v>22530</v>
      </c>
      <c r="AT1985" s="25">
        <v>0</v>
      </c>
      <c r="AU1985" s="25">
        <v>23229</v>
      </c>
      <c r="AV1985" s="25">
        <v>0</v>
      </c>
      <c r="AW1985" s="25">
        <v>22530</v>
      </c>
      <c r="AX1985" s="25">
        <v>23229</v>
      </c>
      <c r="AY1985" s="25">
        <v>699</v>
      </c>
    </row>
    <row r="1986" spans="2:51" hidden="1">
      <c r="B1986" s="5" t="s">
        <v>19</v>
      </c>
      <c r="C1986" s="2" t="s">
        <v>131</v>
      </c>
      <c r="D1986" s="2"/>
      <c r="E1986" s="2"/>
      <c r="F1986" s="2" t="s">
        <v>126</v>
      </c>
      <c r="G1986" s="3">
        <v>46256</v>
      </c>
      <c r="H1986" s="2" t="s">
        <v>8603</v>
      </c>
      <c r="I1986" s="3">
        <v>46256</v>
      </c>
      <c r="J1986" s="2" t="s">
        <v>8604</v>
      </c>
      <c r="K1986" s="2" t="s">
        <v>126</v>
      </c>
      <c r="L1986" s="2"/>
      <c r="M1986" s="2" t="s">
        <v>90</v>
      </c>
      <c r="N1986" s="3">
        <v>46256</v>
      </c>
      <c r="O1986" s="2"/>
      <c r="P1986" s="2"/>
      <c r="Q1986" s="2" t="s">
        <v>25</v>
      </c>
      <c r="R1986" s="2" t="s">
        <v>25</v>
      </c>
      <c r="S1986" s="2"/>
      <c r="T1986" s="3"/>
      <c r="U1986" s="2"/>
      <c r="V1986" s="2"/>
      <c r="W1986" s="2" t="s">
        <v>888</v>
      </c>
      <c r="X1986" s="2" t="s">
        <v>133</v>
      </c>
      <c r="Y1986" s="2" t="s">
        <v>170</v>
      </c>
      <c r="Z1986" s="2" t="s">
        <v>92</v>
      </c>
      <c r="AA1986" s="2" t="s">
        <v>90</v>
      </c>
      <c r="AB1986" s="2"/>
      <c r="AC1986" s="2" t="s">
        <v>114</v>
      </c>
      <c r="AD1986" s="2"/>
      <c r="AE1986" s="2" t="s">
        <v>171</v>
      </c>
      <c r="AF1986" s="2" t="s">
        <v>125</v>
      </c>
      <c r="AG1986" s="2" t="s">
        <v>126</v>
      </c>
      <c r="AH1986" s="2" t="s">
        <v>127</v>
      </c>
      <c r="AI1986" s="2"/>
      <c r="AJ1986" s="2" t="s">
        <v>138</v>
      </c>
      <c r="AK1986" s="2" t="s">
        <v>103</v>
      </c>
      <c r="AL1986" s="2" t="s">
        <v>103</v>
      </c>
      <c r="AM1986" s="2" t="s">
        <v>139</v>
      </c>
      <c r="AN1986" s="2" t="s">
        <v>852</v>
      </c>
      <c r="AO1986" s="22">
        <v>0</v>
      </c>
      <c r="AP1986" s="22">
        <v>0</v>
      </c>
      <c r="AQ1986" s="22">
        <v>1</v>
      </c>
      <c r="AR1986" s="22"/>
      <c r="AS1986" s="25">
        <v>22530</v>
      </c>
      <c r="AT1986" s="25">
        <v>0</v>
      </c>
      <c r="AU1986" s="25">
        <v>23229</v>
      </c>
      <c r="AV1986" s="25">
        <v>0</v>
      </c>
      <c r="AW1986" s="25">
        <v>22530</v>
      </c>
      <c r="AX1986" s="25">
        <v>23229</v>
      </c>
      <c r="AY1986" s="25">
        <v>699</v>
      </c>
    </row>
    <row r="1987" spans="2:51" hidden="1">
      <c r="B1987" s="5" t="s">
        <v>19</v>
      </c>
      <c r="C1987" s="2" t="s">
        <v>131</v>
      </c>
      <c r="D1987" s="2"/>
      <c r="E1987" s="2"/>
      <c r="F1987" s="2" t="s">
        <v>126</v>
      </c>
      <c r="G1987" s="3">
        <v>46256</v>
      </c>
      <c r="H1987" s="2" t="s">
        <v>8605</v>
      </c>
      <c r="I1987" s="3">
        <v>46256</v>
      </c>
      <c r="J1987" s="2" t="s">
        <v>8606</v>
      </c>
      <c r="K1987" s="2" t="s">
        <v>126</v>
      </c>
      <c r="L1987" s="2"/>
      <c r="M1987" s="2" t="s">
        <v>90</v>
      </c>
      <c r="N1987" s="3">
        <v>46256</v>
      </c>
      <c r="O1987" s="2"/>
      <c r="P1987" s="2"/>
      <c r="Q1987" s="2" t="s">
        <v>25</v>
      </c>
      <c r="R1987" s="2" t="s">
        <v>25</v>
      </c>
      <c r="S1987" s="2"/>
      <c r="T1987" s="3"/>
      <c r="U1987" s="2"/>
      <c r="V1987" s="2"/>
      <c r="W1987" s="2" t="s">
        <v>1329</v>
      </c>
      <c r="X1987" s="2" t="s">
        <v>133</v>
      </c>
      <c r="Y1987" s="2" t="s">
        <v>811</v>
      </c>
      <c r="Z1987" s="2" t="s">
        <v>92</v>
      </c>
      <c r="AA1987" s="2" t="s">
        <v>90</v>
      </c>
      <c r="AB1987" s="2"/>
      <c r="AC1987" s="2" t="s">
        <v>114</v>
      </c>
      <c r="AD1987" s="2"/>
      <c r="AE1987" s="2" t="s">
        <v>171</v>
      </c>
      <c r="AF1987" s="2" t="s">
        <v>125</v>
      </c>
      <c r="AG1987" s="2" t="s">
        <v>126</v>
      </c>
      <c r="AH1987" s="2" t="s">
        <v>127</v>
      </c>
      <c r="AI1987" s="2"/>
      <c r="AJ1987" s="2" t="s">
        <v>363</v>
      </c>
      <c r="AK1987" s="2" t="s">
        <v>361</v>
      </c>
      <c r="AL1987" s="2" t="s">
        <v>361</v>
      </c>
      <c r="AM1987" s="2" t="s">
        <v>364</v>
      </c>
      <c r="AN1987" s="2" t="s">
        <v>467</v>
      </c>
      <c r="AO1987" s="22">
        <v>0</v>
      </c>
      <c r="AP1987" s="22">
        <v>0</v>
      </c>
      <c r="AQ1987" s="22">
        <v>1</v>
      </c>
      <c r="AR1987" s="22"/>
      <c r="AS1987" s="25">
        <v>38270</v>
      </c>
      <c r="AT1987" s="25">
        <v>0</v>
      </c>
      <c r="AU1987" s="25">
        <v>39906</v>
      </c>
      <c r="AV1987" s="25">
        <v>0</v>
      </c>
      <c r="AW1987" s="25">
        <v>38270</v>
      </c>
      <c r="AX1987" s="25">
        <v>39906</v>
      </c>
      <c r="AY1987" s="25">
        <v>1636</v>
      </c>
    </row>
    <row r="1988" spans="2:51" hidden="1">
      <c r="B1988" s="5" t="s">
        <v>19</v>
      </c>
      <c r="C1988" s="2" t="s">
        <v>131</v>
      </c>
      <c r="D1988" s="2"/>
      <c r="E1988" s="2"/>
      <c r="F1988" s="2" t="s">
        <v>126</v>
      </c>
      <c r="G1988" s="3">
        <v>46256</v>
      </c>
      <c r="H1988" s="2" t="s">
        <v>8607</v>
      </c>
      <c r="I1988" s="3">
        <v>46256</v>
      </c>
      <c r="J1988" s="2" t="s">
        <v>8608</v>
      </c>
      <c r="K1988" s="2" t="s">
        <v>126</v>
      </c>
      <c r="L1988" s="2"/>
      <c r="M1988" s="2" t="s">
        <v>90</v>
      </c>
      <c r="N1988" s="3">
        <v>46256</v>
      </c>
      <c r="O1988" s="2"/>
      <c r="P1988" s="2"/>
      <c r="Q1988" s="2" t="s">
        <v>25</v>
      </c>
      <c r="R1988" s="2" t="s">
        <v>25</v>
      </c>
      <c r="S1988" s="2"/>
      <c r="T1988" s="3"/>
      <c r="U1988" s="2"/>
      <c r="V1988" s="2"/>
      <c r="W1988" s="2" t="s">
        <v>770</v>
      </c>
      <c r="X1988" s="2" t="s">
        <v>113</v>
      </c>
      <c r="Y1988" s="2" t="s">
        <v>771</v>
      </c>
      <c r="Z1988" s="2" t="s">
        <v>92</v>
      </c>
      <c r="AA1988" s="2" t="s">
        <v>90</v>
      </c>
      <c r="AB1988" s="2"/>
      <c r="AC1988" s="2" t="s">
        <v>93</v>
      </c>
      <c r="AD1988" s="2"/>
      <c r="AE1988" s="2" t="s">
        <v>171</v>
      </c>
      <c r="AF1988" s="2" t="s">
        <v>125</v>
      </c>
      <c r="AG1988" s="2" t="s">
        <v>126</v>
      </c>
      <c r="AH1988" s="2" t="s">
        <v>127</v>
      </c>
      <c r="AI1988" s="2"/>
      <c r="AJ1988" s="2" t="s">
        <v>254</v>
      </c>
      <c r="AK1988" s="2" t="s">
        <v>126</v>
      </c>
      <c r="AL1988" s="2" t="s">
        <v>126</v>
      </c>
      <c r="AM1988" s="2" t="s">
        <v>314</v>
      </c>
      <c r="AN1988" s="2" t="s">
        <v>316</v>
      </c>
      <c r="AO1988" s="22">
        <v>0</v>
      </c>
      <c r="AP1988" s="22">
        <v>0</v>
      </c>
      <c r="AQ1988" s="22">
        <v>1</v>
      </c>
      <c r="AR1988" s="22"/>
      <c r="AS1988" s="25">
        <v>5888</v>
      </c>
      <c r="AT1988" s="25">
        <v>0</v>
      </c>
      <c r="AU1988" s="25">
        <v>5047</v>
      </c>
      <c r="AV1988" s="25">
        <v>0</v>
      </c>
      <c r="AW1988" s="25">
        <v>5888</v>
      </c>
      <c r="AX1988" s="25">
        <v>5047</v>
      </c>
      <c r="AY1988" s="25">
        <v>-841</v>
      </c>
    </row>
    <row r="1989" spans="2:51" hidden="1">
      <c r="B1989" s="5" t="s">
        <v>19</v>
      </c>
      <c r="C1989" s="2" t="s">
        <v>131</v>
      </c>
      <c r="D1989" s="2"/>
      <c r="E1989" s="2"/>
      <c r="F1989" s="2" t="s">
        <v>126</v>
      </c>
      <c r="G1989" s="3">
        <v>46256</v>
      </c>
      <c r="H1989" s="2" t="s">
        <v>8609</v>
      </c>
      <c r="I1989" s="3">
        <v>46256</v>
      </c>
      <c r="J1989" s="2" t="s">
        <v>8610</v>
      </c>
      <c r="K1989" s="2" t="s">
        <v>126</v>
      </c>
      <c r="L1989" s="2"/>
      <c r="M1989" s="2" t="s">
        <v>90</v>
      </c>
      <c r="N1989" s="3">
        <v>46256</v>
      </c>
      <c r="O1989" s="2"/>
      <c r="P1989" s="2"/>
      <c r="Q1989" s="2" t="s">
        <v>25</v>
      </c>
      <c r="R1989" s="2" t="s">
        <v>25</v>
      </c>
      <c r="S1989" s="2"/>
      <c r="T1989" s="3"/>
      <c r="U1989" s="2"/>
      <c r="V1989" s="2"/>
      <c r="W1989" s="2" t="s">
        <v>182</v>
      </c>
      <c r="X1989" s="2" t="s">
        <v>113</v>
      </c>
      <c r="Y1989" s="2" t="s">
        <v>170</v>
      </c>
      <c r="Z1989" s="2" t="s">
        <v>92</v>
      </c>
      <c r="AA1989" s="2" t="s">
        <v>90</v>
      </c>
      <c r="AB1989" s="2"/>
      <c r="AC1989" s="2" t="s">
        <v>114</v>
      </c>
      <c r="AD1989" s="2"/>
      <c r="AE1989" s="2" t="s">
        <v>171</v>
      </c>
      <c r="AF1989" s="2" t="s">
        <v>125</v>
      </c>
      <c r="AG1989" s="2" t="s">
        <v>126</v>
      </c>
      <c r="AH1989" s="2" t="s">
        <v>127</v>
      </c>
      <c r="AI1989" s="2"/>
      <c r="AJ1989" s="2" t="s">
        <v>138</v>
      </c>
      <c r="AK1989" s="2" t="s">
        <v>103</v>
      </c>
      <c r="AL1989" s="2" t="s">
        <v>103</v>
      </c>
      <c r="AM1989" s="2" t="s">
        <v>139</v>
      </c>
      <c r="AN1989" s="2" t="s">
        <v>388</v>
      </c>
      <c r="AO1989" s="22">
        <v>0</v>
      </c>
      <c r="AP1989" s="22">
        <v>0</v>
      </c>
      <c r="AQ1989" s="22">
        <v>1</v>
      </c>
      <c r="AR1989" s="22"/>
      <c r="AS1989" s="25">
        <v>10892</v>
      </c>
      <c r="AT1989" s="25">
        <v>0</v>
      </c>
      <c r="AU1989" s="25">
        <v>12995</v>
      </c>
      <c r="AV1989" s="25">
        <v>0</v>
      </c>
      <c r="AW1989" s="25">
        <v>10892</v>
      </c>
      <c r="AX1989" s="25">
        <v>12995</v>
      </c>
      <c r="AY1989" s="25">
        <v>2103</v>
      </c>
    </row>
    <row r="1990" spans="2:51">
      <c r="B1990" s="5" t="s">
        <v>649</v>
      </c>
      <c r="C1990" s="2" t="s">
        <v>107</v>
      </c>
      <c r="D1990" s="2"/>
      <c r="E1990" s="2" t="s">
        <v>6291</v>
      </c>
      <c r="F1990" s="2"/>
      <c r="G1990" s="3">
        <v>46256</v>
      </c>
      <c r="H1990" s="2" t="s">
        <v>8611</v>
      </c>
      <c r="I1990" s="3">
        <v>46256</v>
      </c>
      <c r="J1990" s="2" t="s">
        <v>8612</v>
      </c>
      <c r="K1990" s="2"/>
      <c r="L1990" s="2"/>
      <c r="M1990" s="2" t="s">
        <v>90</v>
      </c>
      <c r="N1990" s="3"/>
      <c r="O1990" s="2"/>
      <c r="P1990" s="2"/>
      <c r="Q1990" s="2" t="s">
        <v>680</v>
      </c>
      <c r="R1990" s="2" t="s">
        <v>680</v>
      </c>
      <c r="S1990" s="2"/>
      <c r="T1990" s="3"/>
      <c r="U1990" s="2"/>
      <c r="V1990" s="2"/>
      <c r="W1990" s="2" t="s">
        <v>1219</v>
      </c>
      <c r="X1990" s="2" t="s">
        <v>113</v>
      </c>
      <c r="Y1990" s="2" t="s">
        <v>924</v>
      </c>
      <c r="Z1990" s="2" t="s">
        <v>149</v>
      </c>
      <c r="AA1990" s="2" t="s">
        <v>90</v>
      </c>
      <c r="AB1990" s="2"/>
      <c r="AC1990" s="2" t="s">
        <v>114</v>
      </c>
      <c r="AD1990" s="2">
        <v>1</v>
      </c>
      <c r="AE1990" s="2" t="s">
        <v>157</v>
      </c>
      <c r="AF1990" s="2" t="s">
        <v>158</v>
      </c>
      <c r="AG1990" s="2" t="s">
        <v>158</v>
      </c>
      <c r="AH1990" s="2" t="s">
        <v>159</v>
      </c>
      <c r="AI1990" s="2"/>
      <c r="AJ1990" s="2" t="s">
        <v>97</v>
      </c>
      <c r="AK1990" s="2" t="s">
        <v>14</v>
      </c>
      <c r="AL1990" s="2" t="s">
        <v>14</v>
      </c>
      <c r="AM1990" s="2" t="s">
        <v>6296</v>
      </c>
      <c r="AN1990" s="2" t="s">
        <v>7514</v>
      </c>
      <c r="AO1990" s="22">
        <v>0</v>
      </c>
      <c r="AP1990" s="22">
        <v>294</v>
      </c>
      <c r="AQ1990" s="22">
        <v>294</v>
      </c>
      <c r="AR1990" s="22">
        <v>0</v>
      </c>
      <c r="AS1990" s="25">
        <v>25653.439999999999</v>
      </c>
      <c r="AT1990" s="25">
        <v>0</v>
      </c>
      <c r="AU1990" s="25">
        <v>23000</v>
      </c>
      <c r="AV1990" s="25">
        <v>0</v>
      </c>
      <c r="AW1990" s="25">
        <v>25653.439999999999</v>
      </c>
      <c r="AX1990" s="25">
        <v>23000</v>
      </c>
      <c r="AY1990" s="25">
        <v>-2653.44</v>
      </c>
    </row>
    <row r="1991" spans="2:51" hidden="1">
      <c r="B1991" s="5" t="s">
        <v>649</v>
      </c>
      <c r="C1991" s="2" t="s">
        <v>99</v>
      </c>
      <c r="D1991" s="2"/>
      <c r="E1991" s="2"/>
      <c r="F1991" s="2"/>
      <c r="G1991" s="3">
        <v>46256</v>
      </c>
      <c r="H1991" s="2" t="s">
        <v>8613</v>
      </c>
      <c r="I1991" s="3">
        <v>46256</v>
      </c>
      <c r="J1991" s="2" t="s">
        <v>8614</v>
      </c>
      <c r="K1991" s="2"/>
      <c r="L1991" s="2"/>
      <c r="M1991" s="2" t="s">
        <v>90</v>
      </c>
      <c r="N1991" s="3"/>
      <c r="O1991" s="2"/>
      <c r="P1991" s="2"/>
      <c r="Q1991" s="2" t="s">
        <v>26</v>
      </c>
      <c r="R1991" s="2" t="s">
        <v>26</v>
      </c>
      <c r="S1991" s="2"/>
      <c r="T1991" s="3"/>
      <c r="U1991" s="2"/>
      <c r="V1991" s="2"/>
      <c r="W1991" s="2" t="s">
        <v>8615</v>
      </c>
      <c r="X1991" s="2" t="s">
        <v>91</v>
      </c>
      <c r="Y1991" s="2" t="s">
        <v>8616</v>
      </c>
      <c r="Z1991" s="2" t="s">
        <v>92</v>
      </c>
      <c r="AA1991" s="2" t="s">
        <v>90</v>
      </c>
      <c r="AB1991" s="2"/>
      <c r="AC1991" s="2" t="s">
        <v>114</v>
      </c>
      <c r="AD1991" s="2">
        <v>1</v>
      </c>
      <c r="AE1991" s="2" t="s">
        <v>688</v>
      </c>
      <c r="AF1991" s="2" t="s">
        <v>689</v>
      </c>
      <c r="AG1991" s="2" t="s">
        <v>11</v>
      </c>
      <c r="AH1991" s="2" t="s">
        <v>690</v>
      </c>
      <c r="AI1991" s="2" t="s">
        <v>691</v>
      </c>
      <c r="AJ1991" s="2" t="s">
        <v>128</v>
      </c>
      <c r="AK1991" s="2" t="s">
        <v>129</v>
      </c>
      <c r="AL1991" s="2" t="s">
        <v>129</v>
      </c>
      <c r="AM1991" s="2" t="s">
        <v>150</v>
      </c>
      <c r="AN1991" s="2" t="s">
        <v>1252</v>
      </c>
      <c r="AO1991" s="22">
        <v>0</v>
      </c>
      <c r="AP1991" s="22">
        <v>0</v>
      </c>
      <c r="AQ1991" s="22">
        <v>0</v>
      </c>
      <c r="AR1991" s="22">
        <v>0</v>
      </c>
      <c r="AS1991" s="25">
        <v>47000</v>
      </c>
      <c r="AT1991" s="25">
        <v>0</v>
      </c>
      <c r="AU1991" s="25">
        <v>50364</v>
      </c>
      <c r="AV1991" s="25">
        <v>8830</v>
      </c>
      <c r="AW1991" s="25">
        <v>47000</v>
      </c>
      <c r="AX1991" s="25">
        <v>41534</v>
      </c>
      <c r="AY1991" s="25">
        <v>-5466</v>
      </c>
    </row>
    <row r="1992" spans="2:51" hidden="1">
      <c r="B1992" s="5" t="s">
        <v>21</v>
      </c>
      <c r="C1992" s="2" t="s">
        <v>107</v>
      </c>
      <c r="D1992" s="2" t="s">
        <v>100</v>
      </c>
      <c r="E1992" s="2"/>
      <c r="F1992" s="2"/>
      <c r="G1992" s="3">
        <v>46257</v>
      </c>
      <c r="H1992" s="2" t="s">
        <v>8617</v>
      </c>
      <c r="I1992" s="3">
        <v>46257</v>
      </c>
      <c r="J1992" s="2" t="s">
        <v>8618</v>
      </c>
      <c r="K1992" s="2"/>
      <c r="L1992" s="2"/>
      <c r="M1992" s="2" t="s">
        <v>90</v>
      </c>
      <c r="N1992" s="3"/>
      <c r="O1992" s="2"/>
      <c r="P1992" s="2"/>
      <c r="Q1992" s="2" t="s">
        <v>29</v>
      </c>
      <c r="R1992" s="2" t="s">
        <v>29</v>
      </c>
      <c r="S1992" s="2" t="s">
        <v>29</v>
      </c>
      <c r="T1992" s="3"/>
      <c r="U1992" s="2"/>
      <c r="V1992" s="2"/>
      <c r="W1992" s="2" t="s">
        <v>1214</v>
      </c>
      <c r="X1992" s="2" t="s">
        <v>113</v>
      </c>
      <c r="Y1992" s="2" t="s">
        <v>984</v>
      </c>
      <c r="Z1992" s="2" t="s">
        <v>92</v>
      </c>
      <c r="AA1992" s="2" t="s">
        <v>1160</v>
      </c>
      <c r="AB1992" s="2" t="s">
        <v>1161</v>
      </c>
      <c r="AC1992" s="2" t="s">
        <v>93</v>
      </c>
      <c r="AD1992" s="2">
        <v>1</v>
      </c>
      <c r="AE1992" s="2" t="s">
        <v>123</v>
      </c>
      <c r="AF1992" s="2" t="s">
        <v>13</v>
      </c>
      <c r="AG1992" s="2" t="s">
        <v>13</v>
      </c>
      <c r="AH1992" s="2" t="s">
        <v>124</v>
      </c>
      <c r="AI1992" s="2"/>
      <c r="AJ1992" s="2" t="s">
        <v>123</v>
      </c>
      <c r="AK1992" s="2" t="s">
        <v>13</v>
      </c>
      <c r="AL1992" s="2" t="s">
        <v>13</v>
      </c>
      <c r="AM1992" s="2" t="s">
        <v>124</v>
      </c>
      <c r="AN1992" s="2"/>
      <c r="AO1992" s="22">
        <v>0</v>
      </c>
      <c r="AP1992" s="22">
        <v>0</v>
      </c>
      <c r="AQ1992" s="22">
        <v>0</v>
      </c>
      <c r="AR1992" s="22">
        <v>0</v>
      </c>
      <c r="AS1992" s="25">
        <v>6000</v>
      </c>
      <c r="AT1992" s="25">
        <v>0</v>
      </c>
      <c r="AU1992" s="25">
        <v>7000</v>
      </c>
      <c r="AV1992" s="25">
        <v>0</v>
      </c>
      <c r="AW1992" s="25">
        <v>6000</v>
      </c>
      <c r="AX1992" s="25">
        <v>7000</v>
      </c>
      <c r="AY1992" s="25">
        <v>1000</v>
      </c>
    </row>
    <row r="1993" spans="2:51" hidden="1">
      <c r="B1993" s="5" t="s">
        <v>551</v>
      </c>
      <c r="C1993" s="2" t="s">
        <v>552</v>
      </c>
      <c r="D1993" s="2"/>
      <c r="E1993" s="2"/>
      <c r="F1993" s="2" t="s">
        <v>88</v>
      </c>
      <c r="G1993" s="3">
        <v>46257</v>
      </c>
      <c r="H1993" s="2" t="s">
        <v>8619</v>
      </c>
      <c r="I1993" s="3">
        <v>46257</v>
      </c>
      <c r="J1993" s="2" t="s">
        <v>8620</v>
      </c>
      <c r="K1993" s="2"/>
      <c r="L1993" s="2"/>
      <c r="M1993" s="2" t="s">
        <v>90</v>
      </c>
      <c r="N1993" s="3"/>
      <c r="O1993" s="2"/>
      <c r="P1993" s="2"/>
      <c r="Q1993" s="2" t="s">
        <v>553</v>
      </c>
      <c r="R1993" s="2" t="s">
        <v>553</v>
      </c>
      <c r="S1993" s="2"/>
      <c r="T1993" s="3"/>
      <c r="U1993" s="2"/>
      <c r="V1993" s="2"/>
      <c r="W1993" s="2" t="s">
        <v>694</v>
      </c>
      <c r="X1993" s="2" t="s">
        <v>91</v>
      </c>
      <c r="Y1993" s="2" t="s">
        <v>695</v>
      </c>
      <c r="Z1993" s="2" t="s">
        <v>92</v>
      </c>
      <c r="AA1993" s="2" t="s">
        <v>90</v>
      </c>
      <c r="AB1993" s="2"/>
      <c r="AC1993" s="2" t="s">
        <v>93</v>
      </c>
      <c r="AD1993" s="2">
        <v>1</v>
      </c>
      <c r="AE1993" s="2" t="s">
        <v>554</v>
      </c>
      <c r="AF1993" s="2" t="s">
        <v>555</v>
      </c>
      <c r="AG1993" s="2" t="s">
        <v>322</v>
      </c>
      <c r="AH1993" s="2" t="s">
        <v>556</v>
      </c>
      <c r="AI1993" s="2" t="s">
        <v>557</v>
      </c>
      <c r="AJ1993" s="2" t="s">
        <v>321</v>
      </c>
      <c r="AK1993" s="2" t="s">
        <v>322</v>
      </c>
      <c r="AL1993" s="2" t="s">
        <v>322</v>
      </c>
      <c r="AM1993" s="2" t="s">
        <v>323</v>
      </c>
      <c r="AN1993" s="2" t="s">
        <v>1266</v>
      </c>
      <c r="AO1993" s="22">
        <v>0</v>
      </c>
      <c r="AP1993" s="22">
        <v>0</v>
      </c>
      <c r="AQ1993" s="22">
        <v>0</v>
      </c>
      <c r="AR1993" s="22">
        <v>0</v>
      </c>
      <c r="AS1993" s="25">
        <v>8750</v>
      </c>
      <c r="AT1993" s="25">
        <v>0</v>
      </c>
      <c r="AU1993" s="25">
        <v>9250</v>
      </c>
      <c r="AV1993" s="25">
        <v>0</v>
      </c>
      <c r="AW1993" s="25">
        <v>8750</v>
      </c>
      <c r="AX1993" s="25">
        <v>9250</v>
      </c>
      <c r="AY1993" s="25">
        <v>500</v>
      </c>
    </row>
    <row r="1994" spans="2:51" hidden="1">
      <c r="B1994" s="5" t="s">
        <v>551</v>
      </c>
      <c r="C1994" s="2" t="s">
        <v>552</v>
      </c>
      <c r="D1994" s="2"/>
      <c r="E1994" s="2"/>
      <c r="F1994" s="2" t="s">
        <v>88</v>
      </c>
      <c r="G1994" s="3">
        <v>46257</v>
      </c>
      <c r="H1994" s="2" t="s">
        <v>8621</v>
      </c>
      <c r="I1994" s="3">
        <v>46257</v>
      </c>
      <c r="J1994" s="2" t="s">
        <v>8622</v>
      </c>
      <c r="K1994" s="2"/>
      <c r="L1994" s="2"/>
      <c r="M1994" s="2" t="s">
        <v>90</v>
      </c>
      <c r="N1994" s="3"/>
      <c r="O1994" s="2"/>
      <c r="P1994" s="2"/>
      <c r="Q1994" s="2" t="s">
        <v>553</v>
      </c>
      <c r="R1994" s="2" t="s">
        <v>553</v>
      </c>
      <c r="S1994" s="2"/>
      <c r="T1994" s="3"/>
      <c r="U1994" s="2"/>
      <c r="V1994" s="2"/>
      <c r="W1994" s="2" t="s">
        <v>696</v>
      </c>
      <c r="X1994" s="2" t="s">
        <v>91</v>
      </c>
      <c r="Y1994" s="2" t="s">
        <v>630</v>
      </c>
      <c r="Z1994" s="2" t="s">
        <v>92</v>
      </c>
      <c r="AA1994" s="2" t="s">
        <v>90</v>
      </c>
      <c r="AB1994" s="2"/>
      <c r="AC1994" s="2" t="s">
        <v>114</v>
      </c>
      <c r="AD1994" s="2">
        <v>1</v>
      </c>
      <c r="AE1994" s="2" t="s">
        <v>554</v>
      </c>
      <c r="AF1994" s="2" t="s">
        <v>555</v>
      </c>
      <c r="AG1994" s="2" t="s">
        <v>322</v>
      </c>
      <c r="AH1994" s="2" t="s">
        <v>556</v>
      </c>
      <c r="AI1994" s="2" t="s">
        <v>557</v>
      </c>
      <c r="AJ1994" s="2" t="s">
        <v>254</v>
      </c>
      <c r="AK1994" s="2" t="s">
        <v>126</v>
      </c>
      <c r="AL1994" s="2" t="s">
        <v>126</v>
      </c>
      <c r="AM1994" s="2" t="s">
        <v>314</v>
      </c>
      <c r="AN1994" s="2" t="s">
        <v>1352</v>
      </c>
      <c r="AO1994" s="22">
        <v>0</v>
      </c>
      <c r="AP1994" s="22">
        <v>0</v>
      </c>
      <c r="AQ1994" s="22">
        <v>0</v>
      </c>
      <c r="AR1994" s="22">
        <v>0</v>
      </c>
      <c r="AS1994" s="25">
        <v>25000</v>
      </c>
      <c r="AT1994" s="25">
        <v>0</v>
      </c>
      <c r="AU1994" s="25">
        <v>28850</v>
      </c>
      <c r="AV1994" s="25">
        <v>0</v>
      </c>
      <c r="AW1994" s="25">
        <v>25000</v>
      </c>
      <c r="AX1994" s="25">
        <v>28850</v>
      </c>
      <c r="AY1994" s="25">
        <v>3850</v>
      </c>
    </row>
    <row r="1995" spans="2:51" hidden="1">
      <c r="B1995" s="5" t="s">
        <v>551</v>
      </c>
      <c r="C1995" s="2" t="s">
        <v>552</v>
      </c>
      <c r="D1995" s="2"/>
      <c r="E1995" s="2" t="s">
        <v>6566</v>
      </c>
      <c r="F1995" s="2" t="s">
        <v>88</v>
      </c>
      <c r="G1995" s="3">
        <v>46257</v>
      </c>
      <c r="H1995" s="2" t="s">
        <v>8623</v>
      </c>
      <c r="I1995" s="3">
        <v>46257</v>
      </c>
      <c r="J1995" s="2" t="s">
        <v>8624</v>
      </c>
      <c r="K1995" s="2"/>
      <c r="L1995" s="2"/>
      <c r="M1995" s="2" t="s">
        <v>90</v>
      </c>
      <c r="N1995" s="3"/>
      <c r="O1995" s="2"/>
      <c r="P1995" s="2"/>
      <c r="Q1995" s="2" t="s">
        <v>834</v>
      </c>
      <c r="R1995" s="2" t="s">
        <v>834</v>
      </c>
      <c r="S1995" s="2"/>
      <c r="T1995" s="3"/>
      <c r="U1995" s="2"/>
      <c r="V1995" s="2"/>
      <c r="W1995" s="2" t="s">
        <v>6287</v>
      </c>
      <c r="X1995" s="2" t="s">
        <v>91</v>
      </c>
      <c r="Y1995" s="2" t="s">
        <v>6288</v>
      </c>
      <c r="Z1995" s="2" t="s">
        <v>92</v>
      </c>
      <c r="AA1995" s="2" t="s">
        <v>90</v>
      </c>
      <c r="AB1995" s="2"/>
      <c r="AC1995" s="2" t="s">
        <v>114</v>
      </c>
      <c r="AD1995" s="2">
        <v>1</v>
      </c>
      <c r="AE1995" s="2" t="s">
        <v>321</v>
      </c>
      <c r="AF1995" s="2" t="s">
        <v>322</v>
      </c>
      <c r="AG1995" s="2" t="s">
        <v>322</v>
      </c>
      <c r="AH1995" s="2" t="s">
        <v>323</v>
      </c>
      <c r="AI1995" s="2"/>
      <c r="AJ1995" s="2" t="s">
        <v>179</v>
      </c>
      <c r="AK1995" s="2" t="s">
        <v>8</v>
      </c>
      <c r="AL1995" s="2" t="s">
        <v>8</v>
      </c>
      <c r="AM1995" s="2" t="s">
        <v>180</v>
      </c>
      <c r="AN1995" s="2" t="s">
        <v>8625</v>
      </c>
      <c r="AO1995" s="22">
        <v>0</v>
      </c>
      <c r="AP1995" s="22">
        <v>0</v>
      </c>
      <c r="AQ1995" s="22">
        <v>0</v>
      </c>
      <c r="AR1995" s="22">
        <v>0</v>
      </c>
      <c r="AS1995" s="25">
        <v>20000</v>
      </c>
      <c r="AT1995" s="25">
        <v>0</v>
      </c>
      <c r="AU1995" s="25">
        <v>20649.400000000001</v>
      </c>
      <c r="AV1995" s="25">
        <v>0</v>
      </c>
      <c r="AW1995" s="25">
        <v>20000</v>
      </c>
      <c r="AX1995" s="25">
        <v>20649.400000000001</v>
      </c>
      <c r="AY1995" s="25">
        <v>649.4</v>
      </c>
    </row>
    <row r="1996" spans="2:51" hidden="1">
      <c r="B1996" s="5" t="s">
        <v>551</v>
      </c>
      <c r="C1996" s="2" t="s">
        <v>552</v>
      </c>
      <c r="D1996" s="2"/>
      <c r="E1996" s="2" t="s">
        <v>6566</v>
      </c>
      <c r="F1996" s="2" t="s">
        <v>88</v>
      </c>
      <c r="G1996" s="3">
        <v>46257</v>
      </c>
      <c r="H1996" s="2" t="s">
        <v>8626</v>
      </c>
      <c r="I1996" s="3">
        <v>46257</v>
      </c>
      <c r="J1996" s="2" t="s">
        <v>8627</v>
      </c>
      <c r="K1996" s="2"/>
      <c r="L1996" s="2"/>
      <c r="M1996" s="2" t="s">
        <v>90</v>
      </c>
      <c r="N1996" s="3"/>
      <c r="O1996" s="2"/>
      <c r="P1996" s="2"/>
      <c r="Q1996" s="2" t="s">
        <v>834</v>
      </c>
      <c r="R1996" s="2" t="s">
        <v>834</v>
      </c>
      <c r="S1996" s="2"/>
      <c r="T1996" s="3"/>
      <c r="U1996" s="2"/>
      <c r="V1996" s="2"/>
      <c r="W1996" s="2" t="s">
        <v>902</v>
      </c>
      <c r="X1996" s="2" t="s">
        <v>91</v>
      </c>
      <c r="Y1996" s="2" t="s">
        <v>894</v>
      </c>
      <c r="Z1996" s="2" t="s">
        <v>92</v>
      </c>
      <c r="AA1996" s="2" t="s">
        <v>90</v>
      </c>
      <c r="AB1996" s="2"/>
      <c r="AC1996" s="2" t="s">
        <v>114</v>
      </c>
      <c r="AD1996" s="2">
        <v>1</v>
      </c>
      <c r="AE1996" s="2" t="s">
        <v>321</v>
      </c>
      <c r="AF1996" s="2" t="s">
        <v>322</v>
      </c>
      <c r="AG1996" s="2" t="s">
        <v>322</v>
      </c>
      <c r="AH1996" s="2" t="s">
        <v>323</v>
      </c>
      <c r="AI1996" s="2"/>
      <c r="AJ1996" s="2" t="s">
        <v>268</v>
      </c>
      <c r="AK1996" s="2" t="s">
        <v>15</v>
      </c>
      <c r="AL1996" s="2" t="s">
        <v>269</v>
      </c>
      <c r="AM1996" s="2" t="s">
        <v>270</v>
      </c>
      <c r="AN1996" s="2" t="s">
        <v>892</v>
      </c>
      <c r="AO1996" s="22">
        <v>0</v>
      </c>
      <c r="AP1996" s="22">
        <v>0</v>
      </c>
      <c r="AQ1996" s="22">
        <v>0</v>
      </c>
      <c r="AR1996" s="22">
        <v>0</v>
      </c>
      <c r="AS1996" s="25">
        <v>26000</v>
      </c>
      <c r="AT1996" s="25">
        <v>0</v>
      </c>
      <c r="AU1996" s="25">
        <v>25919.75</v>
      </c>
      <c r="AV1996" s="25">
        <v>0</v>
      </c>
      <c r="AW1996" s="25">
        <v>26000</v>
      </c>
      <c r="AX1996" s="25">
        <v>25919.75</v>
      </c>
      <c r="AY1996" s="25">
        <v>-80.25</v>
      </c>
    </row>
    <row r="1997" spans="2:51" hidden="1">
      <c r="B1997" s="5" t="s">
        <v>551</v>
      </c>
      <c r="C1997" s="2" t="s">
        <v>552</v>
      </c>
      <c r="D1997" s="2"/>
      <c r="E1997" s="2" t="s">
        <v>6566</v>
      </c>
      <c r="F1997" s="2" t="s">
        <v>88</v>
      </c>
      <c r="G1997" s="3">
        <v>46257</v>
      </c>
      <c r="H1997" s="2" t="s">
        <v>8628</v>
      </c>
      <c r="I1997" s="3">
        <v>46257</v>
      </c>
      <c r="J1997" s="2" t="s">
        <v>8629</v>
      </c>
      <c r="K1997" s="2"/>
      <c r="L1997" s="2"/>
      <c r="M1997" s="2" t="s">
        <v>90</v>
      </c>
      <c r="N1997" s="3"/>
      <c r="O1997" s="2"/>
      <c r="P1997" s="2"/>
      <c r="Q1997" s="2" t="s">
        <v>834</v>
      </c>
      <c r="R1997" s="2" t="s">
        <v>834</v>
      </c>
      <c r="S1997" s="2"/>
      <c r="T1997" s="3"/>
      <c r="U1997" s="2"/>
      <c r="V1997" s="2"/>
      <c r="W1997" s="2" t="s">
        <v>745</v>
      </c>
      <c r="X1997" s="2" t="s">
        <v>91</v>
      </c>
      <c r="Y1997" s="2" t="s">
        <v>659</v>
      </c>
      <c r="Z1997" s="2" t="s">
        <v>92</v>
      </c>
      <c r="AA1997" s="2" t="s">
        <v>90</v>
      </c>
      <c r="AB1997" s="2"/>
      <c r="AC1997" s="2" t="s">
        <v>114</v>
      </c>
      <c r="AD1997" s="2">
        <v>1</v>
      </c>
      <c r="AE1997" s="2" t="s">
        <v>321</v>
      </c>
      <c r="AF1997" s="2" t="s">
        <v>322</v>
      </c>
      <c r="AG1997" s="2" t="s">
        <v>322</v>
      </c>
      <c r="AH1997" s="2" t="s">
        <v>323</v>
      </c>
      <c r="AI1997" s="2"/>
      <c r="AJ1997" s="2" t="s">
        <v>138</v>
      </c>
      <c r="AK1997" s="2" t="s">
        <v>103</v>
      </c>
      <c r="AL1997" s="2" t="s">
        <v>103</v>
      </c>
      <c r="AM1997" s="2" t="s">
        <v>139</v>
      </c>
      <c r="AN1997" s="2" t="s">
        <v>8630</v>
      </c>
      <c r="AO1997" s="22">
        <v>0</v>
      </c>
      <c r="AP1997" s="22">
        <v>0</v>
      </c>
      <c r="AQ1997" s="22">
        <v>0</v>
      </c>
      <c r="AR1997" s="22">
        <v>0</v>
      </c>
      <c r="AS1997" s="25">
        <v>38500</v>
      </c>
      <c r="AT1997" s="25">
        <v>0</v>
      </c>
      <c r="AU1997" s="25">
        <v>41212.400000000001</v>
      </c>
      <c r="AV1997" s="25">
        <v>0</v>
      </c>
      <c r="AW1997" s="25">
        <v>38500</v>
      </c>
      <c r="AX1997" s="25">
        <v>41212.400000000001</v>
      </c>
      <c r="AY1997" s="25">
        <v>2712.4</v>
      </c>
    </row>
    <row r="1998" spans="2:51" hidden="1">
      <c r="B1998" s="5" t="s">
        <v>551</v>
      </c>
      <c r="C1998" s="2" t="s">
        <v>552</v>
      </c>
      <c r="D1998" s="2"/>
      <c r="E1998" s="2" t="s">
        <v>6566</v>
      </c>
      <c r="F1998" s="2" t="s">
        <v>88</v>
      </c>
      <c r="G1998" s="3">
        <v>46257</v>
      </c>
      <c r="H1998" s="2" t="s">
        <v>8631</v>
      </c>
      <c r="I1998" s="3">
        <v>46257</v>
      </c>
      <c r="J1998" s="2" t="s">
        <v>8632</v>
      </c>
      <c r="K1998" s="2"/>
      <c r="L1998" s="2"/>
      <c r="M1998" s="2" t="s">
        <v>90</v>
      </c>
      <c r="N1998" s="3"/>
      <c r="O1998" s="2"/>
      <c r="P1998" s="2"/>
      <c r="Q1998" s="2" t="s">
        <v>834</v>
      </c>
      <c r="R1998" s="2" t="s">
        <v>834</v>
      </c>
      <c r="S1998" s="2"/>
      <c r="T1998" s="3"/>
      <c r="U1998" s="2"/>
      <c r="V1998" s="2"/>
      <c r="W1998" s="2" t="s">
        <v>962</v>
      </c>
      <c r="X1998" s="2" t="s">
        <v>91</v>
      </c>
      <c r="Y1998" s="2" t="s">
        <v>1380</v>
      </c>
      <c r="Z1998" s="2" t="s">
        <v>92</v>
      </c>
      <c r="AA1998" s="2" t="s">
        <v>90</v>
      </c>
      <c r="AB1998" s="2"/>
      <c r="AC1998" s="2" t="s">
        <v>114</v>
      </c>
      <c r="AD1998" s="2">
        <v>1</v>
      </c>
      <c r="AE1998" s="2" t="s">
        <v>321</v>
      </c>
      <c r="AF1998" s="2" t="s">
        <v>322</v>
      </c>
      <c r="AG1998" s="2" t="s">
        <v>322</v>
      </c>
      <c r="AH1998" s="2" t="s">
        <v>323</v>
      </c>
      <c r="AI1998" s="2"/>
      <c r="AJ1998" s="2" t="s">
        <v>138</v>
      </c>
      <c r="AK1998" s="2" t="s">
        <v>103</v>
      </c>
      <c r="AL1998" s="2" t="s">
        <v>103</v>
      </c>
      <c r="AM1998" s="2" t="s">
        <v>139</v>
      </c>
      <c r="AN1998" s="2" t="s">
        <v>982</v>
      </c>
      <c r="AO1998" s="22">
        <v>0</v>
      </c>
      <c r="AP1998" s="22">
        <v>0</v>
      </c>
      <c r="AQ1998" s="22">
        <v>0</v>
      </c>
      <c r="AR1998" s="22">
        <v>0</v>
      </c>
      <c r="AS1998" s="25">
        <v>48500</v>
      </c>
      <c r="AT1998" s="25">
        <v>0</v>
      </c>
      <c r="AU1998" s="25">
        <v>51205.94</v>
      </c>
      <c r="AV1998" s="25">
        <v>0</v>
      </c>
      <c r="AW1998" s="25">
        <v>48500</v>
      </c>
      <c r="AX1998" s="25">
        <v>51205.94</v>
      </c>
      <c r="AY1998" s="25">
        <v>2705.94</v>
      </c>
    </row>
    <row r="1999" spans="2:51" hidden="1">
      <c r="B1999" s="5" t="s">
        <v>551</v>
      </c>
      <c r="C1999" s="2" t="s">
        <v>552</v>
      </c>
      <c r="D1999" s="2"/>
      <c r="E1999" s="2" t="s">
        <v>6566</v>
      </c>
      <c r="F1999" s="2" t="s">
        <v>88</v>
      </c>
      <c r="G1999" s="3">
        <v>46257</v>
      </c>
      <c r="H1999" s="2" t="s">
        <v>8633</v>
      </c>
      <c r="I1999" s="3">
        <v>46257</v>
      </c>
      <c r="J1999" s="2" t="s">
        <v>8634</v>
      </c>
      <c r="K1999" s="2"/>
      <c r="L1999" s="2"/>
      <c r="M1999" s="2" t="s">
        <v>90</v>
      </c>
      <c r="N1999" s="3"/>
      <c r="O1999" s="2"/>
      <c r="P1999" s="2"/>
      <c r="Q1999" s="2" t="s">
        <v>834</v>
      </c>
      <c r="R1999" s="2" t="s">
        <v>834</v>
      </c>
      <c r="S1999" s="2"/>
      <c r="T1999" s="3"/>
      <c r="U1999" s="2"/>
      <c r="V1999" s="2"/>
      <c r="W1999" s="2" t="s">
        <v>956</v>
      </c>
      <c r="X1999" s="2" t="s">
        <v>91</v>
      </c>
      <c r="Y1999" s="2" t="s">
        <v>957</v>
      </c>
      <c r="Z1999" s="2" t="s">
        <v>92</v>
      </c>
      <c r="AA1999" s="2" t="s">
        <v>90</v>
      </c>
      <c r="AB1999" s="2"/>
      <c r="AC1999" s="2" t="s">
        <v>114</v>
      </c>
      <c r="AD1999" s="2">
        <v>1</v>
      </c>
      <c r="AE1999" s="2" t="s">
        <v>321</v>
      </c>
      <c r="AF1999" s="2" t="s">
        <v>322</v>
      </c>
      <c r="AG1999" s="2" t="s">
        <v>322</v>
      </c>
      <c r="AH1999" s="2" t="s">
        <v>323</v>
      </c>
      <c r="AI1999" s="2"/>
      <c r="AJ1999" s="2" t="s">
        <v>115</v>
      </c>
      <c r="AK1999" s="2" t="s">
        <v>116</v>
      </c>
      <c r="AL1999" s="2" t="s">
        <v>116</v>
      </c>
      <c r="AM1999" s="2" t="s">
        <v>117</v>
      </c>
      <c r="AN1999" s="2" t="s">
        <v>8635</v>
      </c>
      <c r="AO1999" s="22">
        <v>0</v>
      </c>
      <c r="AP1999" s="22">
        <v>0</v>
      </c>
      <c r="AQ1999" s="22">
        <v>0</v>
      </c>
      <c r="AR1999" s="22">
        <v>0</v>
      </c>
      <c r="AS1999" s="25">
        <v>38000</v>
      </c>
      <c r="AT1999" s="25">
        <v>0</v>
      </c>
      <c r="AU1999" s="25">
        <v>41922.97</v>
      </c>
      <c r="AV1999" s="25">
        <v>0</v>
      </c>
      <c r="AW1999" s="25">
        <v>38000</v>
      </c>
      <c r="AX1999" s="25">
        <v>41922.97</v>
      </c>
      <c r="AY1999" s="25">
        <v>3922.97</v>
      </c>
    </row>
    <row r="2000" spans="2:51" hidden="1">
      <c r="B2000" s="5" t="s">
        <v>551</v>
      </c>
      <c r="C2000" s="2" t="s">
        <v>552</v>
      </c>
      <c r="D2000" s="2"/>
      <c r="E2000" s="2" t="s">
        <v>6566</v>
      </c>
      <c r="F2000" s="2" t="s">
        <v>88</v>
      </c>
      <c r="G2000" s="3">
        <v>46257</v>
      </c>
      <c r="H2000" s="2" t="s">
        <v>8636</v>
      </c>
      <c r="I2000" s="3">
        <v>46257</v>
      </c>
      <c r="J2000" s="2" t="s">
        <v>8637</v>
      </c>
      <c r="K2000" s="2"/>
      <c r="L2000" s="2"/>
      <c r="M2000" s="2" t="s">
        <v>90</v>
      </c>
      <c r="N2000" s="3"/>
      <c r="O2000" s="2"/>
      <c r="P2000" s="2"/>
      <c r="Q2000" s="2" t="s">
        <v>834</v>
      </c>
      <c r="R2000" s="2" t="s">
        <v>834</v>
      </c>
      <c r="S2000" s="2"/>
      <c r="T2000" s="3"/>
      <c r="U2000" s="2"/>
      <c r="V2000" s="2"/>
      <c r="W2000" s="2" t="s">
        <v>2244</v>
      </c>
      <c r="X2000" s="2" t="s">
        <v>91</v>
      </c>
      <c r="Y2000" s="2" t="s">
        <v>894</v>
      </c>
      <c r="Z2000" s="2" t="s">
        <v>92</v>
      </c>
      <c r="AA2000" s="2" t="s">
        <v>90</v>
      </c>
      <c r="AB2000" s="2"/>
      <c r="AC2000" s="2" t="s">
        <v>114</v>
      </c>
      <c r="AD2000" s="2">
        <v>1</v>
      </c>
      <c r="AE2000" s="2" t="s">
        <v>321</v>
      </c>
      <c r="AF2000" s="2" t="s">
        <v>322</v>
      </c>
      <c r="AG2000" s="2" t="s">
        <v>322</v>
      </c>
      <c r="AH2000" s="2" t="s">
        <v>323</v>
      </c>
      <c r="AI2000" s="2"/>
      <c r="AJ2000" s="2" t="s">
        <v>231</v>
      </c>
      <c r="AK2000" s="2" t="s">
        <v>207</v>
      </c>
      <c r="AL2000" s="2" t="s">
        <v>207</v>
      </c>
      <c r="AM2000" s="2" t="s">
        <v>178</v>
      </c>
      <c r="AN2000" s="2" t="s">
        <v>1022</v>
      </c>
      <c r="AO2000" s="22">
        <v>0</v>
      </c>
      <c r="AP2000" s="22">
        <v>0</v>
      </c>
      <c r="AQ2000" s="22">
        <v>0</v>
      </c>
      <c r="AR2000" s="22">
        <v>0</v>
      </c>
      <c r="AS2000" s="25">
        <v>8500</v>
      </c>
      <c r="AT2000" s="25">
        <v>0</v>
      </c>
      <c r="AU2000" s="25">
        <v>8857.76</v>
      </c>
      <c r="AV2000" s="25">
        <v>0</v>
      </c>
      <c r="AW2000" s="25">
        <v>8500</v>
      </c>
      <c r="AX2000" s="25">
        <v>8857.76</v>
      </c>
      <c r="AY2000" s="25">
        <v>357.76</v>
      </c>
    </row>
    <row r="2001" spans="2:51" hidden="1">
      <c r="B2001" s="5" t="s">
        <v>551</v>
      </c>
      <c r="C2001" s="2" t="s">
        <v>552</v>
      </c>
      <c r="D2001" s="2"/>
      <c r="E2001" s="2" t="s">
        <v>6566</v>
      </c>
      <c r="F2001" s="2" t="s">
        <v>88</v>
      </c>
      <c r="G2001" s="3">
        <v>46257</v>
      </c>
      <c r="H2001" s="2" t="s">
        <v>8638</v>
      </c>
      <c r="I2001" s="3">
        <v>46257</v>
      </c>
      <c r="J2001" s="2" t="s">
        <v>8639</v>
      </c>
      <c r="K2001" s="2"/>
      <c r="L2001" s="2"/>
      <c r="M2001" s="2" t="s">
        <v>90</v>
      </c>
      <c r="N2001" s="3"/>
      <c r="O2001" s="2"/>
      <c r="P2001" s="2"/>
      <c r="Q2001" s="2" t="s">
        <v>834</v>
      </c>
      <c r="R2001" s="2" t="s">
        <v>834</v>
      </c>
      <c r="S2001" s="2"/>
      <c r="T2001" s="3"/>
      <c r="U2001" s="2"/>
      <c r="V2001" s="2"/>
      <c r="W2001" s="2" t="s">
        <v>893</v>
      </c>
      <c r="X2001" s="2" t="s">
        <v>91</v>
      </c>
      <c r="Y2001" s="2" t="s">
        <v>894</v>
      </c>
      <c r="Z2001" s="2" t="s">
        <v>92</v>
      </c>
      <c r="AA2001" s="2" t="s">
        <v>90</v>
      </c>
      <c r="AB2001" s="2"/>
      <c r="AC2001" s="2" t="s">
        <v>114</v>
      </c>
      <c r="AD2001" s="2">
        <v>1</v>
      </c>
      <c r="AE2001" s="2" t="s">
        <v>321</v>
      </c>
      <c r="AF2001" s="2" t="s">
        <v>322</v>
      </c>
      <c r="AG2001" s="2" t="s">
        <v>322</v>
      </c>
      <c r="AH2001" s="2" t="s">
        <v>323</v>
      </c>
      <c r="AI2001" s="2"/>
      <c r="AJ2001" s="2" t="s">
        <v>183</v>
      </c>
      <c r="AK2001" s="2" t="s">
        <v>184</v>
      </c>
      <c r="AL2001" s="2" t="s">
        <v>184</v>
      </c>
      <c r="AM2001" s="2" t="s">
        <v>185</v>
      </c>
      <c r="AN2001" s="2" t="s">
        <v>1251</v>
      </c>
      <c r="AO2001" s="22">
        <v>0</v>
      </c>
      <c r="AP2001" s="22">
        <v>0</v>
      </c>
      <c r="AQ2001" s="22">
        <v>0</v>
      </c>
      <c r="AR2001" s="22">
        <v>0</v>
      </c>
      <c r="AS2001" s="25">
        <v>9000</v>
      </c>
      <c r="AT2001" s="25">
        <v>0</v>
      </c>
      <c r="AU2001" s="25">
        <v>9448.2800000000007</v>
      </c>
      <c r="AV2001" s="25">
        <v>0</v>
      </c>
      <c r="AW2001" s="25">
        <v>9000</v>
      </c>
      <c r="AX2001" s="25">
        <v>9448.2800000000007</v>
      </c>
      <c r="AY2001" s="25">
        <v>448.28</v>
      </c>
    </row>
    <row r="2002" spans="2:51" hidden="1">
      <c r="B2002" s="5" t="s">
        <v>551</v>
      </c>
      <c r="C2002" s="2" t="s">
        <v>552</v>
      </c>
      <c r="D2002" s="2"/>
      <c r="E2002" s="2" t="s">
        <v>6566</v>
      </c>
      <c r="F2002" s="2" t="s">
        <v>88</v>
      </c>
      <c r="G2002" s="3">
        <v>46257</v>
      </c>
      <c r="H2002" s="2" t="s">
        <v>8640</v>
      </c>
      <c r="I2002" s="3">
        <v>46257</v>
      </c>
      <c r="J2002" s="2" t="s">
        <v>8641</v>
      </c>
      <c r="K2002" s="2"/>
      <c r="L2002" s="2"/>
      <c r="M2002" s="2" t="s">
        <v>90</v>
      </c>
      <c r="N2002" s="3"/>
      <c r="O2002" s="2"/>
      <c r="P2002" s="2"/>
      <c r="Q2002" s="2" t="s">
        <v>834</v>
      </c>
      <c r="R2002" s="2" t="s">
        <v>834</v>
      </c>
      <c r="S2002" s="2"/>
      <c r="T2002" s="3"/>
      <c r="U2002" s="2"/>
      <c r="V2002" s="2"/>
      <c r="W2002" s="2" t="s">
        <v>1138</v>
      </c>
      <c r="X2002" s="2" t="s">
        <v>91</v>
      </c>
      <c r="Y2002" s="2" t="s">
        <v>1228</v>
      </c>
      <c r="Z2002" s="2" t="s">
        <v>92</v>
      </c>
      <c r="AA2002" s="2" t="s">
        <v>90</v>
      </c>
      <c r="AB2002" s="2"/>
      <c r="AC2002" s="2" t="s">
        <v>114</v>
      </c>
      <c r="AD2002" s="2">
        <v>1</v>
      </c>
      <c r="AE2002" s="2" t="s">
        <v>321</v>
      </c>
      <c r="AF2002" s="2" t="s">
        <v>322</v>
      </c>
      <c r="AG2002" s="2" t="s">
        <v>322</v>
      </c>
      <c r="AH2002" s="2" t="s">
        <v>323</v>
      </c>
      <c r="AI2002" s="2"/>
      <c r="AJ2002" s="2" t="s">
        <v>231</v>
      </c>
      <c r="AK2002" s="2" t="s">
        <v>207</v>
      </c>
      <c r="AL2002" s="2" t="s">
        <v>207</v>
      </c>
      <c r="AM2002" s="2" t="s">
        <v>178</v>
      </c>
      <c r="AN2002" s="2" t="s">
        <v>8642</v>
      </c>
      <c r="AO2002" s="22">
        <v>0</v>
      </c>
      <c r="AP2002" s="22">
        <v>0</v>
      </c>
      <c r="AQ2002" s="22">
        <v>0</v>
      </c>
      <c r="AR2002" s="22">
        <v>0</v>
      </c>
      <c r="AS2002" s="25">
        <v>11000</v>
      </c>
      <c r="AT2002" s="25">
        <v>0</v>
      </c>
      <c r="AU2002" s="25">
        <v>10038.799999999999</v>
      </c>
      <c r="AV2002" s="25">
        <v>0</v>
      </c>
      <c r="AW2002" s="25">
        <v>11000</v>
      </c>
      <c r="AX2002" s="25">
        <v>10038.799999999999</v>
      </c>
      <c r="AY2002" s="25">
        <v>-961.2</v>
      </c>
    </row>
    <row r="2003" spans="2:51" hidden="1">
      <c r="B2003" s="5" t="s">
        <v>19</v>
      </c>
      <c r="C2003" s="2" t="s">
        <v>112</v>
      </c>
      <c r="D2003" s="2" t="s">
        <v>100</v>
      </c>
      <c r="E2003" s="2"/>
      <c r="F2003" s="2"/>
      <c r="G2003" s="3">
        <v>46257</v>
      </c>
      <c r="H2003" s="2" t="s">
        <v>8643</v>
      </c>
      <c r="I2003" s="3">
        <v>46257</v>
      </c>
      <c r="J2003" s="2" t="s">
        <v>8644</v>
      </c>
      <c r="K2003" s="2"/>
      <c r="L2003" s="2"/>
      <c r="M2003" s="2" t="s">
        <v>90</v>
      </c>
      <c r="N2003" s="3"/>
      <c r="O2003" s="2"/>
      <c r="P2003" s="2"/>
      <c r="Q2003" s="2" t="s">
        <v>25</v>
      </c>
      <c r="R2003" s="2" t="s">
        <v>25</v>
      </c>
      <c r="S2003" s="2"/>
      <c r="T2003" s="3">
        <v>46257</v>
      </c>
      <c r="U2003" s="2" t="s">
        <v>8645</v>
      </c>
      <c r="V2003" s="2"/>
      <c r="W2003" s="2" t="s">
        <v>8646</v>
      </c>
      <c r="X2003" s="2" t="s">
        <v>113</v>
      </c>
      <c r="Y2003" s="2" t="s">
        <v>1341</v>
      </c>
      <c r="Z2003" s="2" t="s">
        <v>92</v>
      </c>
      <c r="AA2003" s="2" t="s">
        <v>90</v>
      </c>
      <c r="AB2003" s="2"/>
      <c r="AC2003" s="2" t="s">
        <v>114</v>
      </c>
      <c r="AD2003" s="2">
        <v>1</v>
      </c>
      <c r="AE2003" s="2" t="s">
        <v>125</v>
      </c>
      <c r="AF2003" s="2" t="s">
        <v>125</v>
      </c>
      <c r="AG2003" s="2" t="s">
        <v>126</v>
      </c>
      <c r="AH2003" s="2" t="s">
        <v>127</v>
      </c>
      <c r="AI2003" s="2"/>
      <c r="AJ2003" s="2" t="s">
        <v>138</v>
      </c>
      <c r="AK2003" s="2" t="s">
        <v>103</v>
      </c>
      <c r="AL2003" s="2" t="s">
        <v>103</v>
      </c>
      <c r="AM2003" s="2" t="s">
        <v>139</v>
      </c>
      <c r="AN2003" s="2"/>
      <c r="AO2003" s="22">
        <v>0</v>
      </c>
      <c r="AP2003" s="22">
        <v>0</v>
      </c>
      <c r="AQ2003" s="22">
        <v>0</v>
      </c>
      <c r="AR2003" s="22">
        <v>0</v>
      </c>
      <c r="AS2003" s="25">
        <v>20000</v>
      </c>
      <c r="AT2003" s="25">
        <v>0</v>
      </c>
      <c r="AU2003" s="25">
        <v>23229</v>
      </c>
      <c r="AV2003" s="25">
        <v>0</v>
      </c>
      <c r="AW2003" s="25">
        <v>20000</v>
      </c>
      <c r="AX2003" s="25">
        <v>23229</v>
      </c>
      <c r="AY2003" s="25">
        <v>3229</v>
      </c>
    </row>
    <row r="2004" spans="2:51" hidden="1">
      <c r="B2004" s="5" t="s">
        <v>19</v>
      </c>
      <c r="C2004" s="2" t="s">
        <v>112</v>
      </c>
      <c r="D2004" s="2" t="s">
        <v>100</v>
      </c>
      <c r="E2004" s="2"/>
      <c r="F2004" s="2"/>
      <c r="G2004" s="3">
        <v>46257</v>
      </c>
      <c r="H2004" s="2" t="s">
        <v>8647</v>
      </c>
      <c r="I2004" s="3">
        <v>46257</v>
      </c>
      <c r="J2004" s="2" t="s">
        <v>8648</v>
      </c>
      <c r="K2004" s="2"/>
      <c r="L2004" s="2"/>
      <c r="M2004" s="2" t="s">
        <v>90</v>
      </c>
      <c r="N2004" s="3"/>
      <c r="O2004" s="2"/>
      <c r="P2004" s="2"/>
      <c r="Q2004" s="2" t="s">
        <v>25</v>
      </c>
      <c r="R2004" s="2" t="s">
        <v>25</v>
      </c>
      <c r="S2004" s="2"/>
      <c r="T2004" s="3">
        <v>46257</v>
      </c>
      <c r="U2004" s="2" t="s">
        <v>8649</v>
      </c>
      <c r="V2004" s="2"/>
      <c r="W2004" s="2" t="s">
        <v>8650</v>
      </c>
      <c r="X2004" s="2" t="s">
        <v>113</v>
      </c>
      <c r="Y2004" s="2" t="s">
        <v>8651</v>
      </c>
      <c r="Z2004" s="2" t="s">
        <v>92</v>
      </c>
      <c r="AA2004" s="2" t="s">
        <v>90</v>
      </c>
      <c r="AB2004" s="2"/>
      <c r="AC2004" s="2" t="s">
        <v>114</v>
      </c>
      <c r="AD2004" s="2">
        <v>1</v>
      </c>
      <c r="AE2004" s="2" t="s">
        <v>125</v>
      </c>
      <c r="AF2004" s="2" t="s">
        <v>125</v>
      </c>
      <c r="AG2004" s="2" t="s">
        <v>126</v>
      </c>
      <c r="AH2004" s="2" t="s">
        <v>127</v>
      </c>
      <c r="AI2004" s="2"/>
      <c r="AJ2004" s="2" t="s">
        <v>138</v>
      </c>
      <c r="AK2004" s="2" t="s">
        <v>103</v>
      </c>
      <c r="AL2004" s="2" t="s">
        <v>103</v>
      </c>
      <c r="AM2004" s="2" t="s">
        <v>139</v>
      </c>
      <c r="AN2004" s="2"/>
      <c r="AO2004" s="22">
        <v>0</v>
      </c>
      <c r="AP2004" s="22">
        <v>0</v>
      </c>
      <c r="AQ2004" s="22">
        <v>0</v>
      </c>
      <c r="AR2004" s="22">
        <v>0</v>
      </c>
      <c r="AS2004" s="25">
        <v>20000</v>
      </c>
      <c r="AT2004" s="25">
        <v>0</v>
      </c>
      <c r="AU2004" s="25">
        <v>23229</v>
      </c>
      <c r="AV2004" s="25">
        <v>0</v>
      </c>
      <c r="AW2004" s="25">
        <v>20000</v>
      </c>
      <c r="AX2004" s="25">
        <v>23229</v>
      </c>
      <c r="AY2004" s="25">
        <v>3229</v>
      </c>
    </row>
    <row r="2005" spans="2:51" hidden="1">
      <c r="B2005" s="5" t="s">
        <v>19</v>
      </c>
      <c r="C2005" s="2" t="s">
        <v>112</v>
      </c>
      <c r="D2005" s="2" t="s">
        <v>100</v>
      </c>
      <c r="E2005" s="2"/>
      <c r="F2005" s="2"/>
      <c r="G2005" s="3">
        <v>46257</v>
      </c>
      <c r="H2005" s="2" t="s">
        <v>8652</v>
      </c>
      <c r="I2005" s="3">
        <v>46257</v>
      </c>
      <c r="J2005" s="2" t="s">
        <v>8653</v>
      </c>
      <c r="K2005" s="2"/>
      <c r="L2005" s="2"/>
      <c r="M2005" s="2" t="s">
        <v>90</v>
      </c>
      <c r="N2005" s="3"/>
      <c r="O2005" s="2"/>
      <c r="P2005" s="2"/>
      <c r="Q2005" s="2" t="s">
        <v>25</v>
      </c>
      <c r="R2005" s="2" t="s">
        <v>25</v>
      </c>
      <c r="S2005" s="2"/>
      <c r="T2005" s="3">
        <v>46257</v>
      </c>
      <c r="U2005" s="2" t="s">
        <v>8654</v>
      </c>
      <c r="V2005" s="2"/>
      <c r="W2005" s="2" t="s">
        <v>8655</v>
      </c>
      <c r="X2005" s="2" t="s">
        <v>113</v>
      </c>
      <c r="Y2005" s="2" t="s">
        <v>8656</v>
      </c>
      <c r="Z2005" s="2" t="s">
        <v>92</v>
      </c>
      <c r="AA2005" s="2" t="s">
        <v>90</v>
      </c>
      <c r="AB2005" s="2"/>
      <c r="AC2005" s="2" t="s">
        <v>114</v>
      </c>
      <c r="AD2005" s="2">
        <v>1</v>
      </c>
      <c r="AE2005" s="2" t="s">
        <v>125</v>
      </c>
      <c r="AF2005" s="2" t="s">
        <v>125</v>
      </c>
      <c r="AG2005" s="2" t="s">
        <v>126</v>
      </c>
      <c r="AH2005" s="2" t="s">
        <v>127</v>
      </c>
      <c r="AI2005" s="2"/>
      <c r="AJ2005" s="2" t="s">
        <v>306</v>
      </c>
      <c r="AK2005" s="2" t="s">
        <v>167</v>
      </c>
      <c r="AL2005" s="2" t="s">
        <v>167</v>
      </c>
      <c r="AM2005" s="2" t="s">
        <v>307</v>
      </c>
      <c r="AN2005" s="2"/>
      <c r="AO2005" s="22">
        <v>0</v>
      </c>
      <c r="AP2005" s="22">
        <v>0</v>
      </c>
      <c r="AQ2005" s="22">
        <v>0</v>
      </c>
      <c r="AR2005" s="22">
        <v>0</v>
      </c>
      <c r="AS2005" s="25">
        <v>75000</v>
      </c>
      <c r="AT2005" s="25">
        <v>0</v>
      </c>
      <c r="AU2005" s="25">
        <v>86075</v>
      </c>
      <c r="AV2005" s="25">
        <v>0</v>
      </c>
      <c r="AW2005" s="25">
        <v>75000</v>
      </c>
      <c r="AX2005" s="25">
        <v>86075</v>
      </c>
      <c r="AY2005" s="25">
        <v>11075</v>
      </c>
    </row>
    <row r="2006" spans="2:51" hidden="1">
      <c r="B2006" s="5" t="s">
        <v>19</v>
      </c>
      <c r="C2006" s="2" t="s">
        <v>112</v>
      </c>
      <c r="D2006" s="2" t="s">
        <v>100</v>
      </c>
      <c r="E2006" s="2"/>
      <c r="F2006" s="2"/>
      <c r="G2006" s="3">
        <v>46257</v>
      </c>
      <c r="H2006" s="2" t="s">
        <v>8657</v>
      </c>
      <c r="I2006" s="3">
        <v>46257</v>
      </c>
      <c r="J2006" s="2" t="s">
        <v>8658</v>
      </c>
      <c r="K2006" s="2"/>
      <c r="L2006" s="2"/>
      <c r="M2006" s="2" t="s">
        <v>90</v>
      </c>
      <c r="N2006" s="3"/>
      <c r="O2006" s="2"/>
      <c r="P2006" s="2"/>
      <c r="Q2006" s="2" t="s">
        <v>25</v>
      </c>
      <c r="R2006" s="2" t="s">
        <v>25</v>
      </c>
      <c r="S2006" s="2"/>
      <c r="T2006" s="3">
        <v>46257</v>
      </c>
      <c r="U2006" s="2" t="s">
        <v>8659</v>
      </c>
      <c r="V2006" s="2"/>
      <c r="W2006" s="2" t="s">
        <v>8660</v>
      </c>
      <c r="X2006" s="2" t="s">
        <v>113</v>
      </c>
      <c r="Y2006" s="2" t="s">
        <v>8661</v>
      </c>
      <c r="Z2006" s="2" t="s">
        <v>92</v>
      </c>
      <c r="AA2006" s="2" t="s">
        <v>90</v>
      </c>
      <c r="AB2006" s="2"/>
      <c r="AC2006" s="2" t="s">
        <v>114</v>
      </c>
      <c r="AD2006" s="2">
        <v>1</v>
      </c>
      <c r="AE2006" s="2" t="s">
        <v>125</v>
      </c>
      <c r="AF2006" s="2" t="s">
        <v>125</v>
      </c>
      <c r="AG2006" s="2" t="s">
        <v>126</v>
      </c>
      <c r="AH2006" s="2" t="s">
        <v>127</v>
      </c>
      <c r="AI2006" s="2"/>
      <c r="AJ2006" s="2" t="s">
        <v>306</v>
      </c>
      <c r="AK2006" s="2" t="s">
        <v>167</v>
      </c>
      <c r="AL2006" s="2" t="s">
        <v>167</v>
      </c>
      <c r="AM2006" s="2" t="s">
        <v>307</v>
      </c>
      <c r="AN2006" s="2"/>
      <c r="AO2006" s="22">
        <v>0</v>
      </c>
      <c r="AP2006" s="22">
        <v>0</v>
      </c>
      <c r="AQ2006" s="22">
        <v>0</v>
      </c>
      <c r="AR2006" s="22">
        <v>0</v>
      </c>
      <c r="AS2006" s="25">
        <v>75000</v>
      </c>
      <c r="AT2006" s="25">
        <v>0</v>
      </c>
      <c r="AU2006" s="25">
        <v>86075</v>
      </c>
      <c r="AV2006" s="25">
        <v>0</v>
      </c>
      <c r="AW2006" s="25">
        <v>75000</v>
      </c>
      <c r="AX2006" s="25">
        <v>86075</v>
      </c>
      <c r="AY2006" s="25">
        <v>11075</v>
      </c>
    </row>
    <row r="2007" spans="2:51" hidden="1">
      <c r="B2007" s="5" t="s">
        <v>19</v>
      </c>
      <c r="C2007" s="2" t="s">
        <v>112</v>
      </c>
      <c r="D2007" s="2" t="s">
        <v>100</v>
      </c>
      <c r="E2007" s="2"/>
      <c r="F2007" s="2"/>
      <c r="G2007" s="3">
        <v>46257</v>
      </c>
      <c r="H2007" s="2" t="s">
        <v>8662</v>
      </c>
      <c r="I2007" s="3">
        <v>46257</v>
      </c>
      <c r="J2007" s="2" t="s">
        <v>8663</v>
      </c>
      <c r="K2007" s="2"/>
      <c r="L2007" s="2"/>
      <c r="M2007" s="2" t="s">
        <v>90</v>
      </c>
      <c r="N2007" s="3"/>
      <c r="O2007" s="2"/>
      <c r="P2007" s="2"/>
      <c r="Q2007" s="2" t="s">
        <v>25</v>
      </c>
      <c r="R2007" s="2" t="s">
        <v>25</v>
      </c>
      <c r="S2007" s="2"/>
      <c r="T2007" s="3">
        <v>46257</v>
      </c>
      <c r="U2007" s="2" t="s">
        <v>8664</v>
      </c>
      <c r="V2007" s="2"/>
      <c r="W2007" s="2" t="s">
        <v>292</v>
      </c>
      <c r="X2007" s="2" t="s">
        <v>113</v>
      </c>
      <c r="Y2007" s="2" t="s">
        <v>656</v>
      </c>
      <c r="Z2007" s="2" t="s">
        <v>92</v>
      </c>
      <c r="AA2007" s="2" t="s">
        <v>90</v>
      </c>
      <c r="AB2007" s="2"/>
      <c r="AC2007" s="2" t="s">
        <v>114</v>
      </c>
      <c r="AD2007" s="2">
        <v>1</v>
      </c>
      <c r="AE2007" s="2" t="s">
        <v>125</v>
      </c>
      <c r="AF2007" s="2" t="s">
        <v>125</v>
      </c>
      <c r="AG2007" s="2" t="s">
        <v>126</v>
      </c>
      <c r="AH2007" s="2" t="s">
        <v>127</v>
      </c>
      <c r="AI2007" s="2"/>
      <c r="AJ2007" s="2" t="s">
        <v>575</v>
      </c>
      <c r="AK2007" s="2" t="s">
        <v>576</v>
      </c>
      <c r="AL2007" s="2" t="s">
        <v>576</v>
      </c>
      <c r="AM2007" s="2" t="s">
        <v>577</v>
      </c>
      <c r="AN2007" s="2"/>
      <c r="AO2007" s="22">
        <v>0</v>
      </c>
      <c r="AP2007" s="22">
        <v>0</v>
      </c>
      <c r="AQ2007" s="22">
        <v>0</v>
      </c>
      <c r="AR2007" s="22">
        <v>0</v>
      </c>
      <c r="AS2007" s="25">
        <v>29000</v>
      </c>
      <c r="AT2007" s="25">
        <v>0</v>
      </c>
      <c r="AU2007" s="25">
        <v>31274</v>
      </c>
      <c r="AV2007" s="25">
        <v>0</v>
      </c>
      <c r="AW2007" s="25">
        <v>29000</v>
      </c>
      <c r="AX2007" s="25">
        <v>31274</v>
      </c>
      <c r="AY2007" s="25">
        <v>2274</v>
      </c>
    </row>
    <row r="2008" spans="2:51" hidden="1">
      <c r="B2008" s="5" t="s">
        <v>19</v>
      </c>
      <c r="C2008" s="2" t="s">
        <v>112</v>
      </c>
      <c r="D2008" s="2" t="s">
        <v>100</v>
      </c>
      <c r="E2008" s="2"/>
      <c r="F2008" s="2"/>
      <c r="G2008" s="3">
        <v>46257</v>
      </c>
      <c r="H2008" s="2" t="s">
        <v>8665</v>
      </c>
      <c r="I2008" s="3">
        <v>46257</v>
      </c>
      <c r="J2008" s="2" t="s">
        <v>8666</v>
      </c>
      <c r="K2008" s="2"/>
      <c r="L2008" s="2"/>
      <c r="M2008" s="2" t="s">
        <v>90</v>
      </c>
      <c r="N2008" s="3"/>
      <c r="O2008" s="2"/>
      <c r="P2008" s="2"/>
      <c r="Q2008" s="2" t="s">
        <v>25</v>
      </c>
      <c r="R2008" s="2" t="s">
        <v>25</v>
      </c>
      <c r="S2008" s="2"/>
      <c r="T2008" s="3">
        <v>46257</v>
      </c>
      <c r="U2008" s="2" t="s">
        <v>8667</v>
      </c>
      <c r="V2008" s="2"/>
      <c r="W2008" s="2" t="s">
        <v>8668</v>
      </c>
      <c r="X2008" s="2" t="s">
        <v>113</v>
      </c>
      <c r="Y2008" s="2" t="s">
        <v>8669</v>
      </c>
      <c r="Z2008" s="2" t="s">
        <v>92</v>
      </c>
      <c r="AA2008" s="2" t="s">
        <v>90</v>
      </c>
      <c r="AB2008" s="2"/>
      <c r="AC2008" s="2" t="s">
        <v>114</v>
      </c>
      <c r="AD2008" s="2">
        <v>1</v>
      </c>
      <c r="AE2008" s="2" t="s">
        <v>125</v>
      </c>
      <c r="AF2008" s="2" t="s">
        <v>125</v>
      </c>
      <c r="AG2008" s="2" t="s">
        <v>126</v>
      </c>
      <c r="AH2008" s="2" t="s">
        <v>127</v>
      </c>
      <c r="AI2008" s="2"/>
      <c r="AJ2008" s="2" t="s">
        <v>243</v>
      </c>
      <c r="AK2008" s="2" t="s">
        <v>11</v>
      </c>
      <c r="AL2008" s="2" t="s">
        <v>11</v>
      </c>
      <c r="AM2008" s="2" t="s">
        <v>244</v>
      </c>
      <c r="AN2008" s="2"/>
      <c r="AO2008" s="22">
        <v>0</v>
      </c>
      <c r="AP2008" s="22">
        <v>0</v>
      </c>
      <c r="AQ2008" s="22">
        <v>0</v>
      </c>
      <c r="AR2008" s="22">
        <v>0</v>
      </c>
      <c r="AS2008" s="25">
        <v>45000</v>
      </c>
      <c r="AT2008" s="25">
        <v>0</v>
      </c>
      <c r="AU2008" s="25">
        <v>57082</v>
      </c>
      <c r="AV2008" s="25">
        <v>0</v>
      </c>
      <c r="AW2008" s="25">
        <v>45000</v>
      </c>
      <c r="AX2008" s="25">
        <v>57082</v>
      </c>
      <c r="AY2008" s="25">
        <v>12082</v>
      </c>
    </row>
    <row r="2009" spans="2:51" hidden="1">
      <c r="B2009" s="5" t="s">
        <v>19</v>
      </c>
      <c r="C2009" s="2" t="s">
        <v>112</v>
      </c>
      <c r="D2009" s="2" t="s">
        <v>100</v>
      </c>
      <c r="E2009" s="2"/>
      <c r="F2009" s="2"/>
      <c r="G2009" s="3">
        <v>46257</v>
      </c>
      <c r="H2009" s="2" t="s">
        <v>8670</v>
      </c>
      <c r="I2009" s="3">
        <v>46257</v>
      </c>
      <c r="J2009" s="2" t="s">
        <v>8671</v>
      </c>
      <c r="K2009" s="2"/>
      <c r="L2009" s="2"/>
      <c r="M2009" s="2" t="s">
        <v>90</v>
      </c>
      <c r="N2009" s="3"/>
      <c r="O2009" s="2"/>
      <c r="P2009" s="2"/>
      <c r="Q2009" s="2" t="s">
        <v>25</v>
      </c>
      <c r="R2009" s="2" t="s">
        <v>25</v>
      </c>
      <c r="S2009" s="2"/>
      <c r="T2009" s="3">
        <v>46257</v>
      </c>
      <c r="U2009" s="2" t="s">
        <v>8672</v>
      </c>
      <c r="V2009" s="2"/>
      <c r="W2009" s="2" t="s">
        <v>8673</v>
      </c>
      <c r="X2009" s="2" t="s">
        <v>133</v>
      </c>
      <c r="Y2009" s="2" t="s">
        <v>8674</v>
      </c>
      <c r="Z2009" s="2" t="s">
        <v>92</v>
      </c>
      <c r="AA2009" s="2" t="s">
        <v>90</v>
      </c>
      <c r="AB2009" s="2"/>
      <c r="AC2009" s="2" t="s">
        <v>114</v>
      </c>
      <c r="AD2009" s="2">
        <v>1</v>
      </c>
      <c r="AE2009" s="2" t="s">
        <v>125</v>
      </c>
      <c r="AF2009" s="2" t="s">
        <v>125</v>
      </c>
      <c r="AG2009" s="2" t="s">
        <v>126</v>
      </c>
      <c r="AH2009" s="2" t="s">
        <v>127</v>
      </c>
      <c r="AI2009" s="2"/>
      <c r="AJ2009" s="2" t="s">
        <v>575</v>
      </c>
      <c r="AK2009" s="2" t="s">
        <v>576</v>
      </c>
      <c r="AL2009" s="2" t="s">
        <v>576</v>
      </c>
      <c r="AM2009" s="2" t="s">
        <v>577</v>
      </c>
      <c r="AN2009" s="2"/>
      <c r="AO2009" s="22">
        <v>0</v>
      </c>
      <c r="AP2009" s="22">
        <v>0</v>
      </c>
      <c r="AQ2009" s="22">
        <v>0</v>
      </c>
      <c r="AR2009" s="22">
        <v>0</v>
      </c>
      <c r="AS2009" s="25">
        <v>26000</v>
      </c>
      <c r="AT2009" s="25">
        <v>0</v>
      </c>
      <c r="AU2009" s="25">
        <v>31274</v>
      </c>
      <c r="AV2009" s="25">
        <v>0</v>
      </c>
      <c r="AW2009" s="25">
        <v>26000</v>
      </c>
      <c r="AX2009" s="25">
        <v>31274</v>
      </c>
      <c r="AY2009" s="25">
        <v>5274</v>
      </c>
    </row>
    <row r="2010" spans="2:51" hidden="1">
      <c r="B2010" s="5" t="s">
        <v>19</v>
      </c>
      <c r="C2010" s="2" t="s">
        <v>112</v>
      </c>
      <c r="D2010" s="2" t="s">
        <v>100</v>
      </c>
      <c r="E2010" s="2"/>
      <c r="F2010" s="2"/>
      <c r="G2010" s="3">
        <v>46257</v>
      </c>
      <c r="H2010" s="2" t="s">
        <v>8675</v>
      </c>
      <c r="I2010" s="3">
        <v>46257</v>
      </c>
      <c r="J2010" s="2" t="s">
        <v>8676</v>
      </c>
      <c r="K2010" s="2"/>
      <c r="L2010" s="2"/>
      <c r="M2010" s="2" t="s">
        <v>90</v>
      </c>
      <c r="N2010" s="3"/>
      <c r="O2010" s="2"/>
      <c r="P2010" s="2"/>
      <c r="Q2010" s="2" t="s">
        <v>25</v>
      </c>
      <c r="R2010" s="2" t="s">
        <v>25</v>
      </c>
      <c r="S2010" s="2"/>
      <c r="T2010" s="3">
        <v>46257</v>
      </c>
      <c r="U2010" s="2" t="s">
        <v>8677</v>
      </c>
      <c r="V2010" s="2"/>
      <c r="W2010" s="2" t="s">
        <v>8678</v>
      </c>
      <c r="X2010" s="2" t="s">
        <v>113</v>
      </c>
      <c r="Y2010" s="2" t="s">
        <v>8679</v>
      </c>
      <c r="Z2010" s="2" t="s">
        <v>92</v>
      </c>
      <c r="AA2010" s="2" t="s">
        <v>90</v>
      </c>
      <c r="AB2010" s="2"/>
      <c r="AC2010" s="2" t="s">
        <v>114</v>
      </c>
      <c r="AD2010" s="2">
        <v>1</v>
      </c>
      <c r="AE2010" s="2" t="s">
        <v>125</v>
      </c>
      <c r="AF2010" s="2" t="s">
        <v>125</v>
      </c>
      <c r="AG2010" s="2" t="s">
        <v>126</v>
      </c>
      <c r="AH2010" s="2" t="s">
        <v>127</v>
      </c>
      <c r="AI2010" s="2"/>
      <c r="AJ2010" s="2" t="s">
        <v>243</v>
      </c>
      <c r="AK2010" s="2" t="s">
        <v>11</v>
      </c>
      <c r="AL2010" s="2" t="s">
        <v>11</v>
      </c>
      <c r="AM2010" s="2" t="s">
        <v>244</v>
      </c>
      <c r="AN2010" s="2"/>
      <c r="AO2010" s="22">
        <v>0</v>
      </c>
      <c r="AP2010" s="22">
        <v>0</v>
      </c>
      <c r="AQ2010" s="22">
        <v>0</v>
      </c>
      <c r="AR2010" s="22">
        <v>0</v>
      </c>
      <c r="AS2010" s="25">
        <v>45000</v>
      </c>
      <c r="AT2010" s="25">
        <v>0</v>
      </c>
      <c r="AU2010" s="25">
        <v>57082</v>
      </c>
      <c r="AV2010" s="25">
        <v>0</v>
      </c>
      <c r="AW2010" s="25">
        <v>45000</v>
      </c>
      <c r="AX2010" s="25">
        <v>57082</v>
      </c>
      <c r="AY2010" s="25">
        <v>12082</v>
      </c>
    </row>
    <row r="2011" spans="2:51">
      <c r="B2011" s="5" t="s">
        <v>19</v>
      </c>
      <c r="C2011" s="2" t="s">
        <v>112</v>
      </c>
      <c r="D2011" s="2"/>
      <c r="E2011" s="2"/>
      <c r="F2011" s="2"/>
      <c r="G2011" s="3">
        <v>46257</v>
      </c>
      <c r="H2011" s="2" t="s">
        <v>8680</v>
      </c>
      <c r="I2011" s="3">
        <v>46257</v>
      </c>
      <c r="J2011" s="2" t="s">
        <v>8681</v>
      </c>
      <c r="K2011" s="2"/>
      <c r="L2011" s="2"/>
      <c r="M2011" s="2" t="s">
        <v>90</v>
      </c>
      <c r="N2011" s="3"/>
      <c r="O2011" s="2"/>
      <c r="P2011" s="2"/>
      <c r="Q2011" s="2" t="s">
        <v>25</v>
      </c>
      <c r="R2011" s="2" t="s">
        <v>25</v>
      </c>
      <c r="S2011" s="2"/>
      <c r="T2011" s="3">
        <v>46257</v>
      </c>
      <c r="U2011" s="2" t="s">
        <v>8682</v>
      </c>
      <c r="V2011" s="2"/>
      <c r="W2011" s="2" t="s">
        <v>1018</v>
      </c>
      <c r="X2011" s="2" t="s">
        <v>91</v>
      </c>
      <c r="Y2011" s="2" t="s">
        <v>840</v>
      </c>
      <c r="Z2011" s="2" t="s">
        <v>149</v>
      </c>
      <c r="AA2011" s="2" t="s">
        <v>90</v>
      </c>
      <c r="AB2011" s="2"/>
      <c r="AC2011" s="2" t="s">
        <v>114</v>
      </c>
      <c r="AD2011" s="2">
        <v>1</v>
      </c>
      <c r="AE2011" s="2" t="s">
        <v>125</v>
      </c>
      <c r="AF2011" s="2" t="s">
        <v>125</v>
      </c>
      <c r="AG2011" s="2" t="s">
        <v>126</v>
      </c>
      <c r="AH2011" s="2" t="s">
        <v>127</v>
      </c>
      <c r="AI2011" s="2"/>
      <c r="AJ2011" s="2" t="s">
        <v>248</v>
      </c>
      <c r="AK2011" s="2" t="s">
        <v>249</v>
      </c>
      <c r="AL2011" s="2" t="s">
        <v>249</v>
      </c>
      <c r="AM2011" s="2" t="s">
        <v>250</v>
      </c>
      <c r="AN2011" s="2"/>
      <c r="AO2011" s="22">
        <v>0</v>
      </c>
      <c r="AP2011" s="22">
        <v>1403</v>
      </c>
      <c r="AQ2011" s="22">
        <v>2408</v>
      </c>
      <c r="AR2011" s="22">
        <v>1005</v>
      </c>
      <c r="AS2011" s="25">
        <v>108168.84</v>
      </c>
      <c r="AT2011" s="25">
        <v>0</v>
      </c>
      <c r="AU2011" s="25">
        <v>81222</v>
      </c>
      <c r="AV2011" s="25">
        <v>0</v>
      </c>
      <c r="AW2011" s="25">
        <v>108168.84</v>
      </c>
      <c r="AX2011" s="25">
        <v>81222</v>
      </c>
      <c r="AY2011" s="25">
        <v>-26946.84</v>
      </c>
    </row>
    <row r="2012" spans="2:51" hidden="1">
      <c r="B2012" s="5" t="s">
        <v>19</v>
      </c>
      <c r="C2012" s="2" t="s">
        <v>112</v>
      </c>
      <c r="D2012" s="2" t="s">
        <v>100</v>
      </c>
      <c r="E2012" s="2"/>
      <c r="F2012" s="2"/>
      <c r="G2012" s="3">
        <v>46257</v>
      </c>
      <c r="H2012" s="2" t="s">
        <v>8683</v>
      </c>
      <c r="I2012" s="3">
        <v>46257</v>
      </c>
      <c r="J2012" s="2" t="s">
        <v>8684</v>
      </c>
      <c r="K2012" s="2"/>
      <c r="L2012" s="2"/>
      <c r="M2012" s="2" t="s">
        <v>90</v>
      </c>
      <c r="N2012" s="3"/>
      <c r="O2012" s="2"/>
      <c r="P2012" s="2"/>
      <c r="Q2012" s="2" t="s">
        <v>25</v>
      </c>
      <c r="R2012" s="2" t="s">
        <v>25</v>
      </c>
      <c r="S2012" s="2"/>
      <c r="T2012" s="3">
        <v>46257</v>
      </c>
      <c r="U2012" s="2" t="s">
        <v>8685</v>
      </c>
      <c r="V2012" s="2"/>
      <c r="W2012" s="2" t="s">
        <v>8686</v>
      </c>
      <c r="X2012" s="2" t="s">
        <v>113</v>
      </c>
      <c r="Y2012" s="2" t="s">
        <v>8687</v>
      </c>
      <c r="Z2012" s="2" t="s">
        <v>92</v>
      </c>
      <c r="AA2012" s="2" t="s">
        <v>90</v>
      </c>
      <c r="AB2012" s="2"/>
      <c r="AC2012" s="2" t="s">
        <v>114</v>
      </c>
      <c r="AD2012" s="2">
        <v>1</v>
      </c>
      <c r="AE2012" s="2" t="s">
        <v>125</v>
      </c>
      <c r="AF2012" s="2" t="s">
        <v>125</v>
      </c>
      <c r="AG2012" s="2" t="s">
        <v>126</v>
      </c>
      <c r="AH2012" s="2" t="s">
        <v>127</v>
      </c>
      <c r="AI2012" s="2"/>
      <c r="AJ2012" s="2" t="s">
        <v>318</v>
      </c>
      <c r="AK2012" s="2" t="s">
        <v>318</v>
      </c>
      <c r="AL2012" s="2" t="s">
        <v>103</v>
      </c>
      <c r="AM2012" s="2"/>
      <c r="AN2012" s="2"/>
      <c r="AO2012" s="22">
        <v>0</v>
      </c>
      <c r="AP2012" s="22">
        <v>0</v>
      </c>
      <c r="AQ2012" s="22">
        <v>0</v>
      </c>
      <c r="AR2012" s="22">
        <v>0</v>
      </c>
      <c r="AS2012" s="25">
        <v>11000</v>
      </c>
      <c r="AT2012" s="25">
        <v>0</v>
      </c>
      <c r="AU2012" s="25">
        <v>11812</v>
      </c>
      <c r="AV2012" s="25">
        <v>0</v>
      </c>
      <c r="AW2012" s="25">
        <v>11000</v>
      </c>
      <c r="AX2012" s="25">
        <v>11812</v>
      </c>
      <c r="AY2012" s="25">
        <v>812</v>
      </c>
    </row>
    <row r="2013" spans="2:51" hidden="1">
      <c r="B2013" s="5" t="s">
        <v>19</v>
      </c>
      <c r="C2013" s="2" t="s">
        <v>131</v>
      </c>
      <c r="D2013" s="2"/>
      <c r="E2013" s="2"/>
      <c r="F2013" s="2" t="s">
        <v>126</v>
      </c>
      <c r="G2013" s="3">
        <v>46257</v>
      </c>
      <c r="H2013" s="2" t="s">
        <v>8688</v>
      </c>
      <c r="I2013" s="3">
        <v>46257</v>
      </c>
      <c r="J2013" s="2" t="s">
        <v>8689</v>
      </c>
      <c r="K2013" s="2" t="s">
        <v>126</v>
      </c>
      <c r="L2013" s="2"/>
      <c r="M2013" s="2" t="s">
        <v>90</v>
      </c>
      <c r="N2013" s="3">
        <v>46257</v>
      </c>
      <c r="O2013" s="2"/>
      <c r="P2013" s="2"/>
      <c r="Q2013" s="2" t="s">
        <v>25</v>
      </c>
      <c r="R2013" s="2" t="s">
        <v>25</v>
      </c>
      <c r="S2013" s="2"/>
      <c r="T2013" s="3"/>
      <c r="U2013" s="2"/>
      <c r="V2013" s="2"/>
      <c r="W2013" s="2" t="s">
        <v>518</v>
      </c>
      <c r="X2013" s="2" t="s">
        <v>113</v>
      </c>
      <c r="Y2013" s="2" t="s">
        <v>170</v>
      </c>
      <c r="Z2013" s="2" t="s">
        <v>92</v>
      </c>
      <c r="AA2013" s="2" t="s">
        <v>90</v>
      </c>
      <c r="AB2013" s="2"/>
      <c r="AC2013" s="2" t="s">
        <v>114</v>
      </c>
      <c r="AD2013" s="2"/>
      <c r="AE2013" s="2" t="s">
        <v>171</v>
      </c>
      <c r="AF2013" s="2" t="s">
        <v>125</v>
      </c>
      <c r="AG2013" s="2" t="s">
        <v>126</v>
      </c>
      <c r="AH2013" s="2" t="s">
        <v>127</v>
      </c>
      <c r="AI2013" s="2"/>
      <c r="AJ2013" s="2" t="s">
        <v>123</v>
      </c>
      <c r="AK2013" s="2" t="s">
        <v>13</v>
      </c>
      <c r="AL2013" s="2" t="s">
        <v>13</v>
      </c>
      <c r="AM2013" s="2" t="s">
        <v>124</v>
      </c>
      <c r="AN2013" s="2" t="s">
        <v>605</v>
      </c>
      <c r="AO2013" s="22">
        <v>0</v>
      </c>
      <c r="AP2013" s="22">
        <v>0</v>
      </c>
      <c r="AQ2013" s="22">
        <v>1</v>
      </c>
      <c r="AR2013" s="22"/>
      <c r="AS2013" s="25">
        <v>19871</v>
      </c>
      <c r="AT2013" s="25">
        <v>0</v>
      </c>
      <c r="AU2013" s="25">
        <v>22479</v>
      </c>
      <c r="AV2013" s="25">
        <v>0</v>
      </c>
      <c r="AW2013" s="25">
        <v>19871</v>
      </c>
      <c r="AX2013" s="25">
        <v>22479</v>
      </c>
      <c r="AY2013" s="25">
        <v>2608</v>
      </c>
    </row>
    <row r="2014" spans="2:51" hidden="1">
      <c r="B2014" s="5" t="s">
        <v>19</v>
      </c>
      <c r="C2014" s="2" t="s">
        <v>131</v>
      </c>
      <c r="D2014" s="2"/>
      <c r="E2014" s="2"/>
      <c r="F2014" s="2" t="s">
        <v>126</v>
      </c>
      <c r="G2014" s="3">
        <v>46257</v>
      </c>
      <c r="H2014" s="2" t="s">
        <v>8690</v>
      </c>
      <c r="I2014" s="3">
        <v>46257</v>
      </c>
      <c r="J2014" s="2" t="s">
        <v>8691</v>
      </c>
      <c r="K2014" s="2" t="s">
        <v>126</v>
      </c>
      <c r="L2014" s="2"/>
      <c r="M2014" s="2" t="s">
        <v>90</v>
      </c>
      <c r="N2014" s="3">
        <v>46257</v>
      </c>
      <c r="O2014" s="2"/>
      <c r="P2014" s="2"/>
      <c r="Q2014" s="2" t="s">
        <v>25</v>
      </c>
      <c r="R2014" s="2" t="s">
        <v>25</v>
      </c>
      <c r="S2014" s="2"/>
      <c r="T2014" s="3"/>
      <c r="U2014" s="2"/>
      <c r="V2014" s="2"/>
      <c r="W2014" s="2" t="s">
        <v>478</v>
      </c>
      <c r="X2014" s="2" t="s">
        <v>113</v>
      </c>
      <c r="Y2014" s="2" t="s">
        <v>276</v>
      </c>
      <c r="Z2014" s="2" t="s">
        <v>92</v>
      </c>
      <c r="AA2014" s="2" t="s">
        <v>90</v>
      </c>
      <c r="AB2014" s="2"/>
      <c r="AC2014" s="2" t="s">
        <v>114</v>
      </c>
      <c r="AD2014" s="2"/>
      <c r="AE2014" s="2" t="s">
        <v>171</v>
      </c>
      <c r="AF2014" s="2" t="s">
        <v>125</v>
      </c>
      <c r="AG2014" s="2" t="s">
        <v>126</v>
      </c>
      <c r="AH2014" s="2" t="s">
        <v>127</v>
      </c>
      <c r="AI2014" s="2"/>
      <c r="AJ2014" s="2" t="s">
        <v>138</v>
      </c>
      <c r="AK2014" s="2" t="s">
        <v>103</v>
      </c>
      <c r="AL2014" s="2" t="s">
        <v>103</v>
      </c>
      <c r="AM2014" s="2" t="s">
        <v>139</v>
      </c>
      <c r="AN2014" s="2" t="s">
        <v>590</v>
      </c>
      <c r="AO2014" s="22">
        <v>0</v>
      </c>
      <c r="AP2014" s="22">
        <v>0</v>
      </c>
      <c r="AQ2014" s="22">
        <v>1</v>
      </c>
      <c r="AR2014" s="22"/>
      <c r="AS2014" s="25">
        <v>13892</v>
      </c>
      <c r="AT2014" s="25">
        <v>0</v>
      </c>
      <c r="AU2014" s="25">
        <v>11812</v>
      </c>
      <c r="AV2014" s="25">
        <v>0</v>
      </c>
      <c r="AW2014" s="25">
        <v>13892</v>
      </c>
      <c r="AX2014" s="25">
        <v>11812</v>
      </c>
      <c r="AY2014" s="25">
        <v>-2080</v>
      </c>
    </row>
    <row r="2015" spans="2:51" hidden="1">
      <c r="B2015" s="5" t="s">
        <v>19</v>
      </c>
      <c r="C2015" s="2" t="s">
        <v>131</v>
      </c>
      <c r="D2015" s="2"/>
      <c r="E2015" s="2"/>
      <c r="F2015" s="2" t="s">
        <v>126</v>
      </c>
      <c r="G2015" s="3">
        <v>46257</v>
      </c>
      <c r="H2015" s="2" t="s">
        <v>8692</v>
      </c>
      <c r="I2015" s="3">
        <v>46257</v>
      </c>
      <c r="J2015" s="2" t="s">
        <v>8693</v>
      </c>
      <c r="K2015" s="2" t="s">
        <v>126</v>
      </c>
      <c r="L2015" s="2"/>
      <c r="M2015" s="2" t="s">
        <v>90</v>
      </c>
      <c r="N2015" s="3">
        <v>46257</v>
      </c>
      <c r="O2015" s="2"/>
      <c r="P2015" s="2"/>
      <c r="Q2015" s="2" t="s">
        <v>25</v>
      </c>
      <c r="R2015" s="2" t="s">
        <v>25</v>
      </c>
      <c r="S2015" s="2"/>
      <c r="T2015" s="3"/>
      <c r="U2015" s="2"/>
      <c r="V2015" s="2"/>
      <c r="W2015" s="2" t="s">
        <v>1924</v>
      </c>
      <c r="X2015" s="2" t="s">
        <v>133</v>
      </c>
      <c r="Y2015" s="2" t="s">
        <v>811</v>
      </c>
      <c r="Z2015" s="2" t="s">
        <v>92</v>
      </c>
      <c r="AA2015" s="2" t="s">
        <v>90</v>
      </c>
      <c r="AB2015" s="2"/>
      <c r="AC2015" s="2" t="s">
        <v>114</v>
      </c>
      <c r="AD2015" s="2"/>
      <c r="AE2015" s="2" t="s">
        <v>171</v>
      </c>
      <c r="AF2015" s="2" t="s">
        <v>125</v>
      </c>
      <c r="AG2015" s="2" t="s">
        <v>126</v>
      </c>
      <c r="AH2015" s="2" t="s">
        <v>127</v>
      </c>
      <c r="AI2015" s="2"/>
      <c r="AJ2015" s="2" t="s">
        <v>228</v>
      </c>
      <c r="AK2015" s="2" t="s">
        <v>229</v>
      </c>
      <c r="AL2015" s="2" t="s">
        <v>229</v>
      </c>
      <c r="AM2015" s="2" t="s">
        <v>230</v>
      </c>
      <c r="AN2015" s="2" t="s">
        <v>416</v>
      </c>
      <c r="AO2015" s="22">
        <v>0</v>
      </c>
      <c r="AP2015" s="22">
        <v>0</v>
      </c>
      <c r="AQ2015" s="22">
        <v>1</v>
      </c>
      <c r="AR2015" s="22"/>
      <c r="AS2015" s="25">
        <v>24896</v>
      </c>
      <c r="AT2015" s="25">
        <v>0</v>
      </c>
      <c r="AU2015" s="25">
        <v>27436</v>
      </c>
      <c r="AV2015" s="25">
        <v>0</v>
      </c>
      <c r="AW2015" s="25">
        <v>24896</v>
      </c>
      <c r="AX2015" s="25">
        <v>27436</v>
      </c>
      <c r="AY2015" s="25">
        <v>2540</v>
      </c>
    </row>
    <row r="2016" spans="2:51" hidden="1">
      <c r="B2016" s="5" t="s">
        <v>19</v>
      </c>
      <c r="C2016" s="2" t="s">
        <v>131</v>
      </c>
      <c r="D2016" s="2"/>
      <c r="E2016" s="2"/>
      <c r="F2016" s="2" t="s">
        <v>126</v>
      </c>
      <c r="G2016" s="3">
        <v>46257</v>
      </c>
      <c r="H2016" s="2" t="s">
        <v>8694</v>
      </c>
      <c r="I2016" s="3">
        <v>46257</v>
      </c>
      <c r="J2016" s="2" t="s">
        <v>8695</v>
      </c>
      <c r="K2016" s="2" t="s">
        <v>126</v>
      </c>
      <c r="L2016" s="2"/>
      <c r="M2016" s="2" t="s">
        <v>90</v>
      </c>
      <c r="N2016" s="3">
        <v>46257</v>
      </c>
      <c r="O2016" s="2"/>
      <c r="P2016" s="2"/>
      <c r="Q2016" s="2" t="s">
        <v>25</v>
      </c>
      <c r="R2016" s="2" t="s">
        <v>25</v>
      </c>
      <c r="S2016" s="2"/>
      <c r="T2016" s="3"/>
      <c r="U2016" s="2"/>
      <c r="V2016" s="2"/>
      <c r="W2016" s="2" t="s">
        <v>404</v>
      </c>
      <c r="X2016" s="2" t="s">
        <v>113</v>
      </c>
      <c r="Y2016" s="2" t="s">
        <v>405</v>
      </c>
      <c r="Z2016" s="2" t="s">
        <v>92</v>
      </c>
      <c r="AA2016" s="2" t="s">
        <v>90</v>
      </c>
      <c r="AB2016" s="2"/>
      <c r="AC2016" s="2" t="s">
        <v>114</v>
      </c>
      <c r="AD2016" s="2"/>
      <c r="AE2016" s="2" t="s">
        <v>171</v>
      </c>
      <c r="AF2016" s="2" t="s">
        <v>125</v>
      </c>
      <c r="AG2016" s="2" t="s">
        <v>126</v>
      </c>
      <c r="AH2016" s="2" t="s">
        <v>127</v>
      </c>
      <c r="AI2016" s="2"/>
      <c r="AJ2016" s="2" t="s">
        <v>179</v>
      </c>
      <c r="AK2016" s="2" t="s">
        <v>8</v>
      </c>
      <c r="AL2016" s="2" t="s">
        <v>8</v>
      </c>
      <c r="AM2016" s="2" t="s">
        <v>180</v>
      </c>
      <c r="AN2016" s="2" t="s">
        <v>367</v>
      </c>
      <c r="AO2016" s="22">
        <v>0</v>
      </c>
      <c r="AP2016" s="22">
        <v>0</v>
      </c>
      <c r="AQ2016" s="22">
        <v>1</v>
      </c>
      <c r="AR2016" s="22"/>
      <c r="AS2016" s="25">
        <v>13983</v>
      </c>
      <c r="AT2016" s="25">
        <v>0</v>
      </c>
      <c r="AU2016" s="25">
        <v>14766</v>
      </c>
      <c r="AV2016" s="25">
        <v>0</v>
      </c>
      <c r="AW2016" s="25">
        <v>13983</v>
      </c>
      <c r="AX2016" s="25">
        <v>14766</v>
      </c>
      <c r="AY2016" s="25">
        <v>783</v>
      </c>
    </row>
    <row r="2017" spans="2:51" hidden="1">
      <c r="B2017" s="5" t="s">
        <v>19</v>
      </c>
      <c r="C2017" s="2" t="s">
        <v>131</v>
      </c>
      <c r="D2017" s="2"/>
      <c r="E2017" s="2"/>
      <c r="F2017" s="2" t="s">
        <v>126</v>
      </c>
      <c r="G2017" s="3">
        <v>46257</v>
      </c>
      <c r="H2017" s="2" t="s">
        <v>8696</v>
      </c>
      <c r="I2017" s="3">
        <v>46257</v>
      </c>
      <c r="J2017" s="2" t="s">
        <v>8697</v>
      </c>
      <c r="K2017" s="2" t="s">
        <v>126</v>
      </c>
      <c r="L2017" s="2"/>
      <c r="M2017" s="2" t="s">
        <v>90</v>
      </c>
      <c r="N2017" s="3">
        <v>46257</v>
      </c>
      <c r="O2017" s="2"/>
      <c r="P2017" s="2"/>
      <c r="Q2017" s="2" t="s">
        <v>25</v>
      </c>
      <c r="R2017" s="2" t="s">
        <v>25</v>
      </c>
      <c r="S2017" s="2"/>
      <c r="T2017" s="3"/>
      <c r="U2017" s="2"/>
      <c r="V2017" s="2"/>
      <c r="W2017" s="2" t="s">
        <v>1264</v>
      </c>
      <c r="X2017" s="2" t="s">
        <v>113</v>
      </c>
      <c r="Y2017" s="2" t="s">
        <v>1265</v>
      </c>
      <c r="Z2017" s="2" t="s">
        <v>92</v>
      </c>
      <c r="AA2017" s="2" t="s">
        <v>90</v>
      </c>
      <c r="AB2017" s="2"/>
      <c r="AC2017" s="2" t="s">
        <v>114</v>
      </c>
      <c r="AD2017" s="2"/>
      <c r="AE2017" s="2" t="s">
        <v>171</v>
      </c>
      <c r="AF2017" s="2" t="s">
        <v>125</v>
      </c>
      <c r="AG2017" s="2" t="s">
        <v>126</v>
      </c>
      <c r="AH2017" s="2" t="s">
        <v>127</v>
      </c>
      <c r="AI2017" s="2"/>
      <c r="AJ2017" s="2" t="s">
        <v>176</v>
      </c>
      <c r="AK2017" s="2" t="s">
        <v>177</v>
      </c>
      <c r="AL2017" s="2" t="s">
        <v>177</v>
      </c>
      <c r="AM2017" s="2" t="s">
        <v>178</v>
      </c>
      <c r="AN2017" s="2" t="s">
        <v>574</v>
      </c>
      <c r="AO2017" s="22">
        <v>0</v>
      </c>
      <c r="AP2017" s="22">
        <v>0</v>
      </c>
      <c r="AQ2017" s="22">
        <v>1</v>
      </c>
      <c r="AR2017" s="22"/>
      <c r="AS2017" s="25">
        <v>40036</v>
      </c>
      <c r="AT2017" s="25">
        <v>0</v>
      </c>
      <c r="AU2017" s="25">
        <v>46350</v>
      </c>
      <c r="AV2017" s="25">
        <v>0</v>
      </c>
      <c r="AW2017" s="25">
        <v>40036</v>
      </c>
      <c r="AX2017" s="25">
        <v>46350</v>
      </c>
      <c r="AY2017" s="25">
        <v>6314</v>
      </c>
    </row>
    <row r="2018" spans="2:51" hidden="1">
      <c r="B2018" s="5" t="s">
        <v>19</v>
      </c>
      <c r="C2018" s="2" t="s">
        <v>131</v>
      </c>
      <c r="D2018" s="2"/>
      <c r="E2018" s="2"/>
      <c r="F2018" s="2" t="s">
        <v>126</v>
      </c>
      <c r="G2018" s="3">
        <v>46257</v>
      </c>
      <c r="H2018" s="2" t="s">
        <v>8698</v>
      </c>
      <c r="I2018" s="3">
        <v>46257</v>
      </c>
      <c r="J2018" s="2" t="s">
        <v>8699</v>
      </c>
      <c r="K2018" s="2" t="s">
        <v>126</v>
      </c>
      <c r="L2018" s="2"/>
      <c r="M2018" s="2" t="s">
        <v>90</v>
      </c>
      <c r="N2018" s="3">
        <v>46257</v>
      </c>
      <c r="O2018" s="2"/>
      <c r="P2018" s="2"/>
      <c r="Q2018" s="2" t="s">
        <v>25</v>
      </c>
      <c r="R2018" s="2" t="s">
        <v>25</v>
      </c>
      <c r="S2018" s="2"/>
      <c r="T2018" s="3"/>
      <c r="U2018" s="2"/>
      <c r="V2018" s="2"/>
      <c r="W2018" s="2" t="s">
        <v>1382</v>
      </c>
      <c r="X2018" s="2" t="s">
        <v>113</v>
      </c>
      <c r="Y2018" s="2" t="s">
        <v>1383</v>
      </c>
      <c r="Z2018" s="2" t="s">
        <v>92</v>
      </c>
      <c r="AA2018" s="2" t="s">
        <v>90</v>
      </c>
      <c r="AB2018" s="2"/>
      <c r="AC2018" s="2" t="s">
        <v>114</v>
      </c>
      <c r="AD2018" s="2"/>
      <c r="AE2018" s="2" t="s">
        <v>171</v>
      </c>
      <c r="AF2018" s="2" t="s">
        <v>125</v>
      </c>
      <c r="AG2018" s="2" t="s">
        <v>126</v>
      </c>
      <c r="AH2018" s="2" t="s">
        <v>127</v>
      </c>
      <c r="AI2018" s="2"/>
      <c r="AJ2018" s="2" t="s">
        <v>138</v>
      </c>
      <c r="AK2018" s="2" t="s">
        <v>103</v>
      </c>
      <c r="AL2018" s="2" t="s">
        <v>103</v>
      </c>
      <c r="AM2018" s="2" t="s">
        <v>139</v>
      </c>
      <c r="AN2018" s="2" t="s">
        <v>686</v>
      </c>
      <c r="AO2018" s="22">
        <v>0</v>
      </c>
      <c r="AP2018" s="22">
        <v>0</v>
      </c>
      <c r="AQ2018" s="22">
        <v>1</v>
      </c>
      <c r="AR2018" s="22"/>
      <c r="AS2018" s="25">
        <v>22373</v>
      </c>
      <c r="AT2018" s="25">
        <v>0</v>
      </c>
      <c r="AU2018" s="25">
        <v>23229</v>
      </c>
      <c r="AV2018" s="25">
        <v>0</v>
      </c>
      <c r="AW2018" s="25">
        <v>22373</v>
      </c>
      <c r="AX2018" s="25">
        <v>23229</v>
      </c>
      <c r="AY2018" s="25">
        <v>856</v>
      </c>
    </row>
    <row r="2019" spans="2:51" hidden="1">
      <c r="B2019" s="5" t="s">
        <v>19</v>
      </c>
      <c r="C2019" s="2" t="s">
        <v>131</v>
      </c>
      <c r="D2019" s="2"/>
      <c r="E2019" s="2"/>
      <c r="F2019" s="2" t="s">
        <v>126</v>
      </c>
      <c r="G2019" s="3">
        <v>46257</v>
      </c>
      <c r="H2019" s="2" t="s">
        <v>8700</v>
      </c>
      <c r="I2019" s="3">
        <v>46257</v>
      </c>
      <c r="J2019" s="2" t="s">
        <v>8701</v>
      </c>
      <c r="K2019" s="2" t="s">
        <v>126</v>
      </c>
      <c r="L2019" s="2"/>
      <c r="M2019" s="2" t="s">
        <v>90</v>
      </c>
      <c r="N2019" s="3">
        <v>46257</v>
      </c>
      <c r="O2019" s="2"/>
      <c r="P2019" s="2"/>
      <c r="Q2019" s="2" t="s">
        <v>25</v>
      </c>
      <c r="R2019" s="2" t="s">
        <v>25</v>
      </c>
      <c r="S2019" s="2"/>
      <c r="T2019" s="3"/>
      <c r="U2019" s="2"/>
      <c r="V2019" s="2"/>
      <c r="W2019" s="2" t="s">
        <v>1145</v>
      </c>
      <c r="X2019" s="2" t="s">
        <v>133</v>
      </c>
      <c r="Y2019" s="2" t="s">
        <v>170</v>
      </c>
      <c r="Z2019" s="2" t="s">
        <v>92</v>
      </c>
      <c r="AA2019" s="2" t="s">
        <v>90</v>
      </c>
      <c r="AB2019" s="2"/>
      <c r="AC2019" s="2" t="s">
        <v>114</v>
      </c>
      <c r="AD2019" s="2"/>
      <c r="AE2019" s="2" t="s">
        <v>171</v>
      </c>
      <c r="AF2019" s="2" t="s">
        <v>125</v>
      </c>
      <c r="AG2019" s="2" t="s">
        <v>126</v>
      </c>
      <c r="AH2019" s="2" t="s">
        <v>127</v>
      </c>
      <c r="AI2019" s="2"/>
      <c r="AJ2019" s="2" t="s">
        <v>138</v>
      </c>
      <c r="AK2019" s="2" t="s">
        <v>103</v>
      </c>
      <c r="AL2019" s="2" t="s">
        <v>103</v>
      </c>
      <c r="AM2019" s="2" t="s">
        <v>139</v>
      </c>
      <c r="AN2019" s="2" t="s">
        <v>2286</v>
      </c>
      <c r="AO2019" s="22">
        <v>0</v>
      </c>
      <c r="AP2019" s="22">
        <v>0</v>
      </c>
      <c r="AQ2019" s="22">
        <v>1</v>
      </c>
      <c r="AR2019" s="22"/>
      <c r="AS2019" s="25">
        <v>22530</v>
      </c>
      <c r="AT2019" s="25">
        <v>0</v>
      </c>
      <c r="AU2019" s="25">
        <v>23229</v>
      </c>
      <c r="AV2019" s="25">
        <v>0</v>
      </c>
      <c r="AW2019" s="25">
        <v>22530</v>
      </c>
      <c r="AX2019" s="25">
        <v>23229</v>
      </c>
      <c r="AY2019" s="25">
        <v>699</v>
      </c>
    </row>
    <row r="2020" spans="2:51" hidden="1">
      <c r="B2020" s="5" t="s">
        <v>19</v>
      </c>
      <c r="C2020" s="2" t="s">
        <v>131</v>
      </c>
      <c r="D2020" s="2"/>
      <c r="E2020" s="2"/>
      <c r="F2020" s="2" t="s">
        <v>126</v>
      </c>
      <c r="G2020" s="3">
        <v>46257</v>
      </c>
      <c r="H2020" s="2" t="s">
        <v>8702</v>
      </c>
      <c r="I2020" s="3">
        <v>46257</v>
      </c>
      <c r="J2020" s="2" t="s">
        <v>8703</v>
      </c>
      <c r="K2020" s="2" t="s">
        <v>126</v>
      </c>
      <c r="L2020" s="2"/>
      <c r="M2020" s="2" t="s">
        <v>90</v>
      </c>
      <c r="N2020" s="3">
        <v>46257</v>
      </c>
      <c r="O2020" s="2"/>
      <c r="P2020" s="2"/>
      <c r="Q2020" s="2" t="s">
        <v>25</v>
      </c>
      <c r="R2020" s="2" t="s">
        <v>25</v>
      </c>
      <c r="S2020" s="2"/>
      <c r="T2020" s="3"/>
      <c r="U2020" s="2"/>
      <c r="V2020" s="2"/>
      <c r="W2020" s="2" t="s">
        <v>516</v>
      </c>
      <c r="X2020" s="2" t="s">
        <v>113</v>
      </c>
      <c r="Y2020" s="2" t="s">
        <v>170</v>
      </c>
      <c r="Z2020" s="2" t="s">
        <v>92</v>
      </c>
      <c r="AA2020" s="2" t="s">
        <v>90</v>
      </c>
      <c r="AB2020" s="2"/>
      <c r="AC2020" s="2" t="s">
        <v>114</v>
      </c>
      <c r="AD2020" s="2"/>
      <c r="AE2020" s="2" t="s">
        <v>171</v>
      </c>
      <c r="AF2020" s="2" t="s">
        <v>125</v>
      </c>
      <c r="AG2020" s="2" t="s">
        <v>126</v>
      </c>
      <c r="AH2020" s="2" t="s">
        <v>127</v>
      </c>
      <c r="AI2020" s="2"/>
      <c r="AJ2020" s="2" t="s">
        <v>138</v>
      </c>
      <c r="AK2020" s="2" t="s">
        <v>103</v>
      </c>
      <c r="AL2020" s="2" t="s">
        <v>103</v>
      </c>
      <c r="AM2020" s="2" t="s">
        <v>139</v>
      </c>
      <c r="AN2020" s="2" t="s">
        <v>672</v>
      </c>
      <c r="AO2020" s="22">
        <v>0</v>
      </c>
      <c r="AP2020" s="22">
        <v>0</v>
      </c>
      <c r="AQ2020" s="22">
        <v>1</v>
      </c>
      <c r="AR2020" s="22"/>
      <c r="AS2020" s="25">
        <v>22530</v>
      </c>
      <c r="AT2020" s="25">
        <v>0</v>
      </c>
      <c r="AU2020" s="25">
        <v>23229</v>
      </c>
      <c r="AV2020" s="25">
        <v>0</v>
      </c>
      <c r="AW2020" s="25">
        <v>22530</v>
      </c>
      <c r="AX2020" s="25">
        <v>23229</v>
      </c>
      <c r="AY2020" s="25">
        <v>699</v>
      </c>
    </row>
    <row r="2021" spans="2:51" hidden="1">
      <c r="B2021" s="5" t="s">
        <v>19</v>
      </c>
      <c r="C2021" s="2" t="s">
        <v>131</v>
      </c>
      <c r="D2021" s="2"/>
      <c r="E2021" s="2"/>
      <c r="F2021" s="2" t="s">
        <v>126</v>
      </c>
      <c r="G2021" s="3">
        <v>46257</v>
      </c>
      <c r="H2021" s="2" t="s">
        <v>8704</v>
      </c>
      <c r="I2021" s="3">
        <v>46257</v>
      </c>
      <c r="J2021" s="2" t="s">
        <v>8705</v>
      </c>
      <c r="K2021" s="2" t="s">
        <v>126</v>
      </c>
      <c r="L2021" s="2"/>
      <c r="M2021" s="2" t="s">
        <v>90</v>
      </c>
      <c r="N2021" s="3">
        <v>46257</v>
      </c>
      <c r="O2021" s="2"/>
      <c r="P2021" s="2"/>
      <c r="Q2021" s="2" t="s">
        <v>25</v>
      </c>
      <c r="R2021" s="2" t="s">
        <v>25</v>
      </c>
      <c r="S2021" s="2"/>
      <c r="T2021" s="3"/>
      <c r="U2021" s="2"/>
      <c r="V2021" s="2"/>
      <c r="W2021" s="2" t="s">
        <v>709</v>
      </c>
      <c r="X2021" s="2" t="s">
        <v>113</v>
      </c>
      <c r="Y2021" s="2" t="s">
        <v>170</v>
      </c>
      <c r="Z2021" s="2" t="s">
        <v>92</v>
      </c>
      <c r="AA2021" s="2" t="s">
        <v>90</v>
      </c>
      <c r="AB2021" s="2"/>
      <c r="AC2021" s="2" t="s">
        <v>114</v>
      </c>
      <c r="AD2021" s="2"/>
      <c r="AE2021" s="2" t="s">
        <v>171</v>
      </c>
      <c r="AF2021" s="2" t="s">
        <v>125</v>
      </c>
      <c r="AG2021" s="2" t="s">
        <v>126</v>
      </c>
      <c r="AH2021" s="2" t="s">
        <v>127</v>
      </c>
      <c r="AI2021" s="2"/>
      <c r="AJ2021" s="2" t="s">
        <v>115</v>
      </c>
      <c r="AK2021" s="2" t="s">
        <v>116</v>
      </c>
      <c r="AL2021" s="2" t="s">
        <v>116</v>
      </c>
      <c r="AM2021" s="2" t="s">
        <v>117</v>
      </c>
      <c r="AN2021" s="2" t="s">
        <v>426</v>
      </c>
      <c r="AO2021" s="22">
        <v>0</v>
      </c>
      <c r="AP2021" s="22">
        <v>0</v>
      </c>
      <c r="AQ2021" s="22">
        <v>1</v>
      </c>
      <c r="AR2021" s="22"/>
      <c r="AS2021" s="25">
        <v>22815</v>
      </c>
      <c r="AT2021" s="25">
        <v>0</v>
      </c>
      <c r="AU2021" s="25">
        <v>24353</v>
      </c>
      <c r="AV2021" s="25">
        <v>0</v>
      </c>
      <c r="AW2021" s="25">
        <v>22815</v>
      </c>
      <c r="AX2021" s="25">
        <v>24353</v>
      </c>
      <c r="AY2021" s="25">
        <v>1538</v>
      </c>
    </row>
    <row r="2022" spans="2:51" hidden="1">
      <c r="B2022" s="5" t="s">
        <v>19</v>
      </c>
      <c r="C2022" s="2" t="s">
        <v>131</v>
      </c>
      <c r="D2022" s="2"/>
      <c r="E2022" s="2"/>
      <c r="F2022" s="2" t="s">
        <v>126</v>
      </c>
      <c r="G2022" s="3">
        <v>46257</v>
      </c>
      <c r="H2022" s="2" t="s">
        <v>8706</v>
      </c>
      <c r="I2022" s="3">
        <v>46257</v>
      </c>
      <c r="J2022" s="2" t="s">
        <v>8707</v>
      </c>
      <c r="K2022" s="2" t="s">
        <v>126</v>
      </c>
      <c r="L2022" s="2"/>
      <c r="M2022" s="2" t="s">
        <v>90</v>
      </c>
      <c r="N2022" s="3">
        <v>46257</v>
      </c>
      <c r="O2022" s="2"/>
      <c r="P2022" s="2"/>
      <c r="Q2022" s="2" t="s">
        <v>25</v>
      </c>
      <c r="R2022" s="2" t="s">
        <v>25</v>
      </c>
      <c r="S2022" s="2"/>
      <c r="T2022" s="3"/>
      <c r="U2022" s="2"/>
      <c r="V2022" s="2"/>
      <c r="W2022" s="2" t="s">
        <v>813</v>
      </c>
      <c r="X2022" s="2" t="s">
        <v>113</v>
      </c>
      <c r="Y2022" s="2" t="s">
        <v>170</v>
      </c>
      <c r="Z2022" s="2" t="s">
        <v>92</v>
      </c>
      <c r="AA2022" s="2" t="s">
        <v>90</v>
      </c>
      <c r="AB2022" s="2"/>
      <c r="AC2022" s="2" t="s">
        <v>114</v>
      </c>
      <c r="AD2022" s="2"/>
      <c r="AE2022" s="2" t="s">
        <v>171</v>
      </c>
      <c r="AF2022" s="2" t="s">
        <v>125</v>
      </c>
      <c r="AG2022" s="2" t="s">
        <v>126</v>
      </c>
      <c r="AH2022" s="2" t="s">
        <v>127</v>
      </c>
      <c r="AI2022" s="2"/>
      <c r="AJ2022" s="2" t="s">
        <v>231</v>
      </c>
      <c r="AK2022" s="2" t="s">
        <v>207</v>
      </c>
      <c r="AL2022" s="2" t="s">
        <v>207</v>
      </c>
      <c r="AM2022" s="2" t="s">
        <v>178</v>
      </c>
      <c r="AN2022" s="2" t="s">
        <v>606</v>
      </c>
      <c r="AO2022" s="22">
        <v>0</v>
      </c>
      <c r="AP2022" s="22">
        <v>0</v>
      </c>
      <c r="AQ2022" s="22">
        <v>1</v>
      </c>
      <c r="AR2022" s="22"/>
      <c r="AS2022" s="25">
        <v>27231</v>
      </c>
      <c r="AT2022" s="25">
        <v>0</v>
      </c>
      <c r="AU2022" s="25">
        <v>31270</v>
      </c>
      <c r="AV2022" s="25">
        <v>0</v>
      </c>
      <c r="AW2022" s="25">
        <v>27231</v>
      </c>
      <c r="AX2022" s="25">
        <v>31270</v>
      </c>
      <c r="AY2022" s="25">
        <v>4039</v>
      </c>
    </row>
    <row r="2023" spans="2:51" hidden="1">
      <c r="B2023" s="5" t="s">
        <v>19</v>
      </c>
      <c r="C2023" s="2" t="s">
        <v>131</v>
      </c>
      <c r="D2023" s="2"/>
      <c r="E2023" s="2"/>
      <c r="F2023" s="2" t="s">
        <v>126</v>
      </c>
      <c r="G2023" s="3">
        <v>46257</v>
      </c>
      <c r="H2023" s="2" t="s">
        <v>8708</v>
      </c>
      <c r="I2023" s="3">
        <v>46257</v>
      </c>
      <c r="J2023" s="2" t="s">
        <v>8709</v>
      </c>
      <c r="K2023" s="2" t="s">
        <v>126</v>
      </c>
      <c r="L2023" s="2"/>
      <c r="M2023" s="2" t="s">
        <v>90</v>
      </c>
      <c r="N2023" s="3">
        <v>46257</v>
      </c>
      <c r="O2023" s="2"/>
      <c r="P2023" s="2"/>
      <c r="Q2023" s="2" t="s">
        <v>25</v>
      </c>
      <c r="R2023" s="2" t="s">
        <v>25</v>
      </c>
      <c r="S2023" s="2"/>
      <c r="T2023" s="3"/>
      <c r="U2023" s="2"/>
      <c r="V2023" s="2"/>
      <c r="W2023" s="2" t="s">
        <v>346</v>
      </c>
      <c r="X2023" s="2" t="s">
        <v>113</v>
      </c>
      <c r="Y2023" s="2" t="s">
        <v>170</v>
      </c>
      <c r="Z2023" s="2" t="s">
        <v>92</v>
      </c>
      <c r="AA2023" s="2" t="s">
        <v>90</v>
      </c>
      <c r="AB2023" s="2"/>
      <c r="AC2023" s="2" t="s">
        <v>114</v>
      </c>
      <c r="AD2023" s="2"/>
      <c r="AE2023" s="2" t="s">
        <v>171</v>
      </c>
      <c r="AF2023" s="2" t="s">
        <v>125</v>
      </c>
      <c r="AG2023" s="2" t="s">
        <v>126</v>
      </c>
      <c r="AH2023" s="2" t="s">
        <v>127</v>
      </c>
      <c r="AI2023" s="2"/>
      <c r="AJ2023" s="2" t="s">
        <v>138</v>
      </c>
      <c r="AK2023" s="2" t="s">
        <v>103</v>
      </c>
      <c r="AL2023" s="2" t="s">
        <v>103</v>
      </c>
      <c r="AM2023" s="2" t="s">
        <v>139</v>
      </c>
      <c r="AN2023" s="2" t="s">
        <v>701</v>
      </c>
      <c r="AO2023" s="22">
        <v>0</v>
      </c>
      <c r="AP2023" s="22">
        <v>0</v>
      </c>
      <c r="AQ2023" s="22">
        <v>1</v>
      </c>
      <c r="AR2023" s="22"/>
      <c r="AS2023" s="25">
        <v>22530</v>
      </c>
      <c r="AT2023" s="25">
        <v>0</v>
      </c>
      <c r="AU2023" s="25">
        <v>23229</v>
      </c>
      <c r="AV2023" s="25">
        <v>0</v>
      </c>
      <c r="AW2023" s="25">
        <v>22530</v>
      </c>
      <c r="AX2023" s="25">
        <v>23229</v>
      </c>
      <c r="AY2023" s="25">
        <v>699</v>
      </c>
    </row>
    <row r="2024" spans="2:51">
      <c r="B2024" s="5" t="s">
        <v>17</v>
      </c>
      <c r="C2024" s="2" t="s">
        <v>600</v>
      </c>
      <c r="D2024" s="2"/>
      <c r="E2024" s="2"/>
      <c r="F2024" s="2"/>
      <c r="G2024" s="3">
        <v>46257</v>
      </c>
      <c r="H2024" s="2" t="s">
        <v>8710</v>
      </c>
      <c r="I2024" s="3">
        <v>46257</v>
      </c>
      <c r="J2024" s="2" t="s">
        <v>8711</v>
      </c>
      <c r="K2024" s="2" t="s">
        <v>208</v>
      </c>
      <c r="L2024" s="2"/>
      <c r="M2024" s="2" t="s">
        <v>90</v>
      </c>
      <c r="N2024" s="3"/>
      <c r="O2024" s="2"/>
      <c r="P2024" s="2"/>
      <c r="Q2024" s="2" t="s">
        <v>553</v>
      </c>
      <c r="R2024" s="2"/>
      <c r="S2024" s="2"/>
      <c r="T2024" s="3"/>
      <c r="U2024" s="2"/>
      <c r="V2024" s="2"/>
      <c r="W2024" s="2" t="s">
        <v>865</v>
      </c>
      <c r="X2024" s="2" t="s">
        <v>91</v>
      </c>
      <c r="Y2024" s="2" t="s">
        <v>866</v>
      </c>
      <c r="Z2024" s="2" t="s">
        <v>149</v>
      </c>
      <c r="AA2024" s="2" t="s">
        <v>90</v>
      </c>
      <c r="AB2024" s="2"/>
      <c r="AC2024" s="2" t="s">
        <v>114</v>
      </c>
      <c r="AD2024" s="2">
        <v>1</v>
      </c>
      <c r="AE2024" s="2" t="s">
        <v>321</v>
      </c>
      <c r="AF2024" s="2" t="s">
        <v>322</v>
      </c>
      <c r="AG2024" s="2" t="s">
        <v>322</v>
      </c>
      <c r="AH2024" s="2" t="s">
        <v>323</v>
      </c>
      <c r="AI2024" s="2" t="s">
        <v>556</v>
      </c>
      <c r="AJ2024" s="2" t="s">
        <v>123</v>
      </c>
      <c r="AK2024" s="2" t="s">
        <v>13</v>
      </c>
      <c r="AL2024" s="2" t="s">
        <v>13</v>
      </c>
      <c r="AM2024" s="2" t="s">
        <v>124</v>
      </c>
      <c r="AN2024" s="2" t="s">
        <v>8712</v>
      </c>
      <c r="AO2024" s="22">
        <v>0</v>
      </c>
      <c r="AP2024" s="22">
        <v>574</v>
      </c>
      <c r="AQ2024" s="22">
        <v>873</v>
      </c>
      <c r="AR2024" s="22">
        <v>299</v>
      </c>
      <c r="AS2024" s="25">
        <v>36220.06</v>
      </c>
      <c r="AT2024" s="25">
        <v>0</v>
      </c>
      <c r="AU2024" s="25">
        <v>30450</v>
      </c>
      <c r="AV2024" s="25">
        <v>0</v>
      </c>
      <c r="AW2024" s="25">
        <v>36220.06</v>
      </c>
      <c r="AX2024" s="25">
        <v>30450</v>
      </c>
      <c r="AY2024" s="25">
        <v>-5770.06</v>
      </c>
    </row>
    <row r="2025" spans="2:51">
      <c r="B2025" s="5" t="s">
        <v>17</v>
      </c>
      <c r="C2025" s="2" t="s">
        <v>600</v>
      </c>
      <c r="D2025" s="2"/>
      <c r="E2025" s="2"/>
      <c r="F2025" s="2"/>
      <c r="G2025" s="3">
        <v>46257</v>
      </c>
      <c r="H2025" s="2" t="s">
        <v>8713</v>
      </c>
      <c r="I2025" s="3">
        <v>46257</v>
      </c>
      <c r="J2025" s="2" t="s">
        <v>8714</v>
      </c>
      <c r="K2025" s="2" t="s">
        <v>208</v>
      </c>
      <c r="L2025" s="2"/>
      <c r="M2025" s="2" t="s">
        <v>90</v>
      </c>
      <c r="N2025" s="3"/>
      <c r="O2025" s="2"/>
      <c r="P2025" s="2"/>
      <c r="Q2025" s="2" t="s">
        <v>553</v>
      </c>
      <c r="R2025" s="2"/>
      <c r="S2025" s="2"/>
      <c r="T2025" s="3"/>
      <c r="U2025" s="2"/>
      <c r="V2025" s="2"/>
      <c r="W2025" s="2" t="s">
        <v>1122</v>
      </c>
      <c r="X2025" s="2" t="s">
        <v>91</v>
      </c>
      <c r="Y2025" s="2" t="s">
        <v>1107</v>
      </c>
      <c r="Z2025" s="2" t="s">
        <v>149</v>
      </c>
      <c r="AA2025" s="2" t="s">
        <v>90</v>
      </c>
      <c r="AB2025" s="2"/>
      <c r="AC2025" s="2" t="s">
        <v>114</v>
      </c>
      <c r="AD2025" s="2">
        <v>1</v>
      </c>
      <c r="AE2025" s="2" t="s">
        <v>321</v>
      </c>
      <c r="AF2025" s="2" t="s">
        <v>322</v>
      </c>
      <c r="AG2025" s="2" t="s">
        <v>322</v>
      </c>
      <c r="AH2025" s="2" t="s">
        <v>323</v>
      </c>
      <c r="AI2025" s="2" t="s">
        <v>556</v>
      </c>
      <c r="AJ2025" s="2" t="s">
        <v>123</v>
      </c>
      <c r="AK2025" s="2" t="s">
        <v>13</v>
      </c>
      <c r="AL2025" s="2" t="s">
        <v>13</v>
      </c>
      <c r="AM2025" s="2" t="s">
        <v>124</v>
      </c>
      <c r="AN2025" s="2" t="s">
        <v>8715</v>
      </c>
      <c r="AO2025" s="22">
        <v>0</v>
      </c>
      <c r="AP2025" s="22">
        <v>700</v>
      </c>
      <c r="AQ2025" s="22">
        <v>1010</v>
      </c>
      <c r="AR2025" s="22">
        <v>310</v>
      </c>
      <c r="AS2025" s="25">
        <v>45521.25</v>
      </c>
      <c r="AT2025" s="25">
        <v>4448.78</v>
      </c>
      <c r="AU2025" s="25">
        <v>30600</v>
      </c>
      <c r="AV2025" s="25">
        <v>0</v>
      </c>
      <c r="AW2025" s="25">
        <v>41072.47</v>
      </c>
      <c r="AX2025" s="25">
        <v>30600</v>
      </c>
      <c r="AY2025" s="25">
        <v>-10472.469999999999</v>
      </c>
    </row>
    <row r="2026" spans="2:51" hidden="1">
      <c r="B2026" s="5" t="s">
        <v>17</v>
      </c>
      <c r="C2026" s="2" t="s">
        <v>524</v>
      </c>
      <c r="D2026" s="2" t="s">
        <v>100</v>
      </c>
      <c r="E2026" s="2" t="s">
        <v>7127</v>
      </c>
      <c r="F2026" s="2" t="s">
        <v>88</v>
      </c>
      <c r="G2026" s="3">
        <v>46257</v>
      </c>
      <c r="H2026" s="2" t="s">
        <v>8716</v>
      </c>
      <c r="I2026" s="3">
        <v>46257</v>
      </c>
      <c r="J2026" s="2" t="s">
        <v>8717</v>
      </c>
      <c r="K2026" s="2" t="s">
        <v>208</v>
      </c>
      <c r="L2026" s="2"/>
      <c r="M2026" s="2" t="s">
        <v>90</v>
      </c>
      <c r="N2026" s="3"/>
      <c r="O2026" s="2"/>
      <c r="P2026" s="2"/>
      <c r="Q2026" s="2" t="s">
        <v>22</v>
      </c>
      <c r="R2026" s="2" t="s">
        <v>22</v>
      </c>
      <c r="S2026" s="2"/>
      <c r="T2026" s="3">
        <v>46257</v>
      </c>
      <c r="U2026" s="2" t="s">
        <v>8718</v>
      </c>
      <c r="V2026" s="2"/>
      <c r="W2026" s="2" t="s">
        <v>817</v>
      </c>
      <c r="X2026" s="2" t="s">
        <v>91</v>
      </c>
      <c r="Y2026" s="2" t="s">
        <v>1103</v>
      </c>
      <c r="Z2026" s="2" t="s">
        <v>92</v>
      </c>
      <c r="AA2026" s="2" t="s">
        <v>90</v>
      </c>
      <c r="AB2026" s="2"/>
      <c r="AC2026" s="2" t="s">
        <v>114</v>
      </c>
      <c r="AD2026" s="2">
        <v>1</v>
      </c>
      <c r="AE2026" s="2" t="s">
        <v>189</v>
      </c>
      <c r="AF2026" s="2" t="s">
        <v>190</v>
      </c>
      <c r="AG2026" s="2" t="s">
        <v>14</v>
      </c>
      <c r="AH2026" s="2" t="s">
        <v>191</v>
      </c>
      <c r="AI2026" s="2"/>
      <c r="AJ2026" s="2" t="s">
        <v>134</v>
      </c>
      <c r="AK2026" s="2" t="s">
        <v>10</v>
      </c>
      <c r="AL2026" s="2" t="s">
        <v>10</v>
      </c>
      <c r="AM2026" s="2" t="s">
        <v>135</v>
      </c>
      <c r="AN2026" s="2" t="s">
        <v>8719</v>
      </c>
      <c r="AO2026" s="22">
        <v>0</v>
      </c>
      <c r="AP2026" s="22">
        <v>0</v>
      </c>
      <c r="AQ2026" s="22">
        <v>0</v>
      </c>
      <c r="AR2026" s="22">
        <v>0</v>
      </c>
      <c r="AS2026" s="25">
        <v>60000</v>
      </c>
      <c r="AT2026" s="25">
        <v>0</v>
      </c>
      <c r="AU2026" s="25">
        <v>66639.600000000006</v>
      </c>
      <c r="AV2026" s="25">
        <v>0</v>
      </c>
      <c r="AW2026" s="25">
        <v>60000</v>
      </c>
      <c r="AX2026" s="25">
        <v>66639.600000000006</v>
      </c>
      <c r="AY2026" s="25">
        <v>6639.6</v>
      </c>
    </row>
    <row r="2027" spans="2:51" hidden="1">
      <c r="B2027" s="5" t="s">
        <v>17</v>
      </c>
      <c r="C2027" s="2" t="s">
        <v>524</v>
      </c>
      <c r="D2027" s="2"/>
      <c r="E2027" s="2" t="s">
        <v>7127</v>
      </c>
      <c r="F2027" s="2"/>
      <c r="G2027" s="3">
        <v>46257</v>
      </c>
      <c r="H2027" s="2" t="s">
        <v>8720</v>
      </c>
      <c r="I2027" s="3">
        <v>46257</v>
      </c>
      <c r="J2027" s="2" t="s">
        <v>8721</v>
      </c>
      <c r="K2027" s="2" t="s">
        <v>208</v>
      </c>
      <c r="L2027" s="2"/>
      <c r="M2027" s="2" t="s">
        <v>90</v>
      </c>
      <c r="N2027" s="3"/>
      <c r="O2027" s="2"/>
      <c r="P2027" s="2"/>
      <c r="Q2027" s="2" t="s">
        <v>22</v>
      </c>
      <c r="R2027" s="2" t="s">
        <v>22</v>
      </c>
      <c r="S2027" s="2"/>
      <c r="T2027" s="3"/>
      <c r="U2027" s="2"/>
      <c r="V2027" s="2"/>
      <c r="W2027" s="2" t="s">
        <v>1028</v>
      </c>
      <c r="X2027" s="2" t="s">
        <v>91</v>
      </c>
      <c r="Y2027" s="2" t="s">
        <v>1029</v>
      </c>
      <c r="Z2027" s="2" t="s">
        <v>92</v>
      </c>
      <c r="AA2027" s="2" t="s">
        <v>90</v>
      </c>
      <c r="AB2027" s="2"/>
      <c r="AC2027" s="2" t="s">
        <v>114</v>
      </c>
      <c r="AD2027" s="2">
        <v>1</v>
      </c>
      <c r="AE2027" s="2" t="s">
        <v>189</v>
      </c>
      <c r="AF2027" s="2" t="s">
        <v>190</v>
      </c>
      <c r="AG2027" s="2" t="s">
        <v>14</v>
      </c>
      <c r="AH2027" s="2" t="s">
        <v>191</v>
      </c>
      <c r="AI2027" s="2"/>
      <c r="AJ2027" s="2" t="s">
        <v>271</v>
      </c>
      <c r="AK2027" s="2" t="s">
        <v>272</v>
      </c>
      <c r="AL2027" s="2" t="s">
        <v>272</v>
      </c>
      <c r="AM2027" s="2" t="s">
        <v>273</v>
      </c>
      <c r="AN2027" s="2" t="s">
        <v>8722</v>
      </c>
      <c r="AO2027" s="22">
        <v>0</v>
      </c>
      <c r="AP2027" s="22">
        <v>0</v>
      </c>
      <c r="AQ2027" s="22">
        <v>0</v>
      </c>
      <c r="AR2027" s="22">
        <v>0</v>
      </c>
      <c r="AS2027" s="25">
        <v>50000</v>
      </c>
      <c r="AT2027" s="25">
        <v>0</v>
      </c>
      <c r="AU2027" s="25">
        <v>56925.4</v>
      </c>
      <c r="AV2027" s="25">
        <v>0</v>
      </c>
      <c r="AW2027" s="25">
        <v>50000</v>
      </c>
      <c r="AX2027" s="25">
        <v>56925.4</v>
      </c>
      <c r="AY2027" s="25">
        <v>6925.4</v>
      </c>
    </row>
    <row r="2028" spans="2:51">
      <c r="B2028" s="5" t="s">
        <v>17</v>
      </c>
      <c r="C2028" s="2" t="s">
        <v>524</v>
      </c>
      <c r="D2028" s="2" t="s">
        <v>100</v>
      </c>
      <c r="E2028" s="2" t="s">
        <v>7127</v>
      </c>
      <c r="F2028" s="2" t="s">
        <v>88</v>
      </c>
      <c r="G2028" s="3">
        <v>46257</v>
      </c>
      <c r="H2028" s="2" t="s">
        <v>8723</v>
      </c>
      <c r="I2028" s="3">
        <v>46257</v>
      </c>
      <c r="J2028" s="2" t="s">
        <v>8724</v>
      </c>
      <c r="K2028" s="2" t="s">
        <v>208</v>
      </c>
      <c r="L2028" s="2"/>
      <c r="M2028" s="2" t="s">
        <v>90</v>
      </c>
      <c r="N2028" s="3"/>
      <c r="O2028" s="2"/>
      <c r="P2028" s="2"/>
      <c r="Q2028" s="2" t="s">
        <v>22</v>
      </c>
      <c r="R2028" s="2" t="s">
        <v>22</v>
      </c>
      <c r="S2028" s="2"/>
      <c r="T2028" s="3">
        <v>46257</v>
      </c>
      <c r="U2028" s="2" t="s">
        <v>8725</v>
      </c>
      <c r="V2028" s="2"/>
      <c r="W2028" s="2" t="s">
        <v>463</v>
      </c>
      <c r="X2028" s="2" t="s">
        <v>91</v>
      </c>
      <c r="Y2028" s="2" t="s">
        <v>235</v>
      </c>
      <c r="Z2028" s="2" t="s">
        <v>149</v>
      </c>
      <c r="AA2028" s="2" t="s">
        <v>90</v>
      </c>
      <c r="AB2028" s="2"/>
      <c r="AC2028" s="2" t="s">
        <v>114</v>
      </c>
      <c r="AD2028" s="2">
        <v>1</v>
      </c>
      <c r="AE2028" s="2" t="s">
        <v>189</v>
      </c>
      <c r="AF2028" s="2" t="s">
        <v>190</v>
      </c>
      <c r="AG2028" s="2" t="s">
        <v>14</v>
      </c>
      <c r="AH2028" s="2" t="s">
        <v>191</v>
      </c>
      <c r="AI2028" s="2"/>
      <c r="AJ2028" s="2" t="s">
        <v>136</v>
      </c>
      <c r="AK2028" s="2" t="s">
        <v>9</v>
      </c>
      <c r="AL2028" s="2" t="s">
        <v>9</v>
      </c>
      <c r="AM2028" s="2" t="s">
        <v>137</v>
      </c>
      <c r="AN2028" s="2" t="s">
        <v>8726</v>
      </c>
      <c r="AO2028" s="22">
        <v>0</v>
      </c>
      <c r="AP2028" s="22">
        <v>1477</v>
      </c>
      <c r="AQ2028" s="22">
        <v>1477</v>
      </c>
      <c r="AR2028" s="22">
        <v>0</v>
      </c>
      <c r="AS2028" s="25">
        <v>53211.23</v>
      </c>
      <c r="AT2028" s="25">
        <v>0</v>
      </c>
      <c r="AU2028" s="25">
        <v>55462.8</v>
      </c>
      <c r="AV2028" s="25">
        <v>0</v>
      </c>
      <c r="AW2028" s="25">
        <v>53211.23</v>
      </c>
      <c r="AX2028" s="25">
        <v>55462.8</v>
      </c>
      <c r="AY2028" s="25">
        <v>2251.5700000000002</v>
      </c>
    </row>
    <row r="2029" spans="2:51" hidden="1">
      <c r="B2029" s="5" t="s">
        <v>17</v>
      </c>
      <c r="C2029" s="2" t="s">
        <v>524</v>
      </c>
      <c r="D2029" s="2" t="s">
        <v>100</v>
      </c>
      <c r="E2029" s="2" t="s">
        <v>7127</v>
      </c>
      <c r="F2029" s="2" t="s">
        <v>88</v>
      </c>
      <c r="G2029" s="3">
        <v>46257</v>
      </c>
      <c r="H2029" s="2" t="s">
        <v>8727</v>
      </c>
      <c r="I2029" s="3">
        <v>46257</v>
      </c>
      <c r="J2029" s="2" t="s">
        <v>8728</v>
      </c>
      <c r="K2029" s="2" t="s">
        <v>208</v>
      </c>
      <c r="L2029" s="2"/>
      <c r="M2029" s="2" t="s">
        <v>90</v>
      </c>
      <c r="N2029" s="3"/>
      <c r="O2029" s="2"/>
      <c r="P2029" s="2"/>
      <c r="Q2029" s="2" t="s">
        <v>22</v>
      </c>
      <c r="R2029" s="2" t="s">
        <v>22</v>
      </c>
      <c r="S2029" s="2"/>
      <c r="T2029" s="3">
        <v>46257</v>
      </c>
      <c r="U2029" s="2" t="s">
        <v>8729</v>
      </c>
      <c r="V2029" s="2"/>
      <c r="W2029" s="2" t="s">
        <v>1358</v>
      </c>
      <c r="X2029" s="2" t="s">
        <v>91</v>
      </c>
      <c r="Y2029" s="2" t="s">
        <v>1359</v>
      </c>
      <c r="Z2029" s="2" t="s">
        <v>92</v>
      </c>
      <c r="AA2029" s="2" t="s">
        <v>1359</v>
      </c>
      <c r="AB2029" s="2" t="s">
        <v>1360</v>
      </c>
      <c r="AC2029" s="2" t="s">
        <v>114</v>
      </c>
      <c r="AD2029" s="2">
        <v>1</v>
      </c>
      <c r="AE2029" s="2" t="s">
        <v>189</v>
      </c>
      <c r="AF2029" s="2" t="s">
        <v>190</v>
      </c>
      <c r="AG2029" s="2" t="s">
        <v>14</v>
      </c>
      <c r="AH2029" s="2" t="s">
        <v>191</v>
      </c>
      <c r="AI2029" s="2"/>
      <c r="AJ2029" s="2" t="s">
        <v>308</v>
      </c>
      <c r="AK2029" s="2" t="s">
        <v>309</v>
      </c>
      <c r="AL2029" s="2" t="s">
        <v>309</v>
      </c>
      <c r="AM2029" s="2" t="s">
        <v>310</v>
      </c>
      <c r="AN2029" s="2" t="s">
        <v>8730</v>
      </c>
      <c r="AO2029" s="22">
        <v>0</v>
      </c>
      <c r="AP2029" s="22">
        <v>0</v>
      </c>
      <c r="AQ2029" s="22">
        <v>0</v>
      </c>
      <c r="AR2029" s="22">
        <v>0</v>
      </c>
      <c r="AS2029" s="25">
        <v>42000</v>
      </c>
      <c r="AT2029" s="25">
        <v>0</v>
      </c>
      <c r="AU2029" s="25">
        <v>48984.2</v>
      </c>
      <c r="AV2029" s="25">
        <v>0</v>
      </c>
      <c r="AW2029" s="25">
        <v>42000</v>
      </c>
      <c r="AX2029" s="25">
        <v>48984.2</v>
      </c>
      <c r="AY2029" s="25">
        <v>6984.2</v>
      </c>
    </row>
    <row r="2030" spans="2:51">
      <c r="B2030" s="5" t="s">
        <v>17</v>
      </c>
      <c r="C2030" s="2" t="s">
        <v>524</v>
      </c>
      <c r="D2030" s="2" t="s">
        <v>100</v>
      </c>
      <c r="E2030" s="2" t="s">
        <v>7127</v>
      </c>
      <c r="F2030" s="2" t="s">
        <v>88</v>
      </c>
      <c r="G2030" s="3">
        <v>46257</v>
      </c>
      <c r="H2030" s="2" t="s">
        <v>8731</v>
      </c>
      <c r="I2030" s="3">
        <v>46257</v>
      </c>
      <c r="J2030" s="2" t="s">
        <v>8732</v>
      </c>
      <c r="K2030" s="2" t="s">
        <v>208</v>
      </c>
      <c r="L2030" s="2"/>
      <c r="M2030" s="2" t="s">
        <v>90</v>
      </c>
      <c r="N2030" s="3"/>
      <c r="O2030" s="2"/>
      <c r="P2030" s="2"/>
      <c r="Q2030" s="2" t="s">
        <v>22</v>
      </c>
      <c r="R2030" s="2" t="s">
        <v>22</v>
      </c>
      <c r="S2030" s="2"/>
      <c r="T2030" s="3">
        <v>46257</v>
      </c>
      <c r="U2030" s="2" t="s">
        <v>8733</v>
      </c>
      <c r="V2030" s="2"/>
      <c r="W2030" s="2" t="s">
        <v>332</v>
      </c>
      <c r="X2030" s="2" t="s">
        <v>91</v>
      </c>
      <c r="Y2030" s="2" t="s">
        <v>333</v>
      </c>
      <c r="Z2030" s="2" t="s">
        <v>149</v>
      </c>
      <c r="AA2030" s="2" t="s">
        <v>90</v>
      </c>
      <c r="AB2030" s="2"/>
      <c r="AC2030" s="2" t="s">
        <v>114</v>
      </c>
      <c r="AD2030" s="2">
        <v>1</v>
      </c>
      <c r="AE2030" s="2" t="s">
        <v>189</v>
      </c>
      <c r="AF2030" s="2" t="s">
        <v>190</v>
      </c>
      <c r="AG2030" s="2" t="s">
        <v>14</v>
      </c>
      <c r="AH2030" s="2" t="s">
        <v>191</v>
      </c>
      <c r="AI2030" s="2"/>
      <c r="AJ2030" s="2" t="s">
        <v>232</v>
      </c>
      <c r="AK2030" s="2" t="s">
        <v>5</v>
      </c>
      <c r="AL2030" s="2" t="s">
        <v>5</v>
      </c>
      <c r="AM2030" s="2" t="s">
        <v>178</v>
      </c>
      <c r="AN2030" s="2" t="s">
        <v>8734</v>
      </c>
      <c r="AO2030" s="22">
        <v>0</v>
      </c>
      <c r="AP2030" s="22">
        <v>610</v>
      </c>
      <c r="AQ2030" s="22">
        <v>610</v>
      </c>
      <c r="AR2030" s="22">
        <v>0</v>
      </c>
      <c r="AS2030" s="25">
        <v>22819.88</v>
      </c>
      <c r="AT2030" s="25">
        <v>0</v>
      </c>
      <c r="AU2030" s="25">
        <v>17008.16</v>
      </c>
      <c r="AV2030" s="25">
        <v>0</v>
      </c>
      <c r="AW2030" s="25">
        <v>22819.88</v>
      </c>
      <c r="AX2030" s="25">
        <v>17008.16</v>
      </c>
      <c r="AY2030" s="25">
        <v>-5811.72</v>
      </c>
    </row>
    <row r="2031" spans="2:51">
      <c r="B2031" s="5" t="s">
        <v>17</v>
      </c>
      <c r="C2031" s="2" t="s">
        <v>524</v>
      </c>
      <c r="D2031" s="2" t="s">
        <v>100</v>
      </c>
      <c r="E2031" s="2" t="s">
        <v>7127</v>
      </c>
      <c r="F2031" s="2" t="s">
        <v>88</v>
      </c>
      <c r="G2031" s="3">
        <v>46257</v>
      </c>
      <c r="H2031" s="2" t="s">
        <v>8735</v>
      </c>
      <c r="I2031" s="3">
        <v>46257</v>
      </c>
      <c r="J2031" s="2" t="s">
        <v>8736</v>
      </c>
      <c r="K2031" s="2" t="s">
        <v>208</v>
      </c>
      <c r="L2031" s="2"/>
      <c r="M2031" s="2" t="s">
        <v>90</v>
      </c>
      <c r="N2031" s="3"/>
      <c r="O2031" s="2"/>
      <c r="P2031" s="2"/>
      <c r="Q2031" s="2" t="s">
        <v>22</v>
      </c>
      <c r="R2031" s="2" t="s">
        <v>22</v>
      </c>
      <c r="S2031" s="2"/>
      <c r="T2031" s="3">
        <v>46257</v>
      </c>
      <c r="U2031" s="2" t="s">
        <v>8737</v>
      </c>
      <c r="V2031" s="2"/>
      <c r="W2031" s="2" t="s">
        <v>658</v>
      </c>
      <c r="X2031" s="2" t="s">
        <v>91</v>
      </c>
      <c r="Y2031" s="2" t="s">
        <v>265</v>
      </c>
      <c r="Z2031" s="2" t="s">
        <v>149</v>
      </c>
      <c r="AA2031" s="2" t="s">
        <v>90</v>
      </c>
      <c r="AB2031" s="2"/>
      <c r="AC2031" s="2" t="s">
        <v>114</v>
      </c>
      <c r="AD2031" s="2">
        <v>1</v>
      </c>
      <c r="AE2031" s="2" t="s">
        <v>189</v>
      </c>
      <c r="AF2031" s="2" t="s">
        <v>190</v>
      </c>
      <c r="AG2031" s="2" t="s">
        <v>14</v>
      </c>
      <c r="AH2031" s="2" t="s">
        <v>191</v>
      </c>
      <c r="AI2031" s="2"/>
      <c r="AJ2031" s="2" t="s">
        <v>232</v>
      </c>
      <c r="AK2031" s="2" t="s">
        <v>5</v>
      </c>
      <c r="AL2031" s="2" t="s">
        <v>5</v>
      </c>
      <c r="AM2031" s="2" t="s">
        <v>178</v>
      </c>
      <c r="AN2031" s="2" t="s">
        <v>8738</v>
      </c>
      <c r="AO2031" s="22">
        <v>0</v>
      </c>
      <c r="AP2031" s="22">
        <v>725</v>
      </c>
      <c r="AQ2031" s="22">
        <v>725</v>
      </c>
      <c r="AR2031" s="22">
        <v>0</v>
      </c>
      <c r="AS2031" s="25">
        <v>27145.61</v>
      </c>
      <c r="AT2031" s="25">
        <v>0</v>
      </c>
      <c r="AU2031" s="25">
        <v>25341.1</v>
      </c>
      <c r="AV2031" s="25">
        <v>0</v>
      </c>
      <c r="AW2031" s="25">
        <v>27145.61</v>
      </c>
      <c r="AX2031" s="25">
        <v>25341.1</v>
      </c>
      <c r="AY2031" s="25">
        <v>-1804.51</v>
      </c>
    </row>
    <row r="2032" spans="2:51">
      <c r="B2032" s="5" t="s">
        <v>17</v>
      </c>
      <c r="C2032" s="2" t="s">
        <v>524</v>
      </c>
      <c r="D2032" s="2" t="s">
        <v>100</v>
      </c>
      <c r="E2032" s="2" t="s">
        <v>7127</v>
      </c>
      <c r="F2032" s="2" t="s">
        <v>88</v>
      </c>
      <c r="G2032" s="3">
        <v>46257</v>
      </c>
      <c r="H2032" s="2" t="s">
        <v>8739</v>
      </c>
      <c r="I2032" s="3">
        <v>46257</v>
      </c>
      <c r="J2032" s="2" t="s">
        <v>8740</v>
      </c>
      <c r="K2032" s="2" t="s">
        <v>208</v>
      </c>
      <c r="L2032" s="2"/>
      <c r="M2032" s="2" t="s">
        <v>90</v>
      </c>
      <c r="N2032" s="3"/>
      <c r="O2032" s="2"/>
      <c r="P2032" s="2"/>
      <c r="Q2032" s="2" t="s">
        <v>22</v>
      </c>
      <c r="R2032" s="2" t="s">
        <v>22</v>
      </c>
      <c r="S2032" s="2"/>
      <c r="T2032" s="3">
        <v>46257</v>
      </c>
      <c r="U2032" s="2" t="s">
        <v>8741</v>
      </c>
      <c r="V2032" s="2"/>
      <c r="W2032" s="2" t="s">
        <v>819</v>
      </c>
      <c r="X2032" s="2" t="s">
        <v>91</v>
      </c>
      <c r="Y2032" s="2" t="s">
        <v>820</v>
      </c>
      <c r="Z2032" s="2" t="s">
        <v>149</v>
      </c>
      <c r="AA2032" s="2" t="s">
        <v>90</v>
      </c>
      <c r="AB2032" s="2"/>
      <c r="AC2032" s="2" t="s">
        <v>114</v>
      </c>
      <c r="AD2032" s="2">
        <v>1</v>
      </c>
      <c r="AE2032" s="2" t="s">
        <v>189</v>
      </c>
      <c r="AF2032" s="2" t="s">
        <v>190</v>
      </c>
      <c r="AG2032" s="2" t="s">
        <v>14</v>
      </c>
      <c r="AH2032" s="2" t="s">
        <v>191</v>
      </c>
      <c r="AI2032" s="2"/>
      <c r="AJ2032" s="2" t="s">
        <v>232</v>
      </c>
      <c r="AK2032" s="2" t="s">
        <v>5</v>
      </c>
      <c r="AL2032" s="2" t="s">
        <v>5</v>
      </c>
      <c r="AM2032" s="2" t="s">
        <v>178</v>
      </c>
      <c r="AN2032" s="2" t="s">
        <v>8742</v>
      </c>
      <c r="AO2032" s="22">
        <v>0</v>
      </c>
      <c r="AP2032" s="22">
        <v>489</v>
      </c>
      <c r="AQ2032" s="22">
        <v>1074</v>
      </c>
      <c r="AR2032" s="22">
        <v>585</v>
      </c>
      <c r="AS2032" s="25">
        <v>45678.45</v>
      </c>
      <c r="AT2032" s="25">
        <v>837.94</v>
      </c>
      <c r="AU2032" s="25">
        <v>25872.06</v>
      </c>
      <c r="AV2032" s="25">
        <v>0</v>
      </c>
      <c r="AW2032" s="25">
        <v>44840.51</v>
      </c>
      <c r="AX2032" s="25">
        <v>25872.06</v>
      </c>
      <c r="AY2032" s="25">
        <v>-18968.45</v>
      </c>
    </row>
    <row r="2033" spans="2:51">
      <c r="B2033" s="5" t="s">
        <v>17</v>
      </c>
      <c r="C2033" s="2" t="s">
        <v>524</v>
      </c>
      <c r="D2033" s="2" t="s">
        <v>100</v>
      </c>
      <c r="E2033" s="2" t="s">
        <v>7127</v>
      </c>
      <c r="F2033" s="2" t="s">
        <v>88</v>
      </c>
      <c r="G2033" s="3">
        <v>46257</v>
      </c>
      <c r="H2033" s="2" t="s">
        <v>8743</v>
      </c>
      <c r="I2033" s="3">
        <v>46257</v>
      </c>
      <c r="J2033" s="2" t="s">
        <v>8744</v>
      </c>
      <c r="K2033" s="2" t="s">
        <v>208</v>
      </c>
      <c r="L2033" s="2"/>
      <c r="M2033" s="2" t="s">
        <v>90</v>
      </c>
      <c r="N2033" s="3"/>
      <c r="O2033" s="2"/>
      <c r="P2033" s="2"/>
      <c r="Q2033" s="2" t="s">
        <v>22</v>
      </c>
      <c r="R2033" s="2" t="s">
        <v>22</v>
      </c>
      <c r="S2033" s="2"/>
      <c r="T2033" s="3">
        <v>46257</v>
      </c>
      <c r="U2033" s="2" t="s">
        <v>8745</v>
      </c>
      <c r="V2033" s="2"/>
      <c r="W2033" s="2" t="s">
        <v>264</v>
      </c>
      <c r="X2033" s="2" t="s">
        <v>91</v>
      </c>
      <c r="Y2033" s="2" t="s">
        <v>265</v>
      </c>
      <c r="Z2033" s="2" t="s">
        <v>149</v>
      </c>
      <c r="AA2033" s="2" t="s">
        <v>90</v>
      </c>
      <c r="AB2033" s="2"/>
      <c r="AC2033" s="2" t="s">
        <v>114</v>
      </c>
      <c r="AD2033" s="2">
        <v>1</v>
      </c>
      <c r="AE2033" s="2" t="s">
        <v>189</v>
      </c>
      <c r="AF2033" s="2" t="s">
        <v>190</v>
      </c>
      <c r="AG2033" s="2" t="s">
        <v>14</v>
      </c>
      <c r="AH2033" s="2" t="s">
        <v>191</v>
      </c>
      <c r="AI2033" s="2"/>
      <c r="AJ2033" s="2" t="s">
        <v>123</v>
      </c>
      <c r="AK2033" s="2" t="s">
        <v>13</v>
      </c>
      <c r="AL2033" s="2" t="s">
        <v>13</v>
      </c>
      <c r="AM2033" s="2" t="s">
        <v>124</v>
      </c>
      <c r="AN2033" s="2" t="s">
        <v>8746</v>
      </c>
      <c r="AO2033" s="22">
        <v>0</v>
      </c>
      <c r="AP2033" s="22">
        <v>607</v>
      </c>
      <c r="AQ2033" s="22">
        <v>607</v>
      </c>
      <c r="AR2033" s="22">
        <v>0</v>
      </c>
      <c r="AS2033" s="25">
        <v>22860.44</v>
      </c>
      <c r="AT2033" s="25">
        <v>907.37</v>
      </c>
      <c r="AU2033" s="25">
        <v>19459.71</v>
      </c>
      <c r="AV2033" s="25">
        <v>0</v>
      </c>
      <c r="AW2033" s="25">
        <v>21953.07</v>
      </c>
      <c r="AX2033" s="25">
        <v>19459.71</v>
      </c>
      <c r="AY2033" s="25">
        <v>-2493.36</v>
      </c>
    </row>
    <row r="2034" spans="2:51">
      <c r="B2034" s="5" t="s">
        <v>17</v>
      </c>
      <c r="C2034" s="2" t="s">
        <v>524</v>
      </c>
      <c r="D2034" s="2" t="s">
        <v>100</v>
      </c>
      <c r="E2034" s="2" t="s">
        <v>7127</v>
      </c>
      <c r="F2034" s="2" t="s">
        <v>88</v>
      </c>
      <c r="G2034" s="3">
        <v>46257</v>
      </c>
      <c r="H2034" s="2" t="s">
        <v>8747</v>
      </c>
      <c r="I2034" s="3">
        <v>46257</v>
      </c>
      <c r="J2034" s="2" t="s">
        <v>8748</v>
      </c>
      <c r="K2034" s="2" t="s">
        <v>208</v>
      </c>
      <c r="L2034" s="2"/>
      <c r="M2034" s="2" t="s">
        <v>90</v>
      </c>
      <c r="N2034" s="3"/>
      <c r="O2034" s="2"/>
      <c r="P2034" s="2"/>
      <c r="Q2034" s="2" t="s">
        <v>22</v>
      </c>
      <c r="R2034" s="2" t="s">
        <v>22</v>
      </c>
      <c r="S2034" s="2"/>
      <c r="T2034" s="3">
        <v>46257</v>
      </c>
      <c r="U2034" s="2" t="s">
        <v>8749</v>
      </c>
      <c r="V2034" s="2"/>
      <c r="W2034" s="2" t="s">
        <v>905</v>
      </c>
      <c r="X2034" s="2" t="s">
        <v>91</v>
      </c>
      <c r="Y2034" s="2" t="s">
        <v>906</v>
      </c>
      <c r="Z2034" s="2" t="s">
        <v>149</v>
      </c>
      <c r="AA2034" s="2" t="s">
        <v>90</v>
      </c>
      <c r="AB2034" s="2"/>
      <c r="AC2034" s="2" t="s">
        <v>114</v>
      </c>
      <c r="AD2034" s="2">
        <v>1</v>
      </c>
      <c r="AE2034" s="2" t="s">
        <v>189</v>
      </c>
      <c r="AF2034" s="2" t="s">
        <v>190</v>
      </c>
      <c r="AG2034" s="2" t="s">
        <v>14</v>
      </c>
      <c r="AH2034" s="2" t="s">
        <v>191</v>
      </c>
      <c r="AI2034" s="2"/>
      <c r="AJ2034" s="2" t="s">
        <v>123</v>
      </c>
      <c r="AK2034" s="2" t="s">
        <v>13</v>
      </c>
      <c r="AL2034" s="2" t="s">
        <v>13</v>
      </c>
      <c r="AM2034" s="2" t="s">
        <v>124</v>
      </c>
      <c r="AN2034" s="2" t="s">
        <v>8750</v>
      </c>
      <c r="AO2034" s="22">
        <v>0</v>
      </c>
      <c r="AP2034" s="22">
        <v>491</v>
      </c>
      <c r="AQ2034" s="22">
        <v>878</v>
      </c>
      <c r="AR2034" s="22">
        <v>387</v>
      </c>
      <c r="AS2034" s="25">
        <v>35375.86</v>
      </c>
      <c r="AT2034" s="25">
        <v>554.83000000000004</v>
      </c>
      <c r="AU2034" s="25">
        <v>27662.19</v>
      </c>
      <c r="AV2034" s="25">
        <v>0</v>
      </c>
      <c r="AW2034" s="25">
        <v>34821.03</v>
      </c>
      <c r="AX2034" s="25">
        <v>27662.19</v>
      </c>
      <c r="AY2034" s="25">
        <v>-7158.84</v>
      </c>
    </row>
    <row r="2035" spans="2:51" hidden="1">
      <c r="B2035" s="5" t="s">
        <v>17</v>
      </c>
      <c r="C2035" s="2" t="s">
        <v>524</v>
      </c>
      <c r="D2035" s="2" t="s">
        <v>100</v>
      </c>
      <c r="E2035" s="2" t="s">
        <v>7127</v>
      </c>
      <c r="F2035" s="2" t="s">
        <v>88</v>
      </c>
      <c r="G2035" s="3">
        <v>46257</v>
      </c>
      <c r="H2035" s="2" t="s">
        <v>8751</v>
      </c>
      <c r="I2035" s="3">
        <v>46257</v>
      </c>
      <c r="J2035" s="2" t="s">
        <v>8752</v>
      </c>
      <c r="K2035" s="2" t="s">
        <v>208</v>
      </c>
      <c r="L2035" s="2"/>
      <c r="M2035" s="2" t="s">
        <v>90</v>
      </c>
      <c r="N2035" s="3"/>
      <c r="O2035" s="2"/>
      <c r="P2035" s="2"/>
      <c r="Q2035" s="2" t="s">
        <v>22</v>
      </c>
      <c r="R2035" s="2" t="s">
        <v>22</v>
      </c>
      <c r="S2035" s="2"/>
      <c r="T2035" s="3">
        <v>46257</v>
      </c>
      <c r="U2035" s="2" t="s">
        <v>8753</v>
      </c>
      <c r="V2035" s="2"/>
      <c r="W2035" s="2" t="s">
        <v>663</v>
      </c>
      <c r="X2035" s="2" t="s">
        <v>113</v>
      </c>
      <c r="Y2035" s="2" t="s">
        <v>652</v>
      </c>
      <c r="Z2035" s="2" t="s">
        <v>92</v>
      </c>
      <c r="AA2035" s="2" t="s">
        <v>90</v>
      </c>
      <c r="AB2035" s="2"/>
      <c r="AC2035" s="2" t="s">
        <v>114</v>
      </c>
      <c r="AD2035" s="2">
        <v>1</v>
      </c>
      <c r="AE2035" s="2" t="s">
        <v>189</v>
      </c>
      <c r="AF2035" s="2" t="s">
        <v>190</v>
      </c>
      <c r="AG2035" s="2" t="s">
        <v>14</v>
      </c>
      <c r="AH2035" s="2" t="s">
        <v>191</v>
      </c>
      <c r="AI2035" s="2"/>
      <c r="AJ2035" s="2" t="s">
        <v>123</v>
      </c>
      <c r="AK2035" s="2" t="s">
        <v>13</v>
      </c>
      <c r="AL2035" s="2" t="s">
        <v>13</v>
      </c>
      <c r="AM2035" s="2" t="s">
        <v>124</v>
      </c>
      <c r="AN2035" s="2" t="s">
        <v>8754</v>
      </c>
      <c r="AO2035" s="22">
        <v>0</v>
      </c>
      <c r="AP2035" s="22">
        <v>0</v>
      </c>
      <c r="AQ2035" s="22">
        <v>0</v>
      </c>
      <c r="AR2035" s="22">
        <v>0</v>
      </c>
      <c r="AS2035" s="25">
        <v>23000</v>
      </c>
      <c r="AT2035" s="25">
        <v>0</v>
      </c>
      <c r="AU2035" s="25">
        <v>25207.64</v>
      </c>
      <c r="AV2035" s="25">
        <v>0</v>
      </c>
      <c r="AW2035" s="25">
        <v>23000</v>
      </c>
      <c r="AX2035" s="25">
        <v>25207.64</v>
      </c>
      <c r="AY2035" s="25">
        <v>2207.64</v>
      </c>
    </row>
    <row r="2036" spans="2:51" hidden="1">
      <c r="B2036" s="5" t="s">
        <v>17</v>
      </c>
      <c r="C2036" s="2" t="s">
        <v>524</v>
      </c>
      <c r="D2036" s="2" t="s">
        <v>100</v>
      </c>
      <c r="E2036" s="2" t="s">
        <v>7127</v>
      </c>
      <c r="F2036" s="2" t="s">
        <v>88</v>
      </c>
      <c r="G2036" s="3">
        <v>46257</v>
      </c>
      <c r="H2036" s="2" t="s">
        <v>8755</v>
      </c>
      <c r="I2036" s="3">
        <v>46257</v>
      </c>
      <c r="J2036" s="2" t="s">
        <v>8756</v>
      </c>
      <c r="K2036" s="2" t="s">
        <v>208</v>
      </c>
      <c r="L2036" s="2"/>
      <c r="M2036" s="2" t="s">
        <v>90</v>
      </c>
      <c r="N2036" s="3"/>
      <c r="O2036" s="2"/>
      <c r="P2036" s="2"/>
      <c r="Q2036" s="2" t="s">
        <v>22</v>
      </c>
      <c r="R2036" s="2" t="s">
        <v>22</v>
      </c>
      <c r="S2036" s="2"/>
      <c r="T2036" s="3">
        <v>46257</v>
      </c>
      <c r="U2036" s="2" t="s">
        <v>8757</v>
      </c>
      <c r="V2036" s="2"/>
      <c r="W2036" s="2" t="s">
        <v>895</v>
      </c>
      <c r="X2036" s="2" t="s">
        <v>113</v>
      </c>
      <c r="Y2036" s="2" t="s">
        <v>613</v>
      </c>
      <c r="Z2036" s="2" t="s">
        <v>92</v>
      </c>
      <c r="AA2036" s="2" t="s">
        <v>90</v>
      </c>
      <c r="AB2036" s="2"/>
      <c r="AC2036" s="2" t="s">
        <v>114</v>
      </c>
      <c r="AD2036" s="2">
        <v>1</v>
      </c>
      <c r="AE2036" s="2" t="s">
        <v>189</v>
      </c>
      <c r="AF2036" s="2" t="s">
        <v>190</v>
      </c>
      <c r="AG2036" s="2" t="s">
        <v>14</v>
      </c>
      <c r="AH2036" s="2" t="s">
        <v>191</v>
      </c>
      <c r="AI2036" s="2"/>
      <c r="AJ2036" s="2" t="s">
        <v>123</v>
      </c>
      <c r="AK2036" s="2" t="s">
        <v>13</v>
      </c>
      <c r="AL2036" s="2" t="s">
        <v>13</v>
      </c>
      <c r="AM2036" s="2" t="s">
        <v>124</v>
      </c>
      <c r="AN2036" s="2" t="s">
        <v>8758</v>
      </c>
      <c r="AO2036" s="22">
        <v>0</v>
      </c>
      <c r="AP2036" s="22">
        <v>0</v>
      </c>
      <c r="AQ2036" s="22">
        <v>0</v>
      </c>
      <c r="AR2036" s="22">
        <v>0</v>
      </c>
      <c r="AS2036" s="25">
        <v>22000</v>
      </c>
      <c r="AT2036" s="25">
        <v>0</v>
      </c>
      <c r="AU2036" s="25">
        <v>25103.81</v>
      </c>
      <c r="AV2036" s="25">
        <v>0</v>
      </c>
      <c r="AW2036" s="25">
        <v>22000</v>
      </c>
      <c r="AX2036" s="25">
        <v>25103.81</v>
      </c>
      <c r="AY2036" s="25">
        <v>3103.81</v>
      </c>
    </row>
    <row r="2037" spans="2:51">
      <c r="B2037" s="5" t="s">
        <v>17</v>
      </c>
      <c r="C2037" s="2" t="s">
        <v>524</v>
      </c>
      <c r="D2037" s="2" t="s">
        <v>100</v>
      </c>
      <c r="E2037" s="2" t="s">
        <v>7127</v>
      </c>
      <c r="F2037" s="2" t="s">
        <v>88</v>
      </c>
      <c r="G2037" s="3">
        <v>46257</v>
      </c>
      <c r="H2037" s="2" t="s">
        <v>8759</v>
      </c>
      <c r="I2037" s="3">
        <v>46257</v>
      </c>
      <c r="J2037" s="2" t="s">
        <v>8760</v>
      </c>
      <c r="K2037" s="2" t="s">
        <v>208</v>
      </c>
      <c r="L2037" s="2"/>
      <c r="M2037" s="2" t="s">
        <v>90</v>
      </c>
      <c r="N2037" s="3"/>
      <c r="O2037" s="2"/>
      <c r="P2037" s="2"/>
      <c r="Q2037" s="2" t="s">
        <v>22</v>
      </c>
      <c r="R2037" s="2" t="s">
        <v>22</v>
      </c>
      <c r="S2037" s="2"/>
      <c r="T2037" s="3">
        <v>46257</v>
      </c>
      <c r="U2037" s="2" t="s">
        <v>8761</v>
      </c>
      <c r="V2037" s="2"/>
      <c r="W2037" s="2" t="s">
        <v>804</v>
      </c>
      <c r="X2037" s="2" t="s">
        <v>91</v>
      </c>
      <c r="Y2037" s="2" t="s">
        <v>805</v>
      </c>
      <c r="Z2037" s="2" t="s">
        <v>149</v>
      </c>
      <c r="AA2037" s="2" t="s">
        <v>90</v>
      </c>
      <c r="AB2037" s="2"/>
      <c r="AC2037" s="2" t="s">
        <v>114</v>
      </c>
      <c r="AD2037" s="2">
        <v>1</v>
      </c>
      <c r="AE2037" s="2" t="s">
        <v>189</v>
      </c>
      <c r="AF2037" s="2" t="s">
        <v>190</v>
      </c>
      <c r="AG2037" s="2" t="s">
        <v>14</v>
      </c>
      <c r="AH2037" s="2" t="s">
        <v>191</v>
      </c>
      <c r="AI2037" s="2"/>
      <c r="AJ2037" s="2" t="s">
        <v>123</v>
      </c>
      <c r="AK2037" s="2" t="s">
        <v>13</v>
      </c>
      <c r="AL2037" s="2" t="s">
        <v>13</v>
      </c>
      <c r="AM2037" s="2" t="s">
        <v>124</v>
      </c>
      <c r="AN2037" s="2" t="s">
        <v>8762</v>
      </c>
      <c r="AO2037" s="22">
        <v>0</v>
      </c>
      <c r="AP2037" s="22">
        <v>755</v>
      </c>
      <c r="AQ2037" s="22">
        <v>755</v>
      </c>
      <c r="AR2037" s="22">
        <v>0</v>
      </c>
      <c r="AS2037" s="25">
        <v>27372.83</v>
      </c>
      <c r="AT2037" s="25">
        <v>42.11</v>
      </c>
      <c r="AU2037" s="25">
        <v>26192.19</v>
      </c>
      <c r="AV2037" s="25">
        <v>0</v>
      </c>
      <c r="AW2037" s="25">
        <v>27330.720000000001</v>
      </c>
      <c r="AX2037" s="25">
        <v>26192.19</v>
      </c>
      <c r="AY2037" s="25">
        <v>-1138.53</v>
      </c>
    </row>
    <row r="2038" spans="2:51">
      <c r="B2038" s="5" t="s">
        <v>17</v>
      </c>
      <c r="C2038" s="2" t="s">
        <v>524</v>
      </c>
      <c r="D2038" s="2" t="s">
        <v>100</v>
      </c>
      <c r="E2038" s="2" t="s">
        <v>7127</v>
      </c>
      <c r="F2038" s="2" t="s">
        <v>88</v>
      </c>
      <c r="G2038" s="3">
        <v>46257</v>
      </c>
      <c r="H2038" s="2" t="s">
        <v>8763</v>
      </c>
      <c r="I2038" s="3">
        <v>46257</v>
      </c>
      <c r="J2038" s="2" t="s">
        <v>8764</v>
      </c>
      <c r="K2038" s="2" t="s">
        <v>208</v>
      </c>
      <c r="L2038" s="2"/>
      <c r="M2038" s="2" t="s">
        <v>90</v>
      </c>
      <c r="N2038" s="3"/>
      <c r="O2038" s="2"/>
      <c r="P2038" s="2"/>
      <c r="Q2038" s="2" t="s">
        <v>22</v>
      </c>
      <c r="R2038" s="2" t="s">
        <v>22</v>
      </c>
      <c r="S2038" s="2"/>
      <c r="T2038" s="3">
        <v>46257</v>
      </c>
      <c r="U2038" s="2" t="s">
        <v>8765</v>
      </c>
      <c r="V2038" s="2"/>
      <c r="W2038" s="2" t="s">
        <v>211</v>
      </c>
      <c r="X2038" s="2" t="s">
        <v>91</v>
      </c>
      <c r="Y2038" s="2" t="s">
        <v>35</v>
      </c>
      <c r="Z2038" s="2" t="s">
        <v>149</v>
      </c>
      <c r="AA2038" s="2" t="s">
        <v>90</v>
      </c>
      <c r="AB2038" s="2"/>
      <c r="AC2038" s="2" t="s">
        <v>114</v>
      </c>
      <c r="AD2038" s="2">
        <v>1</v>
      </c>
      <c r="AE2038" s="2" t="s">
        <v>189</v>
      </c>
      <c r="AF2038" s="2" t="s">
        <v>190</v>
      </c>
      <c r="AG2038" s="2" t="s">
        <v>14</v>
      </c>
      <c r="AH2038" s="2" t="s">
        <v>191</v>
      </c>
      <c r="AI2038" s="2"/>
      <c r="AJ2038" s="2" t="s">
        <v>123</v>
      </c>
      <c r="AK2038" s="2" t="s">
        <v>13</v>
      </c>
      <c r="AL2038" s="2" t="s">
        <v>13</v>
      </c>
      <c r="AM2038" s="2" t="s">
        <v>124</v>
      </c>
      <c r="AN2038" s="2" t="s">
        <v>8766</v>
      </c>
      <c r="AO2038" s="22">
        <v>0</v>
      </c>
      <c r="AP2038" s="22">
        <v>710</v>
      </c>
      <c r="AQ2038" s="22">
        <v>710</v>
      </c>
      <c r="AR2038" s="22">
        <v>0</v>
      </c>
      <c r="AS2038" s="25">
        <v>26070.080000000002</v>
      </c>
      <c r="AT2038" s="25">
        <v>0</v>
      </c>
      <c r="AU2038" s="25">
        <v>23560.95</v>
      </c>
      <c r="AV2038" s="25">
        <v>0</v>
      </c>
      <c r="AW2038" s="25">
        <v>26070.080000000002</v>
      </c>
      <c r="AX2038" s="25">
        <v>23560.95</v>
      </c>
      <c r="AY2038" s="25">
        <v>-2509.13</v>
      </c>
    </row>
    <row r="2039" spans="2:51" hidden="1">
      <c r="B2039" s="5" t="s">
        <v>17</v>
      </c>
      <c r="C2039" s="2" t="s">
        <v>524</v>
      </c>
      <c r="D2039" s="2" t="s">
        <v>100</v>
      </c>
      <c r="E2039" s="2" t="s">
        <v>7127</v>
      </c>
      <c r="F2039" s="2" t="s">
        <v>88</v>
      </c>
      <c r="G2039" s="3">
        <v>46257</v>
      </c>
      <c r="H2039" s="2" t="s">
        <v>8767</v>
      </c>
      <c r="I2039" s="3">
        <v>46257</v>
      </c>
      <c r="J2039" s="2" t="s">
        <v>8768</v>
      </c>
      <c r="K2039" s="2" t="s">
        <v>208</v>
      </c>
      <c r="L2039" s="2"/>
      <c r="M2039" s="2" t="s">
        <v>90</v>
      </c>
      <c r="N2039" s="3"/>
      <c r="O2039" s="2"/>
      <c r="P2039" s="2"/>
      <c r="Q2039" s="2" t="s">
        <v>22</v>
      </c>
      <c r="R2039" s="2" t="s">
        <v>22</v>
      </c>
      <c r="S2039" s="2"/>
      <c r="T2039" s="3">
        <v>46257</v>
      </c>
      <c r="U2039" s="2" t="s">
        <v>8769</v>
      </c>
      <c r="V2039" s="2"/>
      <c r="W2039" s="2" t="s">
        <v>772</v>
      </c>
      <c r="X2039" s="2" t="s">
        <v>113</v>
      </c>
      <c r="Y2039" s="2" t="s">
        <v>773</v>
      </c>
      <c r="Z2039" s="2" t="s">
        <v>92</v>
      </c>
      <c r="AA2039" s="2" t="s">
        <v>90</v>
      </c>
      <c r="AB2039" s="2"/>
      <c r="AC2039" s="2" t="s">
        <v>114</v>
      </c>
      <c r="AD2039" s="2">
        <v>1</v>
      </c>
      <c r="AE2039" s="2" t="s">
        <v>189</v>
      </c>
      <c r="AF2039" s="2" t="s">
        <v>190</v>
      </c>
      <c r="AG2039" s="2" t="s">
        <v>14</v>
      </c>
      <c r="AH2039" s="2" t="s">
        <v>191</v>
      </c>
      <c r="AI2039" s="2"/>
      <c r="AJ2039" s="2" t="s">
        <v>123</v>
      </c>
      <c r="AK2039" s="2" t="s">
        <v>13</v>
      </c>
      <c r="AL2039" s="2" t="s">
        <v>13</v>
      </c>
      <c r="AM2039" s="2" t="s">
        <v>124</v>
      </c>
      <c r="AN2039" s="2" t="s">
        <v>707</v>
      </c>
      <c r="AO2039" s="22">
        <v>0</v>
      </c>
      <c r="AP2039" s="22">
        <v>0</v>
      </c>
      <c r="AQ2039" s="22">
        <v>0</v>
      </c>
      <c r="AR2039" s="22">
        <v>0</v>
      </c>
      <c r="AS2039" s="25">
        <v>19000</v>
      </c>
      <c r="AT2039" s="25">
        <v>0</v>
      </c>
      <c r="AU2039" s="25">
        <v>21319.52</v>
      </c>
      <c r="AV2039" s="25">
        <v>0</v>
      </c>
      <c r="AW2039" s="25">
        <v>19000</v>
      </c>
      <c r="AX2039" s="25">
        <v>21319.52</v>
      </c>
      <c r="AY2039" s="25">
        <v>2319.52</v>
      </c>
    </row>
    <row r="2040" spans="2:51" hidden="1">
      <c r="B2040" s="5" t="s">
        <v>17</v>
      </c>
      <c r="C2040" s="2" t="s">
        <v>524</v>
      </c>
      <c r="D2040" s="2" t="s">
        <v>100</v>
      </c>
      <c r="E2040" s="2" t="s">
        <v>7127</v>
      </c>
      <c r="F2040" s="2" t="s">
        <v>88</v>
      </c>
      <c r="G2040" s="3">
        <v>46257</v>
      </c>
      <c r="H2040" s="2" t="s">
        <v>8770</v>
      </c>
      <c r="I2040" s="3">
        <v>46257</v>
      </c>
      <c r="J2040" s="2" t="s">
        <v>8771</v>
      </c>
      <c r="K2040" s="2" t="s">
        <v>208</v>
      </c>
      <c r="L2040" s="2"/>
      <c r="M2040" s="2" t="s">
        <v>90</v>
      </c>
      <c r="N2040" s="3"/>
      <c r="O2040" s="2"/>
      <c r="P2040" s="2"/>
      <c r="Q2040" s="2" t="s">
        <v>22</v>
      </c>
      <c r="R2040" s="2" t="s">
        <v>22</v>
      </c>
      <c r="S2040" s="2"/>
      <c r="T2040" s="3">
        <v>46257</v>
      </c>
      <c r="U2040" s="2" t="s">
        <v>8772</v>
      </c>
      <c r="V2040" s="2"/>
      <c r="W2040" s="2" t="s">
        <v>955</v>
      </c>
      <c r="X2040" s="2" t="s">
        <v>91</v>
      </c>
      <c r="Y2040" s="2" t="s">
        <v>773</v>
      </c>
      <c r="Z2040" s="2" t="s">
        <v>92</v>
      </c>
      <c r="AA2040" s="2" t="s">
        <v>90</v>
      </c>
      <c r="AB2040" s="2"/>
      <c r="AC2040" s="2" t="s">
        <v>114</v>
      </c>
      <c r="AD2040" s="2">
        <v>1</v>
      </c>
      <c r="AE2040" s="2" t="s">
        <v>189</v>
      </c>
      <c r="AF2040" s="2" t="s">
        <v>190</v>
      </c>
      <c r="AG2040" s="2" t="s">
        <v>14</v>
      </c>
      <c r="AH2040" s="2" t="s">
        <v>191</v>
      </c>
      <c r="AI2040" s="2"/>
      <c r="AJ2040" s="2" t="s">
        <v>326</v>
      </c>
      <c r="AK2040" s="2" t="s">
        <v>202</v>
      </c>
      <c r="AL2040" s="2" t="s">
        <v>202</v>
      </c>
      <c r="AM2040" s="2" t="s">
        <v>203</v>
      </c>
      <c r="AN2040" s="2" t="s">
        <v>8773</v>
      </c>
      <c r="AO2040" s="22">
        <v>0</v>
      </c>
      <c r="AP2040" s="22">
        <v>0</v>
      </c>
      <c r="AQ2040" s="22">
        <v>0</v>
      </c>
      <c r="AR2040" s="22">
        <v>0</v>
      </c>
      <c r="AS2040" s="25">
        <v>34000</v>
      </c>
      <c r="AT2040" s="25">
        <v>0</v>
      </c>
      <c r="AU2040" s="25">
        <v>38768.800000000003</v>
      </c>
      <c r="AV2040" s="25">
        <v>0</v>
      </c>
      <c r="AW2040" s="25">
        <v>34000</v>
      </c>
      <c r="AX2040" s="25">
        <v>38768.800000000003</v>
      </c>
      <c r="AY2040" s="25">
        <v>4768.8</v>
      </c>
    </row>
    <row r="2041" spans="2:51">
      <c r="B2041" s="5" t="s">
        <v>17</v>
      </c>
      <c r="C2041" s="2" t="s">
        <v>524</v>
      </c>
      <c r="D2041" s="2" t="s">
        <v>100</v>
      </c>
      <c r="E2041" s="2" t="s">
        <v>7127</v>
      </c>
      <c r="F2041" s="2" t="s">
        <v>88</v>
      </c>
      <c r="G2041" s="3">
        <v>46257</v>
      </c>
      <c r="H2041" s="2" t="s">
        <v>8774</v>
      </c>
      <c r="I2041" s="3">
        <v>46257</v>
      </c>
      <c r="J2041" s="2" t="s">
        <v>8775</v>
      </c>
      <c r="K2041" s="2" t="s">
        <v>208</v>
      </c>
      <c r="L2041" s="2"/>
      <c r="M2041" s="2" t="s">
        <v>90</v>
      </c>
      <c r="N2041" s="3"/>
      <c r="O2041" s="2"/>
      <c r="P2041" s="2"/>
      <c r="Q2041" s="2" t="s">
        <v>22</v>
      </c>
      <c r="R2041" s="2" t="s">
        <v>22</v>
      </c>
      <c r="S2041" s="2"/>
      <c r="T2041" s="3">
        <v>46257</v>
      </c>
      <c r="U2041" s="2" t="s">
        <v>8776</v>
      </c>
      <c r="V2041" s="2"/>
      <c r="W2041" s="2" t="s">
        <v>425</v>
      </c>
      <c r="X2041" s="2" t="s">
        <v>91</v>
      </c>
      <c r="Y2041" s="2" t="s">
        <v>471</v>
      </c>
      <c r="Z2041" s="2" t="s">
        <v>149</v>
      </c>
      <c r="AA2041" s="2" t="s">
        <v>90</v>
      </c>
      <c r="AB2041" s="2"/>
      <c r="AC2041" s="2" t="s">
        <v>114</v>
      </c>
      <c r="AD2041" s="2">
        <v>1</v>
      </c>
      <c r="AE2041" s="2" t="s">
        <v>189</v>
      </c>
      <c r="AF2041" s="2" t="s">
        <v>190</v>
      </c>
      <c r="AG2041" s="2" t="s">
        <v>14</v>
      </c>
      <c r="AH2041" s="2" t="s">
        <v>191</v>
      </c>
      <c r="AI2041" s="2"/>
      <c r="AJ2041" s="2" t="s">
        <v>236</v>
      </c>
      <c r="AK2041" s="2" t="s">
        <v>168</v>
      </c>
      <c r="AL2041" s="2" t="s">
        <v>168</v>
      </c>
      <c r="AM2041" s="2" t="s">
        <v>237</v>
      </c>
      <c r="AN2041" s="2" t="s">
        <v>8777</v>
      </c>
      <c r="AO2041" s="22">
        <v>0</v>
      </c>
      <c r="AP2041" s="22">
        <v>443</v>
      </c>
      <c r="AQ2041" s="22">
        <v>598</v>
      </c>
      <c r="AR2041" s="22">
        <v>155</v>
      </c>
      <c r="AS2041" s="25">
        <v>24057.74</v>
      </c>
      <c r="AT2041" s="25">
        <v>0</v>
      </c>
      <c r="AU2041" s="25">
        <v>30888.17</v>
      </c>
      <c r="AV2041" s="25">
        <v>0</v>
      </c>
      <c r="AW2041" s="25">
        <v>24057.74</v>
      </c>
      <c r="AX2041" s="25">
        <v>30888.17</v>
      </c>
      <c r="AY2041" s="25">
        <v>6830.43</v>
      </c>
    </row>
    <row r="2042" spans="2:51" hidden="1">
      <c r="B2042" s="5" t="s">
        <v>17</v>
      </c>
      <c r="C2042" s="2" t="s">
        <v>524</v>
      </c>
      <c r="D2042" s="2" t="s">
        <v>100</v>
      </c>
      <c r="E2042" s="2" t="s">
        <v>7127</v>
      </c>
      <c r="F2042" s="2" t="s">
        <v>88</v>
      </c>
      <c r="G2042" s="3">
        <v>46257</v>
      </c>
      <c r="H2042" s="2" t="s">
        <v>8778</v>
      </c>
      <c r="I2042" s="3">
        <v>46257</v>
      </c>
      <c r="J2042" s="2" t="s">
        <v>8779</v>
      </c>
      <c r="K2042" s="2" t="s">
        <v>208</v>
      </c>
      <c r="L2042" s="2"/>
      <c r="M2042" s="2" t="s">
        <v>90</v>
      </c>
      <c r="N2042" s="3"/>
      <c r="O2042" s="2"/>
      <c r="P2042" s="2"/>
      <c r="Q2042" s="2" t="s">
        <v>22</v>
      </c>
      <c r="R2042" s="2" t="s">
        <v>22</v>
      </c>
      <c r="S2042" s="2"/>
      <c r="T2042" s="3">
        <v>46257</v>
      </c>
      <c r="U2042" s="2" t="s">
        <v>8780</v>
      </c>
      <c r="V2042" s="2"/>
      <c r="W2042" s="2" t="s">
        <v>392</v>
      </c>
      <c r="X2042" s="2" t="s">
        <v>91</v>
      </c>
      <c r="Y2042" s="2" t="s">
        <v>333</v>
      </c>
      <c r="Z2042" s="2" t="s">
        <v>92</v>
      </c>
      <c r="AA2042" s="2" t="s">
        <v>90</v>
      </c>
      <c r="AB2042" s="2"/>
      <c r="AC2042" s="2" t="s">
        <v>114</v>
      </c>
      <c r="AD2042" s="2">
        <v>1</v>
      </c>
      <c r="AE2042" s="2" t="s">
        <v>189</v>
      </c>
      <c r="AF2042" s="2" t="s">
        <v>190</v>
      </c>
      <c r="AG2042" s="2" t="s">
        <v>14</v>
      </c>
      <c r="AH2042" s="2" t="s">
        <v>191</v>
      </c>
      <c r="AI2042" s="2"/>
      <c r="AJ2042" s="2" t="s">
        <v>236</v>
      </c>
      <c r="AK2042" s="2" t="s">
        <v>168</v>
      </c>
      <c r="AL2042" s="2" t="s">
        <v>168</v>
      </c>
      <c r="AM2042" s="2" t="s">
        <v>237</v>
      </c>
      <c r="AN2042" s="2" t="s">
        <v>8781</v>
      </c>
      <c r="AO2042" s="22">
        <v>0</v>
      </c>
      <c r="AP2042" s="22">
        <v>0</v>
      </c>
      <c r="AQ2042" s="22">
        <v>0</v>
      </c>
      <c r="AR2042" s="22">
        <v>0</v>
      </c>
      <c r="AS2042" s="25">
        <v>26000</v>
      </c>
      <c r="AT2042" s="25">
        <v>0</v>
      </c>
      <c r="AU2042" s="25">
        <v>29555.7</v>
      </c>
      <c r="AV2042" s="25">
        <v>0</v>
      </c>
      <c r="AW2042" s="25">
        <v>26000</v>
      </c>
      <c r="AX2042" s="25">
        <v>29555.7</v>
      </c>
      <c r="AY2042" s="25">
        <v>3555.7</v>
      </c>
    </row>
    <row r="2043" spans="2:51" hidden="1">
      <c r="B2043" s="5" t="s">
        <v>17</v>
      </c>
      <c r="C2043" s="2" t="s">
        <v>524</v>
      </c>
      <c r="D2043" s="2" t="s">
        <v>100</v>
      </c>
      <c r="E2043" s="2" t="s">
        <v>7127</v>
      </c>
      <c r="F2043" s="2" t="s">
        <v>88</v>
      </c>
      <c r="G2043" s="3">
        <v>46257</v>
      </c>
      <c r="H2043" s="2" t="s">
        <v>8782</v>
      </c>
      <c r="I2043" s="3">
        <v>46257</v>
      </c>
      <c r="J2043" s="2" t="s">
        <v>8783</v>
      </c>
      <c r="K2043" s="2" t="s">
        <v>208</v>
      </c>
      <c r="L2043" s="2"/>
      <c r="M2043" s="2" t="s">
        <v>90</v>
      </c>
      <c r="N2043" s="3"/>
      <c r="O2043" s="2"/>
      <c r="P2043" s="2"/>
      <c r="Q2043" s="2" t="s">
        <v>22</v>
      </c>
      <c r="R2043" s="2" t="s">
        <v>22</v>
      </c>
      <c r="S2043" s="2"/>
      <c r="T2043" s="3">
        <v>46257</v>
      </c>
      <c r="U2043" s="2" t="s">
        <v>8784</v>
      </c>
      <c r="V2043" s="2"/>
      <c r="W2043" s="2" t="s">
        <v>628</v>
      </c>
      <c r="X2043" s="2" t="s">
        <v>91</v>
      </c>
      <c r="Y2043" s="2" t="s">
        <v>629</v>
      </c>
      <c r="Z2043" s="2" t="s">
        <v>92</v>
      </c>
      <c r="AA2043" s="2" t="s">
        <v>90</v>
      </c>
      <c r="AB2043" s="2"/>
      <c r="AC2043" s="2" t="s">
        <v>114</v>
      </c>
      <c r="AD2043" s="2">
        <v>1</v>
      </c>
      <c r="AE2043" s="2" t="s">
        <v>189</v>
      </c>
      <c r="AF2043" s="2" t="s">
        <v>190</v>
      </c>
      <c r="AG2043" s="2" t="s">
        <v>14</v>
      </c>
      <c r="AH2043" s="2" t="s">
        <v>191</v>
      </c>
      <c r="AI2043" s="2"/>
      <c r="AJ2043" s="2" t="s">
        <v>311</v>
      </c>
      <c r="AK2043" s="2" t="s">
        <v>312</v>
      </c>
      <c r="AL2043" s="2" t="s">
        <v>312</v>
      </c>
      <c r="AM2043" s="2" t="s">
        <v>313</v>
      </c>
      <c r="AN2043" s="2" t="s">
        <v>8785</v>
      </c>
      <c r="AO2043" s="22">
        <v>0</v>
      </c>
      <c r="AP2043" s="22">
        <v>0</v>
      </c>
      <c r="AQ2043" s="22">
        <v>0</v>
      </c>
      <c r="AR2043" s="22">
        <v>0</v>
      </c>
      <c r="AS2043" s="25">
        <v>39000</v>
      </c>
      <c r="AT2043" s="25">
        <v>0</v>
      </c>
      <c r="AU2043" s="25">
        <v>43500.6</v>
      </c>
      <c r="AV2043" s="25">
        <v>0</v>
      </c>
      <c r="AW2043" s="25">
        <v>39000</v>
      </c>
      <c r="AX2043" s="25">
        <v>43500.6</v>
      </c>
      <c r="AY2043" s="25">
        <v>4500.6000000000004</v>
      </c>
    </row>
    <row r="2044" spans="2:51">
      <c r="B2044" s="5" t="s">
        <v>17</v>
      </c>
      <c r="C2044" s="2" t="s">
        <v>524</v>
      </c>
      <c r="D2044" s="2"/>
      <c r="E2044" s="2" t="s">
        <v>7127</v>
      </c>
      <c r="F2044" s="2" t="s">
        <v>88</v>
      </c>
      <c r="G2044" s="3">
        <v>46257</v>
      </c>
      <c r="H2044" s="2" t="s">
        <v>8786</v>
      </c>
      <c r="I2044" s="3">
        <v>46257</v>
      </c>
      <c r="J2044" s="2" t="s">
        <v>8787</v>
      </c>
      <c r="K2044" s="2" t="s">
        <v>208</v>
      </c>
      <c r="L2044" s="2"/>
      <c r="M2044" s="2" t="s">
        <v>90</v>
      </c>
      <c r="N2044" s="3"/>
      <c r="O2044" s="2"/>
      <c r="P2044" s="2"/>
      <c r="Q2044" s="2" t="s">
        <v>22</v>
      </c>
      <c r="R2044" s="2" t="s">
        <v>22</v>
      </c>
      <c r="S2044" s="2"/>
      <c r="T2044" s="3">
        <v>46257</v>
      </c>
      <c r="U2044" s="2" t="s">
        <v>8788</v>
      </c>
      <c r="V2044" s="2"/>
      <c r="W2044" s="2" t="s">
        <v>472</v>
      </c>
      <c r="X2044" s="2" t="s">
        <v>91</v>
      </c>
      <c r="Y2044" s="2" t="s">
        <v>512</v>
      </c>
      <c r="Z2044" s="2" t="s">
        <v>149</v>
      </c>
      <c r="AA2044" s="2" t="s">
        <v>90</v>
      </c>
      <c r="AB2044" s="2"/>
      <c r="AC2044" s="2" t="s">
        <v>114</v>
      </c>
      <c r="AD2044" s="2">
        <v>1</v>
      </c>
      <c r="AE2044" s="2" t="s">
        <v>189</v>
      </c>
      <c r="AF2044" s="2" t="s">
        <v>190</v>
      </c>
      <c r="AG2044" s="2" t="s">
        <v>14</v>
      </c>
      <c r="AH2044" s="2" t="s">
        <v>191</v>
      </c>
      <c r="AI2044" s="2"/>
      <c r="AJ2044" s="2" t="s">
        <v>140</v>
      </c>
      <c r="AK2044" s="2" t="s">
        <v>141</v>
      </c>
      <c r="AL2044" s="2" t="s">
        <v>141</v>
      </c>
      <c r="AM2044" s="2" t="s">
        <v>142</v>
      </c>
      <c r="AN2044" s="2" t="s">
        <v>8789</v>
      </c>
      <c r="AO2044" s="22">
        <v>0</v>
      </c>
      <c r="AP2044" s="22">
        <v>363</v>
      </c>
      <c r="AQ2044" s="22">
        <v>616</v>
      </c>
      <c r="AR2044" s="22">
        <v>253</v>
      </c>
      <c r="AS2044" s="25">
        <v>26810.84</v>
      </c>
      <c r="AT2044" s="25">
        <v>0</v>
      </c>
      <c r="AU2044" s="25">
        <v>23668.15</v>
      </c>
      <c r="AV2044" s="25">
        <v>0</v>
      </c>
      <c r="AW2044" s="25">
        <v>26810.84</v>
      </c>
      <c r="AX2044" s="25">
        <v>23668.15</v>
      </c>
      <c r="AY2044" s="25">
        <v>-3142.69</v>
      </c>
    </row>
    <row r="2045" spans="2:51">
      <c r="B2045" s="5" t="s">
        <v>17</v>
      </c>
      <c r="C2045" s="2" t="s">
        <v>524</v>
      </c>
      <c r="D2045" s="2" t="s">
        <v>100</v>
      </c>
      <c r="E2045" s="2" t="s">
        <v>7127</v>
      </c>
      <c r="F2045" s="2" t="s">
        <v>88</v>
      </c>
      <c r="G2045" s="3">
        <v>46257</v>
      </c>
      <c r="H2045" s="2" t="s">
        <v>8790</v>
      </c>
      <c r="I2045" s="3">
        <v>46257</v>
      </c>
      <c r="J2045" s="2" t="s">
        <v>8791</v>
      </c>
      <c r="K2045" s="2" t="s">
        <v>208</v>
      </c>
      <c r="L2045" s="2"/>
      <c r="M2045" s="2" t="s">
        <v>90</v>
      </c>
      <c r="N2045" s="3"/>
      <c r="O2045" s="2"/>
      <c r="P2045" s="2"/>
      <c r="Q2045" s="2" t="s">
        <v>22</v>
      </c>
      <c r="R2045" s="2" t="s">
        <v>22</v>
      </c>
      <c r="S2045" s="2"/>
      <c r="T2045" s="3">
        <v>46257</v>
      </c>
      <c r="U2045" s="2" t="s">
        <v>8792</v>
      </c>
      <c r="V2045" s="2"/>
      <c r="W2045" s="2" t="s">
        <v>653</v>
      </c>
      <c r="X2045" s="2" t="s">
        <v>91</v>
      </c>
      <c r="Y2045" s="2" t="s">
        <v>654</v>
      </c>
      <c r="Z2045" s="2" t="s">
        <v>149</v>
      </c>
      <c r="AA2045" s="2" t="s">
        <v>90</v>
      </c>
      <c r="AB2045" s="2"/>
      <c r="AC2045" s="2" t="s">
        <v>114</v>
      </c>
      <c r="AD2045" s="2">
        <v>1</v>
      </c>
      <c r="AE2045" s="2" t="s">
        <v>189</v>
      </c>
      <c r="AF2045" s="2" t="s">
        <v>190</v>
      </c>
      <c r="AG2045" s="2" t="s">
        <v>14</v>
      </c>
      <c r="AH2045" s="2" t="s">
        <v>191</v>
      </c>
      <c r="AI2045" s="2"/>
      <c r="AJ2045" s="2" t="s">
        <v>176</v>
      </c>
      <c r="AK2045" s="2" t="s">
        <v>177</v>
      </c>
      <c r="AL2045" s="2" t="s">
        <v>177</v>
      </c>
      <c r="AM2045" s="2" t="s">
        <v>178</v>
      </c>
      <c r="AN2045" s="2" t="s">
        <v>8793</v>
      </c>
      <c r="AO2045" s="22">
        <v>0</v>
      </c>
      <c r="AP2045" s="22">
        <v>654</v>
      </c>
      <c r="AQ2045" s="22">
        <v>1277</v>
      </c>
      <c r="AR2045" s="22">
        <v>623</v>
      </c>
      <c r="AS2045" s="25">
        <v>51055.75</v>
      </c>
      <c r="AT2045" s="25">
        <v>0</v>
      </c>
      <c r="AU2045" s="25">
        <v>38472.400000000001</v>
      </c>
      <c r="AV2045" s="25">
        <v>0</v>
      </c>
      <c r="AW2045" s="25">
        <v>51055.75</v>
      </c>
      <c r="AX2045" s="25">
        <v>38472.400000000001</v>
      </c>
      <c r="AY2045" s="25">
        <v>-12583.35</v>
      </c>
    </row>
    <row r="2046" spans="2:51">
      <c r="B2046" s="5" t="s">
        <v>17</v>
      </c>
      <c r="C2046" s="2" t="s">
        <v>524</v>
      </c>
      <c r="D2046" s="2" t="s">
        <v>100</v>
      </c>
      <c r="E2046" s="2" t="s">
        <v>7127</v>
      </c>
      <c r="F2046" s="2" t="s">
        <v>88</v>
      </c>
      <c r="G2046" s="3">
        <v>46257</v>
      </c>
      <c r="H2046" s="2" t="s">
        <v>8794</v>
      </c>
      <c r="I2046" s="3">
        <v>46257</v>
      </c>
      <c r="J2046" s="2" t="s">
        <v>8795</v>
      </c>
      <c r="K2046" s="2" t="s">
        <v>208</v>
      </c>
      <c r="L2046" s="2"/>
      <c r="M2046" s="2" t="s">
        <v>90</v>
      </c>
      <c r="N2046" s="3"/>
      <c r="O2046" s="2"/>
      <c r="P2046" s="2"/>
      <c r="Q2046" s="2" t="s">
        <v>22</v>
      </c>
      <c r="R2046" s="2" t="s">
        <v>22</v>
      </c>
      <c r="S2046" s="2"/>
      <c r="T2046" s="3">
        <v>46257</v>
      </c>
      <c r="U2046" s="2" t="s">
        <v>8796</v>
      </c>
      <c r="V2046" s="2"/>
      <c r="W2046" s="2" t="s">
        <v>1131</v>
      </c>
      <c r="X2046" s="2" t="s">
        <v>91</v>
      </c>
      <c r="Y2046" s="2" t="s">
        <v>1132</v>
      </c>
      <c r="Z2046" s="2" t="s">
        <v>149</v>
      </c>
      <c r="AA2046" s="2" t="s">
        <v>90</v>
      </c>
      <c r="AB2046" s="2"/>
      <c r="AC2046" s="2" t="s">
        <v>114</v>
      </c>
      <c r="AD2046" s="2">
        <v>1</v>
      </c>
      <c r="AE2046" s="2" t="s">
        <v>189</v>
      </c>
      <c r="AF2046" s="2" t="s">
        <v>190</v>
      </c>
      <c r="AG2046" s="2" t="s">
        <v>14</v>
      </c>
      <c r="AH2046" s="2" t="s">
        <v>191</v>
      </c>
      <c r="AI2046" s="2"/>
      <c r="AJ2046" s="2" t="s">
        <v>801</v>
      </c>
      <c r="AK2046" s="2" t="s">
        <v>802</v>
      </c>
      <c r="AL2046" s="2" t="s">
        <v>802</v>
      </c>
      <c r="AM2046" s="2" t="s">
        <v>803</v>
      </c>
      <c r="AN2046" s="2" t="s">
        <v>8797</v>
      </c>
      <c r="AO2046" s="22">
        <v>0</v>
      </c>
      <c r="AP2046" s="22">
        <v>564</v>
      </c>
      <c r="AQ2046" s="22">
        <v>1119</v>
      </c>
      <c r="AR2046" s="22">
        <v>555</v>
      </c>
      <c r="AS2046" s="25">
        <v>43497.72</v>
      </c>
      <c r="AT2046" s="25">
        <v>0</v>
      </c>
      <c r="AU2046" s="25">
        <v>34438.67</v>
      </c>
      <c r="AV2046" s="25">
        <v>0</v>
      </c>
      <c r="AW2046" s="25">
        <v>43497.72</v>
      </c>
      <c r="AX2046" s="25">
        <v>34438.67</v>
      </c>
      <c r="AY2046" s="25">
        <v>-9059.0499999999993</v>
      </c>
    </row>
    <row r="2047" spans="2:51" hidden="1">
      <c r="B2047" s="5" t="s">
        <v>17</v>
      </c>
      <c r="C2047" s="2" t="s">
        <v>524</v>
      </c>
      <c r="D2047" s="2"/>
      <c r="E2047" s="2" t="s">
        <v>7127</v>
      </c>
      <c r="F2047" s="2" t="s">
        <v>88</v>
      </c>
      <c r="G2047" s="3">
        <v>46257</v>
      </c>
      <c r="H2047" s="2" t="s">
        <v>8798</v>
      </c>
      <c r="I2047" s="3">
        <v>46257</v>
      </c>
      <c r="J2047" s="2" t="s">
        <v>8799</v>
      </c>
      <c r="K2047" s="2" t="s">
        <v>208</v>
      </c>
      <c r="L2047" s="2"/>
      <c r="M2047" s="2" t="s">
        <v>90</v>
      </c>
      <c r="N2047" s="3"/>
      <c r="O2047" s="2"/>
      <c r="P2047" s="2"/>
      <c r="Q2047" s="2" t="s">
        <v>22</v>
      </c>
      <c r="R2047" s="2" t="s">
        <v>22</v>
      </c>
      <c r="S2047" s="2"/>
      <c r="T2047" s="3">
        <v>46257</v>
      </c>
      <c r="U2047" s="2" t="s">
        <v>8800</v>
      </c>
      <c r="V2047" s="2"/>
      <c r="W2047" s="2" t="s">
        <v>1023</v>
      </c>
      <c r="X2047" s="2" t="s">
        <v>113</v>
      </c>
      <c r="Y2047" s="2" t="s">
        <v>924</v>
      </c>
      <c r="Z2047" s="2" t="s">
        <v>92</v>
      </c>
      <c r="AA2047" s="2" t="s">
        <v>90</v>
      </c>
      <c r="AB2047" s="2"/>
      <c r="AC2047" s="2" t="s">
        <v>114</v>
      </c>
      <c r="AD2047" s="2">
        <v>1</v>
      </c>
      <c r="AE2047" s="2" t="s">
        <v>189</v>
      </c>
      <c r="AF2047" s="2" t="s">
        <v>190</v>
      </c>
      <c r="AG2047" s="2" t="s">
        <v>14</v>
      </c>
      <c r="AH2047" s="2" t="s">
        <v>191</v>
      </c>
      <c r="AI2047" s="2"/>
      <c r="AJ2047" s="2" t="s">
        <v>240</v>
      </c>
      <c r="AK2047" s="2" t="s">
        <v>241</v>
      </c>
      <c r="AL2047" s="2" t="s">
        <v>241</v>
      </c>
      <c r="AM2047" s="2" t="s">
        <v>242</v>
      </c>
      <c r="AN2047" s="2" t="s">
        <v>8801</v>
      </c>
      <c r="AO2047" s="22">
        <v>0</v>
      </c>
      <c r="AP2047" s="22">
        <v>0</v>
      </c>
      <c r="AQ2047" s="22">
        <v>0</v>
      </c>
      <c r="AR2047" s="22">
        <v>0</v>
      </c>
      <c r="AS2047" s="25">
        <v>60000</v>
      </c>
      <c r="AT2047" s="25">
        <v>0</v>
      </c>
      <c r="AU2047" s="25">
        <v>66471.899999999994</v>
      </c>
      <c r="AV2047" s="25">
        <v>0</v>
      </c>
      <c r="AW2047" s="25">
        <v>60000</v>
      </c>
      <c r="AX2047" s="25">
        <v>66471.899999999994</v>
      </c>
      <c r="AY2047" s="25">
        <v>6471.9</v>
      </c>
    </row>
    <row r="2048" spans="2:51" hidden="1">
      <c r="B2048" s="5" t="s">
        <v>17</v>
      </c>
      <c r="C2048" s="2" t="s">
        <v>524</v>
      </c>
      <c r="D2048" s="2"/>
      <c r="E2048" s="2" t="s">
        <v>7127</v>
      </c>
      <c r="F2048" s="2"/>
      <c r="G2048" s="3">
        <v>46257</v>
      </c>
      <c r="H2048" s="2" t="s">
        <v>8802</v>
      </c>
      <c r="I2048" s="3">
        <v>46257</v>
      </c>
      <c r="J2048" s="2" t="s">
        <v>8803</v>
      </c>
      <c r="K2048" s="2" t="s">
        <v>208</v>
      </c>
      <c r="L2048" s="2"/>
      <c r="M2048" s="2" t="s">
        <v>90</v>
      </c>
      <c r="N2048" s="3"/>
      <c r="O2048" s="2"/>
      <c r="P2048" s="2"/>
      <c r="Q2048" s="2" t="s">
        <v>22</v>
      </c>
      <c r="R2048" s="2" t="s">
        <v>22</v>
      </c>
      <c r="S2048" s="2"/>
      <c r="T2048" s="3"/>
      <c r="U2048" s="2"/>
      <c r="V2048" s="2"/>
      <c r="W2048" s="2" t="s">
        <v>8804</v>
      </c>
      <c r="X2048" s="2" t="s">
        <v>91</v>
      </c>
      <c r="Y2048" s="2" t="s">
        <v>8805</v>
      </c>
      <c r="Z2048" s="2" t="s">
        <v>92</v>
      </c>
      <c r="AA2048" s="2" t="s">
        <v>8806</v>
      </c>
      <c r="AB2048" s="2" t="s">
        <v>8807</v>
      </c>
      <c r="AC2048" s="2" t="s">
        <v>114</v>
      </c>
      <c r="AD2048" s="2">
        <v>1</v>
      </c>
      <c r="AE2048" s="2" t="s">
        <v>189</v>
      </c>
      <c r="AF2048" s="2" t="s">
        <v>190</v>
      </c>
      <c r="AG2048" s="2" t="s">
        <v>14</v>
      </c>
      <c r="AH2048" s="2" t="s">
        <v>191</v>
      </c>
      <c r="AI2048" s="2"/>
      <c r="AJ2048" s="2" t="s">
        <v>306</v>
      </c>
      <c r="AK2048" s="2" t="s">
        <v>167</v>
      </c>
      <c r="AL2048" s="2" t="s">
        <v>167</v>
      </c>
      <c r="AM2048" s="2" t="s">
        <v>307</v>
      </c>
      <c r="AN2048" s="2" t="s">
        <v>8808</v>
      </c>
      <c r="AO2048" s="22">
        <v>0</v>
      </c>
      <c r="AP2048" s="22">
        <v>0</v>
      </c>
      <c r="AQ2048" s="22">
        <v>0</v>
      </c>
      <c r="AR2048" s="22">
        <v>0</v>
      </c>
      <c r="AS2048" s="25">
        <v>87000</v>
      </c>
      <c r="AT2048" s="25">
        <v>0</v>
      </c>
      <c r="AU2048" s="25">
        <v>107868.9</v>
      </c>
      <c r="AV2048" s="25">
        <v>0</v>
      </c>
      <c r="AW2048" s="25">
        <v>87000</v>
      </c>
      <c r="AX2048" s="25">
        <v>107868.9</v>
      </c>
      <c r="AY2048" s="25">
        <v>20868.900000000001</v>
      </c>
    </row>
    <row r="2049" spans="2:51">
      <c r="B2049" s="5" t="s">
        <v>17</v>
      </c>
      <c r="C2049" s="2" t="s">
        <v>524</v>
      </c>
      <c r="D2049" s="2" t="s">
        <v>100</v>
      </c>
      <c r="E2049" s="2" t="s">
        <v>7127</v>
      </c>
      <c r="F2049" s="2" t="s">
        <v>88</v>
      </c>
      <c r="G2049" s="3">
        <v>46257</v>
      </c>
      <c r="H2049" s="2" t="s">
        <v>8809</v>
      </c>
      <c r="I2049" s="3">
        <v>46257</v>
      </c>
      <c r="J2049" s="2" t="s">
        <v>8810</v>
      </c>
      <c r="K2049" s="2" t="s">
        <v>208</v>
      </c>
      <c r="L2049" s="2"/>
      <c r="M2049" s="2" t="s">
        <v>90</v>
      </c>
      <c r="N2049" s="3"/>
      <c r="O2049" s="2"/>
      <c r="P2049" s="2"/>
      <c r="Q2049" s="2" t="s">
        <v>22</v>
      </c>
      <c r="R2049" s="2" t="s">
        <v>22</v>
      </c>
      <c r="S2049" s="2"/>
      <c r="T2049" s="3">
        <v>46257</v>
      </c>
      <c r="U2049" s="2" t="s">
        <v>8811</v>
      </c>
      <c r="V2049" s="2"/>
      <c r="W2049" s="2" t="s">
        <v>708</v>
      </c>
      <c r="X2049" s="2" t="s">
        <v>91</v>
      </c>
      <c r="Y2049" s="2" t="s">
        <v>521</v>
      </c>
      <c r="Z2049" s="2" t="s">
        <v>149</v>
      </c>
      <c r="AA2049" s="2" t="s">
        <v>710</v>
      </c>
      <c r="AB2049" s="2"/>
      <c r="AC2049" s="2" t="s">
        <v>114</v>
      </c>
      <c r="AD2049" s="2">
        <v>1</v>
      </c>
      <c r="AE2049" s="2" t="s">
        <v>189</v>
      </c>
      <c r="AF2049" s="2" t="s">
        <v>190</v>
      </c>
      <c r="AG2049" s="2" t="s">
        <v>14</v>
      </c>
      <c r="AH2049" s="2" t="s">
        <v>191</v>
      </c>
      <c r="AI2049" s="2"/>
      <c r="AJ2049" s="2" t="s">
        <v>415</v>
      </c>
      <c r="AK2049" s="2" t="s">
        <v>412</v>
      </c>
      <c r="AL2049" s="2" t="s">
        <v>412</v>
      </c>
      <c r="AM2049" s="2" t="s">
        <v>413</v>
      </c>
      <c r="AN2049" s="2" t="s">
        <v>8812</v>
      </c>
      <c r="AO2049" s="22">
        <v>0</v>
      </c>
      <c r="AP2049" s="22">
        <v>885</v>
      </c>
      <c r="AQ2049" s="22">
        <v>1674</v>
      </c>
      <c r="AR2049" s="22">
        <v>789</v>
      </c>
      <c r="AS2049" s="25">
        <v>68816.19</v>
      </c>
      <c r="AT2049" s="25">
        <v>0</v>
      </c>
      <c r="AU2049" s="25">
        <v>54940.53</v>
      </c>
      <c r="AV2049" s="25">
        <v>0</v>
      </c>
      <c r="AW2049" s="25">
        <v>68816.19</v>
      </c>
      <c r="AX2049" s="25">
        <v>54940.53</v>
      </c>
      <c r="AY2049" s="25">
        <v>-13875.66</v>
      </c>
    </row>
    <row r="2050" spans="2:51">
      <c r="B2050" s="5" t="s">
        <v>17</v>
      </c>
      <c r="C2050" s="2" t="s">
        <v>524</v>
      </c>
      <c r="D2050" s="2" t="s">
        <v>100</v>
      </c>
      <c r="E2050" s="2" t="s">
        <v>7127</v>
      </c>
      <c r="F2050" s="2" t="s">
        <v>88</v>
      </c>
      <c r="G2050" s="3">
        <v>46257</v>
      </c>
      <c r="H2050" s="2" t="s">
        <v>8813</v>
      </c>
      <c r="I2050" s="3">
        <v>46257</v>
      </c>
      <c r="J2050" s="2" t="s">
        <v>8814</v>
      </c>
      <c r="K2050" s="2" t="s">
        <v>208</v>
      </c>
      <c r="L2050" s="2"/>
      <c r="M2050" s="2" t="s">
        <v>90</v>
      </c>
      <c r="N2050" s="3"/>
      <c r="O2050" s="2"/>
      <c r="P2050" s="2"/>
      <c r="Q2050" s="2" t="s">
        <v>22</v>
      </c>
      <c r="R2050" s="2" t="s">
        <v>22</v>
      </c>
      <c r="S2050" s="2"/>
      <c r="T2050" s="3">
        <v>46257</v>
      </c>
      <c r="U2050" s="2" t="s">
        <v>8815</v>
      </c>
      <c r="V2050" s="2"/>
      <c r="W2050" s="2" t="s">
        <v>995</v>
      </c>
      <c r="X2050" s="2" t="s">
        <v>91</v>
      </c>
      <c r="Y2050" s="2" t="s">
        <v>559</v>
      </c>
      <c r="Z2050" s="2" t="s">
        <v>149</v>
      </c>
      <c r="AA2050" s="2" t="s">
        <v>90</v>
      </c>
      <c r="AB2050" s="2"/>
      <c r="AC2050" s="2" t="s">
        <v>114</v>
      </c>
      <c r="AD2050" s="2">
        <v>1</v>
      </c>
      <c r="AE2050" s="2" t="s">
        <v>189</v>
      </c>
      <c r="AF2050" s="2" t="s">
        <v>190</v>
      </c>
      <c r="AG2050" s="2" t="s">
        <v>14</v>
      </c>
      <c r="AH2050" s="2" t="s">
        <v>191</v>
      </c>
      <c r="AI2050" s="2"/>
      <c r="AJ2050" s="2" t="s">
        <v>287</v>
      </c>
      <c r="AK2050" s="2" t="s">
        <v>288</v>
      </c>
      <c r="AL2050" s="2" t="s">
        <v>288</v>
      </c>
      <c r="AM2050" s="2" t="s">
        <v>289</v>
      </c>
      <c r="AN2050" s="2" t="s">
        <v>8816</v>
      </c>
      <c r="AO2050" s="22">
        <v>0</v>
      </c>
      <c r="AP2050" s="22">
        <v>1125</v>
      </c>
      <c r="AQ2050" s="22">
        <v>2175</v>
      </c>
      <c r="AR2050" s="22">
        <v>1050</v>
      </c>
      <c r="AS2050" s="25">
        <v>100611.1</v>
      </c>
      <c r="AT2050" s="25">
        <v>1330.18</v>
      </c>
      <c r="AU2050" s="25">
        <v>72858.2</v>
      </c>
      <c r="AV2050" s="25">
        <v>0</v>
      </c>
      <c r="AW2050" s="25">
        <v>99280.92</v>
      </c>
      <c r="AX2050" s="25">
        <v>72858.2</v>
      </c>
      <c r="AY2050" s="25">
        <v>-26422.720000000001</v>
      </c>
    </row>
    <row r="2051" spans="2:51" hidden="1">
      <c r="B2051" s="5" t="s">
        <v>17</v>
      </c>
      <c r="C2051" s="2" t="s">
        <v>524</v>
      </c>
      <c r="D2051" s="2" t="s">
        <v>100</v>
      </c>
      <c r="E2051" s="2" t="s">
        <v>7127</v>
      </c>
      <c r="F2051" s="2" t="s">
        <v>88</v>
      </c>
      <c r="G2051" s="3">
        <v>46257</v>
      </c>
      <c r="H2051" s="2" t="s">
        <v>8817</v>
      </c>
      <c r="I2051" s="3">
        <v>46257</v>
      </c>
      <c r="J2051" s="2" t="s">
        <v>8818</v>
      </c>
      <c r="K2051" s="2" t="s">
        <v>208</v>
      </c>
      <c r="L2051" s="2"/>
      <c r="M2051" s="2" t="s">
        <v>90</v>
      </c>
      <c r="N2051" s="3"/>
      <c r="O2051" s="2"/>
      <c r="P2051" s="2"/>
      <c r="Q2051" s="2" t="s">
        <v>22</v>
      </c>
      <c r="R2051" s="2" t="s">
        <v>22</v>
      </c>
      <c r="S2051" s="2"/>
      <c r="T2051" s="3">
        <v>46257</v>
      </c>
      <c r="U2051" s="2" t="s">
        <v>8819</v>
      </c>
      <c r="V2051" s="2"/>
      <c r="W2051" s="2" t="s">
        <v>1134</v>
      </c>
      <c r="X2051" s="2" t="s">
        <v>91</v>
      </c>
      <c r="Y2051" s="2" t="s">
        <v>1135</v>
      </c>
      <c r="Z2051" s="2" t="s">
        <v>92</v>
      </c>
      <c r="AA2051" s="2" t="s">
        <v>1135</v>
      </c>
      <c r="AB2051" s="2" t="s">
        <v>1136</v>
      </c>
      <c r="AC2051" s="2" t="s">
        <v>114</v>
      </c>
      <c r="AD2051" s="2">
        <v>1</v>
      </c>
      <c r="AE2051" s="2" t="s">
        <v>189</v>
      </c>
      <c r="AF2051" s="2" t="s">
        <v>190</v>
      </c>
      <c r="AG2051" s="2" t="s">
        <v>14</v>
      </c>
      <c r="AH2051" s="2" t="s">
        <v>191</v>
      </c>
      <c r="AI2051" s="2"/>
      <c r="AJ2051" s="2" t="s">
        <v>271</v>
      </c>
      <c r="AK2051" s="2" t="s">
        <v>272</v>
      </c>
      <c r="AL2051" s="2" t="s">
        <v>272</v>
      </c>
      <c r="AM2051" s="2" t="s">
        <v>273</v>
      </c>
      <c r="AN2051" s="2" t="s">
        <v>8820</v>
      </c>
      <c r="AO2051" s="22">
        <v>0</v>
      </c>
      <c r="AP2051" s="22">
        <v>0</v>
      </c>
      <c r="AQ2051" s="22">
        <v>0</v>
      </c>
      <c r="AR2051" s="22">
        <v>0</v>
      </c>
      <c r="AS2051" s="25">
        <v>50000</v>
      </c>
      <c r="AT2051" s="25">
        <v>0</v>
      </c>
      <c r="AU2051" s="25">
        <v>56787</v>
      </c>
      <c r="AV2051" s="25">
        <v>0</v>
      </c>
      <c r="AW2051" s="25">
        <v>50000</v>
      </c>
      <c r="AX2051" s="25">
        <v>56787</v>
      </c>
      <c r="AY2051" s="25">
        <v>6787</v>
      </c>
    </row>
    <row r="2052" spans="2:51" hidden="1">
      <c r="B2052" s="5" t="s">
        <v>17</v>
      </c>
      <c r="C2052" s="2" t="s">
        <v>524</v>
      </c>
      <c r="D2052" s="2" t="s">
        <v>100</v>
      </c>
      <c r="E2052" s="2" t="s">
        <v>7127</v>
      </c>
      <c r="F2052" s="2" t="s">
        <v>88</v>
      </c>
      <c r="G2052" s="3">
        <v>46257</v>
      </c>
      <c r="H2052" s="2" t="s">
        <v>8821</v>
      </c>
      <c r="I2052" s="3">
        <v>46257</v>
      </c>
      <c r="J2052" s="2" t="s">
        <v>8822</v>
      </c>
      <c r="K2052" s="2" t="s">
        <v>208</v>
      </c>
      <c r="L2052" s="2"/>
      <c r="M2052" s="2" t="s">
        <v>90</v>
      </c>
      <c r="N2052" s="3"/>
      <c r="O2052" s="2"/>
      <c r="P2052" s="2"/>
      <c r="Q2052" s="2" t="s">
        <v>22</v>
      </c>
      <c r="R2052" s="2" t="s">
        <v>22</v>
      </c>
      <c r="S2052" s="2"/>
      <c r="T2052" s="3">
        <v>46257</v>
      </c>
      <c r="U2052" s="2" t="s">
        <v>8823</v>
      </c>
      <c r="V2052" s="2"/>
      <c r="W2052" s="2" t="s">
        <v>666</v>
      </c>
      <c r="X2052" s="2" t="s">
        <v>113</v>
      </c>
      <c r="Y2052" s="2" t="s">
        <v>652</v>
      </c>
      <c r="Z2052" s="2" t="s">
        <v>92</v>
      </c>
      <c r="AA2052" s="2" t="s">
        <v>90</v>
      </c>
      <c r="AB2052" s="2"/>
      <c r="AC2052" s="2" t="s">
        <v>114</v>
      </c>
      <c r="AD2052" s="2">
        <v>1</v>
      </c>
      <c r="AE2052" s="2" t="s">
        <v>189</v>
      </c>
      <c r="AF2052" s="2" t="s">
        <v>190</v>
      </c>
      <c r="AG2052" s="2" t="s">
        <v>14</v>
      </c>
      <c r="AH2052" s="2" t="s">
        <v>191</v>
      </c>
      <c r="AI2052" s="2"/>
      <c r="AJ2052" s="2" t="s">
        <v>123</v>
      </c>
      <c r="AK2052" s="2" t="s">
        <v>13</v>
      </c>
      <c r="AL2052" s="2" t="s">
        <v>13</v>
      </c>
      <c r="AM2052" s="2" t="s">
        <v>124</v>
      </c>
      <c r="AN2052" s="2" t="s">
        <v>707</v>
      </c>
      <c r="AO2052" s="22">
        <v>0</v>
      </c>
      <c r="AP2052" s="22">
        <v>0</v>
      </c>
      <c r="AQ2052" s="22">
        <v>0</v>
      </c>
      <c r="AR2052" s="22">
        <v>0</v>
      </c>
      <c r="AS2052" s="25">
        <v>19000</v>
      </c>
      <c r="AT2052" s="25">
        <v>0</v>
      </c>
      <c r="AU2052" s="25">
        <v>21319.52</v>
      </c>
      <c r="AV2052" s="25">
        <v>0</v>
      </c>
      <c r="AW2052" s="25">
        <v>19000</v>
      </c>
      <c r="AX2052" s="25">
        <v>21319.52</v>
      </c>
      <c r="AY2052" s="25">
        <v>2319.52</v>
      </c>
    </row>
    <row r="2053" spans="2:51">
      <c r="B2053" s="5" t="s">
        <v>17</v>
      </c>
      <c r="C2053" s="2" t="s">
        <v>524</v>
      </c>
      <c r="D2053" s="2" t="s">
        <v>100</v>
      </c>
      <c r="E2053" s="2" t="s">
        <v>7127</v>
      </c>
      <c r="F2053" s="2" t="s">
        <v>88</v>
      </c>
      <c r="G2053" s="3">
        <v>46258</v>
      </c>
      <c r="H2053" s="2" t="s">
        <v>8824</v>
      </c>
      <c r="I2053" s="3">
        <v>46257</v>
      </c>
      <c r="J2053" s="2" t="s">
        <v>8825</v>
      </c>
      <c r="K2053" s="2" t="s">
        <v>208</v>
      </c>
      <c r="L2053" s="2"/>
      <c r="M2053" s="2" t="s">
        <v>90</v>
      </c>
      <c r="N2053" s="3"/>
      <c r="O2053" s="2"/>
      <c r="P2053" s="2"/>
      <c r="Q2053" s="2" t="s">
        <v>22</v>
      </c>
      <c r="R2053" s="2" t="s">
        <v>22</v>
      </c>
      <c r="S2053" s="2"/>
      <c r="T2053" s="3">
        <v>46257</v>
      </c>
      <c r="U2053" s="2" t="s">
        <v>8826</v>
      </c>
      <c r="V2053" s="2"/>
      <c r="W2053" s="2" t="s">
        <v>211</v>
      </c>
      <c r="X2053" s="2" t="s">
        <v>91</v>
      </c>
      <c r="Y2053" s="2" t="s">
        <v>35</v>
      </c>
      <c r="Z2053" s="2" t="s">
        <v>149</v>
      </c>
      <c r="AA2053" s="2" t="s">
        <v>90</v>
      </c>
      <c r="AB2053" s="2"/>
      <c r="AC2053" s="2" t="s">
        <v>114</v>
      </c>
      <c r="AD2053" s="2">
        <v>1</v>
      </c>
      <c r="AE2053" s="2" t="s">
        <v>189</v>
      </c>
      <c r="AF2053" s="2" t="s">
        <v>190</v>
      </c>
      <c r="AG2053" s="2" t="s">
        <v>14</v>
      </c>
      <c r="AH2053" s="2" t="s">
        <v>191</v>
      </c>
      <c r="AI2053" s="2"/>
      <c r="AJ2053" s="2" t="s">
        <v>1355</v>
      </c>
      <c r="AK2053" s="2" t="s">
        <v>1356</v>
      </c>
      <c r="AL2053" s="2" t="s">
        <v>1356</v>
      </c>
      <c r="AM2053" s="2" t="s">
        <v>1357</v>
      </c>
      <c r="AN2053" s="2" t="s">
        <v>8827</v>
      </c>
      <c r="AO2053" s="22">
        <v>0</v>
      </c>
      <c r="AP2053" s="22">
        <v>1510</v>
      </c>
      <c r="AQ2053" s="22">
        <v>1510</v>
      </c>
      <c r="AR2053" s="22">
        <v>0</v>
      </c>
      <c r="AS2053" s="25">
        <v>55444.81</v>
      </c>
      <c r="AT2053" s="25">
        <v>0</v>
      </c>
      <c r="AU2053" s="25">
        <v>55973.4</v>
      </c>
      <c r="AV2053" s="25">
        <v>0</v>
      </c>
      <c r="AW2053" s="25">
        <v>55444.81</v>
      </c>
      <c r="AX2053" s="25">
        <v>55973.4</v>
      </c>
      <c r="AY2053" s="25">
        <v>528.59</v>
      </c>
    </row>
    <row r="2054" spans="2:51" hidden="1">
      <c r="B2054" s="5" t="s">
        <v>18</v>
      </c>
      <c r="C2054" s="2" t="s">
        <v>107</v>
      </c>
      <c r="D2054" s="2" t="s">
        <v>100</v>
      </c>
      <c r="E2054" s="2"/>
      <c r="F2054" s="2" t="s">
        <v>88</v>
      </c>
      <c r="G2054" s="3">
        <v>46258</v>
      </c>
      <c r="H2054" s="2" t="s">
        <v>8828</v>
      </c>
      <c r="I2054" s="3">
        <v>46258</v>
      </c>
      <c r="J2054" s="2" t="s">
        <v>8829</v>
      </c>
      <c r="K2054" s="2"/>
      <c r="L2054" s="2"/>
      <c r="M2054" s="2" t="s">
        <v>90</v>
      </c>
      <c r="N2054" s="3"/>
      <c r="O2054" s="2"/>
      <c r="P2054" s="2"/>
      <c r="Q2054" s="2" t="s">
        <v>537</v>
      </c>
      <c r="R2054" s="2" t="s">
        <v>537</v>
      </c>
      <c r="S2054" s="2"/>
      <c r="T2054" s="3"/>
      <c r="U2054" s="2"/>
      <c r="V2054" s="2"/>
      <c r="W2054" s="2" t="s">
        <v>723</v>
      </c>
      <c r="X2054" s="2" t="s">
        <v>101</v>
      </c>
      <c r="Y2054" s="2" t="s">
        <v>724</v>
      </c>
      <c r="Z2054" s="2" t="s">
        <v>92</v>
      </c>
      <c r="AA2054" s="2" t="s">
        <v>90</v>
      </c>
      <c r="AB2054" s="2"/>
      <c r="AC2054" s="2" t="s">
        <v>93</v>
      </c>
      <c r="AD2054" s="2">
        <v>1</v>
      </c>
      <c r="AE2054" s="2" t="s">
        <v>108</v>
      </c>
      <c r="AF2054" s="2" t="s">
        <v>109</v>
      </c>
      <c r="AG2054" s="2" t="s">
        <v>103</v>
      </c>
      <c r="AH2054" s="2" t="s">
        <v>106</v>
      </c>
      <c r="AI2054" s="2" t="s">
        <v>109</v>
      </c>
      <c r="AJ2054" s="2" t="s">
        <v>110</v>
      </c>
      <c r="AK2054" s="2" t="s">
        <v>111</v>
      </c>
      <c r="AL2054" s="2" t="s">
        <v>103</v>
      </c>
      <c r="AM2054" s="2" t="s">
        <v>104</v>
      </c>
      <c r="AN2054" s="2" t="s">
        <v>8830</v>
      </c>
      <c r="AO2054" s="22">
        <v>0</v>
      </c>
      <c r="AP2054" s="22">
        <v>0</v>
      </c>
      <c r="AQ2054" s="22">
        <v>0</v>
      </c>
      <c r="AR2054" s="22">
        <v>0</v>
      </c>
      <c r="AS2054" s="25">
        <v>8300</v>
      </c>
      <c r="AT2054" s="25">
        <v>0</v>
      </c>
      <c r="AU2054" s="25">
        <v>9899.1200000000008</v>
      </c>
      <c r="AV2054" s="25">
        <v>0</v>
      </c>
      <c r="AW2054" s="25">
        <v>8300</v>
      </c>
      <c r="AX2054" s="25">
        <v>9899.1200000000008</v>
      </c>
      <c r="AY2054" s="25">
        <v>1599.12</v>
      </c>
    </row>
    <row r="2055" spans="2:51" hidden="1">
      <c r="B2055" s="5" t="s">
        <v>18</v>
      </c>
      <c r="C2055" s="2" t="s">
        <v>99</v>
      </c>
      <c r="D2055" s="2" t="s">
        <v>100</v>
      </c>
      <c r="E2055" s="2"/>
      <c r="F2055" s="2"/>
      <c r="G2055" s="3">
        <v>46258</v>
      </c>
      <c r="H2055" s="2" t="s">
        <v>8831</v>
      </c>
      <c r="I2055" s="3">
        <v>46258</v>
      </c>
      <c r="J2055" s="2" t="s">
        <v>8832</v>
      </c>
      <c r="K2055" s="2"/>
      <c r="L2055" s="2"/>
      <c r="M2055" s="2" t="s">
        <v>90</v>
      </c>
      <c r="N2055" s="3"/>
      <c r="O2055" s="2" t="s">
        <v>8833</v>
      </c>
      <c r="P2055" s="2"/>
      <c r="Q2055" s="2" t="s">
        <v>32</v>
      </c>
      <c r="R2055" s="2" t="s">
        <v>32</v>
      </c>
      <c r="S2055" s="2"/>
      <c r="T2055" s="3">
        <v>46258</v>
      </c>
      <c r="U2055" s="2" t="s">
        <v>8834</v>
      </c>
      <c r="V2055" s="2"/>
      <c r="W2055" s="2" t="s">
        <v>8835</v>
      </c>
      <c r="X2055" s="2" t="s">
        <v>91</v>
      </c>
      <c r="Y2055" s="2" t="s">
        <v>8836</v>
      </c>
      <c r="Z2055" s="2" t="s">
        <v>92</v>
      </c>
      <c r="AA2055" s="2" t="s">
        <v>90</v>
      </c>
      <c r="AB2055" s="2"/>
      <c r="AC2055" s="2" t="s">
        <v>114</v>
      </c>
      <c r="AD2055" s="2">
        <v>1</v>
      </c>
      <c r="AE2055" s="2" t="s">
        <v>138</v>
      </c>
      <c r="AF2055" s="2" t="s">
        <v>103</v>
      </c>
      <c r="AG2055" s="2" t="s">
        <v>103</v>
      </c>
      <c r="AH2055" s="2" t="s">
        <v>139</v>
      </c>
      <c r="AI2055" s="2" t="s">
        <v>8837</v>
      </c>
      <c r="AJ2055" s="2" t="s">
        <v>160</v>
      </c>
      <c r="AK2055" s="2" t="s">
        <v>161</v>
      </c>
      <c r="AL2055" s="2" t="s">
        <v>161</v>
      </c>
      <c r="AM2055" s="2" t="s">
        <v>8838</v>
      </c>
      <c r="AN2055" s="2"/>
      <c r="AO2055" s="22">
        <v>0</v>
      </c>
      <c r="AP2055" s="22">
        <v>0</v>
      </c>
      <c r="AQ2055" s="22">
        <v>0</v>
      </c>
      <c r="AR2055" s="22">
        <v>0</v>
      </c>
      <c r="AS2055" s="25">
        <v>32000</v>
      </c>
      <c r="AT2055" s="25">
        <v>0</v>
      </c>
      <c r="AU2055" s="25">
        <v>43011</v>
      </c>
      <c r="AV2055" s="25">
        <v>0</v>
      </c>
      <c r="AW2055" s="25">
        <v>32000</v>
      </c>
      <c r="AX2055" s="25">
        <v>43011</v>
      </c>
      <c r="AY2055" s="25">
        <v>11011</v>
      </c>
    </row>
    <row r="2056" spans="2:51" hidden="1">
      <c r="B2056" s="5" t="s">
        <v>18</v>
      </c>
      <c r="C2056" s="2" t="s">
        <v>99</v>
      </c>
      <c r="D2056" s="2" t="s">
        <v>100</v>
      </c>
      <c r="E2056" s="2"/>
      <c r="F2056" s="2"/>
      <c r="G2056" s="3">
        <v>46258</v>
      </c>
      <c r="H2056" s="2" t="s">
        <v>8839</v>
      </c>
      <c r="I2056" s="3">
        <v>46258</v>
      </c>
      <c r="J2056" s="2" t="s">
        <v>8840</v>
      </c>
      <c r="K2056" s="2"/>
      <c r="L2056" s="2"/>
      <c r="M2056" s="2" t="s">
        <v>90</v>
      </c>
      <c r="N2056" s="3"/>
      <c r="O2056" s="2"/>
      <c r="P2056" s="2"/>
      <c r="Q2056" s="2" t="s">
        <v>486</v>
      </c>
      <c r="R2056" s="2" t="s">
        <v>486</v>
      </c>
      <c r="S2056" s="2" t="s">
        <v>486</v>
      </c>
      <c r="T2056" s="3"/>
      <c r="U2056" s="2"/>
      <c r="V2056" s="2"/>
      <c r="W2056" s="2" t="s">
        <v>7646</v>
      </c>
      <c r="X2056" s="2" t="s">
        <v>1178</v>
      </c>
      <c r="Y2056" s="2" t="s">
        <v>519</v>
      </c>
      <c r="Z2056" s="2" t="s">
        <v>92</v>
      </c>
      <c r="AA2056" s="2" t="s">
        <v>90</v>
      </c>
      <c r="AB2056" s="2"/>
      <c r="AC2056" s="2" t="s">
        <v>93</v>
      </c>
      <c r="AD2056" s="2">
        <v>1</v>
      </c>
      <c r="AE2056" s="2" t="s">
        <v>102</v>
      </c>
      <c r="AF2056" s="2" t="s">
        <v>102</v>
      </c>
      <c r="AG2056" s="2" t="s">
        <v>103</v>
      </c>
      <c r="AH2056" s="2" t="s">
        <v>104</v>
      </c>
      <c r="AI2056" s="2"/>
      <c r="AJ2056" s="2" t="s">
        <v>105</v>
      </c>
      <c r="AK2056" s="2" t="s">
        <v>484</v>
      </c>
      <c r="AL2056" s="2" t="s">
        <v>103</v>
      </c>
      <c r="AM2056" s="2" t="s">
        <v>106</v>
      </c>
      <c r="AN2056" s="2" t="s">
        <v>5653</v>
      </c>
      <c r="AO2056" s="22">
        <v>0</v>
      </c>
      <c r="AP2056" s="22">
        <v>0</v>
      </c>
      <c r="AQ2056" s="22">
        <v>0</v>
      </c>
      <c r="AR2056" s="22">
        <v>0</v>
      </c>
      <c r="AS2056" s="25">
        <v>14500</v>
      </c>
      <c r="AT2056" s="25">
        <v>0</v>
      </c>
      <c r="AU2056" s="25">
        <v>16118</v>
      </c>
      <c r="AV2056" s="25">
        <v>0</v>
      </c>
      <c r="AW2056" s="25">
        <v>14500</v>
      </c>
      <c r="AX2056" s="25">
        <v>16118</v>
      </c>
      <c r="AY2056" s="25">
        <v>1618</v>
      </c>
    </row>
    <row r="2057" spans="2:51" hidden="1">
      <c r="B2057" s="5" t="s">
        <v>18</v>
      </c>
      <c r="C2057" s="2" t="s">
        <v>99</v>
      </c>
      <c r="D2057" s="2" t="s">
        <v>100</v>
      </c>
      <c r="E2057" s="2"/>
      <c r="F2057" s="2"/>
      <c r="G2057" s="3">
        <v>46258</v>
      </c>
      <c r="H2057" s="2" t="s">
        <v>8841</v>
      </c>
      <c r="I2057" s="3">
        <v>46258</v>
      </c>
      <c r="J2057" s="2" t="s">
        <v>8842</v>
      </c>
      <c r="K2057" s="2"/>
      <c r="L2057" s="2"/>
      <c r="M2057" s="2" t="s">
        <v>90</v>
      </c>
      <c r="N2057" s="3"/>
      <c r="O2057" s="2"/>
      <c r="P2057" s="2"/>
      <c r="Q2057" s="2" t="s">
        <v>486</v>
      </c>
      <c r="R2057" s="2" t="s">
        <v>486</v>
      </c>
      <c r="S2057" s="2" t="s">
        <v>486</v>
      </c>
      <c r="T2057" s="3"/>
      <c r="U2057" s="2"/>
      <c r="V2057" s="2"/>
      <c r="W2057" s="2" t="s">
        <v>687</v>
      </c>
      <c r="X2057" s="2" t="s">
        <v>91</v>
      </c>
      <c r="Y2057" s="2" t="s">
        <v>519</v>
      </c>
      <c r="Z2057" s="2" t="s">
        <v>92</v>
      </c>
      <c r="AA2057" s="2" t="s">
        <v>90</v>
      </c>
      <c r="AB2057" s="2"/>
      <c r="AC2057" s="2" t="s">
        <v>93</v>
      </c>
      <c r="AD2057" s="2">
        <v>1</v>
      </c>
      <c r="AE2057" s="2" t="s">
        <v>102</v>
      </c>
      <c r="AF2057" s="2" t="s">
        <v>102</v>
      </c>
      <c r="AG2057" s="2" t="s">
        <v>103</v>
      </c>
      <c r="AH2057" s="2" t="s">
        <v>104</v>
      </c>
      <c r="AI2057" s="2"/>
      <c r="AJ2057" s="2" t="s">
        <v>105</v>
      </c>
      <c r="AK2057" s="2" t="s">
        <v>484</v>
      </c>
      <c r="AL2057" s="2" t="s">
        <v>103</v>
      </c>
      <c r="AM2057" s="2" t="s">
        <v>106</v>
      </c>
      <c r="AN2057" s="2" t="s">
        <v>5653</v>
      </c>
      <c r="AO2057" s="22">
        <v>0</v>
      </c>
      <c r="AP2057" s="22">
        <v>0</v>
      </c>
      <c r="AQ2057" s="22">
        <v>0</v>
      </c>
      <c r="AR2057" s="22">
        <v>0</v>
      </c>
      <c r="AS2057" s="25">
        <v>14500</v>
      </c>
      <c r="AT2057" s="25">
        <v>0</v>
      </c>
      <c r="AU2057" s="25">
        <v>16118</v>
      </c>
      <c r="AV2057" s="25">
        <v>0</v>
      </c>
      <c r="AW2057" s="25">
        <v>14500</v>
      </c>
      <c r="AX2057" s="25">
        <v>16118</v>
      </c>
      <c r="AY2057" s="25">
        <v>1618</v>
      </c>
    </row>
    <row r="2058" spans="2:51" hidden="1">
      <c r="B2058" s="5" t="s">
        <v>18</v>
      </c>
      <c r="C2058" s="2" t="s">
        <v>99</v>
      </c>
      <c r="D2058" s="2"/>
      <c r="E2058" s="2"/>
      <c r="F2058" s="2"/>
      <c r="G2058" s="3">
        <v>46258</v>
      </c>
      <c r="H2058" s="2" t="s">
        <v>8843</v>
      </c>
      <c r="I2058" s="3">
        <v>46258</v>
      </c>
      <c r="J2058" s="2" t="s">
        <v>8844</v>
      </c>
      <c r="K2058" s="2"/>
      <c r="L2058" s="2"/>
      <c r="M2058" s="2" t="s">
        <v>90</v>
      </c>
      <c r="N2058" s="3"/>
      <c r="O2058" s="2" t="s">
        <v>8845</v>
      </c>
      <c r="P2058" s="2"/>
      <c r="Q2058" s="2" t="s">
        <v>34</v>
      </c>
      <c r="R2058" s="2" t="s">
        <v>34</v>
      </c>
      <c r="S2058" s="2"/>
      <c r="T2058" s="3"/>
      <c r="U2058" s="2"/>
      <c r="V2058" s="2"/>
      <c r="W2058" s="2" t="s">
        <v>8846</v>
      </c>
      <c r="X2058" s="2" t="s">
        <v>91</v>
      </c>
      <c r="Y2058" s="2" t="s">
        <v>383</v>
      </c>
      <c r="Z2058" s="2" t="s">
        <v>92</v>
      </c>
      <c r="AA2058" s="2" t="s">
        <v>90</v>
      </c>
      <c r="AB2058" s="2"/>
      <c r="AC2058" s="2" t="s">
        <v>114</v>
      </c>
      <c r="AD2058" s="2">
        <v>1</v>
      </c>
      <c r="AE2058" s="2" t="s">
        <v>212</v>
      </c>
      <c r="AF2058" s="2" t="s">
        <v>213</v>
      </c>
      <c r="AG2058" s="2" t="s">
        <v>103</v>
      </c>
      <c r="AH2058" s="2" t="s">
        <v>214</v>
      </c>
      <c r="AI2058" s="2" t="s">
        <v>215</v>
      </c>
      <c r="AJ2058" s="2" t="s">
        <v>179</v>
      </c>
      <c r="AK2058" s="2" t="s">
        <v>8</v>
      </c>
      <c r="AL2058" s="2" t="s">
        <v>8</v>
      </c>
      <c r="AM2058" s="2" t="s">
        <v>712</v>
      </c>
      <c r="AN2058" s="2"/>
      <c r="AO2058" s="22">
        <v>0</v>
      </c>
      <c r="AP2058" s="22">
        <v>0</v>
      </c>
      <c r="AQ2058" s="22">
        <v>0</v>
      </c>
      <c r="AR2058" s="22">
        <v>0</v>
      </c>
      <c r="AS2058" s="25">
        <v>23000</v>
      </c>
      <c r="AT2058" s="25">
        <v>0</v>
      </c>
      <c r="AU2058" s="25">
        <v>31617</v>
      </c>
      <c r="AV2058" s="25">
        <v>0</v>
      </c>
      <c r="AW2058" s="25">
        <v>23000</v>
      </c>
      <c r="AX2058" s="25">
        <v>31617</v>
      </c>
      <c r="AY2058" s="25">
        <v>8617</v>
      </c>
    </row>
    <row r="2059" spans="2:51" hidden="1">
      <c r="B2059" s="5" t="s">
        <v>18</v>
      </c>
      <c r="C2059" s="2" t="s">
        <v>99</v>
      </c>
      <c r="D2059" s="2"/>
      <c r="E2059" s="2"/>
      <c r="F2059" s="2"/>
      <c r="G2059" s="3">
        <v>46258</v>
      </c>
      <c r="H2059" s="2" t="s">
        <v>8847</v>
      </c>
      <c r="I2059" s="3">
        <v>46258</v>
      </c>
      <c r="J2059" s="2" t="s">
        <v>8848</v>
      </c>
      <c r="K2059" s="2"/>
      <c r="L2059" s="2"/>
      <c r="M2059" s="2" t="s">
        <v>90</v>
      </c>
      <c r="N2059" s="3"/>
      <c r="O2059" s="2" t="s">
        <v>8849</v>
      </c>
      <c r="P2059" s="2"/>
      <c r="Q2059" s="2" t="s">
        <v>34</v>
      </c>
      <c r="R2059" s="2" t="s">
        <v>34</v>
      </c>
      <c r="S2059" s="2"/>
      <c r="T2059" s="3"/>
      <c r="U2059" s="2"/>
      <c r="V2059" s="2"/>
      <c r="W2059" s="2" t="s">
        <v>8850</v>
      </c>
      <c r="X2059" s="2" t="s">
        <v>91</v>
      </c>
      <c r="Y2059" s="2" t="s">
        <v>383</v>
      </c>
      <c r="Z2059" s="2" t="s">
        <v>92</v>
      </c>
      <c r="AA2059" s="2" t="s">
        <v>90</v>
      </c>
      <c r="AB2059" s="2"/>
      <c r="AC2059" s="2" t="s">
        <v>114</v>
      </c>
      <c r="AD2059" s="2">
        <v>1</v>
      </c>
      <c r="AE2059" s="2" t="s">
        <v>212</v>
      </c>
      <c r="AF2059" s="2" t="s">
        <v>213</v>
      </c>
      <c r="AG2059" s="2" t="s">
        <v>103</v>
      </c>
      <c r="AH2059" s="2" t="s">
        <v>214</v>
      </c>
      <c r="AI2059" s="2" t="s">
        <v>215</v>
      </c>
      <c r="AJ2059" s="2" t="s">
        <v>179</v>
      </c>
      <c r="AK2059" s="2" t="s">
        <v>8</v>
      </c>
      <c r="AL2059" s="2" t="s">
        <v>8</v>
      </c>
      <c r="AM2059" s="2" t="s">
        <v>712</v>
      </c>
      <c r="AN2059" s="2"/>
      <c r="AO2059" s="22">
        <v>0</v>
      </c>
      <c r="AP2059" s="22">
        <v>0</v>
      </c>
      <c r="AQ2059" s="22">
        <v>0</v>
      </c>
      <c r="AR2059" s="22">
        <v>0</v>
      </c>
      <c r="AS2059" s="25">
        <v>23000</v>
      </c>
      <c r="AT2059" s="25">
        <v>0</v>
      </c>
      <c r="AU2059" s="25">
        <v>31617</v>
      </c>
      <c r="AV2059" s="25">
        <v>0</v>
      </c>
      <c r="AW2059" s="25">
        <v>23000</v>
      </c>
      <c r="AX2059" s="25">
        <v>31617</v>
      </c>
      <c r="AY2059" s="25">
        <v>8617</v>
      </c>
    </row>
    <row r="2060" spans="2:51" hidden="1">
      <c r="B2060" s="5" t="s">
        <v>18</v>
      </c>
      <c r="C2060" s="2" t="s">
        <v>99</v>
      </c>
      <c r="D2060" s="2"/>
      <c r="E2060" s="2"/>
      <c r="F2060" s="2"/>
      <c r="G2060" s="3">
        <v>46258</v>
      </c>
      <c r="H2060" s="2" t="s">
        <v>8851</v>
      </c>
      <c r="I2060" s="3">
        <v>46258</v>
      </c>
      <c r="J2060" s="2" t="s">
        <v>8852</v>
      </c>
      <c r="K2060" s="2"/>
      <c r="L2060" s="2"/>
      <c r="M2060" s="2" t="s">
        <v>90</v>
      </c>
      <c r="N2060" s="3"/>
      <c r="O2060" s="2" t="s">
        <v>8853</v>
      </c>
      <c r="P2060" s="2"/>
      <c r="Q2060" s="2" t="s">
        <v>34</v>
      </c>
      <c r="R2060" s="2" t="s">
        <v>34</v>
      </c>
      <c r="S2060" s="2"/>
      <c r="T2060" s="3"/>
      <c r="U2060" s="2"/>
      <c r="V2060" s="2"/>
      <c r="W2060" s="2" t="s">
        <v>1128</v>
      </c>
      <c r="X2060" s="2" t="s">
        <v>113</v>
      </c>
      <c r="Y2060" s="2" t="s">
        <v>1129</v>
      </c>
      <c r="Z2060" s="2" t="s">
        <v>92</v>
      </c>
      <c r="AA2060" s="2" t="s">
        <v>90</v>
      </c>
      <c r="AB2060" s="2"/>
      <c r="AC2060" s="2" t="s">
        <v>114</v>
      </c>
      <c r="AD2060" s="2">
        <v>1</v>
      </c>
      <c r="AE2060" s="2" t="s">
        <v>212</v>
      </c>
      <c r="AF2060" s="2" t="s">
        <v>213</v>
      </c>
      <c r="AG2060" s="2" t="s">
        <v>103</v>
      </c>
      <c r="AH2060" s="2" t="s">
        <v>214</v>
      </c>
      <c r="AI2060" s="2" t="s">
        <v>215</v>
      </c>
      <c r="AJ2060" s="2" t="s">
        <v>179</v>
      </c>
      <c r="AK2060" s="2" t="s">
        <v>8</v>
      </c>
      <c r="AL2060" s="2" t="s">
        <v>8</v>
      </c>
      <c r="AM2060" s="2" t="s">
        <v>712</v>
      </c>
      <c r="AN2060" s="2"/>
      <c r="AO2060" s="22">
        <v>0</v>
      </c>
      <c r="AP2060" s="22">
        <v>0</v>
      </c>
      <c r="AQ2060" s="22">
        <v>0</v>
      </c>
      <c r="AR2060" s="22">
        <v>0</v>
      </c>
      <c r="AS2060" s="25">
        <v>23000</v>
      </c>
      <c r="AT2060" s="25">
        <v>0</v>
      </c>
      <c r="AU2060" s="25">
        <v>31617</v>
      </c>
      <c r="AV2060" s="25">
        <v>0</v>
      </c>
      <c r="AW2060" s="25">
        <v>23000</v>
      </c>
      <c r="AX2060" s="25">
        <v>31617</v>
      </c>
      <c r="AY2060" s="25">
        <v>8617</v>
      </c>
    </row>
    <row r="2061" spans="2:51" hidden="1">
      <c r="B2061" s="5" t="s">
        <v>18</v>
      </c>
      <c r="C2061" s="2" t="s">
        <v>99</v>
      </c>
      <c r="D2061" s="2"/>
      <c r="E2061" s="2"/>
      <c r="F2061" s="2"/>
      <c r="G2061" s="3">
        <v>46258</v>
      </c>
      <c r="H2061" s="2" t="s">
        <v>8854</v>
      </c>
      <c r="I2061" s="3">
        <v>46258</v>
      </c>
      <c r="J2061" s="2" t="s">
        <v>8855</v>
      </c>
      <c r="K2061" s="2"/>
      <c r="L2061" s="2"/>
      <c r="M2061" s="2" t="s">
        <v>90</v>
      </c>
      <c r="N2061" s="3"/>
      <c r="O2061" s="2" t="s">
        <v>8856</v>
      </c>
      <c r="P2061" s="2"/>
      <c r="Q2061" s="2" t="s">
        <v>34</v>
      </c>
      <c r="R2061" s="2" t="s">
        <v>34</v>
      </c>
      <c r="S2061" s="2"/>
      <c r="T2061" s="3"/>
      <c r="U2061" s="2"/>
      <c r="V2061" s="2"/>
      <c r="W2061" s="2" t="s">
        <v>1079</v>
      </c>
      <c r="X2061" s="2" t="s">
        <v>91</v>
      </c>
      <c r="Y2061" s="2" t="s">
        <v>383</v>
      </c>
      <c r="Z2061" s="2" t="s">
        <v>92</v>
      </c>
      <c r="AA2061" s="2" t="s">
        <v>90</v>
      </c>
      <c r="AB2061" s="2"/>
      <c r="AC2061" s="2" t="s">
        <v>114</v>
      </c>
      <c r="AD2061" s="2">
        <v>1</v>
      </c>
      <c r="AE2061" s="2" t="s">
        <v>212</v>
      </c>
      <c r="AF2061" s="2" t="s">
        <v>213</v>
      </c>
      <c r="AG2061" s="2" t="s">
        <v>103</v>
      </c>
      <c r="AH2061" s="2" t="s">
        <v>214</v>
      </c>
      <c r="AI2061" s="2" t="s">
        <v>215</v>
      </c>
      <c r="AJ2061" s="2" t="s">
        <v>179</v>
      </c>
      <c r="AK2061" s="2" t="s">
        <v>8</v>
      </c>
      <c r="AL2061" s="2" t="s">
        <v>8</v>
      </c>
      <c r="AM2061" s="2" t="s">
        <v>712</v>
      </c>
      <c r="AN2061" s="2"/>
      <c r="AO2061" s="22">
        <v>0</v>
      </c>
      <c r="AP2061" s="22">
        <v>0</v>
      </c>
      <c r="AQ2061" s="22">
        <v>0</v>
      </c>
      <c r="AR2061" s="22">
        <v>0</v>
      </c>
      <c r="AS2061" s="25">
        <v>23000</v>
      </c>
      <c r="AT2061" s="25">
        <v>0</v>
      </c>
      <c r="AU2061" s="25">
        <v>31617</v>
      </c>
      <c r="AV2061" s="25">
        <v>0</v>
      </c>
      <c r="AW2061" s="25">
        <v>23000</v>
      </c>
      <c r="AX2061" s="25">
        <v>31617</v>
      </c>
      <c r="AY2061" s="25">
        <v>8617</v>
      </c>
    </row>
    <row r="2062" spans="2:51" hidden="1">
      <c r="B2062" s="5" t="s">
        <v>18</v>
      </c>
      <c r="C2062" s="2" t="s">
        <v>99</v>
      </c>
      <c r="D2062" s="2"/>
      <c r="E2062" s="2"/>
      <c r="F2062" s="2"/>
      <c r="G2062" s="3">
        <v>46258</v>
      </c>
      <c r="H2062" s="2" t="s">
        <v>8857</v>
      </c>
      <c r="I2062" s="3">
        <v>46258</v>
      </c>
      <c r="J2062" s="2" t="s">
        <v>8858</v>
      </c>
      <c r="K2062" s="2"/>
      <c r="L2062" s="2"/>
      <c r="M2062" s="2" t="s">
        <v>90</v>
      </c>
      <c r="N2062" s="3"/>
      <c r="O2062" s="2"/>
      <c r="P2062" s="2"/>
      <c r="Q2062" s="2" t="s">
        <v>30</v>
      </c>
      <c r="R2062" s="2" t="s">
        <v>30</v>
      </c>
      <c r="S2062" s="2"/>
      <c r="T2062" s="3"/>
      <c r="U2062" s="2"/>
      <c r="V2062" s="2"/>
      <c r="W2062" s="2" t="s">
        <v>8859</v>
      </c>
      <c r="X2062" s="2" t="s">
        <v>91</v>
      </c>
      <c r="Y2062" s="2" t="s">
        <v>383</v>
      </c>
      <c r="Z2062" s="2" t="s">
        <v>92</v>
      </c>
      <c r="AA2062" s="2" t="s">
        <v>90</v>
      </c>
      <c r="AB2062" s="2"/>
      <c r="AC2062" s="2" t="s">
        <v>114</v>
      </c>
      <c r="AD2062" s="2">
        <v>1</v>
      </c>
      <c r="AE2062" s="2" t="s">
        <v>212</v>
      </c>
      <c r="AF2062" s="2" t="s">
        <v>213</v>
      </c>
      <c r="AG2062" s="2" t="s">
        <v>103</v>
      </c>
      <c r="AH2062" s="2" t="s">
        <v>214</v>
      </c>
      <c r="AI2062" s="2" t="s">
        <v>215</v>
      </c>
      <c r="AJ2062" s="2" t="s">
        <v>179</v>
      </c>
      <c r="AK2062" s="2" t="s">
        <v>8</v>
      </c>
      <c r="AL2062" s="2" t="s">
        <v>8</v>
      </c>
      <c r="AM2062" s="2" t="s">
        <v>712</v>
      </c>
      <c r="AN2062" s="2"/>
      <c r="AO2062" s="22">
        <v>0</v>
      </c>
      <c r="AP2062" s="22">
        <v>0</v>
      </c>
      <c r="AQ2062" s="22">
        <v>0</v>
      </c>
      <c r="AR2062" s="22">
        <v>0</v>
      </c>
      <c r="AS2062" s="25">
        <v>23000</v>
      </c>
      <c r="AT2062" s="25">
        <v>0</v>
      </c>
      <c r="AU2062" s="25">
        <v>31617</v>
      </c>
      <c r="AV2062" s="25">
        <v>0</v>
      </c>
      <c r="AW2062" s="25">
        <v>23000</v>
      </c>
      <c r="AX2062" s="25">
        <v>31617</v>
      </c>
      <c r="AY2062" s="25">
        <v>8617</v>
      </c>
    </row>
    <row r="2063" spans="2:51">
      <c r="B2063" s="5" t="s">
        <v>18</v>
      </c>
      <c r="C2063" s="2" t="s">
        <v>99</v>
      </c>
      <c r="D2063" s="2" t="s">
        <v>100</v>
      </c>
      <c r="E2063" s="2"/>
      <c r="F2063" s="2"/>
      <c r="G2063" s="3">
        <v>46258</v>
      </c>
      <c r="H2063" s="2" t="s">
        <v>8860</v>
      </c>
      <c r="I2063" s="3">
        <v>46258</v>
      </c>
      <c r="J2063" s="2" t="s">
        <v>8861</v>
      </c>
      <c r="K2063" s="2"/>
      <c r="L2063" s="2"/>
      <c r="M2063" s="2" t="s">
        <v>90</v>
      </c>
      <c r="N2063" s="3"/>
      <c r="O2063" s="2"/>
      <c r="P2063" s="2"/>
      <c r="Q2063" s="2" t="s">
        <v>30</v>
      </c>
      <c r="R2063" s="2" t="s">
        <v>30</v>
      </c>
      <c r="S2063" s="2"/>
      <c r="T2063" s="3"/>
      <c r="U2063" s="2"/>
      <c r="V2063" s="2"/>
      <c r="W2063" s="2" t="s">
        <v>839</v>
      </c>
      <c r="X2063" s="2" t="s">
        <v>91</v>
      </c>
      <c r="Y2063" s="2" t="s">
        <v>840</v>
      </c>
      <c r="Z2063" s="2" t="s">
        <v>149</v>
      </c>
      <c r="AA2063" s="2" t="s">
        <v>90</v>
      </c>
      <c r="AB2063" s="2"/>
      <c r="AC2063" s="2" t="s">
        <v>114</v>
      </c>
      <c r="AD2063" s="2">
        <v>1</v>
      </c>
      <c r="AE2063" s="2" t="s">
        <v>212</v>
      </c>
      <c r="AF2063" s="2" t="s">
        <v>213</v>
      </c>
      <c r="AG2063" s="2" t="s">
        <v>103</v>
      </c>
      <c r="AH2063" s="2" t="s">
        <v>214</v>
      </c>
      <c r="AI2063" s="2" t="s">
        <v>215</v>
      </c>
      <c r="AJ2063" s="2" t="s">
        <v>365</v>
      </c>
      <c r="AK2063" s="2" t="s">
        <v>204</v>
      </c>
      <c r="AL2063" s="2" t="s">
        <v>204</v>
      </c>
      <c r="AM2063" s="2" t="s">
        <v>8862</v>
      </c>
      <c r="AN2063" s="2" t="s">
        <v>8863</v>
      </c>
      <c r="AO2063" s="22">
        <v>0</v>
      </c>
      <c r="AP2063" s="22">
        <v>770</v>
      </c>
      <c r="AQ2063" s="22">
        <v>1253</v>
      </c>
      <c r="AR2063" s="22">
        <v>483</v>
      </c>
      <c r="AS2063" s="25">
        <v>49210.21</v>
      </c>
      <c r="AT2063" s="25">
        <v>0</v>
      </c>
      <c r="AU2063" s="25">
        <v>42821</v>
      </c>
      <c r="AV2063" s="25">
        <v>0</v>
      </c>
      <c r="AW2063" s="25">
        <v>49210.21</v>
      </c>
      <c r="AX2063" s="25">
        <v>42821</v>
      </c>
      <c r="AY2063" s="25">
        <v>-6389.21</v>
      </c>
    </row>
    <row r="2064" spans="2:51">
      <c r="B2064" s="5" t="s">
        <v>18</v>
      </c>
      <c r="C2064" s="2" t="s">
        <v>99</v>
      </c>
      <c r="D2064" s="2" t="s">
        <v>100</v>
      </c>
      <c r="E2064" s="2"/>
      <c r="F2064" s="2"/>
      <c r="G2064" s="3">
        <v>46258</v>
      </c>
      <c r="H2064" s="2" t="s">
        <v>8864</v>
      </c>
      <c r="I2064" s="3">
        <v>46258</v>
      </c>
      <c r="J2064" s="2" t="s">
        <v>8865</v>
      </c>
      <c r="K2064" s="2"/>
      <c r="L2064" s="2"/>
      <c r="M2064" s="2" t="s">
        <v>90</v>
      </c>
      <c r="N2064" s="3"/>
      <c r="O2064" s="2"/>
      <c r="P2064" s="2"/>
      <c r="Q2064" s="2" t="s">
        <v>30</v>
      </c>
      <c r="R2064" s="2" t="s">
        <v>30</v>
      </c>
      <c r="S2064" s="2"/>
      <c r="T2064" s="3"/>
      <c r="U2064" s="2"/>
      <c r="V2064" s="2"/>
      <c r="W2064" s="2" t="s">
        <v>759</v>
      </c>
      <c r="X2064" s="2" t="s">
        <v>91</v>
      </c>
      <c r="Y2064" s="2" t="s">
        <v>754</v>
      </c>
      <c r="Z2064" s="2" t="s">
        <v>149</v>
      </c>
      <c r="AA2064" s="2" t="s">
        <v>90</v>
      </c>
      <c r="AB2064" s="2"/>
      <c r="AC2064" s="2" t="s">
        <v>114</v>
      </c>
      <c r="AD2064" s="2">
        <v>1</v>
      </c>
      <c r="AE2064" s="2" t="s">
        <v>212</v>
      </c>
      <c r="AF2064" s="2" t="s">
        <v>213</v>
      </c>
      <c r="AG2064" s="2" t="s">
        <v>103</v>
      </c>
      <c r="AH2064" s="2" t="s">
        <v>214</v>
      </c>
      <c r="AI2064" s="2" t="s">
        <v>215</v>
      </c>
      <c r="AJ2064" s="2" t="s">
        <v>271</v>
      </c>
      <c r="AK2064" s="2" t="s">
        <v>272</v>
      </c>
      <c r="AL2064" s="2" t="s">
        <v>272</v>
      </c>
      <c r="AM2064" s="2" t="s">
        <v>273</v>
      </c>
      <c r="AN2064" s="2" t="s">
        <v>8866</v>
      </c>
      <c r="AO2064" s="22">
        <v>0</v>
      </c>
      <c r="AP2064" s="22">
        <v>1070</v>
      </c>
      <c r="AQ2064" s="22">
        <v>1867</v>
      </c>
      <c r="AR2064" s="22">
        <v>797</v>
      </c>
      <c r="AS2064" s="25">
        <v>71849.55</v>
      </c>
      <c r="AT2064" s="25">
        <v>0</v>
      </c>
      <c r="AU2064" s="25">
        <v>60700</v>
      </c>
      <c r="AV2064" s="25">
        <v>0</v>
      </c>
      <c r="AW2064" s="25">
        <v>71849.55</v>
      </c>
      <c r="AX2064" s="25">
        <v>60700</v>
      </c>
      <c r="AY2064" s="25">
        <v>-11149.55</v>
      </c>
    </row>
    <row r="2065" spans="2:51">
      <c r="B2065" s="5" t="s">
        <v>18</v>
      </c>
      <c r="C2065" s="2" t="s">
        <v>99</v>
      </c>
      <c r="D2065" s="2" t="s">
        <v>100</v>
      </c>
      <c r="E2065" s="2"/>
      <c r="F2065" s="2"/>
      <c r="G2065" s="3">
        <v>46258</v>
      </c>
      <c r="H2065" s="2" t="s">
        <v>8867</v>
      </c>
      <c r="I2065" s="3">
        <v>46258</v>
      </c>
      <c r="J2065" s="2" t="s">
        <v>8868</v>
      </c>
      <c r="K2065" s="2"/>
      <c r="L2065" s="2"/>
      <c r="M2065" s="2" t="s">
        <v>90</v>
      </c>
      <c r="N2065" s="3"/>
      <c r="O2065" s="2" t="s">
        <v>8869</v>
      </c>
      <c r="P2065" s="2"/>
      <c r="Q2065" s="2" t="s">
        <v>32</v>
      </c>
      <c r="R2065" s="2" t="s">
        <v>32</v>
      </c>
      <c r="S2065" s="2"/>
      <c r="T2065" s="3">
        <v>46258</v>
      </c>
      <c r="U2065" s="2" t="s">
        <v>8870</v>
      </c>
      <c r="V2065" s="2"/>
      <c r="W2065" s="2" t="s">
        <v>942</v>
      </c>
      <c r="X2065" s="2" t="s">
        <v>91</v>
      </c>
      <c r="Y2065" s="2" t="s">
        <v>822</v>
      </c>
      <c r="Z2065" s="2" t="s">
        <v>149</v>
      </c>
      <c r="AA2065" s="2" t="s">
        <v>90</v>
      </c>
      <c r="AB2065" s="2"/>
      <c r="AC2065" s="2" t="s">
        <v>114</v>
      </c>
      <c r="AD2065" s="2">
        <v>1</v>
      </c>
      <c r="AE2065" s="2" t="s">
        <v>1273</v>
      </c>
      <c r="AF2065" s="2" t="s">
        <v>1274</v>
      </c>
      <c r="AG2065" s="2" t="s">
        <v>103</v>
      </c>
      <c r="AH2065" s="2" t="s">
        <v>214</v>
      </c>
      <c r="AI2065" s="2" t="s">
        <v>1275</v>
      </c>
      <c r="AJ2065" s="2" t="s">
        <v>232</v>
      </c>
      <c r="AK2065" s="2" t="s">
        <v>5</v>
      </c>
      <c r="AL2065" s="2" t="s">
        <v>5</v>
      </c>
      <c r="AM2065" s="2" t="s">
        <v>178</v>
      </c>
      <c r="AN2065" s="2"/>
      <c r="AO2065" s="22">
        <v>0</v>
      </c>
      <c r="AP2065" s="22">
        <v>840</v>
      </c>
      <c r="AQ2065" s="22">
        <v>1125</v>
      </c>
      <c r="AR2065" s="22">
        <v>285</v>
      </c>
      <c r="AS2065" s="25">
        <v>48139.75</v>
      </c>
      <c r="AT2065" s="25">
        <v>0</v>
      </c>
      <c r="AU2065" s="25">
        <v>49976</v>
      </c>
      <c r="AV2065" s="25">
        <v>0</v>
      </c>
      <c r="AW2065" s="25">
        <v>48139.75</v>
      </c>
      <c r="AX2065" s="25">
        <v>49976</v>
      </c>
      <c r="AY2065" s="25">
        <v>1836.25</v>
      </c>
    </row>
    <row r="2066" spans="2:51" hidden="1">
      <c r="B2066" s="5" t="s">
        <v>18</v>
      </c>
      <c r="C2066" s="2" t="s">
        <v>107</v>
      </c>
      <c r="D2066" s="2" t="s">
        <v>100</v>
      </c>
      <c r="E2066" s="2"/>
      <c r="F2066" s="2" t="s">
        <v>88</v>
      </c>
      <c r="G2066" s="3">
        <v>46258</v>
      </c>
      <c r="H2066" s="2" t="s">
        <v>8871</v>
      </c>
      <c r="I2066" s="3">
        <v>46258</v>
      </c>
      <c r="J2066" s="2" t="s">
        <v>8872</v>
      </c>
      <c r="K2066" s="2"/>
      <c r="L2066" s="2"/>
      <c r="M2066" s="2" t="s">
        <v>90</v>
      </c>
      <c r="N2066" s="3"/>
      <c r="O2066" s="2"/>
      <c r="P2066" s="2"/>
      <c r="Q2066" s="2" t="s">
        <v>537</v>
      </c>
      <c r="R2066" s="2" t="s">
        <v>537</v>
      </c>
      <c r="S2066" s="2"/>
      <c r="T2066" s="3"/>
      <c r="U2066" s="2"/>
      <c r="V2066" s="2"/>
      <c r="W2066" s="2" t="s">
        <v>274</v>
      </c>
      <c r="X2066" s="2" t="s">
        <v>151</v>
      </c>
      <c r="Y2066" s="2" t="s">
        <v>275</v>
      </c>
      <c r="Z2066" s="2" t="s">
        <v>92</v>
      </c>
      <c r="AA2066" s="2" t="s">
        <v>90</v>
      </c>
      <c r="AB2066" s="2"/>
      <c r="AC2066" s="2" t="s">
        <v>93</v>
      </c>
      <c r="AD2066" s="2">
        <v>1</v>
      </c>
      <c r="AE2066" s="2" t="s">
        <v>108</v>
      </c>
      <c r="AF2066" s="2" t="s">
        <v>109</v>
      </c>
      <c r="AG2066" s="2" t="s">
        <v>103</v>
      </c>
      <c r="AH2066" s="2" t="s">
        <v>106</v>
      </c>
      <c r="AI2066" s="2" t="s">
        <v>109</v>
      </c>
      <c r="AJ2066" s="2" t="s">
        <v>110</v>
      </c>
      <c r="AK2066" s="2" t="s">
        <v>111</v>
      </c>
      <c r="AL2066" s="2" t="s">
        <v>103</v>
      </c>
      <c r="AM2066" s="2" t="s">
        <v>104</v>
      </c>
      <c r="AN2066" s="2" t="s">
        <v>8873</v>
      </c>
      <c r="AO2066" s="22">
        <v>0</v>
      </c>
      <c r="AP2066" s="22">
        <v>0</v>
      </c>
      <c r="AQ2066" s="22">
        <v>0</v>
      </c>
      <c r="AR2066" s="22">
        <v>0</v>
      </c>
      <c r="AS2066" s="25">
        <v>8300</v>
      </c>
      <c r="AT2066" s="25">
        <v>0</v>
      </c>
      <c r="AU2066" s="25">
        <v>9916.89</v>
      </c>
      <c r="AV2066" s="25">
        <v>0</v>
      </c>
      <c r="AW2066" s="25">
        <v>8300</v>
      </c>
      <c r="AX2066" s="25">
        <v>9916.89</v>
      </c>
      <c r="AY2066" s="25">
        <v>1616.89</v>
      </c>
    </row>
    <row r="2067" spans="2:51" hidden="1">
      <c r="B2067" s="5" t="s">
        <v>18</v>
      </c>
      <c r="C2067" s="2" t="s">
        <v>99</v>
      </c>
      <c r="D2067" s="2" t="s">
        <v>100</v>
      </c>
      <c r="E2067" s="2"/>
      <c r="F2067" s="2"/>
      <c r="G2067" s="3">
        <v>46258</v>
      </c>
      <c r="H2067" s="2" t="s">
        <v>8874</v>
      </c>
      <c r="I2067" s="3">
        <v>46258</v>
      </c>
      <c r="J2067" s="2" t="s">
        <v>8875</v>
      </c>
      <c r="K2067" s="2"/>
      <c r="L2067" s="2"/>
      <c r="M2067" s="2" t="s">
        <v>90</v>
      </c>
      <c r="N2067" s="3"/>
      <c r="O2067" s="2" t="s">
        <v>8876</v>
      </c>
      <c r="P2067" s="2"/>
      <c r="Q2067" s="2" t="s">
        <v>26</v>
      </c>
      <c r="R2067" s="2" t="s">
        <v>26</v>
      </c>
      <c r="S2067" s="2"/>
      <c r="T2067" s="3"/>
      <c r="U2067" s="2"/>
      <c r="V2067" s="2"/>
      <c r="W2067" s="2" t="s">
        <v>5267</v>
      </c>
      <c r="X2067" s="2" t="s">
        <v>91</v>
      </c>
      <c r="Y2067" s="2" t="s">
        <v>519</v>
      </c>
      <c r="Z2067" s="2" t="s">
        <v>92</v>
      </c>
      <c r="AA2067" s="2" t="s">
        <v>90</v>
      </c>
      <c r="AB2067" s="2"/>
      <c r="AC2067" s="2" t="s">
        <v>93</v>
      </c>
      <c r="AD2067" s="2">
        <v>1</v>
      </c>
      <c r="AE2067" s="2" t="s">
        <v>692</v>
      </c>
      <c r="AF2067" s="2" t="s">
        <v>693</v>
      </c>
      <c r="AG2067" s="2" t="s">
        <v>103</v>
      </c>
      <c r="AH2067" s="2" t="s">
        <v>2</v>
      </c>
      <c r="AI2067" s="2" t="s">
        <v>699</v>
      </c>
      <c r="AJ2067" s="2" t="s">
        <v>731</v>
      </c>
      <c r="AK2067" s="2" t="s">
        <v>732</v>
      </c>
      <c r="AL2067" s="2" t="s">
        <v>103</v>
      </c>
      <c r="AM2067" s="2" t="s">
        <v>169</v>
      </c>
      <c r="AN2067" s="2"/>
      <c r="AO2067" s="22">
        <v>0</v>
      </c>
      <c r="AP2067" s="22">
        <v>0</v>
      </c>
      <c r="AQ2067" s="22">
        <v>0</v>
      </c>
      <c r="AR2067" s="22">
        <v>0</v>
      </c>
      <c r="AS2067" s="25">
        <v>5000</v>
      </c>
      <c r="AT2067" s="25">
        <v>0</v>
      </c>
      <c r="AU2067" s="25">
        <v>5729</v>
      </c>
      <c r="AV2067" s="25">
        <v>0</v>
      </c>
      <c r="AW2067" s="25">
        <v>5000</v>
      </c>
      <c r="AX2067" s="25">
        <v>5729</v>
      </c>
      <c r="AY2067" s="25">
        <v>729</v>
      </c>
    </row>
    <row r="2068" spans="2:51" hidden="1">
      <c r="B2068" s="5" t="s">
        <v>18</v>
      </c>
      <c r="C2068" s="2" t="s">
        <v>99</v>
      </c>
      <c r="D2068" s="2" t="s">
        <v>100</v>
      </c>
      <c r="E2068" s="2"/>
      <c r="F2068" s="2"/>
      <c r="G2068" s="3">
        <v>46258</v>
      </c>
      <c r="H2068" s="2" t="s">
        <v>8877</v>
      </c>
      <c r="I2068" s="3">
        <v>46258</v>
      </c>
      <c r="J2068" s="2" t="s">
        <v>8878</v>
      </c>
      <c r="K2068" s="2"/>
      <c r="L2068" s="2"/>
      <c r="M2068" s="2" t="s">
        <v>90</v>
      </c>
      <c r="N2068" s="3"/>
      <c r="O2068" s="2" t="s">
        <v>8879</v>
      </c>
      <c r="P2068" s="2"/>
      <c r="Q2068" s="2" t="s">
        <v>26</v>
      </c>
      <c r="R2068" s="2" t="s">
        <v>26</v>
      </c>
      <c r="S2068" s="2"/>
      <c r="T2068" s="3"/>
      <c r="U2068" s="2"/>
      <c r="V2068" s="2"/>
      <c r="W2068" s="2" t="s">
        <v>5267</v>
      </c>
      <c r="X2068" s="2" t="s">
        <v>91</v>
      </c>
      <c r="Y2068" s="2" t="s">
        <v>519</v>
      </c>
      <c r="Z2068" s="2" t="s">
        <v>92</v>
      </c>
      <c r="AA2068" s="2" t="s">
        <v>90</v>
      </c>
      <c r="AB2068" s="2"/>
      <c r="AC2068" s="2" t="s">
        <v>93</v>
      </c>
      <c r="AD2068" s="2">
        <v>1</v>
      </c>
      <c r="AE2068" s="2" t="s">
        <v>692</v>
      </c>
      <c r="AF2068" s="2" t="s">
        <v>693</v>
      </c>
      <c r="AG2068" s="2" t="s">
        <v>103</v>
      </c>
      <c r="AH2068" s="2" t="s">
        <v>2</v>
      </c>
      <c r="AI2068" s="2" t="s">
        <v>699</v>
      </c>
      <c r="AJ2068" s="2" t="s">
        <v>731</v>
      </c>
      <c r="AK2068" s="2" t="s">
        <v>732</v>
      </c>
      <c r="AL2068" s="2" t="s">
        <v>103</v>
      </c>
      <c r="AM2068" s="2" t="s">
        <v>169</v>
      </c>
      <c r="AN2068" s="2"/>
      <c r="AO2068" s="22">
        <v>0</v>
      </c>
      <c r="AP2068" s="22">
        <v>0</v>
      </c>
      <c r="AQ2068" s="22">
        <v>0</v>
      </c>
      <c r="AR2068" s="22">
        <v>0</v>
      </c>
      <c r="AS2068" s="25">
        <v>5000</v>
      </c>
      <c r="AT2068" s="25">
        <v>0</v>
      </c>
      <c r="AU2068" s="25">
        <v>5729</v>
      </c>
      <c r="AV2068" s="25">
        <v>0</v>
      </c>
      <c r="AW2068" s="25">
        <v>5000</v>
      </c>
      <c r="AX2068" s="25">
        <v>5729</v>
      </c>
      <c r="AY2068" s="25">
        <v>729</v>
      </c>
    </row>
    <row r="2069" spans="2:51" hidden="1">
      <c r="B2069" s="5" t="s">
        <v>18</v>
      </c>
      <c r="C2069" s="2" t="s">
        <v>99</v>
      </c>
      <c r="D2069" s="2" t="s">
        <v>100</v>
      </c>
      <c r="E2069" s="2"/>
      <c r="F2069" s="2"/>
      <c r="G2069" s="3">
        <v>46258</v>
      </c>
      <c r="H2069" s="2" t="s">
        <v>8880</v>
      </c>
      <c r="I2069" s="3">
        <v>46258</v>
      </c>
      <c r="J2069" s="2" t="s">
        <v>8881</v>
      </c>
      <c r="K2069" s="2"/>
      <c r="L2069" s="2"/>
      <c r="M2069" s="2" t="s">
        <v>90</v>
      </c>
      <c r="N2069" s="3"/>
      <c r="O2069" s="2" t="s">
        <v>8882</v>
      </c>
      <c r="P2069" s="2"/>
      <c r="Q2069" s="2" t="s">
        <v>26</v>
      </c>
      <c r="R2069" s="2" t="s">
        <v>26</v>
      </c>
      <c r="S2069" s="2"/>
      <c r="T2069" s="3"/>
      <c r="U2069" s="2"/>
      <c r="V2069" s="2"/>
      <c r="W2069" s="2" t="s">
        <v>579</v>
      </c>
      <c r="X2069" s="2" t="s">
        <v>91</v>
      </c>
      <c r="Y2069" s="2" t="s">
        <v>519</v>
      </c>
      <c r="Z2069" s="2" t="s">
        <v>92</v>
      </c>
      <c r="AA2069" s="2" t="s">
        <v>90</v>
      </c>
      <c r="AB2069" s="2"/>
      <c r="AC2069" s="2" t="s">
        <v>93</v>
      </c>
      <c r="AD2069" s="2">
        <v>1</v>
      </c>
      <c r="AE2069" s="2" t="s">
        <v>692</v>
      </c>
      <c r="AF2069" s="2" t="s">
        <v>693</v>
      </c>
      <c r="AG2069" s="2" t="s">
        <v>103</v>
      </c>
      <c r="AH2069" s="2" t="s">
        <v>2</v>
      </c>
      <c r="AI2069" s="2" t="s">
        <v>699</v>
      </c>
      <c r="AJ2069" s="2" t="s">
        <v>731</v>
      </c>
      <c r="AK2069" s="2" t="s">
        <v>732</v>
      </c>
      <c r="AL2069" s="2" t="s">
        <v>103</v>
      </c>
      <c r="AM2069" s="2" t="s">
        <v>169</v>
      </c>
      <c r="AN2069" s="2"/>
      <c r="AO2069" s="22">
        <v>0</v>
      </c>
      <c r="AP2069" s="22">
        <v>0</v>
      </c>
      <c r="AQ2069" s="22">
        <v>0</v>
      </c>
      <c r="AR2069" s="22">
        <v>0</v>
      </c>
      <c r="AS2069" s="25">
        <v>5000</v>
      </c>
      <c r="AT2069" s="25">
        <v>0</v>
      </c>
      <c r="AU2069" s="25">
        <v>5729</v>
      </c>
      <c r="AV2069" s="25">
        <v>0</v>
      </c>
      <c r="AW2069" s="25">
        <v>5000</v>
      </c>
      <c r="AX2069" s="25">
        <v>5729</v>
      </c>
      <c r="AY2069" s="25">
        <v>729</v>
      </c>
    </row>
    <row r="2070" spans="2:51" hidden="1">
      <c r="B2070" s="5" t="s">
        <v>18</v>
      </c>
      <c r="C2070" s="2" t="s">
        <v>107</v>
      </c>
      <c r="D2070" s="2" t="s">
        <v>100</v>
      </c>
      <c r="E2070" s="2"/>
      <c r="F2070" s="2" t="s">
        <v>88</v>
      </c>
      <c r="G2070" s="3">
        <v>46258</v>
      </c>
      <c r="H2070" s="2" t="s">
        <v>8883</v>
      </c>
      <c r="I2070" s="3">
        <v>46258</v>
      </c>
      <c r="J2070" s="2" t="s">
        <v>8884</v>
      </c>
      <c r="K2070" s="2"/>
      <c r="L2070" s="2"/>
      <c r="M2070" s="2" t="s">
        <v>90</v>
      </c>
      <c r="N2070" s="3"/>
      <c r="O2070" s="2"/>
      <c r="P2070" s="2"/>
      <c r="Q2070" s="2" t="s">
        <v>537</v>
      </c>
      <c r="R2070" s="2" t="s">
        <v>537</v>
      </c>
      <c r="S2070" s="2"/>
      <c r="T2070" s="3"/>
      <c r="U2070" s="2"/>
      <c r="V2070" s="2"/>
      <c r="W2070" s="2" t="s">
        <v>274</v>
      </c>
      <c r="X2070" s="2" t="s">
        <v>151</v>
      </c>
      <c r="Y2070" s="2" t="s">
        <v>275</v>
      </c>
      <c r="Z2070" s="2" t="s">
        <v>92</v>
      </c>
      <c r="AA2070" s="2" t="s">
        <v>90</v>
      </c>
      <c r="AB2070" s="2"/>
      <c r="AC2070" s="2" t="s">
        <v>93</v>
      </c>
      <c r="AD2070" s="2">
        <v>1</v>
      </c>
      <c r="AE2070" s="2" t="s">
        <v>102</v>
      </c>
      <c r="AF2070" s="2" t="s">
        <v>102</v>
      </c>
      <c r="AG2070" s="2" t="s">
        <v>103</v>
      </c>
      <c r="AH2070" s="2" t="s">
        <v>104</v>
      </c>
      <c r="AI2070" s="2"/>
      <c r="AJ2070" s="2" t="s">
        <v>138</v>
      </c>
      <c r="AK2070" s="2" t="s">
        <v>103</v>
      </c>
      <c r="AL2070" s="2" t="s">
        <v>103</v>
      </c>
      <c r="AM2070" s="2" t="s">
        <v>139</v>
      </c>
      <c r="AN2070" s="2" t="s">
        <v>8885</v>
      </c>
      <c r="AO2070" s="22">
        <v>0</v>
      </c>
      <c r="AP2070" s="22">
        <v>0</v>
      </c>
      <c r="AQ2070" s="22">
        <v>0</v>
      </c>
      <c r="AR2070" s="22">
        <v>0</v>
      </c>
      <c r="AS2070" s="25">
        <v>5000</v>
      </c>
      <c r="AT2070" s="25">
        <v>0</v>
      </c>
      <c r="AU2070" s="25">
        <v>7187</v>
      </c>
      <c r="AV2070" s="25">
        <v>0</v>
      </c>
      <c r="AW2070" s="25">
        <v>5000</v>
      </c>
      <c r="AX2070" s="25">
        <v>7187</v>
      </c>
      <c r="AY2070" s="25">
        <v>2187</v>
      </c>
    </row>
    <row r="2071" spans="2:51" hidden="1">
      <c r="B2071" s="5" t="s">
        <v>18</v>
      </c>
      <c r="C2071" s="2" t="s">
        <v>107</v>
      </c>
      <c r="D2071" s="2" t="s">
        <v>100</v>
      </c>
      <c r="E2071" s="2"/>
      <c r="F2071" s="2" t="s">
        <v>88</v>
      </c>
      <c r="G2071" s="3">
        <v>46258</v>
      </c>
      <c r="H2071" s="2" t="s">
        <v>8886</v>
      </c>
      <c r="I2071" s="3">
        <v>46258</v>
      </c>
      <c r="J2071" s="2" t="s">
        <v>8887</v>
      </c>
      <c r="K2071" s="2"/>
      <c r="L2071" s="2"/>
      <c r="M2071" s="2" t="s">
        <v>90</v>
      </c>
      <c r="N2071" s="3"/>
      <c r="O2071" s="2"/>
      <c r="P2071" s="2"/>
      <c r="Q2071" s="2" t="s">
        <v>537</v>
      </c>
      <c r="R2071" s="2" t="s">
        <v>537</v>
      </c>
      <c r="S2071" s="2"/>
      <c r="T2071" s="3"/>
      <c r="U2071" s="2"/>
      <c r="V2071" s="2"/>
      <c r="W2071" s="2" t="s">
        <v>274</v>
      </c>
      <c r="X2071" s="2" t="s">
        <v>151</v>
      </c>
      <c r="Y2071" s="2" t="s">
        <v>275</v>
      </c>
      <c r="Z2071" s="2" t="s">
        <v>92</v>
      </c>
      <c r="AA2071" s="2" t="s">
        <v>90</v>
      </c>
      <c r="AB2071" s="2"/>
      <c r="AC2071" s="2" t="s">
        <v>93</v>
      </c>
      <c r="AD2071" s="2">
        <v>1</v>
      </c>
      <c r="AE2071" s="2" t="s">
        <v>102</v>
      </c>
      <c r="AF2071" s="2" t="s">
        <v>102</v>
      </c>
      <c r="AG2071" s="2" t="s">
        <v>103</v>
      </c>
      <c r="AH2071" s="2" t="s">
        <v>104</v>
      </c>
      <c r="AI2071" s="2"/>
      <c r="AJ2071" s="2" t="s">
        <v>138</v>
      </c>
      <c r="AK2071" s="2" t="s">
        <v>103</v>
      </c>
      <c r="AL2071" s="2" t="s">
        <v>103</v>
      </c>
      <c r="AM2071" s="2" t="s">
        <v>139</v>
      </c>
      <c r="AN2071" s="2" t="s">
        <v>8888</v>
      </c>
      <c r="AO2071" s="22">
        <v>0</v>
      </c>
      <c r="AP2071" s="22">
        <v>0</v>
      </c>
      <c r="AQ2071" s="22">
        <v>0</v>
      </c>
      <c r="AR2071" s="22">
        <v>0</v>
      </c>
      <c r="AS2071" s="25">
        <v>5000</v>
      </c>
      <c r="AT2071" s="25">
        <v>0</v>
      </c>
      <c r="AU2071" s="25">
        <v>7187</v>
      </c>
      <c r="AV2071" s="25">
        <v>0</v>
      </c>
      <c r="AW2071" s="25">
        <v>5000</v>
      </c>
      <c r="AX2071" s="25">
        <v>7187</v>
      </c>
      <c r="AY2071" s="25">
        <v>2187</v>
      </c>
    </row>
    <row r="2072" spans="2:51" hidden="1">
      <c r="B2072" s="5" t="s">
        <v>20</v>
      </c>
      <c r="C2072" s="2" t="s">
        <v>144</v>
      </c>
      <c r="D2072" s="2" t="s">
        <v>100</v>
      </c>
      <c r="E2072" s="2"/>
      <c r="F2072" s="2"/>
      <c r="G2072" s="3">
        <v>46258</v>
      </c>
      <c r="H2072" s="2" t="s">
        <v>8889</v>
      </c>
      <c r="I2072" s="3">
        <v>46258</v>
      </c>
      <c r="J2072" s="2" t="s">
        <v>8890</v>
      </c>
      <c r="K2072" s="2"/>
      <c r="L2072" s="2"/>
      <c r="M2072" s="2" t="s">
        <v>90</v>
      </c>
      <c r="N2072" s="3"/>
      <c r="O2072" s="2"/>
      <c r="P2072" s="2"/>
      <c r="Q2072" s="2" t="s">
        <v>537</v>
      </c>
      <c r="R2072" s="2" t="s">
        <v>537</v>
      </c>
      <c r="S2072" s="2" t="s">
        <v>537</v>
      </c>
      <c r="T2072" s="3">
        <v>46258</v>
      </c>
      <c r="U2072" s="2" t="s">
        <v>8891</v>
      </c>
      <c r="V2072" s="2" t="s">
        <v>8892</v>
      </c>
      <c r="W2072" s="2" t="s">
        <v>723</v>
      </c>
      <c r="X2072" s="2" t="s">
        <v>101</v>
      </c>
      <c r="Y2072" s="2" t="s">
        <v>724</v>
      </c>
      <c r="Z2072" s="2" t="s">
        <v>92</v>
      </c>
      <c r="AA2072" s="2" t="s">
        <v>90</v>
      </c>
      <c r="AB2072" s="2"/>
      <c r="AC2072" s="2" t="s">
        <v>93</v>
      </c>
      <c r="AD2072" s="2">
        <v>1</v>
      </c>
      <c r="AE2072" s="2" t="s">
        <v>320</v>
      </c>
      <c r="AF2072" s="2" t="s">
        <v>320</v>
      </c>
      <c r="AG2072" s="2" t="s">
        <v>103</v>
      </c>
      <c r="AH2072" s="2" t="s">
        <v>281</v>
      </c>
      <c r="AI2072" s="2"/>
      <c r="AJ2072" s="2" t="s">
        <v>102</v>
      </c>
      <c r="AK2072" s="2" t="s">
        <v>102</v>
      </c>
      <c r="AL2072" s="2" t="s">
        <v>103</v>
      </c>
      <c r="AM2072" s="2" t="s">
        <v>104</v>
      </c>
      <c r="AN2072" s="2"/>
      <c r="AO2072" s="22">
        <v>0</v>
      </c>
      <c r="AP2072" s="22">
        <v>0</v>
      </c>
      <c r="AQ2072" s="22">
        <v>0</v>
      </c>
      <c r="AR2072" s="22">
        <v>0</v>
      </c>
      <c r="AS2072" s="25">
        <v>5750</v>
      </c>
      <c r="AT2072" s="25">
        <v>0</v>
      </c>
      <c r="AU2072" s="25">
        <v>7612</v>
      </c>
      <c r="AV2072" s="25">
        <v>0</v>
      </c>
      <c r="AW2072" s="25">
        <v>5750</v>
      </c>
      <c r="AX2072" s="25">
        <v>7612</v>
      </c>
      <c r="AY2072" s="25">
        <v>1862</v>
      </c>
    </row>
    <row r="2073" spans="2:51" hidden="1">
      <c r="B2073" s="5" t="s">
        <v>20</v>
      </c>
      <c r="C2073" s="2" t="s">
        <v>144</v>
      </c>
      <c r="D2073" s="2"/>
      <c r="E2073" s="2"/>
      <c r="F2073" s="2"/>
      <c r="G2073" s="3">
        <v>46258</v>
      </c>
      <c r="H2073" s="2" t="s">
        <v>8893</v>
      </c>
      <c r="I2073" s="3">
        <v>46258</v>
      </c>
      <c r="J2073" s="2" t="s">
        <v>8894</v>
      </c>
      <c r="K2073" s="2"/>
      <c r="L2073" s="2"/>
      <c r="M2073" s="2" t="s">
        <v>90</v>
      </c>
      <c r="N2073" s="3"/>
      <c r="O2073" s="2"/>
      <c r="P2073" s="2"/>
      <c r="Q2073" s="2" t="s">
        <v>31</v>
      </c>
      <c r="R2073" s="2" t="s">
        <v>31</v>
      </c>
      <c r="S2073" s="2" t="s">
        <v>31</v>
      </c>
      <c r="T2073" s="3">
        <v>46258</v>
      </c>
      <c r="U2073" s="2" t="s">
        <v>8895</v>
      </c>
      <c r="V2073" s="2" t="s">
        <v>8896</v>
      </c>
      <c r="W2073" s="2" t="s">
        <v>776</v>
      </c>
      <c r="X2073" s="2" t="s">
        <v>113</v>
      </c>
      <c r="Y2073" s="2" t="s">
        <v>221</v>
      </c>
      <c r="Z2073" s="2" t="s">
        <v>92</v>
      </c>
      <c r="AA2073" s="2" t="s">
        <v>90</v>
      </c>
      <c r="AB2073" s="2"/>
      <c r="AC2073" s="2" t="s">
        <v>114</v>
      </c>
      <c r="AD2073" s="2">
        <v>1</v>
      </c>
      <c r="AE2073" s="2" t="s">
        <v>258</v>
      </c>
      <c r="AF2073" s="2" t="s">
        <v>258</v>
      </c>
      <c r="AG2073" s="2" t="s">
        <v>129</v>
      </c>
      <c r="AH2073" s="2" t="s">
        <v>223</v>
      </c>
      <c r="AI2073" s="2"/>
      <c r="AJ2073" s="2" t="s">
        <v>224</v>
      </c>
      <c r="AK2073" s="2" t="s">
        <v>224</v>
      </c>
      <c r="AL2073" s="2" t="s">
        <v>103</v>
      </c>
      <c r="AM2073" s="2"/>
      <c r="AN2073" s="2"/>
      <c r="AO2073" s="22">
        <v>0</v>
      </c>
      <c r="AP2073" s="22">
        <v>0</v>
      </c>
      <c r="AQ2073" s="22">
        <v>0</v>
      </c>
      <c r="AR2073" s="22">
        <v>0</v>
      </c>
      <c r="AS2073" s="25">
        <v>11494</v>
      </c>
      <c r="AT2073" s="25">
        <v>0</v>
      </c>
      <c r="AU2073" s="25">
        <v>17955</v>
      </c>
      <c r="AV2073" s="25">
        <v>0</v>
      </c>
      <c r="AW2073" s="25">
        <v>11494</v>
      </c>
      <c r="AX2073" s="25">
        <v>17955</v>
      </c>
      <c r="AY2073" s="25">
        <v>6461</v>
      </c>
    </row>
    <row r="2074" spans="2:51" hidden="1">
      <c r="B2074" s="5" t="s">
        <v>20</v>
      </c>
      <c r="C2074" s="2" t="s">
        <v>144</v>
      </c>
      <c r="D2074" s="2"/>
      <c r="E2074" s="2"/>
      <c r="F2074" s="2"/>
      <c r="G2074" s="3">
        <v>46258</v>
      </c>
      <c r="H2074" s="2" t="s">
        <v>8897</v>
      </c>
      <c r="I2074" s="3">
        <v>46258</v>
      </c>
      <c r="J2074" s="2" t="s">
        <v>8898</v>
      </c>
      <c r="K2074" s="2"/>
      <c r="L2074" s="2"/>
      <c r="M2074" s="2" t="s">
        <v>90</v>
      </c>
      <c r="N2074" s="3"/>
      <c r="O2074" s="2"/>
      <c r="P2074" s="2"/>
      <c r="Q2074" s="2" t="s">
        <v>37</v>
      </c>
      <c r="R2074" s="2" t="s">
        <v>37</v>
      </c>
      <c r="S2074" s="2" t="s">
        <v>37</v>
      </c>
      <c r="T2074" s="3">
        <v>46258</v>
      </c>
      <c r="U2074" s="2" t="s">
        <v>8899</v>
      </c>
      <c r="V2074" s="2" t="s">
        <v>8900</v>
      </c>
      <c r="W2074" s="2" t="s">
        <v>785</v>
      </c>
      <c r="X2074" s="2" t="s">
        <v>113</v>
      </c>
      <c r="Y2074" s="2" t="s">
        <v>356</v>
      </c>
      <c r="Z2074" s="2" t="s">
        <v>92</v>
      </c>
      <c r="AA2074" s="2" t="s">
        <v>90</v>
      </c>
      <c r="AB2074" s="2"/>
      <c r="AC2074" s="2" t="s">
        <v>93</v>
      </c>
      <c r="AD2074" s="2">
        <v>1</v>
      </c>
      <c r="AE2074" s="2" t="s">
        <v>352</v>
      </c>
      <c r="AF2074" s="2" t="s">
        <v>352</v>
      </c>
      <c r="AG2074" s="2" t="s">
        <v>103</v>
      </c>
      <c r="AH2074" s="2"/>
      <c r="AI2074" s="2"/>
      <c r="AJ2074" s="2" t="s">
        <v>329</v>
      </c>
      <c r="AK2074" s="2" t="s">
        <v>329</v>
      </c>
      <c r="AL2074" s="2" t="s">
        <v>103</v>
      </c>
      <c r="AM2074" s="2"/>
      <c r="AN2074" s="2"/>
      <c r="AO2074" s="22">
        <v>0</v>
      </c>
      <c r="AP2074" s="22">
        <v>0</v>
      </c>
      <c r="AQ2074" s="22">
        <v>0</v>
      </c>
      <c r="AR2074" s="22">
        <v>0</v>
      </c>
      <c r="AS2074" s="25">
        <v>7735</v>
      </c>
      <c r="AT2074" s="25">
        <v>0</v>
      </c>
      <c r="AU2074" s="25">
        <v>9834</v>
      </c>
      <c r="AV2074" s="25">
        <v>0</v>
      </c>
      <c r="AW2074" s="25">
        <v>7735</v>
      </c>
      <c r="AX2074" s="25">
        <v>9834</v>
      </c>
      <c r="AY2074" s="25">
        <v>2099</v>
      </c>
    </row>
    <row r="2075" spans="2:51" hidden="1">
      <c r="B2075" s="5" t="s">
        <v>20</v>
      </c>
      <c r="C2075" s="2" t="s">
        <v>144</v>
      </c>
      <c r="D2075" s="2"/>
      <c r="E2075" s="2"/>
      <c r="F2075" s="2"/>
      <c r="G2075" s="3">
        <v>46258</v>
      </c>
      <c r="H2075" s="2" t="s">
        <v>8901</v>
      </c>
      <c r="I2075" s="3">
        <v>46258</v>
      </c>
      <c r="J2075" s="2" t="s">
        <v>8902</v>
      </c>
      <c r="K2075" s="2"/>
      <c r="L2075" s="2"/>
      <c r="M2075" s="2" t="s">
        <v>90</v>
      </c>
      <c r="N2075" s="3"/>
      <c r="O2075" s="2"/>
      <c r="P2075" s="2"/>
      <c r="Q2075" s="2" t="s">
        <v>37</v>
      </c>
      <c r="R2075" s="2" t="s">
        <v>37</v>
      </c>
      <c r="S2075" s="2" t="s">
        <v>37</v>
      </c>
      <c r="T2075" s="3">
        <v>46258</v>
      </c>
      <c r="U2075" s="2" t="s">
        <v>8903</v>
      </c>
      <c r="V2075" s="2" t="s">
        <v>8904</v>
      </c>
      <c r="W2075" s="2" t="s">
        <v>517</v>
      </c>
      <c r="X2075" s="2" t="s">
        <v>91</v>
      </c>
      <c r="Y2075" s="2" t="s">
        <v>319</v>
      </c>
      <c r="Z2075" s="2" t="s">
        <v>92</v>
      </c>
      <c r="AA2075" s="2" t="s">
        <v>90</v>
      </c>
      <c r="AB2075" s="2"/>
      <c r="AC2075" s="2" t="s">
        <v>114</v>
      </c>
      <c r="AD2075" s="2">
        <v>1</v>
      </c>
      <c r="AE2075" s="2" t="s">
        <v>8905</v>
      </c>
      <c r="AF2075" s="2" t="s">
        <v>8905</v>
      </c>
      <c r="AG2075" s="2" t="s">
        <v>103</v>
      </c>
      <c r="AH2075" s="2" t="s">
        <v>318</v>
      </c>
      <c r="AI2075" s="2"/>
      <c r="AJ2075" s="2" t="s">
        <v>662</v>
      </c>
      <c r="AK2075" s="2" t="s">
        <v>662</v>
      </c>
      <c r="AL2075" s="2" t="s">
        <v>129</v>
      </c>
      <c r="AM2075" s="2" t="s">
        <v>130</v>
      </c>
      <c r="AN2075" s="2"/>
      <c r="AO2075" s="22">
        <v>0</v>
      </c>
      <c r="AP2075" s="22">
        <v>0</v>
      </c>
      <c r="AQ2075" s="22">
        <v>0</v>
      </c>
      <c r="AR2075" s="22">
        <v>0</v>
      </c>
      <c r="AS2075" s="25">
        <v>15000</v>
      </c>
      <c r="AT2075" s="25">
        <v>0</v>
      </c>
      <c r="AU2075" s="25">
        <v>18000</v>
      </c>
      <c r="AV2075" s="25">
        <v>0</v>
      </c>
      <c r="AW2075" s="25">
        <v>15000</v>
      </c>
      <c r="AX2075" s="25">
        <v>18000</v>
      </c>
      <c r="AY2075" s="25">
        <v>3000</v>
      </c>
    </row>
    <row r="2076" spans="2:51" hidden="1">
      <c r="B2076" s="5" t="s">
        <v>20</v>
      </c>
      <c r="C2076" s="2" t="s">
        <v>144</v>
      </c>
      <c r="D2076" s="2"/>
      <c r="E2076" s="2"/>
      <c r="F2076" s="2"/>
      <c r="G2076" s="3">
        <v>46258</v>
      </c>
      <c r="H2076" s="2" t="s">
        <v>8906</v>
      </c>
      <c r="I2076" s="3">
        <v>46258</v>
      </c>
      <c r="J2076" s="2" t="s">
        <v>8907</v>
      </c>
      <c r="K2076" s="2"/>
      <c r="L2076" s="2"/>
      <c r="M2076" s="2" t="s">
        <v>90</v>
      </c>
      <c r="N2076" s="3"/>
      <c r="O2076" s="2"/>
      <c r="P2076" s="2"/>
      <c r="Q2076" s="2" t="s">
        <v>33</v>
      </c>
      <c r="R2076" s="2" t="s">
        <v>33</v>
      </c>
      <c r="S2076" s="2" t="s">
        <v>33</v>
      </c>
      <c r="T2076" s="3">
        <v>46258</v>
      </c>
      <c r="U2076" s="2" t="s">
        <v>8908</v>
      </c>
      <c r="V2076" s="2" t="s">
        <v>8909</v>
      </c>
      <c r="W2076" s="2" t="s">
        <v>948</v>
      </c>
      <c r="X2076" s="2" t="s">
        <v>113</v>
      </c>
      <c r="Y2076" s="2" t="s">
        <v>221</v>
      </c>
      <c r="Z2076" s="2" t="s">
        <v>92</v>
      </c>
      <c r="AA2076" s="2" t="s">
        <v>90</v>
      </c>
      <c r="AB2076" s="2"/>
      <c r="AC2076" s="2" t="s">
        <v>93</v>
      </c>
      <c r="AD2076" s="2">
        <v>1</v>
      </c>
      <c r="AE2076" s="2" t="s">
        <v>583</v>
      </c>
      <c r="AF2076" s="2" t="s">
        <v>583</v>
      </c>
      <c r="AG2076" s="2" t="s">
        <v>129</v>
      </c>
      <c r="AH2076" s="2" t="s">
        <v>150</v>
      </c>
      <c r="AI2076" s="2" t="s">
        <v>584</v>
      </c>
      <c r="AJ2076" s="2" t="s">
        <v>217</v>
      </c>
      <c r="AK2076" s="2" t="s">
        <v>218</v>
      </c>
      <c r="AL2076" s="2" t="s">
        <v>129</v>
      </c>
      <c r="AM2076" s="2" t="s">
        <v>219</v>
      </c>
      <c r="AN2076" s="2" t="s">
        <v>396</v>
      </c>
      <c r="AO2076" s="22">
        <v>0</v>
      </c>
      <c r="AP2076" s="22">
        <v>0</v>
      </c>
      <c r="AQ2076" s="22">
        <v>0</v>
      </c>
      <c r="AR2076" s="22">
        <v>0</v>
      </c>
      <c r="AS2076" s="25">
        <v>11900</v>
      </c>
      <c r="AT2076" s="25">
        <v>0</v>
      </c>
      <c r="AU2076" s="25">
        <v>13447</v>
      </c>
      <c r="AV2076" s="25">
        <v>0</v>
      </c>
      <c r="AW2076" s="25">
        <v>11900</v>
      </c>
      <c r="AX2076" s="25">
        <v>13447</v>
      </c>
      <c r="AY2076" s="25">
        <v>1547</v>
      </c>
    </row>
    <row r="2077" spans="2:51" hidden="1">
      <c r="B2077" s="5" t="s">
        <v>20</v>
      </c>
      <c r="C2077" s="2" t="s">
        <v>144</v>
      </c>
      <c r="D2077" s="2"/>
      <c r="E2077" s="2"/>
      <c r="F2077" s="2"/>
      <c r="G2077" s="3">
        <v>46258</v>
      </c>
      <c r="H2077" s="2" t="s">
        <v>8910</v>
      </c>
      <c r="I2077" s="3">
        <v>46258</v>
      </c>
      <c r="J2077" s="2" t="s">
        <v>8911</v>
      </c>
      <c r="K2077" s="2"/>
      <c r="L2077" s="2"/>
      <c r="M2077" s="2" t="s">
        <v>90</v>
      </c>
      <c r="N2077" s="3"/>
      <c r="O2077" s="2"/>
      <c r="P2077" s="2"/>
      <c r="Q2077" s="2" t="s">
        <v>1346</v>
      </c>
      <c r="R2077" s="2" t="s">
        <v>1346</v>
      </c>
      <c r="S2077" s="2" t="s">
        <v>1346</v>
      </c>
      <c r="T2077" s="3">
        <v>46258</v>
      </c>
      <c r="U2077" s="2" t="s">
        <v>8912</v>
      </c>
      <c r="V2077" s="2" t="s">
        <v>8913</v>
      </c>
      <c r="W2077" s="2" t="s">
        <v>2129</v>
      </c>
      <c r="X2077" s="2" t="s">
        <v>2130</v>
      </c>
      <c r="Y2077" s="2" t="s">
        <v>221</v>
      </c>
      <c r="Z2077" s="2" t="s">
        <v>92</v>
      </c>
      <c r="AA2077" s="2" t="s">
        <v>90</v>
      </c>
      <c r="AB2077" s="2"/>
      <c r="AC2077" s="2" t="s">
        <v>93</v>
      </c>
      <c r="AD2077" s="2">
        <v>1</v>
      </c>
      <c r="AE2077" s="2" t="s">
        <v>583</v>
      </c>
      <c r="AF2077" s="2" t="s">
        <v>583</v>
      </c>
      <c r="AG2077" s="2" t="s">
        <v>129</v>
      </c>
      <c r="AH2077" s="2" t="s">
        <v>150</v>
      </c>
      <c r="AI2077" s="2" t="s">
        <v>584</v>
      </c>
      <c r="AJ2077" s="2" t="s">
        <v>217</v>
      </c>
      <c r="AK2077" s="2" t="s">
        <v>218</v>
      </c>
      <c r="AL2077" s="2" t="s">
        <v>129</v>
      </c>
      <c r="AM2077" s="2" t="s">
        <v>219</v>
      </c>
      <c r="AN2077" s="2" t="s">
        <v>419</v>
      </c>
      <c r="AO2077" s="22">
        <v>0</v>
      </c>
      <c r="AP2077" s="22">
        <v>0</v>
      </c>
      <c r="AQ2077" s="22">
        <v>0</v>
      </c>
      <c r="AR2077" s="22">
        <v>0</v>
      </c>
      <c r="AS2077" s="25">
        <v>9862</v>
      </c>
      <c r="AT2077" s="25">
        <v>0</v>
      </c>
      <c r="AU2077" s="25">
        <v>13313</v>
      </c>
      <c r="AV2077" s="25">
        <v>0</v>
      </c>
      <c r="AW2077" s="25">
        <v>9862</v>
      </c>
      <c r="AX2077" s="25">
        <v>13313</v>
      </c>
      <c r="AY2077" s="25">
        <v>3451</v>
      </c>
    </row>
    <row r="2078" spans="2:51" hidden="1">
      <c r="B2078" s="5" t="s">
        <v>20</v>
      </c>
      <c r="C2078" s="2" t="s">
        <v>144</v>
      </c>
      <c r="D2078" s="2"/>
      <c r="E2078" s="2"/>
      <c r="F2078" s="2"/>
      <c r="G2078" s="3">
        <v>46258</v>
      </c>
      <c r="H2078" s="2" t="s">
        <v>8914</v>
      </c>
      <c r="I2078" s="3">
        <v>46258</v>
      </c>
      <c r="J2078" s="2" t="s">
        <v>8915</v>
      </c>
      <c r="K2078" s="2"/>
      <c r="L2078" s="2"/>
      <c r="M2078" s="2" t="s">
        <v>90</v>
      </c>
      <c r="N2078" s="3"/>
      <c r="O2078" s="2"/>
      <c r="P2078" s="2"/>
      <c r="Q2078" s="2" t="s">
        <v>1346</v>
      </c>
      <c r="R2078" s="2" t="s">
        <v>1346</v>
      </c>
      <c r="S2078" s="2" t="s">
        <v>1346</v>
      </c>
      <c r="T2078" s="3">
        <v>46258</v>
      </c>
      <c r="U2078" s="2" t="s">
        <v>8916</v>
      </c>
      <c r="V2078" s="2" t="s">
        <v>8917</v>
      </c>
      <c r="W2078" s="2" t="s">
        <v>1302</v>
      </c>
      <c r="X2078" s="2" t="s">
        <v>113</v>
      </c>
      <c r="Y2078" s="2" t="s">
        <v>221</v>
      </c>
      <c r="Z2078" s="2" t="s">
        <v>92</v>
      </c>
      <c r="AA2078" s="2" t="s">
        <v>90</v>
      </c>
      <c r="AB2078" s="2"/>
      <c r="AC2078" s="2" t="s">
        <v>93</v>
      </c>
      <c r="AD2078" s="2">
        <v>1</v>
      </c>
      <c r="AE2078" s="2" t="s">
        <v>583</v>
      </c>
      <c r="AF2078" s="2" t="s">
        <v>583</v>
      </c>
      <c r="AG2078" s="2" t="s">
        <v>129</v>
      </c>
      <c r="AH2078" s="2" t="s">
        <v>150</v>
      </c>
      <c r="AI2078" s="2" t="s">
        <v>584</v>
      </c>
      <c r="AJ2078" s="2" t="s">
        <v>217</v>
      </c>
      <c r="AK2078" s="2" t="s">
        <v>218</v>
      </c>
      <c r="AL2078" s="2" t="s">
        <v>129</v>
      </c>
      <c r="AM2078" s="2" t="s">
        <v>219</v>
      </c>
      <c r="AN2078" s="2" t="s">
        <v>396</v>
      </c>
      <c r="AO2078" s="22">
        <v>0</v>
      </c>
      <c r="AP2078" s="22">
        <v>0</v>
      </c>
      <c r="AQ2078" s="22">
        <v>0</v>
      </c>
      <c r="AR2078" s="22">
        <v>0</v>
      </c>
      <c r="AS2078" s="25">
        <v>7801</v>
      </c>
      <c r="AT2078" s="25">
        <v>0</v>
      </c>
      <c r="AU2078" s="25">
        <v>11313</v>
      </c>
      <c r="AV2078" s="25">
        <v>0</v>
      </c>
      <c r="AW2078" s="25">
        <v>7801</v>
      </c>
      <c r="AX2078" s="25">
        <v>11313</v>
      </c>
      <c r="AY2078" s="25">
        <v>3512</v>
      </c>
    </row>
    <row r="2079" spans="2:51" hidden="1">
      <c r="B2079" s="5" t="s">
        <v>20</v>
      </c>
      <c r="C2079" s="2" t="s">
        <v>144</v>
      </c>
      <c r="D2079" s="2"/>
      <c r="E2079" s="2"/>
      <c r="F2079" s="2"/>
      <c r="G2079" s="3">
        <v>46258</v>
      </c>
      <c r="H2079" s="2" t="s">
        <v>8918</v>
      </c>
      <c r="I2079" s="3">
        <v>46258</v>
      </c>
      <c r="J2079" s="2" t="s">
        <v>8919</v>
      </c>
      <c r="K2079" s="2"/>
      <c r="L2079" s="2"/>
      <c r="M2079" s="2" t="s">
        <v>90</v>
      </c>
      <c r="N2079" s="3"/>
      <c r="O2079" s="2"/>
      <c r="P2079" s="2"/>
      <c r="Q2079" s="2" t="s">
        <v>33</v>
      </c>
      <c r="R2079" s="2" t="s">
        <v>33</v>
      </c>
      <c r="S2079" s="2" t="s">
        <v>33</v>
      </c>
      <c r="T2079" s="3">
        <v>46258</v>
      </c>
      <c r="U2079" s="2" t="s">
        <v>8920</v>
      </c>
      <c r="V2079" s="2" t="s">
        <v>8921</v>
      </c>
      <c r="W2079" s="2" t="s">
        <v>948</v>
      </c>
      <c r="X2079" s="2" t="s">
        <v>113</v>
      </c>
      <c r="Y2079" s="2" t="s">
        <v>221</v>
      </c>
      <c r="Z2079" s="2" t="s">
        <v>92</v>
      </c>
      <c r="AA2079" s="2" t="s">
        <v>90</v>
      </c>
      <c r="AB2079" s="2"/>
      <c r="AC2079" s="2" t="s">
        <v>93</v>
      </c>
      <c r="AD2079" s="2">
        <v>1</v>
      </c>
      <c r="AE2079" s="2" t="s">
        <v>583</v>
      </c>
      <c r="AF2079" s="2" t="s">
        <v>583</v>
      </c>
      <c r="AG2079" s="2" t="s">
        <v>129</v>
      </c>
      <c r="AH2079" s="2" t="s">
        <v>150</v>
      </c>
      <c r="AI2079" s="2" t="s">
        <v>584</v>
      </c>
      <c r="AJ2079" s="2" t="s">
        <v>217</v>
      </c>
      <c r="AK2079" s="2" t="s">
        <v>218</v>
      </c>
      <c r="AL2079" s="2" t="s">
        <v>129</v>
      </c>
      <c r="AM2079" s="2" t="s">
        <v>219</v>
      </c>
      <c r="AN2079" s="2" t="s">
        <v>419</v>
      </c>
      <c r="AO2079" s="22">
        <v>0</v>
      </c>
      <c r="AP2079" s="22">
        <v>0</v>
      </c>
      <c r="AQ2079" s="22">
        <v>0</v>
      </c>
      <c r="AR2079" s="22">
        <v>0</v>
      </c>
      <c r="AS2079" s="25">
        <v>13961</v>
      </c>
      <c r="AT2079" s="25">
        <v>0</v>
      </c>
      <c r="AU2079" s="25">
        <v>16230</v>
      </c>
      <c r="AV2079" s="25">
        <v>0</v>
      </c>
      <c r="AW2079" s="25">
        <v>13961</v>
      </c>
      <c r="AX2079" s="25">
        <v>16230</v>
      </c>
      <c r="AY2079" s="25">
        <v>2269</v>
      </c>
    </row>
    <row r="2080" spans="2:51" hidden="1">
      <c r="B2080" s="5" t="s">
        <v>20</v>
      </c>
      <c r="C2080" s="2" t="s">
        <v>144</v>
      </c>
      <c r="D2080" s="2" t="s">
        <v>100</v>
      </c>
      <c r="E2080" s="2"/>
      <c r="F2080" s="2"/>
      <c r="G2080" s="3">
        <v>46258</v>
      </c>
      <c r="H2080" s="2" t="s">
        <v>8922</v>
      </c>
      <c r="I2080" s="3">
        <v>46258</v>
      </c>
      <c r="J2080" s="2" t="s">
        <v>8923</v>
      </c>
      <c r="K2080" s="2"/>
      <c r="L2080" s="2"/>
      <c r="M2080" s="2" t="s">
        <v>90</v>
      </c>
      <c r="N2080" s="3"/>
      <c r="O2080" s="2"/>
      <c r="P2080" s="2"/>
      <c r="Q2080" s="2" t="s">
        <v>612</v>
      </c>
      <c r="R2080" s="2" t="s">
        <v>612</v>
      </c>
      <c r="S2080" s="2" t="s">
        <v>612</v>
      </c>
      <c r="T2080" s="3">
        <v>46258</v>
      </c>
      <c r="U2080" s="2" t="s">
        <v>8924</v>
      </c>
      <c r="V2080" s="2" t="s">
        <v>8925</v>
      </c>
      <c r="W2080" s="2" t="s">
        <v>4474</v>
      </c>
      <c r="X2080" s="2" t="s">
        <v>91</v>
      </c>
      <c r="Y2080" s="2" t="s">
        <v>383</v>
      </c>
      <c r="Z2080" s="2" t="s">
        <v>92</v>
      </c>
      <c r="AA2080" s="2" t="s">
        <v>90</v>
      </c>
      <c r="AB2080" s="2"/>
      <c r="AC2080" s="2" t="s">
        <v>114</v>
      </c>
      <c r="AD2080" s="2">
        <v>1</v>
      </c>
      <c r="AE2080" s="2" t="s">
        <v>762</v>
      </c>
      <c r="AF2080" s="2" t="s">
        <v>763</v>
      </c>
      <c r="AG2080" s="2" t="s">
        <v>8</v>
      </c>
      <c r="AH2080" s="2" t="s">
        <v>764</v>
      </c>
      <c r="AI2080" s="2" t="s">
        <v>765</v>
      </c>
      <c r="AJ2080" s="2" t="s">
        <v>183</v>
      </c>
      <c r="AK2080" s="2" t="s">
        <v>184</v>
      </c>
      <c r="AL2080" s="2" t="s">
        <v>184</v>
      </c>
      <c r="AM2080" s="2" t="s">
        <v>185</v>
      </c>
      <c r="AN2080" s="2"/>
      <c r="AO2080" s="22">
        <v>0</v>
      </c>
      <c r="AP2080" s="22">
        <v>0</v>
      </c>
      <c r="AQ2080" s="22">
        <v>0</v>
      </c>
      <c r="AR2080" s="22">
        <v>0</v>
      </c>
      <c r="AS2080" s="25">
        <v>12000</v>
      </c>
      <c r="AT2080" s="25">
        <v>0</v>
      </c>
      <c r="AU2080" s="25">
        <v>13488</v>
      </c>
      <c r="AV2080" s="25">
        <v>0</v>
      </c>
      <c r="AW2080" s="25">
        <v>12000</v>
      </c>
      <c r="AX2080" s="25">
        <v>13488</v>
      </c>
      <c r="AY2080" s="25">
        <v>1488</v>
      </c>
    </row>
    <row r="2081" spans="2:51" hidden="1">
      <c r="B2081" s="5" t="s">
        <v>20</v>
      </c>
      <c r="C2081" s="2" t="s">
        <v>144</v>
      </c>
      <c r="D2081" s="2" t="s">
        <v>100</v>
      </c>
      <c r="E2081" s="2"/>
      <c r="F2081" s="2"/>
      <c r="G2081" s="3">
        <v>46258</v>
      </c>
      <c r="H2081" s="2" t="s">
        <v>8926</v>
      </c>
      <c r="I2081" s="3">
        <v>46258</v>
      </c>
      <c r="J2081" s="2" t="s">
        <v>8927</v>
      </c>
      <c r="K2081" s="2"/>
      <c r="L2081" s="2"/>
      <c r="M2081" s="2" t="s">
        <v>90</v>
      </c>
      <c r="N2081" s="3"/>
      <c r="O2081" s="2"/>
      <c r="P2081" s="2"/>
      <c r="Q2081" s="2" t="s">
        <v>612</v>
      </c>
      <c r="R2081" s="2" t="s">
        <v>612</v>
      </c>
      <c r="S2081" s="2" t="s">
        <v>612</v>
      </c>
      <c r="T2081" s="3">
        <v>46258</v>
      </c>
      <c r="U2081" s="2" t="s">
        <v>8928</v>
      </c>
      <c r="V2081" s="2" t="s">
        <v>8929</v>
      </c>
      <c r="W2081" s="2" t="s">
        <v>976</v>
      </c>
      <c r="X2081" s="2" t="s">
        <v>91</v>
      </c>
      <c r="Y2081" s="2" t="s">
        <v>383</v>
      </c>
      <c r="Z2081" s="2" t="s">
        <v>92</v>
      </c>
      <c r="AA2081" s="2" t="s">
        <v>90</v>
      </c>
      <c r="AB2081" s="2"/>
      <c r="AC2081" s="2" t="s">
        <v>114</v>
      </c>
      <c r="AD2081" s="2">
        <v>1</v>
      </c>
      <c r="AE2081" s="2" t="s">
        <v>762</v>
      </c>
      <c r="AF2081" s="2" t="s">
        <v>763</v>
      </c>
      <c r="AG2081" s="2" t="s">
        <v>8</v>
      </c>
      <c r="AH2081" s="2" t="s">
        <v>764</v>
      </c>
      <c r="AI2081" s="2" t="s">
        <v>765</v>
      </c>
      <c r="AJ2081" s="2" t="s">
        <v>183</v>
      </c>
      <c r="AK2081" s="2" t="s">
        <v>184</v>
      </c>
      <c r="AL2081" s="2" t="s">
        <v>184</v>
      </c>
      <c r="AM2081" s="2" t="s">
        <v>185</v>
      </c>
      <c r="AN2081" s="2"/>
      <c r="AO2081" s="22">
        <v>0</v>
      </c>
      <c r="AP2081" s="22">
        <v>0</v>
      </c>
      <c r="AQ2081" s="22">
        <v>0</v>
      </c>
      <c r="AR2081" s="22">
        <v>0</v>
      </c>
      <c r="AS2081" s="25">
        <v>12000</v>
      </c>
      <c r="AT2081" s="25">
        <v>0</v>
      </c>
      <c r="AU2081" s="25">
        <v>13488</v>
      </c>
      <c r="AV2081" s="25">
        <v>0</v>
      </c>
      <c r="AW2081" s="25">
        <v>12000</v>
      </c>
      <c r="AX2081" s="25">
        <v>13488</v>
      </c>
      <c r="AY2081" s="25">
        <v>1488</v>
      </c>
    </row>
    <row r="2082" spans="2:51" hidden="1">
      <c r="B2082" s="5" t="s">
        <v>20</v>
      </c>
      <c r="C2082" s="2" t="s">
        <v>144</v>
      </c>
      <c r="D2082" s="2"/>
      <c r="E2082" s="2"/>
      <c r="F2082" s="2"/>
      <c r="G2082" s="3">
        <v>46258</v>
      </c>
      <c r="H2082" s="2" t="s">
        <v>8930</v>
      </c>
      <c r="I2082" s="3">
        <v>46258</v>
      </c>
      <c r="J2082" s="2" t="s">
        <v>8931</v>
      </c>
      <c r="K2082" s="2"/>
      <c r="L2082" s="2"/>
      <c r="M2082" s="2" t="s">
        <v>90</v>
      </c>
      <c r="N2082" s="3"/>
      <c r="O2082" s="2"/>
      <c r="P2082" s="2"/>
      <c r="Q2082" s="2" t="s">
        <v>486</v>
      </c>
      <c r="R2082" s="2" t="s">
        <v>486</v>
      </c>
      <c r="S2082" s="2" t="s">
        <v>486</v>
      </c>
      <c r="T2082" s="3">
        <v>46258</v>
      </c>
      <c r="U2082" s="2" t="s">
        <v>8932</v>
      </c>
      <c r="V2082" s="2" t="s">
        <v>8933</v>
      </c>
      <c r="W2082" s="2" t="s">
        <v>491</v>
      </c>
      <c r="X2082" s="2" t="s">
        <v>118</v>
      </c>
      <c r="Y2082" s="2" t="s">
        <v>519</v>
      </c>
      <c r="Z2082" s="2" t="s">
        <v>92</v>
      </c>
      <c r="AA2082" s="2" t="s">
        <v>90</v>
      </c>
      <c r="AB2082" s="2"/>
      <c r="AC2082" s="2" t="s">
        <v>93</v>
      </c>
      <c r="AD2082" s="2">
        <v>1</v>
      </c>
      <c r="AE2082" s="2" t="s">
        <v>6906</v>
      </c>
      <c r="AF2082" s="2" t="s">
        <v>6906</v>
      </c>
      <c r="AG2082" s="2" t="s">
        <v>103</v>
      </c>
      <c r="AH2082" s="2"/>
      <c r="AI2082" s="2"/>
      <c r="AJ2082" s="2" t="s">
        <v>122</v>
      </c>
      <c r="AK2082" s="2" t="s">
        <v>122</v>
      </c>
      <c r="AL2082" s="2" t="s">
        <v>103</v>
      </c>
      <c r="AM2082" s="2" t="s">
        <v>122</v>
      </c>
      <c r="AN2082" s="2"/>
      <c r="AO2082" s="22">
        <v>0</v>
      </c>
      <c r="AP2082" s="22">
        <v>0</v>
      </c>
      <c r="AQ2082" s="22">
        <v>0</v>
      </c>
      <c r="AR2082" s="22">
        <v>0</v>
      </c>
      <c r="AS2082" s="25">
        <v>12500</v>
      </c>
      <c r="AT2082" s="25">
        <v>0</v>
      </c>
      <c r="AU2082" s="25">
        <v>19165</v>
      </c>
      <c r="AV2082" s="25">
        <v>0</v>
      </c>
      <c r="AW2082" s="25">
        <v>12500</v>
      </c>
      <c r="AX2082" s="25">
        <v>19165</v>
      </c>
      <c r="AY2082" s="25">
        <v>6665</v>
      </c>
    </row>
    <row r="2083" spans="2:51" hidden="1">
      <c r="B2083" s="5" t="s">
        <v>20</v>
      </c>
      <c r="C2083" s="2" t="s">
        <v>144</v>
      </c>
      <c r="D2083" s="2"/>
      <c r="E2083" s="2"/>
      <c r="F2083" s="2"/>
      <c r="G2083" s="3">
        <v>46258</v>
      </c>
      <c r="H2083" s="2" t="s">
        <v>8934</v>
      </c>
      <c r="I2083" s="3">
        <v>46258</v>
      </c>
      <c r="J2083" s="2" t="s">
        <v>8935</v>
      </c>
      <c r="K2083" s="2"/>
      <c r="L2083" s="2"/>
      <c r="M2083" s="2" t="s">
        <v>90</v>
      </c>
      <c r="N2083" s="3"/>
      <c r="O2083" s="2"/>
      <c r="P2083" s="2"/>
      <c r="Q2083" s="2" t="s">
        <v>486</v>
      </c>
      <c r="R2083" s="2" t="s">
        <v>486</v>
      </c>
      <c r="S2083" s="2" t="s">
        <v>486</v>
      </c>
      <c r="T2083" s="3">
        <v>46258</v>
      </c>
      <c r="U2083" s="2" t="s">
        <v>8936</v>
      </c>
      <c r="V2083" s="2" t="s">
        <v>8937</v>
      </c>
      <c r="W2083" s="2" t="s">
        <v>687</v>
      </c>
      <c r="X2083" s="2" t="s">
        <v>91</v>
      </c>
      <c r="Y2083" s="2" t="s">
        <v>519</v>
      </c>
      <c r="Z2083" s="2" t="s">
        <v>92</v>
      </c>
      <c r="AA2083" s="2" t="s">
        <v>90</v>
      </c>
      <c r="AB2083" s="2"/>
      <c r="AC2083" s="2" t="s">
        <v>93</v>
      </c>
      <c r="AD2083" s="2">
        <v>1</v>
      </c>
      <c r="AE2083" s="2" t="s">
        <v>645</v>
      </c>
      <c r="AF2083" s="2" t="s">
        <v>645</v>
      </c>
      <c r="AG2083" s="2" t="s">
        <v>103</v>
      </c>
      <c r="AH2083" s="2" t="s">
        <v>2</v>
      </c>
      <c r="AI2083" s="2" t="s">
        <v>664</v>
      </c>
      <c r="AJ2083" s="2" t="s">
        <v>122</v>
      </c>
      <c r="AK2083" s="2" t="s">
        <v>122</v>
      </c>
      <c r="AL2083" s="2" t="s">
        <v>103</v>
      </c>
      <c r="AM2083" s="2" t="s">
        <v>122</v>
      </c>
      <c r="AN2083" s="2"/>
      <c r="AO2083" s="22">
        <v>0</v>
      </c>
      <c r="AP2083" s="22">
        <v>0</v>
      </c>
      <c r="AQ2083" s="22">
        <v>0</v>
      </c>
      <c r="AR2083" s="22">
        <v>0</v>
      </c>
      <c r="AS2083" s="25">
        <v>12500</v>
      </c>
      <c r="AT2083" s="25">
        <v>0</v>
      </c>
      <c r="AU2083" s="25">
        <v>19165</v>
      </c>
      <c r="AV2083" s="25">
        <v>0</v>
      </c>
      <c r="AW2083" s="25">
        <v>12500</v>
      </c>
      <c r="AX2083" s="25">
        <v>19165</v>
      </c>
      <c r="AY2083" s="25">
        <v>6665</v>
      </c>
    </row>
    <row r="2084" spans="2:51" hidden="1">
      <c r="B2084" s="5" t="s">
        <v>20</v>
      </c>
      <c r="C2084" s="2" t="s">
        <v>144</v>
      </c>
      <c r="D2084" s="2" t="s">
        <v>100</v>
      </c>
      <c r="E2084" s="2"/>
      <c r="F2084" s="2"/>
      <c r="G2084" s="3">
        <v>46258</v>
      </c>
      <c r="H2084" s="2" t="s">
        <v>8938</v>
      </c>
      <c r="I2084" s="3">
        <v>46258</v>
      </c>
      <c r="J2084" s="2" t="s">
        <v>8939</v>
      </c>
      <c r="K2084" s="2"/>
      <c r="L2084" s="2"/>
      <c r="M2084" s="2" t="s">
        <v>90</v>
      </c>
      <c r="N2084" s="3"/>
      <c r="O2084" s="2"/>
      <c r="P2084" s="2"/>
      <c r="Q2084" s="2" t="s">
        <v>612</v>
      </c>
      <c r="R2084" s="2" t="s">
        <v>612</v>
      </c>
      <c r="S2084" s="2" t="s">
        <v>612</v>
      </c>
      <c r="T2084" s="3">
        <v>46258</v>
      </c>
      <c r="U2084" s="2" t="s">
        <v>8940</v>
      </c>
      <c r="V2084" s="2" t="s">
        <v>8941</v>
      </c>
      <c r="W2084" s="2" t="s">
        <v>8942</v>
      </c>
      <c r="X2084" s="2" t="s">
        <v>91</v>
      </c>
      <c r="Y2084" s="2" t="s">
        <v>1011</v>
      </c>
      <c r="Z2084" s="2" t="s">
        <v>92</v>
      </c>
      <c r="AA2084" s="2" t="s">
        <v>90</v>
      </c>
      <c r="AB2084" s="2"/>
      <c r="AC2084" s="2" t="s">
        <v>114</v>
      </c>
      <c r="AD2084" s="2">
        <v>1</v>
      </c>
      <c r="AE2084" s="2" t="s">
        <v>645</v>
      </c>
      <c r="AF2084" s="2" t="s">
        <v>645</v>
      </c>
      <c r="AG2084" s="2" t="s">
        <v>103</v>
      </c>
      <c r="AH2084" s="2" t="s">
        <v>2</v>
      </c>
      <c r="AI2084" s="2" t="s">
        <v>664</v>
      </c>
      <c r="AJ2084" s="2" t="s">
        <v>183</v>
      </c>
      <c r="AK2084" s="2" t="s">
        <v>184</v>
      </c>
      <c r="AL2084" s="2" t="s">
        <v>184</v>
      </c>
      <c r="AM2084" s="2" t="s">
        <v>185</v>
      </c>
      <c r="AN2084" s="2"/>
      <c r="AO2084" s="22">
        <v>0</v>
      </c>
      <c r="AP2084" s="22">
        <v>0</v>
      </c>
      <c r="AQ2084" s="22">
        <v>0</v>
      </c>
      <c r="AR2084" s="22">
        <v>0</v>
      </c>
      <c r="AS2084" s="25">
        <v>27000</v>
      </c>
      <c r="AT2084" s="25">
        <v>0</v>
      </c>
      <c r="AU2084" s="25">
        <v>33904</v>
      </c>
      <c r="AV2084" s="25">
        <v>0</v>
      </c>
      <c r="AW2084" s="25">
        <v>27000</v>
      </c>
      <c r="AX2084" s="25">
        <v>33904</v>
      </c>
      <c r="AY2084" s="25">
        <v>6904</v>
      </c>
    </row>
    <row r="2085" spans="2:51" hidden="1">
      <c r="B2085" s="5" t="s">
        <v>20</v>
      </c>
      <c r="C2085" s="2" t="s">
        <v>144</v>
      </c>
      <c r="D2085" s="2" t="s">
        <v>100</v>
      </c>
      <c r="E2085" s="2"/>
      <c r="F2085" s="2"/>
      <c r="G2085" s="3">
        <v>46258</v>
      </c>
      <c r="H2085" s="2" t="s">
        <v>8943</v>
      </c>
      <c r="I2085" s="3">
        <v>46258</v>
      </c>
      <c r="J2085" s="2" t="s">
        <v>8944</v>
      </c>
      <c r="K2085" s="2"/>
      <c r="L2085" s="2"/>
      <c r="M2085" s="2" t="s">
        <v>90</v>
      </c>
      <c r="N2085" s="3"/>
      <c r="O2085" s="2"/>
      <c r="P2085" s="2"/>
      <c r="Q2085" s="2" t="s">
        <v>29</v>
      </c>
      <c r="R2085" s="2" t="s">
        <v>29</v>
      </c>
      <c r="S2085" s="2" t="s">
        <v>29</v>
      </c>
      <c r="T2085" s="3">
        <v>46258</v>
      </c>
      <c r="U2085" s="2" t="s">
        <v>8945</v>
      </c>
      <c r="V2085" s="2" t="s">
        <v>8946</v>
      </c>
      <c r="W2085" s="2" t="s">
        <v>8947</v>
      </c>
      <c r="X2085" s="2" t="s">
        <v>113</v>
      </c>
      <c r="Y2085" s="2" t="s">
        <v>547</v>
      </c>
      <c r="Z2085" s="2" t="s">
        <v>92</v>
      </c>
      <c r="AA2085" s="2" t="s">
        <v>90</v>
      </c>
      <c r="AB2085" s="2"/>
      <c r="AC2085" s="2" t="s">
        <v>114</v>
      </c>
      <c r="AD2085" s="2">
        <v>1</v>
      </c>
      <c r="AE2085" s="2" t="s">
        <v>352</v>
      </c>
      <c r="AF2085" s="2" t="s">
        <v>352</v>
      </c>
      <c r="AG2085" s="2" t="s">
        <v>103</v>
      </c>
      <c r="AH2085" s="2"/>
      <c r="AI2085" s="2"/>
      <c r="AJ2085" s="2" t="s">
        <v>123</v>
      </c>
      <c r="AK2085" s="2" t="s">
        <v>13</v>
      </c>
      <c r="AL2085" s="2" t="s">
        <v>13</v>
      </c>
      <c r="AM2085" s="2" t="s">
        <v>124</v>
      </c>
      <c r="AN2085" s="2"/>
      <c r="AO2085" s="22">
        <v>0</v>
      </c>
      <c r="AP2085" s="22">
        <v>0</v>
      </c>
      <c r="AQ2085" s="22">
        <v>0</v>
      </c>
      <c r="AR2085" s="22">
        <v>0</v>
      </c>
      <c r="AS2085" s="25">
        <v>27000</v>
      </c>
      <c r="AT2085" s="25">
        <v>0</v>
      </c>
      <c r="AU2085" s="25">
        <v>35454</v>
      </c>
      <c r="AV2085" s="25">
        <v>0</v>
      </c>
      <c r="AW2085" s="25">
        <v>27000</v>
      </c>
      <c r="AX2085" s="25">
        <v>35454</v>
      </c>
      <c r="AY2085" s="25">
        <v>8454</v>
      </c>
    </row>
    <row r="2086" spans="2:51" hidden="1">
      <c r="B2086" s="5" t="s">
        <v>20</v>
      </c>
      <c r="C2086" s="2" t="s">
        <v>144</v>
      </c>
      <c r="D2086" s="2" t="s">
        <v>100</v>
      </c>
      <c r="E2086" s="2"/>
      <c r="F2086" s="2"/>
      <c r="G2086" s="3">
        <v>46258</v>
      </c>
      <c r="H2086" s="2" t="s">
        <v>8948</v>
      </c>
      <c r="I2086" s="3">
        <v>46258</v>
      </c>
      <c r="J2086" s="2" t="s">
        <v>8949</v>
      </c>
      <c r="K2086" s="2"/>
      <c r="L2086" s="2"/>
      <c r="M2086" s="2" t="s">
        <v>90</v>
      </c>
      <c r="N2086" s="3"/>
      <c r="O2086" s="2"/>
      <c r="P2086" s="2"/>
      <c r="Q2086" s="2" t="s">
        <v>26</v>
      </c>
      <c r="R2086" s="2" t="s">
        <v>26</v>
      </c>
      <c r="S2086" s="2" t="s">
        <v>26</v>
      </c>
      <c r="T2086" s="3">
        <v>46258</v>
      </c>
      <c r="U2086" s="2" t="s">
        <v>8950</v>
      </c>
      <c r="V2086" s="2" t="s">
        <v>1327</v>
      </c>
      <c r="W2086" s="2" t="s">
        <v>1328</v>
      </c>
      <c r="X2086" s="2" t="s">
        <v>133</v>
      </c>
      <c r="Y2086" s="2" t="s">
        <v>673</v>
      </c>
      <c r="Z2086" s="2" t="s">
        <v>92</v>
      </c>
      <c r="AA2086" s="2" t="s">
        <v>90</v>
      </c>
      <c r="AB2086" s="2"/>
      <c r="AC2086" s="2" t="s">
        <v>93</v>
      </c>
      <c r="AD2086" s="2">
        <v>1</v>
      </c>
      <c r="AE2086" s="2" t="s">
        <v>611</v>
      </c>
      <c r="AF2086" s="2" t="s">
        <v>611</v>
      </c>
      <c r="AG2086" s="2" t="s">
        <v>103</v>
      </c>
      <c r="AH2086" s="2" t="s">
        <v>2</v>
      </c>
      <c r="AI2086" s="2" t="s">
        <v>729</v>
      </c>
      <c r="AJ2086" s="2" t="s">
        <v>2</v>
      </c>
      <c r="AK2086" s="2" t="s">
        <v>2</v>
      </c>
      <c r="AL2086" s="2" t="s">
        <v>103</v>
      </c>
      <c r="AM2086" s="2" t="s">
        <v>2</v>
      </c>
      <c r="AN2086" s="2"/>
      <c r="AO2086" s="22">
        <v>0</v>
      </c>
      <c r="AP2086" s="22">
        <v>0</v>
      </c>
      <c r="AQ2086" s="22">
        <v>0</v>
      </c>
      <c r="AR2086" s="22">
        <v>0</v>
      </c>
      <c r="AS2086" s="25">
        <v>5000</v>
      </c>
      <c r="AT2086" s="25">
        <v>0</v>
      </c>
      <c r="AU2086" s="25">
        <v>5708</v>
      </c>
      <c r="AV2086" s="25">
        <v>0</v>
      </c>
      <c r="AW2086" s="25">
        <v>5000</v>
      </c>
      <c r="AX2086" s="25">
        <v>5708</v>
      </c>
      <c r="AY2086" s="25">
        <v>708</v>
      </c>
    </row>
    <row r="2087" spans="2:51" hidden="1">
      <c r="B2087" s="5" t="s">
        <v>21</v>
      </c>
      <c r="C2087" s="2" t="s">
        <v>107</v>
      </c>
      <c r="D2087" s="2" t="s">
        <v>100</v>
      </c>
      <c r="E2087" s="2"/>
      <c r="F2087" s="2"/>
      <c r="G2087" s="3">
        <v>46258</v>
      </c>
      <c r="H2087" s="2" t="s">
        <v>8951</v>
      </c>
      <c r="I2087" s="3">
        <v>46258</v>
      </c>
      <c r="J2087" s="2" t="s">
        <v>8952</v>
      </c>
      <c r="K2087" s="2"/>
      <c r="L2087" s="2"/>
      <c r="M2087" s="2" t="s">
        <v>90</v>
      </c>
      <c r="N2087" s="3"/>
      <c r="O2087" s="2"/>
      <c r="P2087" s="2"/>
      <c r="Q2087" s="2" t="s">
        <v>29</v>
      </c>
      <c r="R2087" s="2" t="s">
        <v>29</v>
      </c>
      <c r="S2087" s="2" t="s">
        <v>29</v>
      </c>
      <c r="T2087" s="3"/>
      <c r="U2087" s="2"/>
      <c r="V2087" s="2"/>
      <c r="W2087" s="2" t="s">
        <v>8953</v>
      </c>
      <c r="X2087" s="2" t="s">
        <v>151</v>
      </c>
      <c r="Y2087" s="2" t="s">
        <v>1098</v>
      </c>
      <c r="Z2087" s="2" t="s">
        <v>92</v>
      </c>
      <c r="AA2087" s="2" t="s">
        <v>90</v>
      </c>
      <c r="AB2087" s="2"/>
      <c r="AC2087" s="2" t="s">
        <v>114</v>
      </c>
      <c r="AD2087" s="2">
        <v>1</v>
      </c>
      <c r="AE2087" s="2" t="s">
        <v>123</v>
      </c>
      <c r="AF2087" s="2" t="s">
        <v>13</v>
      </c>
      <c r="AG2087" s="2" t="s">
        <v>13</v>
      </c>
      <c r="AH2087" s="2" t="s">
        <v>124</v>
      </c>
      <c r="AI2087" s="2"/>
      <c r="AJ2087" s="2" t="s">
        <v>231</v>
      </c>
      <c r="AK2087" s="2" t="s">
        <v>207</v>
      </c>
      <c r="AL2087" s="2" t="s">
        <v>207</v>
      </c>
      <c r="AM2087" s="2" t="s">
        <v>178</v>
      </c>
      <c r="AN2087" s="2"/>
      <c r="AO2087" s="22">
        <v>0</v>
      </c>
      <c r="AP2087" s="22">
        <v>0</v>
      </c>
      <c r="AQ2087" s="22">
        <v>0</v>
      </c>
      <c r="AR2087" s="22">
        <v>0</v>
      </c>
      <c r="AS2087" s="25">
        <v>10000</v>
      </c>
      <c r="AT2087" s="25">
        <v>0</v>
      </c>
      <c r="AU2087" s="25">
        <v>11000</v>
      </c>
      <c r="AV2087" s="25">
        <v>0</v>
      </c>
      <c r="AW2087" s="25">
        <v>10000</v>
      </c>
      <c r="AX2087" s="25">
        <v>11000</v>
      </c>
      <c r="AY2087" s="25">
        <v>1000</v>
      </c>
    </row>
    <row r="2088" spans="2:51" hidden="1">
      <c r="B2088" s="5" t="s">
        <v>21</v>
      </c>
      <c r="C2088" s="2" t="s">
        <v>99</v>
      </c>
      <c r="D2088" s="2" t="s">
        <v>100</v>
      </c>
      <c r="E2088" s="2"/>
      <c r="F2088" s="2"/>
      <c r="G2088" s="3">
        <v>46258</v>
      </c>
      <c r="H2088" s="2" t="s">
        <v>8954</v>
      </c>
      <c r="I2088" s="3">
        <v>46258</v>
      </c>
      <c r="J2088" s="2" t="s">
        <v>8955</v>
      </c>
      <c r="K2088" s="2"/>
      <c r="L2088" s="2"/>
      <c r="M2088" s="2" t="s">
        <v>90</v>
      </c>
      <c r="N2088" s="3"/>
      <c r="O2088" s="2" t="s">
        <v>8956</v>
      </c>
      <c r="P2088" s="2"/>
      <c r="Q2088" s="2" t="s">
        <v>27</v>
      </c>
      <c r="R2088" s="2" t="s">
        <v>538</v>
      </c>
      <c r="S2088" s="2" t="s">
        <v>27</v>
      </c>
      <c r="T2088" s="3"/>
      <c r="U2088" s="2"/>
      <c r="V2088" s="2"/>
      <c r="W2088" s="2" t="s">
        <v>523</v>
      </c>
      <c r="X2088" s="2" t="s">
        <v>133</v>
      </c>
      <c r="Y2088" s="2" t="s">
        <v>294</v>
      </c>
      <c r="Z2088" s="2" t="s">
        <v>92</v>
      </c>
      <c r="AA2088" s="2" t="s">
        <v>295</v>
      </c>
      <c r="AB2088" s="2" t="s">
        <v>296</v>
      </c>
      <c r="AC2088" s="2" t="s">
        <v>114</v>
      </c>
      <c r="AD2088" s="2">
        <v>1</v>
      </c>
      <c r="AE2088" s="2" t="s">
        <v>539</v>
      </c>
      <c r="AF2088" s="2" t="s">
        <v>540</v>
      </c>
      <c r="AG2088" s="2" t="s">
        <v>13</v>
      </c>
      <c r="AH2088" s="2" t="s">
        <v>154</v>
      </c>
      <c r="AI2088" s="2" t="s">
        <v>541</v>
      </c>
      <c r="AJ2088" s="2" t="s">
        <v>155</v>
      </c>
      <c r="AK2088" s="2" t="s">
        <v>156</v>
      </c>
      <c r="AL2088" s="2" t="s">
        <v>129</v>
      </c>
      <c r="AM2088" s="2" t="s">
        <v>150</v>
      </c>
      <c r="AN2088" s="2" t="s">
        <v>8957</v>
      </c>
      <c r="AO2088" s="22">
        <v>0</v>
      </c>
      <c r="AP2088" s="22">
        <v>0</v>
      </c>
      <c r="AQ2088" s="22">
        <v>0</v>
      </c>
      <c r="AR2088" s="22">
        <v>0</v>
      </c>
      <c r="AS2088" s="25">
        <v>29250</v>
      </c>
      <c r="AT2088" s="25">
        <v>0</v>
      </c>
      <c r="AU2088" s="25">
        <v>43424</v>
      </c>
      <c r="AV2088" s="25">
        <v>0</v>
      </c>
      <c r="AW2088" s="25">
        <v>29250</v>
      </c>
      <c r="AX2088" s="25">
        <v>43424</v>
      </c>
      <c r="AY2088" s="25">
        <v>14174</v>
      </c>
    </row>
    <row r="2089" spans="2:51" hidden="1">
      <c r="B2089" s="5" t="s">
        <v>21</v>
      </c>
      <c r="C2089" s="2" t="s">
        <v>152</v>
      </c>
      <c r="D2089" s="2" t="s">
        <v>100</v>
      </c>
      <c r="E2089" s="2"/>
      <c r="F2089" s="2"/>
      <c r="G2089" s="3">
        <v>46258</v>
      </c>
      <c r="H2089" s="2" t="s">
        <v>8958</v>
      </c>
      <c r="I2089" s="3">
        <v>46258</v>
      </c>
      <c r="J2089" s="2" t="s">
        <v>8959</v>
      </c>
      <c r="K2089" s="2"/>
      <c r="L2089" s="2"/>
      <c r="M2089" s="2" t="s">
        <v>90</v>
      </c>
      <c r="N2089" s="3"/>
      <c r="O2089" s="2" t="s">
        <v>8960</v>
      </c>
      <c r="P2089" s="2"/>
      <c r="Q2089" s="2" t="s">
        <v>27</v>
      </c>
      <c r="R2089" s="2" t="s">
        <v>538</v>
      </c>
      <c r="S2089" s="2" t="s">
        <v>27</v>
      </c>
      <c r="T2089" s="3">
        <v>46258</v>
      </c>
      <c r="U2089" s="2" t="s">
        <v>8961</v>
      </c>
      <c r="V2089" s="2"/>
      <c r="W2089" s="2" t="s">
        <v>564</v>
      </c>
      <c r="X2089" s="2" t="s">
        <v>133</v>
      </c>
      <c r="Y2089" s="2" t="s">
        <v>536</v>
      </c>
      <c r="Z2089" s="2" t="s">
        <v>92</v>
      </c>
      <c r="AA2089" s="2" t="s">
        <v>90</v>
      </c>
      <c r="AB2089" s="2"/>
      <c r="AC2089" s="2" t="s">
        <v>114</v>
      </c>
      <c r="AD2089" s="2">
        <v>1</v>
      </c>
      <c r="AE2089" s="2" t="s">
        <v>539</v>
      </c>
      <c r="AF2089" s="2" t="s">
        <v>540</v>
      </c>
      <c r="AG2089" s="2" t="s">
        <v>13</v>
      </c>
      <c r="AH2089" s="2" t="s">
        <v>154</v>
      </c>
      <c r="AI2089" s="2" t="s">
        <v>541</v>
      </c>
      <c r="AJ2089" s="2" t="s">
        <v>155</v>
      </c>
      <c r="AK2089" s="2" t="s">
        <v>156</v>
      </c>
      <c r="AL2089" s="2" t="s">
        <v>129</v>
      </c>
      <c r="AM2089" s="2" t="s">
        <v>150</v>
      </c>
      <c r="AN2089" s="2" t="s">
        <v>8962</v>
      </c>
      <c r="AO2089" s="22">
        <v>27240</v>
      </c>
      <c r="AP2089" s="22">
        <v>0</v>
      </c>
      <c r="AQ2089" s="22">
        <v>0</v>
      </c>
      <c r="AR2089" s="22">
        <v>0</v>
      </c>
      <c r="AS2089" s="25">
        <v>30645</v>
      </c>
      <c r="AT2089" s="25">
        <v>0</v>
      </c>
      <c r="AU2089" s="25">
        <v>43810.09</v>
      </c>
      <c r="AV2089" s="25">
        <v>0</v>
      </c>
      <c r="AW2089" s="25">
        <v>30645</v>
      </c>
      <c r="AX2089" s="25">
        <v>43810.09</v>
      </c>
      <c r="AY2089" s="25">
        <v>13165.09</v>
      </c>
    </row>
    <row r="2090" spans="2:51" hidden="1">
      <c r="B2090" s="5" t="s">
        <v>21</v>
      </c>
      <c r="C2090" s="2" t="s">
        <v>152</v>
      </c>
      <c r="D2090" s="2" t="s">
        <v>100</v>
      </c>
      <c r="E2090" s="2"/>
      <c r="F2090" s="2"/>
      <c r="G2090" s="3">
        <v>46258</v>
      </c>
      <c r="H2090" s="2" t="s">
        <v>8963</v>
      </c>
      <c r="I2090" s="3">
        <v>46258</v>
      </c>
      <c r="J2090" s="2" t="s">
        <v>8964</v>
      </c>
      <c r="K2090" s="2"/>
      <c r="L2090" s="2"/>
      <c r="M2090" s="2" t="s">
        <v>90</v>
      </c>
      <c r="N2090" s="3"/>
      <c r="O2090" s="2" t="s">
        <v>8965</v>
      </c>
      <c r="P2090" s="2"/>
      <c r="Q2090" s="2" t="s">
        <v>27</v>
      </c>
      <c r="R2090" s="2" t="s">
        <v>538</v>
      </c>
      <c r="S2090" s="2" t="s">
        <v>27</v>
      </c>
      <c r="T2090" s="3">
        <v>46258</v>
      </c>
      <c r="U2090" s="2" t="s">
        <v>8966</v>
      </c>
      <c r="V2090" s="2"/>
      <c r="W2090" s="2" t="s">
        <v>337</v>
      </c>
      <c r="X2090" s="2" t="s">
        <v>113</v>
      </c>
      <c r="Y2090" s="2" t="s">
        <v>336</v>
      </c>
      <c r="Z2090" s="2" t="s">
        <v>92</v>
      </c>
      <c r="AA2090" s="2" t="s">
        <v>90</v>
      </c>
      <c r="AB2090" s="2"/>
      <c r="AC2090" s="2" t="s">
        <v>114</v>
      </c>
      <c r="AD2090" s="2">
        <v>1</v>
      </c>
      <c r="AE2090" s="2" t="s">
        <v>539</v>
      </c>
      <c r="AF2090" s="2" t="s">
        <v>540</v>
      </c>
      <c r="AG2090" s="2" t="s">
        <v>13</v>
      </c>
      <c r="AH2090" s="2" t="s">
        <v>154</v>
      </c>
      <c r="AI2090" s="2" t="s">
        <v>541</v>
      </c>
      <c r="AJ2090" s="2" t="s">
        <v>155</v>
      </c>
      <c r="AK2090" s="2" t="s">
        <v>156</v>
      </c>
      <c r="AL2090" s="2" t="s">
        <v>129</v>
      </c>
      <c r="AM2090" s="2" t="s">
        <v>150</v>
      </c>
      <c r="AN2090" s="2" t="s">
        <v>8967</v>
      </c>
      <c r="AO2090" s="22">
        <v>18540</v>
      </c>
      <c r="AP2090" s="22">
        <v>0</v>
      </c>
      <c r="AQ2090" s="22">
        <v>0</v>
      </c>
      <c r="AR2090" s="22">
        <v>0</v>
      </c>
      <c r="AS2090" s="25">
        <v>29250</v>
      </c>
      <c r="AT2090" s="25">
        <v>0</v>
      </c>
      <c r="AU2090" s="25">
        <v>43424</v>
      </c>
      <c r="AV2090" s="25">
        <v>0</v>
      </c>
      <c r="AW2090" s="25">
        <v>29250</v>
      </c>
      <c r="AX2090" s="25">
        <v>43424</v>
      </c>
      <c r="AY2090" s="25">
        <v>14174</v>
      </c>
    </row>
    <row r="2091" spans="2:51" hidden="1">
      <c r="B2091" s="5" t="s">
        <v>21</v>
      </c>
      <c r="C2091" s="2" t="s">
        <v>152</v>
      </c>
      <c r="D2091" s="2" t="s">
        <v>100</v>
      </c>
      <c r="E2091" s="2"/>
      <c r="F2091" s="2"/>
      <c r="G2091" s="3">
        <v>46258</v>
      </c>
      <c r="H2091" s="2" t="s">
        <v>8968</v>
      </c>
      <c r="I2091" s="3">
        <v>46258</v>
      </c>
      <c r="J2091" s="2" t="s">
        <v>8969</v>
      </c>
      <c r="K2091" s="2"/>
      <c r="L2091" s="2"/>
      <c r="M2091" s="2" t="s">
        <v>90</v>
      </c>
      <c r="N2091" s="3"/>
      <c r="O2091" s="2" t="s">
        <v>8970</v>
      </c>
      <c r="P2091" s="2"/>
      <c r="Q2091" s="2" t="s">
        <v>27</v>
      </c>
      <c r="R2091" s="2" t="s">
        <v>538</v>
      </c>
      <c r="S2091" s="2" t="s">
        <v>27</v>
      </c>
      <c r="T2091" s="3">
        <v>46258</v>
      </c>
      <c r="U2091" s="2" t="s">
        <v>8971</v>
      </c>
      <c r="V2091" s="2"/>
      <c r="W2091" s="2" t="s">
        <v>335</v>
      </c>
      <c r="X2091" s="2" t="s">
        <v>133</v>
      </c>
      <c r="Y2091" s="2" t="s">
        <v>336</v>
      </c>
      <c r="Z2091" s="2" t="s">
        <v>92</v>
      </c>
      <c r="AA2091" s="2" t="s">
        <v>603</v>
      </c>
      <c r="AB2091" s="2" t="s">
        <v>604</v>
      </c>
      <c r="AC2091" s="2" t="s">
        <v>114</v>
      </c>
      <c r="AD2091" s="2">
        <v>1</v>
      </c>
      <c r="AE2091" s="2" t="s">
        <v>539</v>
      </c>
      <c r="AF2091" s="2" t="s">
        <v>540</v>
      </c>
      <c r="AG2091" s="2" t="s">
        <v>13</v>
      </c>
      <c r="AH2091" s="2" t="s">
        <v>154</v>
      </c>
      <c r="AI2091" s="2" t="s">
        <v>541</v>
      </c>
      <c r="AJ2091" s="2" t="s">
        <v>155</v>
      </c>
      <c r="AK2091" s="2" t="s">
        <v>156</v>
      </c>
      <c r="AL2091" s="2" t="s">
        <v>129</v>
      </c>
      <c r="AM2091" s="2" t="s">
        <v>150</v>
      </c>
      <c r="AN2091" s="2" t="s">
        <v>8972</v>
      </c>
      <c r="AO2091" s="22">
        <v>27360</v>
      </c>
      <c r="AP2091" s="22">
        <v>0</v>
      </c>
      <c r="AQ2091" s="22">
        <v>0</v>
      </c>
      <c r="AR2091" s="22">
        <v>0</v>
      </c>
      <c r="AS2091" s="25">
        <v>30780</v>
      </c>
      <c r="AT2091" s="25">
        <v>0</v>
      </c>
      <c r="AU2091" s="25">
        <v>44003.09</v>
      </c>
      <c r="AV2091" s="25">
        <v>0</v>
      </c>
      <c r="AW2091" s="25">
        <v>30780</v>
      </c>
      <c r="AX2091" s="25">
        <v>44003.09</v>
      </c>
      <c r="AY2091" s="25">
        <v>13223.09</v>
      </c>
    </row>
    <row r="2092" spans="2:51" hidden="1">
      <c r="B2092" s="5" t="s">
        <v>21</v>
      </c>
      <c r="C2092" s="2" t="s">
        <v>152</v>
      </c>
      <c r="D2092" s="2" t="s">
        <v>100</v>
      </c>
      <c r="E2092" s="2"/>
      <c r="F2092" s="2"/>
      <c r="G2092" s="3">
        <v>46258</v>
      </c>
      <c r="H2092" s="2" t="s">
        <v>8973</v>
      </c>
      <c r="I2092" s="3">
        <v>46258</v>
      </c>
      <c r="J2092" s="2" t="s">
        <v>8974</v>
      </c>
      <c r="K2092" s="2"/>
      <c r="L2092" s="2"/>
      <c r="M2092" s="2" t="s">
        <v>90</v>
      </c>
      <c r="N2092" s="3"/>
      <c r="O2092" s="2" t="s">
        <v>8975</v>
      </c>
      <c r="P2092" s="2"/>
      <c r="Q2092" s="2" t="s">
        <v>27</v>
      </c>
      <c r="R2092" s="2" t="s">
        <v>538</v>
      </c>
      <c r="S2092" s="2" t="s">
        <v>27</v>
      </c>
      <c r="T2092" s="3">
        <v>46258</v>
      </c>
      <c r="U2092" s="2" t="s">
        <v>8976</v>
      </c>
      <c r="V2092" s="2"/>
      <c r="W2092" s="2" t="s">
        <v>298</v>
      </c>
      <c r="X2092" s="2" t="s">
        <v>113</v>
      </c>
      <c r="Y2092" s="2" t="s">
        <v>299</v>
      </c>
      <c r="Z2092" s="2" t="s">
        <v>92</v>
      </c>
      <c r="AA2092" s="2" t="s">
        <v>90</v>
      </c>
      <c r="AB2092" s="2"/>
      <c r="AC2092" s="2" t="s">
        <v>114</v>
      </c>
      <c r="AD2092" s="2">
        <v>1</v>
      </c>
      <c r="AE2092" s="2" t="s">
        <v>539</v>
      </c>
      <c r="AF2092" s="2" t="s">
        <v>540</v>
      </c>
      <c r="AG2092" s="2" t="s">
        <v>13</v>
      </c>
      <c r="AH2092" s="2" t="s">
        <v>154</v>
      </c>
      <c r="AI2092" s="2" t="s">
        <v>541</v>
      </c>
      <c r="AJ2092" s="2" t="s">
        <v>155</v>
      </c>
      <c r="AK2092" s="2" t="s">
        <v>156</v>
      </c>
      <c r="AL2092" s="2" t="s">
        <v>129</v>
      </c>
      <c r="AM2092" s="2" t="s">
        <v>150</v>
      </c>
      <c r="AN2092" s="2" t="s">
        <v>8977</v>
      </c>
      <c r="AO2092" s="22">
        <v>26420</v>
      </c>
      <c r="AP2092" s="22">
        <v>0</v>
      </c>
      <c r="AQ2092" s="22">
        <v>0</v>
      </c>
      <c r="AR2092" s="22">
        <v>0</v>
      </c>
      <c r="AS2092" s="25">
        <v>29722.5</v>
      </c>
      <c r="AT2092" s="25">
        <v>0</v>
      </c>
      <c r="AU2092" s="25">
        <v>42491.29</v>
      </c>
      <c r="AV2092" s="25">
        <v>0</v>
      </c>
      <c r="AW2092" s="25">
        <v>29722.5</v>
      </c>
      <c r="AX2092" s="25">
        <v>42491.29</v>
      </c>
      <c r="AY2092" s="25">
        <v>12768.79</v>
      </c>
    </row>
    <row r="2093" spans="2:51" hidden="1">
      <c r="B2093" s="5" t="s">
        <v>21</v>
      </c>
      <c r="C2093" s="2" t="s">
        <v>152</v>
      </c>
      <c r="D2093" s="2" t="s">
        <v>100</v>
      </c>
      <c r="E2093" s="2"/>
      <c r="F2093" s="2"/>
      <c r="G2093" s="3">
        <v>46258</v>
      </c>
      <c r="H2093" s="2" t="s">
        <v>8978</v>
      </c>
      <c r="I2093" s="3">
        <v>46258</v>
      </c>
      <c r="J2093" s="2" t="s">
        <v>8979</v>
      </c>
      <c r="K2093" s="2"/>
      <c r="L2093" s="2"/>
      <c r="M2093" s="2" t="s">
        <v>90</v>
      </c>
      <c r="N2093" s="3"/>
      <c r="O2093" s="2" t="s">
        <v>8980</v>
      </c>
      <c r="P2093" s="2"/>
      <c r="Q2093" s="2" t="s">
        <v>486</v>
      </c>
      <c r="R2093" s="2" t="s">
        <v>538</v>
      </c>
      <c r="S2093" s="2" t="s">
        <v>486</v>
      </c>
      <c r="T2093" s="3">
        <v>46258</v>
      </c>
      <c r="U2093" s="2" t="s">
        <v>8981</v>
      </c>
      <c r="V2093" s="2"/>
      <c r="W2093" s="2" t="s">
        <v>610</v>
      </c>
      <c r="X2093" s="2" t="s">
        <v>133</v>
      </c>
      <c r="Y2093" s="2" t="s">
        <v>195</v>
      </c>
      <c r="Z2093" s="2" t="s">
        <v>92</v>
      </c>
      <c r="AA2093" s="2" t="s">
        <v>90</v>
      </c>
      <c r="AB2093" s="2"/>
      <c r="AC2093" s="2" t="s">
        <v>114</v>
      </c>
      <c r="AD2093" s="2">
        <v>1</v>
      </c>
      <c r="AE2093" s="2" t="s">
        <v>539</v>
      </c>
      <c r="AF2093" s="2" t="s">
        <v>540</v>
      </c>
      <c r="AG2093" s="2" t="s">
        <v>13</v>
      </c>
      <c r="AH2093" s="2" t="s">
        <v>154</v>
      </c>
      <c r="AI2093" s="2" t="s">
        <v>541</v>
      </c>
      <c r="AJ2093" s="2" t="s">
        <v>194</v>
      </c>
      <c r="AK2093" s="2" t="s">
        <v>487</v>
      </c>
      <c r="AL2093" s="2" t="s">
        <v>103</v>
      </c>
      <c r="AM2093" s="2" t="s">
        <v>104</v>
      </c>
      <c r="AN2093" s="2" t="s">
        <v>8982</v>
      </c>
      <c r="AO2093" s="22">
        <v>26400</v>
      </c>
      <c r="AP2093" s="22">
        <v>0</v>
      </c>
      <c r="AQ2093" s="22">
        <v>0</v>
      </c>
      <c r="AR2093" s="22">
        <v>0</v>
      </c>
      <c r="AS2093" s="25">
        <v>37356</v>
      </c>
      <c r="AT2093" s="25">
        <v>0</v>
      </c>
      <c r="AU2093" s="25">
        <v>42065.760000000002</v>
      </c>
      <c r="AV2093" s="25">
        <v>0</v>
      </c>
      <c r="AW2093" s="25">
        <v>37356</v>
      </c>
      <c r="AX2093" s="25">
        <v>42065.760000000002</v>
      </c>
      <c r="AY2093" s="25">
        <v>4709.76</v>
      </c>
    </row>
    <row r="2094" spans="2:51" hidden="1">
      <c r="B2094" s="5" t="s">
        <v>21</v>
      </c>
      <c r="C2094" s="2" t="s">
        <v>152</v>
      </c>
      <c r="D2094" s="2" t="s">
        <v>100</v>
      </c>
      <c r="E2094" s="2"/>
      <c r="F2094" s="2"/>
      <c r="G2094" s="3">
        <v>46258</v>
      </c>
      <c r="H2094" s="2" t="s">
        <v>8983</v>
      </c>
      <c r="I2094" s="3">
        <v>46258</v>
      </c>
      <c r="J2094" s="2" t="s">
        <v>8984</v>
      </c>
      <c r="K2094" s="2"/>
      <c r="L2094" s="2"/>
      <c r="M2094" s="2" t="s">
        <v>90</v>
      </c>
      <c r="N2094" s="3"/>
      <c r="O2094" s="2" t="s">
        <v>8985</v>
      </c>
      <c r="P2094" s="2"/>
      <c r="Q2094" s="2" t="s">
        <v>27</v>
      </c>
      <c r="R2094" s="2" t="s">
        <v>538</v>
      </c>
      <c r="S2094" s="2" t="s">
        <v>27</v>
      </c>
      <c r="T2094" s="3">
        <v>46258</v>
      </c>
      <c r="U2094" s="2" t="s">
        <v>8986</v>
      </c>
      <c r="V2094" s="2"/>
      <c r="W2094" s="2" t="s">
        <v>359</v>
      </c>
      <c r="X2094" s="2" t="s">
        <v>133</v>
      </c>
      <c r="Y2094" s="2" t="s">
        <v>357</v>
      </c>
      <c r="Z2094" s="2" t="s">
        <v>92</v>
      </c>
      <c r="AA2094" s="2" t="s">
        <v>90</v>
      </c>
      <c r="AB2094" s="2"/>
      <c r="AC2094" s="2" t="s">
        <v>114</v>
      </c>
      <c r="AD2094" s="2">
        <v>1</v>
      </c>
      <c r="AE2094" s="2" t="s">
        <v>539</v>
      </c>
      <c r="AF2094" s="2" t="s">
        <v>540</v>
      </c>
      <c r="AG2094" s="2" t="s">
        <v>13</v>
      </c>
      <c r="AH2094" s="2" t="s">
        <v>154</v>
      </c>
      <c r="AI2094" s="2" t="s">
        <v>541</v>
      </c>
      <c r="AJ2094" s="2" t="s">
        <v>155</v>
      </c>
      <c r="AK2094" s="2" t="s">
        <v>156</v>
      </c>
      <c r="AL2094" s="2" t="s">
        <v>129</v>
      </c>
      <c r="AM2094" s="2" t="s">
        <v>150</v>
      </c>
      <c r="AN2094" s="2" t="s">
        <v>8987</v>
      </c>
      <c r="AO2094" s="22">
        <v>27280</v>
      </c>
      <c r="AP2094" s="22">
        <v>0</v>
      </c>
      <c r="AQ2094" s="22">
        <v>0</v>
      </c>
      <c r="AR2094" s="22">
        <v>0</v>
      </c>
      <c r="AS2094" s="25">
        <v>30690</v>
      </c>
      <c r="AT2094" s="25">
        <v>0</v>
      </c>
      <c r="AU2094" s="25">
        <v>43874.42</v>
      </c>
      <c r="AV2094" s="25">
        <v>0</v>
      </c>
      <c r="AW2094" s="25">
        <v>30690</v>
      </c>
      <c r="AX2094" s="25">
        <v>43874.42</v>
      </c>
      <c r="AY2094" s="25">
        <v>13184.42</v>
      </c>
    </row>
    <row r="2095" spans="2:51" hidden="1">
      <c r="B2095" s="5" t="s">
        <v>21</v>
      </c>
      <c r="C2095" s="2" t="s">
        <v>152</v>
      </c>
      <c r="D2095" s="2" t="s">
        <v>100</v>
      </c>
      <c r="E2095" s="2"/>
      <c r="F2095" s="2"/>
      <c r="G2095" s="3">
        <v>46258</v>
      </c>
      <c r="H2095" s="2" t="s">
        <v>8988</v>
      </c>
      <c r="I2095" s="3">
        <v>46258</v>
      </c>
      <c r="J2095" s="2" t="s">
        <v>8989</v>
      </c>
      <c r="K2095" s="2"/>
      <c r="L2095" s="2"/>
      <c r="M2095" s="2" t="s">
        <v>90</v>
      </c>
      <c r="N2095" s="3"/>
      <c r="O2095" s="2" t="s">
        <v>8990</v>
      </c>
      <c r="P2095" s="2"/>
      <c r="Q2095" s="2" t="s">
        <v>27</v>
      </c>
      <c r="R2095" s="2" t="s">
        <v>538</v>
      </c>
      <c r="S2095" s="2" t="s">
        <v>27</v>
      </c>
      <c r="T2095" s="3">
        <v>46258</v>
      </c>
      <c r="U2095" s="2" t="s">
        <v>8991</v>
      </c>
      <c r="V2095" s="2"/>
      <c r="W2095" s="2" t="s">
        <v>522</v>
      </c>
      <c r="X2095" s="2" t="s">
        <v>113</v>
      </c>
      <c r="Y2095" s="2" t="s">
        <v>294</v>
      </c>
      <c r="Z2095" s="2" t="s">
        <v>92</v>
      </c>
      <c r="AA2095" s="2" t="s">
        <v>90</v>
      </c>
      <c r="AB2095" s="2"/>
      <c r="AC2095" s="2" t="s">
        <v>114</v>
      </c>
      <c r="AD2095" s="2">
        <v>1</v>
      </c>
      <c r="AE2095" s="2" t="s">
        <v>539</v>
      </c>
      <c r="AF2095" s="2" t="s">
        <v>540</v>
      </c>
      <c r="AG2095" s="2" t="s">
        <v>13</v>
      </c>
      <c r="AH2095" s="2" t="s">
        <v>154</v>
      </c>
      <c r="AI2095" s="2" t="s">
        <v>541</v>
      </c>
      <c r="AJ2095" s="2" t="s">
        <v>155</v>
      </c>
      <c r="AK2095" s="2" t="s">
        <v>156</v>
      </c>
      <c r="AL2095" s="2" t="s">
        <v>129</v>
      </c>
      <c r="AM2095" s="2" t="s">
        <v>150</v>
      </c>
      <c r="AN2095" s="2" t="s">
        <v>8992</v>
      </c>
      <c r="AO2095" s="22">
        <v>27260</v>
      </c>
      <c r="AP2095" s="22">
        <v>0</v>
      </c>
      <c r="AQ2095" s="22">
        <v>0</v>
      </c>
      <c r="AR2095" s="22">
        <v>0</v>
      </c>
      <c r="AS2095" s="25">
        <v>30667.5</v>
      </c>
      <c r="AT2095" s="25">
        <v>0</v>
      </c>
      <c r="AU2095" s="25">
        <v>43842.26</v>
      </c>
      <c r="AV2095" s="25">
        <v>0</v>
      </c>
      <c r="AW2095" s="25">
        <v>30667.5</v>
      </c>
      <c r="AX2095" s="25">
        <v>43842.26</v>
      </c>
      <c r="AY2095" s="25">
        <v>13174.76</v>
      </c>
    </row>
    <row r="2096" spans="2:51" hidden="1">
      <c r="B2096" s="5" t="s">
        <v>21</v>
      </c>
      <c r="C2096" s="2" t="s">
        <v>152</v>
      </c>
      <c r="D2096" s="2" t="s">
        <v>100</v>
      </c>
      <c r="E2096" s="2"/>
      <c r="F2096" s="2"/>
      <c r="G2096" s="3">
        <v>46258</v>
      </c>
      <c r="H2096" s="2" t="s">
        <v>8993</v>
      </c>
      <c r="I2096" s="3">
        <v>46258</v>
      </c>
      <c r="J2096" s="2" t="s">
        <v>8994</v>
      </c>
      <c r="K2096" s="2"/>
      <c r="L2096" s="2"/>
      <c r="M2096" s="2" t="s">
        <v>90</v>
      </c>
      <c r="N2096" s="3"/>
      <c r="O2096" s="2" t="s">
        <v>8995</v>
      </c>
      <c r="P2096" s="2"/>
      <c r="Q2096" s="2" t="s">
        <v>27</v>
      </c>
      <c r="R2096" s="2" t="s">
        <v>538</v>
      </c>
      <c r="S2096" s="2" t="s">
        <v>27</v>
      </c>
      <c r="T2096" s="3">
        <v>46258</v>
      </c>
      <c r="U2096" s="2" t="s">
        <v>8996</v>
      </c>
      <c r="V2096" s="2"/>
      <c r="W2096" s="2" t="s">
        <v>741</v>
      </c>
      <c r="X2096" s="2" t="s">
        <v>133</v>
      </c>
      <c r="Y2096" s="2" t="s">
        <v>347</v>
      </c>
      <c r="Z2096" s="2" t="s">
        <v>92</v>
      </c>
      <c r="AA2096" s="2" t="s">
        <v>348</v>
      </c>
      <c r="AB2096" s="2" t="s">
        <v>349</v>
      </c>
      <c r="AC2096" s="2" t="s">
        <v>114</v>
      </c>
      <c r="AD2096" s="2">
        <v>1</v>
      </c>
      <c r="AE2096" s="2" t="s">
        <v>539</v>
      </c>
      <c r="AF2096" s="2" t="s">
        <v>540</v>
      </c>
      <c r="AG2096" s="2" t="s">
        <v>13</v>
      </c>
      <c r="AH2096" s="2" t="s">
        <v>154</v>
      </c>
      <c r="AI2096" s="2" t="s">
        <v>541</v>
      </c>
      <c r="AJ2096" s="2" t="s">
        <v>155</v>
      </c>
      <c r="AK2096" s="2" t="s">
        <v>156</v>
      </c>
      <c r="AL2096" s="2" t="s">
        <v>129</v>
      </c>
      <c r="AM2096" s="2" t="s">
        <v>150</v>
      </c>
      <c r="AN2096" s="2" t="s">
        <v>8997</v>
      </c>
      <c r="AO2096" s="22">
        <v>27180</v>
      </c>
      <c r="AP2096" s="22">
        <v>0</v>
      </c>
      <c r="AQ2096" s="22">
        <v>0</v>
      </c>
      <c r="AR2096" s="22">
        <v>0</v>
      </c>
      <c r="AS2096" s="25">
        <v>30577.5</v>
      </c>
      <c r="AT2096" s="25">
        <v>0</v>
      </c>
      <c r="AU2096" s="25">
        <v>43713.59</v>
      </c>
      <c r="AV2096" s="25">
        <v>0</v>
      </c>
      <c r="AW2096" s="25">
        <v>30577.5</v>
      </c>
      <c r="AX2096" s="25">
        <v>43713.59</v>
      </c>
      <c r="AY2096" s="25">
        <v>13136.09</v>
      </c>
    </row>
    <row r="2097" spans="2:51" hidden="1">
      <c r="B2097" s="5" t="s">
        <v>21</v>
      </c>
      <c r="C2097" s="2" t="s">
        <v>152</v>
      </c>
      <c r="D2097" s="2" t="s">
        <v>100</v>
      </c>
      <c r="E2097" s="2"/>
      <c r="F2097" s="2"/>
      <c r="G2097" s="3">
        <v>46258</v>
      </c>
      <c r="H2097" s="2" t="s">
        <v>8998</v>
      </c>
      <c r="I2097" s="3">
        <v>46258</v>
      </c>
      <c r="J2097" s="2" t="s">
        <v>8999</v>
      </c>
      <c r="K2097" s="2"/>
      <c r="L2097" s="2"/>
      <c r="M2097" s="2" t="s">
        <v>90</v>
      </c>
      <c r="N2097" s="3"/>
      <c r="O2097" s="2" t="s">
        <v>9000</v>
      </c>
      <c r="P2097" s="2"/>
      <c r="Q2097" s="2" t="s">
        <v>486</v>
      </c>
      <c r="R2097" s="2" t="s">
        <v>538</v>
      </c>
      <c r="S2097" s="2" t="s">
        <v>486</v>
      </c>
      <c r="T2097" s="3">
        <v>46258</v>
      </c>
      <c r="U2097" s="2" t="s">
        <v>9001</v>
      </c>
      <c r="V2097" s="2"/>
      <c r="W2097" s="2" t="s">
        <v>368</v>
      </c>
      <c r="X2097" s="2" t="s">
        <v>133</v>
      </c>
      <c r="Y2097" s="2" t="s">
        <v>833</v>
      </c>
      <c r="Z2097" s="2" t="s">
        <v>92</v>
      </c>
      <c r="AA2097" s="2" t="s">
        <v>90</v>
      </c>
      <c r="AB2097" s="2"/>
      <c r="AC2097" s="2" t="s">
        <v>114</v>
      </c>
      <c r="AD2097" s="2">
        <v>1</v>
      </c>
      <c r="AE2097" s="2" t="s">
        <v>539</v>
      </c>
      <c r="AF2097" s="2" t="s">
        <v>540</v>
      </c>
      <c r="AG2097" s="2" t="s">
        <v>13</v>
      </c>
      <c r="AH2097" s="2" t="s">
        <v>154</v>
      </c>
      <c r="AI2097" s="2" t="s">
        <v>541</v>
      </c>
      <c r="AJ2097" s="2" t="s">
        <v>194</v>
      </c>
      <c r="AK2097" s="2" t="s">
        <v>487</v>
      </c>
      <c r="AL2097" s="2" t="s">
        <v>103</v>
      </c>
      <c r="AM2097" s="2" t="s">
        <v>104</v>
      </c>
      <c r="AN2097" s="2" t="s">
        <v>9002</v>
      </c>
      <c r="AO2097" s="22">
        <v>28060</v>
      </c>
      <c r="AP2097" s="22">
        <v>0</v>
      </c>
      <c r="AQ2097" s="22">
        <v>0</v>
      </c>
      <c r="AR2097" s="22">
        <v>0</v>
      </c>
      <c r="AS2097" s="25">
        <v>39704.9</v>
      </c>
      <c r="AT2097" s="25">
        <v>0</v>
      </c>
      <c r="AU2097" s="25">
        <v>44710.8</v>
      </c>
      <c r="AV2097" s="25">
        <v>0</v>
      </c>
      <c r="AW2097" s="25">
        <v>39704.9</v>
      </c>
      <c r="AX2097" s="25">
        <v>44710.8</v>
      </c>
      <c r="AY2097" s="25">
        <v>5005.8999999999996</v>
      </c>
    </row>
    <row r="2098" spans="2:51" hidden="1">
      <c r="B2098" s="5" t="s">
        <v>21</v>
      </c>
      <c r="C2098" s="2" t="s">
        <v>152</v>
      </c>
      <c r="D2098" s="2" t="s">
        <v>100</v>
      </c>
      <c r="E2098" s="2"/>
      <c r="F2098" s="2"/>
      <c r="G2098" s="3">
        <v>46258</v>
      </c>
      <c r="H2098" s="2" t="s">
        <v>9003</v>
      </c>
      <c r="I2098" s="3">
        <v>46258</v>
      </c>
      <c r="J2098" s="2" t="s">
        <v>9004</v>
      </c>
      <c r="K2098" s="2"/>
      <c r="L2098" s="2"/>
      <c r="M2098" s="2" t="s">
        <v>90</v>
      </c>
      <c r="N2098" s="3"/>
      <c r="O2098" s="2" t="s">
        <v>9005</v>
      </c>
      <c r="P2098" s="2"/>
      <c r="Q2098" s="2" t="s">
        <v>27</v>
      </c>
      <c r="R2098" s="2" t="s">
        <v>538</v>
      </c>
      <c r="S2098" s="2" t="s">
        <v>27</v>
      </c>
      <c r="T2098" s="3">
        <v>46258</v>
      </c>
      <c r="U2098" s="2" t="s">
        <v>9006</v>
      </c>
      <c r="V2098" s="2"/>
      <c r="W2098" s="2" t="s">
        <v>527</v>
      </c>
      <c r="X2098" s="2" t="s">
        <v>133</v>
      </c>
      <c r="Y2098" s="2" t="s">
        <v>334</v>
      </c>
      <c r="Z2098" s="2" t="s">
        <v>92</v>
      </c>
      <c r="AA2098" s="2" t="s">
        <v>90</v>
      </c>
      <c r="AB2098" s="2"/>
      <c r="AC2098" s="2" t="s">
        <v>114</v>
      </c>
      <c r="AD2098" s="2">
        <v>1</v>
      </c>
      <c r="AE2098" s="2" t="s">
        <v>539</v>
      </c>
      <c r="AF2098" s="2" t="s">
        <v>540</v>
      </c>
      <c r="AG2098" s="2" t="s">
        <v>13</v>
      </c>
      <c r="AH2098" s="2" t="s">
        <v>154</v>
      </c>
      <c r="AI2098" s="2" t="s">
        <v>541</v>
      </c>
      <c r="AJ2098" s="2" t="s">
        <v>155</v>
      </c>
      <c r="AK2098" s="2" t="s">
        <v>156</v>
      </c>
      <c r="AL2098" s="2" t="s">
        <v>129</v>
      </c>
      <c r="AM2098" s="2" t="s">
        <v>150</v>
      </c>
      <c r="AN2098" s="2" t="s">
        <v>9007</v>
      </c>
      <c r="AO2098" s="22">
        <v>26400</v>
      </c>
      <c r="AP2098" s="22">
        <v>0</v>
      </c>
      <c r="AQ2098" s="22">
        <v>0</v>
      </c>
      <c r="AR2098" s="22">
        <v>0</v>
      </c>
      <c r="AS2098" s="25">
        <v>29700</v>
      </c>
      <c r="AT2098" s="25">
        <v>0</v>
      </c>
      <c r="AU2098" s="25">
        <v>42459.12</v>
      </c>
      <c r="AV2098" s="25">
        <v>0</v>
      </c>
      <c r="AW2098" s="25">
        <v>29700</v>
      </c>
      <c r="AX2098" s="25">
        <v>42459.12</v>
      </c>
      <c r="AY2098" s="25">
        <v>12759.12</v>
      </c>
    </row>
    <row r="2099" spans="2:51" hidden="1">
      <c r="B2099" s="5" t="s">
        <v>21</v>
      </c>
      <c r="C2099" s="2" t="s">
        <v>107</v>
      </c>
      <c r="D2099" s="2" t="s">
        <v>100</v>
      </c>
      <c r="E2099" s="2"/>
      <c r="F2099" s="2"/>
      <c r="G2099" s="3">
        <v>46258</v>
      </c>
      <c r="H2099" s="2" t="s">
        <v>9008</v>
      </c>
      <c r="I2099" s="3">
        <v>46258</v>
      </c>
      <c r="J2099" s="2" t="s">
        <v>9009</v>
      </c>
      <c r="K2099" s="2"/>
      <c r="L2099" s="2"/>
      <c r="M2099" s="2" t="s">
        <v>90</v>
      </c>
      <c r="N2099" s="3"/>
      <c r="O2099" s="2"/>
      <c r="P2099" s="2"/>
      <c r="Q2099" s="2" t="s">
        <v>29</v>
      </c>
      <c r="R2099" s="2" t="s">
        <v>29</v>
      </c>
      <c r="S2099" s="2" t="s">
        <v>29</v>
      </c>
      <c r="T2099" s="3"/>
      <c r="U2099" s="2"/>
      <c r="V2099" s="2"/>
      <c r="W2099" s="2" t="s">
        <v>1214</v>
      </c>
      <c r="X2099" s="2" t="s">
        <v>113</v>
      </c>
      <c r="Y2099" s="2" t="s">
        <v>984</v>
      </c>
      <c r="Z2099" s="2" t="s">
        <v>92</v>
      </c>
      <c r="AA2099" s="2" t="s">
        <v>1160</v>
      </c>
      <c r="AB2099" s="2" t="s">
        <v>1161</v>
      </c>
      <c r="AC2099" s="2" t="s">
        <v>93</v>
      </c>
      <c r="AD2099" s="2">
        <v>1</v>
      </c>
      <c r="AE2099" s="2" t="s">
        <v>123</v>
      </c>
      <c r="AF2099" s="2" t="s">
        <v>13</v>
      </c>
      <c r="AG2099" s="2" t="s">
        <v>13</v>
      </c>
      <c r="AH2099" s="2" t="s">
        <v>124</v>
      </c>
      <c r="AI2099" s="2"/>
      <c r="AJ2099" s="2" t="s">
        <v>123</v>
      </c>
      <c r="AK2099" s="2" t="s">
        <v>13</v>
      </c>
      <c r="AL2099" s="2" t="s">
        <v>13</v>
      </c>
      <c r="AM2099" s="2" t="s">
        <v>124</v>
      </c>
      <c r="AN2099" s="2"/>
      <c r="AO2099" s="22">
        <v>0</v>
      </c>
      <c r="AP2099" s="22">
        <v>0</v>
      </c>
      <c r="AQ2099" s="22">
        <v>0</v>
      </c>
      <c r="AR2099" s="22">
        <v>0</v>
      </c>
      <c r="AS2099" s="25">
        <v>6000</v>
      </c>
      <c r="AT2099" s="25">
        <v>0</v>
      </c>
      <c r="AU2099" s="25">
        <v>7000</v>
      </c>
      <c r="AV2099" s="25">
        <v>0</v>
      </c>
      <c r="AW2099" s="25">
        <v>6000</v>
      </c>
      <c r="AX2099" s="25">
        <v>7000</v>
      </c>
      <c r="AY2099" s="25">
        <v>1000</v>
      </c>
    </row>
    <row r="2100" spans="2:51" hidden="1">
      <c r="B2100" s="5" t="s">
        <v>551</v>
      </c>
      <c r="C2100" s="2" t="s">
        <v>552</v>
      </c>
      <c r="D2100" s="2"/>
      <c r="E2100" s="2"/>
      <c r="F2100" s="2" t="s">
        <v>88</v>
      </c>
      <c r="G2100" s="3">
        <v>46258</v>
      </c>
      <c r="H2100" s="2" t="s">
        <v>9010</v>
      </c>
      <c r="I2100" s="3">
        <v>46258</v>
      </c>
      <c r="J2100" s="2" t="s">
        <v>9011</v>
      </c>
      <c r="K2100" s="2"/>
      <c r="L2100" s="2"/>
      <c r="M2100" s="2" t="s">
        <v>90</v>
      </c>
      <c r="N2100" s="3"/>
      <c r="O2100" s="2"/>
      <c r="P2100" s="2"/>
      <c r="Q2100" s="2" t="s">
        <v>553</v>
      </c>
      <c r="R2100" s="2" t="s">
        <v>553</v>
      </c>
      <c r="S2100" s="2"/>
      <c r="T2100" s="3"/>
      <c r="U2100" s="2"/>
      <c r="V2100" s="2"/>
      <c r="W2100" s="2" t="s">
        <v>1138</v>
      </c>
      <c r="X2100" s="2" t="s">
        <v>91</v>
      </c>
      <c r="Y2100" s="2" t="s">
        <v>1228</v>
      </c>
      <c r="Z2100" s="2" t="s">
        <v>92</v>
      </c>
      <c r="AA2100" s="2" t="s">
        <v>90</v>
      </c>
      <c r="AB2100" s="2"/>
      <c r="AC2100" s="2" t="s">
        <v>93</v>
      </c>
      <c r="AD2100" s="2">
        <v>1</v>
      </c>
      <c r="AE2100" s="2" t="s">
        <v>554</v>
      </c>
      <c r="AF2100" s="2" t="s">
        <v>555</v>
      </c>
      <c r="AG2100" s="2" t="s">
        <v>322</v>
      </c>
      <c r="AH2100" s="2" t="s">
        <v>556</v>
      </c>
      <c r="AI2100" s="2" t="s">
        <v>557</v>
      </c>
      <c r="AJ2100" s="2" t="s">
        <v>321</v>
      </c>
      <c r="AK2100" s="2" t="s">
        <v>322</v>
      </c>
      <c r="AL2100" s="2" t="s">
        <v>322</v>
      </c>
      <c r="AM2100" s="2" t="s">
        <v>323</v>
      </c>
      <c r="AN2100" s="2" t="s">
        <v>880</v>
      </c>
      <c r="AO2100" s="22">
        <v>0</v>
      </c>
      <c r="AP2100" s="22">
        <v>0</v>
      </c>
      <c r="AQ2100" s="22">
        <v>0</v>
      </c>
      <c r="AR2100" s="22">
        <v>0</v>
      </c>
      <c r="AS2100" s="25">
        <v>4000</v>
      </c>
      <c r="AT2100" s="25">
        <v>0</v>
      </c>
      <c r="AU2100" s="25">
        <v>4900</v>
      </c>
      <c r="AV2100" s="25">
        <v>0</v>
      </c>
      <c r="AW2100" s="25">
        <v>4000</v>
      </c>
      <c r="AX2100" s="25">
        <v>4900</v>
      </c>
      <c r="AY2100" s="25">
        <v>900</v>
      </c>
    </row>
    <row r="2101" spans="2:51" hidden="1">
      <c r="B2101" s="5" t="s">
        <v>551</v>
      </c>
      <c r="C2101" s="2" t="s">
        <v>552</v>
      </c>
      <c r="D2101" s="2"/>
      <c r="E2101" s="2"/>
      <c r="F2101" s="2" t="s">
        <v>88</v>
      </c>
      <c r="G2101" s="3">
        <v>46258</v>
      </c>
      <c r="H2101" s="2" t="s">
        <v>9012</v>
      </c>
      <c r="I2101" s="3">
        <v>46258</v>
      </c>
      <c r="J2101" s="2" t="s">
        <v>9013</v>
      </c>
      <c r="K2101" s="2"/>
      <c r="L2101" s="2"/>
      <c r="M2101" s="2" t="s">
        <v>90</v>
      </c>
      <c r="N2101" s="3"/>
      <c r="O2101" s="2"/>
      <c r="P2101" s="2"/>
      <c r="Q2101" s="2" t="s">
        <v>553</v>
      </c>
      <c r="R2101" s="2" t="s">
        <v>553</v>
      </c>
      <c r="S2101" s="2"/>
      <c r="T2101" s="3"/>
      <c r="U2101" s="2"/>
      <c r="V2101" s="2"/>
      <c r="W2101" s="2" t="s">
        <v>9014</v>
      </c>
      <c r="X2101" s="2" t="s">
        <v>91</v>
      </c>
      <c r="Y2101" s="2" t="s">
        <v>9015</v>
      </c>
      <c r="Z2101" s="2" t="s">
        <v>92</v>
      </c>
      <c r="AA2101" s="2" t="s">
        <v>90</v>
      </c>
      <c r="AB2101" s="2"/>
      <c r="AC2101" s="2" t="s">
        <v>114</v>
      </c>
      <c r="AD2101" s="2">
        <v>1</v>
      </c>
      <c r="AE2101" s="2" t="s">
        <v>321</v>
      </c>
      <c r="AF2101" s="2" t="s">
        <v>322</v>
      </c>
      <c r="AG2101" s="2" t="s">
        <v>322</v>
      </c>
      <c r="AH2101" s="2" t="s">
        <v>323</v>
      </c>
      <c r="AI2101" s="2"/>
      <c r="AJ2101" s="2" t="s">
        <v>179</v>
      </c>
      <c r="AK2101" s="2" t="s">
        <v>8</v>
      </c>
      <c r="AL2101" s="2" t="s">
        <v>8</v>
      </c>
      <c r="AM2101" s="2" t="s">
        <v>180</v>
      </c>
      <c r="AN2101" s="2" t="s">
        <v>9016</v>
      </c>
      <c r="AO2101" s="22">
        <v>0</v>
      </c>
      <c r="AP2101" s="22">
        <v>0</v>
      </c>
      <c r="AQ2101" s="22">
        <v>0</v>
      </c>
      <c r="AR2101" s="22">
        <v>0</v>
      </c>
      <c r="AS2101" s="25">
        <v>21500</v>
      </c>
      <c r="AT2101" s="25">
        <v>0</v>
      </c>
      <c r="AU2101" s="25">
        <v>22250</v>
      </c>
      <c r="AV2101" s="25">
        <v>0</v>
      </c>
      <c r="AW2101" s="25">
        <v>21500</v>
      </c>
      <c r="AX2101" s="25">
        <v>22250</v>
      </c>
      <c r="AY2101" s="25">
        <v>750</v>
      </c>
    </row>
    <row r="2102" spans="2:51" hidden="1">
      <c r="B2102" s="5" t="s">
        <v>551</v>
      </c>
      <c r="C2102" s="2" t="s">
        <v>552</v>
      </c>
      <c r="D2102" s="2"/>
      <c r="E2102" s="2"/>
      <c r="F2102" s="2" t="s">
        <v>88</v>
      </c>
      <c r="G2102" s="3">
        <v>46258</v>
      </c>
      <c r="H2102" s="2" t="s">
        <v>9017</v>
      </c>
      <c r="I2102" s="3">
        <v>46258</v>
      </c>
      <c r="J2102" s="2" t="s">
        <v>9018</v>
      </c>
      <c r="K2102" s="2"/>
      <c r="L2102" s="2"/>
      <c r="M2102" s="2" t="s">
        <v>90</v>
      </c>
      <c r="N2102" s="3"/>
      <c r="O2102" s="2"/>
      <c r="P2102" s="2"/>
      <c r="Q2102" s="2" t="s">
        <v>553</v>
      </c>
      <c r="R2102" s="2" t="s">
        <v>553</v>
      </c>
      <c r="S2102" s="2"/>
      <c r="T2102" s="3"/>
      <c r="U2102" s="2"/>
      <c r="V2102" s="2"/>
      <c r="W2102" s="2" t="s">
        <v>9019</v>
      </c>
      <c r="X2102" s="2" t="s">
        <v>113</v>
      </c>
      <c r="Y2102" s="2" t="s">
        <v>9020</v>
      </c>
      <c r="Z2102" s="2" t="s">
        <v>92</v>
      </c>
      <c r="AA2102" s="2" t="s">
        <v>90</v>
      </c>
      <c r="AB2102" s="2"/>
      <c r="AC2102" s="2" t="s">
        <v>114</v>
      </c>
      <c r="AD2102" s="2">
        <v>1</v>
      </c>
      <c r="AE2102" s="2" t="s">
        <v>321</v>
      </c>
      <c r="AF2102" s="2" t="s">
        <v>322</v>
      </c>
      <c r="AG2102" s="2" t="s">
        <v>322</v>
      </c>
      <c r="AH2102" s="2" t="s">
        <v>323</v>
      </c>
      <c r="AI2102" s="2"/>
      <c r="AJ2102" s="2" t="s">
        <v>232</v>
      </c>
      <c r="AK2102" s="2" t="s">
        <v>5</v>
      </c>
      <c r="AL2102" s="2" t="s">
        <v>5</v>
      </c>
      <c r="AM2102" s="2" t="s">
        <v>178</v>
      </c>
      <c r="AN2102" s="2" t="s">
        <v>9021</v>
      </c>
      <c r="AO2102" s="22">
        <v>0</v>
      </c>
      <c r="AP2102" s="22">
        <v>0</v>
      </c>
      <c r="AQ2102" s="22">
        <v>0</v>
      </c>
      <c r="AR2102" s="22">
        <v>0</v>
      </c>
      <c r="AS2102" s="25">
        <v>28000</v>
      </c>
      <c r="AT2102" s="25">
        <v>0</v>
      </c>
      <c r="AU2102" s="25">
        <v>28650</v>
      </c>
      <c r="AV2102" s="25">
        <v>0</v>
      </c>
      <c r="AW2102" s="25">
        <v>28000</v>
      </c>
      <c r="AX2102" s="25">
        <v>28650</v>
      </c>
      <c r="AY2102" s="25">
        <v>650</v>
      </c>
    </row>
    <row r="2103" spans="2:51" hidden="1">
      <c r="B2103" s="5" t="s">
        <v>551</v>
      </c>
      <c r="C2103" s="2" t="s">
        <v>552</v>
      </c>
      <c r="D2103" s="2"/>
      <c r="E2103" s="2"/>
      <c r="F2103" s="2" t="s">
        <v>88</v>
      </c>
      <c r="G2103" s="3">
        <v>46258</v>
      </c>
      <c r="H2103" s="2" t="s">
        <v>9022</v>
      </c>
      <c r="I2103" s="3">
        <v>46258</v>
      </c>
      <c r="J2103" s="2" t="s">
        <v>9023</v>
      </c>
      <c r="K2103" s="2"/>
      <c r="L2103" s="2"/>
      <c r="M2103" s="2" t="s">
        <v>90</v>
      </c>
      <c r="N2103" s="3"/>
      <c r="O2103" s="2"/>
      <c r="P2103" s="2"/>
      <c r="Q2103" s="2" t="s">
        <v>553</v>
      </c>
      <c r="R2103" s="2" t="s">
        <v>553</v>
      </c>
      <c r="S2103" s="2"/>
      <c r="T2103" s="3"/>
      <c r="U2103" s="2"/>
      <c r="V2103" s="2"/>
      <c r="W2103" s="2" t="s">
        <v>9024</v>
      </c>
      <c r="X2103" s="2" t="s">
        <v>91</v>
      </c>
      <c r="Y2103" s="2" t="s">
        <v>9025</v>
      </c>
      <c r="Z2103" s="2" t="s">
        <v>92</v>
      </c>
      <c r="AA2103" s="2" t="s">
        <v>90</v>
      </c>
      <c r="AB2103" s="2"/>
      <c r="AC2103" s="2" t="s">
        <v>114</v>
      </c>
      <c r="AD2103" s="2">
        <v>1</v>
      </c>
      <c r="AE2103" s="2" t="s">
        <v>554</v>
      </c>
      <c r="AF2103" s="2" t="s">
        <v>555</v>
      </c>
      <c r="AG2103" s="2" t="s">
        <v>322</v>
      </c>
      <c r="AH2103" s="2" t="s">
        <v>556</v>
      </c>
      <c r="AI2103" s="2" t="s">
        <v>557</v>
      </c>
      <c r="AJ2103" s="2" t="s">
        <v>128</v>
      </c>
      <c r="AK2103" s="2" t="s">
        <v>129</v>
      </c>
      <c r="AL2103" s="2" t="s">
        <v>129</v>
      </c>
      <c r="AM2103" s="2" t="s">
        <v>130</v>
      </c>
      <c r="AN2103" s="2" t="s">
        <v>9026</v>
      </c>
      <c r="AO2103" s="22">
        <v>0</v>
      </c>
      <c r="AP2103" s="22">
        <v>0</v>
      </c>
      <c r="AQ2103" s="22">
        <v>0</v>
      </c>
      <c r="AR2103" s="22">
        <v>0</v>
      </c>
      <c r="AS2103" s="25">
        <v>23000</v>
      </c>
      <c r="AT2103" s="25">
        <v>0</v>
      </c>
      <c r="AU2103" s="25">
        <v>23950</v>
      </c>
      <c r="AV2103" s="25">
        <v>0</v>
      </c>
      <c r="AW2103" s="25">
        <v>23000</v>
      </c>
      <c r="AX2103" s="25">
        <v>23950</v>
      </c>
      <c r="AY2103" s="25">
        <v>950</v>
      </c>
    </row>
    <row r="2104" spans="2:51" hidden="1">
      <c r="B2104" s="5" t="s">
        <v>551</v>
      </c>
      <c r="C2104" s="2" t="s">
        <v>552</v>
      </c>
      <c r="D2104" s="2"/>
      <c r="E2104" s="2"/>
      <c r="F2104" s="2" t="s">
        <v>88</v>
      </c>
      <c r="G2104" s="3">
        <v>46258</v>
      </c>
      <c r="H2104" s="2" t="s">
        <v>9027</v>
      </c>
      <c r="I2104" s="3">
        <v>46258</v>
      </c>
      <c r="J2104" s="2" t="s">
        <v>9028</v>
      </c>
      <c r="K2104" s="2"/>
      <c r="L2104" s="2"/>
      <c r="M2104" s="2" t="s">
        <v>90</v>
      </c>
      <c r="N2104" s="3"/>
      <c r="O2104" s="2"/>
      <c r="P2104" s="2"/>
      <c r="Q2104" s="2" t="s">
        <v>553</v>
      </c>
      <c r="R2104" s="2" t="s">
        <v>553</v>
      </c>
      <c r="S2104" s="2"/>
      <c r="T2104" s="3"/>
      <c r="U2104" s="2"/>
      <c r="V2104" s="2"/>
      <c r="W2104" s="2" t="s">
        <v>1294</v>
      </c>
      <c r="X2104" s="2" t="s">
        <v>91</v>
      </c>
      <c r="Y2104" s="2" t="s">
        <v>1295</v>
      </c>
      <c r="Z2104" s="2" t="s">
        <v>92</v>
      </c>
      <c r="AA2104" s="2" t="s">
        <v>90</v>
      </c>
      <c r="AB2104" s="2"/>
      <c r="AC2104" s="2" t="s">
        <v>114</v>
      </c>
      <c r="AD2104" s="2">
        <v>1</v>
      </c>
      <c r="AE2104" s="2" t="s">
        <v>554</v>
      </c>
      <c r="AF2104" s="2" t="s">
        <v>555</v>
      </c>
      <c r="AG2104" s="2" t="s">
        <v>322</v>
      </c>
      <c r="AH2104" s="2" t="s">
        <v>556</v>
      </c>
      <c r="AI2104" s="2" t="s">
        <v>557</v>
      </c>
      <c r="AJ2104" s="2" t="s">
        <v>138</v>
      </c>
      <c r="AK2104" s="2" t="s">
        <v>103</v>
      </c>
      <c r="AL2104" s="2" t="s">
        <v>103</v>
      </c>
      <c r="AM2104" s="2" t="s">
        <v>139</v>
      </c>
      <c r="AN2104" s="2" t="s">
        <v>4236</v>
      </c>
      <c r="AO2104" s="22">
        <v>0</v>
      </c>
      <c r="AP2104" s="22">
        <v>0</v>
      </c>
      <c r="AQ2104" s="22">
        <v>0</v>
      </c>
      <c r="AR2104" s="22">
        <v>0</v>
      </c>
      <c r="AS2104" s="25">
        <v>33000</v>
      </c>
      <c r="AT2104" s="25">
        <v>0</v>
      </c>
      <c r="AU2104" s="25">
        <v>34750</v>
      </c>
      <c r="AV2104" s="25">
        <v>0</v>
      </c>
      <c r="AW2104" s="25">
        <v>33000</v>
      </c>
      <c r="AX2104" s="25">
        <v>34750</v>
      </c>
      <c r="AY2104" s="25">
        <v>1750</v>
      </c>
    </row>
    <row r="2105" spans="2:51" hidden="1">
      <c r="B2105" s="5" t="s">
        <v>551</v>
      </c>
      <c r="C2105" s="2" t="s">
        <v>552</v>
      </c>
      <c r="D2105" s="2"/>
      <c r="E2105" s="2"/>
      <c r="F2105" s="2" t="s">
        <v>88</v>
      </c>
      <c r="G2105" s="3">
        <v>46258</v>
      </c>
      <c r="H2105" s="2" t="s">
        <v>9029</v>
      </c>
      <c r="I2105" s="3">
        <v>46258</v>
      </c>
      <c r="J2105" s="2" t="s">
        <v>9030</v>
      </c>
      <c r="K2105" s="2"/>
      <c r="L2105" s="2"/>
      <c r="M2105" s="2" t="s">
        <v>90</v>
      </c>
      <c r="N2105" s="3"/>
      <c r="O2105" s="2"/>
      <c r="P2105" s="2"/>
      <c r="Q2105" s="2" t="s">
        <v>553</v>
      </c>
      <c r="R2105" s="2" t="s">
        <v>553</v>
      </c>
      <c r="S2105" s="2"/>
      <c r="T2105" s="3"/>
      <c r="U2105" s="2"/>
      <c r="V2105" s="2"/>
      <c r="W2105" s="2" t="s">
        <v>6545</v>
      </c>
      <c r="X2105" s="2" t="s">
        <v>91</v>
      </c>
      <c r="Y2105" s="2" t="s">
        <v>6542</v>
      </c>
      <c r="Z2105" s="2" t="s">
        <v>92</v>
      </c>
      <c r="AA2105" s="2" t="s">
        <v>90</v>
      </c>
      <c r="AB2105" s="2"/>
      <c r="AC2105" s="2" t="s">
        <v>114</v>
      </c>
      <c r="AD2105" s="2">
        <v>1</v>
      </c>
      <c r="AE2105" s="2" t="s">
        <v>179</v>
      </c>
      <c r="AF2105" s="2" t="s">
        <v>8</v>
      </c>
      <c r="AG2105" s="2" t="s">
        <v>8</v>
      </c>
      <c r="AH2105" s="2" t="s">
        <v>180</v>
      </c>
      <c r="AI2105" s="2" t="s">
        <v>843</v>
      </c>
      <c r="AJ2105" s="2" t="s">
        <v>115</v>
      </c>
      <c r="AK2105" s="2" t="s">
        <v>116</v>
      </c>
      <c r="AL2105" s="2" t="s">
        <v>116</v>
      </c>
      <c r="AM2105" s="2" t="s">
        <v>117</v>
      </c>
      <c r="AN2105" s="2" t="s">
        <v>969</v>
      </c>
      <c r="AO2105" s="22">
        <v>0</v>
      </c>
      <c r="AP2105" s="22">
        <v>0</v>
      </c>
      <c r="AQ2105" s="22">
        <v>0</v>
      </c>
      <c r="AR2105" s="22">
        <v>0</v>
      </c>
      <c r="AS2105" s="25">
        <v>34000</v>
      </c>
      <c r="AT2105" s="25">
        <v>0</v>
      </c>
      <c r="AU2105" s="25">
        <v>33100</v>
      </c>
      <c r="AV2105" s="25">
        <v>0</v>
      </c>
      <c r="AW2105" s="25">
        <v>34000</v>
      </c>
      <c r="AX2105" s="25">
        <v>33100</v>
      </c>
      <c r="AY2105" s="25">
        <v>-900</v>
      </c>
    </row>
    <row r="2106" spans="2:51" hidden="1">
      <c r="B2106" s="5" t="s">
        <v>551</v>
      </c>
      <c r="C2106" s="2" t="s">
        <v>552</v>
      </c>
      <c r="D2106" s="2"/>
      <c r="E2106" s="2"/>
      <c r="F2106" s="2" t="s">
        <v>88</v>
      </c>
      <c r="G2106" s="3">
        <v>46258</v>
      </c>
      <c r="H2106" s="2" t="s">
        <v>9031</v>
      </c>
      <c r="I2106" s="3">
        <v>46258</v>
      </c>
      <c r="J2106" s="2" t="s">
        <v>9032</v>
      </c>
      <c r="K2106" s="2"/>
      <c r="L2106" s="2"/>
      <c r="M2106" s="2" t="s">
        <v>90</v>
      </c>
      <c r="N2106" s="3"/>
      <c r="O2106" s="2"/>
      <c r="P2106" s="2"/>
      <c r="Q2106" s="2" t="s">
        <v>553</v>
      </c>
      <c r="R2106" s="2" t="s">
        <v>553</v>
      </c>
      <c r="S2106" s="2"/>
      <c r="T2106" s="3"/>
      <c r="U2106" s="2"/>
      <c r="V2106" s="2"/>
      <c r="W2106" s="2" t="s">
        <v>9033</v>
      </c>
      <c r="X2106" s="2" t="s">
        <v>91</v>
      </c>
      <c r="Y2106" s="2" t="s">
        <v>9034</v>
      </c>
      <c r="Z2106" s="2" t="s">
        <v>92</v>
      </c>
      <c r="AA2106" s="2" t="s">
        <v>90</v>
      </c>
      <c r="AB2106" s="2"/>
      <c r="AC2106" s="2" t="s">
        <v>114</v>
      </c>
      <c r="AD2106" s="2">
        <v>1</v>
      </c>
      <c r="AE2106" s="2" t="s">
        <v>179</v>
      </c>
      <c r="AF2106" s="2" t="s">
        <v>8</v>
      </c>
      <c r="AG2106" s="2" t="s">
        <v>8</v>
      </c>
      <c r="AH2106" s="2" t="s">
        <v>180</v>
      </c>
      <c r="AI2106" s="2" t="s">
        <v>843</v>
      </c>
      <c r="AJ2106" s="2" t="s">
        <v>697</v>
      </c>
      <c r="AK2106" s="2" t="s">
        <v>681</v>
      </c>
      <c r="AL2106" s="2" t="s">
        <v>681</v>
      </c>
      <c r="AM2106" s="2" t="s">
        <v>698</v>
      </c>
      <c r="AN2106" s="2" t="s">
        <v>1062</v>
      </c>
      <c r="AO2106" s="22">
        <v>0</v>
      </c>
      <c r="AP2106" s="22">
        <v>0</v>
      </c>
      <c r="AQ2106" s="22">
        <v>0</v>
      </c>
      <c r="AR2106" s="22">
        <v>0</v>
      </c>
      <c r="AS2106" s="25">
        <v>34000</v>
      </c>
      <c r="AT2106" s="25">
        <v>0</v>
      </c>
      <c r="AU2106" s="25">
        <v>37150</v>
      </c>
      <c r="AV2106" s="25">
        <v>0</v>
      </c>
      <c r="AW2106" s="25">
        <v>34000</v>
      </c>
      <c r="AX2106" s="25">
        <v>37150</v>
      </c>
      <c r="AY2106" s="25">
        <v>3150</v>
      </c>
    </row>
    <row r="2107" spans="2:51" hidden="1">
      <c r="B2107" s="5" t="s">
        <v>551</v>
      </c>
      <c r="C2107" s="2" t="s">
        <v>552</v>
      </c>
      <c r="D2107" s="2"/>
      <c r="E2107" s="2"/>
      <c r="F2107" s="2" t="s">
        <v>88</v>
      </c>
      <c r="G2107" s="3">
        <v>46257</v>
      </c>
      <c r="H2107" s="2" t="s">
        <v>9035</v>
      </c>
      <c r="I2107" s="3">
        <v>46258</v>
      </c>
      <c r="J2107" s="2" t="s">
        <v>9036</v>
      </c>
      <c r="K2107" s="2"/>
      <c r="L2107" s="2"/>
      <c r="M2107" s="2" t="s">
        <v>90</v>
      </c>
      <c r="N2107" s="3"/>
      <c r="O2107" s="2"/>
      <c r="P2107" s="2"/>
      <c r="Q2107" s="2" t="s">
        <v>553</v>
      </c>
      <c r="R2107" s="2" t="s">
        <v>553</v>
      </c>
      <c r="S2107" s="2"/>
      <c r="T2107" s="3"/>
      <c r="U2107" s="2"/>
      <c r="V2107" s="2"/>
      <c r="W2107" s="2" t="s">
        <v>694</v>
      </c>
      <c r="X2107" s="2" t="s">
        <v>91</v>
      </c>
      <c r="Y2107" s="2" t="s">
        <v>695</v>
      </c>
      <c r="Z2107" s="2" t="s">
        <v>92</v>
      </c>
      <c r="AA2107" s="2" t="s">
        <v>90</v>
      </c>
      <c r="AB2107" s="2"/>
      <c r="AC2107" s="2" t="s">
        <v>93</v>
      </c>
      <c r="AD2107" s="2">
        <v>1</v>
      </c>
      <c r="AE2107" s="2" t="s">
        <v>554</v>
      </c>
      <c r="AF2107" s="2" t="s">
        <v>555</v>
      </c>
      <c r="AG2107" s="2" t="s">
        <v>322</v>
      </c>
      <c r="AH2107" s="2" t="s">
        <v>556</v>
      </c>
      <c r="AI2107" s="2" t="s">
        <v>557</v>
      </c>
      <c r="AJ2107" s="2" t="s">
        <v>321</v>
      </c>
      <c r="AK2107" s="2" t="s">
        <v>322</v>
      </c>
      <c r="AL2107" s="2" t="s">
        <v>322</v>
      </c>
      <c r="AM2107" s="2" t="s">
        <v>323</v>
      </c>
      <c r="AN2107" s="2" t="s">
        <v>949</v>
      </c>
      <c r="AO2107" s="22">
        <v>0</v>
      </c>
      <c r="AP2107" s="22">
        <v>0</v>
      </c>
      <c r="AQ2107" s="22">
        <v>0</v>
      </c>
      <c r="AR2107" s="22">
        <v>0</v>
      </c>
      <c r="AS2107" s="25">
        <v>8000</v>
      </c>
      <c r="AT2107" s="25">
        <v>0</v>
      </c>
      <c r="AU2107" s="25">
        <v>8650</v>
      </c>
      <c r="AV2107" s="25">
        <v>0</v>
      </c>
      <c r="AW2107" s="25">
        <v>8000</v>
      </c>
      <c r="AX2107" s="25">
        <v>8650</v>
      </c>
      <c r="AY2107" s="25">
        <v>650</v>
      </c>
    </row>
    <row r="2108" spans="2:51" hidden="1">
      <c r="B2108" s="5" t="s">
        <v>551</v>
      </c>
      <c r="C2108" s="2" t="s">
        <v>552</v>
      </c>
      <c r="D2108" s="2"/>
      <c r="E2108" s="2"/>
      <c r="F2108" s="2" t="s">
        <v>88</v>
      </c>
      <c r="G2108" s="3">
        <v>46257</v>
      </c>
      <c r="H2108" s="2" t="s">
        <v>9037</v>
      </c>
      <c r="I2108" s="3">
        <v>46258</v>
      </c>
      <c r="J2108" s="2" t="s">
        <v>9038</v>
      </c>
      <c r="K2108" s="2"/>
      <c r="L2108" s="2"/>
      <c r="M2108" s="2" t="s">
        <v>90</v>
      </c>
      <c r="N2108" s="3"/>
      <c r="O2108" s="2"/>
      <c r="P2108" s="2"/>
      <c r="Q2108" s="2" t="s">
        <v>553</v>
      </c>
      <c r="R2108" s="2" t="s">
        <v>553</v>
      </c>
      <c r="S2108" s="2"/>
      <c r="T2108" s="3"/>
      <c r="U2108" s="2"/>
      <c r="V2108" s="2"/>
      <c r="W2108" s="2" t="s">
        <v>694</v>
      </c>
      <c r="X2108" s="2" t="s">
        <v>91</v>
      </c>
      <c r="Y2108" s="2" t="s">
        <v>695</v>
      </c>
      <c r="Z2108" s="2" t="s">
        <v>92</v>
      </c>
      <c r="AA2108" s="2" t="s">
        <v>90</v>
      </c>
      <c r="AB2108" s="2"/>
      <c r="AC2108" s="2" t="s">
        <v>114</v>
      </c>
      <c r="AD2108" s="2">
        <v>1</v>
      </c>
      <c r="AE2108" s="2" t="s">
        <v>554</v>
      </c>
      <c r="AF2108" s="2" t="s">
        <v>555</v>
      </c>
      <c r="AG2108" s="2" t="s">
        <v>322</v>
      </c>
      <c r="AH2108" s="2" t="s">
        <v>556</v>
      </c>
      <c r="AI2108" s="2" t="s">
        <v>557</v>
      </c>
      <c r="AJ2108" s="2" t="s">
        <v>231</v>
      </c>
      <c r="AK2108" s="2" t="s">
        <v>207</v>
      </c>
      <c r="AL2108" s="2" t="s">
        <v>207</v>
      </c>
      <c r="AM2108" s="2" t="s">
        <v>178</v>
      </c>
      <c r="AN2108" s="2" t="s">
        <v>1100</v>
      </c>
      <c r="AO2108" s="22">
        <v>0</v>
      </c>
      <c r="AP2108" s="22">
        <v>0</v>
      </c>
      <c r="AQ2108" s="22">
        <v>0</v>
      </c>
      <c r="AR2108" s="22">
        <v>0</v>
      </c>
      <c r="AS2108" s="25">
        <v>12500</v>
      </c>
      <c r="AT2108" s="25">
        <v>0</v>
      </c>
      <c r="AU2108" s="25">
        <v>13050</v>
      </c>
      <c r="AV2108" s="25">
        <v>0</v>
      </c>
      <c r="AW2108" s="25">
        <v>12500</v>
      </c>
      <c r="AX2108" s="25">
        <v>13050</v>
      </c>
      <c r="AY2108" s="25">
        <v>550</v>
      </c>
    </row>
    <row r="2109" spans="2:51" hidden="1">
      <c r="B2109" s="5" t="s">
        <v>551</v>
      </c>
      <c r="C2109" s="2" t="s">
        <v>552</v>
      </c>
      <c r="D2109" s="2"/>
      <c r="E2109" s="2" t="s">
        <v>9039</v>
      </c>
      <c r="F2109" s="2" t="s">
        <v>88</v>
      </c>
      <c r="G2109" s="3">
        <v>46258</v>
      </c>
      <c r="H2109" s="2" t="s">
        <v>9040</v>
      </c>
      <c r="I2109" s="3">
        <v>46258</v>
      </c>
      <c r="J2109" s="2" t="s">
        <v>9041</v>
      </c>
      <c r="K2109" s="2"/>
      <c r="L2109" s="2"/>
      <c r="M2109" s="2" t="s">
        <v>90</v>
      </c>
      <c r="N2109" s="3"/>
      <c r="O2109" s="2"/>
      <c r="P2109" s="2"/>
      <c r="Q2109" s="2" t="s">
        <v>834</v>
      </c>
      <c r="R2109" s="2" t="s">
        <v>834</v>
      </c>
      <c r="S2109" s="2"/>
      <c r="T2109" s="3"/>
      <c r="U2109" s="2"/>
      <c r="V2109" s="2"/>
      <c r="W2109" s="2" t="s">
        <v>893</v>
      </c>
      <c r="X2109" s="2" t="s">
        <v>91</v>
      </c>
      <c r="Y2109" s="2" t="s">
        <v>894</v>
      </c>
      <c r="Z2109" s="2" t="s">
        <v>92</v>
      </c>
      <c r="AA2109" s="2" t="s">
        <v>90</v>
      </c>
      <c r="AB2109" s="2"/>
      <c r="AC2109" s="2" t="s">
        <v>114</v>
      </c>
      <c r="AD2109" s="2">
        <v>1</v>
      </c>
      <c r="AE2109" s="2" t="s">
        <v>321</v>
      </c>
      <c r="AF2109" s="2" t="s">
        <v>322</v>
      </c>
      <c r="AG2109" s="2" t="s">
        <v>322</v>
      </c>
      <c r="AH2109" s="2" t="s">
        <v>323</v>
      </c>
      <c r="AI2109" s="2"/>
      <c r="AJ2109" s="2" t="s">
        <v>138</v>
      </c>
      <c r="AK2109" s="2" t="s">
        <v>103</v>
      </c>
      <c r="AL2109" s="2" t="s">
        <v>103</v>
      </c>
      <c r="AM2109" s="2" t="s">
        <v>139</v>
      </c>
      <c r="AN2109" s="2" t="s">
        <v>9042</v>
      </c>
      <c r="AO2109" s="22">
        <v>0</v>
      </c>
      <c r="AP2109" s="22">
        <v>0</v>
      </c>
      <c r="AQ2109" s="22">
        <v>0</v>
      </c>
      <c r="AR2109" s="22">
        <v>0</v>
      </c>
      <c r="AS2109" s="25">
        <v>48500</v>
      </c>
      <c r="AT2109" s="25">
        <v>0</v>
      </c>
      <c r="AU2109" s="25">
        <v>51205.94</v>
      </c>
      <c r="AV2109" s="25">
        <v>0</v>
      </c>
      <c r="AW2109" s="25">
        <v>48500</v>
      </c>
      <c r="AX2109" s="25">
        <v>51205.94</v>
      </c>
      <c r="AY2109" s="25">
        <v>2705.94</v>
      </c>
    </row>
    <row r="2110" spans="2:51" hidden="1">
      <c r="B2110" s="5" t="s">
        <v>551</v>
      </c>
      <c r="C2110" s="2" t="s">
        <v>552</v>
      </c>
      <c r="D2110" s="2"/>
      <c r="E2110" s="2" t="s">
        <v>9039</v>
      </c>
      <c r="F2110" s="2" t="s">
        <v>88</v>
      </c>
      <c r="G2110" s="3">
        <v>46258</v>
      </c>
      <c r="H2110" s="2" t="s">
        <v>9043</v>
      </c>
      <c r="I2110" s="3">
        <v>46258</v>
      </c>
      <c r="J2110" s="2" t="s">
        <v>9044</v>
      </c>
      <c r="K2110" s="2"/>
      <c r="L2110" s="2"/>
      <c r="M2110" s="2" t="s">
        <v>90</v>
      </c>
      <c r="N2110" s="3"/>
      <c r="O2110" s="2"/>
      <c r="P2110" s="2"/>
      <c r="Q2110" s="2" t="s">
        <v>834</v>
      </c>
      <c r="R2110" s="2" t="s">
        <v>834</v>
      </c>
      <c r="S2110" s="2"/>
      <c r="T2110" s="3"/>
      <c r="U2110" s="2"/>
      <c r="V2110" s="2"/>
      <c r="W2110" s="2" t="s">
        <v>962</v>
      </c>
      <c r="X2110" s="2" t="s">
        <v>91</v>
      </c>
      <c r="Y2110" s="2" t="s">
        <v>1380</v>
      </c>
      <c r="Z2110" s="2" t="s">
        <v>92</v>
      </c>
      <c r="AA2110" s="2" t="s">
        <v>90</v>
      </c>
      <c r="AB2110" s="2"/>
      <c r="AC2110" s="2" t="s">
        <v>114</v>
      </c>
      <c r="AD2110" s="2">
        <v>1</v>
      </c>
      <c r="AE2110" s="2" t="s">
        <v>321</v>
      </c>
      <c r="AF2110" s="2" t="s">
        <v>322</v>
      </c>
      <c r="AG2110" s="2" t="s">
        <v>322</v>
      </c>
      <c r="AH2110" s="2" t="s">
        <v>323</v>
      </c>
      <c r="AI2110" s="2"/>
      <c r="AJ2110" s="2" t="s">
        <v>138</v>
      </c>
      <c r="AK2110" s="2" t="s">
        <v>103</v>
      </c>
      <c r="AL2110" s="2" t="s">
        <v>103</v>
      </c>
      <c r="AM2110" s="2" t="s">
        <v>139</v>
      </c>
      <c r="AN2110" s="2" t="s">
        <v>903</v>
      </c>
      <c r="AO2110" s="22">
        <v>0</v>
      </c>
      <c r="AP2110" s="22">
        <v>0</v>
      </c>
      <c r="AQ2110" s="22">
        <v>0</v>
      </c>
      <c r="AR2110" s="22">
        <v>0</v>
      </c>
      <c r="AS2110" s="25">
        <v>38500</v>
      </c>
      <c r="AT2110" s="25">
        <v>0</v>
      </c>
      <c r="AU2110" s="25">
        <v>41212.400000000001</v>
      </c>
      <c r="AV2110" s="25">
        <v>0</v>
      </c>
      <c r="AW2110" s="25">
        <v>38500</v>
      </c>
      <c r="AX2110" s="25">
        <v>41212.400000000001</v>
      </c>
      <c r="AY2110" s="25">
        <v>2712.4</v>
      </c>
    </row>
    <row r="2111" spans="2:51" hidden="1">
      <c r="B2111" s="5" t="s">
        <v>551</v>
      </c>
      <c r="C2111" s="2" t="s">
        <v>552</v>
      </c>
      <c r="D2111" s="2"/>
      <c r="E2111" s="2" t="s">
        <v>9039</v>
      </c>
      <c r="F2111" s="2" t="s">
        <v>88</v>
      </c>
      <c r="G2111" s="3">
        <v>46258</v>
      </c>
      <c r="H2111" s="2" t="s">
        <v>9045</v>
      </c>
      <c r="I2111" s="3">
        <v>46258</v>
      </c>
      <c r="J2111" s="2" t="s">
        <v>9046</v>
      </c>
      <c r="K2111" s="2"/>
      <c r="L2111" s="2"/>
      <c r="M2111" s="2" t="s">
        <v>90</v>
      </c>
      <c r="N2111" s="3"/>
      <c r="O2111" s="2"/>
      <c r="P2111" s="2"/>
      <c r="Q2111" s="2" t="s">
        <v>834</v>
      </c>
      <c r="R2111" s="2" t="s">
        <v>834</v>
      </c>
      <c r="S2111" s="2"/>
      <c r="T2111" s="3"/>
      <c r="U2111" s="2"/>
      <c r="V2111" s="2"/>
      <c r="W2111" s="2" t="s">
        <v>2244</v>
      </c>
      <c r="X2111" s="2" t="s">
        <v>91</v>
      </c>
      <c r="Y2111" s="2" t="s">
        <v>894</v>
      </c>
      <c r="Z2111" s="2" t="s">
        <v>92</v>
      </c>
      <c r="AA2111" s="2" t="s">
        <v>90</v>
      </c>
      <c r="AB2111" s="2"/>
      <c r="AC2111" s="2" t="s">
        <v>114</v>
      </c>
      <c r="AD2111" s="2">
        <v>1</v>
      </c>
      <c r="AE2111" s="2" t="s">
        <v>321</v>
      </c>
      <c r="AF2111" s="2" t="s">
        <v>322</v>
      </c>
      <c r="AG2111" s="2" t="s">
        <v>322</v>
      </c>
      <c r="AH2111" s="2" t="s">
        <v>323</v>
      </c>
      <c r="AI2111" s="2"/>
      <c r="AJ2111" s="2" t="s">
        <v>138</v>
      </c>
      <c r="AK2111" s="2" t="s">
        <v>103</v>
      </c>
      <c r="AL2111" s="2" t="s">
        <v>103</v>
      </c>
      <c r="AM2111" s="2" t="s">
        <v>139</v>
      </c>
      <c r="AN2111" s="2" t="s">
        <v>971</v>
      </c>
      <c r="AO2111" s="22">
        <v>0</v>
      </c>
      <c r="AP2111" s="22">
        <v>0</v>
      </c>
      <c r="AQ2111" s="22">
        <v>0</v>
      </c>
      <c r="AR2111" s="22">
        <v>0</v>
      </c>
      <c r="AS2111" s="25">
        <v>55000</v>
      </c>
      <c r="AT2111" s="25">
        <v>0</v>
      </c>
      <c r="AU2111" s="25">
        <v>55617.94</v>
      </c>
      <c r="AV2111" s="25">
        <v>0</v>
      </c>
      <c r="AW2111" s="25">
        <v>55000</v>
      </c>
      <c r="AX2111" s="25">
        <v>55617.94</v>
      </c>
      <c r="AY2111" s="25">
        <v>617.94000000000005</v>
      </c>
    </row>
    <row r="2112" spans="2:51" hidden="1">
      <c r="B2112" s="5" t="s">
        <v>19</v>
      </c>
      <c r="C2112" s="2" t="s">
        <v>112</v>
      </c>
      <c r="D2112" s="2" t="s">
        <v>100</v>
      </c>
      <c r="E2112" s="2"/>
      <c r="F2112" s="2"/>
      <c r="G2112" s="3">
        <v>46258</v>
      </c>
      <c r="H2112" s="2" t="s">
        <v>9047</v>
      </c>
      <c r="I2112" s="3">
        <v>46258</v>
      </c>
      <c r="J2112" s="2" t="s">
        <v>9048</v>
      </c>
      <c r="K2112" s="2"/>
      <c r="L2112" s="2"/>
      <c r="M2112" s="2" t="s">
        <v>90</v>
      </c>
      <c r="N2112" s="3"/>
      <c r="O2112" s="2"/>
      <c r="P2112" s="2"/>
      <c r="Q2112" s="2" t="s">
        <v>25</v>
      </c>
      <c r="R2112" s="2" t="s">
        <v>25</v>
      </c>
      <c r="S2112" s="2"/>
      <c r="T2112" s="3">
        <v>46258</v>
      </c>
      <c r="U2112" s="2" t="s">
        <v>9049</v>
      </c>
      <c r="V2112" s="2"/>
      <c r="W2112" s="2" t="s">
        <v>9050</v>
      </c>
      <c r="X2112" s="2" t="s">
        <v>113</v>
      </c>
      <c r="Y2112" s="2" t="s">
        <v>9051</v>
      </c>
      <c r="Z2112" s="2" t="s">
        <v>92</v>
      </c>
      <c r="AA2112" s="2" t="s">
        <v>90</v>
      </c>
      <c r="AB2112" s="2"/>
      <c r="AC2112" s="2" t="s">
        <v>114</v>
      </c>
      <c r="AD2112" s="2">
        <v>1</v>
      </c>
      <c r="AE2112" s="2" t="s">
        <v>125</v>
      </c>
      <c r="AF2112" s="2" t="s">
        <v>125</v>
      </c>
      <c r="AG2112" s="2" t="s">
        <v>126</v>
      </c>
      <c r="AH2112" s="2" t="s">
        <v>127</v>
      </c>
      <c r="AI2112" s="2"/>
      <c r="AJ2112" s="2" t="s">
        <v>172</v>
      </c>
      <c r="AK2112" s="2" t="s">
        <v>173</v>
      </c>
      <c r="AL2112" s="2" t="s">
        <v>173</v>
      </c>
      <c r="AM2112" s="2" t="s">
        <v>174</v>
      </c>
      <c r="AN2112" s="2"/>
      <c r="AO2112" s="22">
        <v>0</v>
      </c>
      <c r="AP2112" s="22">
        <v>0</v>
      </c>
      <c r="AQ2112" s="22">
        <v>0</v>
      </c>
      <c r="AR2112" s="22">
        <v>0</v>
      </c>
      <c r="AS2112" s="25">
        <v>25000</v>
      </c>
      <c r="AT2112" s="25">
        <v>0</v>
      </c>
      <c r="AU2112" s="25">
        <v>30893</v>
      </c>
      <c r="AV2112" s="25">
        <v>0</v>
      </c>
      <c r="AW2112" s="25">
        <v>25000</v>
      </c>
      <c r="AX2112" s="25">
        <v>30893</v>
      </c>
      <c r="AY2112" s="25">
        <v>5893</v>
      </c>
    </row>
    <row r="2113" spans="2:51" hidden="1">
      <c r="B2113" s="5" t="s">
        <v>19</v>
      </c>
      <c r="C2113" s="2" t="s">
        <v>112</v>
      </c>
      <c r="D2113" s="2" t="s">
        <v>100</v>
      </c>
      <c r="E2113" s="2"/>
      <c r="F2113" s="2"/>
      <c r="G2113" s="3">
        <v>46258</v>
      </c>
      <c r="H2113" s="2" t="s">
        <v>9052</v>
      </c>
      <c r="I2113" s="3">
        <v>46258</v>
      </c>
      <c r="J2113" s="2" t="s">
        <v>9053</v>
      </c>
      <c r="K2113" s="2"/>
      <c r="L2113" s="2"/>
      <c r="M2113" s="2" t="s">
        <v>90</v>
      </c>
      <c r="N2113" s="3"/>
      <c r="O2113" s="2"/>
      <c r="P2113" s="2"/>
      <c r="Q2113" s="2" t="s">
        <v>883</v>
      </c>
      <c r="R2113" s="2" t="s">
        <v>883</v>
      </c>
      <c r="S2113" s="2"/>
      <c r="T2113" s="3">
        <v>46258</v>
      </c>
      <c r="U2113" s="2" t="s">
        <v>9054</v>
      </c>
      <c r="V2113" s="2"/>
      <c r="W2113" s="2" t="s">
        <v>9055</v>
      </c>
      <c r="X2113" s="2" t="s">
        <v>113</v>
      </c>
      <c r="Y2113" s="2" t="s">
        <v>9056</v>
      </c>
      <c r="Z2113" s="2" t="s">
        <v>92</v>
      </c>
      <c r="AA2113" s="2" t="s">
        <v>90</v>
      </c>
      <c r="AB2113" s="2"/>
      <c r="AC2113" s="2" t="s">
        <v>114</v>
      </c>
      <c r="AD2113" s="2">
        <v>1</v>
      </c>
      <c r="AE2113" s="2" t="s">
        <v>1181</v>
      </c>
      <c r="AF2113" s="2" t="s">
        <v>1181</v>
      </c>
      <c r="AG2113" s="2" t="s">
        <v>126</v>
      </c>
      <c r="AH2113" s="2" t="s">
        <v>1182</v>
      </c>
      <c r="AI2113" s="2"/>
      <c r="AJ2113" s="2" t="s">
        <v>7</v>
      </c>
      <c r="AK2113" s="2" t="s">
        <v>7</v>
      </c>
      <c r="AL2113" s="2" t="s">
        <v>103</v>
      </c>
      <c r="AM2113" s="2" t="s">
        <v>7</v>
      </c>
      <c r="AN2113" s="2" t="s">
        <v>9057</v>
      </c>
      <c r="AO2113" s="22">
        <v>0</v>
      </c>
      <c r="AP2113" s="22">
        <v>0</v>
      </c>
      <c r="AQ2113" s="22">
        <v>0</v>
      </c>
      <c r="AR2113" s="22">
        <v>0</v>
      </c>
      <c r="AS2113" s="25">
        <v>6500</v>
      </c>
      <c r="AT2113" s="25">
        <v>0</v>
      </c>
      <c r="AU2113" s="25">
        <v>9648</v>
      </c>
      <c r="AV2113" s="25">
        <v>0</v>
      </c>
      <c r="AW2113" s="25">
        <v>6500</v>
      </c>
      <c r="AX2113" s="25">
        <v>9648</v>
      </c>
      <c r="AY2113" s="25">
        <v>3148</v>
      </c>
    </row>
    <row r="2114" spans="2:51" hidden="1">
      <c r="B2114" s="5" t="s">
        <v>19</v>
      </c>
      <c r="C2114" s="2" t="s">
        <v>112</v>
      </c>
      <c r="D2114" s="2"/>
      <c r="E2114" s="2"/>
      <c r="F2114" s="2"/>
      <c r="G2114" s="3">
        <v>46258</v>
      </c>
      <c r="H2114" s="2" t="s">
        <v>9058</v>
      </c>
      <c r="I2114" s="3">
        <v>46258</v>
      </c>
      <c r="J2114" s="2" t="s">
        <v>9059</v>
      </c>
      <c r="K2114" s="2"/>
      <c r="L2114" s="2"/>
      <c r="M2114" s="2" t="s">
        <v>90</v>
      </c>
      <c r="N2114" s="3"/>
      <c r="O2114" s="2"/>
      <c r="P2114" s="2"/>
      <c r="Q2114" s="2" t="s">
        <v>25</v>
      </c>
      <c r="R2114" s="2" t="s">
        <v>25</v>
      </c>
      <c r="S2114" s="2"/>
      <c r="T2114" s="3">
        <v>46258</v>
      </c>
      <c r="U2114" s="2" t="s">
        <v>9060</v>
      </c>
      <c r="V2114" s="2"/>
      <c r="W2114" s="2" t="s">
        <v>8650</v>
      </c>
      <c r="X2114" s="2" t="s">
        <v>113</v>
      </c>
      <c r="Y2114" s="2" t="s">
        <v>8651</v>
      </c>
      <c r="Z2114" s="2" t="s">
        <v>92</v>
      </c>
      <c r="AA2114" s="2" t="s">
        <v>90</v>
      </c>
      <c r="AB2114" s="2"/>
      <c r="AC2114" s="2" t="s">
        <v>114</v>
      </c>
      <c r="AD2114" s="2">
        <v>1</v>
      </c>
      <c r="AE2114" s="2" t="s">
        <v>125</v>
      </c>
      <c r="AF2114" s="2" t="s">
        <v>125</v>
      </c>
      <c r="AG2114" s="2" t="s">
        <v>126</v>
      </c>
      <c r="AH2114" s="2" t="s">
        <v>127</v>
      </c>
      <c r="AI2114" s="2"/>
      <c r="AJ2114" s="2" t="s">
        <v>138</v>
      </c>
      <c r="AK2114" s="2" t="s">
        <v>103</v>
      </c>
      <c r="AL2114" s="2" t="s">
        <v>103</v>
      </c>
      <c r="AM2114" s="2" t="s">
        <v>139</v>
      </c>
      <c r="AN2114" s="2"/>
      <c r="AO2114" s="22">
        <v>0</v>
      </c>
      <c r="AP2114" s="22">
        <v>0</v>
      </c>
      <c r="AQ2114" s="22">
        <v>0</v>
      </c>
      <c r="AR2114" s="22">
        <v>0</v>
      </c>
      <c r="AS2114" s="25">
        <v>20000</v>
      </c>
      <c r="AT2114" s="25">
        <v>0</v>
      </c>
      <c r="AU2114" s="25">
        <v>23229</v>
      </c>
      <c r="AV2114" s="25">
        <v>0</v>
      </c>
      <c r="AW2114" s="25">
        <v>20000</v>
      </c>
      <c r="AX2114" s="25">
        <v>23229</v>
      </c>
      <c r="AY2114" s="25">
        <v>3229</v>
      </c>
    </row>
    <row r="2115" spans="2:51" hidden="1">
      <c r="B2115" s="5" t="s">
        <v>19</v>
      </c>
      <c r="C2115" s="2" t="s">
        <v>112</v>
      </c>
      <c r="D2115" s="2" t="s">
        <v>100</v>
      </c>
      <c r="E2115" s="2"/>
      <c r="F2115" s="2"/>
      <c r="G2115" s="3">
        <v>46258</v>
      </c>
      <c r="H2115" s="2" t="s">
        <v>9061</v>
      </c>
      <c r="I2115" s="3">
        <v>46258</v>
      </c>
      <c r="J2115" s="2" t="s">
        <v>9062</v>
      </c>
      <c r="K2115" s="2"/>
      <c r="L2115" s="2"/>
      <c r="M2115" s="2" t="s">
        <v>90</v>
      </c>
      <c r="N2115" s="3"/>
      <c r="O2115" s="2"/>
      <c r="P2115" s="2"/>
      <c r="Q2115" s="2" t="s">
        <v>25</v>
      </c>
      <c r="R2115" s="2" t="s">
        <v>25</v>
      </c>
      <c r="S2115" s="2"/>
      <c r="T2115" s="3">
        <v>46258</v>
      </c>
      <c r="U2115" s="2" t="s">
        <v>9063</v>
      </c>
      <c r="V2115" s="2"/>
      <c r="W2115" s="2" t="s">
        <v>5934</v>
      </c>
      <c r="X2115" s="2" t="s">
        <v>113</v>
      </c>
      <c r="Y2115" s="2" t="s">
        <v>5935</v>
      </c>
      <c r="Z2115" s="2" t="s">
        <v>92</v>
      </c>
      <c r="AA2115" s="2" t="s">
        <v>90</v>
      </c>
      <c r="AB2115" s="2"/>
      <c r="AC2115" s="2" t="s">
        <v>114</v>
      </c>
      <c r="AD2115" s="2">
        <v>1</v>
      </c>
      <c r="AE2115" s="2" t="s">
        <v>125</v>
      </c>
      <c r="AF2115" s="2" t="s">
        <v>125</v>
      </c>
      <c r="AG2115" s="2" t="s">
        <v>126</v>
      </c>
      <c r="AH2115" s="2" t="s">
        <v>127</v>
      </c>
      <c r="AI2115" s="2"/>
      <c r="AJ2115" s="2" t="s">
        <v>326</v>
      </c>
      <c r="AK2115" s="2" t="s">
        <v>202</v>
      </c>
      <c r="AL2115" s="2" t="s">
        <v>202</v>
      </c>
      <c r="AM2115" s="2" t="s">
        <v>203</v>
      </c>
      <c r="AN2115" s="2"/>
      <c r="AO2115" s="22">
        <v>0</v>
      </c>
      <c r="AP2115" s="22">
        <v>0</v>
      </c>
      <c r="AQ2115" s="22">
        <v>0</v>
      </c>
      <c r="AR2115" s="22">
        <v>0</v>
      </c>
      <c r="AS2115" s="25">
        <v>5000</v>
      </c>
      <c r="AT2115" s="25">
        <v>0</v>
      </c>
      <c r="AU2115" s="25">
        <v>5300</v>
      </c>
      <c r="AV2115" s="25">
        <v>0</v>
      </c>
      <c r="AW2115" s="25">
        <v>5000</v>
      </c>
      <c r="AX2115" s="25">
        <v>5300</v>
      </c>
      <c r="AY2115" s="25">
        <v>300</v>
      </c>
    </row>
    <row r="2116" spans="2:51" hidden="1">
      <c r="B2116" s="5" t="s">
        <v>19</v>
      </c>
      <c r="C2116" s="2" t="s">
        <v>112</v>
      </c>
      <c r="D2116" s="2"/>
      <c r="E2116" s="2"/>
      <c r="F2116" s="2"/>
      <c r="G2116" s="3">
        <v>46258</v>
      </c>
      <c r="H2116" s="2" t="s">
        <v>9064</v>
      </c>
      <c r="I2116" s="3">
        <v>46258</v>
      </c>
      <c r="J2116" s="2" t="s">
        <v>9065</v>
      </c>
      <c r="K2116" s="2"/>
      <c r="L2116" s="2"/>
      <c r="M2116" s="2" t="s">
        <v>90</v>
      </c>
      <c r="N2116" s="3"/>
      <c r="O2116" s="2"/>
      <c r="P2116" s="2"/>
      <c r="Q2116" s="2" t="s">
        <v>25</v>
      </c>
      <c r="R2116" s="2" t="s">
        <v>25</v>
      </c>
      <c r="S2116" s="2"/>
      <c r="T2116" s="3">
        <v>46258</v>
      </c>
      <c r="U2116" s="2" t="s">
        <v>9066</v>
      </c>
      <c r="V2116" s="2"/>
      <c r="W2116" s="2" t="s">
        <v>292</v>
      </c>
      <c r="X2116" s="2" t="s">
        <v>113</v>
      </c>
      <c r="Y2116" s="2" t="s">
        <v>656</v>
      </c>
      <c r="Z2116" s="2" t="s">
        <v>92</v>
      </c>
      <c r="AA2116" s="2" t="s">
        <v>90</v>
      </c>
      <c r="AB2116" s="2"/>
      <c r="AC2116" s="2" t="s">
        <v>114</v>
      </c>
      <c r="AD2116" s="2">
        <v>1</v>
      </c>
      <c r="AE2116" s="2" t="s">
        <v>575</v>
      </c>
      <c r="AF2116" s="2" t="s">
        <v>576</v>
      </c>
      <c r="AG2116" s="2" t="s">
        <v>576</v>
      </c>
      <c r="AH2116" s="2" t="s">
        <v>577</v>
      </c>
      <c r="AI2116" s="2"/>
      <c r="AJ2116" s="2" t="s">
        <v>125</v>
      </c>
      <c r="AK2116" s="2" t="s">
        <v>125</v>
      </c>
      <c r="AL2116" s="2" t="s">
        <v>126</v>
      </c>
      <c r="AM2116" s="2" t="s">
        <v>127</v>
      </c>
      <c r="AN2116" s="2" t="s">
        <v>9067</v>
      </c>
      <c r="AO2116" s="22">
        <v>0</v>
      </c>
      <c r="AP2116" s="22">
        <v>0</v>
      </c>
      <c r="AQ2116" s="22">
        <v>0</v>
      </c>
      <c r="AR2116" s="22">
        <v>0</v>
      </c>
      <c r="AS2116" s="25">
        <v>10000</v>
      </c>
      <c r="AT2116" s="25">
        <v>0</v>
      </c>
      <c r="AU2116" s="25">
        <v>13000</v>
      </c>
      <c r="AV2116" s="25">
        <v>0</v>
      </c>
      <c r="AW2116" s="25">
        <v>10000</v>
      </c>
      <c r="AX2116" s="25">
        <v>13000</v>
      </c>
      <c r="AY2116" s="25">
        <v>3000</v>
      </c>
    </row>
    <row r="2117" spans="2:51" hidden="1">
      <c r="B2117" s="5" t="s">
        <v>19</v>
      </c>
      <c r="C2117" s="2" t="s">
        <v>112</v>
      </c>
      <c r="D2117" s="2" t="s">
        <v>100</v>
      </c>
      <c r="E2117" s="2"/>
      <c r="F2117" s="2"/>
      <c r="G2117" s="3">
        <v>46258</v>
      </c>
      <c r="H2117" s="2" t="s">
        <v>9068</v>
      </c>
      <c r="I2117" s="3">
        <v>46258</v>
      </c>
      <c r="J2117" s="2" t="s">
        <v>9069</v>
      </c>
      <c r="K2117" s="2"/>
      <c r="L2117" s="2"/>
      <c r="M2117" s="2" t="s">
        <v>90</v>
      </c>
      <c r="N2117" s="3"/>
      <c r="O2117" s="2"/>
      <c r="P2117" s="2"/>
      <c r="Q2117" s="2" t="s">
        <v>23</v>
      </c>
      <c r="R2117" s="2" t="s">
        <v>23</v>
      </c>
      <c r="S2117" s="2"/>
      <c r="T2117" s="3">
        <v>46258</v>
      </c>
      <c r="U2117" s="2" t="s">
        <v>9070</v>
      </c>
      <c r="V2117" s="2"/>
      <c r="W2117" s="2" t="s">
        <v>9071</v>
      </c>
      <c r="X2117" s="2" t="s">
        <v>113</v>
      </c>
      <c r="Y2117" s="2" t="s">
        <v>9072</v>
      </c>
      <c r="Z2117" s="2" t="s">
        <v>92</v>
      </c>
      <c r="AA2117" s="2" t="s">
        <v>90</v>
      </c>
      <c r="AB2117" s="2"/>
      <c r="AC2117" s="2" t="s">
        <v>114</v>
      </c>
      <c r="AD2117" s="2">
        <v>1</v>
      </c>
      <c r="AE2117" s="2" t="s">
        <v>216</v>
      </c>
      <c r="AF2117" s="2" t="s">
        <v>216</v>
      </c>
      <c r="AG2117" s="2" t="s">
        <v>103</v>
      </c>
      <c r="AH2117" s="2"/>
      <c r="AI2117" s="2"/>
      <c r="AJ2117" s="2" t="s">
        <v>140</v>
      </c>
      <c r="AK2117" s="2" t="s">
        <v>141</v>
      </c>
      <c r="AL2117" s="2" t="s">
        <v>141</v>
      </c>
      <c r="AM2117" s="2" t="s">
        <v>142</v>
      </c>
      <c r="AN2117" s="2" t="s">
        <v>9073</v>
      </c>
      <c r="AO2117" s="22">
        <v>0</v>
      </c>
      <c r="AP2117" s="22">
        <v>0</v>
      </c>
      <c r="AQ2117" s="22">
        <v>0</v>
      </c>
      <c r="AR2117" s="22">
        <v>0</v>
      </c>
      <c r="AS2117" s="25">
        <v>28000</v>
      </c>
      <c r="AT2117" s="25">
        <v>0</v>
      </c>
      <c r="AU2117" s="25">
        <v>37649</v>
      </c>
      <c r="AV2117" s="25">
        <v>0</v>
      </c>
      <c r="AW2117" s="25">
        <v>28000</v>
      </c>
      <c r="AX2117" s="25">
        <v>37649</v>
      </c>
      <c r="AY2117" s="25">
        <v>9649</v>
      </c>
    </row>
    <row r="2118" spans="2:51" hidden="1">
      <c r="B2118" s="5" t="s">
        <v>19</v>
      </c>
      <c r="C2118" s="2" t="s">
        <v>112</v>
      </c>
      <c r="D2118" s="2" t="s">
        <v>100</v>
      </c>
      <c r="E2118" s="2"/>
      <c r="F2118" s="2"/>
      <c r="G2118" s="3">
        <v>46258</v>
      </c>
      <c r="H2118" s="2" t="s">
        <v>9074</v>
      </c>
      <c r="I2118" s="3">
        <v>46258</v>
      </c>
      <c r="J2118" s="2" t="s">
        <v>9075</v>
      </c>
      <c r="K2118" s="2"/>
      <c r="L2118" s="2"/>
      <c r="M2118" s="2" t="s">
        <v>90</v>
      </c>
      <c r="N2118" s="3"/>
      <c r="O2118" s="2"/>
      <c r="P2118" s="2"/>
      <c r="Q2118" s="2" t="s">
        <v>23</v>
      </c>
      <c r="R2118" s="2" t="s">
        <v>23</v>
      </c>
      <c r="S2118" s="2"/>
      <c r="T2118" s="3">
        <v>46258</v>
      </c>
      <c r="U2118" s="2" t="s">
        <v>9076</v>
      </c>
      <c r="V2118" s="2"/>
      <c r="W2118" s="2" t="s">
        <v>9077</v>
      </c>
      <c r="X2118" s="2" t="s">
        <v>113</v>
      </c>
      <c r="Y2118" s="2" t="s">
        <v>9078</v>
      </c>
      <c r="Z2118" s="2" t="s">
        <v>92</v>
      </c>
      <c r="AA2118" s="2" t="s">
        <v>90</v>
      </c>
      <c r="AB2118" s="2"/>
      <c r="AC2118" s="2" t="s">
        <v>114</v>
      </c>
      <c r="AD2118" s="2">
        <v>1</v>
      </c>
      <c r="AE2118" s="2" t="s">
        <v>216</v>
      </c>
      <c r="AF2118" s="2" t="s">
        <v>216</v>
      </c>
      <c r="AG2118" s="2" t="s">
        <v>103</v>
      </c>
      <c r="AH2118" s="2"/>
      <c r="AI2118" s="2"/>
      <c r="AJ2118" s="2" t="s">
        <v>625</v>
      </c>
      <c r="AK2118" s="2" t="s">
        <v>626</v>
      </c>
      <c r="AL2118" s="2" t="s">
        <v>626</v>
      </c>
      <c r="AM2118" s="2" t="s">
        <v>627</v>
      </c>
      <c r="AN2118" s="2" t="s">
        <v>9079</v>
      </c>
      <c r="AO2118" s="22">
        <v>0</v>
      </c>
      <c r="AP2118" s="22">
        <v>0</v>
      </c>
      <c r="AQ2118" s="22">
        <v>0</v>
      </c>
      <c r="AR2118" s="22">
        <v>0</v>
      </c>
      <c r="AS2118" s="25">
        <v>46000</v>
      </c>
      <c r="AT2118" s="25">
        <v>0</v>
      </c>
      <c r="AU2118" s="25">
        <v>52430</v>
      </c>
      <c r="AV2118" s="25">
        <v>0</v>
      </c>
      <c r="AW2118" s="25">
        <v>46000</v>
      </c>
      <c r="AX2118" s="25">
        <v>52430</v>
      </c>
      <c r="AY2118" s="25">
        <v>6430</v>
      </c>
    </row>
    <row r="2119" spans="2:51" hidden="1">
      <c r="B2119" s="5" t="s">
        <v>19</v>
      </c>
      <c r="C2119" s="2" t="s">
        <v>112</v>
      </c>
      <c r="D2119" s="2" t="s">
        <v>100</v>
      </c>
      <c r="E2119" s="2"/>
      <c r="F2119" s="2"/>
      <c r="G2119" s="3">
        <v>46258</v>
      </c>
      <c r="H2119" s="2" t="s">
        <v>9080</v>
      </c>
      <c r="I2119" s="3">
        <v>46258</v>
      </c>
      <c r="J2119" s="2" t="s">
        <v>9081</v>
      </c>
      <c r="K2119" s="2"/>
      <c r="L2119" s="2"/>
      <c r="M2119" s="2" t="s">
        <v>90</v>
      </c>
      <c r="N2119" s="3"/>
      <c r="O2119" s="2"/>
      <c r="P2119" s="2"/>
      <c r="Q2119" s="2" t="s">
        <v>23</v>
      </c>
      <c r="R2119" s="2" t="s">
        <v>23</v>
      </c>
      <c r="S2119" s="2"/>
      <c r="T2119" s="3">
        <v>46258</v>
      </c>
      <c r="U2119" s="2" t="s">
        <v>9082</v>
      </c>
      <c r="V2119" s="2"/>
      <c r="W2119" s="2" t="s">
        <v>9083</v>
      </c>
      <c r="X2119" s="2" t="s">
        <v>113</v>
      </c>
      <c r="Y2119" s="2" t="s">
        <v>9084</v>
      </c>
      <c r="Z2119" s="2" t="s">
        <v>92</v>
      </c>
      <c r="AA2119" s="2" t="s">
        <v>90</v>
      </c>
      <c r="AB2119" s="2"/>
      <c r="AC2119" s="2" t="s">
        <v>114</v>
      </c>
      <c r="AD2119" s="2">
        <v>1</v>
      </c>
      <c r="AE2119" s="2" t="s">
        <v>282</v>
      </c>
      <c r="AF2119" s="2" t="s">
        <v>3</v>
      </c>
      <c r="AG2119" s="2" t="s">
        <v>3</v>
      </c>
      <c r="AH2119" s="2" t="s">
        <v>283</v>
      </c>
      <c r="AI2119" s="2"/>
      <c r="AJ2119" s="2" t="s">
        <v>268</v>
      </c>
      <c r="AK2119" s="2" t="s">
        <v>15</v>
      </c>
      <c r="AL2119" s="2" t="s">
        <v>269</v>
      </c>
      <c r="AM2119" s="2" t="s">
        <v>270</v>
      </c>
      <c r="AN2119" s="2" t="s">
        <v>9085</v>
      </c>
      <c r="AO2119" s="22">
        <v>0</v>
      </c>
      <c r="AP2119" s="22">
        <v>0</v>
      </c>
      <c r="AQ2119" s="22">
        <v>0</v>
      </c>
      <c r="AR2119" s="22">
        <v>0</v>
      </c>
      <c r="AS2119" s="25">
        <v>16000</v>
      </c>
      <c r="AT2119" s="25">
        <v>0</v>
      </c>
      <c r="AU2119" s="25">
        <v>19051</v>
      </c>
      <c r="AV2119" s="25">
        <v>0</v>
      </c>
      <c r="AW2119" s="25">
        <v>16000</v>
      </c>
      <c r="AX2119" s="25">
        <v>19051</v>
      </c>
      <c r="AY2119" s="25">
        <v>3051</v>
      </c>
    </row>
    <row r="2120" spans="2:51" hidden="1">
      <c r="B2120" s="5" t="s">
        <v>19</v>
      </c>
      <c r="C2120" s="2" t="s">
        <v>112</v>
      </c>
      <c r="D2120" s="2" t="s">
        <v>100</v>
      </c>
      <c r="E2120" s="2"/>
      <c r="F2120" s="2"/>
      <c r="G2120" s="3">
        <v>46258</v>
      </c>
      <c r="H2120" s="2" t="s">
        <v>9086</v>
      </c>
      <c r="I2120" s="3">
        <v>46258</v>
      </c>
      <c r="J2120" s="2" t="s">
        <v>9087</v>
      </c>
      <c r="K2120" s="2"/>
      <c r="L2120" s="2"/>
      <c r="M2120" s="2" t="s">
        <v>90</v>
      </c>
      <c r="N2120" s="3"/>
      <c r="O2120" s="2"/>
      <c r="P2120" s="2"/>
      <c r="Q2120" s="2" t="s">
        <v>23</v>
      </c>
      <c r="R2120" s="2" t="s">
        <v>23</v>
      </c>
      <c r="S2120" s="2"/>
      <c r="T2120" s="3">
        <v>46258</v>
      </c>
      <c r="U2120" s="2" t="s">
        <v>9088</v>
      </c>
      <c r="V2120" s="2"/>
      <c r="W2120" s="2" t="s">
        <v>508</v>
      </c>
      <c r="X2120" s="2" t="s">
        <v>113</v>
      </c>
      <c r="Y2120" s="2" t="s">
        <v>509</v>
      </c>
      <c r="Z2120" s="2" t="s">
        <v>92</v>
      </c>
      <c r="AA2120" s="2" t="s">
        <v>90</v>
      </c>
      <c r="AB2120" s="2"/>
      <c r="AC2120" s="2" t="s">
        <v>114</v>
      </c>
      <c r="AD2120" s="2">
        <v>1</v>
      </c>
      <c r="AE2120" s="2" t="s">
        <v>282</v>
      </c>
      <c r="AF2120" s="2" t="s">
        <v>3</v>
      </c>
      <c r="AG2120" s="2" t="s">
        <v>3</v>
      </c>
      <c r="AH2120" s="2" t="s">
        <v>283</v>
      </c>
      <c r="AI2120" s="2"/>
      <c r="AJ2120" s="2" t="s">
        <v>115</v>
      </c>
      <c r="AK2120" s="2" t="s">
        <v>116</v>
      </c>
      <c r="AL2120" s="2" t="s">
        <v>116</v>
      </c>
      <c r="AM2120" s="2" t="s">
        <v>117</v>
      </c>
      <c r="AN2120" s="2" t="s">
        <v>9089</v>
      </c>
      <c r="AO2120" s="22">
        <v>0</v>
      </c>
      <c r="AP2120" s="22">
        <v>0</v>
      </c>
      <c r="AQ2120" s="22">
        <v>0</v>
      </c>
      <c r="AR2120" s="22">
        <v>0</v>
      </c>
      <c r="AS2120" s="25">
        <v>26500</v>
      </c>
      <c r="AT2120" s="25">
        <v>0</v>
      </c>
      <c r="AU2120" s="25">
        <v>28099</v>
      </c>
      <c r="AV2120" s="25">
        <v>0</v>
      </c>
      <c r="AW2120" s="25">
        <v>26500</v>
      </c>
      <c r="AX2120" s="25">
        <v>28099</v>
      </c>
      <c r="AY2120" s="25">
        <v>1599</v>
      </c>
    </row>
    <row r="2121" spans="2:51" hidden="1">
      <c r="B2121" s="5" t="s">
        <v>19</v>
      </c>
      <c r="C2121" s="2" t="s">
        <v>112</v>
      </c>
      <c r="D2121" s="2" t="s">
        <v>100</v>
      </c>
      <c r="E2121" s="2"/>
      <c r="F2121" s="2"/>
      <c r="G2121" s="3">
        <v>46258</v>
      </c>
      <c r="H2121" s="2" t="s">
        <v>9090</v>
      </c>
      <c r="I2121" s="3">
        <v>46258</v>
      </c>
      <c r="J2121" s="2" t="s">
        <v>9091</v>
      </c>
      <c r="K2121" s="2"/>
      <c r="L2121" s="2"/>
      <c r="M2121" s="2" t="s">
        <v>90</v>
      </c>
      <c r="N2121" s="3"/>
      <c r="O2121" s="2"/>
      <c r="P2121" s="2"/>
      <c r="Q2121" s="2" t="s">
        <v>23</v>
      </c>
      <c r="R2121" s="2" t="s">
        <v>23</v>
      </c>
      <c r="S2121" s="2"/>
      <c r="T2121" s="3">
        <v>46258</v>
      </c>
      <c r="U2121" s="2" t="s">
        <v>9092</v>
      </c>
      <c r="V2121" s="2"/>
      <c r="W2121" s="2" t="s">
        <v>1068</v>
      </c>
      <c r="X2121" s="2" t="s">
        <v>113</v>
      </c>
      <c r="Y2121" s="2" t="s">
        <v>1069</v>
      </c>
      <c r="Z2121" s="2" t="s">
        <v>92</v>
      </c>
      <c r="AA2121" s="2" t="s">
        <v>90</v>
      </c>
      <c r="AB2121" s="2"/>
      <c r="AC2121" s="2" t="s">
        <v>114</v>
      </c>
      <c r="AD2121" s="2">
        <v>1</v>
      </c>
      <c r="AE2121" s="2" t="s">
        <v>216</v>
      </c>
      <c r="AF2121" s="2" t="s">
        <v>216</v>
      </c>
      <c r="AG2121" s="2" t="s">
        <v>103</v>
      </c>
      <c r="AH2121" s="2"/>
      <c r="AI2121" s="2"/>
      <c r="AJ2121" s="2" t="s">
        <v>282</v>
      </c>
      <c r="AK2121" s="2" t="s">
        <v>3</v>
      </c>
      <c r="AL2121" s="2" t="s">
        <v>3</v>
      </c>
      <c r="AM2121" s="2" t="s">
        <v>283</v>
      </c>
      <c r="AN2121" s="2" t="s">
        <v>9093</v>
      </c>
      <c r="AO2121" s="22">
        <v>0</v>
      </c>
      <c r="AP2121" s="22">
        <v>0</v>
      </c>
      <c r="AQ2121" s="22">
        <v>0</v>
      </c>
      <c r="AR2121" s="22">
        <v>0</v>
      </c>
      <c r="AS2121" s="25">
        <v>12000</v>
      </c>
      <c r="AT2121" s="25">
        <v>0</v>
      </c>
      <c r="AU2121" s="25">
        <v>14678</v>
      </c>
      <c r="AV2121" s="25">
        <v>0</v>
      </c>
      <c r="AW2121" s="25">
        <v>12000</v>
      </c>
      <c r="AX2121" s="25">
        <v>14678</v>
      </c>
      <c r="AY2121" s="25">
        <v>2678</v>
      </c>
    </row>
    <row r="2122" spans="2:51" hidden="1">
      <c r="B2122" s="5" t="s">
        <v>19</v>
      </c>
      <c r="C2122" s="2" t="s">
        <v>112</v>
      </c>
      <c r="D2122" s="2" t="s">
        <v>100</v>
      </c>
      <c r="E2122" s="2"/>
      <c r="F2122" s="2"/>
      <c r="G2122" s="3">
        <v>46258</v>
      </c>
      <c r="H2122" s="2" t="s">
        <v>9094</v>
      </c>
      <c r="I2122" s="3">
        <v>46258</v>
      </c>
      <c r="J2122" s="2" t="s">
        <v>9095</v>
      </c>
      <c r="K2122" s="2"/>
      <c r="L2122" s="2"/>
      <c r="M2122" s="2" t="s">
        <v>90</v>
      </c>
      <c r="N2122" s="3"/>
      <c r="O2122" s="2"/>
      <c r="P2122" s="2"/>
      <c r="Q2122" s="2" t="s">
        <v>1048</v>
      </c>
      <c r="R2122" s="2" t="s">
        <v>1048</v>
      </c>
      <c r="S2122" s="2"/>
      <c r="T2122" s="3">
        <v>46258</v>
      </c>
      <c r="U2122" s="2" t="s">
        <v>9096</v>
      </c>
      <c r="V2122" s="2"/>
      <c r="W2122" s="2" t="s">
        <v>1147</v>
      </c>
      <c r="X2122" s="2" t="s">
        <v>113</v>
      </c>
      <c r="Y2122" s="2" t="s">
        <v>1148</v>
      </c>
      <c r="Z2122" s="2" t="s">
        <v>92</v>
      </c>
      <c r="AA2122" s="2" t="s">
        <v>90</v>
      </c>
      <c r="AB2122" s="2"/>
      <c r="AC2122" s="2" t="s">
        <v>114</v>
      </c>
      <c r="AD2122" s="2">
        <v>1</v>
      </c>
      <c r="AE2122" s="2" t="s">
        <v>138</v>
      </c>
      <c r="AF2122" s="2" t="s">
        <v>103</v>
      </c>
      <c r="AG2122" s="2" t="s">
        <v>103</v>
      </c>
      <c r="AH2122" s="2" t="s">
        <v>139</v>
      </c>
      <c r="AI2122" s="2"/>
      <c r="AJ2122" s="2" t="s">
        <v>282</v>
      </c>
      <c r="AK2122" s="2" t="s">
        <v>3</v>
      </c>
      <c r="AL2122" s="2" t="s">
        <v>3</v>
      </c>
      <c r="AM2122" s="2" t="s">
        <v>283</v>
      </c>
      <c r="AN2122" s="2"/>
      <c r="AO2122" s="22">
        <v>0</v>
      </c>
      <c r="AP2122" s="22">
        <v>0</v>
      </c>
      <c r="AQ2122" s="22">
        <v>0</v>
      </c>
      <c r="AR2122" s="22">
        <v>0</v>
      </c>
      <c r="AS2122" s="25">
        <v>19000</v>
      </c>
      <c r="AT2122" s="25">
        <v>0</v>
      </c>
      <c r="AU2122" s="25">
        <v>22000</v>
      </c>
      <c r="AV2122" s="25">
        <v>0</v>
      </c>
      <c r="AW2122" s="25">
        <v>19000</v>
      </c>
      <c r="AX2122" s="25">
        <v>22000</v>
      </c>
      <c r="AY2122" s="25">
        <v>3000</v>
      </c>
    </row>
    <row r="2123" spans="2:51" hidden="1">
      <c r="B2123" s="5" t="s">
        <v>19</v>
      </c>
      <c r="C2123" s="2" t="s">
        <v>131</v>
      </c>
      <c r="D2123" s="2"/>
      <c r="E2123" s="2"/>
      <c r="F2123" s="2" t="s">
        <v>126</v>
      </c>
      <c r="G2123" s="3">
        <v>46258</v>
      </c>
      <c r="H2123" s="2" t="s">
        <v>9097</v>
      </c>
      <c r="I2123" s="3">
        <v>46258</v>
      </c>
      <c r="J2123" s="2" t="s">
        <v>9098</v>
      </c>
      <c r="K2123" s="2" t="s">
        <v>126</v>
      </c>
      <c r="L2123" s="2"/>
      <c r="M2123" s="2" t="s">
        <v>90</v>
      </c>
      <c r="N2123" s="3">
        <v>46258</v>
      </c>
      <c r="O2123" s="2"/>
      <c r="P2123" s="2"/>
      <c r="Q2123" s="2" t="s">
        <v>25</v>
      </c>
      <c r="R2123" s="2" t="s">
        <v>25</v>
      </c>
      <c r="S2123" s="2"/>
      <c r="T2123" s="3"/>
      <c r="U2123" s="2"/>
      <c r="V2123" s="2"/>
      <c r="W2123" s="2" t="s">
        <v>944</v>
      </c>
      <c r="X2123" s="2" t="s">
        <v>113</v>
      </c>
      <c r="Y2123" s="2" t="s">
        <v>945</v>
      </c>
      <c r="Z2123" s="2" t="s">
        <v>92</v>
      </c>
      <c r="AA2123" s="2" t="s">
        <v>90</v>
      </c>
      <c r="AB2123" s="2"/>
      <c r="AC2123" s="2" t="s">
        <v>114</v>
      </c>
      <c r="AD2123" s="2"/>
      <c r="AE2123" s="2" t="s">
        <v>171</v>
      </c>
      <c r="AF2123" s="2" t="s">
        <v>125</v>
      </c>
      <c r="AG2123" s="2" t="s">
        <v>126</v>
      </c>
      <c r="AH2123" s="2" t="s">
        <v>127</v>
      </c>
      <c r="AI2123" s="2"/>
      <c r="AJ2123" s="2" t="s">
        <v>138</v>
      </c>
      <c r="AK2123" s="2" t="s">
        <v>103</v>
      </c>
      <c r="AL2123" s="2" t="s">
        <v>103</v>
      </c>
      <c r="AM2123" s="2" t="s">
        <v>139</v>
      </c>
      <c r="AN2123" s="2" t="s">
        <v>999</v>
      </c>
      <c r="AO2123" s="22">
        <v>0</v>
      </c>
      <c r="AP2123" s="22">
        <v>0</v>
      </c>
      <c r="AQ2123" s="22">
        <v>1</v>
      </c>
      <c r="AR2123" s="22"/>
      <c r="AS2123" s="25">
        <v>23129</v>
      </c>
      <c r="AT2123" s="25">
        <v>0</v>
      </c>
      <c r="AU2123" s="25">
        <v>23229</v>
      </c>
      <c r="AV2123" s="25">
        <v>0</v>
      </c>
      <c r="AW2123" s="25">
        <v>23129</v>
      </c>
      <c r="AX2123" s="25">
        <v>23229</v>
      </c>
      <c r="AY2123" s="25">
        <v>100</v>
      </c>
    </row>
    <row r="2124" spans="2:51" hidden="1">
      <c r="B2124" s="5" t="s">
        <v>19</v>
      </c>
      <c r="C2124" s="2" t="s">
        <v>131</v>
      </c>
      <c r="D2124" s="2"/>
      <c r="E2124" s="2"/>
      <c r="F2124" s="2" t="s">
        <v>126</v>
      </c>
      <c r="G2124" s="3">
        <v>46258</v>
      </c>
      <c r="H2124" s="2" t="s">
        <v>9099</v>
      </c>
      <c r="I2124" s="3">
        <v>46258</v>
      </c>
      <c r="J2124" s="2" t="s">
        <v>9100</v>
      </c>
      <c r="K2124" s="2" t="s">
        <v>126</v>
      </c>
      <c r="L2124" s="2"/>
      <c r="M2124" s="2" t="s">
        <v>90</v>
      </c>
      <c r="N2124" s="3">
        <v>46258</v>
      </c>
      <c r="O2124" s="2"/>
      <c r="P2124" s="2"/>
      <c r="Q2124" s="2" t="s">
        <v>25</v>
      </c>
      <c r="R2124" s="2" t="s">
        <v>25</v>
      </c>
      <c r="S2124" s="2"/>
      <c r="T2124" s="3"/>
      <c r="U2124" s="2"/>
      <c r="V2124" s="2"/>
      <c r="W2124" s="2" t="s">
        <v>1199</v>
      </c>
      <c r="X2124" s="2" t="s">
        <v>113</v>
      </c>
      <c r="Y2124" s="2" t="s">
        <v>170</v>
      </c>
      <c r="Z2124" s="2" t="s">
        <v>92</v>
      </c>
      <c r="AA2124" s="2" t="s">
        <v>90</v>
      </c>
      <c r="AB2124" s="2"/>
      <c r="AC2124" s="2" t="s">
        <v>114</v>
      </c>
      <c r="AD2124" s="2"/>
      <c r="AE2124" s="2" t="s">
        <v>171</v>
      </c>
      <c r="AF2124" s="2" t="s">
        <v>125</v>
      </c>
      <c r="AG2124" s="2" t="s">
        <v>126</v>
      </c>
      <c r="AH2124" s="2" t="s">
        <v>127</v>
      </c>
      <c r="AI2124" s="2"/>
      <c r="AJ2124" s="2" t="s">
        <v>138</v>
      </c>
      <c r="AK2124" s="2" t="s">
        <v>103</v>
      </c>
      <c r="AL2124" s="2" t="s">
        <v>103</v>
      </c>
      <c r="AM2124" s="2" t="s">
        <v>139</v>
      </c>
      <c r="AN2124" s="2" t="s">
        <v>999</v>
      </c>
      <c r="AO2124" s="22">
        <v>0</v>
      </c>
      <c r="AP2124" s="22">
        <v>0</v>
      </c>
      <c r="AQ2124" s="22">
        <v>1</v>
      </c>
      <c r="AR2124" s="22"/>
      <c r="AS2124" s="25">
        <v>23129</v>
      </c>
      <c r="AT2124" s="25">
        <v>0</v>
      </c>
      <c r="AU2124" s="25">
        <v>23229</v>
      </c>
      <c r="AV2124" s="25">
        <v>0</v>
      </c>
      <c r="AW2124" s="25">
        <v>23129</v>
      </c>
      <c r="AX2124" s="25">
        <v>23229</v>
      </c>
      <c r="AY2124" s="25">
        <v>100</v>
      </c>
    </row>
    <row r="2125" spans="2:51" hidden="1">
      <c r="B2125" s="5" t="s">
        <v>19</v>
      </c>
      <c r="C2125" s="2" t="s">
        <v>131</v>
      </c>
      <c r="D2125" s="2"/>
      <c r="E2125" s="2"/>
      <c r="F2125" s="2" t="s">
        <v>126</v>
      </c>
      <c r="G2125" s="3">
        <v>46258</v>
      </c>
      <c r="H2125" s="2" t="s">
        <v>9101</v>
      </c>
      <c r="I2125" s="3">
        <v>46258</v>
      </c>
      <c r="J2125" s="2" t="s">
        <v>9102</v>
      </c>
      <c r="K2125" s="2" t="s">
        <v>126</v>
      </c>
      <c r="L2125" s="2"/>
      <c r="M2125" s="2" t="s">
        <v>90</v>
      </c>
      <c r="N2125" s="3">
        <v>46258</v>
      </c>
      <c r="O2125" s="2"/>
      <c r="P2125" s="2"/>
      <c r="Q2125" s="2" t="s">
        <v>25</v>
      </c>
      <c r="R2125" s="2" t="s">
        <v>25</v>
      </c>
      <c r="S2125" s="2"/>
      <c r="T2125" s="3"/>
      <c r="U2125" s="2"/>
      <c r="V2125" s="2"/>
      <c r="W2125" s="2" t="s">
        <v>427</v>
      </c>
      <c r="X2125" s="2" t="s">
        <v>113</v>
      </c>
      <c r="Y2125" s="2" t="s">
        <v>170</v>
      </c>
      <c r="Z2125" s="2" t="s">
        <v>92</v>
      </c>
      <c r="AA2125" s="2" t="s">
        <v>90</v>
      </c>
      <c r="AB2125" s="2"/>
      <c r="AC2125" s="2" t="s">
        <v>114</v>
      </c>
      <c r="AD2125" s="2"/>
      <c r="AE2125" s="2" t="s">
        <v>171</v>
      </c>
      <c r="AF2125" s="2" t="s">
        <v>125</v>
      </c>
      <c r="AG2125" s="2" t="s">
        <v>126</v>
      </c>
      <c r="AH2125" s="2" t="s">
        <v>127</v>
      </c>
      <c r="AI2125" s="2"/>
      <c r="AJ2125" s="2" t="s">
        <v>138</v>
      </c>
      <c r="AK2125" s="2" t="s">
        <v>103</v>
      </c>
      <c r="AL2125" s="2" t="s">
        <v>103</v>
      </c>
      <c r="AM2125" s="2" t="s">
        <v>139</v>
      </c>
      <c r="AN2125" s="2" t="s">
        <v>999</v>
      </c>
      <c r="AO2125" s="22">
        <v>0</v>
      </c>
      <c r="AP2125" s="22">
        <v>0</v>
      </c>
      <c r="AQ2125" s="22">
        <v>1</v>
      </c>
      <c r="AR2125" s="22"/>
      <c r="AS2125" s="25">
        <v>23129</v>
      </c>
      <c r="AT2125" s="25">
        <v>0</v>
      </c>
      <c r="AU2125" s="25">
        <v>23229</v>
      </c>
      <c r="AV2125" s="25">
        <v>0</v>
      </c>
      <c r="AW2125" s="25">
        <v>23129</v>
      </c>
      <c r="AX2125" s="25">
        <v>23229</v>
      </c>
      <c r="AY2125" s="25">
        <v>100</v>
      </c>
    </row>
    <row r="2126" spans="2:51" hidden="1">
      <c r="B2126" s="5" t="s">
        <v>19</v>
      </c>
      <c r="C2126" s="2" t="s">
        <v>131</v>
      </c>
      <c r="D2126" s="2"/>
      <c r="E2126" s="2"/>
      <c r="F2126" s="2" t="s">
        <v>126</v>
      </c>
      <c r="G2126" s="3">
        <v>46258</v>
      </c>
      <c r="H2126" s="2" t="s">
        <v>9103</v>
      </c>
      <c r="I2126" s="3">
        <v>46258</v>
      </c>
      <c r="J2126" s="2" t="s">
        <v>9104</v>
      </c>
      <c r="K2126" s="2" t="s">
        <v>126</v>
      </c>
      <c r="L2126" s="2"/>
      <c r="M2126" s="2" t="s">
        <v>90</v>
      </c>
      <c r="N2126" s="3">
        <v>46258</v>
      </c>
      <c r="O2126" s="2"/>
      <c r="P2126" s="2"/>
      <c r="Q2126" s="2" t="s">
        <v>25</v>
      </c>
      <c r="R2126" s="2" t="s">
        <v>25</v>
      </c>
      <c r="S2126" s="2"/>
      <c r="T2126" s="3"/>
      <c r="U2126" s="2"/>
      <c r="V2126" s="2"/>
      <c r="W2126" s="2" t="s">
        <v>642</v>
      </c>
      <c r="X2126" s="2" t="s">
        <v>113</v>
      </c>
      <c r="Y2126" s="2" t="s">
        <v>170</v>
      </c>
      <c r="Z2126" s="2" t="s">
        <v>92</v>
      </c>
      <c r="AA2126" s="2" t="s">
        <v>90</v>
      </c>
      <c r="AB2126" s="2"/>
      <c r="AC2126" s="2" t="s">
        <v>114</v>
      </c>
      <c r="AD2126" s="2"/>
      <c r="AE2126" s="2" t="s">
        <v>171</v>
      </c>
      <c r="AF2126" s="2" t="s">
        <v>125</v>
      </c>
      <c r="AG2126" s="2" t="s">
        <v>126</v>
      </c>
      <c r="AH2126" s="2" t="s">
        <v>127</v>
      </c>
      <c r="AI2126" s="2"/>
      <c r="AJ2126" s="2" t="s">
        <v>225</v>
      </c>
      <c r="AK2126" s="2" t="s">
        <v>226</v>
      </c>
      <c r="AL2126" s="2" t="s">
        <v>226</v>
      </c>
      <c r="AM2126" s="2" t="s">
        <v>227</v>
      </c>
      <c r="AN2126" s="2" t="s">
        <v>511</v>
      </c>
      <c r="AO2126" s="22">
        <v>0</v>
      </c>
      <c r="AP2126" s="22">
        <v>0</v>
      </c>
      <c r="AQ2126" s="22">
        <v>1</v>
      </c>
      <c r="AR2126" s="22"/>
      <c r="AS2126" s="25">
        <v>48868</v>
      </c>
      <c r="AT2126" s="25">
        <v>0</v>
      </c>
      <c r="AU2126" s="25">
        <v>65058</v>
      </c>
      <c r="AV2126" s="25">
        <v>0</v>
      </c>
      <c r="AW2126" s="25">
        <v>48868</v>
      </c>
      <c r="AX2126" s="25">
        <v>65058</v>
      </c>
      <c r="AY2126" s="25">
        <v>16190</v>
      </c>
    </row>
    <row r="2127" spans="2:51" hidden="1">
      <c r="B2127" s="5" t="s">
        <v>19</v>
      </c>
      <c r="C2127" s="2" t="s">
        <v>131</v>
      </c>
      <c r="D2127" s="2"/>
      <c r="E2127" s="2"/>
      <c r="F2127" s="2" t="s">
        <v>126</v>
      </c>
      <c r="G2127" s="3">
        <v>46258</v>
      </c>
      <c r="H2127" s="2" t="s">
        <v>9105</v>
      </c>
      <c r="I2127" s="3">
        <v>46258</v>
      </c>
      <c r="J2127" s="2" t="s">
        <v>9106</v>
      </c>
      <c r="K2127" s="2" t="s">
        <v>126</v>
      </c>
      <c r="L2127" s="2"/>
      <c r="M2127" s="2" t="s">
        <v>90</v>
      </c>
      <c r="N2127" s="3">
        <v>46258</v>
      </c>
      <c r="O2127" s="2"/>
      <c r="P2127" s="2"/>
      <c r="Q2127" s="2" t="s">
        <v>25</v>
      </c>
      <c r="R2127" s="2" t="s">
        <v>25</v>
      </c>
      <c r="S2127" s="2"/>
      <c r="T2127" s="3"/>
      <c r="U2127" s="2"/>
      <c r="V2127" s="2"/>
      <c r="W2127" s="2" t="s">
        <v>931</v>
      </c>
      <c r="X2127" s="2" t="s">
        <v>113</v>
      </c>
      <c r="Y2127" s="2" t="s">
        <v>170</v>
      </c>
      <c r="Z2127" s="2" t="s">
        <v>92</v>
      </c>
      <c r="AA2127" s="2" t="s">
        <v>90</v>
      </c>
      <c r="AB2127" s="2"/>
      <c r="AC2127" s="2" t="s">
        <v>114</v>
      </c>
      <c r="AD2127" s="2"/>
      <c r="AE2127" s="2" t="s">
        <v>171</v>
      </c>
      <c r="AF2127" s="2" t="s">
        <v>125</v>
      </c>
      <c r="AG2127" s="2" t="s">
        <v>126</v>
      </c>
      <c r="AH2127" s="2" t="s">
        <v>127</v>
      </c>
      <c r="AI2127" s="2"/>
      <c r="AJ2127" s="2" t="s">
        <v>363</v>
      </c>
      <c r="AK2127" s="2" t="s">
        <v>361</v>
      </c>
      <c r="AL2127" s="2" t="s">
        <v>361</v>
      </c>
      <c r="AM2127" s="2" t="s">
        <v>364</v>
      </c>
      <c r="AN2127" s="2" t="s">
        <v>467</v>
      </c>
      <c r="AO2127" s="22">
        <v>0</v>
      </c>
      <c r="AP2127" s="22">
        <v>0</v>
      </c>
      <c r="AQ2127" s="22">
        <v>1</v>
      </c>
      <c r="AR2127" s="22"/>
      <c r="AS2127" s="25">
        <v>38270</v>
      </c>
      <c r="AT2127" s="25">
        <v>0</v>
      </c>
      <c r="AU2127" s="25">
        <v>39906</v>
      </c>
      <c r="AV2127" s="25">
        <v>0</v>
      </c>
      <c r="AW2127" s="25">
        <v>38270</v>
      </c>
      <c r="AX2127" s="25">
        <v>39906</v>
      </c>
      <c r="AY2127" s="25">
        <v>1636</v>
      </c>
    </row>
    <row r="2128" spans="2:51" hidden="1">
      <c r="B2128" s="5" t="s">
        <v>19</v>
      </c>
      <c r="C2128" s="2" t="s">
        <v>131</v>
      </c>
      <c r="D2128" s="2"/>
      <c r="E2128" s="2"/>
      <c r="F2128" s="2" t="s">
        <v>126</v>
      </c>
      <c r="G2128" s="3">
        <v>46258</v>
      </c>
      <c r="H2128" s="2" t="s">
        <v>9107</v>
      </c>
      <c r="I2128" s="3">
        <v>46258</v>
      </c>
      <c r="J2128" s="2" t="s">
        <v>9108</v>
      </c>
      <c r="K2128" s="2" t="s">
        <v>126</v>
      </c>
      <c r="L2128" s="2"/>
      <c r="M2128" s="2" t="s">
        <v>90</v>
      </c>
      <c r="N2128" s="3">
        <v>46258</v>
      </c>
      <c r="O2128" s="2"/>
      <c r="P2128" s="2"/>
      <c r="Q2128" s="2" t="s">
        <v>25</v>
      </c>
      <c r="R2128" s="2" t="s">
        <v>25</v>
      </c>
      <c r="S2128" s="2"/>
      <c r="T2128" s="3"/>
      <c r="U2128" s="2"/>
      <c r="V2128" s="2"/>
      <c r="W2128" s="2" t="s">
        <v>1112</v>
      </c>
      <c r="X2128" s="2" t="s">
        <v>133</v>
      </c>
      <c r="Y2128" s="2" t="s">
        <v>170</v>
      </c>
      <c r="Z2128" s="2" t="s">
        <v>92</v>
      </c>
      <c r="AA2128" s="2" t="s">
        <v>90</v>
      </c>
      <c r="AB2128" s="2"/>
      <c r="AC2128" s="2" t="s">
        <v>114</v>
      </c>
      <c r="AD2128" s="2"/>
      <c r="AE2128" s="2" t="s">
        <v>171</v>
      </c>
      <c r="AF2128" s="2" t="s">
        <v>125</v>
      </c>
      <c r="AG2128" s="2" t="s">
        <v>126</v>
      </c>
      <c r="AH2128" s="2" t="s">
        <v>127</v>
      </c>
      <c r="AI2128" s="2"/>
      <c r="AJ2128" s="2" t="s">
        <v>136</v>
      </c>
      <c r="AK2128" s="2" t="s">
        <v>9</v>
      </c>
      <c r="AL2128" s="2" t="s">
        <v>9</v>
      </c>
      <c r="AM2128" s="2" t="s">
        <v>137</v>
      </c>
      <c r="AN2128" s="2" t="s">
        <v>181</v>
      </c>
      <c r="AO2128" s="22">
        <v>0</v>
      </c>
      <c r="AP2128" s="22">
        <v>0</v>
      </c>
      <c r="AQ2128" s="22">
        <v>1</v>
      </c>
      <c r="AR2128" s="22"/>
      <c r="AS2128" s="25">
        <v>30322</v>
      </c>
      <c r="AT2128" s="25">
        <v>0</v>
      </c>
      <c r="AU2128" s="25">
        <v>33079</v>
      </c>
      <c r="AV2128" s="25">
        <v>0</v>
      </c>
      <c r="AW2128" s="25">
        <v>30322</v>
      </c>
      <c r="AX2128" s="25">
        <v>33079</v>
      </c>
      <c r="AY2128" s="25">
        <v>2757</v>
      </c>
    </row>
    <row r="2129" spans="2:51" hidden="1">
      <c r="B2129" s="5" t="s">
        <v>19</v>
      </c>
      <c r="C2129" s="2" t="s">
        <v>131</v>
      </c>
      <c r="D2129" s="2"/>
      <c r="E2129" s="2"/>
      <c r="F2129" s="2" t="s">
        <v>126</v>
      </c>
      <c r="G2129" s="3">
        <v>46258</v>
      </c>
      <c r="H2129" s="2" t="s">
        <v>9109</v>
      </c>
      <c r="I2129" s="3">
        <v>46258</v>
      </c>
      <c r="J2129" s="2" t="s">
        <v>9110</v>
      </c>
      <c r="K2129" s="2" t="s">
        <v>126</v>
      </c>
      <c r="L2129" s="2"/>
      <c r="M2129" s="2" t="s">
        <v>90</v>
      </c>
      <c r="N2129" s="3">
        <v>46258</v>
      </c>
      <c r="O2129" s="2"/>
      <c r="P2129" s="2"/>
      <c r="Q2129" s="2" t="s">
        <v>25</v>
      </c>
      <c r="R2129" s="2" t="s">
        <v>25</v>
      </c>
      <c r="S2129" s="2"/>
      <c r="T2129" s="3"/>
      <c r="U2129" s="2"/>
      <c r="V2129" s="2"/>
      <c r="W2129" s="2" t="s">
        <v>9111</v>
      </c>
      <c r="X2129" s="2" t="s">
        <v>113</v>
      </c>
      <c r="Y2129" s="2" t="s">
        <v>9112</v>
      </c>
      <c r="Z2129" s="2" t="s">
        <v>92</v>
      </c>
      <c r="AA2129" s="2" t="s">
        <v>90</v>
      </c>
      <c r="AB2129" s="2"/>
      <c r="AC2129" s="2" t="s">
        <v>114</v>
      </c>
      <c r="AD2129" s="2"/>
      <c r="AE2129" s="2" t="s">
        <v>171</v>
      </c>
      <c r="AF2129" s="2" t="s">
        <v>125</v>
      </c>
      <c r="AG2129" s="2" t="s">
        <v>126</v>
      </c>
      <c r="AH2129" s="2" t="s">
        <v>127</v>
      </c>
      <c r="AI2129" s="2"/>
      <c r="AJ2129" s="2" t="s">
        <v>138</v>
      </c>
      <c r="AK2129" s="2" t="s">
        <v>103</v>
      </c>
      <c r="AL2129" s="2" t="s">
        <v>103</v>
      </c>
      <c r="AM2129" s="2" t="s">
        <v>139</v>
      </c>
      <c r="AN2129" s="2" t="s">
        <v>388</v>
      </c>
      <c r="AO2129" s="22">
        <v>0</v>
      </c>
      <c r="AP2129" s="22">
        <v>0</v>
      </c>
      <c r="AQ2129" s="22">
        <v>1</v>
      </c>
      <c r="AR2129" s="22"/>
      <c r="AS2129" s="25">
        <v>10892</v>
      </c>
      <c r="AT2129" s="25">
        <v>0</v>
      </c>
      <c r="AU2129" s="25">
        <v>12995</v>
      </c>
      <c r="AV2129" s="25">
        <v>0</v>
      </c>
      <c r="AW2129" s="25">
        <v>10892</v>
      </c>
      <c r="AX2129" s="25">
        <v>12995</v>
      </c>
      <c r="AY2129" s="25">
        <v>2103</v>
      </c>
    </row>
    <row r="2130" spans="2:51" hidden="1">
      <c r="B2130" s="5" t="s">
        <v>19</v>
      </c>
      <c r="C2130" s="2" t="s">
        <v>131</v>
      </c>
      <c r="D2130" s="2"/>
      <c r="E2130" s="2"/>
      <c r="F2130" s="2" t="s">
        <v>126</v>
      </c>
      <c r="G2130" s="3">
        <v>46258</v>
      </c>
      <c r="H2130" s="2" t="s">
        <v>9113</v>
      </c>
      <c r="I2130" s="3">
        <v>46258</v>
      </c>
      <c r="J2130" s="2" t="s">
        <v>9114</v>
      </c>
      <c r="K2130" s="2" t="s">
        <v>126</v>
      </c>
      <c r="L2130" s="2"/>
      <c r="M2130" s="2" t="s">
        <v>90</v>
      </c>
      <c r="N2130" s="3">
        <v>46258</v>
      </c>
      <c r="O2130" s="2"/>
      <c r="P2130" s="2"/>
      <c r="Q2130" s="2" t="s">
        <v>25</v>
      </c>
      <c r="R2130" s="2" t="s">
        <v>25</v>
      </c>
      <c r="S2130" s="2"/>
      <c r="T2130" s="3"/>
      <c r="U2130" s="2"/>
      <c r="V2130" s="2"/>
      <c r="W2130" s="2" t="s">
        <v>529</v>
      </c>
      <c r="X2130" s="2" t="s">
        <v>113</v>
      </c>
      <c r="Y2130" s="2" t="s">
        <v>573</v>
      </c>
      <c r="Z2130" s="2" t="s">
        <v>92</v>
      </c>
      <c r="AA2130" s="2" t="s">
        <v>90</v>
      </c>
      <c r="AB2130" s="2"/>
      <c r="AC2130" s="2" t="s">
        <v>114</v>
      </c>
      <c r="AD2130" s="2"/>
      <c r="AE2130" s="2" t="s">
        <v>171</v>
      </c>
      <c r="AF2130" s="2" t="s">
        <v>125</v>
      </c>
      <c r="AG2130" s="2" t="s">
        <v>126</v>
      </c>
      <c r="AH2130" s="2" t="s">
        <v>127</v>
      </c>
      <c r="AI2130" s="2"/>
      <c r="AJ2130" s="2" t="s">
        <v>232</v>
      </c>
      <c r="AK2130" s="2" t="s">
        <v>5</v>
      </c>
      <c r="AL2130" s="2" t="s">
        <v>5</v>
      </c>
      <c r="AM2130" s="2" t="s">
        <v>178</v>
      </c>
      <c r="AN2130" s="2" t="s">
        <v>9115</v>
      </c>
      <c r="AO2130" s="22">
        <v>0</v>
      </c>
      <c r="AP2130" s="22">
        <v>0</v>
      </c>
      <c r="AQ2130" s="22">
        <v>1</v>
      </c>
      <c r="AR2130" s="22"/>
      <c r="AS2130" s="25">
        <v>37182</v>
      </c>
      <c r="AT2130" s="25">
        <v>0</v>
      </c>
      <c r="AU2130" s="25">
        <v>40958</v>
      </c>
      <c r="AV2130" s="25">
        <v>0</v>
      </c>
      <c r="AW2130" s="25">
        <v>37182</v>
      </c>
      <c r="AX2130" s="25">
        <v>40958</v>
      </c>
      <c r="AY2130" s="25">
        <v>3776</v>
      </c>
    </row>
    <row r="2131" spans="2:51" hidden="1">
      <c r="B2131" s="5" t="s">
        <v>19</v>
      </c>
      <c r="C2131" s="2" t="s">
        <v>131</v>
      </c>
      <c r="D2131" s="2"/>
      <c r="E2131" s="2"/>
      <c r="F2131" s="2" t="s">
        <v>126</v>
      </c>
      <c r="G2131" s="3">
        <v>46258</v>
      </c>
      <c r="H2131" s="2" t="s">
        <v>9116</v>
      </c>
      <c r="I2131" s="3">
        <v>46258</v>
      </c>
      <c r="J2131" s="2" t="s">
        <v>9117</v>
      </c>
      <c r="K2131" s="2" t="s">
        <v>126</v>
      </c>
      <c r="L2131" s="2"/>
      <c r="M2131" s="2" t="s">
        <v>90</v>
      </c>
      <c r="N2131" s="3">
        <v>46258</v>
      </c>
      <c r="O2131" s="2"/>
      <c r="P2131" s="2"/>
      <c r="Q2131" s="2" t="s">
        <v>25</v>
      </c>
      <c r="R2131" s="2" t="s">
        <v>25</v>
      </c>
      <c r="S2131" s="2"/>
      <c r="T2131" s="3"/>
      <c r="U2131" s="2"/>
      <c r="V2131" s="2"/>
      <c r="W2131" s="2" t="s">
        <v>9118</v>
      </c>
      <c r="X2131" s="2" t="s">
        <v>113</v>
      </c>
      <c r="Y2131" s="2" t="s">
        <v>170</v>
      </c>
      <c r="Z2131" s="2" t="s">
        <v>92</v>
      </c>
      <c r="AA2131" s="2" t="s">
        <v>90</v>
      </c>
      <c r="AB2131" s="2"/>
      <c r="AC2131" s="2" t="s">
        <v>114</v>
      </c>
      <c r="AD2131" s="2"/>
      <c r="AE2131" s="2" t="s">
        <v>171</v>
      </c>
      <c r="AF2131" s="2" t="s">
        <v>125</v>
      </c>
      <c r="AG2131" s="2" t="s">
        <v>126</v>
      </c>
      <c r="AH2131" s="2" t="s">
        <v>127</v>
      </c>
      <c r="AI2131" s="2"/>
      <c r="AJ2131" s="2" t="s">
        <v>176</v>
      </c>
      <c r="AK2131" s="2" t="s">
        <v>177</v>
      </c>
      <c r="AL2131" s="2" t="s">
        <v>177</v>
      </c>
      <c r="AM2131" s="2" t="s">
        <v>178</v>
      </c>
      <c r="AN2131" s="2" t="s">
        <v>574</v>
      </c>
      <c r="AO2131" s="22">
        <v>0</v>
      </c>
      <c r="AP2131" s="22">
        <v>0</v>
      </c>
      <c r="AQ2131" s="22">
        <v>1</v>
      </c>
      <c r="AR2131" s="22"/>
      <c r="AS2131" s="25">
        <v>40036</v>
      </c>
      <c r="AT2131" s="25">
        <v>0</v>
      </c>
      <c r="AU2131" s="25">
        <v>46350</v>
      </c>
      <c r="AV2131" s="25">
        <v>0</v>
      </c>
      <c r="AW2131" s="25">
        <v>40036</v>
      </c>
      <c r="AX2131" s="25">
        <v>46350</v>
      </c>
      <c r="AY2131" s="25">
        <v>6314</v>
      </c>
    </row>
    <row r="2132" spans="2:51" hidden="1">
      <c r="B2132" s="5" t="s">
        <v>19</v>
      </c>
      <c r="C2132" s="2" t="s">
        <v>131</v>
      </c>
      <c r="D2132" s="2"/>
      <c r="E2132" s="2"/>
      <c r="F2132" s="2" t="s">
        <v>126</v>
      </c>
      <c r="G2132" s="3">
        <v>46258</v>
      </c>
      <c r="H2132" s="2" t="s">
        <v>9119</v>
      </c>
      <c r="I2132" s="3">
        <v>46258</v>
      </c>
      <c r="J2132" s="2" t="s">
        <v>9120</v>
      </c>
      <c r="K2132" s="2" t="s">
        <v>126</v>
      </c>
      <c r="L2132" s="2"/>
      <c r="M2132" s="2" t="s">
        <v>90</v>
      </c>
      <c r="N2132" s="3">
        <v>46258</v>
      </c>
      <c r="O2132" s="2"/>
      <c r="P2132" s="2"/>
      <c r="Q2132" s="2" t="s">
        <v>25</v>
      </c>
      <c r="R2132" s="2" t="s">
        <v>25</v>
      </c>
      <c r="S2132" s="2"/>
      <c r="T2132" s="3"/>
      <c r="U2132" s="2"/>
      <c r="V2132" s="2"/>
      <c r="W2132" s="2" t="s">
        <v>1532</v>
      </c>
      <c r="X2132" s="2" t="s">
        <v>113</v>
      </c>
      <c r="Y2132" s="2" t="s">
        <v>170</v>
      </c>
      <c r="Z2132" s="2" t="s">
        <v>92</v>
      </c>
      <c r="AA2132" s="2" t="s">
        <v>90</v>
      </c>
      <c r="AB2132" s="2"/>
      <c r="AC2132" s="2" t="s">
        <v>114</v>
      </c>
      <c r="AD2132" s="2"/>
      <c r="AE2132" s="2" t="s">
        <v>171</v>
      </c>
      <c r="AF2132" s="2" t="s">
        <v>125</v>
      </c>
      <c r="AG2132" s="2" t="s">
        <v>126</v>
      </c>
      <c r="AH2132" s="2" t="s">
        <v>127</v>
      </c>
      <c r="AI2132" s="2"/>
      <c r="AJ2132" s="2" t="s">
        <v>233</v>
      </c>
      <c r="AK2132" s="2" t="s">
        <v>16</v>
      </c>
      <c r="AL2132" s="2" t="s">
        <v>16</v>
      </c>
      <c r="AM2132" s="2" t="s">
        <v>234</v>
      </c>
      <c r="AN2132" s="2" t="s">
        <v>502</v>
      </c>
      <c r="AO2132" s="22">
        <v>0</v>
      </c>
      <c r="AP2132" s="22">
        <v>0</v>
      </c>
      <c r="AQ2132" s="22">
        <v>1</v>
      </c>
      <c r="AR2132" s="22"/>
      <c r="AS2132" s="25">
        <v>27672</v>
      </c>
      <c r="AT2132" s="25">
        <v>0</v>
      </c>
      <c r="AU2132" s="25">
        <v>27764</v>
      </c>
      <c r="AV2132" s="25">
        <v>0</v>
      </c>
      <c r="AW2132" s="25">
        <v>27672</v>
      </c>
      <c r="AX2132" s="25">
        <v>27764</v>
      </c>
      <c r="AY2132" s="25">
        <v>92</v>
      </c>
    </row>
    <row r="2133" spans="2:51" hidden="1">
      <c r="B2133" s="5" t="s">
        <v>19</v>
      </c>
      <c r="C2133" s="2" t="s">
        <v>131</v>
      </c>
      <c r="D2133" s="2"/>
      <c r="E2133" s="2"/>
      <c r="F2133" s="2" t="s">
        <v>126</v>
      </c>
      <c r="G2133" s="3">
        <v>46258</v>
      </c>
      <c r="H2133" s="2" t="s">
        <v>9121</v>
      </c>
      <c r="I2133" s="3">
        <v>46258</v>
      </c>
      <c r="J2133" s="2" t="s">
        <v>9122</v>
      </c>
      <c r="K2133" s="2" t="s">
        <v>126</v>
      </c>
      <c r="L2133" s="2"/>
      <c r="M2133" s="2" t="s">
        <v>90</v>
      </c>
      <c r="N2133" s="3">
        <v>46258</v>
      </c>
      <c r="O2133" s="2"/>
      <c r="P2133" s="2"/>
      <c r="Q2133" s="2" t="s">
        <v>25</v>
      </c>
      <c r="R2133" s="2" t="s">
        <v>25</v>
      </c>
      <c r="S2133" s="2"/>
      <c r="T2133" s="3"/>
      <c r="U2133" s="2"/>
      <c r="V2133" s="2"/>
      <c r="W2133" s="2" t="s">
        <v>1012</v>
      </c>
      <c r="X2133" s="2" t="s">
        <v>133</v>
      </c>
      <c r="Y2133" s="2" t="s">
        <v>170</v>
      </c>
      <c r="Z2133" s="2" t="s">
        <v>92</v>
      </c>
      <c r="AA2133" s="2" t="s">
        <v>90</v>
      </c>
      <c r="AB2133" s="2"/>
      <c r="AC2133" s="2" t="s">
        <v>114</v>
      </c>
      <c r="AD2133" s="2"/>
      <c r="AE2133" s="2" t="s">
        <v>171</v>
      </c>
      <c r="AF2133" s="2" t="s">
        <v>125</v>
      </c>
      <c r="AG2133" s="2" t="s">
        <v>126</v>
      </c>
      <c r="AH2133" s="2" t="s">
        <v>127</v>
      </c>
      <c r="AI2133" s="2"/>
      <c r="AJ2133" s="2" t="s">
        <v>240</v>
      </c>
      <c r="AK2133" s="2" t="s">
        <v>241</v>
      </c>
      <c r="AL2133" s="2" t="s">
        <v>241</v>
      </c>
      <c r="AM2133" s="2" t="s">
        <v>242</v>
      </c>
      <c r="AN2133" s="2" t="s">
        <v>400</v>
      </c>
      <c r="AO2133" s="22">
        <v>0</v>
      </c>
      <c r="AP2133" s="22">
        <v>0</v>
      </c>
      <c r="AQ2133" s="22">
        <v>1</v>
      </c>
      <c r="AR2133" s="22"/>
      <c r="AS2133" s="25">
        <v>57699</v>
      </c>
      <c r="AT2133" s="25">
        <v>0</v>
      </c>
      <c r="AU2133" s="25">
        <v>63142</v>
      </c>
      <c r="AV2133" s="25">
        <v>0</v>
      </c>
      <c r="AW2133" s="25">
        <v>57699</v>
      </c>
      <c r="AX2133" s="25">
        <v>63142</v>
      </c>
      <c r="AY2133" s="25">
        <v>5443</v>
      </c>
    </row>
    <row r="2134" spans="2:51" hidden="1">
      <c r="B2134" s="5" t="s">
        <v>19</v>
      </c>
      <c r="C2134" s="2" t="s">
        <v>131</v>
      </c>
      <c r="D2134" s="2"/>
      <c r="E2134" s="2"/>
      <c r="F2134" s="2" t="s">
        <v>126</v>
      </c>
      <c r="G2134" s="3">
        <v>46258</v>
      </c>
      <c r="H2134" s="2" t="s">
        <v>9123</v>
      </c>
      <c r="I2134" s="3">
        <v>46258</v>
      </c>
      <c r="J2134" s="2" t="s">
        <v>9124</v>
      </c>
      <c r="K2134" s="2" t="s">
        <v>126</v>
      </c>
      <c r="L2134" s="2"/>
      <c r="M2134" s="2" t="s">
        <v>90</v>
      </c>
      <c r="N2134" s="3">
        <v>46258</v>
      </c>
      <c r="O2134" s="2"/>
      <c r="P2134" s="2"/>
      <c r="Q2134" s="2" t="s">
        <v>25</v>
      </c>
      <c r="R2134" s="2" t="s">
        <v>25</v>
      </c>
      <c r="S2134" s="2"/>
      <c r="T2134" s="3"/>
      <c r="U2134" s="2"/>
      <c r="V2134" s="2"/>
      <c r="W2134" s="2" t="s">
        <v>9125</v>
      </c>
      <c r="X2134" s="2" t="s">
        <v>133</v>
      </c>
      <c r="Y2134" s="2" t="s">
        <v>170</v>
      </c>
      <c r="Z2134" s="2" t="s">
        <v>92</v>
      </c>
      <c r="AA2134" s="2" t="s">
        <v>90</v>
      </c>
      <c r="AB2134" s="2"/>
      <c r="AC2134" s="2" t="s">
        <v>114</v>
      </c>
      <c r="AD2134" s="2"/>
      <c r="AE2134" s="2" t="s">
        <v>171</v>
      </c>
      <c r="AF2134" s="2" t="s">
        <v>125</v>
      </c>
      <c r="AG2134" s="2" t="s">
        <v>126</v>
      </c>
      <c r="AH2134" s="2" t="s">
        <v>127</v>
      </c>
      <c r="AI2134" s="2"/>
      <c r="AJ2134" s="2" t="s">
        <v>172</v>
      </c>
      <c r="AK2134" s="2" t="s">
        <v>173</v>
      </c>
      <c r="AL2134" s="2" t="s">
        <v>173</v>
      </c>
      <c r="AM2134" s="2" t="s">
        <v>174</v>
      </c>
      <c r="AN2134" s="2" t="s">
        <v>175</v>
      </c>
      <c r="AO2134" s="22">
        <v>0</v>
      </c>
      <c r="AP2134" s="22">
        <v>0</v>
      </c>
      <c r="AQ2134" s="22">
        <v>1</v>
      </c>
      <c r="AR2134" s="22"/>
      <c r="AS2134" s="25">
        <v>26200</v>
      </c>
      <c r="AT2134" s="25">
        <v>0</v>
      </c>
      <c r="AU2134" s="25">
        <v>30893</v>
      </c>
      <c r="AV2134" s="25">
        <v>0</v>
      </c>
      <c r="AW2134" s="25">
        <v>26200</v>
      </c>
      <c r="AX2134" s="25">
        <v>30893</v>
      </c>
      <c r="AY2134" s="25">
        <v>4693</v>
      </c>
    </row>
    <row r="2135" spans="2:51" hidden="1">
      <c r="B2135" s="5" t="s">
        <v>19</v>
      </c>
      <c r="C2135" s="2" t="s">
        <v>131</v>
      </c>
      <c r="D2135" s="2"/>
      <c r="E2135" s="2"/>
      <c r="F2135" s="2" t="s">
        <v>126</v>
      </c>
      <c r="G2135" s="3">
        <v>46258</v>
      </c>
      <c r="H2135" s="2" t="s">
        <v>9126</v>
      </c>
      <c r="I2135" s="3">
        <v>46258</v>
      </c>
      <c r="J2135" s="2" t="s">
        <v>9127</v>
      </c>
      <c r="K2135" s="2" t="s">
        <v>126</v>
      </c>
      <c r="L2135" s="2"/>
      <c r="M2135" s="2" t="s">
        <v>90</v>
      </c>
      <c r="N2135" s="3">
        <v>46258</v>
      </c>
      <c r="O2135" s="2"/>
      <c r="P2135" s="2"/>
      <c r="Q2135" s="2" t="s">
        <v>25</v>
      </c>
      <c r="R2135" s="2" t="s">
        <v>25</v>
      </c>
      <c r="S2135" s="2"/>
      <c r="T2135" s="3"/>
      <c r="U2135" s="2"/>
      <c r="V2135" s="2"/>
      <c r="W2135" s="2" t="s">
        <v>881</v>
      </c>
      <c r="X2135" s="2" t="s">
        <v>113</v>
      </c>
      <c r="Y2135" s="2" t="s">
        <v>170</v>
      </c>
      <c r="Z2135" s="2" t="s">
        <v>92</v>
      </c>
      <c r="AA2135" s="2" t="s">
        <v>90</v>
      </c>
      <c r="AB2135" s="2"/>
      <c r="AC2135" s="2" t="s">
        <v>114</v>
      </c>
      <c r="AD2135" s="2"/>
      <c r="AE2135" s="2" t="s">
        <v>171</v>
      </c>
      <c r="AF2135" s="2" t="s">
        <v>125</v>
      </c>
      <c r="AG2135" s="2" t="s">
        <v>126</v>
      </c>
      <c r="AH2135" s="2" t="s">
        <v>127</v>
      </c>
      <c r="AI2135" s="2"/>
      <c r="AJ2135" s="2" t="s">
        <v>183</v>
      </c>
      <c r="AK2135" s="2" t="s">
        <v>184</v>
      </c>
      <c r="AL2135" s="2" t="s">
        <v>184</v>
      </c>
      <c r="AM2135" s="2" t="s">
        <v>185</v>
      </c>
      <c r="AN2135" s="2" t="s">
        <v>186</v>
      </c>
      <c r="AO2135" s="22">
        <v>0</v>
      </c>
      <c r="AP2135" s="22">
        <v>0</v>
      </c>
      <c r="AQ2135" s="22">
        <v>1</v>
      </c>
      <c r="AR2135" s="22"/>
      <c r="AS2135" s="25">
        <v>20607</v>
      </c>
      <c r="AT2135" s="25">
        <v>0</v>
      </c>
      <c r="AU2135" s="25">
        <v>24249</v>
      </c>
      <c r="AV2135" s="25">
        <v>0</v>
      </c>
      <c r="AW2135" s="25">
        <v>20607</v>
      </c>
      <c r="AX2135" s="25">
        <v>24249</v>
      </c>
      <c r="AY2135" s="25">
        <v>3642</v>
      </c>
    </row>
    <row r="2136" spans="2:51" hidden="1">
      <c r="B2136" s="5" t="s">
        <v>19</v>
      </c>
      <c r="C2136" s="2" t="s">
        <v>131</v>
      </c>
      <c r="D2136" s="2"/>
      <c r="E2136" s="2"/>
      <c r="F2136" s="2" t="s">
        <v>126</v>
      </c>
      <c r="G2136" s="3">
        <v>46258</v>
      </c>
      <c r="H2136" s="2" t="s">
        <v>9128</v>
      </c>
      <c r="I2136" s="3">
        <v>46258</v>
      </c>
      <c r="J2136" s="2" t="s">
        <v>9129</v>
      </c>
      <c r="K2136" s="2" t="s">
        <v>126</v>
      </c>
      <c r="L2136" s="2"/>
      <c r="M2136" s="2" t="s">
        <v>90</v>
      </c>
      <c r="N2136" s="3">
        <v>46258</v>
      </c>
      <c r="O2136" s="2"/>
      <c r="P2136" s="2"/>
      <c r="Q2136" s="2" t="s">
        <v>25</v>
      </c>
      <c r="R2136" s="2" t="s">
        <v>25</v>
      </c>
      <c r="S2136" s="2"/>
      <c r="T2136" s="3"/>
      <c r="U2136" s="2"/>
      <c r="V2136" s="2"/>
      <c r="W2136" s="2" t="s">
        <v>500</v>
      </c>
      <c r="X2136" s="2" t="s">
        <v>113</v>
      </c>
      <c r="Y2136" s="2" t="s">
        <v>170</v>
      </c>
      <c r="Z2136" s="2" t="s">
        <v>92</v>
      </c>
      <c r="AA2136" s="2" t="s">
        <v>90</v>
      </c>
      <c r="AB2136" s="2"/>
      <c r="AC2136" s="2" t="s">
        <v>114</v>
      </c>
      <c r="AD2136" s="2"/>
      <c r="AE2136" s="2" t="s">
        <v>171</v>
      </c>
      <c r="AF2136" s="2" t="s">
        <v>125</v>
      </c>
      <c r="AG2136" s="2" t="s">
        <v>126</v>
      </c>
      <c r="AH2136" s="2" t="s">
        <v>127</v>
      </c>
      <c r="AI2136" s="2"/>
      <c r="AJ2136" s="2" t="s">
        <v>164</v>
      </c>
      <c r="AK2136" s="2" t="s">
        <v>165</v>
      </c>
      <c r="AL2136" s="2" t="s">
        <v>165</v>
      </c>
      <c r="AM2136" s="2" t="s">
        <v>166</v>
      </c>
      <c r="AN2136" s="2" t="s">
        <v>501</v>
      </c>
      <c r="AO2136" s="22">
        <v>0</v>
      </c>
      <c r="AP2136" s="22">
        <v>0</v>
      </c>
      <c r="AQ2136" s="22">
        <v>1</v>
      </c>
      <c r="AR2136" s="22"/>
      <c r="AS2136" s="25">
        <v>26495</v>
      </c>
      <c r="AT2136" s="25">
        <v>0</v>
      </c>
      <c r="AU2136" s="25">
        <v>29536</v>
      </c>
      <c r="AV2136" s="25">
        <v>0</v>
      </c>
      <c r="AW2136" s="25">
        <v>26495</v>
      </c>
      <c r="AX2136" s="25">
        <v>29536</v>
      </c>
      <c r="AY2136" s="25">
        <v>3041</v>
      </c>
    </row>
    <row r="2137" spans="2:51" hidden="1">
      <c r="B2137" s="5" t="s">
        <v>19</v>
      </c>
      <c r="C2137" s="2" t="s">
        <v>131</v>
      </c>
      <c r="D2137" s="2"/>
      <c r="E2137" s="2"/>
      <c r="F2137" s="2" t="s">
        <v>126</v>
      </c>
      <c r="G2137" s="3">
        <v>46258</v>
      </c>
      <c r="H2137" s="2" t="s">
        <v>9130</v>
      </c>
      <c r="I2137" s="3">
        <v>46258</v>
      </c>
      <c r="J2137" s="2" t="s">
        <v>9131</v>
      </c>
      <c r="K2137" s="2" t="s">
        <v>126</v>
      </c>
      <c r="L2137" s="2"/>
      <c r="M2137" s="2" t="s">
        <v>90</v>
      </c>
      <c r="N2137" s="3">
        <v>46258</v>
      </c>
      <c r="O2137" s="2"/>
      <c r="P2137" s="2"/>
      <c r="Q2137" s="2" t="s">
        <v>25</v>
      </c>
      <c r="R2137" s="2" t="s">
        <v>25</v>
      </c>
      <c r="S2137" s="2"/>
      <c r="T2137" s="3"/>
      <c r="U2137" s="2"/>
      <c r="V2137" s="2"/>
      <c r="W2137" s="2" t="s">
        <v>1244</v>
      </c>
      <c r="X2137" s="2" t="s">
        <v>133</v>
      </c>
      <c r="Y2137" s="2" t="s">
        <v>170</v>
      </c>
      <c r="Z2137" s="2" t="s">
        <v>92</v>
      </c>
      <c r="AA2137" s="2" t="s">
        <v>90</v>
      </c>
      <c r="AB2137" s="2"/>
      <c r="AC2137" s="2" t="s">
        <v>114</v>
      </c>
      <c r="AD2137" s="2"/>
      <c r="AE2137" s="2" t="s">
        <v>171</v>
      </c>
      <c r="AF2137" s="2" t="s">
        <v>125</v>
      </c>
      <c r="AG2137" s="2" t="s">
        <v>126</v>
      </c>
      <c r="AH2137" s="2" t="s">
        <v>127</v>
      </c>
      <c r="AI2137" s="2"/>
      <c r="AJ2137" s="2" t="s">
        <v>321</v>
      </c>
      <c r="AK2137" s="2" t="s">
        <v>322</v>
      </c>
      <c r="AL2137" s="2" t="s">
        <v>322</v>
      </c>
      <c r="AM2137" s="2" t="s">
        <v>323</v>
      </c>
      <c r="AN2137" s="2" t="s">
        <v>582</v>
      </c>
      <c r="AO2137" s="22">
        <v>0</v>
      </c>
      <c r="AP2137" s="22">
        <v>0</v>
      </c>
      <c r="AQ2137" s="22">
        <v>1</v>
      </c>
      <c r="AR2137" s="22"/>
      <c r="AS2137" s="25">
        <v>25611</v>
      </c>
      <c r="AT2137" s="25">
        <v>0</v>
      </c>
      <c r="AU2137" s="25">
        <v>27183</v>
      </c>
      <c r="AV2137" s="25">
        <v>0</v>
      </c>
      <c r="AW2137" s="25">
        <v>25611</v>
      </c>
      <c r="AX2137" s="25">
        <v>27183</v>
      </c>
      <c r="AY2137" s="25">
        <v>1572</v>
      </c>
    </row>
    <row r="2138" spans="2:51">
      <c r="B2138" s="5" t="s">
        <v>649</v>
      </c>
      <c r="C2138" s="2" t="s">
        <v>107</v>
      </c>
      <c r="D2138" s="2"/>
      <c r="E2138" s="2" t="s">
        <v>6291</v>
      </c>
      <c r="F2138" s="2"/>
      <c r="G2138" s="3">
        <v>46258</v>
      </c>
      <c r="H2138" s="2" t="s">
        <v>9132</v>
      </c>
      <c r="I2138" s="3">
        <v>46258</v>
      </c>
      <c r="J2138" s="2" t="s">
        <v>9133</v>
      </c>
      <c r="K2138" s="2"/>
      <c r="L2138" s="2"/>
      <c r="M2138" s="2" t="s">
        <v>90</v>
      </c>
      <c r="N2138" s="3"/>
      <c r="O2138" s="2"/>
      <c r="P2138" s="2"/>
      <c r="Q2138" s="2" t="s">
        <v>680</v>
      </c>
      <c r="R2138" s="2" t="s">
        <v>680</v>
      </c>
      <c r="S2138" s="2"/>
      <c r="T2138" s="3"/>
      <c r="U2138" s="2"/>
      <c r="V2138" s="2"/>
      <c r="W2138" s="2" t="s">
        <v>1219</v>
      </c>
      <c r="X2138" s="2" t="s">
        <v>113</v>
      </c>
      <c r="Y2138" s="2" t="s">
        <v>924</v>
      </c>
      <c r="Z2138" s="2" t="s">
        <v>149</v>
      </c>
      <c r="AA2138" s="2" t="s">
        <v>90</v>
      </c>
      <c r="AB2138" s="2"/>
      <c r="AC2138" s="2" t="s">
        <v>93</v>
      </c>
      <c r="AD2138" s="2">
        <v>1</v>
      </c>
      <c r="AE2138" s="2" t="s">
        <v>157</v>
      </c>
      <c r="AF2138" s="2" t="s">
        <v>158</v>
      </c>
      <c r="AG2138" s="2" t="s">
        <v>158</v>
      </c>
      <c r="AH2138" s="2" t="s">
        <v>159</v>
      </c>
      <c r="AI2138" s="2"/>
      <c r="AJ2138" s="2" t="s">
        <v>157</v>
      </c>
      <c r="AK2138" s="2" t="s">
        <v>158</v>
      </c>
      <c r="AL2138" s="2" t="s">
        <v>158</v>
      </c>
      <c r="AM2138" s="2" t="s">
        <v>159</v>
      </c>
      <c r="AN2138" s="2" t="s">
        <v>7514</v>
      </c>
      <c r="AO2138" s="22">
        <v>0</v>
      </c>
      <c r="AP2138" s="22">
        <v>55</v>
      </c>
      <c r="AQ2138" s="22">
        <v>55</v>
      </c>
      <c r="AR2138" s="22">
        <v>0</v>
      </c>
      <c r="AS2138" s="25">
        <v>4799.1099999999997</v>
      </c>
      <c r="AT2138" s="25">
        <v>0</v>
      </c>
      <c r="AU2138" s="25">
        <v>8900</v>
      </c>
      <c r="AV2138" s="25">
        <v>0</v>
      </c>
      <c r="AW2138" s="25">
        <v>4799.1099999999997</v>
      </c>
      <c r="AX2138" s="25">
        <v>8900</v>
      </c>
      <c r="AY2138" s="25">
        <v>4100.8900000000003</v>
      </c>
    </row>
    <row r="2139" spans="2:51" hidden="1">
      <c r="B2139" s="5" t="s">
        <v>17</v>
      </c>
      <c r="C2139" s="2" t="s">
        <v>107</v>
      </c>
      <c r="D2139" s="2"/>
      <c r="E2139" s="2"/>
      <c r="F2139" s="2"/>
      <c r="G2139" s="3">
        <v>46258</v>
      </c>
      <c r="H2139" s="2" t="s">
        <v>9134</v>
      </c>
      <c r="I2139" s="3">
        <v>46258</v>
      </c>
      <c r="J2139" s="2" t="s">
        <v>9135</v>
      </c>
      <c r="K2139" s="2" t="s">
        <v>208</v>
      </c>
      <c r="L2139" s="2"/>
      <c r="M2139" s="2" t="s">
        <v>90</v>
      </c>
      <c r="N2139" s="3"/>
      <c r="O2139" s="2"/>
      <c r="P2139" s="2"/>
      <c r="Q2139" s="2" t="s">
        <v>719</v>
      </c>
      <c r="R2139" s="2"/>
      <c r="S2139" s="2"/>
      <c r="T2139" s="3">
        <v>46258</v>
      </c>
      <c r="U2139" s="2" t="s">
        <v>9136</v>
      </c>
      <c r="V2139" s="2"/>
      <c r="W2139" s="2" t="s">
        <v>1204</v>
      </c>
      <c r="X2139" s="2" t="s">
        <v>91</v>
      </c>
      <c r="Y2139" s="2" t="s">
        <v>1205</v>
      </c>
      <c r="Z2139" s="2" t="s">
        <v>92</v>
      </c>
      <c r="AA2139" s="2" t="s">
        <v>1205</v>
      </c>
      <c r="AB2139" s="2" t="s">
        <v>1206</v>
      </c>
      <c r="AC2139" s="2" t="s">
        <v>114</v>
      </c>
      <c r="AD2139" s="2">
        <v>1</v>
      </c>
      <c r="AE2139" s="2" t="s">
        <v>422</v>
      </c>
      <c r="AF2139" s="2" t="s">
        <v>423</v>
      </c>
      <c r="AG2139" s="2" t="s">
        <v>423</v>
      </c>
      <c r="AH2139" s="2" t="s">
        <v>424</v>
      </c>
      <c r="AI2139" s="2"/>
      <c r="AJ2139" s="2" t="s">
        <v>343</v>
      </c>
      <c r="AK2139" s="2" t="s">
        <v>286</v>
      </c>
      <c r="AL2139" s="2" t="s">
        <v>286</v>
      </c>
      <c r="AM2139" s="2" t="s">
        <v>303</v>
      </c>
      <c r="AN2139" s="2" t="s">
        <v>9137</v>
      </c>
      <c r="AO2139" s="22">
        <v>0</v>
      </c>
      <c r="AP2139" s="22">
        <v>0</v>
      </c>
      <c r="AQ2139" s="22">
        <v>0</v>
      </c>
      <c r="AR2139" s="22">
        <v>0</v>
      </c>
      <c r="AS2139" s="25">
        <v>44000</v>
      </c>
      <c r="AT2139" s="25">
        <v>0</v>
      </c>
      <c r="AU2139" s="25">
        <v>45165</v>
      </c>
      <c r="AV2139" s="25">
        <v>0</v>
      </c>
      <c r="AW2139" s="25">
        <v>44000</v>
      </c>
      <c r="AX2139" s="25">
        <v>45165</v>
      </c>
      <c r="AY2139" s="25">
        <v>1165</v>
      </c>
    </row>
    <row r="2140" spans="2:51" hidden="1">
      <c r="B2140" s="5" t="s">
        <v>17</v>
      </c>
      <c r="C2140" s="2" t="s">
        <v>107</v>
      </c>
      <c r="D2140" s="2"/>
      <c r="E2140" s="2"/>
      <c r="F2140" s="2"/>
      <c r="G2140" s="3">
        <v>46258</v>
      </c>
      <c r="H2140" s="2" t="s">
        <v>9138</v>
      </c>
      <c r="I2140" s="3">
        <v>46258</v>
      </c>
      <c r="J2140" s="2" t="s">
        <v>9139</v>
      </c>
      <c r="K2140" s="2" t="s">
        <v>208</v>
      </c>
      <c r="L2140" s="2"/>
      <c r="M2140" s="2" t="s">
        <v>90</v>
      </c>
      <c r="N2140" s="3"/>
      <c r="O2140" s="2"/>
      <c r="P2140" s="2"/>
      <c r="Q2140" s="2" t="s">
        <v>719</v>
      </c>
      <c r="R2140" s="2"/>
      <c r="S2140" s="2"/>
      <c r="T2140" s="3">
        <v>46258</v>
      </c>
      <c r="U2140" s="2" t="s">
        <v>9140</v>
      </c>
      <c r="V2140" s="2"/>
      <c r="W2140" s="2" t="s">
        <v>1154</v>
      </c>
      <c r="X2140" s="2" t="s">
        <v>91</v>
      </c>
      <c r="Y2140" s="2" t="s">
        <v>1155</v>
      </c>
      <c r="Z2140" s="2" t="s">
        <v>92</v>
      </c>
      <c r="AA2140" s="2" t="s">
        <v>90</v>
      </c>
      <c r="AB2140" s="2"/>
      <c r="AC2140" s="2" t="s">
        <v>114</v>
      </c>
      <c r="AD2140" s="2">
        <v>1</v>
      </c>
      <c r="AE2140" s="2" t="s">
        <v>422</v>
      </c>
      <c r="AF2140" s="2" t="s">
        <v>423</v>
      </c>
      <c r="AG2140" s="2" t="s">
        <v>423</v>
      </c>
      <c r="AH2140" s="2" t="s">
        <v>424</v>
      </c>
      <c r="AI2140" s="2"/>
      <c r="AJ2140" s="2" t="s">
        <v>138</v>
      </c>
      <c r="AK2140" s="2" t="s">
        <v>103</v>
      </c>
      <c r="AL2140" s="2" t="s">
        <v>103</v>
      </c>
      <c r="AM2140" s="2" t="s">
        <v>139</v>
      </c>
      <c r="AN2140" s="2" t="s">
        <v>1249</v>
      </c>
      <c r="AO2140" s="22">
        <v>0</v>
      </c>
      <c r="AP2140" s="22">
        <v>0</v>
      </c>
      <c r="AQ2140" s="22">
        <v>0</v>
      </c>
      <c r="AR2140" s="22">
        <v>0</v>
      </c>
      <c r="AS2140" s="25">
        <v>53000</v>
      </c>
      <c r="AT2140" s="25">
        <v>0</v>
      </c>
      <c r="AU2140" s="25">
        <v>60314</v>
      </c>
      <c r="AV2140" s="25">
        <v>0</v>
      </c>
      <c r="AW2140" s="25">
        <v>53000</v>
      </c>
      <c r="AX2140" s="25">
        <v>60314</v>
      </c>
      <c r="AY2140" s="25">
        <v>7314</v>
      </c>
    </row>
    <row r="2141" spans="2:51" hidden="1">
      <c r="B2141" s="5" t="s">
        <v>17</v>
      </c>
      <c r="C2141" s="2" t="s">
        <v>107</v>
      </c>
      <c r="D2141" s="2"/>
      <c r="E2141" s="2"/>
      <c r="F2141" s="2"/>
      <c r="G2141" s="3">
        <v>46258</v>
      </c>
      <c r="H2141" s="2" t="s">
        <v>9141</v>
      </c>
      <c r="I2141" s="3">
        <v>46258</v>
      </c>
      <c r="J2141" s="2" t="s">
        <v>9142</v>
      </c>
      <c r="K2141" s="2" t="s">
        <v>208</v>
      </c>
      <c r="L2141" s="2"/>
      <c r="M2141" s="2" t="s">
        <v>90</v>
      </c>
      <c r="N2141" s="3"/>
      <c r="O2141" s="2"/>
      <c r="P2141" s="2"/>
      <c r="Q2141" s="2" t="s">
        <v>719</v>
      </c>
      <c r="R2141" s="2"/>
      <c r="S2141" s="2"/>
      <c r="T2141" s="3">
        <v>46258</v>
      </c>
      <c r="U2141" s="2" t="s">
        <v>9143</v>
      </c>
      <c r="V2141" s="2"/>
      <c r="W2141" s="2" t="s">
        <v>1150</v>
      </c>
      <c r="X2141" s="2" t="s">
        <v>91</v>
      </c>
      <c r="Y2141" s="2" t="s">
        <v>1151</v>
      </c>
      <c r="Z2141" s="2" t="s">
        <v>92</v>
      </c>
      <c r="AA2141" s="2" t="s">
        <v>90</v>
      </c>
      <c r="AB2141" s="2"/>
      <c r="AC2141" s="2" t="s">
        <v>114</v>
      </c>
      <c r="AD2141" s="2">
        <v>1</v>
      </c>
      <c r="AE2141" s="2" t="s">
        <v>422</v>
      </c>
      <c r="AF2141" s="2" t="s">
        <v>423</v>
      </c>
      <c r="AG2141" s="2" t="s">
        <v>423</v>
      </c>
      <c r="AH2141" s="2" t="s">
        <v>424</v>
      </c>
      <c r="AI2141" s="2"/>
      <c r="AJ2141" s="2" t="s">
        <v>183</v>
      </c>
      <c r="AK2141" s="2" t="s">
        <v>184</v>
      </c>
      <c r="AL2141" s="2" t="s">
        <v>184</v>
      </c>
      <c r="AM2141" s="2" t="s">
        <v>185</v>
      </c>
      <c r="AN2141" s="2" t="s">
        <v>9144</v>
      </c>
      <c r="AO2141" s="22">
        <v>0</v>
      </c>
      <c r="AP2141" s="22">
        <v>0</v>
      </c>
      <c r="AQ2141" s="22">
        <v>0</v>
      </c>
      <c r="AR2141" s="22">
        <v>0</v>
      </c>
      <c r="AS2141" s="25">
        <v>62000</v>
      </c>
      <c r="AT2141" s="25">
        <v>0</v>
      </c>
      <c r="AU2141" s="25">
        <v>64872</v>
      </c>
      <c r="AV2141" s="25">
        <v>0</v>
      </c>
      <c r="AW2141" s="25">
        <v>62000</v>
      </c>
      <c r="AX2141" s="25">
        <v>64872</v>
      </c>
      <c r="AY2141" s="25">
        <v>2872</v>
      </c>
    </row>
    <row r="2142" spans="2:51">
      <c r="B2142" s="5" t="s">
        <v>17</v>
      </c>
      <c r="C2142" s="2" t="s">
        <v>600</v>
      </c>
      <c r="D2142" s="2"/>
      <c r="E2142" s="2"/>
      <c r="F2142" s="2"/>
      <c r="G2142" s="3">
        <v>46258</v>
      </c>
      <c r="H2142" s="2" t="s">
        <v>9145</v>
      </c>
      <c r="I2142" s="3">
        <v>46258</v>
      </c>
      <c r="J2142" s="2" t="s">
        <v>9146</v>
      </c>
      <c r="K2142" s="2" t="s">
        <v>208</v>
      </c>
      <c r="L2142" s="2"/>
      <c r="M2142" s="2" t="s">
        <v>90</v>
      </c>
      <c r="N2142" s="3"/>
      <c r="O2142" s="2"/>
      <c r="P2142" s="2"/>
      <c r="Q2142" s="2" t="s">
        <v>719</v>
      </c>
      <c r="R2142" s="2"/>
      <c r="S2142" s="2"/>
      <c r="T2142" s="3">
        <v>46258</v>
      </c>
      <c r="U2142" s="2" t="s">
        <v>9147</v>
      </c>
      <c r="V2142" s="2"/>
      <c r="W2142" s="2" t="s">
        <v>1057</v>
      </c>
      <c r="X2142" s="2" t="s">
        <v>91</v>
      </c>
      <c r="Y2142" s="2" t="s">
        <v>1058</v>
      </c>
      <c r="Z2142" s="2" t="s">
        <v>149</v>
      </c>
      <c r="AA2142" s="2" t="s">
        <v>90</v>
      </c>
      <c r="AB2142" s="2"/>
      <c r="AC2142" s="2" t="s">
        <v>114</v>
      </c>
      <c r="AD2142" s="2">
        <v>1</v>
      </c>
      <c r="AE2142" s="2" t="s">
        <v>422</v>
      </c>
      <c r="AF2142" s="2" t="s">
        <v>423</v>
      </c>
      <c r="AG2142" s="2" t="s">
        <v>423</v>
      </c>
      <c r="AH2142" s="2" t="s">
        <v>424</v>
      </c>
      <c r="AI2142" s="2"/>
      <c r="AJ2142" s="2" t="s">
        <v>138</v>
      </c>
      <c r="AK2142" s="2" t="s">
        <v>103</v>
      </c>
      <c r="AL2142" s="2" t="s">
        <v>103</v>
      </c>
      <c r="AM2142" s="2" t="s">
        <v>139</v>
      </c>
      <c r="AN2142" s="2" t="s">
        <v>9148</v>
      </c>
      <c r="AO2142" s="22">
        <v>0</v>
      </c>
      <c r="AP2142" s="22">
        <v>982</v>
      </c>
      <c r="AQ2142" s="22">
        <v>982</v>
      </c>
      <c r="AR2142" s="22">
        <v>0</v>
      </c>
      <c r="AS2142" s="25">
        <v>40873.129999999997</v>
      </c>
      <c r="AT2142" s="25">
        <v>74.650000000000006</v>
      </c>
      <c r="AU2142" s="25">
        <v>62564</v>
      </c>
      <c r="AV2142" s="25">
        <v>0</v>
      </c>
      <c r="AW2142" s="25">
        <v>40798.480000000003</v>
      </c>
      <c r="AX2142" s="25">
        <v>62564</v>
      </c>
      <c r="AY2142" s="25">
        <v>21765.52</v>
      </c>
    </row>
    <row r="2143" spans="2:51">
      <c r="B2143" s="5" t="s">
        <v>17</v>
      </c>
      <c r="C2143" s="2" t="s">
        <v>600</v>
      </c>
      <c r="D2143" s="2"/>
      <c r="E2143" s="2"/>
      <c r="F2143" s="2"/>
      <c r="G2143" s="3">
        <v>46258</v>
      </c>
      <c r="H2143" s="2" t="s">
        <v>9149</v>
      </c>
      <c r="I2143" s="3">
        <v>46258</v>
      </c>
      <c r="J2143" s="2" t="s">
        <v>9150</v>
      </c>
      <c r="K2143" s="2" t="s">
        <v>208</v>
      </c>
      <c r="L2143" s="2"/>
      <c r="M2143" s="2" t="s">
        <v>90</v>
      </c>
      <c r="N2143" s="3"/>
      <c r="O2143" s="2"/>
      <c r="P2143" s="2"/>
      <c r="Q2143" s="2" t="s">
        <v>719</v>
      </c>
      <c r="R2143" s="2"/>
      <c r="S2143" s="2"/>
      <c r="T2143" s="3">
        <v>46258</v>
      </c>
      <c r="U2143" s="2" t="s">
        <v>9151</v>
      </c>
      <c r="V2143" s="2"/>
      <c r="W2143" s="2" t="s">
        <v>916</v>
      </c>
      <c r="X2143" s="2" t="s">
        <v>91</v>
      </c>
      <c r="Y2143" s="2" t="s">
        <v>753</v>
      </c>
      <c r="Z2143" s="2" t="s">
        <v>149</v>
      </c>
      <c r="AA2143" s="2" t="s">
        <v>90</v>
      </c>
      <c r="AB2143" s="2"/>
      <c r="AC2143" s="2" t="s">
        <v>114</v>
      </c>
      <c r="AD2143" s="2">
        <v>1</v>
      </c>
      <c r="AE2143" s="2" t="s">
        <v>422</v>
      </c>
      <c r="AF2143" s="2" t="s">
        <v>423</v>
      </c>
      <c r="AG2143" s="2" t="s">
        <v>423</v>
      </c>
      <c r="AH2143" s="2" t="s">
        <v>424</v>
      </c>
      <c r="AI2143" s="2"/>
      <c r="AJ2143" s="2" t="s">
        <v>138</v>
      </c>
      <c r="AK2143" s="2" t="s">
        <v>103</v>
      </c>
      <c r="AL2143" s="2" t="s">
        <v>103</v>
      </c>
      <c r="AM2143" s="2" t="s">
        <v>139</v>
      </c>
      <c r="AN2143" s="2" t="s">
        <v>9152</v>
      </c>
      <c r="AO2143" s="22">
        <v>0</v>
      </c>
      <c r="AP2143" s="22">
        <v>995</v>
      </c>
      <c r="AQ2143" s="22">
        <v>1035</v>
      </c>
      <c r="AR2143" s="22">
        <v>40</v>
      </c>
      <c r="AS2143" s="25">
        <v>43553.32</v>
      </c>
      <c r="AT2143" s="25">
        <v>0</v>
      </c>
      <c r="AU2143" s="25">
        <v>65564</v>
      </c>
      <c r="AV2143" s="25">
        <v>0</v>
      </c>
      <c r="AW2143" s="25">
        <v>43553.32</v>
      </c>
      <c r="AX2143" s="25">
        <v>65564</v>
      </c>
      <c r="AY2143" s="25">
        <v>22010.68</v>
      </c>
    </row>
    <row r="2144" spans="2:51">
      <c r="B2144" s="5" t="s">
        <v>17</v>
      </c>
      <c r="C2144" s="2" t="s">
        <v>524</v>
      </c>
      <c r="D2144" s="2" t="s">
        <v>100</v>
      </c>
      <c r="E2144" s="2" t="s">
        <v>9153</v>
      </c>
      <c r="F2144" s="2" t="s">
        <v>88</v>
      </c>
      <c r="G2144" s="3">
        <v>46259</v>
      </c>
      <c r="H2144" s="2" t="s">
        <v>9154</v>
      </c>
      <c r="I2144" s="3">
        <v>46258</v>
      </c>
      <c r="J2144" s="2" t="s">
        <v>9155</v>
      </c>
      <c r="K2144" s="2" t="s">
        <v>89</v>
      </c>
      <c r="L2144" s="2"/>
      <c r="M2144" s="2" t="s">
        <v>90</v>
      </c>
      <c r="N2144" s="3"/>
      <c r="O2144" s="2"/>
      <c r="P2144" s="2"/>
      <c r="Q2144" s="2" t="s">
        <v>22</v>
      </c>
      <c r="R2144" s="2" t="s">
        <v>22</v>
      </c>
      <c r="S2144" s="2"/>
      <c r="T2144" s="3">
        <v>46258</v>
      </c>
      <c r="U2144" s="2" t="s">
        <v>9156</v>
      </c>
      <c r="V2144" s="2"/>
      <c r="W2144" s="2" t="s">
        <v>264</v>
      </c>
      <c r="X2144" s="2" t="s">
        <v>91</v>
      </c>
      <c r="Y2144" s="2" t="s">
        <v>265</v>
      </c>
      <c r="Z2144" s="2" t="s">
        <v>149</v>
      </c>
      <c r="AA2144" s="2" t="s">
        <v>90</v>
      </c>
      <c r="AB2144" s="2"/>
      <c r="AC2144" s="2" t="s">
        <v>114</v>
      </c>
      <c r="AD2144" s="2">
        <v>1</v>
      </c>
      <c r="AE2144" s="2" t="s">
        <v>94</v>
      </c>
      <c r="AF2144" s="2" t="s">
        <v>95</v>
      </c>
      <c r="AG2144" s="2" t="s">
        <v>14</v>
      </c>
      <c r="AH2144" s="2" t="s">
        <v>96</v>
      </c>
      <c r="AI2144" s="2"/>
      <c r="AJ2144" s="2" t="s">
        <v>232</v>
      </c>
      <c r="AK2144" s="2" t="s">
        <v>5</v>
      </c>
      <c r="AL2144" s="2" t="s">
        <v>5</v>
      </c>
      <c r="AM2144" s="2" t="s">
        <v>178</v>
      </c>
      <c r="AN2144" s="2" t="s">
        <v>9157</v>
      </c>
      <c r="AO2144" s="22">
        <v>0</v>
      </c>
      <c r="AP2144" s="22">
        <v>692</v>
      </c>
      <c r="AQ2144" s="22">
        <v>692</v>
      </c>
      <c r="AR2144" s="22">
        <v>0</v>
      </c>
      <c r="AS2144" s="25">
        <v>26061.65</v>
      </c>
      <c r="AT2144" s="25">
        <v>1034.43</v>
      </c>
      <c r="AU2144" s="25">
        <v>23418.03</v>
      </c>
      <c r="AV2144" s="25">
        <v>0</v>
      </c>
      <c r="AW2144" s="25">
        <v>25027.22</v>
      </c>
      <c r="AX2144" s="25">
        <v>23418.03</v>
      </c>
      <c r="AY2144" s="25">
        <v>-1609.19</v>
      </c>
    </row>
    <row r="2145" spans="2:51" hidden="1">
      <c r="B2145" s="5" t="s">
        <v>17</v>
      </c>
      <c r="C2145" s="2" t="s">
        <v>524</v>
      </c>
      <c r="D2145" s="2" t="s">
        <v>100</v>
      </c>
      <c r="E2145" s="2" t="s">
        <v>9153</v>
      </c>
      <c r="F2145" s="2" t="s">
        <v>88</v>
      </c>
      <c r="G2145" s="3">
        <v>46259</v>
      </c>
      <c r="H2145" s="2" t="s">
        <v>9158</v>
      </c>
      <c r="I2145" s="3">
        <v>46258</v>
      </c>
      <c r="J2145" s="2" t="s">
        <v>9159</v>
      </c>
      <c r="K2145" s="2" t="s">
        <v>89</v>
      </c>
      <c r="L2145" s="2"/>
      <c r="M2145" s="2" t="s">
        <v>90</v>
      </c>
      <c r="N2145" s="3"/>
      <c r="O2145" s="2"/>
      <c r="P2145" s="2"/>
      <c r="Q2145" s="2" t="s">
        <v>22</v>
      </c>
      <c r="R2145" s="2" t="s">
        <v>22</v>
      </c>
      <c r="S2145" s="2"/>
      <c r="T2145" s="3">
        <v>46258</v>
      </c>
      <c r="U2145" s="2" t="s">
        <v>9160</v>
      </c>
      <c r="V2145" s="2"/>
      <c r="W2145" s="2" t="s">
        <v>644</v>
      </c>
      <c r="X2145" s="2" t="s">
        <v>91</v>
      </c>
      <c r="Y2145" s="2" t="s">
        <v>613</v>
      </c>
      <c r="Z2145" s="2" t="s">
        <v>92</v>
      </c>
      <c r="AA2145" s="2" t="s">
        <v>90</v>
      </c>
      <c r="AB2145" s="2"/>
      <c r="AC2145" s="2" t="s">
        <v>114</v>
      </c>
      <c r="AD2145" s="2">
        <v>1</v>
      </c>
      <c r="AE2145" s="2" t="s">
        <v>94</v>
      </c>
      <c r="AF2145" s="2" t="s">
        <v>95</v>
      </c>
      <c r="AG2145" s="2" t="s">
        <v>14</v>
      </c>
      <c r="AH2145" s="2" t="s">
        <v>96</v>
      </c>
      <c r="AI2145" s="2"/>
      <c r="AJ2145" s="2" t="s">
        <v>136</v>
      </c>
      <c r="AK2145" s="2" t="s">
        <v>9</v>
      </c>
      <c r="AL2145" s="2" t="s">
        <v>9</v>
      </c>
      <c r="AM2145" s="2" t="s">
        <v>137</v>
      </c>
      <c r="AN2145" s="2" t="s">
        <v>9161</v>
      </c>
      <c r="AO2145" s="22">
        <v>0</v>
      </c>
      <c r="AP2145" s="22">
        <v>0</v>
      </c>
      <c r="AQ2145" s="22">
        <v>0</v>
      </c>
      <c r="AR2145" s="22">
        <v>0</v>
      </c>
      <c r="AS2145" s="25">
        <v>42140</v>
      </c>
      <c r="AT2145" s="25">
        <v>0</v>
      </c>
      <c r="AU2145" s="25">
        <v>48131.22</v>
      </c>
      <c r="AV2145" s="25">
        <v>0</v>
      </c>
      <c r="AW2145" s="25">
        <v>42140</v>
      </c>
      <c r="AX2145" s="25">
        <v>48131.22</v>
      </c>
      <c r="AY2145" s="25">
        <v>5991.22</v>
      </c>
    </row>
    <row r="2146" spans="2:51" hidden="1">
      <c r="B2146" s="5" t="s">
        <v>17</v>
      </c>
      <c r="C2146" s="2" t="s">
        <v>524</v>
      </c>
      <c r="D2146" s="2" t="s">
        <v>100</v>
      </c>
      <c r="E2146" s="2" t="s">
        <v>9153</v>
      </c>
      <c r="F2146" s="2" t="s">
        <v>88</v>
      </c>
      <c r="G2146" s="3">
        <v>46259</v>
      </c>
      <c r="H2146" s="2" t="s">
        <v>9162</v>
      </c>
      <c r="I2146" s="3">
        <v>46258</v>
      </c>
      <c r="J2146" s="2" t="s">
        <v>9163</v>
      </c>
      <c r="K2146" s="2" t="s">
        <v>89</v>
      </c>
      <c r="L2146" s="2"/>
      <c r="M2146" s="2" t="s">
        <v>90</v>
      </c>
      <c r="N2146" s="3"/>
      <c r="O2146" s="2"/>
      <c r="P2146" s="2"/>
      <c r="Q2146" s="2" t="s">
        <v>22</v>
      </c>
      <c r="R2146" s="2" t="s">
        <v>22</v>
      </c>
      <c r="S2146" s="2"/>
      <c r="T2146" s="3">
        <v>46258</v>
      </c>
      <c r="U2146" s="2" t="s">
        <v>9164</v>
      </c>
      <c r="V2146" s="2"/>
      <c r="W2146" s="2" t="s">
        <v>895</v>
      </c>
      <c r="X2146" s="2" t="s">
        <v>113</v>
      </c>
      <c r="Y2146" s="2" t="s">
        <v>613</v>
      </c>
      <c r="Z2146" s="2" t="s">
        <v>92</v>
      </c>
      <c r="AA2146" s="2" t="s">
        <v>90</v>
      </c>
      <c r="AB2146" s="2"/>
      <c r="AC2146" s="2" t="s">
        <v>114</v>
      </c>
      <c r="AD2146" s="2">
        <v>1</v>
      </c>
      <c r="AE2146" s="2" t="s">
        <v>94</v>
      </c>
      <c r="AF2146" s="2" t="s">
        <v>95</v>
      </c>
      <c r="AG2146" s="2" t="s">
        <v>14</v>
      </c>
      <c r="AH2146" s="2" t="s">
        <v>96</v>
      </c>
      <c r="AI2146" s="2"/>
      <c r="AJ2146" s="2" t="s">
        <v>123</v>
      </c>
      <c r="AK2146" s="2" t="s">
        <v>13</v>
      </c>
      <c r="AL2146" s="2" t="s">
        <v>13</v>
      </c>
      <c r="AM2146" s="2" t="s">
        <v>124</v>
      </c>
      <c r="AN2146" s="2" t="s">
        <v>9165</v>
      </c>
      <c r="AO2146" s="22">
        <v>0</v>
      </c>
      <c r="AP2146" s="22">
        <v>0</v>
      </c>
      <c r="AQ2146" s="22">
        <v>0</v>
      </c>
      <c r="AR2146" s="22">
        <v>0</v>
      </c>
      <c r="AS2146" s="25">
        <v>24070</v>
      </c>
      <c r="AT2146" s="25">
        <v>0</v>
      </c>
      <c r="AU2146" s="25">
        <v>26784.400000000001</v>
      </c>
      <c r="AV2146" s="25">
        <v>0</v>
      </c>
      <c r="AW2146" s="25">
        <v>24070</v>
      </c>
      <c r="AX2146" s="25">
        <v>26784.400000000001</v>
      </c>
      <c r="AY2146" s="25">
        <v>2714.4</v>
      </c>
    </row>
    <row r="2147" spans="2:51">
      <c r="B2147" s="5" t="s">
        <v>17</v>
      </c>
      <c r="C2147" s="2" t="s">
        <v>600</v>
      </c>
      <c r="D2147" s="2"/>
      <c r="E2147" s="2"/>
      <c r="F2147" s="2"/>
      <c r="G2147" s="3">
        <v>46258</v>
      </c>
      <c r="H2147" s="2" t="s">
        <v>9166</v>
      </c>
      <c r="I2147" s="3">
        <v>46258</v>
      </c>
      <c r="J2147" s="2" t="s">
        <v>9167</v>
      </c>
      <c r="K2147" s="2" t="s">
        <v>208</v>
      </c>
      <c r="L2147" s="2"/>
      <c r="M2147" s="2" t="s">
        <v>90</v>
      </c>
      <c r="N2147" s="3"/>
      <c r="O2147" s="2"/>
      <c r="P2147" s="2"/>
      <c r="Q2147" s="2" t="s">
        <v>719</v>
      </c>
      <c r="R2147" s="2"/>
      <c r="S2147" s="2"/>
      <c r="T2147" s="3">
        <v>46258</v>
      </c>
      <c r="U2147" s="2" t="s">
        <v>9168</v>
      </c>
      <c r="V2147" s="2"/>
      <c r="W2147" s="2" t="s">
        <v>1337</v>
      </c>
      <c r="X2147" s="2" t="s">
        <v>91</v>
      </c>
      <c r="Y2147" s="2" t="s">
        <v>1338</v>
      </c>
      <c r="Z2147" s="2" t="s">
        <v>149</v>
      </c>
      <c r="AA2147" s="2" t="s">
        <v>2728</v>
      </c>
      <c r="AB2147" s="2" t="s">
        <v>2729</v>
      </c>
      <c r="AC2147" s="2" t="s">
        <v>114</v>
      </c>
      <c r="AD2147" s="2">
        <v>1</v>
      </c>
      <c r="AE2147" s="2" t="s">
        <v>422</v>
      </c>
      <c r="AF2147" s="2" t="s">
        <v>423</v>
      </c>
      <c r="AG2147" s="2" t="s">
        <v>423</v>
      </c>
      <c r="AH2147" s="2" t="s">
        <v>424</v>
      </c>
      <c r="AI2147" s="2"/>
      <c r="AJ2147" s="2" t="s">
        <v>231</v>
      </c>
      <c r="AK2147" s="2" t="s">
        <v>207</v>
      </c>
      <c r="AL2147" s="2" t="s">
        <v>207</v>
      </c>
      <c r="AM2147" s="2" t="s">
        <v>178</v>
      </c>
      <c r="AN2147" s="2" t="s">
        <v>9169</v>
      </c>
      <c r="AO2147" s="22">
        <v>0</v>
      </c>
      <c r="AP2147" s="22">
        <v>928</v>
      </c>
      <c r="AQ2147" s="22">
        <v>1044</v>
      </c>
      <c r="AR2147" s="22">
        <v>116</v>
      </c>
      <c r="AS2147" s="25">
        <v>41375.769999999997</v>
      </c>
      <c r="AT2147" s="25">
        <v>0</v>
      </c>
      <c r="AU2147" s="25">
        <v>62356</v>
      </c>
      <c r="AV2147" s="25">
        <v>0</v>
      </c>
      <c r="AW2147" s="25">
        <v>41375.769999999997</v>
      </c>
      <c r="AX2147" s="25">
        <v>62356</v>
      </c>
      <c r="AY2147" s="25">
        <v>20980.23</v>
      </c>
    </row>
    <row r="2148" spans="2:51" hidden="1">
      <c r="B2148" s="5" t="s">
        <v>17</v>
      </c>
      <c r="C2148" s="2" t="s">
        <v>524</v>
      </c>
      <c r="D2148" s="2" t="s">
        <v>100</v>
      </c>
      <c r="E2148" s="2" t="s">
        <v>9153</v>
      </c>
      <c r="F2148" s="2" t="s">
        <v>88</v>
      </c>
      <c r="G2148" s="3">
        <v>46258</v>
      </c>
      <c r="H2148" s="2" t="s">
        <v>9170</v>
      </c>
      <c r="I2148" s="3">
        <v>46258</v>
      </c>
      <c r="J2148" s="2" t="s">
        <v>9171</v>
      </c>
      <c r="K2148" s="2" t="s">
        <v>89</v>
      </c>
      <c r="L2148" s="2"/>
      <c r="M2148" s="2" t="s">
        <v>90</v>
      </c>
      <c r="N2148" s="3"/>
      <c r="O2148" s="2"/>
      <c r="P2148" s="2"/>
      <c r="Q2148" s="2" t="s">
        <v>22</v>
      </c>
      <c r="R2148" s="2" t="s">
        <v>22</v>
      </c>
      <c r="S2148" s="2"/>
      <c r="T2148" s="3">
        <v>46258</v>
      </c>
      <c r="U2148" s="2" t="s">
        <v>9172</v>
      </c>
      <c r="V2148" s="2"/>
      <c r="W2148" s="2" t="s">
        <v>9173</v>
      </c>
      <c r="X2148" s="2" t="s">
        <v>91</v>
      </c>
      <c r="Y2148" s="2" t="s">
        <v>9174</v>
      </c>
      <c r="Z2148" s="2" t="s">
        <v>92</v>
      </c>
      <c r="AA2148" s="2" t="s">
        <v>90</v>
      </c>
      <c r="AB2148" s="2"/>
      <c r="AC2148" s="2" t="s">
        <v>114</v>
      </c>
      <c r="AD2148" s="2">
        <v>1</v>
      </c>
      <c r="AE2148" s="2" t="s">
        <v>94</v>
      </c>
      <c r="AF2148" s="2" t="s">
        <v>95</v>
      </c>
      <c r="AG2148" s="2" t="s">
        <v>14</v>
      </c>
      <c r="AH2148" s="2" t="s">
        <v>96</v>
      </c>
      <c r="AI2148" s="2"/>
      <c r="AJ2148" s="2" t="s">
        <v>140</v>
      </c>
      <c r="AK2148" s="2" t="s">
        <v>141</v>
      </c>
      <c r="AL2148" s="2" t="s">
        <v>141</v>
      </c>
      <c r="AM2148" s="2" t="s">
        <v>142</v>
      </c>
      <c r="AN2148" s="2" t="s">
        <v>9175</v>
      </c>
      <c r="AO2148" s="22">
        <v>0</v>
      </c>
      <c r="AP2148" s="22">
        <v>0</v>
      </c>
      <c r="AQ2148" s="22">
        <v>0</v>
      </c>
      <c r="AR2148" s="22">
        <v>0</v>
      </c>
      <c r="AS2148" s="25">
        <v>20000</v>
      </c>
      <c r="AT2148" s="25">
        <v>0</v>
      </c>
      <c r="AU2148" s="25">
        <v>21479.599999999999</v>
      </c>
      <c r="AV2148" s="25">
        <v>0</v>
      </c>
      <c r="AW2148" s="25">
        <v>20000</v>
      </c>
      <c r="AX2148" s="25">
        <v>21479.599999999999</v>
      </c>
      <c r="AY2148" s="25">
        <v>1479.6</v>
      </c>
    </row>
    <row r="2149" spans="2:51" hidden="1">
      <c r="B2149" s="5" t="s">
        <v>17</v>
      </c>
      <c r="C2149" s="2" t="s">
        <v>524</v>
      </c>
      <c r="D2149" s="2" t="s">
        <v>100</v>
      </c>
      <c r="E2149" s="2" t="s">
        <v>9153</v>
      </c>
      <c r="F2149" s="2" t="s">
        <v>88</v>
      </c>
      <c r="G2149" s="3">
        <v>46258</v>
      </c>
      <c r="H2149" s="2" t="s">
        <v>9176</v>
      </c>
      <c r="I2149" s="3">
        <v>46258</v>
      </c>
      <c r="J2149" s="2" t="s">
        <v>9177</v>
      </c>
      <c r="K2149" s="2" t="s">
        <v>89</v>
      </c>
      <c r="L2149" s="2"/>
      <c r="M2149" s="2" t="s">
        <v>90</v>
      </c>
      <c r="N2149" s="3"/>
      <c r="O2149" s="2"/>
      <c r="P2149" s="2"/>
      <c r="Q2149" s="2" t="s">
        <v>22</v>
      </c>
      <c r="R2149" s="2" t="s">
        <v>22</v>
      </c>
      <c r="S2149" s="2"/>
      <c r="T2149" s="3">
        <v>46258</v>
      </c>
      <c r="U2149" s="2" t="s">
        <v>9178</v>
      </c>
      <c r="V2149" s="2"/>
      <c r="W2149" s="2" t="s">
        <v>1677</v>
      </c>
      <c r="X2149" s="2" t="s">
        <v>91</v>
      </c>
      <c r="Y2149" s="2" t="s">
        <v>856</v>
      </c>
      <c r="Z2149" s="2" t="s">
        <v>92</v>
      </c>
      <c r="AA2149" s="2" t="s">
        <v>90</v>
      </c>
      <c r="AB2149" s="2"/>
      <c r="AC2149" s="2" t="s">
        <v>114</v>
      </c>
      <c r="AD2149" s="2">
        <v>1</v>
      </c>
      <c r="AE2149" s="2" t="s">
        <v>94</v>
      </c>
      <c r="AF2149" s="2" t="s">
        <v>95</v>
      </c>
      <c r="AG2149" s="2" t="s">
        <v>14</v>
      </c>
      <c r="AH2149" s="2" t="s">
        <v>96</v>
      </c>
      <c r="AI2149" s="2"/>
      <c r="AJ2149" s="2" t="s">
        <v>363</v>
      </c>
      <c r="AK2149" s="2" t="s">
        <v>361</v>
      </c>
      <c r="AL2149" s="2" t="s">
        <v>361</v>
      </c>
      <c r="AM2149" s="2" t="s">
        <v>364</v>
      </c>
      <c r="AN2149" s="2" t="s">
        <v>9179</v>
      </c>
      <c r="AO2149" s="22">
        <v>0</v>
      </c>
      <c r="AP2149" s="22">
        <v>0</v>
      </c>
      <c r="AQ2149" s="22">
        <v>0</v>
      </c>
      <c r="AR2149" s="22">
        <v>0</v>
      </c>
      <c r="AS2149" s="25">
        <v>33280</v>
      </c>
      <c r="AT2149" s="25">
        <v>0</v>
      </c>
      <c r="AU2149" s="25">
        <v>38503.72</v>
      </c>
      <c r="AV2149" s="25">
        <v>0</v>
      </c>
      <c r="AW2149" s="25">
        <v>33280</v>
      </c>
      <c r="AX2149" s="25">
        <v>38503.72</v>
      </c>
      <c r="AY2149" s="25">
        <v>5223.72</v>
      </c>
    </row>
    <row r="2150" spans="2:51" hidden="1">
      <c r="B2150" s="5" t="s">
        <v>17</v>
      </c>
      <c r="C2150" s="2" t="s">
        <v>524</v>
      </c>
      <c r="D2150" s="2" t="s">
        <v>100</v>
      </c>
      <c r="E2150" s="2" t="s">
        <v>9153</v>
      </c>
      <c r="F2150" s="2" t="s">
        <v>88</v>
      </c>
      <c r="G2150" s="3">
        <v>46258</v>
      </c>
      <c r="H2150" s="2" t="s">
        <v>9180</v>
      </c>
      <c r="I2150" s="3">
        <v>46258</v>
      </c>
      <c r="J2150" s="2" t="s">
        <v>9181</v>
      </c>
      <c r="K2150" s="2" t="s">
        <v>89</v>
      </c>
      <c r="L2150" s="2"/>
      <c r="M2150" s="2" t="s">
        <v>90</v>
      </c>
      <c r="N2150" s="3"/>
      <c r="O2150" s="2"/>
      <c r="P2150" s="2"/>
      <c r="Q2150" s="2" t="s">
        <v>22</v>
      </c>
      <c r="R2150" s="2" t="s">
        <v>22</v>
      </c>
      <c r="S2150" s="2"/>
      <c r="T2150" s="3">
        <v>46258</v>
      </c>
      <c r="U2150" s="2" t="s">
        <v>9182</v>
      </c>
      <c r="V2150" s="2"/>
      <c r="W2150" s="2" t="s">
        <v>882</v>
      </c>
      <c r="X2150" s="2" t="s">
        <v>91</v>
      </c>
      <c r="Y2150" s="2" t="s">
        <v>758</v>
      </c>
      <c r="Z2150" s="2" t="s">
        <v>92</v>
      </c>
      <c r="AA2150" s="2" t="s">
        <v>90</v>
      </c>
      <c r="AB2150" s="2"/>
      <c r="AC2150" s="2" t="s">
        <v>114</v>
      </c>
      <c r="AD2150" s="2">
        <v>1</v>
      </c>
      <c r="AE2150" s="2" t="s">
        <v>94</v>
      </c>
      <c r="AF2150" s="2" t="s">
        <v>95</v>
      </c>
      <c r="AG2150" s="2" t="s">
        <v>14</v>
      </c>
      <c r="AH2150" s="2" t="s">
        <v>96</v>
      </c>
      <c r="AI2150" s="2"/>
      <c r="AJ2150" s="2" t="s">
        <v>287</v>
      </c>
      <c r="AK2150" s="2" t="s">
        <v>288</v>
      </c>
      <c r="AL2150" s="2" t="s">
        <v>288</v>
      </c>
      <c r="AM2150" s="2" t="s">
        <v>289</v>
      </c>
      <c r="AN2150" s="2" t="s">
        <v>9183</v>
      </c>
      <c r="AO2150" s="22">
        <v>0</v>
      </c>
      <c r="AP2150" s="22">
        <v>0</v>
      </c>
      <c r="AQ2150" s="22">
        <v>0</v>
      </c>
      <c r="AR2150" s="22">
        <v>0</v>
      </c>
      <c r="AS2150" s="25">
        <v>65350</v>
      </c>
      <c r="AT2150" s="25">
        <v>0</v>
      </c>
      <c r="AU2150" s="25">
        <v>73786.55</v>
      </c>
      <c r="AV2150" s="25">
        <v>0</v>
      </c>
      <c r="AW2150" s="25">
        <v>65350</v>
      </c>
      <c r="AX2150" s="25">
        <v>73786.55</v>
      </c>
      <c r="AY2150" s="25">
        <v>8436.5499999999993</v>
      </c>
    </row>
    <row r="2151" spans="2:51" hidden="1">
      <c r="B2151" s="5" t="s">
        <v>17</v>
      </c>
      <c r="C2151" s="2" t="s">
        <v>524</v>
      </c>
      <c r="D2151" s="2" t="s">
        <v>100</v>
      </c>
      <c r="E2151" s="2" t="s">
        <v>9153</v>
      </c>
      <c r="F2151" s="2" t="s">
        <v>88</v>
      </c>
      <c r="G2151" s="3">
        <v>46258</v>
      </c>
      <c r="H2151" s="2" t="s">
        <v>9184</v>
      </c>
      <c r="I2151" s="3">
        <v>46258</v>
      </c>
      <c r="J2151" s="2" t="s">
        <v>9185</v>
      </c>
      <c r="K2151" s="2" t="s">
        <v>89</v>
      </c>
      <c r="L2151" s="2"/>
      <c r="M2151" s="2" t="s">
        <v>90</v>
      </c>
      <c r="N2151" s="3"/>
      <c r="O2151" s="2"/>
      <c r="P2151" s="2"/>
      <c r="Q2151" s="2" t="s">
        <v>22</v>
      </c>
      <c r="R2151" s="2" t="s">
        <v>22</v>
      </c>
      <c r="S2151" s="2"/>
      <c r="T2151" s="3">
        <v>46258</v>
      </c>
      <c r="U2151" s="2" t="s">
        <v>9186</v>
      </c>
      <c r="V2151" s="2"/>
      <c r="W2151" s="2" t="s">
        <v>857</v>
      </c>
      <c r="X2151" s="2" t="s">
        <v>91</v>
      </c>
      <c r="Y2151" s="2" t="s">
        <v>858</v>
      </c>
      <c r="Z2151" s="2" t="s">
        <v>92</v>
      </c>
      <c r="AA2151" s="2" t="s">
        <v>90</v>
      </c>
      <c r="AB2151" s="2"/>
      <c r="AC2151" s="2" t="s">
        <v>114</v>
      </c>
      <c r="AD2151" s="2">
        <v>1</v>
      </c>
      <c r="AE2151" s="2" t="s">
        <v>94</v>
      </c>
      <c r="AF2151" s="2" t="s">
        <v>95</v>
      </c>
      <c r="AG2151" s="2" t="s">
        <v>14</v>
      </c>
      <c r="AH2151" s="2" t="s">
        <v>96</v>
      </c>
      <c r="AI2151" s="2"/>
      <c r="AJ2151" s="2" t="s">
        <v>240</v>
      </c>
      <c r="AK2151" s="2" t="s">
        <v>241</v>
      </c>
      <c r="AL2151" s="2" t="s">
        <v>241</v>
      </c>
      <c r="AM2151" s="2" t="s">
        <v>242</v>
      </c>
      <c r="AN2151" s="2" t="s">
        <v>9187</v>
      </c>
      <c r="AO2151" s="22">
        <v>0</v>
      </c>
      <c r="AP2151" s="22">
        <v>0</v>
      </c>
      <c r="AQ2151" s="22">
        <v>0</v>
      </c>
      <c r="AR2151" s="22">
        <v>0</v>
      </c>
      <c r="AS2151" s="25">
        <v>63000</v>
      </c>
      <c r="AT2151" s="25">
        <v>0</v>
      </c>
      <c r="AU2151" s="25">
        <v>70127</v>
      </c>
      <c r="AV2151" s="25">
        <v>0</v>
      </c>
      <c r="AW2151" s="25">
        <v>63000</v>
      </c>
      <c r="AX2151" s="25">
        <v>70127</v>
      </c>
      <c r="AY2151" s="25">
        <v>7127</v>
      </c>
    </row>
    <row r="2152" spans="2:51" hidden="1">
      <c r="B2152" s="5" t="s">
        <v>17</v>
      </c>
      <c r="C2152" s="2" t="s">
        <v>524</v>
      </c>
      <c r="D2152" s="2" t="s">
        <v>100</v>
      </c>
      <c r="E2152" s="2" t="s">
        <v>9153</v>
      </c>
      <c r="F2152" s="2" t="s">
        <v>88</v>
      </c>
      <c r="G2152" s="3">
        <v>46258</v>
      </c>
      <c r="H2152" s="2" t="s">
        <v>9188</v>
      </c>
      <c r="I2152" s="3">
        <v>46258</v>
      </c>
      <c r="J2152" s="2" t="s">
        <v>9189</v>
      </c>
      <c r="K2152" s="2" t="s">
        <v>89</v>
      </c>
      <c r="L2152" s="2"/>
      <c r="M2152" s="2" t="s">
        <v>90</v>
      </c>
      <c r="N2152" s="3"/>
      <c r="O2152" s="2"/>
      <c r="P2152" s="2"/>
      <c r="Q2152" s="2" t="s">
        <v>22</v>
      </c>
      <c r="R2152" s="2" t="s">
        <v>22</v>
      </c>
      <c r="S2152" s="2"/>
      <c r="T2152" s="3">
        <v>46258</v>
      </c>
      <c r="U2152" s="2" t="s">
        <v>9190</v>
      </c>
      <c r="V2152" s="2"/>
      <c r="W2152" s="2" t="s">
        <v>623</v>
      </c>
      <c r="X2152" s="2" t="s">
        <v>151</v>
      </c>
      <c r="Y2152" s="2" t="s">
        <v>624</v>
      </c>
      <c r="Z2152" s="2" t="s">
        <v>92</v>
      </c>
      <c r="AA2152" s="2" t="s">
        <v>90</v>
      </c>
      <c r="AB2152" s="2"/>
      <c r="AC2152" s="2" t="s">
        <v>114</v>
      </c>
      <c r="AD2152" s="2">
        <v>1</v>
      </c>
      <c r="AE2152" s="2" t="s">
        <v>94</v>
      </c>
      <c r="AF2152" s="2" t="s">
        <v>95</v>
      </c>
      <c r="AG2152" s="2" t="s">
        <v>14</v>
      </c>
      <c r="AH2152" s="2" t="s">
        <v>96</v>
      </c>
      <c r="AI2152" s="2"/>
      <c r="AJ2152" s="2" t="s">
        <v>123</v>
      </c>
      <c r="AK2152" s="2" t="s">
        <v>13</v>
      </c>
      <c r="AL2152" s="2" t="s">
        <v>13</v>
      </c>
      <c r="AM2152" s="2" t="s">
        <v>124</v>
      </c>
      <c r="AN2152" s="2" t="s">
        <v>9191</v>
      </c>
      <c r="AO2152" s="22">
        <v>0</v>
      </c>
      <c r="AP2152" s="22">
        <v>0</v>
      </c>
      <c r="AQ2152" s="22">
        <v>0</v>
      </c>
      <c r="AR2152" s="22">
        <v>0</v>
      </c>
      <c r="AS2152" s="25">
        <v>25000</v>
      </c>
      <c r="AT2152" s="25">
        <v>0</v>
      </c>
      <c r="AU2152" s="25">
        <v>27915.24</v>
      </c>
      <c r="AV2152" s="25">
        <v>0</v>
      </c>
      <c r="AW2152" s="25">
        <v>25000</v>
      </c>
      <c r="AX2152" s="25">
        <v>27915.24</v>
      </c>
      <c r="AY2152" s="25">
        <v>2915.24</v>
      </c>
    </row>
    <row r="2153" spans="2:51">
      <c r="B2153" s="5" t="s">
        <v>17</v>
      </c>
      <c r="C2153" s="2" t="s">
        <v>600</v>
      </c>
      <c r="D2153" s="2"/>
      <c r="E2153" s="2"/>
      <c r="F2153" s="2"/>
      <c r="G2153" s="3">
        <v>46258</v>
      </c>
      <c r="H2153" s="2" t="s">
        <v>9192</v>
      </c>
      <c r="I2153" s="3">
        <v>46258</v>
      </c>
      <c r="J2153" s="2" t="s">
        <v>9193</v>
      </c>
      <c r="K2153" s="2" t="s">
        <v>208</v>
      </c>
      <c r="L2153" s="2"/>
      <c r="M2153" s="2" t="s">
        <v>90</v>
      </c>
      <c r="N2153" s="3"/>
      <c r="O2153" s="2"/>
      <c r="P2153" s="2"/>
      <c r="Q2153" s="2" t="s">
        <v>719</v>
      </c>
      <c r="R2153" s="2"/>
      <c r="S2153" s="2"/>
      <c r="T2153" s="3">
        <v>46258</v>
      </c>
      <c r="U2153" s="2" t="s">
        <v>9194</v>
      </c>
      <c r="V2153" s="2"/>
      <c r="W2153" s="2" t="s">
        <v>826</v>
      </c>
      <c r="X2153" s="2" t="s">
        <v>91</v>
      </c>
      <c r="Y2153" s="2" t="s">
        <v>754</v>
      </c>
      <c r="Z2153" s="2" t="s">
        <v>149</v>
      </c>
      <c r="AA2153" s="2" t="s">
        <v>90</v>
      </c>
      <c r="AB2153" s="2"/>
      <c r="AC2153" s="2" t="s">
        <v>114</v>
      </c>
      <c r="AD2153" s="2">
        <v>1</v>
      </c>
      <c r="AE2153" s="2" t="s">
        <v>422</v>
      </c>
      <c r="AF2153" s="2" t="s">
        <v>423</v>
      </c>
      <c r="AG2153" s="2" t="s">
        <v>423</v>
      </c>
      <c r="AH2153" s="2" t="s">
        <v>424</v>
      </c>
      <c r="AI2153" s="2"/>
      <c r="AJ2153" s="2" t="s">
        <v>240</v>
      </c>
      <c r="AK2153" s="2" t="s">
        <v>241</v>
      </c>
      <c r="AL2153" s="2" t="s">
        <v>241</v>
      </c>
      <c r="AM2153" s="2" t="s">
        <v>242</v>
      </c>
      <c r="AN2153" s="2" t="s">
        <v>9195</v>
      </c>
      <c r="AO2153" s="22">
        <v>0</v>
      </c>
      <c r="AP2153" s="22">
        <v>821</v>
      </c>
      <c r="AQ2153" s="22">
        <v>1829</v>
      </c>
      <c r="AR2153" s="22">
        <v>1008</v>
      </c>
      <c r="AS2153" s="25">
        <v>83255.320000000007</v>
      </c>
      <c r="AT2153" s="25">
        <v>0</v>
      </c>
      <c r="AU2153" s="25">
        <v>70644</v>
      </c>
      <c r="AV2153" s="25">
        <v>0</v>
      </c>
      <c r="AW2153" s="25">
        <v>83255.320000000007</v>
      </c>
      <c r="AX2153" s="25">
        <v>70644</v>
      </c>
      <c r="AY2153" s="25">
        <v>-12611.32</v>
      </c>
    </row>
    <row r="2154" spans="2:51">
      <c r="B2154" s="5" t="s">
        <v>17</v>
      </c>
      <c r="C2154" s="2" t="s">
        <v>600</v>
      </c>
      <c r="D2154" s="2"/>
      <c r="E2154" s="2"/>
      <c r="F2154" s="2"/>
      <c r="G2154" s="3">
        <v>46258</v>
      </c>
      <c r="H2154" s="2" t="s">
        <v>9196</v>
      </c>
      <c r="I2154" s="3">
        <v>46258</v>
      </c>
      <c r="J2154" s="2" t="s">
        <v>9197</v>
      </c>
      <c r="K2154" s="2" t="s">
        <v>208</v>
      </c>
      <c r="L2154" s="2"/>
      <c r="M2154" s="2" t="s">
        <v>90</v>
      </c>
      <c r="N2154" s="3"/>
      <c r="O2154" s="2"/>
      <c r="P2154" s="2"/>
      <c r="Q2154" s="2" t="s">
        <v>719</v>
      </c>
      <c r="R2154" s="2"/>
      <c r="S2154" s="2"/>
      <c r="T2154" s="3">
        <v>46289</v>
      </c>
      <c r="U2154" s="2" t="s">
        <v>9198</v>
      </c>
      <c r="V2154" s="2"/>
      <c r="W2154" s="2" t="s">
        <v>1121</v>
      </c>
      <c r="X2154" s="2" t="s">
        <v>91</v>
      </c>
      <c r="Y2154" s="2" t="s">
        <v>1102</v>
      </c>
      <c r="Z2154" s="2" t="s">
        <v>149</v>
      </c>
      <c r="AA2154" s="2" t="s">
        <v>90</v>
      </c>
      <c r="AB2154" s="2"/>
      <c r="AC2154" s="2" t="s">
        <v>114</v>
      </c>
      <c r="AD2154" s="2">
        <v>1</v>
      </c>
      <c r="AE2154" s="2" t="s">
        <v>231</v>
      </c>
      <c r="AF2154" s="2" t="s">
        <v>207</v>
      </c>
      <c r="AG2154" s="2" t="s">
        <v>207</v>
      </c>
      <c r="AH2154" s="2" t="s">
        <v>178</v>
      </c>
      <c r="AI2154" s="2" t="s">
        <v>870</v>
      </c>
      <c r="AJ2154" s="2" t="s">
        <v>123</v>
      </c>
      <c r="AK2154" s="2" t="s">
        <v>13</v>
      </c>
      <c r="AL2154" s="2" t="s">
        <v>13</v>
      </c>
      <c r="AM2154" s="2" t="s">
        <v>124</v>
      </c>
      <c r="AN2154" s="2"/>
      <c r="AO2154" s="22">
        <v>0</v>
      </c>
      <c r="AP2154" s="22">
        <v>629</v>
      </c>
      <c r="AQ2154" s="22">
        <v>629</v>
      </c>
      <c r="AR2154" s="22">
        <v>0</v>
      </c>
      <c r="AS2154" s="25">
        <v>28037.52</v>
      </c>
      <c r="AT2154" s="25">
        <v>204.82</v>
      </c>
      <c r="AU2154" s="25">
        <v>77000</v>
      </c>
      <c r="AV2154" s="25">
        <v>0</v>
      </c>
      <c r="AW2154" s="25">
        <v>27832.7</v>
      </c>
      <c r="AX2154" s="25">
        <v>77000</v>
      </c>
      <c r="AY2154" s="25">
        <v>49167.3</v>
      </c>
    </row>
    <row r="2155" spans="2:51" hidden="1">
      <c r="B2155" s="5" t="s">
        <v>18</v>
      </c>
      <c r="C2155" s="2" t="s">
        <v>107</v>
      </c>
      <c r="D2155" s="2" t="s">
        <v>100</v>
      </c>
      <c r="E2155" s="2"/>
      <c r="F2155" s="2" t="s">
        <v>88</v>
      </c>
      <c r="G2155" s="3">
        <v>46259</v>
      </c>
      <c r="H2155" s="2" t="s">
        <v>9199</v>
      </c>
      <c r="I2155" s="3">
        <v>46259</v>
      </c>
      <c r="J2155" s="2" t="s">
        <v>9200</v>
      </c>
      <c r="K2155" s="2"/>
      <c r="L2155" s="2"/>
      <c r="M2155" s="2" t="s">
        <v>90</v>
      </c>
      <c r="N2155" s="3"/>
      <c r="O2155" s="2"/>
      <c r="P2155" s="2"/>
      <c r="Q2155" s="2" t="s">
        <v>537</v>
      </c>
      <c r="R2155" s="2" t="s">
        <v>537</v>
      </c>
      <c r="S2155" s="2"/>
      <c r="T2155" s="3"/>
      <c r="U2155" s="2"/>
      <c r="V2155" s="2"/>
      <c r="W2155" s="2" t="s">
        <v>608</v>
      </c>
      <c r="X2155" s="2" t="s">
        <v>113</v>
      </c>
      <c r="Y2155" s="2" t="s">
        <v>841</v>
      </c>
      <c r="Z2155" s="2" t="s">
        <v>92</v>
      </c>
      <c r="AA2155" s="2" t="s">
        <v>90</v>
      </c>
      <c r="AB2155" s="2"/>
      <c r="AC2155" s="2" t="s">
        <v>93</v>
      </c>
      <c r="AD2155" s="2">
        <v>1</v>
      </c>
      <c r="AE2155" s="2" t="s">
        <v>108</v>
      </c>
      <c r="AF2155" s="2" t="s">
        <v>109</v>
      </c>
      <c r="AG2155" s="2" t="s">
        <v>103</v>
      </c>
      <c r="AH2155" s="2" t="s">
        <v>106</v>
      </c>
      <c r="AI2155" s="2" t="s">
        <v>109</v>
      </c>
      <c r="AJ2155" s="2" t="s">
        <v>110</v>
      </c>
      <c r="AK2155" s="2" t="s">
        <v>111</v>
      </c>
      <c r="AL2155" s="2" t="s">
        <v>103</v>
      </c>
      <c r="AM2155" s="2" t="s">
        <v>104</v>
      </c>
      <c r="AN2155" s="2" t="s">
        <v>9201</v>
      </c>
      <c r="AO2155" s="22">
        <v>0</v>
      </c>
      <c r="AP2155" s="22">
        <v>0</v>
      </c>
      <c r="AQ2155" s="22">
        <v>0</v>
      </c>
      <c r="AR2155" s="22">
        <v>0</v>
      </c>
      <c r="AS2155" s="25">
        <v>16800</v>
      </c>
      <c r="AT2155" s="25">
        <v>0</v>
      </c>
      <c r="AU2155" s="25">
        <v>19353.93</v>
      </c>
      <c r="AV2155" s="25">
        <v>0</v>
      </c>
      <c r="AW2155" s="25">
        <v>16800</v>
      </c>
      <c r="AX2155" s="25">
        <v>19353.93</v>
      </c>
      <c r="AY2155" s="25">
        <v>2553.9299999999998</v>
      </c>
    </row>
    <row r="2156" spans="2:51" hidden="1">
      <c r="B2156" s="5" t="s">
        <v>18</v>
      </c>
      <c r="C2156" s="2" t="s">
        <v>107</v>
      </c>
      <c r="D2156" s="2" t="s">
        <v>100</v>
      </c>
      <c r="E2156" s="2"/>
      <c r="F2156" s="2" t="s">
        <v>88</v>
      </c>
      <c r="G2156" s="3">
        <v>46259</v>
      </c>
      <c r="H2156" s="2" t="s">
        <v>9202</v>
      </c>
      <c r="I2156" s="3">
        <v>46259</v>
      </c>
      <c r="J2156" s="2" t="s">
        <v>9203</v>
      </c>
      <c r="K2156" s="2"/>
      <c r="L2156" s="2"/>
      <c r="M2156" s="2" t="s">
        <v>90</v>
      </c>
      <c r="N2156" s="3"/>
      <c r="O2156" s="2"/>
      <c r="P2156" s="2"/>
      <c r="Q2156" s="2" t="s">
        <v>537</v>
      </c>
      <c r="R2156" s="2" t="s">
        <v>537</v>
      </c>
      <c r="S2156" s="2"/>
      <c r="T2156" s="3"/>
      <c r="U2156" s="2"/>
      <c r="V2156" s="2"/>
      <c r="W2156" s="2" t="s">
        <v>468</v>
      </c>
      <c r="X2156" s="2" t="s">
        <v>113</v>
      </c>
      <c r="Y2156" s="2" t="s">
        <v>473</v>
      </c>
      <c r="Z2156" s="2" t="s">
        <v>92</v>
      </c>
      <c r="AA2156" s="2" t="s">
        <v>90</v>
      </c>
      <c r="AB2156" s="2"/>
      <c r="AC2156" s="2" t="s">
        <v>93</v>
      </c>
      <c r="AD2156" s="2">
        <v>1</v>
      </c>
      <c r="AE2156" s="2" t="s">
        <v>110</v>
      </c>
      <c r="AF2156" s="2" t="s">
        <v>111</v>
      </c>
      <c r="AG2156" s="2" t="s">
        <v>103</v>
      </c>
      <c r="AH2156" s="2" t="s">
        <v>104</v>
      </c>
      <c r="AI2156" s="2" t="s">
        <v>381</v>
      </c>
      <c r="AJ2156" s="2" t="s">
        <v>108</v>
      </c>
      <c r="AK2156" s="2" t="s">
        <v>109</v>
      </c>
      <c r="AL2156" s="2" t="s">
        <v>103</v>
      </c>
      <c r="AM2156" s="2" t="s">
        <v>106</v>
      </c>
      <c r="AN2156" s="2" t="s">
        <v>9204</v>
      </c>
      <c r="AO2156" s="22">
        <v>0</v>
      </c>
      <c r="AP2156" s="22">
        <v>0</v>
      </c>
      <c r="AQ2156" s="22">
        <v>0</v>
      </c>
      <c r="AR2156" s="22">
        <v>0</v>
      </c>
      <c r="AS2156" s="25">
        <v>11000</v>
      </c>
      <c r="AT2156" s="25">
        <v>0</v>
      </c>
      <c r="AU2156" s="25">
        <v>15728</v>
      </c>
      <c r="AV2156" s="25">
        <v>0</v>
      </c>
      <c r="AW2156" s="25">
        <v>11000</v>
      </c>
      <c r="AX2156" s="25">
        <v>15728</v>
      </c>
      <c r="AY2156" s="25">
        <v>4728</v>
      </c>
    </row>
    <row r="2157" spans="2:51" hidden="1">
      <c r="B2157" s="5" t="s">
        <v>18</v>
      </c>
      <c r="C2157" s="2" t="s">
        <v>107</v>
      </c>
      <c r="D2157" s="2" t="s">
        <v>100</v>
      </c>
      <c r="E2157" s="2"/>
      <c r="F2157" s="2" t="s">
        <v>88</v>
      </c>
      <c r="G2157" s="3">
        <v>46259</v>
      </c>
      <c r="H2157" s="2" t="s">
        <v>9205</v>
      </c>
      <c r="I2157" s="3">
        <v>46259</v>
      </c>
      <c r="J2157" s="2" t="s">
        <v>9206</v>
      </c>
      <c r="K2157" s="2"/>
      <c r="L2157" s="2"/>
      <c r="M2157" s="2" t="s">
        <v>90</v>
      </c>
      <c r="N2157" s="3"/>
      <c r="O2157" s="2"/>
      <c r="P2157" s="2"/>
      <c r="Q2157" s="2" t="s">
        <v>537</v>
      </c>
      <c r="R2157" s="2" t="s">
        <v>537</v>
      </c>
      <c r="S2157" s="2"/>
      <c r="T2157" s="3"/>
      <c r="U2157" s="2"/>
      <c r="V2157" s="2"/>
      <c r="W2157" s="2" t="s">
        <v>468</v>
      </c>
      <c r="X2157" s="2" t="s">
        <v>113</v>
      </c>
      <c r="Y2157" s="2" t="s">
        <v>473</v>
      </c>
      <c r="Z2157" s="2" t="s">
        <v>92</v>
      </c>
      <c r="AA2157" s="2" t="s">
        <v>90</v>
      </c>
      <c r="AB2157" s="2"/>
      <c r="AC2157" s="2" t="s">
        <v>93</v>
      </c>
      <c r="AD2157" s="2">
        <v>1</v>
      </c>
      <c r="AE2157" s="2" t="s">
        <v>108</v>
      </c>
      <c r="AF2157" s="2" t="s">
        <v>109</v>
      </c>
      <c r="AG2157" s="2" t="s">
        <v>103</v>
      </c>
      <c r="AH2157" s="2" t="s">
        <v>106</v>
      </c>
      <c r="AI2157" s="2" t="s">
        <v>109</v>
      </c>
      <c r="AJ2157" s="2" t="s">
        <v>110</v>
      </c>
      <c r="AK2157" s="2" t="s">
        <v>111</v>
      </c>
      <c r="AL2157" s="2" t="s">
        <v>103</v>
      </c>
      <c r="AM2157" s="2" t="s">
        <v>104</v>
      </c>
      <c r="AN2157" s="2" t="s">
        <v>9207</v>
      </c>
      <c r="AO2157" s="22">
        <v>0</v>
      </c>
      <c r="AP2157" s="22">
        <v>0</v>
      </c>
      <c r="AQ2157" s="22">
        <v>0</v>
      </c>
      <c r="AR2157" s="22">
        <v>0</v>
      </c>
      <c r="AS2157" s="25">
        <v>16800</v>
      </c>
      <c r="AT2157" s="25">
        <v>0</v>
      </c>
      <c r="AU2157" s="25">
        <v>19833.78</v>
      </c>
      <c r="AV2157" s="25">
        <v>0</v>
      </c>
      <c r="AW2157" s="25">
        <v>16800</v>
      </c>
      <c r="AX2157" s="25">
        <v>19833.78</v>
      </c>
      <c r="AY2157" s="25">
        <v>3033.78</v>
      </c>
    </row>
    <row r="2158" spans="2:51" hidden="1">
      <c r="B2158" s="5" t="s">
        <v>18</v>
      </c>
      <c r="C2158" s="2" t="s">
        <v>99</v>
      </c>
      <c r="D2158" s="2" t="s">
        <v>100</v>
      </c>
      <c r="E2158" s="2"/>
      <c r="F2158" s="2"/>
      <c r="G2158" s="3">
        <v>46259</v>
      </c>
      <c r="H2158" s="2" t="s">
        <v>9208</v>
      </c>
      <c r="I2158" s="3">
        <v>46259</v>
      </c>
      <c r="J2158" s="2" t="s">
        <v>9209</v>
      </c>
      <c r="K2158" s="2"/>
      <c r="L2158" s="2"/>
      <c r="M2158" s="2" t="s">
        <v>90</v>
      </c>
      <c r="N2158" s="3"/>
      <c r="O2158" s="2"/>
      <c r="P2158" s="2"/>
      <c r="Q2158" s="2" t="s">
        <v>537</v>
      </c>
      <c r="R2158" s="2" t="s">
        <v>537</v>
      </c>
      <c r="S2158" s="2"/>
      <c r="T2158" s="3"/>
      <c r="U2158" s="2"/>
      <c r="V2158" s="2"/>
      <c r="W2158" s="2" t="s">
        <v>517</v>
      </c>
      <c r="X2158" s="2" t="s">
        <v>91</v>
      </c>
      <c r="Y2158" s="2" t="s">
        <v>319</v>
      </c>
      <c r="Z2158" s="2" t="s">
        <v>92</v>
      </c>
      <c r="AA2158" s="2" t="s">
        <v>90</v>
      </c>
      <c r="AB2158" s="2"/>
      <c r="AC2158" s="2" t="s">
        <v>114</v>
      </c>
      <c r="AD2158" s="2">
        <v>1</v>
      </c>
      <c r="AE2158" s="2" t="s">
        <v>110</v>
      </c>
      <c r="AF2158" s="2" t="s">
        <v>111</v>
      </c>
      <c r="AG2158" s="2" t="s">
        <v>103</v>
      </c>
      <c r="AH2158" s="2" t="s">
        <v>104</v>
      </c>
      <c r="AI2158" s="2" t="s">
        <v>381</v>
      </c>
      <c r="AJ2158" s="2" t="s">
        <v>128</v>
      </c>
      <c r="AK2158" s="2" t="s">
        <v>129</v>
      </c>
      <c r="AL2158" s="2" t="s">
        <v>129</v>
      </c>
      <c r="AM2158" s="2" t="s">
        <v>150</v>
      </c>
      <c r="AN2158" s="2"/>
      <c r="AO2158" s="22">
        <v>0</v>
      </c>
      <c r="AP2158" s="22">
        <v>0</v>
      </c>
      <c r="AQ2158" s="22">
        <v>0</v>
      </c>
      <c r="AR2158" s="22">
        <v>0</v>
      </c>
      <c r="AS2158" s="25">
        <v>19000</v>
      </c>
      <c r="AT2158" s="25">
        <v>0</v>
      </c>
      <c r="AU2158" s="25">
        <v>20636</v>
      </c>
      <c r="AV2158" s="25">
        <v>0</v>
      </c>
      <c r="AW2158" s="25">
        <v>19000</v>
      </c>
      <c r="AX2158" s="25">
        <v>20636</v>
      </c>
      <c r="AY2158" s="25">
        <v>1636</v>
      </c>
    </row>
    <row r="2159" spans="2:51" hidden="1">
      <c r="B2159" s="5" t="s">
        <v>18</v>
      </c>
      <c r="C2159" s="2" t="s">
        <v>99</v>
      </c>
      <c r="D2159" s="2" t="s">
        <v>100</v>
      </c>
      <c r="E2159" s="2"/>
      <c r="F2159" s="2"/>
      <c r="G2159" s="3">
        <v>46259</v>
      </c>
      <c r="H2159" s="2" t="s">
        <v>9210</v>
      </c>
      <c r="I2159" s="3">
        <v>46259</v>
      </c>
      <c r="J2159" s="2" t="s">
        <v>9211</v>
      </c>
      <c r="K2159" s="2"/>
      <c r="L2159" s="2"/>
      <c r="M2159" s="2" t="s">
        <v>90</v>
      </c>
      <c r="N2159" s="3"/>
      <c r="O2159" s="2"/>
      <c r="P2159" s="2"/>
      <c r="Q2159" s="2" t="s">
        <v>486</v>
      </c>
      <c r="R2159" s="2" t="s">
        <v>486</v>
      </c>
      <c r="S2159" s="2" t="s">
        <v>486</v>
      </c>
      <c r="T2159" s="3"/>
      <c r="U2159" s="2"/>
      <c r="V2159" s="2"/>
      <c r="W2159" s="2" t="s">
        <v>491</v>
      </c>
      <c r="X2159" s="2" t="s">
        <v>118</v>
      </c>
      <c r="Y2159" s="2" t="s">
        <v>519</v>
      </c>
      <c r="Z2159" s="2" t="s">
        <v>92</v>
      </c>
      <c r="AA2159" s="2" t="s">
        <v>90</v>
      </c>
      <c r="AB2159" s="2"/>
      <c r="AC2159" s="2" t="s">
        <v>93</v>
      </c>
      <c r="AD2159" s="2">
        <v>1</v>
      </c>
      <c r="AE2159" s="2" t="s">
        <v>102</v>
      </c>
      <c r="AF2159" s="2" t="s">
        <v>102</v>
      </c>
      <c r="AG2159" s="2" t="s">
        <v>103</v>
      </c>
      <c r="AH2159" s="2" t="s">
        <v>104</v>
      </c>
      <c r="AI2159" s="2"/>
      <c r="AJ2159" s="2" t="s">
        <v>105</v>
      </c>
      <c r="AK2159" s="2" t="s">
        <v>484</v>
      </c>
      <c r="AL2159" s="2" t="s">
        <v>103</v>
      </c>
      <c r="AM2159" s="2" t="s">
        <v>106</v>
      </c>
      <c r="AN2159" s="2" t="s">
        <v>5653</v>
      </c>
      <c r="AO2159" s="22">
        <v>0</v>
      </c>
      <c r="AP2159" s="22">
        <v>0</v>
      </c>
      <c r="AQ2159" s="22">
        <v>0</v>
      </c>
      <c r="AR2159" s="22">
        <v>0</v>
      </c>
      <c r="AS2159" s="25">
        <v>14500</v>
      </c>
      <c r="AT2159" s="25">
        <v>0</v>
      </c>
      <c r="AU2159" s="25">
        <v>16118</v>
      </c>
      <c r="AV2159" s="25">
        <v>0</v>
      </c>
      <c r="AW2159" s="25">
        <v>14500</v>
      </c>
      <c r="AX2159" s="25">
        <v>16118</v>
      </c>
      <c r="AY2159" s="25">
        <v>1618</v>
      </c>
    </row>
    <row r="2160" spans="2:51" hidden="1">
      <c r="B2160" s="5" t="s">
        <v>18</v>
      </c>
      <c r="C2160" s="2" t="s">
        <v>99</v>
      </c>
      <c r="D2160" s="2" t="s">
        <v>100</v>
      </c>
      <c r="E2160" s="2"/>
      <c r="F2160" s="2"/>
      <c r="G2160" s="3">
        <v>46259</v>
      </c>
      <c r="H2160" s="2" t="s">
        <v>9212</v>
      </c>
      <c r="I2160" s="3">
        <v>46259</v>
      </c>
      <c r="J2160" s="2" t="s">
        <v>9213</v>
      </c>
      <c r="K2160" s="2"/>
      <c r="L2160" s="2"/>
      <c r="M2160" s="2" t="s">
        <v>90</v>
      </c>
      <c r="N2160" s="3"/>
      <c r="O2160" s="2"/>
      <c r="P2160" s="2"/>
      <c r="Q2160" s="2" t="s">
        <v>486</v>
      </c>
      <c r="R2160" s="2" t="s">
        <v>486</v>
      </c>
      <c r="S2160" s="2" t="s">
        <v>486</v>
      </c>
      <c r="T2160" s="3"/>
      <c r="U2160" s="2"/>
      <c r="V2160" s="2"/>
      <c r="W2160" s="2" t="s">
        <v>687</v>
      </c>
      <c r="X2160" s="2" t="s">
        <v>91</v>
      </c>
      <c r="Y2160" s="2" t="s">
        <v>519</v>
      </c>
      <c r="Z2160" s="2" t="s">
        <v>92</v>
      </c>
      <c r="AA2160" s="2" t="s">
        <v>90</v>
      </c>
      <c r="AB2160" s="2"/>
      <c r="AC2160" s="2" t="s">
        <v>93</v>
      </c>
      <c r="AD2160" s="2">
        <v>1</v>
      </c>
      <c r="AE2160" s="2" t="s">
        <v>102</v>
      </c>
      <c r="AF2160" s="2" t="s">
        <v>102</v>
      </c>
      <c r="AG2160" s="2" t="s">
        <v>103</v>
      </c>
      <c r="AH2160" s="2" t="s">
        <v>104</v>
      </c>
      <c r="AI2160" s="2"/>
      <c r="AJ2160" s="2" t="s">
        <v>105</v>
      </c>
      <c r="AK2160" s="2" t="s">
        <v>484</v>
      </c>
      <c r="AL2160" s="2" t="s">
        <v>103</v>
      </c>
      <c r="AM2160" s="2" t="s">
        <v>106</v>
      </c>
      <c r="AN2160" s="2" t="s">
        <v>5653</v>
      </c>
      <c r="AO2160" s="22">
        <v>0</v>
      </c>
      <c r="AP2160" s="22">
        <v>0</v>
      </c>
      <c r="AQ2160" s="22">
        <v>0</v>
      </c>
      <c r="AR2160" s="22">
        <v>0</v>
      </c>
      <c r="AS2160" s="25">
        <v>14500</v>
      </c>
      <c r="AT2160" s="25">
        <v>0</v>
      </c>
      <c r="AU2160" s="25">
        <v>16118</v>
      </c>
      <c r="AV2160" s="25">
        <v>0</v>
      </c>
      <c r="AW2160" s="25">
        <v>14500</v>
      </c>
      <c r="AX2160" s="25">
        <v>16118</v>
      </c>
      <c r="AY2160" s="25">
        <v>1618</v>
      </c>
    </row>
    <row r="2161" spans="2:51" hidden="1">
      <c r="B2161" s="5" t="s">
        <v>18</v>
      </c>
      <c r="C2161" s="2" t="s">
        <v>99</v>
      </c>
      <c r="D2161" s="2" t="s">
        <v>100</v>
      </c>
      <c r="E2161" s="2"/>
      <c r="F2161" s="2"/>
      <c r="G2161" s="3">
        <v>46259</v>
      </c>
      <c r="H2161" s="2" t="s">
        <v>9214</v>
      </c>
      <c r="I2161" s="3">
        <v>46259</v>
      </c>
      <c r="J2161" s="2" t="s">
        <v>9215</v>
      </c>
      <c r="K2161" s="2"/>
      <c r="L2161" s="2"/>
      <c r="M2161" s="2" t="s">
        <v>90</v>
      </c>
      <c r="N2161" s="3"/>
      <c r="O2161" s="2"/>
      <c r="P2161" s="2"/>
      <c r="Q2161" s="2" t="s">
        <v>486</v>
      </c>
      <c r="R2161" s="2" t="s">
        <v>486</v>
      </c>
      <c r="S2161" s="2" t="s">
        <v>486</v>
      </c>
      <c r="T2161" s="3"/>
      <c r="U2161" s="2"/>
      <c r="V2161" s="2"/>
      <c r="W2161" s="2" t="s">
        <v>7646</v>
      </c>
      <c r="X2161" s="2" t="s">
        <v>1178</v>
      </c>
      <c r="Y2161" s="2" t="s">
        <v>519</v>
      </c>
      <c r="Z2161" s="2" t="s">
        <v>92</v>
      </c>
      <c r="AA2161" s="2" t="s">
        <v>90</v>
      </c>
      <c r="AB2161" s="2"/>
      <c r="AC2161" s="2" t="s">
        <v>93</v>
      </c>
      <c r="AD2161" s="2">
        <v>1</v>
      </c>
      <c r="AE2161" s="2" t="s">
        <v>102</v>
      </c>
      <c r="AF2161" s="2" t="s">
        <v>102</v>
      </c>
      <c r="AG2161" s="2" t="s">
        <v>103</v>
      </c>
      <c r="AH2161" s="2" t="s">
        <v>104</v>
      </c>
      <c r="AI2161" s="2"/>
      <c r="AJ2161" s="2" t="s">
        <v>105</v>
      </c>
      <c r="AK2161" s="2" t="s">
        <v>484</v>
      </c>
      <c r="AL2161" s="2" t="s">
        <v>103</v>
      </c>
      <c r="AM2161" s="2" t="s">
        <v>106</v>
      </c>
      <c r="AN2161" s="2" t="s">
        <v>5653</v>
      </c>
      <c r="AO2161" s="22">
        <v>0</v>
      </c>
      <c r="AP2161" s="22">
        <v>0</v>
      </c>
      <c r="AQ2161" s="22">
        <v>0</v>
      </c>
      <c r="AR2161" s="22">
        <v>0</v>
      </c>
      <c r="AS2161" s="25">
        <v>14500</v>
      </c>
      <c r="AT2161" s="25">
        <v>0</v>
      </c>
      <c r="AU2161" s="25">
        <v>16118</v>
      </c>
      <c r="AV2161" s="25">
        <v>0</v>
      </c>
      <c r="AW2161" s="25">
        <v>14500</v>
      </c>
      <c r="AX2161" s="25">
        <v>16118</v>
      </c>
      <c r="AY2161" s="25">
        <v>1618</v>
      </c>
    </row>
    <row r="2162" spans="2:51" hidden="1">
      <c r="B2162" s="5" t="s">
        <v>18</v>
      </c>
      <c r="C2162" s="2" t="s">
        <v>99</v>
      </c>
      <c r="D2162" s="2" t="s">
        <v>100</v>
      </c>
      <c r="E2162" s="2"/>
      <c r="F2162" s="2"/>
      <c r="G2162" s="3">
        <v>46259</v>
      </c>
      <c r="H2162" s="2" t="s">
        <v>9216</v>
      </c>
      <c r="I2162" s="3">
        <v>46259</v>
      </c>
      <c r="J2162" s="2" t="s">
        <v>9217</v>
      </c>
      <c r="K2162" s="2"/>
      <c r="L2162" s="2"/>
      <c r="M2162" s="2" t="s">
        <v>90</v>
      </c>
      <c r="N2162" s="3"/>
      <c r="O2162" s="2"/>
      <c r="P2162" s="2"/>
      <c r="Q2162" s="2" t="s">
        <v>537</v>
      </c>
      <c r="R2162" s="2" t="s">
        <v>537</v>
      </c>
      <c r="S2162" s="2"/>
      <c r="T2162" s="3"/>
      <c r="U2162" s="2"/>
      <c r="V2162" s="2"/>
      <c r="W2162" s="2" t="s">
        <v>908</v>
      </c>
      <c r="X2162" s="2" t="s">
        <v>91</v>
      </c>
      <c r="Y2162" s="2" t="s">
        <v>163</v>
      </c>
      <c r="Z2162" s="2" t="s">
        <v>92</v>
      </c>
      <c r="AA2162" s="2" t="s">
        <v>90</v>
      </c>
      <c r="AB2162" s="2"/>
      <c r="AC2162" s="2" t="s">
        <v>114</v>
      </c>
      <c r="AD2162" s="2">
        <v>1</v>
      </c>
      <c r="AE2162" s="2" t="s">
        <v>110</v>
      </c>
      <c r="AF2162" s="2" t="s">
        <v>111</v>
      </c>
      <c r="AG2162" s="2" t="s">
        <v>103</v>
      </c>
      <c r="AH2162" s="2" t="s">
        <v>104</v>
      </c>
      <c r="AI2162" s="2" t="s">
        <v>381</v>
      </c>
      <c r="AJ2162" s="2" t="s">
        <v>157</v>
      </c>
      <c r="AK2162" s="2" t="s">
        <v>158</v>
      </c>
      <c r="AL2162" s="2" t="s">
        <v>158</v>
      </c>
      <c r="AM2162" s="2" t="s">
        <v>159</v>
      </c>
      <c r="AN2162" s="2"/>
      <c r="AO2162" s="22">
        <v>0</v>
      </c>
      <c r="AP2162" s="22">
        <v>0</v>
      </c>
      <c r="AQ2162" s="22">
        <v>0</v>
      </c>
      <c r="AR2162" s="22">
        <v>0</v>
      </c>
      <c r="AS2162" s="25">
        <v>45450</v>
      </c>
      <c r="AT2162" s="25">
        <v>0</v>
      </c>
      <c r="AU2162" s="25">
        <v>53706</v>
      </c>
      <c r="AV2162" s="25">
        <v>0</v>
      </c>
      <c r="AW2162" s="25">
        <v>45450</v>
      </c>
      <c r="AX2162" s="25">
        <v>53706</v>
      </c>
      <c r="AY2162" s="25">
        <v>8256</v>
      </c>
    </row>
    <row r="2163" spans="2:51" hidden="1">
      <c r="B2163" s="5" t="s">
        <v>18</v>
      </c>
      <c r="C2163" s="2" t="s">
        <v>99</v>
      </c>
      <c r="D2163" s="2" t="s">
        <v>100</v>
      </c>
      <c r="E2163" s="2"/>
      <c r="F2163" s="2"/>
      <c r="G2163" s="3">
        <v>46259</v>
      </c>
      <c r="H2163" s="2" t="s">
        <v>9218</v>
      </c>
      <c r="I2163" s="3">
        <v>46259</v>
      </c>
      <c r="J2163" s="2" t="s">
        <v>9219</v>
      </c>
      <c r="K2163" s="2"/>
      <c r="L2163" s="2"/>
      <c r="M2163" s="2" t="s">
        <v>90</v>
      </c>
      <c r="N2163" s="3"/>
      <c r="O2163" s="2"/>
      <c r="P2163" s="2"/>
      <c r="Q2163" s="2" t="s">
        <v>537</v>
      </c>
      <c r="R2163" s="2" t="s">
        <v>537</v>
      </c>
      <c r="S2163" s="2"/>
      <c r="T2163" s="3"/>
      <c r="U2163" s="2"/>
      <c r="V2163" s="2"/>
      <c r="W2163" s="2" t="s">
        <v>9220</v>
      </c>
      <c r="X2163" s="2" t="s">
        <v>91</v>
      </c>
      <c r="Y2163" s="2" t="s">
        <v>3060</v>
      </c>
      <c r="Z2163" s="2" t="s">
        <v>92</v>
      </c>
      <c r="AA2163" s="2" t="s">
        <v>90</v>
      </c>
      <c r="AB2163" s="2"/>
      <c r="AC2163" s="2" t="s">
        <v>114</v>
      </c>
      <c r="AD2163" s="2">
        <v>1</v>
      </c>
      <c r="AE2163" s="2" t="s">
        <v>110</v>
      </c>
      <c r="AF2163" s="2" t="s">
        <v>111</v>
      </c>
      <c r="AG2163" s="2" t="s">
        <v>103</v>
      </c>
      <c r="AH2163" s="2" t="s">
        <v>104</v>
      </c>
      <c r="AI2163" s="2" t="s">
        <v>381</v>
      </c>
      <c r="AJ2163" s="2" t="s">
        <v>407</v>
      </c>
      <c r="AK2163" s="2" t="s">
        <v>408</v>
      </c>
      <c r="AL2163" s="2" t="s">
        <v>408</v>
      </c>
      <c r="AM2163" s="2" t="s">
        <v>409</v>
      </c>
      <c r="AN2163" s="2"/>
      <c r="AO2163" s="22">
        <v>0</v>
      </c>
      <c r="AP2163" s="22">
        <v>0</v>
      </c>
      <c r="AQ2163" s="22">
        <v>0</v>
      </c>
      <c r="AR2163" s="22">
        <v>0</v>
      </c>
      <c r="AS2163" s="25">
        <v>50000</v>
      </c>
      <c r="AT2163" s="25">
        <v>0</v>
      </c>
      <c r="AU2163" s="25">
        <v>62869</v>
      </c>
      <c r="AV2163" s="25">
        <v>0</v>
      </c>
      <c r="AW2163" s="25">
        <v>50000</v>
      </c>
      <c r="AX2163" s="25">
        <v>62869</v>
      </c>
      <c r="AY2163" s="25">
        <v>12869</v>
      </c>
    </row>
    <row r="2164" spans="2:51" hidden="1">
      <c r="B2164" s="5" t="s">
        <v>18</v>
      </c>
      <c r="C2164" s="2" t="s">
        <v>99</v>
      </c>
      <c r="D2164" s="2"/>
      <c r="E2164" s="2"/>
      <c r="F2164" s="2"/>
      <c r="G2164" s="3">
        <v>46259</v>
      </c>
      <c r="H2164" s="2" t="s">
        <v>9221</v>
      </c>
      <c r="I2164" s="3">
        <v>46259</v>
      </c>
      <c r="J2164" s="2" t="s">
        <v>9222</v>
      </c>
      <c r="K2164" s="2"/>
      <c r="L2164" s="2"/>
      <c r="M2164" s="2" t="s">
        <v>90</v>
      </c>
      <c r="N2164" s="3"/>
      <c r="O2164" s="2" t="s">
        <v>9223</v>
      </c>
      <c r="P2164" s="2"/>
      <c r="Q2164" s="2" t="s">
        <v>34</v>
      </c>
      <c r="R2164" s="2" t="s">
        <v>34</v>
      </c>
      <c r="S2164" s="2"/>
      <c r="T2164" s="3"/>
      <c r="U2164" s="2"/>
      <c r="V2164" s="2"/>
      <c r="W2164" s="2" t="s">
        <v>700</v>
      </c>
      <c r="X2164" s="2" t="s">
        <v>91</v>
      </c>
      <c r="Y2164" s="2" t="s">
        <v>383</v>
      </c>
      <c r="Z2164" s="2" t="s">
        <v>92</v>
      </c>
      <c r="AA2164" s="2" t="s">
        <v>90</v>
      </c>
      <c r="AB2164" s="2"/>
      <c r="AC2164" s="2" t="s">
        <v>114</v>
      </c>
      <c r="AD2164" s="2">
        <v>1</v>
      </c>
      <c r="AE2164" s="2" t="s">
        <v>212</v>
      </c>
      <c r="AF2164" s="2" t="s">
        <v>213</v>
      </c>
      <c r="AG2164" s="2" t="s">
        <v>103</v>
      </c>
      <c r="AH2164" s="2" t="s">
        <v>214</v>
      </c>
      <c r="AI2164" s="2" t="s">
        <v>215</v>
      </c>
      <c r="AJ2164" s="2" t="s">
        <v>179</v>
      </c>
      <c r="AK2164" s="2" t="s">
        <v>8</v>
      </c>
      <c r="AL2164" s="2" t="s">
        <v>8</v>
      </c>
      <c r="AM2164" s="2" t="s">
        <v>712</v>
      </c>
      <c r="AN2164" s="2"/>
      <c r="AO2164" s="22">
        <v>0</v>
      </c>
      <c r="AP2164" s="22">
        <v>0</v>
      </c>
      <c r="AQ2164" s="22">
        <v>0</v>
      </c>
      <c r="AR2164" s="22">
        <v>0</v>
      </c>
      <c r="AS2164" s="25">
        <v>23000</v>
      </c>
      <c r="AT2164" s="25">
        <v>0</v>
      </c>
      <c r="AU2164" s="25">
        <v>31617</v>
      </c>
      <c r="AV2164" s="25">
        <v>0</v>
      </c>
      <c r="AW2164" s="25">
        <v>23000</v>
      </c>
      <c r="AX2164" s="25">
        <v>31617</v>
      </c>
      <c r="AY2164" s="25">
        <v>8617</v>
      </c>
    </row>
    <row r="2165" spans="2:51" hidden="1">
      <c r="B2165" s="5" t="s">
        <v>18</v>
      </c>
      <c r="C2165" s="2" t="s">
        <v>99</v>
      </c>
      <c r="D2165" s="2"/>
      <c r="E2165" s="2"/>
      <c r="F2165" s="2"/>
      <c r="G2165" s="3">
        <v>46259</v>
      </c>
      <c r="H2165" s="2" t="s">
        <v>9224</v>
      </c>
      <c r="I2165" s="3">
        <v>46259</v>
      </c>
      <c r="J2165" s="2" t="s">
        <v>9225</v>
      </c>
      <c r="K2165" s="2"/>
      <c r="L2165" s="2"/>
      <c r="M2165" s="2" t="s">
        <v>90</v>
      </c>
      <c r="N2165" s="3"/>
      <c r="O2165" s="2"/>
      <c r="P2165" s="2"/>
      <c r="Q2165" s="2" t="s">
        <v>30</v>
      </c>
      <c r="R2165" s="2" t="s">
        <v>30</v>
      </c>
      <c r="S2165" s="2"/>
      <c r="T2165" s="3"/>
      <c r="U2165" s="2"/>
      <c r="V2165" s="2"/>
      <c r="W2165" s="2" t="s">
        <v>1085</v>
      </c>
      <c r="X2165" s="2" t="s">
        <v>91</v>
      </c>
      <c r="Y2165" s="2" t="s">
        <v>383</v>
      </c>
      <c r="Z2165" s="2" t="s">
        <v>92</v>
      </c>
      <c r="AA2165" s="2" t="s">
        <v>90</v>
      </c>
      <c r="AB2165" s="2"/>
      <c r="AC2165" s="2" t="s">
        <v>114</v>
      </c>
      <c r="AD2165" s="2">
        <v>1</v>
      </c>
      <c r="AE2165" s="2" t="s">
        <v>212</v>
      </c>
      <c r="AF2165" s="2" t="s">
        <v>213</v>
      </c>
      <c r="AG2165" s="2" t="s">
        <v>103</v>
      </c>
      <c r="AH2165" s="2" t="s">
        <v>214</v>
      </c>
      <c r="AI2165" s="2" t="s">
        <v>215</v>
      </c>
      <c r="AJ2165" s="2" t="s">
        <v>179</v>
      </c>
      <c r="AK2165" s="2" t="s">
        <v>8</v>
      </c>
      <c r="AL2165" s="2" t="s">
        <v>8</v>
      </c>
      <c r="AM2165" s="2" t="s">
        <v>712</v>
      </c>
      <c r="AN2165" s="2"/>
      <c r="AO2165" s="22">
        <v>0</v>
      </c>
      <c r="AP2165" s="22">
        <v>0</v>
      </c>
      <c r="AQ2165" s="22">
        <v>0</v>
      </c>
      <c r="AR2165" s="22">
        <v>0</v>
      </c>
      <c r="AS2165" s="25">
        <v>23000</v>
      </c>
      <c r="AT2165" s="25">
        <v>0</v>
      </c>
      <c r="AU2165" s="25">
        <v>31617</v>
      </c>
      <c r="AV2165" s="25">
        <v>0</v>
      </c>
      <c r="AW2165" s="25">
        <v>23000</v>
      </c>
      <c r="AX2165" s="25">
        <v>31617</v>
      </c>
      <c r="AY2165" s="25">
        <v>8617</v>
      </c>
    </row>
    <row r="2166" spans="2:51" hidden="1">
      <c r="B2166" s="5" t="s">
        <v>18</v>
      </c>
      <c r="C2166" s="2" t="s">
        <v>99</v>
      </c>
      <c r="D2166" s="2" t="s">
        <v>100</v>
      </c>
      <c r="E2166" s="2"/>
      <c r="F2166" s="2"/>
      <c r="G2166" s="3">
        <v>46259</v>
      </c>
      <c r="H2166" s="2" t="s">
        <v>9226</v>
      </c>
      <c r="I2166" s="3">
        <v>46259</v>
      </c>
      <c r="J2166" s="2" t="s">
        <v>9227</v>
      </c>
      <c r="K2166" s="2"/>
      <c r="L2166" s="2"/>
      <c r="M2166" s="2" t="s">
        <v>90</v>
      </c>
      <c r="N2166" s="3"/>
      <c r="O2166" s="2"/>
      <c r="P2166" s="2"/>
      <c r="Q2166" s="2" t="s">
        <v>30</v>
      </c>
      <c r="R2166" s="2" t="s">
        <v>30</v>
      </c>
      <c r="S2166" s="2"/>
      <c r="T2166" s="3"/>
      <c r="U2166" s="2"/>
      <c r="V2166" s="2"/>
      <c r="W2166" s="2" t="s">
        <v>9228</v>
      </c>
      <c r="X2166" s="2" t="s">
        <v>113</v>
      </c>
      <c r="Y2166" s="2" t="s">
        <v>1376</v>
      </c>
      <c r="Z2166" s="2" t="s">
        <v>92</v>
      </c>
      <c r="AA2166" s="2" t="s">
        <v>90</v>
      </c>
      <c r="AB2166" s="2"/>
      <c r="AC2166" s="2" t="s">
        <v>114</v>
      </c>
      <c r="AD2166" s="2">
        <v>1</v>
      </c>
      <c r="AE2166" s="2" t="s">
        <v>212</v>
      </c>
      <c r="AF2166" s="2" t="s">
        <v>213</v>
      </c>
      <c r="AG2166" s="2" t="s">
        <v>103</v>
      </c>
      <c r="AH2166" s="2" t="s">
        <v>214</v>
      </c>
      <c r="AI2166" s="2" t="s">
        <v>215</v>
      </c>
      <c r="AJ2166" s="2" t="s">
        <v>231</v>
      </c>
      <c r="AK2166" s="2" t="s">
        <v>207</v>
      </c>
      <c r="AL2166" s="2" t="s">
        <v>207</v>
      </c>
      <c r="AM2166" s="2" t="s">
        <v>1220</v>
      </c>
      <c r="AN2166" s="2"/>
      <c r="AO2166" s="22">
        <v>0</v>
      </c>
      <c r="AP2166" s="22">
        <v>0</v>
      </c>
      <c r="AQ2166" s="22">
        <v>0</v>
      </c>
      <c r="AR2166" s="22">
        <v>0</v>
      </c>
      <c r="AS2166" s="25">
        <v>33000</v>
      </c>
      <c r="AT2166" s="25">
        <v>0</v>
      </c>
      <c r="AU2166" s="25">
        <v>37500</v>
      </c>
      <c r="AV2166" s="25">
        <v>0</v>
      </c>
      <c r="AW2166" s="25">
        <v>33000</v>
      </c>
      <c r="AX2166" s="25">
        <v>37500</v>
      </c>
      <c r="AY2166" s="25">
        <v>4500</v>
      </c>
    </row>
    <row r="2167" spans="2:51" hidden="1">
      <c r="B2167" s="5" t="s">
        <v>18</v>
      </c>
      <c r="C2167" s="2" t="s">
        <v>99</v>
      </c>
      <c r="D2167" s="2"/>
      <c r="E2167" s="2"/>
      <c r="F2167" s="2"/>
      <c r="G2167" s="3">
        <v>46259</v>
      </c>
      <c r="H2167" s="2" t="s">
        <v>9229</v>
      </c>
      <c r="I2167" s="3">
        <v>46259</v>
      </c>
      <c r="J2167" s="2" t="s">
        <v>9230</v>
      </c>
      <c r="K2167" s="2"/>
      <c r="L2167" s="2"/>
      <c r="M2167" s="2" t="s">
        <v>90</v>
      </c>
      <c r="N2167" s="3"/>
      <c r="O2167" s="2"/>
      <c r="P2167" s="2"/>
      <c r="Q2167" s="2" t="s">
        <v>30</v>
      </c>
      <c r="R2167" s="2" t="s">
        <v>30</v>
      </c>
      <c r="S2167" s="2"/>
      <c r="T2167" s="3"/>
      <c r="U2167" s="2"/>
      <c r="V2167" s="2"/>
      <c r="W2167" s="2" t="s">
        <v>956</v>
      </c>
      <c r="X2167" s="2" t="s">
        <v>91</v>
      </c>
      <c r="Y2167" s="2" t="s">
        <v>957</v>
      </c>
      <c r="Z2167" s="2" t="s">
        <v>92</v>
      </c>
      <c r="AA2167" s="2" t="s">
        <v>90</v>
      </c>
      <c r="AB2167" s="2"/>
      <c r="AC2167" s="2" t="s">
        <v>114</v>
      </c>
      <c r="AD2167" s="2">
        <v>1</v>
      </c>
      <c r="AE2167" s="2" t="s">
        <v>212</v>
      </c>
      <c r="AF2167" s="2" t="s">
        <v>213</v>
      </c>
      <c r="AG2167" s="2" t="s">
        <v>103</v>
      </c>
      <c r="AH2167" s="2" t="s">
        <v>214</v>
      </c>
      <c r="AI2167" s="2" t="s">
        <v>215</v>
      </c>
      <c r="AJ2167" s="2" t="s">
        <v>327</v>
      </c>
      <c r="AK2167" s="2" t="s">
        <v>12</v>
      </c>
      <c r="AL2167" s="2" t="s">
        <v>12</v>
      </c>
      <c r="AM2167" s="2" t="s">
        <v>328</v>
      </c>
      <c r="AN2167" s="2"/>
      <c r="AO2167" s="22">
        <v>0</v>
      </c>
      <c r="AP2167" s="22">
        <v>0</v>
      </c>
      <c r="AQ2167" s="22">
        <v>0</v>
      </c>
      <c r="AR2167" s="22">
        <v>0</v>
      </c>
      <c r="AS2167" s="25">
        <v>37000</v>
      </c>
      <c r="AT2167" s="25">
        <v>0</v>
      </c>
      <c r="AU2167" s="25">
        <v>39500</v>
      </c>
      <c r="AV2167" s="25">
        <v>0</v>
      </c>
      <c r="AW2167" s="25">
        <v>37000</v>
      </c>
      <c r="AX2167" s="25">
        <v>39500</v>
      </c>
      <c r="AY2167" s="25">
        <v>2500</v>
      </c>
    </row>
    <row r="2168" spans="2:51" hidden="1">
      <c r="B2168" s="5" t="s">
        <v>18</v>
      </c>
      <c r="C2168" s="2" t="s">
        <v>99</v>
      </c>
      <c r="D2168" s="2"/>
      <c r="E2168" s="2"/>
      <c r="F2168" s="2"/>
      <c r="G2168" s="3">
        <v>46258</v>
      </c>
      <c r="H2168" s="2" t="s">
        <v>9231</v>
      </c>
      <c r="I2168" s="3">
        <v>46259</v>
      </c>
      <c r="J2168" s="2" t="s">
        <v>9232</v>
      </c>
      <c r="K2168" s="2"/>
      <c r="L2168" s="2"/>
      <c r="M2168" s="2" t="s">
        <v>90</v>
      </c>
      <c r="N2168" s="3"/>
      <c r="O2168" s="2" t="s">
        <v>9233</v>
      </c>
      <c r="P2168" s="2"/>
      <c r="Q2168" s="2" t="s">
        <v>32</v>
      </c>
      <c r="R2168" s="2" t="s">
        <v>32</v>
      </c>
      <c r="S2168" s="2"/>
      <c r="T2168" s="3">
        <v>46258</v>
      </c>
      <c r="U2168" s="2" t="s">
        <v>9234</v>
      </c>
      <c r="V2168" s="2"/>
      <c r="W2168" s="2" t="s">
        <v>9235</v>
      </c>
      <c r="X2168" s="2" t="s">
        <v>91</v>
      </c>
      <c r="Y2168" s="2" t="s">
        <v>9236</v>
      </c>
      <c r="Z2168" s="2" t="s">
        <v>92</v>
      </c>
      <c r="AA2168" s="2" t="s">
        <v>90</v>
      </c>
      <c r="AB2168" s="2"/>
      <c r="AC2168" s="2" t="s">
        <v>114</v>
      </c>
      <c r="AD2168" s="2">
        <v>1</v>
      </c>
      <c r="AE2168" s="2" t="s">
        <v>1273</v>
      </c>
      <c r="AF2168" s="2" t="s">
        <v>1274</v>
      </c>
      <c r="AG2168" s="2" t="s">
        <v>103</v>
      </c>
      <c r="AH2168" s="2" t="s">
        <v>214</v>
      </c>
      <c r="AI2168" s="2" t="s">
        <v>1275</v>
      </c>
      <c r="AJ2168" s="2" t="s">
        <v>979</v>
      </c>
      <c r="AK2168" s="2" t="s">
        <v>980</v>
      </c>
      <c r="AL2168" s="2" t="s">
        <v>980</v>
      </c>
      <c r="AM2168" s="2" t="s">
        <v>981</v>
      </c>
      <c r="AN2168" s="2"/>
      <c r="AO2168" s="22">
        <v>0</v>
      </c>
      <c r="AP2168" s="22">
        <v>0</v>
      </c>
      <c r="AQ2168" s="22">
        <v>0</v>
      </c>
      <c r="AR2168" s="22">
        <v>0</v>
      </c>
      <c r="AS2168" s="25">
        <v>65000</v>
      </c>
      <c r="AT2168" s="25">
        <v>0</v>
      </c>
      <c r="AU2168" s="25">
        <v>74319</v>
      </c>
      <c r="AV2168" s="25">
        <v>0</v>
      </c>
      <c r="AW2168" s="25">
        <v>65000</v>
      </c>
      <c r="AX2168" s="25">
        <v>74319</v>
      </c>
      <c r="AY2168" s="25">
        <v>9319</v>
      </c>
    </row>
    <row r="2169" spans="2:51" hidden="1">
      <c r="B2169" s="5" t="s">
        <v>18</v>
      </c>
      <c r="C2169" s="2" t="s">
        <v>99</v>
      </c>
      <c r="D2169" s="2" t="s">
        <v>100</v>
      </c>
      <c r="E2169" s="2"/>
      <c r="F2169" s="2"/>
      <c r="G2169" s="3">
        <v>46259</v>
      </c>
      <c r="H2169" s="2" t="s">
        <v>9237</v>
      </c>
      <c r="I2169" s="3">
        <v>46259</v>
      </c>
      <c r="J2169" s="2" t="s">
        <v>9238</v>
      </c>
      <c r="K2169" s="2"/>
      <c r="L2169" s="2"/>
      <c r="M2169" s="2" t="s">
        <v>90</v>
      </c>
      <c r="N2169" s="3"/>
      <c r="O2169" s="2" t="s">
        <v>9239</v>
      </c>
      <c r="P2169" s="2"/>
      <c r="Q2169" s="2" t="s">
        <v>32</v>
      </c>
      <c r="R2169" s="2" t="s">
        <v>32</v>
      </c>
      <c r="S2169" s="2"/>
      <c r="T2169" s="3">
        <v>46259</v>
      </c>
      <c r="U2169" s="2" t="s">
        <v>9240</v>
      </c>
      <c r="V2169" s="2"/>
      <c r="W2169" s="2" t="s">
        <v>9241</v>
      </c>
      <c r="X2169" s="2" t="s">
        <v>91</v>
      </c>
      <c r="Y2169" s="2" t="s">
        <v>9242</v>
      </c>
      <c r="Z2169" s="2" t="s">
        <v>92</v>
      </c>
      <c r="AA2169" s="2" t="s">
        <v>90</v>
      </c>
      <c r="AB2169" s="2"/>
      <c r="AC2169" s="2" t="s">
        <v>114</v>
      </c>
      <c r="AD2169" s="2">
        <v>1</v>
      </c>
      <c r="AE2169" s="2" t="s">
        <v>1273</v>
      </c>
      <c r="AF2169" s="2" t="s">
        <v>1274</v>
      </c>
      <c r="AG2169" s="2" t="s">
        <v>103</v>
      </c>
      <c r="AH2169" s="2" t="s">
        <v>214</v>
      </c>
      <c r="AI2169" s="2" t="s">
        <v>1275</v>
      </c>
      <c r="AJ2169" s="2" t="s">
        <v>343</v>
      </c>
      <c r="AK2169" s="2" t="s">
        <v>286</v>
      </c>
      <c r="AL2169" s="2" t="s">
        <v>286</v>
      </c>
      <c r="AM2169" s="2" t="s">
        <v>303</v>
      </c>
      <c r="AN2169" s="2"/>
      <c r="AO2169" s="22">
        <v>0</v>
      </c>
      <c r="AP2169" s="22">
        <v>0</v>
      </c>
      <c r="AQ2169" s="22">
        <v>0</v>
      </c>
      <c r="AR2169" s="22">
        <v>0</v>
      </c>
      <c r="AS2169" s="25">
        <v>26000</v>
      </c>
      <c r="AT2169" s="25">
        <v>0</v>
      </c>
      <c r="AU2169" s="25">
        <v>29842</v>
      </c>
      <c r="AV2169" s="25">
        <v>0</v>
      </c>
      <c r="AW2169" s="25">
        <v>26000</v>
      </c>
      <c r="AX2169" s="25">
        <v>29842</v>
      </c>
      <c r="AY2169" s="25">
        <v>3842</v>
      </c>
    </row>
    <row r="2170" spans="2:51" hidden="1">
      <c r="B2170" s="5" t="s">
        <v>18</v>
      </c>
      <c r="C2170" s="2" t="s">
        <v>99</v>
      </c>
      <c r="D2170" s="2"/>
      <c r="E2170" s="2"/>
      <c r="F2170" s="2"/>
      <c r="G2170" s="3">
        <v>46259</v>
      </c>
      <c r="H2170" s="2" t="s">
        <v>9243</v>
      </c>
      <c r="I2170" s="3">
        <v>46259</v>
      </c>
      <c r="J2170" s="2" t="s">
        <v>9244</v>
      </c>
      <c r="K2170" s="2"/>
      <c r="L2170" s="2"/>
      <c r="M2170" s="2" t="s">
        <v>90</v>
      </c>
      <c r="N2170" s="3"/>
      <c r="O2170" s="2" t="s">
        <v>9245</v>
      </c>
      <c r="P2170" s="2"/>
      <c r="Q2170" s="2" t="s">
        <v>32</v>
      </c>
      <c r="R2170" s="2" t="s">
        <v>32</v>
      </c>
      <c r="S2170" s="2"/>
      <c r="T2170" s="3">
        <v>46259</v>
      </c>
      <c r="U2170" s="2" t="s">
        <v>9246</v>
      </c>
      <c r="V2170" s="2"/>
      <c r="W2170" s="2" t="s">
        <v>9247</v>
      </c>
      <c r="X2170" s="2" t="s">
        <v>91</v>
      </c>
      <c r="Y2170" s="2" t="s">
        <v>9248</v>
      </c>
      <c r="Z2170" s="2" t="s">
        <v>92</v>
      </c>
      <c r="AA2170" s="2" t="s">
        <v>90</v>
      </c>
      <c r="AB2170" s="2"/>
      <c r="AC2170" s="2" t="s">
        <v>114</v>
      </c>
      <c r="AD2170" s="2">
        <v>1</v>
      </c>
      <c r="AE2170" s="2" t="s">
        <v>1273</v>
      </c>
      <c r="AF2170" s="2" t="s">
        <v>1274</v>
      </c>
      <c r="AG2170" s="2" t="s">
        <v>103</v>
      </c>
      <c r="AH2170" s="2" t="s">
        <v>214</v>
      </c>
      <c r="AI2170" s="2" t="s">
        <v>1275</v>
      </c>
      <c r="AJ2170" s="2" t="s">
        <v>979</v>
      </c>
      <c r="AK2170" s="2" t="s">
        <v>980</v>
      </c>
      <c r="AL2170" s="2" t="s">
        <v>980</v>
      </c>
      <c r="AM2170" s="2" t="s">
        <v>981</v>
      </c>
      <c r="AN2170" s="2"/>
      <c r="AO2170" s="22">
        <v>0</v>
      </c>
      <c r="AP2170" s="22">
        <v>0</v>
      </c>
      <c r="AQ2170" s="22">
        <v>0</v>
      </c>
      <c r="AR2170" s="22">
        <v>0</v>
      </c>
      <c r="AS2170" s="25">
        <v>65000</v>
      </c>
      <c r="AT2170" s="25">
        <v>0</v>
      </c>
      <c r="AU2170" s="25">
        <v>74319</v>
      </c>
      <c r="AV2170" s="25">
        <v>0</v>
      </c>
      <c r="AW2170" s="25">
        <v>65000</v>
      </c>
      <c r="AX2170" s="25">
        <v>74319</v>
      </c>
      <c r="AY2170" s="25">
        <v>9319</v>
      </c>
    </row>
    <row r="2171" spans="2:51" hidden="1">
      <c r="B2171" s="5" t="s">
        <v>18</v>
      </c>
      <c r="C2171" s="2" t="s">
        <v>99</v>
      </c>
      <c r="D2171" s="2" t="s">
        <v>100</v>
      </c>
      <c r="E2171" s="2"/>
      <c r="F2171" s="2"/>
      <c r="G2171" s="3">
        <v>46259</v>
      </c>
      <c r="H2171" s="2" t="s">
        <v>9249</v>
      </c>
      <c r="I2171" s="3">
        <v>46259</v>
      </c>
      <c r="J2171" s="2" t="s">
        <v>9250</v>
      </c>
      <c r="K2171" s="2"/>
      <c r="L2171" s="2"/>
      <c r="M2171" s="2" t="s">
        <v>90</v>
      </c>
      <c r="N2171" s="3"/>
      <c r="O2171" s="2"/>
      <c r="P2171" s="2"/>
      <c r="Q2171" s="2" t="s">
        <v>486</v>
      </c>
      <c r="R2171" s="2" t="s">
        <v>486</v>
      </c>
      <c r="S2171" s="2" t="s">
        <v>486</v>
      </c>
      <c r="T2171" s="3"/>
      <c r="U2171" s="2"/>
      <c r="V2171" s="2"/>
      <c r="W2171" s="2" t="s">
        <v>491</v>
      </c>
      <c r="X2171" s="2" t="s">
        <v>118</v>
      </c>
      <c r="Y2171" s="2" t="s">
        <v>519</v>
      </c>
      <c r="Z2171" s="2" t="s">
        <v>92</v>
      </c>
      <c r="AA2171" s="2" t="s">
        <v>90</v>
      </c>
      <c r="AB2171" s="2"/>
      <c r="AC2171" s="2" t="s">
        <v>93</v>
      </c>
      <c r="AD2171" s="2">
        <v>1</v>
      </c>
      <c r="AE2171" s="2" t="s">
        <v>102</v>
      </c>
      <c r="AF2171" s="2" t="s">
        <v>102</v>
      </c>
      <c r="AG2171" s="2" t="s">
        <v>103</v>
      </c>
      <c r="AH2171" s="2" t="s">
        <v>104</v>
      </c>
      <c r="AI2171" s="2"/>
      <c r="AJ2171" s="2" t="s">
        <v>105</v>
      </c>
      <c r="AK2171" s="2" t="s">
        <v>484</v>
      </c>
      <c r="AL2171" s="2" t="s">
        <v>103</v>
      </c>
      <c r="AM2171" s="2" t="s">
        <v>106</v>
      </c>
      <c r="AN2171" s="2" t="s">
        <v>5653</v>
      </c>
      <c r="AO2171" s="22">
        <v>0</v>
      </c>
      <c r="AP2171" s="22">
        <v>0</v>
      </c>
      <c r="AQ2171" s="22">
        <v>0</v>
      </c>
      <c r="AR2171" s="22">
        <v>0</v>
      </c>
      <c r="AS2171" s="25">
        <v>14500</v>
      </c>
      <c r="AT2171" s="25">
        <v>0</v>
      </c>
      <c r="AU2171" s="25">
        <v>16118</v>
      </c>
      <c r="AV2171" s="25">
        <v>0</v>
      </c>
      <c r="AW2171" s="25">
        <v>14500</v>
      </c>
      <c r="AX2171" s="25">
        <v>16118</v>
      </c>
      <c r="AY2171" s="25">
        <v>1618</v>
      </c>
    </row>
    <row r="2172" spans="2:51" hidden="1">
      <c r="B2172" s="5" t="s">
        <v>18</v>
      </c>
      <c r="C2172" s="2" t="s">
        <v>99</v>
      </c>
      <c r="D2172" s="2" t="s">
        <v>100</v>
      </c>
      <c r="E2172" s="2"/>
      <c r="F2172" s="2"/>
      <c r="G2172" s="3">
        <v>46259</v>
      </c>
      <c r="H2172" s="2" t="s">
        <v>9251</v>
      </c>
      <c r="I2172" s="3">
        <v>46259</v>
      </c>
      <c r="J2172" s="2" t="s">
        <v>9252</v>
      </c>
      <c r="K2172" s="2"/>
      <c r="L2172" s="2"/>
      <c r="M2172" s="2" t="s">
        <v>90</v>
      </c>
      <c r="N2172" s="3"/>
      <c r="O2172" s="2" t="s">
        <v>9253</v>
      </c>
      <c r="P2172" s="2"/>
      <c r="Q2172" s="2" t="s">
        <v>26</v>
      </c>
      <c r="R2172" s="2" t="s">
        <v>26</v>
      </c>
      <c r="S2172" s="2"/>
      <c r="T2172" s="3"/>
      <c r="U2172" s="2"/>
      <c r="V2172" s="2"/>
      <c r="W2172" s="2" t="s">
        <v>579</v>
      </c>
      <c r="X2172" s="2" t="s">
        <v>91</v>
      </c>
      <c r="Y2172" s="2" t="s">
        <v>519</v>
      </c>
      <c r="Z2172" s="2" t="s">
        <v>92</v>
      </c>
      <c r="AA2172" s="2" t="s">
        <v>90</v>
      </c>
      <c r="AB2172" s="2"/>
      <c r="AC2172" s="2" t="s">
        <v>93</v>
      </c>
      <c r="AD2172" s="2">
        <v>1</v>
      </c>
      <c r="AE2172" s="2" t="s">
        <v>692</v>
      </c>
      <c r="AF2172" s="2" t="s">
        <v>693</v>
      </c>
      <c r="AG2172" s="2" t="s">
        <v>103</v>
      </c>
      <c r="AH2172" s="2" t="s">
        <v>2</v>
      </c>
      <c r="AI2172" s="2" t="s">
        <v>699</v>
      </c>
      <c r="AJ2172" s="2" t="s">
        <v>731</v>
      </c>
      <c r="AK2172" s="2" t="s">
        <v>732</v>
      </c>
      <c r="AL2172" s="2" t="s">
        <v>103</v>
      </c>
      <c r="AM2172" s="2" t="s">
        <v>169</v>
      </c>
      <c r="AN2172" s="2"/>
      <c r="AO2172" s="22">
        <v>0</v>
      </c>
      <c r="AP2172" s="22">
        <v>0</v>
      </c>
      <c r="AQ2172" s="22">
        <v>0</v>
      </c>
      <c r="AR2172" s="22">
        <v>0</v>
      </c>
      <c r="AS2172" s="25">
        <v>5000</v>
      </c>
      <c r="AT2172" s="25">
        <v>0</v>
      </c>
      <c r="AU2172" s="25">
        <v>5729</v>
      </c>
      <c r="AV2172" s="25">
        <v>0</v>
      </c>
      <c r="AW2172" s="25">
        <v>5000</v>
      </c>
      <c r="AX2172" s="25">
        <v>5729</v>
      </c>
      <c r="AY2172" s="25">
        <v>729</v>
      </c>
    </row>
    <row r="2173" spans="2:51" hidden="1">
      <c r="B2173" s="5" t="s">
        <v>18</v>
      </c>
      <c r="C2173" s="2" t="s">
        <v>99</v>
      </c>
      <c r="D2173" s="2" t="s">
        <v>100</v>
      </c>
      <c r="E2173" s="2"/>
      <c r="F2173" s="2"/>
      <c r="G2173" s="3">
        <v>46259</v>
      </c>
      <c r="H2173" s="2" t="s">
        <v>9254</v>
      </c>
      <c r="I2173" s="3">
        <v>46259</v>
      </c>
      <c r="J2173" s="2" t="s">
        <v>9255</v>
      </c>
      <c r="K2173" s="2"/>
      <c r="L2173" s="2"/>
      <c r="M2173" s="2" t="s">
        <v>90</v>
      </c>
      <c r="N2173" s="3"/>
      <c r="O2173" s="2" t="s">
        <v>9256</v>
      </c>
      <c r="P2173" s="2"/>
      <c r="Q2173" s="2" t="s">
        <v>26</v>
      </c>
      <c r="R2173" s="2" t="s">
        <v>26</v>
      </c>
      <c r="S2173" s="2"/>
      <c r="T2173" s="3"/>
      <c r="U2173" s="2"/>
      <c r="V2173" s="2"/>
      <c r="W2173" s="2" t="s">
        <v>579</v>
      </c>
      <c r="X2173" s="2" t="s">
        <v>91</v>
      </c>
      <c r="Y2173" s="2" t="s">
        <v>519</v>
      </c>
      <c r="Z2173" s="2" t="s">
        <v>92</v>
      </c>
      <c r="AA2173" s="2" t="s">
        <v>90</v>
      </c>
      <c r="AB2173" s="2"/>
      <c r="AC2173" s="2" t="s">
        <v>93</v>
      </c>
      <c r="AD2173" s="2">
        <v>1</v>
      </c>
      <c r="AE2173" s="2" t="s">
        <v>692</v>
      </c>
      <c r="AF2173" s="2" t="s">
        <v>693</v>
      </c>
      <c r="AG2173" s="2" t="s">
        <v>103</v>
      </c>
      <c r="AH2173" s="2" t="s">
        <v>2</v>
      </c>
      <c r="AI2173" s="2" t="s">
        <v>699</v>
      </c>
      <c r="AJ2173" s="2" t="s">
        <v>731</v>
      </c>
      <c r="AK2173" s="2" t="s">
        <v>732</v>
      </c>
      <c r="AL2173" s="2" t="s">
        <v>103</v>
      </c>
      <c r="AM2173" s="2" t="s">
        <v>169</v>
      </c>
      <c r="AN2173" s="2"/>
      <c r="AO2173" s="22">
        <v>0</v>
      </c>
      <c r="AP2173" s="22">
        <v>0</v>
      </c>
      <c r="AQ2173" s="22">
        <v>0</v>
      </c>
      <c r="AR2173" s="22">
        <v>0</v>
      </c>
      <c r="AS2173" s="25">
        <v>5000</v>
      </c>
      <c r="AT2173" s="25">
        <v>0</v>
      </c>
      <c r="AU2173" s="25">
        <v>5729</v>
      </c>
      <c r="AV2173" s="25">
        <v>0</v>
      </c>
      <c r="AW2173" s="25">
        <v>5000</v>
      </c>
      <c r="AX2173" s="25">
        <v>5729</v>
      </c>
      <c r="AY2173" s="25">
        <v>729</v>
      </c>
    </row>
    <row r="2174" spans="2:51" hidden="1">
      <c r="B2174" s="5" t="s">
        <v>18</v>
      </c>
      <c r="C2174" s="2" t="s">
        <v>99</v>
      </c>
      <c r="D2174" s="2"/>
      <c r="E2174" s="2" t="s">
        <v>2806</v>
      </c>
      <c r="F2174" s="2"/>
      <c r="G2174" s="3">
        <v>46259</v>
      </c>
      <c r="H2174" s="2" t="s">
        <v>9257</v>
      </c>
      <c r="I2174" s="3">
        <v>46259</v>
      </c>
      <c r="J2174" s="2" t="s">
        <v>9258</v>
      </c>
      <c r="K2174" s="2"/>
      <c r="L2174" s="2"/>
      <c r="M2174" s="2" t="s">
        <v>90</v>
      </c>
      <c r="N2174" s="3"/>
      <c r="O2174" s="2" t="s">
        <v>9259</v>
      </c>
      <c r="P2174" s="2"/>
      <c r="Q2174" s="2" t="s">
        <v>24</v>
      </c>
      <c r="R2174" s="2" t="s">
        <v>24</v>
      </c>
      <c r="S2174" s="2"/>
      <c r="T2174" s="3"/>
      <c r="U2174" s="2"/>
      <c r="V2174" s="2"/>
      <c r="W2174" s="2" t="s">
        <v>687</v>
      </c>
      <c r="X2174" s="2" t="s">
        <v>91</v>
      </c>
      <c r="Y2174" s="2" t="s">
        <v>519</v>
      </c>
      <c r="Z2174" s="2" t="s">
        <v>92</v>
      </c>
      <c r="AA2174" s="2" t="s">
        <v>90</v>
      </c>
      <c r="AB2174" s="2"/>
      <c r="AC2174" s="2" t="s">
        <v>93</v>
      </c>
      <c r="AD2174" s="2">
        <v>1</v>
      </c>
      <c r="AE2174" s="2" t="s">
        <v>105</v>
      </c>
      <c r="AF2174" s="2" t="s">
        <v>484</v>
      </c>
      <c r="AG2174" s="2" t="s">
        <v>103</v>
      </c>
      <c r="AH2174" s="2" t="s">
        <v>106</v>
      </c>
      <c r="AI2174" s="2" t="s">
        <v>119</v>
      </c>
      <c r="AJ2174" s="2" t="s">
        <v>120</v>
      </c>
      <c r="AK2174" s="2" t="s">
        <v>121</v>
      </c>
      <c r="AL2174" s="2" t="s">
        <v>103</v>
      </c>
      <c r="AM2174" s="2" t="s">
        <v>122</v>
      </c>
      <c r="AN2174" s="2"/>
      <c r="AO2174" s="22">
        <v>0</v>
      </c>
      <c r="AP2174" s="22">
        <v>0</v>
      </c>
      <c r="AQ2174" s="22">
        <v>0</v>
      </c>
      <c r="AR2174" s="22">
        <v>0</v>
      </c>
      <c r="AS2174" s="25">
        <v>16500</v>
      </c>
      <c r="AT2174" s="25">
        <v>0</v>
      </c>
      <c r="AU2174" s="25">
        <v>18455</v>
      </c>
      <c r="AV2174" s="25">
        <v>0</v>
      </c>
      <c r="AW2174" s="25">
        <v>16500</v>
      </c>
      <c r="AX2174" s="25">
        <v>18455</v>
      </c>
      <c r="AY2174" s="25">
        <v>1955</v>
      </c>
    </row>
    <row r="2175" spans="2:51" hidden="1">
      <c r="B2175" s="5" t="s">
        <v>18</v>
      </c>
      <c r="C2175" s="2" t="s">
        <v>99</v>
      </c>
      <c r="D2175" s="2"/>
      <c r="E2175" s="2" t="s">
        <v>2806</v>
      </c>
      <c r="F2175" s="2"/>
      <c r="G2175" s="3">
        <v>46259</v>
      </c>
      <c r="H2175" s="2" t="s">
        <v>9260</v>
      </c>
      <c r="I2175" s="3">
        <v>46259</v>
      </c>
      <c r="J2175" s="2" t="s">
        <v>9261</v>
      </c>
      <c r="K2175" s="2"/>
      <c r="L2175" s="2"/>
      <c r="M2175" s="2" t="s">
        <v>90</v>
      </c>
      <c r="N2175" s="3"/>
      <c r="O2175" s="2" t="s">
        <v>9262</v>
      </c>
      <c r="P2175" s="2"/>
      <c r="Q2175" s="2" t="s">
        <v>24</v>
      </c>
      <c r="R2175" s="2" t="s">
        <v>24</v>
      </c>
      <c r="S2175" s="2"/>
      <c r="T2175" s="3"/>
      <c r="U2175" s="2"/>
      <c r="V2175" s="2"/>
      <c r="W2175" s="2" t="s">
        <v>687</v>
      </c>
      <c r="X2175" s="2" t="s">
        <v>91</v>
      </c>
      <c r="Y2175" s="2" t="s">
        <v>519</v>
      </c>
      <c r="Z2175" s="2" t="s">
        <v>92</v>
      </c>
      <c r="AA2175" s="2" t="s">
        <v>90</v>
      </c>
      <c r="AB2175" s="2"/>
      <c r="AC2175" s="2" t="s">
        <v>93</v>
      </c>
      <c r="AD2175" s="2">
        <v>1</v>
      </c>
      <c r="AE2175" s="2" t="s">
        <v>105</v>
      </c>
      <c r="AF2175" s="2" t="s">
        <v>484</v>
      </c>
      <c r="AG2175" s="2" t="s">
        <v>103</v>
      </c>
      <c r="AH2175" s="2" t="s">
        <v>106</v>
      </c>
      <c r="AI2175" s="2" t="s">
        <v>119</v>
      </c>
      <c r="AJ2175" s="2" t="s">
        <v>120</v>
      </c>
      <c r="AK2175" s="2" t="s">
        <v>121</v>
      </c>
      <c r="AL2175" s="2" t="s">
        <v>103</v>
      </c>
      <c r="AM2175" s="2" t="s">
        <v>122</v>
      </c>
      <c r="AN2175" s="2"/>
      <c r="AO2175" s="22">
        <v>0</v>
      </c>
      <c r="AP2175" s="22">
        <v>0</v>
      </c>
      <c r="AQ2175" s="22">
        <v>0</v>
      </c>
      <c r="AR2175" s="22">
        <v>0</v>
      </c>
      <c r="AS2175" s="25">
        <v>16500</v>
      </c>
      <c r="AT2175" s="25">
        <v>0</v>
      </c>
      <c r="AU2175" s="25">
        <v>18455</v>
      </c>
      <c r="AV2175" s="25">
        <v>0</v>
      </c>
      <c r="AW2175" s="25">
        <v>16500</v>
      </c>
      <c r="AX2175" s="25">
        <v>18455</v>
      </c>
      <c r="AY2175" s="25">
        <v>1955</v>
      </c>
    </row>
    <row r="2176" spans="2:51" hidden="1">
      <c r="B2176" s="5" t="s">
        <v>18</v>
      </c>
      <c r="C2176" s="2" t="s">
        <v>99</v>
      </c>
      <c r="D2176" s="2" t="s">
        <v>100</v>
      </c>
      <c r="E2176" s="2" t="s">
        <v>2436</v>
      </c>
      <c r="F2176" s="2"/>
      <c r="G2176" s="3">
        <v>46259</v>
      </c>
      <c r="H2176" s="2" t="s">
        <v>9263</v>
      </c>
      <c r="I2176" s="3">
        <v>46259</v>
      </c>
      <c r="J2176" s="2" t="s">
        <v>9264</v>
      </c>
      <c r="K2176" s="2"/>
      <c r="L2176" s="2"/>
      <c r="M2176" s="2" t="s">
        <v>90</v>
      </c>
      <c r="N2176" s="3"/>
      <c r="O2176" s="2" t="s">
        <v>9265</v>
      </c>
      <c r="P2176" s="2"/>
      <c r="Q2176" s="2" t="s">
        <v>24</v>
      </c>
      <c r="R2176" s="2" t="s">
        <v>24</v>
      </c>
      <c r="S2176" s="2"/>
      <c r="T2176" s="3"/>
      <c r="U2176" s="2"/>
      <c r="V2176" s="2"/>
      <c r="W2176" s="2" t="s">
        <v>491</v>
      </c>
      <c r="X2176" s="2" t="s">
        <v>118</v>
      </c>
      <c r="Y2176" s="2" t="s">
        <v>519</v>
      </c>
      <c r="Z2176" s="2" t="s">
        <v>92</v>
      </c>
      <c r="AA2176" s="2" t="s">
        <v>90</v>
      </c>
      <c r="AB2176" s="2"/>
      <c r="AC2176" s="2" t="s">
        <v>93</v>
      </c>
      <c r="AD2176" s="2">
        <v>1</v>
      </c>
      <c r="AE2176" s="2" t="s">
        <v>105</v>
      </c>
      <c r="AF2176" s="2" t="s">
        <v>484</v>
      </c>
      <c r="AG2176" s="2" t="s">
        <v>103</v>
      </c>
      <c r="AH2176" s="2" t="s">
        <v>106</v>
      </c>
      <c r="AI2176" s="2" t="s">
        <v>119</v>
      </c>
      <c r="AJ2176" s="2" t="s">
        <v>120</v>
      </c>
      <c r="AK2176" s="2" t="s">
        <v>121</v>
      </c>
      <c r="AL2176" s="2" t="s">
        <v>103</v>
      </c>
      <c r="AM2176" s="2" t="s">
        <v>122</v>
      </c>
      <c r="AN2176" s="2"/>
      <c r="AO2176" s="22">
        <v>0</v>
      </c>
      <c r="AP2176" s="22">
        <v>0</v>
      </c>
      <c r="AQ2176" s="22">
        <v>0</v>
      </c>
      <c r="AR2176" s="22">
        <v>0</v>
      </c>
      <c r="AS2176" s="25">
        <v>16500</v>
      </c>
      <c r="AT2176" s="25">
        <v>0</v>
      </c>
      <c r="AU2176" s="25">
        <v>18455</v>
      </c>
      <c r="AV2176" s="25">
        <v>0</v>
      </c>
      <c r="AW2176" s="25">
        <v>16500</v>
      </c>
      <c r="AX2176" s="25">
        <v>18455</v>
      </c>
      <c r="AY2176" s="25">
        <v>1955</v>
      </c>
    </row>
    <row r="2177" spans="2:51" hidden="1">
      <c r="B2177" s="5" t="s">
        <v>18</v>
      </c>
      <c r="C2177" s="2" t="s">
        <v>99</v>
      </c>
      <c r="D2177" s="2"/>
      <c r="E2177" s="2"/>
      <c r="F2177" s="2"/>
      <c r="G2177" s="3">
        <v>46259</v>
      </c>
      <c r="H2177" s="2" t="s">
        <v>9266</v>
      </c>
      <c r="I2177" s="3">
        <v>46259</v>
      </c>
      <c r="J2177" s="2" t="s">
        <v>9267</v>
      </c>
      <c r="K2177" s="2"/>
      <c r="L2177" s="2"/>
      <c r="M2177" s="2" t="s">
        <v>90</v>
      </c>
      <c r="N2177" s="3"/>
      <c r="O2177" s="2" t="s">
        <v>9268</v>
      </c>
      <c r="P2177" s="2"/>
      <c r="Q2177" s="2" t="s">
        <v>34</v>
      </c>
      <c r="R2177" s="2" t="s">
        <v>34</v>
      </c>
      <c r="S2177" s="2"/>
      <c r="T2177" s="3"/>
      <c r="U2177" s="2"/>
      <c r="V2177" s="2"/>
      <c r="W2177" s="2" t="s">
        <v>9269</v>
      </c>
      <c r="X2177" s="2" t="s">
        <v>113</v>
      </c>
      <c r="Y2177" s="2" t="s">
        <v>573</v>
      </c>
      <c r="Z2177" s="2" t="s">
        <v>92</v>
      </c>
      <c r="AA2177" s="2" t="s">
        <v>90</v>
      </c>
      <c r="AB2177" s="2"/>
      <c r="AC2177" s="2" t="s">
        <v>114</v>
      </c>
      <c r="AD2177" s="2">
        <v>1</v>
      </c>
      <c r="AE2177" s="2" t="s">
        <v>212</v>
      </c>
      <c r="AF2177" s="2" t="s">
        <v>213</v>
      </c>
      <c r="AG2177" s="2" t="s">
        <v>103</v>
      </c>
      <c r="AH2177" s="2" t="s">
        <v>214</v>
      </c>
      <c r="AI2177" s="2" t="s">
        <v>215</v>
      </c>
      <c r="AJ2177" s="2" t="s">
        <v>179</v>
      </c>
      <c r="AK2177" s="2" t="s">
        <v>8</v>
      </c>
      <c r="AL2177" s="2" t="s">
        <v>8</v>
      </c>
      <c r="AM2177" s="2" t="s">
        <v>712</v>
      </c>
      <c r="AN2177" s="2"/>
      <c r="AO2177" s="22">
        <v>0</v>
      </c>
      <c r="AP2177" s="22">
        <v>0</v>
      </c>
      <c r="AQ2177" s="22">
        <v>0</v>
      </c>
      <c r="AR2177" s="22">
        <v>0</v>
      </c>
      <c r="AS2177" s="25">
        <v>23000</v>
      </c>
      <c r="AT2177" s="25">
        <v>0</v>
      </c>
      <c r="AU2177" s="25">
        <v>31617</v>
      </c>
      <c r="AV2177" s="25">
        <v>0</v>
      </c>
      <c r="AW2177" s="25">
        <v>23000</v>
      </c>
      <c r="AX2177" s="25">
        <v>31617</v>
      </c>
      <c r="AY2177" s="25">
        <v>8617</v>
      </c>
    </row>
    <row r="2178" spans="2:51" hidden="1">
      <c r="B2178" s="5" t="s">
        <v>20</v>
      </c>
      <c r="C2178" s="2" t="s">
        <v>144</v>
      </c>
      <c r="D2178" s="2"/>
      <c r="E2178" s="2"/>
      <c r="F2178" s="2"/>
      <c r="G2178" s="3">
        <v>46259</v>
      </c>
      <c r="H2178" s="2" t="s">
        <v>9270</v>
      </c>
      <c r="I2178" s="3">
        <v>46259</v>
      </c>
      <c r="J2178" s="2" t="s">
        <v>9271</v>
      </c>
      <c r="K2178" s="2"/>
      <c r="L2178" s="2"/>
      <c r="M2178" s="2" t="s">
        <v>90</v>
      </c>
      <c r="N2178" s="3"/>
      <c r="O2178" s="2"/>
      <c r="P2178" s="2"/>
      <c r="Q2178" s="2" t="s">
        <v>26</v>
      </c>
      <c r="R2178" s="2" t="s">
        <v>26</v>
      </c>
      <c r="S2178" s="2" t="s">
        <v>26</v>
      </c>
      <c r="T2178" s="3">
        <v>46259</v>
      </c>
      <c r="U2178" s="2" t="s">
        <v>9272</v>
      </c>
      <c r="V2178" s="2" t="s">
        <v>9273</v>
      </c>
      <c r="W2178" s="2" t="s">
        <v>549</v>
      </c>
      <c r="X2178" s="2" t="s">
        <v>113</v>
      </c>
      <c r="Y2178" s="2" t="s">
        <v>546</v>
      </c>
      <c r="Z2178" s="2" t="s">
        <v>92</v>
      </c>
      <c r="AA2178" s="2" t="s">
        <v>90</v>
      </c>
      <c r="AB2178" s="2"/>
      <c r="AC2178" s="2" t="s">
        <v>93</v>
      </c>
      <c r="AD2178" s="2">
        <v>1</v>
      </c>
      <c r="AE2178" s="2" t="s">
        <v>353</v>
      </c>
      <c r="AF2178" s="2" t="s">
        <v>354</v>
      </c>
      <c r="AG2178" s="2" t="s">
        <v>103</v>
      </c>
      <c r="AH2178" s="2" t="s">
        <v>2</v>
      </c>
      <c r="AI2178" s="2" t="s">
        <v>355</v>
      </c>
      <c r="AJ2178" s="2" t="s">
        <v>611</v>
      </c>
      <c r="AK2178" s="2" t="s">
        <v>611</v>
      </c>
      <c r="AL2178" s="2" t="s">
        <v>103</v>
      </c>
      <c r="AM2178" s="2" t="s">
        <v>2</v>
      </c>
      <c r="AN2178" s="2" t="s">
        <v>1046</v>
      </c>
      <c r="AO2178" s="22">
        <v>0</v>
      </c>
      <c r="AP2178" s="22">
        <v>0</v>
      </c>
      <c r="AQ2178" s="22">
        <v>0</v>
      </c>
      <c r="AR2178" s="22">
        <v>0</v>
      </c>
      <c r="AS2178" s="25">
        <v>15496</v>
      </c>
      <c r="AT2178" s="25">
        <v>0</v>
      </c>
      <c r="AU2178" s="25">
        <v>17368</v>
      </c>
      <c r="AV2178" s="25">
        <v>0</v>
      </c>
      <c r="AW2178" s="25">
        <v>15496</v>
      </c>
      <c r="AX2178" s="25">
        <v>17368</v>
      </c>
      <c r="AY2178" s="25">
        <v>1872</v>
      </c>
    </row>
    <row r="2179" spans="2:51" hidden="1">
      <c r="B2179" s="5" t="s">
        <v>20</v>
      </c>
      <c r="C2179" s="2" t="s">
        <v>144</v>
      </c>
      <c r="D2179" s="2"/>
      <c r="E2179" s="2"/>
      <c r="F2179" s="2"/>
      <c r="G2179" s="3">
        <v>46259</v>
      </c>
      <c r="H2179" s="2" t="s">
        <v>9274</v>
      </c>
      <c r="I2179" s="3">
        <v>46259</v>
      </c>
      <c r="J2179" s="2" t="s">
        <v>9275</v>
      </c>
      <c r="K2179" s="2"/>
      <c r="L2179" s="2"/>
      <c r="M2179" s="2" t="s">
        <v>90</v>
      </c>
      <c r="N2179" s="3"/>
      <c r="O2179" s="2"/>
      <c r="P2179" s="2"/>
      <c r="Q2179" s="2" t="s">
        <v>917</v>
      </c>
      <c r="R2179" s="2" t="s">
        <v>917</v>
      </c>
      <c r="S2179" s="2" t="s">
        <v>917</v>
      </c>
      <c r="T2179" s="3">
        <v>46259</v>
      </c>
      <c r="U2179" s="2" t="s">
        <v>9276</v>
      </c>
      <c r="V2179" s="2" t="s">
        <v>9277</v>
      </c>
      <c r="W2179" s="2" t="s">
        <v>9278</v>
      </c>
      <c r="X2179" s="2" t="s">
        <v>113</v>
      </c>
      <c r="Y2179" s="2" t="s">
        <v>38</v>
      </c>
      <c r="Z2179" s="2" t="s">
        <v>92</v>
      </c>
      <c r="AA2179" s="2" t="s">
        <v>90</v>
      </c>
      <c r="AB2179" s="2"/>
      <c r="AC2179" s="2" t="s">
        <v>93</v>
      </c>
      <c r="AD2179" s="2">
        <v>1</v>
      </c>
      <c r="AE2179" s="2" t="s">
        <v>145</v>
      </c>
      <c r="AF2179" s="2" t="s">
        <v>146</v>
      </c>
      <c r="AG2179" s="2" t="s">
        <v>103</v>
      </c>
      <c r="AH2179" s="2" t="s">
        <v>2</v>
      </c>
      <c r="AI2179" s="2" t="s">
        <v>147</v>
      </c>
      <c r="AJ2179" s="2" t="s">
        <v>320</v>
      </c>
      <c r="AK2179" s="2" t="s">
        <v>320</v>
      </c>
      <c r="AL2179" s="2" t="s">
        <v>103</v>
      </c>
      <c r="AM2179" s="2" t="s">
        <v>281</v>
      </c>
      <c r="AN2179" s="2"/>
      <c r="AO2179" s="22">
        <v>0</v>
      </c>
      <c r="AP2179" s="22">
        <v>0</v>
      </c>
      <c r="AQ2179" s="22">
        <v>0</v>
      </c>
      <c r="AR2179" s="22">
        <v>0</v>
      </c>
      <c r="AS2179" s="25">
        <v>19200</v>
      </c>
      <c r="AT2179" s="25">
        <v>0</v>
      </c>
      <c r="AU2179" s="25">
        <v>26016</v>
      </c>
      <c r="AV2179" s="25">
        <v>0</v>
      </c>
      <c r="AW2179" s="25">
        <v>19200</v>
      </c>
      <c r="AX2179" s="25">
        <v>26016</v>
      </c>
      <c r="AY2179" s="25">
        <v>6816</v>
      </c>
    </row>
    <row r="2180" spans="2:51" hidden="1">
      <c r="B2180" s="5" t="s">
        <v>20</v>
      </c>
      <c r="C2180" s="2" t="s">
        <v>144</v>
      </c>
      <c r="D2180" s="2" t="s">
        <v>100</v>
      </c>
      <c r="E2180" s="2"/>
      <c r="F2180" s="2"/>
      <c r="G2180" s="3">
        <v>46259</v>
      </c>
      <c r="H2180" s="2" t="s">
        <v>9279</v>
      </c>
      <c r="I2180" s="3">
        <v>46259</v>
      </c>
      <c r="J2180" s="2" t="s">
        <v>9280</v>
      </c>
      <c r="K2180" s="2"/>
      <c r="L2180" s="2"/>
      <c r="M2180" s="2" t="s">
        <v>90</v>
      </c>
      <c r="N2180" s="3"/>
      <c r="O2180" s="2"/>
      <c r="P2180" s="2"/>
      <c r="Q2180" s="2" t="s">
        <v>28</v>
      </c>
      <c r="R2180" s="2" t="s">
        <v>28</v>
      </c>
      <c r="S2180" s="2" t="s">
        <v>28</v>
      </c>
      <c r="T2180" s="3">
        <v>46259</v>
      </c>
      <c r="U2180" s="2" t="s">
        <v>9281</v>
      </c>
      <c r="V2180" s="2" t="s">
        <v>9282</v>
      </c>
      <c r="W2180" s="2" t="s">
        <v>1074</v>
      </c>
      <c r="X2180" s="2" t="s">
        <v>113</v>
      </c>
      <c r="Y2180" s="2" t="s">
        <v>943</v>
      </c>
      <c r="Z2180" s="2" t="s">
        <v>92</v>
      </c>
      <c r="AA2180" s="2" t="s">
        <v>90</v>
      </c>
      <c r="AB2180" s="2"/>
      <c r="AC2180" s="2" t="s">
        <v>114</v>
      </c>
      <c r="AD2180" s="2">
        <v>1</v>
      </c>
      <c r="AE2180" s="2" t="s">
        <v>403</v>
      </c>
      <c r="AF2180" s="2" t="s">
        <v>403</v>
      </c>
      <c r="AG2180" s="2" t="s">
        <v>103</v>
      </c>
      <c r="AH2180" s="2" t="s">
        <v>7</v>
      </c>
      <c r="AI2180" s="2"/>
      <c r="AJ2180" s="2" t="s">
        <v>266</v>
      </c>
      <c r="AK2180" s="2" t="s">
        <v>267</v>
      </c>
      <c r="AL2180" s="2" t="s">
        <v>126</v>
      </c>
      <c r="AM2180" s="2" t="s">
        <v>132</v>
      </c>
      <c r="AN2180" s="2" t="s">
        <v>374</v>
      </c>
      <c r="AO2180" s="22">
        <v>0</v>
      </c>
      <c r="AP2180" s="22">
        <v>0</v>
      </c>
      <c r="AQ2180" s="22">
        <v>0</v>
      </c>
      <c r="AR2180" s="22">
        <v>0</v>
      </c>
      <c r="AS2180" s="25">
        <v>3000</v>
      </c>
      <c r="AT2180" s="25">
        <v>0</v>
      </c>
      <c r="AU2180" s="25">
        <v>3497</v>
      </c>
      <c r="AV2180" s="25">
        <v>0</v>
      </c>
      <c r="AW2180" s="25">
        <v>3000</v>
      </c>
      <c r="AX2180" s="25">
        <v>3497</v>
      </c>
      <c r="AY2180" s="25">
        <v>497</v>
      </c>
    </row>
    <row r="2181" spans="2:51" hidden="1">
      <c r="B2181" s="5" t="s">
        <v>20</v>
      </c>
      <c r="C2181" s="2" t="s">
        <v>144</v>
      </c>
      <c r="D2181" s="2" t="s">
        <v>100</v>
      </c>
      <c r="E2181" s="2"/>
      <c r="F2181" s="2"/>
      <c r="G2181" s="3">
        <v>46259</v>
      </c>
      <c r="H2181" s="2" t="s">
        <v>9283</v>
      </c>
      <c r="I2181" s="3">
        <v>46259</v>
      </c>
      <c r="J2181" s="2" t="s">
        <v>9284</v>
      </c>
      <c r="K2181" s="2"/>
      <c r="L2181" s="2"/>
      <c r="M2181" s="2" t="s">
        <v>90</v>
      </c>
      <c r="N2181" s="3"/>
      <c r="O2181" s="2"/>
      <c r="P2181" s="2"/>
      <c r="Q2181" s="2" t="s">
        <v>28</v>
      </c>
      <c r="R2181" s="2" t="s">
        <v>28</v>
      </c>
      <c r="S2181" s="2" t="s">
        <v>28</v>
      </c>
      <c r="T2181" s="3">
        <v>46259</v>
      </c>
      <c r="U2181" s="2" t="s">
        <v>9285</v>
      </c>
      <c r="V2181" s="2" t="s">
        <v>9286</v>
      </c>
      <c r="W2181" s="2" t="s">
        <v>1074</v>
      </c>
      <c r="X2181" s="2" t="s">
        <v>113</v>
      </c>
      <c r="Y2181" s="2" t="s">
        <v>943</v>
      </c>
      <c r="Z2181" s="2" t="s">
        <v>92</v>
      </c>
      <c r="AA2181" s="2" t="s">
        <v>90</v>
      </c>
      <c r="AB2181" s="2"/>
      <c r="AC2181" s="2" t="s">
        <v>114</v>
      </c>
      <c r="AD2181" s="2">
        <v>1</v>
      </c>
      <c r="AE2181" s="2" t="s">
        <v>403</v>
      </c>
      <c r="AF2181" s="2" t="s">
        <v>403</v>
      </c>
      <c r="AG2181" s="2" t="s">
        <v>103</v>
      </c>
      <c r="AH2181" s="2" t="s">
        <v>7</v>
      </c>
      <c r="AI2181" s="2"/>
      <c r="AJ2181" s="2" t="s">
        <v>266</v>
      </c>
      <c r="AK2181" s="2" t="s">
        <v>267</v>
      </c>
      <c r="AL2181" s="2" t="s">
        <v>126</v>
      </c>
      <c r="AM2181" s="2" t="s">
        <v>132</v>
      </c>
      <c r="AN2181" s="2" t="s">
        <v>374</v>
      </c>
      <c r="AO2181" s="22">
        <v>0</v>
      </c>
      <c r="AP2181" s="22">
        <v>0</v>
      </c>
      <c r="AQ2181" s="22">
        <v>0</v>
      </c>
      <c r="AR2181" s="22">
        <v>0</v>
      </c>
      <c r="AS2181" s="25">
        <v>3000</v>
      </c>
      <c r="AT2181" s="25">
        <v>0</v>
      </c>
      <c r="AU2181" s="25">
        <v>3496</v>
      </c>
      <c r="AV2181" s="25">
        <v>0</v>
      </c>
      <c r="AW2181" s="25">
        <v>3000</v>
      </c>
      <c r="AX2181" s="25">
        <v>3496</v>
      </c>
      <c r="AY2181" s="25">
        <v>496</v>
      </c>
    </row>
    <row r="2182" spans="2:51" hidden="1">
      <c r="B2182" s="5" t="s">
        <v>20</v>
      </c>
      <c r="C2182" s="2" t="s">
        <v>144</v>
      </c>
      <c r="D2182" s="2" t="s">
        <v>100</v>
      </c>
      <c r="E2182" s="2"/>
      <c r="F2182" s="2"/>
      <c r="G2182" s="3">
        <v>46259</v>
      </c>
      <c r="H2182" s="2" t="s">
        <v>9287</v>
      </c>
      <c r="I2182" s="3">
        <v>46259</v>
      </c>
      <c r="J2182" s="2" t="s">
        <v>9288</v>
      </c>
      <c r="K2182" s="2"/>
      <c r="L2182" s="2"/>
      <c r="M2182" s="2" t="s">
        <v>90</v>
      </c>
      <c r="N2182" s="3"/>
      <c r="O2182" s="2"/>
      <c r="P2182" s="2"/>
      <c r="Q2182" s="2" t="s">
        <v>28</v>
      </c>
      <c r="R2182" s="2" t="s">
        <v>28</v>
      </c>
      <c r="S2182" s="2" t="s">
        <v>28</v>
      </c>
      <c r="T2182" s="3">
        <v>46259</v>
      </c>
      <c r="U2182" s="2" t="s">
        <v>9289</v>
      </c>
      <c r="V2182" s="2" t="s">
        <v>9290</v>
      </c>
      <c r="W2182" s="2" t="s">
        <v>1074</v>
      </c>
      <c r="X2182" s="2" t="s">
        <v>113</v>
      </c>
      <c r="Y2182" s="2" t="s">
        <v>943</v>
      </c>
      <c r="Z2182" s="2" t="s">
        <v>92</v>
      </c>
      <c r="AA2182" s="2" t="s">
        <v>90</v>
      </c>
      <c r="AB2182" s="2"/>
      <c r="AC2182" s="2" t="s">
        <v>114</v>
      </c>
      <c r="AD2182" s="2">
        <v>1</v>
      </c>
      <c r="AE2182" s="2" t="s">
        <v>403</v>
      </c>
      <c r="AF2182" s="2" t="s">
        <v>403</v>
      </c>
      <c r="AG2182" s="2" t="s">
        <v>103</v>
      </c>
      <c r="AH2182" s="2" t="s">
        <v>7</v>
      </c>
      <c r="AI2182" s="2"/>
      <c r="AJ2182" s="2" t="s">
        <v>266</v>
      </c>
      <c r="AK2182" s="2" t="s">
        <v>267</v>
      </c>
      <c r="AL2182" s="2" t="s">
        <v>126</v>
      </c>
      <c r="AM2182" s="2" t="s">
        <v>132</v>
      </c>
      <c r="AN2182" s="2" t="s">
        <v>324</v>
      </c>
      <c r="AO2182" s="22">
        <v>0</v>
      </c>
      <c r="AP2182" s="22">
        <v>0</v>
      </c>
      <c r="AQ2182" s="22">
        <v>0</v>
      </c>
      <c r="AR2182" s="22">
        <v>0</v>
      </c>
      <c r="AS2182" s="25">
        <v>3000</v>
      </c>
      <c r="AT2182" s="25">
        <v>0</v>
      </c>
      <c r="AU2182" s="25">
        <v>3496</v>
      </c>
      <c r="AV2182" s="25">
        <v>0</v>
      </c>
      <c r="AW2182" s="25">
        <v>3000</v>
      </c>
      <c r="AX2182" s="25">
        <v>3496</v>
      </c>
      <c r="AY2182" s="25">
        <v>496</v>
      </c>
    </row>
    <row r="2183" spans="2:51" hidden="1">
      <c r="B2183" s="5" t="s">
        <v>20</v>
      </c>
      <c r="C2183" s="2" t="s">
        <v>144</v>
      </c>
      <c r="D2183" s="2"/>
      <c r="E2183" s="2"/>
      <c r="F2183" s="2"/>
      <c r="G2183" s="3">
        <v>46259</v>
      </c>
      <c r="H2183" s="2" t="s">
        <v>9291</v>
      </c>
      <c r="I2183" s="3">
        <v>46259</v>
      </c>
      <c r="J2183" s="2" t="s">
        <v>9292</v>
      </c>
      <c r="K2183" s="2"/>
      <c r="L2183" s="2"/>
      <c r="M2183" s="2" t="s">
        <v>90</v>
      </c>
      <c r="N2183" s="3"/>
      <c r="O2183" s="2"/>
      <c r="P2183" s="2"/>
      <c r="Q2183" s="2" t="s">
        <v>37</v>
      </c>
      <c r="R2183" s="2" t="s">
        <v>37</v>
      </c>
      <c r="S2183" s="2" t="s">
        <v>37</v>
      </c>
      <c r="T2183" s="3">
        <v>46259</v>
      </c>
      <c r="U2183" s="2" t="s">
        <v>9293</v>
      </c>
      <c r="V2183" s="2" t="s">
        <v>9294</v>
      </c>
      <c r="W2183" s="2" t="s">
        <v>9295</v>
      </c>
      <c r="X2183" s="2" t="s">
        <v>113</v>
      </c>
      <c r="Y2183" s="2" t="s">
        <v>356</v>
      </c>
      <c r="Z2183" s="2" t="s">
        <v>92</v>
      </c>
      <c r="AA2183" s="2" t="s">
        <v>90</v>
      </c>
      <c r="AB2183" s="2"/>
      <c r="AC2183" s="2" t="s">
        <v>93</v>
      </c>
      <c r="AD2183" s="2">
        <v>1</v>
      </c>
      <c r="AE2183" s="2" t="s">
        <v>352</v>
      </c>
      <c r="AF2183" s="2" t="s">
        <v>352</v>
      </c>
      <c r="AG2183" s="2" t="s">
        <v>103</v>
      </c>
      <c r="AH2183" s="2"/>
      <c r="AI2183" s="2"/>
      <c r="AJ2183" s="2" t="s">
        <v>329</v>
      </c>
      <c r="AK2183" s="2" t="s">
        <v>329</v>
      </c>
      <c r="AL2183" s="2" t="s">
        <v>103</v>
      </c>
      <c r="AM2183" s="2"/>
      <c r="AN2183" s="2"/>
      <c r="AO2183" s="22">
        <v>0</v>
      </c>
      <c r="AP2183" s="22">
        <v>0</v>
      </c>
      <c r="AQ2183" s="22">
        <v>0</v>
      </c>
      <c r="AR2183" s="22">
        <v>0</v>
      </c>
      <c r="AS2183" s="25">
        <v>7735</v>
      </c>
      <c r="AT2183" s="25">
        <v>0</v>
      </c>
      <c r="AU2183" s="25">
        <v>9834</v>
      </c>
      <c r="AV2183" s="25">
        <v>0</v>
      </c>
      <c r="AW2183" s="25">
        <v>7735</v>
      </c>
      <c r="AX2183" s="25">
        <v>9834</v>
      </c>
      <c r="AY2183" s="25">
        <v>2099</v>
      </c>
    </row>
    <row r="2184" spans="2:51" hidden="1">
      <c r="B2184" s="5" t="s">
        <v>20</v>
      </c>
      <c r="C2184" s="2" t="s">
        <v>144</v>
      </c>
      <c r="D2184" s="2"/>
      <c r="E2184" s="2"/>
      <c r="F2184" s="2"/>
      <c r="G2184" s="3">
        <v>46259</v>
      </c>
      <c r="H2184" s="2" t="s">
        <v>9296</v>
      </c>
      <c r="I2184" s="3">
        <v>46259</v>
      </c>
      <c r="J2184" s="2" t="s">
        <v>9297</v>
      </c>
      <c r="K2184" s="2"/>
      <c r="L2184" s="2"/>
      <c r="M2184" s="2" t="s">
        <v>90</v>
      </c>
      <c r="N2184" s="3"/>
      <c r="O2184" s="2"/>
      <c r="P2184" s="2"/>
      <c r="Q2184" s="2" t="s">
        <v>27</v>
      </c>
      <c r="R2184" s="2" t="s">
        <v>27</v>
      </c>
      <c r="S2184" s="2" t="s">
        <v>27</v>
      </c>
      <c r="T2184" s="3">
        <v>46259</v>
      </c>
      <c r="U2184" s="2" t="s">
        <v>9298</v>
      </c>
      <c r="V2184" s="2" t="s">
        <v>9299</v>
      </c>
      <c r="W2184" s="2" t="s">
        <v>9300</v>
      </c>
      <c r="X2184" s="2" t="s">
        <v>113</v>
      </c>
      <c r="Y2184" s="2" t="s">
        <v>356</v>
      </c>
      <c r="Z2184" s="2" t="s">
        <v>92</v>
      </c>
      <c r="AA2184" s="2" t="s">
        <v>90</v>
      </c>
      <c r="AB2184" s="2"/>
      <c r="AC2184" s="2" t="s">
        <v>114</v>
      </c>
      <c r="AD2184" s="2">
        <v>1</v>
      </c>
      <c r="AE2184" s="2" t="s">
        <v>352</v>
      </c>
      <c r="AF2184" s="2" t="s">
        <v>352</v>
      </c>
      <c r="AG2184" s="2" t="s">
        <v>103</v>
      </c>
      <c r="AH2184" s="2"/>
      <c r="AI2184" s="2"/>
      <c r="AJ2184" s="2" t="s">
        <v>259</v>
      </c>
      <c r="AK2184" s="2" t="s">
        <v>259</v>
      </c>
      <c r="AL2184" s="2" t="s">
        <v>129</v>
      </c>
      <c r="AM2184" s="2" t="s">
        <v>150</v>
      </c>
      <c r="AN2184" s="2"/>
      <c r="AO2184" s="22">
        <v>0</v>
      </c>
      <c r="AP2184" s="22">
        <v>0</v>
      </c>
      <c r="AQ2184" s="22">
        <v>0</v>
      </c>
      <c r="AR2184" s="22">
        <v>0</v>
      </c>
      <c r="AS2184" s="25">
        <v>6500</v>
      </c>
      <c r="AT2184" s="25">
        <v>0</v>
      </c>
      <c r="AU2184" s="25">
        <v>7612</v>
      </c>
      <c r="AV2184" s="25">
        <v>0</v>
      </c>
      <c r="AW2184" s="25">
        <v>6500</v>
      </c>
      <c r="AX2184" s="25">
        <v>7612</v>
      </c>
      <c r="AY2184" s="25">
        <v>1112</v>
      </c>
    </row>
    <row r="2185" spans="2:51" hidden="1">
      <c r="B2185" s="5" t="s">
        <v>20</v>
      </c>
      <c r="C2185" s="2" t="s">
        <v>144</v>
      </c>
      <c r="D2185" s="2"/>
      <c r="E2185" s="2"/>
      <c r="F2185" s="2"/>
      <c r="G2185" s="3">
        <v>46259</v>
      </c>
      <c r="H2185" s="2" t="s">
        <v>9301</v>
      </c>
      <c r="I2185" s="3">
        <v>46259</v>
      </c>
      <c r="J2185" s="2" t="s">
        <v>9302</v>
      </c>
      <c r="K2185" s="2"/>
      <c r="L2185" s="2"/>
      <c r="M2185" s="2" t="s">
        <v>90</v>
      </c>
      <c r="N2185" s="3"/>
      <c r="O2185" s="2"/>
      <c r="P2185" s="2"/>
      <c r="Q2185" s="2" t="s">
        <v>36</v>
      </c>
      <c r="R2185" s="2" t="s">
        <v>36</v>
      </c>
      <c r="S2185" s="2" t="s">
        <v>36</v>
      </c>
      <c r="T2185" s="3">
        <v>46259</v>
      </c>
      <c r="U2185" s="2" t="s">
        <v>9303</v>
      </c>
      <c r="V2185" s="2" t="s">
        <v>9304</v>
      </c>
      <c r="W2185" s="2" t="s">
        <v>1081</v>
      </c>
      <c r="X2185" s="2" t="s">
        <v>113</v>
      </c>
      <c r="Y2185" s="2" t="s">
        <v>784</v>
      </c>
      <c r="Z2185" s="2" t="s">
        <v>92</v>
      </c>
      <c r="AA2185" s="2" t="s">
        <v>90</v>
      </c>
      <c r="AB2185" s="2"/>
      <c r="AC2185" s="2" t="s">
        <v>114</v>
      </c>
      <c r="AD2185" s="2">
        <v>1</v>
      </c>
      <c r="AE2185" s="2" t="s">
        <v>127</v>
      </c>
      <c r="AF2185" s="2" t="s">
        <v>127</v>
      </c>
      <c r="AG2185" s="2" t="s">
        <v>126</v>
      </c>
      <c r="AH2185" s="2" t="s">
        <v>127</v>
      </c>
      <c r="AI2185" s="2"/>
      <c r="AJ2185" s="2" t="s">
        <v>217</v>
      </c>
      <c r="AK2185" s="2" t="s">
        <v>218</v>
      </c>
      <c r="AL2185" s="2" t="s">
        <v>129</v>
      </c>
      <c r="AM2185" s="2" t="s">
        <v>219</v>
      </c>
      <c r="AN2185" s="2" t="s">
        <v>396</v>
      </c>
      <c r="AO2185" s="22">
        <v>0</v>
      </c>
      <c r="AP2185" s="22">
        <v>0</v>
      </c>
      <c r="AQ2185" s="22">
        <v>0</v>
      </c>
      <c r="AR2185" s="22">
        <v>0</v>
      </c>
      <c r="AS2185" s="25">
        <v>311950</v>
      </c>
      <c r="AT2185" s="25">
        <v>0</v>
      </c>
      <c r="AU2185" s="25">
        <v>334275</v>
      </c>
      <c r="AV2185" s="25">
        <v>0</v>
      </c>
      <c r="AW2185" s="25">
        <v>311950</v>
      </c>
      <c r="AX2185" s="25">
        <v>334275</v>
      </c>
      <c r="AY2185" s="25">
        <v>22325</v>
      </c>
    </row>
    <row r="2186" spans="2:51" hidden="1">
      <c r="B2186" s="5" t="s">
        <v>20</v>
      </c>
      <c r="C2186" s="2" t="s">
        <v>144</v>
      </c>
      <c r="D2186" s="2"/>
      <c r="E2186" s="2"/>
      <c r="F2186" s="2"/>
      <c r="G2186" s="3">
        <v>46259</v>
      </c>
      <c r="H2186" s="2" t="s">
        <v>9305</v>
      </c>
      <c r="I2186" s="3">
        <v>46259</v>
      </c>
      <c r="J2186" s="2" t="s">
        <v>9306</v>
      </c>
      <c r="K2186" s="2"/>
      <c r="L2186" s="2"/>
      <c r="M2186" s="2" t="s">
        <v>90</v>
      </c>
      <c r="N2186" s="3"/>
      <c r="O2186" s="2"/>
      <c r="P2186" s="2"/>
      <c r="Q2186" s="2" t="s">
        <v>26</v>
      </c>
      <c r="R2186" s="2" t="s">
        <v>26</v>
      </c>
      <c r="S2186" s="2" t="s">
        <v>26</v>
      </c>
      <c r="T2186" s="3">
        <v>46259</v>
      </c>
      <c r="U2186" s="2" t="s">
        <v>9307</v>
      </c>
      <c r="V2186" s="2" t="s">
        <v>9308</v>
      </c>
      <c r="W2186" s="2" t="s">
        <v>549</v>
      </c>
      <c r="X2186" s="2" t="s">
        <v>113</v>
      </c>
      <c r="Y2186" s="2" t="s">
        <v>546</v>
      </c>
      <c r="Z2186" s="2" t="s">
        <v>92</v>
      </c>
      <c r="AA2186" s="2" t="s">
        <v>90</v>
      </c>
      <c r="AB2186" s="2"/>
      <c r="AC2186" s="2" t="s">
        <v>93</v>
      </c>
      <c r="AD2186" s="2">
        <v>1</v>
      </c>
      <c r="AE2186" s="2" t="s">
        <v>145</v>
      </c>
      <c r="AF2186" s="2" t="s">
        <v>146</v>
      </c>
      <c r="AG2186" s="2" t="s">
        <v>103</v>
      </c>
      <c r="AH2186" s="2" t="s">
        <v>2</v>
      </c>
      <c r="AI2186" s="2" t="s">
        <v>147</v>
      </c>
      <c r="AJ2186" s="2" t="s">
        <v>1234</v>
      </c>
      <c r="AK2186" s="2" t="s">
        <v>1235</v>
      </c>
      <c r="AL2186" s="2" t="s">
        <v>103</v>
      </c>
      <c r="AM2186" s="2" t="s">
        <v>2</v>
      </c>
      <c r="AN2186" s="2" t="s">
        <v>1237</v>
      </c>
      <c r="AO2186" s="22">
        <v>0</v>
      </c>
      <c r="AP2186" s="22">
        <v>0</v>
      </c>
      <c r="AQ2186" s="22">
        <v>0</v>
      </c>
      <c r="AR2186" s="22">
        <v>0</v>
      </c>
      <c r="AS2186" s="25">
        <v>38740</v>
      </c>
      <c r="AT2186" s="25">
        <v>0</v>
      </c>
      <c r="AU2186" s="25">
        <v>43420</v>
      </c>
      <c r="AV2186" s="25">
        <v>0</v>
      </c>
      <c r="AW2186" s="25">
        <v>38740</v>
      </c>
      <c r="AX2186" s="25">
        <v>43420</v>
      </c>
      <c r="AY2186" s="25">
        <v>4680</v>
      </c>
    </row>
    <row r="2187" spans="2:51" hidden="1">
      <c r="B2187" s="5" t="s">
        <v>20</v>
      </c>
      <c r="C2187" s="2" t="s">
        <v>144</v>
      </c>
      <c r="D2187" s="2"/>
      <c r="E2187" s="2"/>
      <c r="F2187" s="2"/>
      <c r="G2187" s="3">
        <v>46259</v>
      </c>
      <c r="H2187" s="2" t="s">
        <v>9309</v>
      </c>
      <c r="I2187" s="3">
        <v>46259</v>
      </c>
      <c r="J2187" s="2" t="s">
        <v>9310</v>
      </c>
      <c r="K2187" s="2"/>
      <c r="L2187" s="2"/>
      <c r="M2187" s="2" t="s">
        <v>90</v>
      </c>
      <c r="N2187" s="3"/>
      <c r="O2187" s="2"/>
      <c r="P2187" s="2"/>
      <c r="Q2187" s="2" t="s">
        <v>33</v>
      </c>
      <c r="R2187" s="2" t="s">
        <v>33</v>
      </c>
      <c r="S2187" s="2" t="s">
        <v>33</v>
      </c>
      <c r="T2187" s="3">
        <v>46259</v>
      </c>
      <c r="U2187" s="2" t="s">
        <v>9311</v>
      </c>
      <c r="V2187" s="2" t="s">
        <v>9312</v>
      </c>
      <c r="W2187" s="2" t="s">
        <v>990</v>
      </c>
      <c r="X2187" s="2" t="s">
        <v>113</v>
      </c>
      <c r="Y2187" s="2" t="s">
        <v>221</v>
      </c>
      <c r="Z2187" s="2" t="s">
        <v>92</v>
      </c>
      <c r="AA2187" s="2" t="s">
        <v>90</v>
      </c>
      <c r="AB2187" s="2"/>
      <c r="AC2187" s="2" t="s">
        <v>114</v>
      </c>
      <c r="AD2187" s="2">
        <v>1</v>
      </c>
      <c r="AE2187" s="2" t="s">
        <v>123</v>
      </c>
      <c r="AF2187" s="2" t="s">
        <v>13</v>
      </c>
      <c r="AG2187" s="2" t="s">
        <v>13</v>
      </c>
      <c r="AH2187" s="2" t="s">
        <v>124</v>
      </c>
      <c r="AI2187" s="2"/>
      <c r="AJ2187" s="2" t="s">
        <v>258</v>
      </c>
      <c r="AK2187" s="2" t="s">
        <v>258</v>
      </c>
      <c r="AL2187" s="2" t="s">
        <v>129</v>
      </c>
      <c r="AM2187" s="2" t="s">
        <v>223</v>
      </c>
      <c r="AN2187" s="2"/>
      <c r="AO2187" s="22">
        <v>0</v>
      </c>
      <c r="AP2187" s="22">
        <v>0</v>
      </c>
      <c r="AQ2187" s="22">
        <v>0</v>
      </c>
      <c r="AR2187" s="22">
        <v>0</v>
      </c>
      <c r="AS2187" s="25">
        <v>152345</v>
      </c>
      <c r="AT2187" s="25">
        <v>0</v>
      </c>
      <c r="AU2187" s="25">
        <v>158195</v>
      </c>
      <c r="AV2187" s="25">
        <v>0</v>
      </c>
      <c r="AW2187" s="25">
        <v>152345</v>
      </c>
      <c r="AX2187" s="25">
        <v>158195</v>
      </c>
      <c r="AY2187" s="25">
        <v>5850</v>
      </c>
    </row>
    <row r="2188" spans="2:51" hidden="1">
      <c r="B2188" s="5" t="s">
        <v>20</v>
      </c>
      <c r="C2188" s="2" t="s">
        <v>144</v>
      </c>
      <c r="D2188" s="2"/>
      <c r="E2188" s="2"/>
      <c r="F2188" s="2"/>
      <c r="G2188" s="3">
        <v>46259</v>
      </c>
      <c r="H2188" s="2" t="s">
        <v>9313</v>
      </c>
      <c r="I2188" s="3">
        <v>46259</v>
      </c>
      <c r="J2188" s="2" t="s">
        <v>9314</v>
      </c>
      <c r="K2188" s="2"/>
      <c r="L2188" s="2"/>
      <c r="M2188" s="2" t="s">
        <v>90</v>
      </c>
      <c r="N2188" s="3"/>
      <c r="O2188" s="2"/>
      <c r="P2188" s="2"/>
      <c r="Q2188" s="2" t="s">
        <v>33</v>
      </c>
      <c r="R2188" s="2" t="s">
        <v>33</v>
      </c>
      <c r="S2188" s="2" t="s">
        <v>33</v>
      </c>
      <c r="T2188" s="3">
        <v>46259</v>
      </c>
      <c r="U2188" s="2" t="s">
        <v>9315</v>
      </c>
      <c r="V2188" s="2" t="s">
        <v>9316</v>
      </c>
      <c r="W2188" s="2" t="s">
        <v>9317</v>
      </c>
      <c r="X2188" s="2" t="s">
        <v>113</v>
      </c>
      <c r="Y2188" s="2" t="s">
        <v>814</v>
      </c>
      <c r="Z2188" s="2" t="s">
        <v>92</v>
      </c>
      <c r="AA2188" s="2" t="s">
        <v>90</v>
      </c>
      <c r="AB2188" s="2"/>
      <c r="AC2188" s="2" t="s">
        <v>93</v>
      </c>
      <c r="AD2188" s="2">
        <v>1</v>
      </c>
      <c r="AE2188" s="2" t="s">
        <v>122</v>
      </c>
      <c r="AF2188" s="2" t="s">
        <v>122</v>
      </c>
      <c r="AG2188" s="2" t="s">
        <v>103</v>
      </c>
      <c r="AH2188" s="2" t="s">
        <v>122</v>
      </c>
      <c r="AI2188" s="2"/>
      <c r="AJ2188" s="2" t="s">
        <v>1221</v>
      </c>
      <c r="AK2188" s="2" t="s">
        <v>1221</v>
      </c>
      <c r="AL2188" s="2" t="s">
        <v>103</v>
      </c>
      <c r="AM2188" s="2"/>
      <c r="AN2188" s="2"/>
      <c r="AO2188" s="22">
        <v>0</v>
      </c>
      <c r="AP2188" s="22">
        <v>0</v>
      </c>
      <c r="AQ2188" s="22">
        <v>0</v>
      </c>
      <c r="AR2188" s="22">
        <v>0</v>
      </c>
      <c r="AS2188" s="25">
        <v>13000</v>
      </c>
      <c r="AT2188" s="25">
        <v>0</v>
      </c>
      <c r="AU2188" s="25">
        <v>20566</v>
      </c>
      <c r="AV2188" s="25">
        <v>0</v>
      </c>
      <c r="AW2188" s="25">
        <v>13000</v>
      </c>
      <c r="AX2188" s="25">
        <v>20566</v>
      </c>
      <c r="AY2188" s="25">
        <v>7566</v>
      </c>
    </row>
    <row r="2189" spans="2:51" hidden="1">
      <c r="B2189" s="5" t="s">
        <v>20</v>
      </c>
      <c r="C2189" s="2" t="s">
        <v>144</v>
      </c>
      <c r="D2189" s="2"/>
      <c r="E2189" s="2"/>
      <c r="F2189" s="2"/>
      <c r="G2189" s="3">
        <v>46259</v>
      </c>
      <c r="H2189" s="2" t="s">
        <v>9318</v>
      </c>
      <c r="I2189" s="3">
        <v>46259</v>
      </c>
      <c r="J2189" s="2" t="s">
        <v>9319</v>
      </c>
      <c r="K2189" s="2"/>
      <c r="L2189" s="2"/>
      <c r="M2189" s="2" t="s">
        <v>90</v>
      </c>
      <c r="N2189" s="3"/>
      <c r="O2189" s="2"/>
      <c r="P2189" s="2"/>
      <c r="Q2189" s="2" t="s">
        <v>33</v>
      </c>
      <c r="R2189" s="2" t="s">
        <v>33</v>
      </c>
      <c r="S2189" s="2" t="s">
        <v>33</v>
      </c>
      <c r="T2189" s="3">
        <v>46259</v>
      </c>
      <c r="U2189" s="2" t="s">
        <v>9320</v>
      </c>
      <c r="V2189" s="2" t="s">
        <v>9321</v>
      </c>
      <c r="W2189" s="2" t="s">
        <v>1396</v>
      </c>
      <c r="X2189" s="2" t="s">
        <v>113</v>
      </c>
      <c r="Y2189" s="2" t="s">
        <v>814</v>
      </c>
      <c r="Z2189" s="2" t="s">
        <v>92</v>
      </c>
      <c r="AA2189" s="2" t="s">
        <v>90</v>
      </c>
      <c r="AB2189" s="2"/>
      <c r="AC2189" s="2" t="s">
        <v>114</v>
      </c>
      <c r="AD2189" s="2">
        <v>1</v>
      </c>
      <c r="AE2189" s="2" t="s">
        <v>122</v>
      </c>
      <c r="AF2189" s="2" t="s">
        <v>122</v>
      </c>
      <c r="AG2189" s="2" t="s">
        <v>103</v>
      </c>
      <c r="AH2189" s="2" t="s">
        <v>122</v>
      </c>
      <c r="AI2189" s="2"/>
      <c r="AJ2189" s="2" t="s">
        <v>987</v>
      </c>
      <c r="AK2189" s="2" t="s">
        <v>988</v>
      </c>
      <c r="AL2189" s="2" t="s">
        <v>6</v>
      </c>
      <c r="AM2189" s="2" t="s">
        <v>989</v>
      </c>
      <c r="AN2189" s="2" t="s">
        <v>1117</v>
      </c>
      <c r="AO2189" s="22">
        <v>0</v>
      </c>
      <c r="AP2189" s="22">
        <v>0</v>
      </c>
      <c r="AQ2189" s="22">
        <v>0</v>
      </c>
      <c r="AR2189" s="22">
        <v>0</v>
      </c>
      <c r="AS2189" s="25">
        <v>32000</v>
      </c>
      <c r="AT2189" s="25">
        <v>0</v>
      </c>
      <c r="AU2189" s="25">
        <v>42318</v>
      </c>
      <c r="AV2189" s="25">
        <v>0</v>
      </c>
      <c r="AW2189" s="25">
        <v>32000</v>
      </c>
      <c r="AX2189" s="25">
        <v>42318</v>
      </c>
      <c r="AY2189" s="25">
        <v>10318</v>
      </c>
    </row>
    <row r="2190" spans="2:51" hidden="1">
      <c r="B2190" s="5" t="s">
        <v>21</v>
      </c>
      <c r="C2190" s="2" t="s">
        <v>152</v>
      </c>
      <c r="D2190" s="2" t="s">
        <v>100</v>
      </c>
      <c r="E2190" s="2"/>
      <c r="F2190" s="2"/>
      <c r="G2190" s="3">
        <v>46259</v>
      </c>
      <c r="H2190" s="2" t="s">
        <v>9322</v>
      </c>
      <c r="I2190" s="3">
        <v>46259</v>
      </c>
      <c r="J2190" s="2" t="s">
        <v>9323</v>
      </c>
      <c r="K2190" s="2"/>
      <c r="L2190" s="2"/>
      <c r="M2190" s="2" t="s">
        <v>90</v>
      </c>
      <c r="N2190" s="3"/>
      <c r="O2190" s="2" t="s">
        <v>9324</v>
      </c>
      <c r="P2190" s="2"/>
      <c r="Q2190" s="2" t="s">
        <v>27</v>
      </c>
      <c r="R2190" s="2" t="s">
        <v>538</v>
      </c>
      <c r="S2190" s="2" t="s">
        <v>27</v>
      </c>
      <c r="T2190" s="3">
        <v>46259</v>
      </c>
      <c r="U2190" s="2" t="s">
        <v>9325</v>
      </c>
      <c r="V2190" s="2"/>
      <c r="W2190" s="2" t="s">
        <v>488</v>
      </c>
      <c r="X2190" s="2" t="s">
        <v>133</v>
      </c>
      <c r="Y2190" s="2" t="s">
        <v>474</v>
      </c>
      <c r="Z2190" s="2" t="s">
        <v>92</v>
      </c>
      <c r="AA2190" s="2" t="s">
        <v>90</v>
      </c>
      <c r="AB2190" s="2"/>
      <c r="AC2190" s="2" t="s">
        <v>114</v>
      </c>
      <c r="AD2190" s="2">
        <v>1</v>
      </c>
      <c r="AE2190" s="2" t="s">
        <v>539</v>
      </c>
      <c r="AF2190" s="2" t="s">
        <v>540</v>
      </c>
      <c r="AG2190" s="2" t="s">
        <v>13</v>
      </c>
      <c r="AH2190" s="2" t="s">
        <v>154</v>
      </c>
      <c r="AI2190" s="2" t="s">
        <v>541</v>
      </c>
      <c r="AJ2190" s="2" t="s">
        <v>155</v>
      </c>
      <c r="AK2190" s="2" t="s">
        <v>156</v>
      </c>
      <c r="AL2190" s="2" t="s">
        <v>129</v>
      </c>
      <c r="AM2190" s="2" t="s">
        <v>150</v>
      </c>
      <c r="AN2190" s="2" t="s">
        <v>9326</v>
      </c>
      <c r="AO2190" s="22">
        <v>18620</v>
      </c>
      <c r="AP2190" s="22">
        <v>0</v>
      </c>
      <c r="AQ2190" s="22">
        <v>0</v>
      </c>
      <c r="AR2190" s="22">
        <v>0</v>
      </c>
      <c r="AS2190" s="25">
        <v>29250</v>
      </c>
      <c r="AT2190" s="25">
        <v>0</v>
      </c>
      <c r="AU2190" s="25">
        <v>43424</v>
      </c>
      <c r="AV2190" s="25">
        <v>0</v>
      </c>
      <c r="AW2190" s="25">
        <v>29250</v>
      </c>
      <c r="AX2190" s="25">
        <v>43424</v>
      </c>
      <c r="AY2190" s="25">
        <v>14174</v>
      </c>
    </row>
    <row r="2191" spans="2:51" hidden="1">
      <c r="B2191" s="5" t="s">
        <v>21</v>
      </c>
      <c r="C2191" s="2" t="s">
        <v>152</v>
      </c>
      <c r="D2191" s="2" t="s">
        <v>100</v>
      </c>
      <c r="E2191" s="2"/>
      <c r="F2191" s="2"/>
      <c r="G2191" s="3">
        <v>46259</v>
      </c>
      <c r="H2191" s="2" t="s">
        <v>9327</v>
      </c>
      <c r="I2191" s="3">
        <v>46259</v>
      </c>
      <c r="J2191" s="2" t="s">
        <v>9328</v>
      </c>
      <c r="K2191" s="2"/>
      <c r="L2191" s="2"/>
      <c r="M2191" s="2" t="s">
        <v>90</v>
      </c>
      <c r="N2191" s="3"/>
      <c r="O2191" s="2" t="s">
        <v>9329</v>
      </c>
      <c r="P2191" s="2"/>
      <c r="Q2191" s="2" t="s">
        <v>27</v>
      </c>
      <c r="R2191" s="2" t="s">
        <v>538</v>
      </c>
      <c r="S2191" s="2" t="s">
        <v>27</v>
      </c>
      <c r="T2191" s="3">
        <v>46259</v>
      </c>
      <c r="U2191" s="2" t="s">
        <v>9330</v>
      </c>
      <c r="V2191" s="2"/>
      <c r="W2191" s="2" t="s">
        <v>767</v>
      </c>
      <c r="X2191" s="2" t="s">
        <v>133</v>
      </c>
      <c r="Y2191" s="2" t="s">
        <v>291</v>
      </c>
      <c r="Z2191" s="2" t="s">
        <v>92</v>
      </c>
      <c r="AA2191" s="2" t="s">
        <v>90</v>
      </c>
      <c r="AB2191" s="2"/>
      <c r="AC2191" s="2" t="s">
        <v>114</v>
      </c>
      <c r="AD2191" s="2">
        <v>1</v>
      </c>
      <c r="AE2191" s="2" t="s">
        <v>539</v>
      </c>
      <c r="AF2191" s="2" t="s">
        <v>540</v>
      </c>
      <c r="AG2191" s="2" t="s">
        <v>13</v>
      </c>
      <c r="AH2191" s="2" t="s">
        <v>154</v>
      </c>
      <c r="AI2191" s="2" t="s">
        <v>541</v>
      </c>
      <c r="AJ2191" s="2" t="s">
        <v>155</v>
      </c>
      <c r="AK2191" s="2" t="s">
        <v>156</v>
      </c>
      <c r="AL2191" s="2" t="s">
        <v>129</v>
      </c>
      <c r="AM2191" s="2" t="s">
        <v>150</v>
      </c>
      <c r="AN2191" s="2" t="s">
        <v>9331</v>
      </c>
      <c r="AO2191" s="22">
        <v>26440</v>
      </c>
      <c r="AP2191" s="22">
        <v>0</v>
      </c>
      <c r="AQ2191" s="22">
        <v>0</v>
      </c>
      <c r="AR2191" s="22">
        <v>0</v>
      </c>
      <c r="AS2191" s="25">
        <v>29745</v>
      </c>
      <c r="AT2191" s="25">
        <v>0</v>
      </c>
      <c r="AU2191" s="25">
        <v>42523.45</v>
      </c>
      <c r="AV2191" s="25">
        <v>0</v>
      </c>
      <c r="AW2191" s="25">
        <v>29745</v>
      </c>
      <c r="AX2191" s="25">
        <v>42523.45</v>
      </c>
      <c r="AY2191" s="25">
        <v>12778.45</v>
      </c>
    </row>
    <row r="2192" spans="2:51" hidden="1">
      <c r="B2192" s="5" t="s">
        <v>21</v>
      </c>
      <c r="C2192" s="2" t="s">
        <v>152</v>
      </c>
      <c r="D2192" s="2" t="s">
        <v>100</v>
      </c>
      <c r="E2192" s="2"/>
      <c r="F2192" s="2"/>
      <c r="G2192" s="3">
        <v>46259</v>
      </c>
      <c r="H2192" s="2" t="s">
        <v>9332</v>
      </c>
      <c r="I2192" s="3">
        <v>46259</v>
      </c>
      <c r="J2192" s="2" t="s">
        <v>9333</v>
      </c>
      <c r="K2192" s="2"/>
      <c r="L2192" s="2"/>
      <c r="M2192" s="2" t="s">
        <v>90</v>
      </c>
      <c r="N2192" s="3"/>
      <c r="O2192" s="2" t="s">
        <v>9334</v>
      </c>
      <c r="P2192" s="2"/>
      <c r="Q2192" s="2" t="s">
        <v>27</v>
      </c>
      <c r="R2192" s="2" t="s">
        <v>538</v>
      </c>
      <c r="S2192" s="2" t="s">
        <v>27</v>
      </c>
      <c r="T2192" s="3">
        <v>46259</v>
      </c>
      <c r="U2192" s="2" t="s">
        <v>9335</v>
      </c>
      <c r="V2192" s="2"/>
      <c r="W2192" s="2" t="s">
        <v>293</v>
      </c>
      <c r="X2192" s="2" t="s">
        <v>133</v>
      </c>
      <c r="Y2192" s="2" t="s">
        <v>651</v>
      </c>
      <c r="Z2192" s="2" t="s">
        <v>92</v>
      </c>
      <c r="AA2192" s="2" t="s">
        <v>90</v>
      </c>
      <c r="AB2192" s="2"/>
      <c r="AC2192" s="2" t="s">
        <v>114</v>
      </c>
      <c r="AD2192" s="2">
        <v>1</v>
      </c>
      <c r="AE2192" s="2" t="s">
        <v>539</v>
      </c>
      <c r="AF2192" s="2" t="s">
        <v>540</v>
      </c>
      <c r="AG2192" s="2" t="s">
        <v>13</v>
      </c>
      <c r="AH2192" s="2" t="s">
        <v>154</v>
      </c>
      <c r="AI2192" s="2" t="s">
        <v>541</v>
      </c>
      <c r="AJ2192" s="2" t="s">
        <v>155</v>
      </c>
      <c r="AK2192" s="2" t="s">
        <v>156</v>
      </c>
      <c r="AL2192" s="2" t="s">
        <v>129</v>
      </c>
      <c r="AM2192" s="2" t="s">
        <v>150</v>
      </c>
      <c r="AN2192" s="2" t="s">
        <v>9336</v>
      </c>
      <c r="AO2192" s="22">
        <v>27220</v>
      </c>
      <c r="AP2192" s="22">
        <v>0</v>
      </c>
      <c r="AQ2192" s="22">
        <v>0</v>
      </c>
      <c r="AR2192" s="22">
        <v>0</v>
      </c>
      <c r="AS2192" s="25">
        <v>30622.5</v>
      </c>
      <c r="AT2192" s="25">
        <v>0</v>
      </c>
      <c r="AU2192" s="25">
        <v>43777.93</v>
      </c>
      <c r="AV2192" s="25">
        <v>0</v>
      </c>
      <c r="AW2192" s="25">
        <v>30622.5</v>
      </c>
      <c r="AX2192" s="25">
        <v>43777.93</v>
      </c>
      <c r="AY2192" s="25">
        <v>13155.43</v>
      </c>
    </row>
    <row r="2193" spans="2:51" hidden="1">
      <c r="B2193" s="5" t="s">
        <v>21</v>
      </c>
      <c r="C2193" s="2" t="s">
        <v>152</v>
      </c>
      <c r="D2193" s="2" t="s">
        <v>100</v>
      </c>
      <c r="E2193" s="2"/>
      <c r="F2193" s="2"/>
      <c r="G2193" s="3">
        <v>46259</v>
      </c>
      <c r="H2193" s="2" t="s">
        <v>9337</v>
      </c>
      <c r="I2193" s="3">
        <v>46259</v>
      </c>
      <c r="J2193" s="2" t="s">
        <v>9338</v>
      </c>
      <c r="K2193" s="2"/>
      <c r="L2193" s="2"/>
      <c r="M2193" s="2" t="s">
        <v>90</v>
      </c>
      <c r="N2193" s="3"/>
      <c r="O2193" s="2" t="s">
        <v>9339</v>
      </c>
      <c r="P2193" s="2"/>
      <c r="Q2193" s="2" t="s">
        <v>27</v>
      </c>
      <c r="R2193" s="2" t="s">
        <v>538</v>
      </c>
      <c r="S2193" s="2" t="s">
        <v>27</v>
      </c>
      <c r="T2193" s="3">
        <v>46259</v>
      </c>
      <c r="U2193" s="2" t="s">
        <v>9340</v>
      </c>
      <c r="V2193" s="2"/>
      <c r="W2193" s="2" t="s">
        <v>1027</v>
      </c>
      <c r="X2193" s="2" t="s">
        <v>113</v>
      </c>
      <c r="Y2193" s="2" t="s">
        <v>1110</v>
      </c>
      <c r="Z2193" s="2" t="s">
        <v>92</v>
      </c>
      <c r="AA2193" s="2" t="s">
        <v>90</v>
      </c>
      <c r="AB2193" s="2"/>
      <c r="AC2193" s="2" t="s">
        <v>114</v>
      </c>
      <c r="AD2193" s="2">
        <v>1</v>
      </c>
      <c r="AE2193" s="2" t="s">
        <v>539</v>
      </c>
      <c r="AF2193" s="2" t="s">
        <v>540</v>
      </c>
      <c r="AG2193" s="2" t="s">
        <v>13</v>
      </c>
      <c r="AH2193" s="2" t="s">
        <v>154</v>
      </c>
      <c r="AI2193" s="2" t="s">
        <v>541</v>
      </c>
      <c r="AJ2193" s="2" t="s">
        <v>155</v>
      </c>
      <c r="AK2193" s="2" t="s">
        <v>156</v>
      </c>
      <c r="AL2193" s="2" t="s">
        <v>129</v>
      </c>
      <c r="AM2193" s="2" t="s">
        <v>150</v>
      </c>
      <c r="AN2193" s="2" t="s">
        <v>9341</v>
      </c>
      <c r="AO2193" s="22">
        <v>28120</v>
      </c>
      <c r="AP2193" s="22">
        <v>0</v>
      </c>
      <c r="AQ2193" s="22">
        <v>0</v>
      </c>
      <c r="AR2193" s="22">
        <v>0</v>
      </c>
      <c r="AS2193" s="25">
        <v>30819.52</v>
      </c>
      <c r="AT2193" s="25">
        <v>0</v>
      </c>
      <c r="AU2193" s="25">
        <v>45225.4</v>
      </c>
      <c r="AV2193" s="25">
        <v>0</v>
      </c>
      <c r="AW2193" s="25">
        <v>30819.52</v>
      </c>
      <c r="AX2193" s="25">
        <v>45225.4</v>
      </c>
      <c r="AY2193" s="25">
        <v>14405.88</v>
      </c>
    </row>
    <row r="2194" spans="2:51" hidden="1">
      <c r="B2194" s="5" t="s">
        <v>21</v>
      </c>
      <c r="C2194" s="2" t="s">
        <v>152</v>
      </c>
      <c r="D2194" s="2" t="s">
        <v>100</v>
      </c>
      <c r="E2194" s="2"/>
      <c r="F2194" s="2"/>
      <c r="G2194" s="3">
        <v>46259</v>
      </c>
      <c r="H2194" s="2" t="s">
        <v>9342</v>
      </c>
      <c r="I2194" s="3">
        <v>46259</v>
      </c>
      <c r="J2194" s="2" t="s">
        <v>9343</v>
      </c>
      <c r="K2194" s="2"/>
      <c r="L2194" s="2"/>
      <c r="M2194" s="2" t="s">
        <v>90</v>
      </c>
      <c r="N2194" s="3"/>
      <c r="O2194" s="2" t="s">
        <v>9344</v>
      </c>
      <c r="P2194" s="2"/>
      <c r="Q2194" s="2" t="s">
        <v>486</v>
      </c>
      <c r="R2194" s="2" t="s">
        <v>538</v>
      </c>
      <c r="S2194" s="2" t="s">
        <v>486</v>
      </c>
      <c r="T2194" s="3">
        <v>46259</v>
      </c>
      <c r="U2194" s="2" t="s">
        <v>9345</v>
      </c>
      <c r="V2194" s="2"/>
      <c r="W2194" s="2" t="s">
        <v>560</v>
      </c>
      <c r="X2194" s="2" t="s">
        <v>133</v>
      </c>
      <c r="Y2194" s="2" t="s">
        <v>277</v>
      </c>
      <c r="Z2194" s="2" t="s">
        <v>92</v>
      </c>
      <c r="AA2194" s="2" t="s">
        <v>278</v>
      </c>
      <c r="AB2194" s="2" t="s">
        <v>279</v>
      </c>
      <c r="AC2194" s="2" t="s">
        <v>114</v>
      </c>
      <c r="AD2194" s="2">
        <v>1</v>
      </c>
      <c r="AE2194" s="2" t="s">
        <v>539</v>
      </c>
      <c r="AF2194" s="2" t="s">
        <v>540</v>
      </c>
      <c r="AG2194" s="2" t="s">
        <v>13</v>
      </c>
      <c r="AH2194" s="2" t="s">
        <v>154</v>
      </c>
      <c r="AI2194" s="2" t="s">
        <v>541</v>
      </c>
      <c r="AJ2194" s="2" t="s">
        <v>194</v>
      </c>
      <c r="AK2194" s="2" t="s">
        <v>487</v>
      </c>
      <c r="AL2194" s="2" t="s">
        <v>103</v>
      </c>
      <c r="AM2194" s="2" t="s">
        <v>104</v>
      </c>
      <c r="AN2194" s="2" t="s">
        <v>9346</v>
      </c>
      <c r="AO2194" s="22">
        <v>26260</v>
      </c>
      <c r="AP2194" s="22">
        <v>0</v>
      </c>
      <c r="AQ2194" s="22">
        <v>0</v>
      </c>
      <c r="AR2194" s="22">
        <v>0</v>
      </c>
      <c r="AS2194" s="25">
        <v>37157.9</v>
      </c>
      <c r="AT2194" s="25">
        <v>0</v>
      </c>
      <c r="AU2194" s="25">
        <v>41842.68</v>
      </c>
      <c r="AV2194" s="25">
        <v>0</v>
      </c>
      <c r="AW2194" s="25">
        <v>37157.9</v>
      </c>
      <c r="AX2194" s="25">
        <v>41842.68</v>
      </c>
      <c r="AY2194" s="25">
        <v>4684.78</v>
      </c>
    </row>
    <row r="2195" spans="2:51" hidden="1">
      <c r="B2195" s="5" t="s">
        <v>21</v>
      </c>
      <c r="C2195" s="2" t="s">
        <v>107</v>
      </c>
      <c r="D2195" s="2" t="s">
        <v>100</v>
      </c>
      <c r="E2195" s="2"/>
      <c r="F2195" s="2"/>
      <c r="G2195" s="3">
        <v>46259</v>
      </c>
      <c r="H2195" s="2" t="s">
        <v>9347</v>
      </c>
      <c r="I2195" s="3">
        <v>46259</v>
      </c>
      <c r="J2195" s="2" t="s">
        <v>9348</v>
      </c>
      <c r="K2195" s="2"/>
      <c r="L2195" s="2"/>
      <c r="M2195" s="2" t="s">
        <v>90</v>
      </c>
      <c r="N2195" s="3"/>
      <c r="O2195" s="2" t="s">
        <v>9349</v>
      </c>
      <c r="P2195" s="2"/>
      <c r="Q2195" s="2" t="s">
        <v>27</v>
      </c>
      <c r="R2195" s="2"/>
      <c r="S2195" s="2" t="s">
        <v>27</v>
      </c>
      <c r="T2195" s="3"/>
      <c r="U2195" s="2"/>
      <c r="V2195" s="2"/>
      <c r="W2195" s="2" t="s">
        <v>368</v>
      </c>
      <c r="X2195" s="2" t="s">
        <v>133</v>
      </c>
      <c r="Y2195" s="2" t="s">
        <v>833</v>
      </c>
      <c r="Z2195" s="2" t="s">
        <v>92</v>
      </c>
      <c r="AA2195" s="2" t="s">
        <v>90</v>
      </c>
      <c r="AB2195" s="2"/>
      <c r="AC2195" s="2" t="s">
        <v>114</v>
      </c>
      <c r="AD2195" s="2">
        <v>1</v>
      </c>
      <c r="AE2195" s="2" t="s">
        <v>138</v>
      </c>
      <c r="AF2195" s="2" t="s">
        <v>103</v>
      </c>
      <c r="AG2195" s="2" t="s">
        <v>103</v>
      </c>
      <c r="AH2195" s="2" t="s">
        <v>139</v>
      </c>
      <c r="AI2195" s="2" t="s">
        <v>102</v>
      </c>
      <c r="AJ2195" s="2" t="s">
        <v>155</v>
      </c>
      <c r="AK2195" s="2" t="s">
        <v>156</v>
      </c>
      <c r="AL2195" s="2" t="s">
        <v>129</v>
      </c>
      <c r="AM2195" s="2" t="s">
        <v>150</v>
      </c>
      <c r="AN2195" s="2" t="s">
        <v>9350</v>
      </c>
      <c r="AO2195" s="22">
        <v>0</v>
      </c>
      <c r="AP2195" s="22">
        <v>0</v>
      </c>
      <c r="AQ2195" s="22">
        <v>0</v>
      </c>
      <c r="AR2195" s="22">
        <v>0</v>
      </c>
      <c r="AS2195" s="25">
        <v>12500</v>
      </c>
      <c r="AT2195" s="25">
        <v>0</v>
      </c>
      <c r="AU2195" s="25">
        <v>16437</v>
      </c>
      <c r="AV2195" s="25">
        <v>0</v>
      </c>
      <c r="AW2195" s="25">
        <v>12500</v>
      </c>
      <c r="AX2195" s="25">
        <v>16437</v>
      </c>
      <c r="AY2195" s="25">
        <v>3937</v>
      </c>
    </row>
    <row r="2196" spans="2:51" hidden="1">
      <c r="B2196" s="5" t="s">
        <v>21</v>
      </c>
      <c r="C2196" s="2" t="s">
        <v>99</v>
      </c>
      <c r="D2196" s="2" t="s">
        <v>100</v>
      </c>
      <c r="E2196" s="2"/>
      <c r="F2196" s="2"/>
      <c r="G2196" s="3">
        <v>46259</v>
      </c>
      <c r="H2196" s="2" t="s">
        <v>9351</v>
      </c>
      <c r="I2196" s="3">
        <v>46259</v>
      </c>
      <c r="J2196" s="2" t="s">
        <v>9352</v>
      </c>
      <c r="K2196" s="2"/>
      <c r="L2196" s="2"/>
      <c r="M2196" s="2" t="s">
        <v>90</v>
      </c>
      <c r="N2196" s="3"/>
      <c r="O2196" s="2" t="s">
        <v>9353</v>
      </c>
      <c r="P2196" s="2"/>
      <c r="Q2196" s="2" t="s">
        <v>538</v>
      </c>
      <c r="R2196" s="2" t="s">
        <v>27</v>
      </c>
      <c r="S2196" s="2" t="s">
        <v>538</v>
      </c>
      <c r="T2196" s="3"/>
      <c r="U2196" s="2"/>
      <c r="V2196" s="2"/>
      <c r="W2196" s="2" t="s">
        <v>368</v>
      </c>
      <c r="X2196" s="2" t="s">
        <v>133</v>
      </c>
      <c r="Y2196" s="2" t="s">
        <v>833</v>
      </c>
      <c r="Z2196" s="2" t="s">
        <v>92</v>
      </c>
      <c r="AA2196" s="2" t="s">
        <v>90</v>
      </c>
      <c r="AB2196" s="2"/>
      <c r="AC2196" s="2" t="s">
        <v>114</v>
      </c>
      <c r="AD2196" s="2">
        <v>1</v>
      </c>
      <c r="AE2196" s="2" t="s">
        <v>155</v>
      </c>
      <c r="AF2196" s="2" t="s">
        <v>156</v>
      </c>
      <c r="AG2196" s="2" t="s">
        <v>129</v>
      </c>
      <c r="AH2196" s="2" t="s">
        <v>150</v>
      </c>
      <c r="AI2196" s="2" t="s">
        <v>385</v>
      </c>
      <c r="AJ2196" s="2" t="s">
        <v>539</v>
      </c>
      <c r="AK2196" s="2" t="s">
        <v>540</v>
      </c>
      <c r="AL2196" s="2" t="s">
        <v>13</v>
      </c>
      <c r="AM2196" s="2" t="s">
        <v>154</v>
      </c>
      <c r="AN2196" s="2" t="s">
        <v>9354</v>
      </c>
      <c r="AO2196" s="22">
        <v>0</v>
      </c>
      <c r="AP2196" s="22">
        <v>0</v>
      </c>
      <c r="AQ2196" s="22">
        <v>0</v>
      </c>
      <c r="AR2196" s="22">
        <v>0</v>
      </c>
      <c r="AS2196" s="25">
        <v>22400</v>
      </c>
      <c r="AT2196" s="25">
        <v>0</v>
      </c>
      <c r="AU2196" s="25">
        <v>24528</v>
      </c>
      <c r="AV2196" s="25">
        <v>0</v>
      </c>
      <c r="AW2196" s="25">
        <v>22400</v>
      </c>
      <c r="AX2196" s="25">
        <v>24528</v>
      </c>
      <c r="AY2196" s="25">
        <v>2128</v>
      </c>
    </row>
    <row r="2197" spans="2:51" hidden="1">
      <c r="B2197" s="5" t="s">
        <v>21</v>
      </c>
      <c r="C2197" s="2" t="s">
        <v>152</v>
      </c>
      <c r="D2197" s="2" t="s">
        <v>100</v>
      </c>
      <c r="E2197" s="2"/>
      <c r="F2197" s="2"/>
      <c r="G2197" s="3">
        <v>46259</v>
      </c>
      <c r="H2197" s="2" t="s">
        <v>9355</v>
      </c>
      <c r="I2197" s="3">
        <v>46259</v>
      </c>
      <c r="J2197" s="2" t="s">
        <v>9356</v>
      </c>
      <c r="K2197" s="2"/>
      <c r="L2197" s="2"/>
      <c r="M2197" s="2" t="s">
        <v>90</v>
      </c>
      <c r="N2197" s="3"/>
      <c r="O2197" s="2" t="s">
        <v>9357</v>
      </c>
      <c r="P2197" s="2"/>
      <c r="Q2197" s="2" t="s">
        <v>27</v>
      </c>
      <c r="R2197" s="2" t="s">
        <v>538</v>
      </c>
      <c r="S2197" s="2" t="s">
        <v>27</v>
      </c>
      <c r="T2197" s="3">
        <v>46259</v>
      </c>
      <c r="U2197" s="2" t="s">
        <v>9358</v>
      </c>
      <c r="V2197" s="2"/>
      <c r="W2197" s="2" t="s">
        <v>927</v>
      </c>
      <c r="X2197" s="2" t="s">
        <v>113</v>
      </c>
      <c r="Y2197" s="2" t="s">
        <v>928</v>
      </c>
      <c r="Z2197" s="2" t="s">
        <v>92</v>
      </c>
      <c r="AA2197" s="2" t="s">
        <v>90</v>
      </c>
      <c r="AB2197" s="2"/>
      <c r="AC2197" s="2" t="s">
        <v>114</v>
      </c>
      <c r="AD2197" s="2">
        <v>1</v>
      </c>
      <c r="AE2197" s="2" t="s">
        <v>539</v>
      </c>
      <c r="AF2197" s="2" t="s">
        <v>540</v>
      </c>
      <c r="AG2197" s="2" t="s">
        <v>13</v>
      </c>
      <c r="AH2197" s="2" t="s">
        <v>154</v>
      </c>
      <c r="AI2197" s="2" t="s">
        <v>541</v>
      </c>
      <c r="AJ2197" s="2" t="s">
        <v>155</v>
      </c>
      <c r="AK2197" s="2" t="s">
        <v>156</v>
      </c>
      <c r="AL2197" s="2" t="s">
        <v>129</v>
      </c>
      <c r="AM2197" s="2" t="s">
        <v>150</v>
      </c>
      <c r="AN2197" s="2" t="s">
        <v>9359</v>
      </c>
      <c r="AO2197" s="22">
        <v>14460</v>
      </c>
      <c r="AP2197" s="22">
        <v>0</v>
      </c>
      <c r="AQ2197" s="22">
        <v>0</v>
      </c>
      <c r="AR2197" s="22">
        <v>0</v>
      </c>
      <c r="AS2197" s="25">
        <v>16100</v>
      </c>
      <c r="AT2197" s="25">
        <v>0</v>
      </c>
      <c r="AU2197" s="25">
        <v>36447.57</v>
      </c>
      <c r="AV2197" s="25">
        <v>0</v>
      </c>
      <c r="AW2197" s="25">
        <v>16100</v>
      </c>
      <c r="AX2197" s="25">
        <v>36447.57</v>
      </c>
      <c r="AY2197" s="25">
        <v>20347.57</v>
      </c>
    </row>
    <row r="2198" spans="2:51" hidden="1">
      <c r="B2198" s="5" t="s">
        <v>21</v>
      </c>
      <c r="C2198" s="2" t="s">
        <v>107</v>
      </c>
      <c r="D2198" s="2" t="s">
        <v>100</v>
      </c>
      <c r="E2198" s="2"/>
      <c r="F2198" s="2"/>
      <c r="G2198" s="3">
        <v>46259</v>
      </c>
      <c r="H2198" s="2" t="s">
        <v>9360</v>
      </c>
      <c r="I2198" s="3">
        <v>46259</v>
      </c>
      <c r="J2198" s="2" t="s">
        <v>9361</v>
      </c>
      <c r="K2198" s="2"/>
      <c r="L2198" s="2"/>
      <c r="M2198" s="2" t="s">
        <v>90</v>
      </c>
      <c r="N2198" s="3"/>
      <c r="O2198" s="2"/>
      <c r="P2198" s="2"/>
      <c r="Q2198" s="2" t="s">
        <v>29</v>
      </c>
      <c r="R2198" s="2" t="s">
        <v>29</v>
      </c>
      <c r="S2198" s="2" t="s">
        <v>29</v>
      </c>
      <c r="T2198" s="3"/>
      <c r="U2198" s="2"/>
      <c r="V2198" s="2"/>
      <c r="W2198" s="2" t="s">
        <v>9362</v>
      </c>
      <c r="X2198" s="2" t="s">
        <v>91</v>
      </c>
      <c r="Y2198" s="2" t="s">
        <v>9363</v>
      </c>
      <c r="Z2198" s="2" t="s">
        <v>92</v>
      </c>
      <c r="AA2198" s="2" t="s">
        <v>90</v>
      </c>
      <c r="AB2198" s="2"/>
      <c r="AC2198" s="2" t="s">
        <v>114</v>
      </c>
      <c r="AD2198" s="2">
        <v>1</v>
      </c>
      <c r="AE2198" s="2" t="s">
        <v>138</v>
      </c>
      <c r="AF2198" s="2" t="s">
        <v>103</v>
      </c>
      <c r="AG2198" s="2" t="s">
        <v>103</v>
      </c>
      <c r="AH2198" s="2" t="s">
        <v>139</v>
      </c>
      <c r="AI2198" s="2" t="s">
        <v>9364</v>
      </c>
      <c r="AJ2198" s="2" t="s">
        <v>199</v>
      </c>
      <c r="AK2198" s="2" t="s">
        <v>200</v>
      </c>
      <c r="AL2198" s="2" t="s">
        <v>13</v>
      </c>
      <c r="AM2198" s="2" t="s">
        <v>154</v>
      </c>
      <c r="AN2198" s="2" t="s">
        <v>907</v>
      </c>
      <c r="AO2198" s="22">
        <v>0</v>
      </c>
      <c r="AP2198" s="22">
        <v>0</v>
      </c>
      <c r="AQ2198" s="22">
        <v>0</v>
      </c>
      <c r="AR2198" s="22">
        <v>0</v>
      </c>
      <c r="AS2198" s="25">
        <v>40000</v>
      </c>
      <c r="AT2198" s="25">
        <v>0</v>
      </c>
      <c r="AU2198" s="25">
        <v>44659</v>
      </c>
      <c r="AV2198" s="25">
        <v>0</v>
      </c>
      <c r="AW2198" s="25">
        <v>40000</v>
      </c>
      <c r="AX2198" s="25">
        <v>44659</v>
      </c>
      <c r="AY2198" s="25">
        <v>4659</v>
      </c>
    </row>
    <row r="2199" spans="2:51" hidden="1">
      <c r="B2199" s="5" t="s">
        <v>21</v>
      </c>
      <c r="C2199" s="2" t="s">
        <v>107</v>
      </c>
      <c r="D2199" s="2" t="s">
        <v>100</v>
      </c>
      <c r="E2199" s="2"/>
      <c r="F2199" s="2"/>
      <c r="G2199" s="3">
        <v>46259</v>
      </c>
      <c r="H2199" s="2" t="s">
        <v>9365</v>
      </c>
      <c r="I2199" s="3">
        <v>46259</v>
      </c>
      <c r="J2199" s="2" t="s">
        <v>9366</v>
      </c>
      <c r="K2199" s="2"/>
      <c r="L2199" s="2"/>
      <c r="M2199" s="2" t="s">
        <v>90</v>
      </c>
      <c r="N2199" s="3"/>
      <c r="O2199" s="2"/>
      <c r="P2199" s="2"/>
      <c r="Q2199" s="2" t="s">
        <v>29</v>
      </c>
      <c r="R2199" s="2" t="s">
        <v>29</v>
      </c>
      <c r="S2199" s="2" t="s">
        <v>29</v>
      </c>
      <c r="T2199" s="3"/>
      <c r="U2199" s="2"/>
      <c r="V2199" s="2"/>
      <c r="W2199" s="2" t="s">
        <v>503</v>
      </c>
      <c r="X2199" s="2" t="s">
        <v>133</v>
      </c>
      <c r="Y2199" s="2" t="s">
        <v>504</v>
      </c>
      <c r="Z2199" s="2" t="s">
        <v>92</v>
      </c>
      <c r="AA2199" s="2" t="s">
        <v>90</v>
      </c>
      <c r="AB2199" s="2"/>
      <c r="AC2199" s="2" t="s">
        <v>114</v>
      </c>
      <c r="AD2199" s="2">
        <v>1</v>
      </c>
      <c r="AE2199" s="2" t="s">
        <v>138</v>
      </c>
      <c r="AF2199" s="2" t="s">
        <v>103</v>
      </c>
      <c r="AG2199" s="2" t="s">
        <v>103</v>
      </c>
      <c r="AH2199" s="2" t="s">
        <v>139</v>
      </c>
      <c r="AI2199" s="2" t="s">
        <v>385</v>
      </c>
      <c r="AJ2199" s="2" t="s">
        <v>199</v>
      </c>
      <c r="AK2199" s="2" t="s">
        <v>200</v>
      </c>
      <c r="AL2199" s="2" t="s">
        <v>13</v>
      </c>
      <c r="AM2199" s="2" t="s">
        <v>154</v>
      </c>
      <c r="AN2199" s="2" t="s">
        <v>907</v>
      </c>
      <c r="AO2199" s="22">
        <v>0</v>
      </c>
      <c r="AP2199" s="22">
        <v>0</v>
      </c>
      <c r="AQ2199" s="22">
        <v>0</v>
      </c>
      <c r="AR2199" s="22">
        <v>0</v>
      </c>
      <c r="AS2199" s="25">
        <v>23200</v>
      </c>
      <c r="AT2199" s="25">
        <v>0</v>
      </c>
      <c r="AU2199" s="25">
        <v>30399</v>
      </c>
      <c r="AV2199" s="25">
        <v>0</v>
      </c>
      <c r="AW2199" s="25">
        <v>23200</v>
      </c>
      <c r="AX2199" s="25">
        <v>30399</v>
      </c>
      <c r="AY2199" s="25">
        <v>7199</v>
      </c>
    </row>
    <row r="2200" spans="2:51" hidden="1">
      <c r="B2200" s="5" t="s">
        <v>21</v>
      </c>
      <c r="C2200" s="2" t="s">
        <v>152</v>
      </c>
      <c r="D2200" s="2" t="s">
        <v>100</v>
      </c>
      <c r="E2200" s="2"/>
      <c r="F2200" s="2"/>
      <c r="G2200" s="3">
        <v>46259</v>
      </c>
      <c r="H2200" s="2" t="s">
        <v>9367</v>
      </c>
      <c r="I2200" s="3">
        <v>46259</v>
      </c>
      <c r="J2200" s="2" t="s">
        <v>9368</v>
      </c>
      <c r="K2200" s="2"/>
      <c r="L2200" s="2"/>
      <c r="M2200" s="2" t="s">
        <v>90</v>
      </c>
      <c r="N2200" s="3"/>
      <c r="O2200" s="2" t="s">
        <v>9369</v>
      </c>
      <c r="P2200" s="2"/>
      <c r="Q2200" s="2" t="s">
        <v>486</v>
      </c>
      <c r="R2200" s="2" t="s">
        <v>538</v>
      </c>
      <c r="S2200" s="2" t="s">
        <v>486</v>
      </c>
      <c r="T2200" s="3">
        <v>46259</v>
      </c>
      <c r="U2200" s="2" t="s">
        <v>9370</v>
      </c>
      <c r="V2200" s="2"/>
      <c r="W2200" s="2" t="s">
        <v>483</v>
      </c>
      <c r="X2200" s="2" t="s">
        <v>133</v>
      </c>
      <c r="Y2200" s="2" t="s">
        <v>297</v>
      </c>
      <c r="Z2200" s="2" t="s">
        <v>92</v>
      </c>
      <c r="AA2200" s="2" t="s">
        <v>90</v>
      </c>
      <c r="AB2200" s="2"/>
      <c r="AC2200" s="2" t="s">
        <v>114</v>
      </c>
      <c r="AD2200" s="2">
        <v>1</v>
      </c>
      <c r="AE2200" s="2" t="s">
        <v>539</v>
      </c>
      <c r="AF2200" s="2" t="s">
        <v>540</v>
      </c>
      <c r="AG2200" s="2" t="s">
        <v>13</v>
      </c>
      <c r="AH2200" s="2" t="s">
        <v>154</v>
      </c>
      <c r="AI2200" s="2" t="s">
        <v>541</v>
      </c>
      <c r="AJ2200" s="2" t="s">
        <v>194</v>
      </c>
      <c r="AK2200" s="2" t="s">
        <v>487</v>
      </c>
      <c r="AL2200" s="2" t="s">
        <v>103</v>
      </c>
      <c r="AM2200" s="2" t="s">
        <v>104</v>
      </c>
      <c r="AN2200" s="2" t="s">
        <v>9371</v>
      </c>
      <c r="AO2200" s="22">
        <v>27320</v>
      </c>
      <c r="AP2200" s="22">
        <v>0</v>
      </c>
      <c r="AQ2200" s="22">
        <v>0</v>
      </c>
      <c r="AR2200" s="22">
        <v>0</v>
      </c>
      <c r="AS2200" s="25">
        <v>38657.800000000003</v>
      </c>
      <c r="AT2200" s="25">
        <v>0</v>
      </c>
      <c r="AU2200" s="25">
        <v>43531.69</v>
      </c>
      <c r="AV2200" s="25">
        <v>0</v>
      </c>
      <c r="AW2200" s="25">
        <v>38657.800000000003</v>
      </c>
      <c r="AX2200" s="25">
        <v>43531.69</v>
      </c>
      <c r="AY2200" s="25">
        <v>4873.8900000000003</v>
      </c>
    </row>
    <row r="2201" spans="2:51" hidden="1">
      <c r="B2201" s="5" t="s">
        <v>21</v>
      </c>
      <c r="C2201" s="2" t="s">
        <v>152</v>
      </c>
      <c r="D2201" s="2" t="s">
        <v>100</v>
      </c>
      <c r="E2201" s="2"/>
      <c r="F2201" s="2"/>
      <c r="G2201" s="3">
        <v>46259</v>
      </c>
      <c r="H2201" s="2" t="s">
        <v>9372</v>
      </c>
      <c r="I2201" s="3">
        <v>46259</v>
      </c>
      <c r="J2201" s="2" t="s">
        <v>9373</v>
      </c>
      <c r="K2201" s="2"/>
      <c r="L2201" s="2"/>
      <c r="M2201" s="2" t="s">
        <v>90</v>
      </c>
      <c r="N2201" s="3"/>
      <c r="O2201" s="2" t="s">
        <v>9374</v>
      </c>
      <c r="P2201" s="2"/>
      <c r="Q2201" s="2" t="s">
        <v>27</v>
      </c>
      <c r="R2201" s="2" t="s">
        <v>538</v>
      </c>
      <c r="S2201" s="2" t="s">
        <v>27</v>
      </c>
      <c r="T2201" s="3">
        <v>46259</v>
      </c>
      <c r="U2201" s="2" t="s">
        <v>9375</v>
      </c>
      <c r="V2201" s="2"/>
      <c r="W2201" s="2" t="s">
        <v>1104</v>
      </c>
      <c r="X2201" s="2" t="s">
        <v>133</v>
      </c>
      <c r="Y2201" s="2" t="s">
        <v>277</v>
      </c>
      <c r="Z2201" s="2" t="s">
        <v>92</v>
      </c>
      <c r="AA2201" s="2" t="s">
        <v>278</v>
      </c>
      <c r="AB2201" s="2" t="s">
        <v>279</v>
      </c>
      <c r="AC2201" s="2" t="s">
        <v>114</v>
      </c>
      <c r="AD2201" s="2">
        <v>1</v>
      </c>
      <c r="AE2201" s="2" t="s">
        <v>539</v>
      </c>
      <c r="AF2201" s="2" t="s">
        <v>540</v>
      </c>
      <c r="AG2201" s="2" t="s">
        <v>13</v>
      </c>
      <c r="AH2201" s="2" t="s">
        <v>154</v>
      </c>
      <c r="AI2201" s="2" t="s">
        <v>541</v>
      </c>
      <c r="AJ2201" s="2" t="s">
        <v>155</v>
      </c>
      <c r="AK2201" s="2" t="s">
        <v>156</v>
      </c>
      <c r="AL2201" s="2" t="s">
        <v>129</v>
      </c>
      <c r="AM2201" s="2" t="s">
        <v>150</v>
      </c>
      <c r="AN2201" s="2" t="s">
        <v>9376</v>
      </c>
      <c r="AO2201" s="22">
        <v>27220</v>
      </c>
      <c r="AP2201" s="22">
        <v>0</v>
      </c>
      <c r="AQ2201" s="22">
        <v>0</v>
      </c>
      <c r="AR2201" s="22">
        <v>0</v>
      </c>
      <c r="AS2201" s="25">
        <v>30622.5</v>
      </c>
      <c r="AT2201" s="25">
        <v>0</v>
      </c>
      <c r="AU2201" s="25">
        <v>43777.93</v>
      </c>
      <c r="AV2201" s="25">
        <v>0</v>
      </c>
      <c r="AW2201" s="25">
        <v>30622.5</v>
      </c>
      <c r="AX2201" s="25">
        <v>43777.93</v>
      </c>
      <c r="AY2201" s="25">
        <v>13155.43</v>
      </c>
    </row>
    <row r="2202" spans="2:51" hidden="1">
      <c r="B2202" s="5" t="s">
        <v>21</v>
      </c>
      <c r="C2202" s="2" t="s">
        <v>152</v>
      </c>
      <c r="D2202" s="2" t="s">
        <v>100</v>
      </c>
      <c r="E2202" s="2"/>
      <c r="F2202" s="2"/>
      <c r="G2202" s="3">
        <v>46259</v>
      </c>
      <c r="H2202" s="2" t="s">
        <v>9377</v>
      </c>
      <c r="I2202" s="3">
        <v>46259</v>
      </c>
      <c r="J2202" s="2" t="s">
        <v>9378</v>
      </c>
      <c r="K2202" s="2"/>
      <c r="L2202" s="2"/>
      <c r="M2202" s="2" t="s">
        <v>90</v>
      </c>
      <c r="N2202" s="3"/>
      <c r="O2202" s="2" t="s">
        <v>9379</v>
      </c>
      <c r="P2202" s="2"/>
      <c r="Q2202" s="2" t="s">
        <v>27</v>
      </c>
      <c r="R2202" s="2" t="s">
        <v>538</v>
      </c>
      <c r="S2202" s="2" t="s">
        <v>27</v>
      </c>
      <c r="T2202" s="3">
        <v>46259</v>
      </c>
      <c r="U2202" s="2" t="s">
        <v>9380</v>
      </c>
      <c r="V2202" s="2"/>
      <c r="W2202" s="2" t="s">
        <v>330</v>
      </c>
      <c r="X2202" s="2" t="s">
        <v>133</v>
      </c>
      <c r="Y2202" s="2" t="s">
        <v>331</v>
      </c>
      <c r="Z2202" s="2" t="s">
        <v>92</v>
      </c>
      <c r="AA2202" s="2" t="s">
        <v>90</v>
      </c>
      <c r="AB2202" s="2"/>
      <c r="AC2202" s="2" t="s">
        <v>114</v>
      </c>
      <c r="AD2202" s="2">
        <v>1</v>
      </c>
      <c r="AE2202" s="2" t="s">
        <v>539</v>
      </c>
      <c r="AF2202" s="2" t="s">
        <v>540</v>
      </c>
      <c r="AG2202" s="2" t="s">
        <v>13</v>
      </c>
      <c r="AH2202" s="2" t="s">
        <v>154</v>
      </c>
      <c r="AI2202" s="2" t="s">
        <v>541</v>
      </c>
      <c r="AJ2202" s="2" t="s">
        <v>155</v>
      </c>
      <c r="AK2202" s="2" t="s">
        <v>156</v>
      </c>
      <c r="AL2202" s="2" t="s">
        <v>129</v>
      </c>
      <c r="AM2202" s="2" t="s">
        <v>150</v>
      </c>
      <c r="AN2202" s="2" t="s">
        <v>9381</v>
      </c>
      <c r="AO2202" s="22">
        <v>27240</v>
      </c>
      <c r="AP2202" s="22">
        <v>0</v>
      </c>
      <c r="AQ2202" s="22">
        <v>0</v>
      </c>
      <c r="AR2202" s="22">
        <v>0</v>
      </c>
      <c r="AS2202" s="25">
        <v>30645</v>
      </c>
      <c r="AT2202" s="25">
        <v>0</v>
      </c>
      <c r="AU2202" s="25">
        <v>43810.09</v>
      </c>
      <c r="AV2202" s="25">
        <v>0</v>
      </c>
      <c r="AW2202" s="25">
        <v>30645</v>
      </c>
      <c r="AX2202" s="25">
        <v>43810.09</v>
      </c>
      <c r="AY2202" s="25">
        <v>13165.09</v>
      </c>
    </row>
    <row r="2203" spans="2:51" hidden="1">
      <c r="B2203" s="5" t="s">
        <v>21</v>
      </c>
      <c r="C2203" s="2" t="s">
        <v>152</v>
      </c>
      <c r="D2203" s="2" t="s">
        <v>100</v>
      </c>
      <c r="E2203" s="2"/>
      <c r="F2203" s="2"/>
      <c r="G2203" s="3">
        <v>46259</v>
      </c>
      <c r="H2203" s="2" t="s">
        <v>9382</v>
      </c>
      <c r="I2203" s="3">
        <v>46259</v>
      </c>
      <c r="J2203" s="2" t="s">
        <v>9383</v>
      </c>
      <c r="K2203" s="2"/>
      <c r="L2203" s="2"/>
      <c r="M2203" s="2" t="s">
        <v>90</v>
      </c>
      <c r="N2203" s="3"/>
      <c r="O2203" s="2" t="s">
        <v>9384</v>
      </c>
      <c r="P2203" s="2"/>
      <c r="Q2203" s="2" t="s">
        <v>27</v>
      </c>
      <c r="R2203" s="2" t="s">
        <v>538</v>
      </c>
      <c r="S2203" s="2" t="s">
        <v>27</v>
      </c>
      <c r="T2203" s="3">
        <v>46259</v>
      </c>
      <c r="U2203" s="2" t="s">
        <v>9385</v>
      </c>
      <c r="V2203" s="2"/>
      <c r="W2203" s="2" t="s">
        <v>1118</v>
      </c>
      <c r="X2203" s="2" t="s">
        <v>133</v>
      </c>
      <c r="Y2203" s="2" t="s">
        <v>195</v>
      </c>
      <c r="Z2203" s="2" t="s">
        <v>92</v>
      </c>
      <c r="AA2203" s="2" t="s">
        <v>90</v>
      </c>
      <c r="AB2203" s="2"/>
      <c r="AC2203" s="2" t="s">
        <v>114</v>
      </c>
      <c r="AD2203" s="2">
        <v>1</v>
      </c>
      <c r="AE2203" s="2" t="s">
        <v>539</v>
      </c>
      <c r="AF2203" s="2" t="s">
        <v>540</v>
      </c>
      <c r="AG2203" s="2" t="s">
        <v>13</v>
      </c>
      <c r="AH2203" s="2" t="s">
        <v>154</v>
      </c>
      <c r="AI2203" s="2" t="s">
        <v>541</v>
      </c>
      <c r="AJ2203" s="2" t="s">
        <v>155</v>
      </c>
      <c r="AK2203" s="2" t="s">
        <v>156</v>
      </c>
      <c r="AL2203" s="2" t="s">
        <v>129</v>
      </c>
      <c r="AM2203" s="2" t="s">
        <v>150</v>
      </c>
      <c r="AN2203" s="2" t="s">
        <v>9386</v>
      </c>
      <c r="AO2203" s="22">
        <v>26420</v>
      </c>
      <c r="AP2203" s="22">
        <v>0</v>
      </c>
      <c r="AQ2203" s="22">
        <v>0</v>
      </c>
      <c r="AR2203" s="22">
        <v>0</v>
      </c>
      <c r="AS2203" s="25">
        <v>29722.5</v>
      </c>
      <c r="AT2203" s="25">
        <v>0</v>
      </c>
      <c r="AU2203" s="25">
        <v>42491.29</v>
      </c>
      <c r="AV2203" s="25">
        <v>0</v>
      </c>
      <c r="AW2203" s="25">
        <v>29722.5</v>
      </c>
      <c r="AX2203" s="25">
        <v>42491.29</v>
      </c>
      <c r="AY2203" s="25">
        <v>12768.79</v>
      </c>
    </row>
    <row r="2204" spans="2:51" hidden="1">
      <c r="B2204" s="5" t="s">
        <v>21</v>
      </c>
      <c r="C2204" s="2" t="s">
        <v>152</v>
      </c>
      <c r="D2204" s="2" t="s">
        <v>100</v>
      </c>
      <c r="E2204" s="2"/>
      <c r="F2204" s="2"/>
      <c r="G2204" s="3">
        <v>46259</v>
      </c>
      <c r="H2204" s="2" t="s">
        <v>9355</v>
      </c>
      <c r="I2204" s="3">
        <v>46259</v>
      </c>
      <c r="J2204" s="2" t="s">
        <v>9387</v>
      </c>
      <c r="K2204" s="2"/>
      <c r="L2204" s="2"/>
      <c r="M2204" s="2" t="s">
        <v>90</v>
      </c>
      <c r="N2204" s="3"/>
      <c r="O2204" s="2" t="s">
        <v>9388</v>
      </c>
      <c r="P2204" s="2"/>
      <c r="Q2204" s="2" t="s">
        <v>27</v>
      </c>
      <c r="R2204" s="2" t="s">
        <v>538</v>
      </c>
      <c r="S2204" s="2" t="s">
        <v>27</v>
      </c>
      <c r="T2204" s="3">
        <v>46259</v>
      </c>
      <c r="U2204" s="2" t="s">
        <v>9358</v>
      </c>
      <c r="V2204" s="2"/>
      <c r="W2204" s="2" t="s">
        <v>927</v>
      </c>
      <c r="X2204" s="2" t="s">
        <v>113</v>
      </c>
      <c r="Y2204" s="2" t="s">
        <v>928</v>
      </c>
      <c r="Z2204" s="2" t="s">
        <v>92</v>
      </c>
      <c r="AA2204" s="2" t="s">
        <v>90</v>
      </c>
      <c r="AB2204" s="2"/>
      <c r="AC2204" s="2" t="s">
        <v>114</v>
      </c>
      <c r="AD2204" s="2">
        <v>1</v>
      </c>
      <c r="AE2204" s="2" t="s">
        <v>539</v>
      </c>
      <c r="AF2204" s="2" t="s">
        <v>540</v>
      </c>
      <c r="AG2204" s="2" t="s">
        <v>13</v>
      </c>
      <c r="AH2204" s="2" t="s">
        <v>154</v>
      </c>
      <c r="AI2204" s="2" t="s">
        <v>541</v>
      </c>
      <c r="AJ2204" s="2" t="s">
        <v>155</v>
      </c>
      <c r="AK2204" s="2" t="s">
        <v>156</v>
      </c>
      <c r="AL2204" s="2" t="s">
        <v>129</v>
      </c>
      <c r="AM2204" s="2" t="s">
        <v>150</v>
      </c>
      <c r="AN2204" s="2" t="s">
        <v>9389</v>
      </c>
      <c r="AO2204" s="22">
        <v>6620</v>
      </c>
      <c r="AP2204" s="22">
        <v>0</v>
      </c>
      <c r="AQ2204" s="22">
        <v>0</v>
      </c>
      <c r="AR2204" s="22">
        <v>0</v>
      </c>
      <c r="AS2204" s="25">
        <v>16100</v>
      </c>
      <c r="AT2204" s="25">
        <v>0</v>
      </c>
      <c r="AU2204" s="25">
        <v>10646.95</v>
      </c>
      <c r="AV2204" s="25">
        <v>0</v>
      </c>
      <c r="AW2204" s="25">
        <v>16100</v>
      </c>
      <c r="AX2204" s="25">
        <v>10646.95</v>
      </c>
      <c r="AY2204" s="25">
        <v>-5453.05</v>
      </c>
    </row>
    <row r="2205" spans="2:51" hidden="1">
      <c r="B2205" s="5" t="s">
        <v>21</v>
      </c>
      <c r="C2205" s="2" t="s">
        <v>152</v>
      </c>
      <c r="D2205" s="2" t="s">
        <v>100</v>
      </c>
      <c r="E2205" s="2"/>
      <c r="F2205" s="2"/>
      <c r="G2205" s="3">
        <v>46259</v>
      </c>
      <c r="H2205" s="2" t="s">
        <v>9390</v>
      </c>
      <c r="I2205" s="3">
        <v>46259</v>
      </c>
      <c r="J2205" s="2" t="s">
        <v>9391</v>
      </c>
      <c r="K2205" s="2"/>
      <c r="L2205" s="2"/>
      <c r="M2205" s="2" t="s">
        <v>90</v>
      </c>
      <c r="N2205" s="3"/>
      <c r="O2205" s="2" t="s">
        <v>9392</v>
      </c>
      <c r="P2205" s="2"/>
      <c r="Q2205" s="2" t="s">
        <v>27</v>
      </c>
      <c r="R2205" s="2" t="s">
        <v>538</v>
      </c>
      <c r="S2205" s="2" t="s">
        <v>27</v>
      </c>
      <c r="T2205" s="3">
        <v>46259</v>
      </c>
      <c r="U2205" s="2" t="s">
        <v>9393</v>
      </c>
      <c r="V2205" s="2"/>
      <c r="W2205" s="2" t="s">
        <v>550</v>
      </c>
      <c r="X2205" s="2" t="s">
        <v>133</v>
      </c>
      <c r="Y2205" s="2" t="s">
        <v>506</v>
      </c>
      <c r="Z2205" s="2" t="s">
        <v>92</v>
      </c>
      <c r="AA2205" s="2" t="s">
        <v>90</v>
      </c>
      <c r="AB2205" s="2"/>
      <c r="AC2205" s="2" t="s">
        <v>114</v>
      </c>
      <c r="AD2205" s="2">
        <v>1</v>
      </c>
      <c r="AE2205" s="2" t="s">
        <v>539</v>
      </c>
      <c r="AF2205" s="2" t="s">
        <v>540</v>
      </c>
      <c r="AG2205" s="2" t="s">
        <v>13</v>
      </c>
      <c r="AH2205" s="2" t="s">
        <v>154</v>
      </c>
      <c r="AI2205" s="2" t="s">
        <v>541</v>
      </c>
      <c r="AJ2205" s="2" t="s">
        <v>155</v>
      </c>
      <c r="AK2205" s="2" t="s">
        <v>156</v>
      </c>
      <c r="AL2205" s="2" t="s">
        <v>129</v>
      </c>
      <c r="AM2205" s="2" t="s">
        <v>150</v>
      </c>
      <c r="AN2205" s="2" t="s">
        <v>9394</v>
      </c>
      <c r="AO2205" s="22">
        <v>26380</v>
      </c>
      <c r="AP2205" s="22">
        <v>0</v>
      </c>
      <c r="AQ2205" s="22">
        <v>0</v>
      </c>
      <c r="AR2205" s="22">
        <v>0</v>
      </c>
      <c r="AS2205" s="25">
        <v>29677.5</v>
      </c>
      <c r="AT2205" s="25">
        <v>0</v>
      </c>
      <c r="AU2205" s="25">
        <v>42426.95</v>
      </c>
      <c r="AV2205" s="25">
        <v>0</v>
      </c>
      <c r="AW2205" s="25">
        <v>29677.5</v>
      </c>
      <c r="AX2205" s="25">
        <v>42426.95</v>
      </c>
      <c r="AY2205" s="25">
        <v>12749.45</v>
      </c>
    </row>
    <row r="2206" spans="2:51" hidden="1">
      <c r="B2206" s="5" t="s">
        <v>551</v>
      </c>
      <c r="C2206" s="2" t="s">
        <v>552</v>
      </c>
      <c r="D2206" s="2"/>
      <c r="E2206" s="2"/>
      <c r="F2206" s="2" t="s">
        <v>88</v>
      </c>
      <c r="G2206" s="3">
        <v>46259</v>
      </c>
      <c r="H2206" s="2" t="s">
        <v>9395</v>
      </c>
      <c r="I2206" s="3">
        <v>46259</v>
      </c>
      <c r="J2206" s="2" t="s">
        <v>9396</v>
      </c>
      <c r="K2206" s="2"/>
      <c r="L2206" s="2"/>
      <c r="M2206" s="2" t="s">
        <v>90</v>
      </c>
      <c r="N2206" s="3"/>
      <c r="O2206" s="2"/>
      <c r="P2206" s="2"/>
      <c r="Q2206" s="2" t="s">
        <v>553</v>
      </c>
      <c r="R2206" s="2" t="s">
        <v>553</v>
      </c>
      <c r="S2206" s="2"/>
      <c r="T2206" s="3"/>
      <c r="U2206" s="2"/>
      <c r="V2206" s="2"/>
      <c r="W2206" s="2" t="s">
        <v>1138</v>
      </c>
      <c r="X2206" s="2" t="s">
        <v>91</v>
      </c>
      <c r="Y2206" s="2" t="s">
        <v>1228</v>
      </c>
      <c r="Z2206" s="2" t="s">
        <v>92</v>
      </c>
      <c r="AA2206" s="2" t="s">
        <v>90</v>
      </c>
      <c r="AB2206" s="2"/>
      <c r="AC2206" s="2" t="s">
        <v>93</v>
      </c>
      <c r="AD2206" s="2">
        <v>1</v>
      </c>
      <c r="AE2206" s="2" t="s">
        <v>321</v>
      </c>
      <c r="AF2206" s="2" t="s">
        <v>322</v>
      </c>
      <c r="AG2206" s="2" t="s">
        <v>322</v>
      </c>
      <c r="AH2206" s="2" t="s">
        <v>323</v>
      </c>
      <c r="AI2206" s="2"/>
      <c r="AJ2206" s="2" t="s">
        <v>321</v>
      </c>
      <c r="AK2206" s="2" t="s">
        <v>322</v>
      </c>
      <c r="AL2206" s="2" t="s">
        <v>322</v>
      </c>
      <c r="AM2206" s="2" t="s">
        <v>323</v>
      </c>
      <c r="AN2206" s="2" t="s">
        <v>880</v>
      </c>
      <c r="AO2206" s="22">
        <v>0</v>
      </c>
      <c r="AP2206" s="22">
        <v>0</v>
      </c>
      <c r="AQ2206" s="22">
        <v>0</v>
      </c>
      <c r="AR2206" s="22">
        <v>0</v>
      </c>
      <c r="AS2206" s="25">
        <v>4500</v>
      </c>
      <c r="AT2206" s="25">
        <v>0</v>
      </c>
      <c r="AU2206" s="25">
        <v>4900</v>
      </c>
      <c r="AV2206" s="25">
        <v>0</v>
      </c>
      <c r="AW2206" s="25">
        <v>4500</v>
      </c>
      <c r="AX2206" s="25">
        <v>4900</v>
      </c>
      <c r="AY2206" s="25">
        <v>400</v>
      </c>
    </row>
    <row r="2207" spans="2:51" hidden="1">
      <c r="B2207" s="5" t="s">
        <v>551</v>
      </c>
      <c r="C2207" s="2" t="s">
        <v>552</v>
      </c>
      <c r="D2207" s="2"/>
      <c r="E2207" s="2"/>
      <c r="F2207" s="2" t="s">
        <v>88</v>
      </c>
      <c r="G2207" s="3">
        <v>46258</v>
      </c>
      <c r="H2207" s="2" t="s">
        <v>9397</v>
      </c>
      <c r="I2207" s="3">
        <v>46259</v>
      </c>
      <c r="J2207" s="2" t="s">
        <v>9398</v>
      </c>
      <c r="K2207" s="2"/>
      <c r="L2207" s="2"/>
      <c r="M2207" s="2" t="s">
        <v>90</v>
      </c>
      <c r="N2207" s="3"/>
      <c r="O2207" s="2"/>
      <c r="P2207" s="2"/>
      <c r="Q2207" s="2" t="s">
        <v>553</v>
      </c>
      <c r="R2207" s="2" t="s">
        <v>553</v>
      </c>
      <c r="S2207" s="2"/>
      <c r="T2207" s="3"/>
      <c r="U2207" s="2"/>
      <c r="V2207" s="2"/>
      <c r="W2207" s="2" t="s">
        <v>694</v>
      </c>
      <c r="X2207" s="2" t="s">
        <v>91</v>
      </c>
      <c r="Y2207" s="2" t="s">
        <v>695</v>
      </c>
      <c r="Z2207" s="2" t="s">
        <v>92</v>
      </c>
      <c r="AA2207" s="2" t="s">
        <v>90</v>
      </c>
      <c r="AB2207" s="2"/>
      <c r="AC2207" s="2" t="s">
        <v>114</v>
      </c>
      <c r="AD2207" s="2">
        <v>1</v>
      </c>
      <c r="AE2207" s="2" t="s">
        <v>321</v>
      </c>
      <c r="AF2207" s="2" t="s">
        <v>322</v>
      </c>
      <c r="AG2207" s="2" t="s">
        <v>322</v>
      </c>
      <c r="AH2207" s="2" t="s">
        <v>323</v>
      </c>
      <c r="AI2207" s="2"/>
      <c r="AJ2207" s="2" t="s">
        <v>231</v>
      </c>
      <c r="AK2207" s="2" t="s">
        <v>207</v>
      </c>
      <c r="AL2207" s="2" t="s">
        <v>207</v>
      </c>
      <c r="AM2207" s="2" t="s">
        <v>178</v>
      </c>
      <c r="AN2207" s="2" t="s">
        <v>1100</v>
      </c>
      <c r="AO2207" s="22">
        <v>0</v>
      </c>
      <c r="AP2207" s="22">
        <v>0</v>
      </c>
      <c r="AQ2207" s="22">
        <v>0</v>
      </c>
      <c r="AR2207" s="22">
        <v>0</v>
      </c>
      <c r="AS2207" s="25">
        <v>12500</v>
      </c>
      <c r="AT2207" s="25">
        <v>0</v>
      </c>
      <c r="AU2207" s="25">
        <v>13050</v>
      </c>
      <c r="AV2207" s="25">
        <v>0</v>
      </c>
      <c r="AW2207" s="25">
        <v>12500</v>
      </c>
      <c r="AX2207" s="25">
        <v>13050</v>
      </c>
      <c r="AY2207" s="25">
        <v>550</v>
      </c>
    </row>
    <row r="2208" spans="2:51" hidden="1">
      <c r="B2208" s="5" t="s">
        <v>551</v>
      </c>
      <c r="C2208" s="2" t="s">
        <v>552</v>
      </c>
      <c r="D2208" s="2"/>
      <c r="E2208" s="2"/>
      <c r="F2208" s="2" t="s">
        <v>88</v>
      </c>
      <c r="G2208" s="3">
        <v>46258</v>
      </c>
      <c r="H2208" s="2" t="s">
        <v>9399</v>
      </c>
      <c r="I2208" s="3">
        <v>46259</v>
      </c>
      <c r="J2208" s="2" t="s">
        <v>9400</v>
      </c>
      <c r="K2208" s="2"/>
      <c r="L2208" s="2"/>
      <c r="M2208" s="2" t="s">
        <v>90</v>
      </c>
      <c r="N2208" s="3"/>
      <c r="O2208" s="2"/>
      <c r="P2208" s="2"/>
      <c r="Q2208" s="2" t="s">
        <v>553</v>
      </c>
      <c r="R2208" s="2" t="s">
        <v>553</v>
      </c>
      <c r="S2208" s="2"/>
      <c r="T2208" s="3"/>
      <c r="U2208" s="2"/>
      <c r="V2208" s="2"/>
      <c r="W2208" s="2" t="s">
        <v>694</v>
      </c>
      <c r="X2208" s="2" t="s">
        <v>91</v>
      </c>
      <c r="Y2208" s="2" t="s">
        <v>695</v>
      </c>
      <c r="Z2208" s="2" t="s">
        <v>92</v>
      </c>
      <c r="AA2208" s="2" t="s">
        <v>90</v>
      </c>
      <c r="AB2208" s="2"/>
      <c r="AC2208" s="2" t="s">
        <v>114</v>
      </c>
      <c r="AD2208" s="2">
        <v>1</v>
      </c>
      <c r="AE2208" s="2" t="s">
        <v>554</v>
      </c>
      <c r="AF2208" s="2" t="s">
        <v>555</v>
      </c>
      <c r="AG2208" s="2" t="s">
        <v>322</v>
      </c>
      <c r="AH2208" s="2" t="s">
        <v>556</v>
      </c>
      <c r="AI2208" s="2" t="s">
        <v>557</v>
      </c>
      <c r="AJ2208" s="2" t="s">
        <v>231</v>
      </c>
      <c r="AK2208" s="2" t="s">
        <v>207</v>
      </c>
      <c r="AL2208" s="2" t="s">
        <v>207</v>
      </c>
      <c r="AM2208" s="2" t="s">
        <v>178</v>
      </c>
      <c r="AN2208" s="2" t="s">
        <v>9401</v>
      </c>
      <c r="AO2208" s="22">
        <v>0</v>
      </c>
      <c r="AP2208" s="22">
        <v>0</v>
      </c>
      <c r="AQ2208" s="22">
        <v>0</v>
      </c>
      <c r="AR2208" s="22">
        <v>0</v>
      </c>
      <c r="AS2208" s="25">
        <v>13500</v>
      </c>
      <c r="AT2208" s="25">
        <v>0</v>
      </c>
      <c r="AU2208" s="25">
        <v>14050</v>
      </c>
      <c r="AV2208" s="25">
        <v>0</v>
      </c>
      <c r="AW2208" s="25">
        <v>13500</v>
      </c>
      <c r="AX2208" s="25">
        <v>14050</v>
      </c>
      <c r="AY2208" s="25">
        <v>550</v>
      </c>
    </row>
    <row r="2209" spans="2:51" hidden="1">
      <c r="B2209" s="5" t="s">
        <v>551</v>
      </c>
      <c r="C2209" s="2" t="s">
        <v>552</v>
      </c>
      <c r="D2209" s="2"/>
      <c r="E2209" s="2" t="s">
        <v>9039</v>
      </c>
      <c r="F2209" s="2" t="s">
        <v>88</v>
      </c>
      <c r="G2209" s="3">
        <v>46259</v>
      </c>
      <c r="H2209" s="2" t="s">
        <v>9402</v>
      </c>
      <c r="I2209" s="3">
        <v>46259</v>
      </c>
      <c r="J2209" s="2" t="s">
        <v>9403</v>
      </c>
      <c r="K2209" s="2"/>
      <c r="L2209" s="2"/>
      <c r="M2209" s="2" t="s">
        <v>90</v>
      </c>
      <c r="N2209" s="3"/>
      <c r="O2209" s="2"/>
      <c r="P2209" s="2"/>
      <c r="Q2209" s="2" t="s">
        <v>834</v>
      </c>
      <c r="R2209" s="2" t="s">
        <v>834</v>
      </c>
      <c r="S2209" s="2"/>
      <c r="T2209" s="3"/>
      <c r="U2209" s="2"/>
      <c r="V2209" s="2"/>
      <c r="W2209" s="2" t="s">
        <v>1138</v>
      </c>
      <c r="X2209" s="2" t="s">
        <v>91</v>
      </c>
      <c r="Y2209" s="2" t="s">
        <v>1228</v>
      </c>
      <c r="Z2209" s="2" t="s">
        <v>92</v>
      </c>
      <c r="AA2209" s="2" t="s">
        <v>90</v>
      </c>
      <c r="AB2209" s="2"/>
      <c r="AC2209" s="2" t="s">
        <v>114</v>
      </c>
      <c r="AD2209" s="2">
        <v>1</v>
      </c>
      <c r="AE2209" s="2" t="s">
        <v>321</v>
      </c>
      <c r="AF2209" s="2" t="s">
        <v>322</v>
      </c>
      <c r="AG2209" s="2" t="s">
        <v>322</v>
      </c>
      <c r="AH2209" s="2" t="s">
        <v>323</v>
      </c>
      <c r="AI2209" s="2"/>
      <c r="AJ2209" s="2" t="s">
        <v>179</v>
      </c>
      <c r="AK2209" s="2" t="s">
        <v>8</v>
      </c>
      <c r="AL2209" s="2" t="s">
        <v>8</v>
      </c>
      <c r="AM2209" s="2" t="s">
        <v>180</v>
      </c>
      <c r="AN2209" s="2" t="s">
        <v>998</v>
      </c>
      <c r="AO2209" s="22">
        <v>0</v>
      </c>
      <c r="AP2209" s="22">
        <v>0</v>
      </c>
      <c r="AQ2209" s="22">
        <v>0</v>
      </c>
      <c r="AR2209" s="22">
        <v>0</v>
      </c>
      <c r="AS2209" s="25">
        <v>24000</v>
      </c>
      <c r="AT2209" s="25">
        <v>0</v>
      </c>
      <c r="AU2209" s="25">
        <v>24191.77</v>
      </c>
      <c r="AV2209" s="25">
        <v>0</v>
      </c>
      <c r="AW2209" s="25">
        <v>24000</v>
      </c>
      <c r="AX2209" s="25">
        <v>24191.77</v>
      </c>
      <c r="AY2209" s="25">
        <v>191.77</v>
      </c>
    </row>
    <row r="2210" spans="2:51" hidden="1">
      <c r="B2210" s="5" t="s">
        <v>551</v>
      </c>
      <c r="C2210" s="2" t="s">
        <v>552</v>
      </c>
      <c r="D2210" s="2"/>
      <c r="E2210" s="2" t="s">
        <v>9039</v>
      </c>
      <c r="F2210" s="2" t="s">
        <v>88</v>
      </c>
      <c r="G2210" s="3">
        <v>46259</v>
      </c>
      <c r="H2210" s="2" t="s">
        <v>9404</v>
      </c>
      <c r="I2210" s="3">
        <v>46259</v>
      </c>
      <c r="J2210" s="2" t="s">
        <v>9405</v>
      </c>
      <c r="K2210" s="2"/>
      <c r="L2210" s="2"/>
      <c r="M2210" s="2" t="s">
        <v>90</v>
      </c>
      <c r="N2210" s="3"/>
      <c r="O2210" s="2"/>
      <c r="P2210" s="2"/>
      <c r="Q2210" s="2" t="s">
        <v>834</v>
      </c>
      <c r="R2210" s="2" t="s">
        <v>834</v>
      </c>
      <c r="S2210" s="2"/>
      <c r="T2210" s="3"/>
      <c r="U2210" s="2"/>
      <c r="V2210" s="2"/>
      <c r="W2210" s="2" t="s">
        <v>962</v>
      </c>
      <c r="X2210" s="2" t="s">
        <v>91</v>
      </c>
      <c r="Y2210" s="2" t="s">
        <v>1380</v>
      </c>
      <c r="Z2210" s="2" t="s">
        <v>92</v>
      </c>
      <c r="AA2210" s="2" t="s">
        <v>90</v>
      </c>
      <c r="AB2210" s="2"/>
      <c r="AC2210" s="2" t="s">
        <v>114</v>
      </c>
      <c r="AD2210" s="2">
        <v>1</v>
      </c>
      <c r="AE2210" s="2" t="s">
        <v>321</v>
      </c>
      <c r="AF2210" s="2" t="s">
        <v>322</v>
      </c>
      <c r="AG2210" s="2" t="s">
        <v>322</v>
      </c>
      <c r="AH2210" s="2" t="s">
        <v>323</v>
      </c>
      <c r="AI2210" s="2"/>
      <c r="AJ2210" s="2" t="s">
        <v>179</v>
      </c>
      <c r="AK2210" s="2" t="s">
        <v>8</v>
      </c>
      <c r="AL2210" s="2" t="s">
        <v>8</v>
      </c>
      <c r="AM2210" s="2" t="s">
        <v>180</v>
      </c>
      <c r="AN2210" s="2" t="s">
        <v>964</v>
      </c>
      <c r="AO2210" s="22">
        <v>0</v>
      </c>
      <c r="AP2210" s="22">
        <v>0</v>
      </c>
      <c r="AQ2210" s="22">
        <v>0</v>
      </c>
      <c r="AR2210" s="22">
        <v>0</v>
      </c>
      <c r="AS2210" s="25">
        <v>22500</v>
      </c>
      <c r="AT2210" s="25">
        <v>0</v>
      </c>
      <c r="AU2210" s="25">
        <v>20649.400000000001</v>
      </c>
      <c r="AV2210" s="25">
        <v>0</v>
      </c>
      <c r="AW2210" s="25">
        <v>22500</v>
      </c>
      <c r="AX2210" s="25">
        <v>20649.400000000001</v>
      </c>
      <c r="AY2210" s="25">
        <v>-1850.6</v>
      </c>
    </row>
    <row r="2211" spans="2:51" hidden="1">
      <c r="B2211" s="5" t="s">
        <v>551</v>
      </c>
      <c r="C2211" s="2" t="s">
        <v>552</v>
      </c>
      <c r="D2211" s="2"/>
      <c r="E2211" s="2" t="s">
        <v>9039</v>
      </c>
      <c r="F2211" s="2" t="s">
        <v>88</v>
      </c>
      <c r="G2211" s="3">
        <v>46259</v>
      </c>
      <c r="H2211" s="2" t="s">
        <v>9406</v>
      </c>
      <c r="I2211" s="3">
        <v>46259</v>
      </c>
      <c r="J2211" s="2" t="s">
        <v>9407</v>
      </c>
      <c r="K2211" s="2"/>
      <c r="L2211" s="2"/>
      <c r="M2211" s="2" t="s">
        <v>90</v>
      </c>
      <c r="N2211" s="3"/>
      <c r="O2211" s="2"/>
      <c r="P2211" s="2"/>
      <c r="Q2211" s="2" t="s">
        <v>834</v>
      </c>
      <c r="R2211" s="2" t="s">
        <v>834</v>
      </c>
      <c r="S2211" s="2"/>
      <c r="T2211" s="3"/>
      <c r="U2211" s="2"/>
      <c r="V2211" s="2"/>
      <c r="W2211" s="2" t="s">
        <v>6287</v>
      </c>
      <c r="X2211" s="2" t="s">
        <v>91</v>
      </c>
      <c r="Y2211" s="2" t="s">
        <v>6288</v>
      </c>
      <c r="Z2211" s="2" t="s">
        <v>92</v>
      </c>
      <c r="AA2211" s="2" t="s">
        <v>90</v>
      </c>
      <c r="AB2211" s="2"/>
      <c r="AC2211" s="2" t="s">
        <v>114</v>
      </c>
      <c r="AD2211" s="2">
        <v>1</v>
      </c>
      <c r="AE2211" s="2" t="s">
        <v>321</v>
      </c>
      <c r="AF2211" s="2" t="s">
        <v>322</v>
      </c>
      <c r="AG2211" s="2" t="s">
        <v>322</v>
      </c>
      <c r="AH2211" s="2" t="s">
        <v>323</v>
      </c>
      <c r="AI2211" s="2"/>
      <c r="AJ2211" s="2" t="s">
        <v>138</v>
      </c>
      <c r="AK2211" s="2" t="s">
        <v>103</v>
      </c>
      <c r="AL2211" s="2" t="s">
        <v>103</v>
      </c>
      <c r="AM2211" s="2" t="s">
        <v>139</v>
      </c>
      <c r="AN2211" s="2" t="s">
        <v>1379</v>
      </c>
      <c r="AO2211" s="22">
        <v>0</v>
      </c>
      <c r="AP2211" s="22">
        <v>0</v>
      </c>
      <c r="AQ2211" s="22">
        <v>0</v>
      </c>
      <c r="AR2211" s="22">
        <v>0</v>
      </c>
      <c r="AS2211" s="25">
        <v>39500</v>
      </c>
      <c r="AT2211" s="25">
        <v>0</v>
      </c>
      <c r="AU2211" s="25">
        <v>41212.400000000001</v>
      </c>
      <c r="AV2211" s="25">
        <v>0</v>
      </c>
      <c r="AW2211" s="25">
        <v>39500</v>
      </c>
      <c r="AX2211" s="25">
        <v>41212.400000000001</v>
      </c>
      <c r="AY2211" s="25">
        <v>1712.4</v>
      </c>
    </row>
    <row r="2212" spans="2:51" hidden="1">
      <c r="B2212" s="5" t="s">
        <v>551</v>
      </c>
      <c r="C2212" s="2" t="s">
        <v>552</v>
      </c>
      <c r="D2212" s="2"/>
      <c r="E2212" s="2" t="s">
        <v>9039</v>
      </c>
      <c r="F2212" s="2" t="s">
        <v>88</v>
      </c>
      <c r="G2212" s="3">
        <v>46259</v>
      </c>
      <c r="H2212" s="2" t="s">
        <v>9408</v>
      </c>
      <c r="I2212" s="3">
        <v>46259</v>
      </c>
      <c r="J2212" s="2" t="s">
        <v>9409</v>
      </c>
      <c r="K2212" s="2"/>
      <c r="L2212" s="2"/>
      <c r="M2212" s="2" t="s">
        <v>90</v>
      </c>
      <c r="N2212" s="3"/>
      <c r="O2212" s="2"/>
      <c r="P2212" s="2"/>
      <c r="Q2212" s="2" t="s">
        <v>834</v>
      </c>
      <c r="R2212" s="2" t="s">
        <v>834</v>
      </c>
      <c r="S2212" s="2"/>
      <c r="T2212" s="3"/>
      <c r="U2212" s="2"/>
      <c r="V2212" s="2"/>
      <c r="W2212" s="2" t="s">
        <v>667</v>
      </c>
      <c r="X2212" s="2" t="s">
        <v>91</v>
      </c>
      <c r="Y2212" s="2" t="s">
        <v>668</v>
      </c>
      <c r="Z2212" s="2" t="s">
        <v>92</v>
      </c>
      <c r="AA2212" s="2" t="s">
        <v>90</v>
      </c>
      <c r="AB2212" s="2"/>
      <c r="AC2212" s="2" t="s">
        <v>114</v>
      </c>
      <c r="AD2212" s="2">
        <v>1</v>
      </c>
      <c r="AE2212" s="2" t="s">
        <v>321</v>
      </c>
      <c r="AF2212" s="2" t="s">
        <v>322</v>
      </c>
      <c r="AG2212" s="2" t="s">
        <v>322</v>
      </c>
      <c r="AH2212" s="2" t="s">
        <v>323</v>
      </c>
      <c r="AI2212" s="2"/>
      <c r="AJ2212" s="2" t="s">
        <v>138</v>
      </c>
      <c r="AK2212" s="2" t="s">
        <v>103</v>
      </c>
      <c r="AL2212" s="2" t="s">
        <v>103</v>
      </c>
      <c r="AM2212" s="2" t="s">
        <v>139</v>
      </c>
      <c r="AN2212" s="2" t="s">
        <v>9410</v>
      </c>
      <c r="AO2212" s="22">
        <v>0</v>
      </c>
      <c r="AP2212" s="22">
        <v>0</v>
      </c>
      <c r="AQ2212" s="22">
        <v>0</v>
      </c>
      <c r="AR2212" s="22">
        <v>0</v>
      </c>
      <c r="AS2212" s="25">
        <v>49000</v>
      </c>
      <c r="AT2212" s="25">
        <v>0</v>
      </c>
      <c r="AU2212" s="25">
        <v>51205.94</v>
      </c>
      <c r="AV2212" s="25">
        <v>0</v>
      </c>
      <c r="AW2212" s="25">
        <v>49000</v>
      </c>
      <c r="AX2212" s="25">
        <v>51205.94</v>
      </c>
      <c r="AY2212" s="25">
        <v>2205.94</v>
      </c>
    </row>
    <row r="2213" spans="2:51" hidden="1">
      <c r="B2213" s="5" t="s">
        <v>551</v>
      </c>
      <c r="C2213" s="2" t="s">
        <v>552</v>
      </c>
      <c r="D2213" s="2"/>
      <c r="E2213" s="2" t="s">
        <v>9039</v>
      </c>
      <c r="F2213" s="2" t="s">
        <v>88</v>
      </c>
      <c r="G2213" s="3">
        <v>46259</v>
      </c>
      <c r="H2213" s="2" t="s">
        <v>9411</v>
      </c>
      <c r="I2213" s="3">
        <v>46259</v>
      </c>
      <c r="J2213" s="2" t="s">
        <v>9412</v>
      </c>
      <c r="K2213" s="2"/>
      <c r="L2213" s="2"/>
      <c r="M2213" s="2" t="s">
        <v>90</v>
      </c>
      <c r="N2213" s="3"/>
      <c r="O2213" s="2"/>
      <c r="P2213" s="2"/>
      <c r="Q2213" s="2" t="s">
        <v>834</v>
      </c>
      <c r="R2213" s="2" t="s">
        <v>834</v>
      </c>
      <c r="S2213" s="2"/>
      <c r="T2213" s="3"/>
      <c r="U2213" s="2"/>
      <c r="V2213" s="2"/>
      <c r="W2213" s="2" t="s">
        <v>902</v>
      </c>
      <c r="X2213" s="2" t="s">
        <v>91</v>
      </c>
      <c r="Y2213" s="2" t="s">
        <v>894</v>
      </c>
      <c r="Z2213" s="2" t="s">
        <v>92</v>
      </c>
      <c r="AA2213" s="2" t="s">
        <v>90</v>
      </c>
      <c r="AB2213" s="2"/>
      <c r="AC2213" s="2" t="s">
        <v>114</v>
      </c>
      <c r="AD2213" s="2">
        <v>1</v>
      </c>
      <c r="AE2213" s="2" t="s">
        <v>321</v>
      </c>
      <c r="AF2213" s="2" t="s">
        <v>322</v>
      </c>
      <c r="AG2213" s="2" t="s">
        <v>322</v>
      </c>
      <c r="AH2213" s="2" t="s">
        <v>323</v>
      </c>
      <c r="AI2213" s="2"/>
      <c r="AJ2213" s="2" t="s">
        <v>138</v>
      </c>
      <c r="AK2213" s="2" t="s">
        <v>103</v>
      </c>
      <c r="AL2213" s="2" t="s">
        <v>103</v>
      </c>
      <c r="AM2213" s="2" t="s">
        <v>139</v>
      </c>
      <c r="AN2213" s="2" t="s">
        <v>9413</v>
      </c>
      <c r="AO2213" s="22">
        <v>0</v>
      </c>
      <c r="AP2213" s="22">
        <v>0</v>
      </c>
      <c r="AQ2213" s="22">
        <v>0</v>
      </c>
      <c r="AR2213" s="22">
        <v>0</v>
      </c>
      <c r="AS2213" s="25">
        <v>48500</v>
      </c>
      <c r="AT2213" s="25">
        <v>0</v>
      </c>
      <c r="AU2213" s="25">
        <v>51205.94</v>
      </c>
      <c r="AV2213" s="25">
        <v>0</v>
      </c>
      <c r="AW2213" s="25">
        <v>48500</v>
      </c>
      <c r="AX2213" s="25">
        <v>51205.94</v>
      </c>
      <c r="AY2213" s="25">
        <v>2705.94</v>
      </c>
    </row>
    <row r="2214" spans="2:51" hidden="1">
      <c r="B2214" s="5" t="s">
        <v>551</v>
      </c>
      <c r="C2214" s="2" t="s">
        <v>552</v>
      </c>
      <c r="D2214" s="2"/>
      <c r="E2214" s="2" t="s">
        <v>9039</v>
      </c>
      <c r="F2214" s="2" t="s">
        <v>88</v>
      </c>
      <c r="G2214" s="3">
        <v>46259</v>
      </c>
      <c r="H2214" s="2" t="s">
        <v>9414</v>
      </c>
      <c r="I2214" s="3">
        <v>46259</v>
      </c>
      <c r="J2214" s="2" t="s">
        <v>9415</v>
      </c>
      <c r="K2214" s="2"/>
      <c r="L2214" s="2"/>
      <c r="M2214" s="2" t="s">
        <v>90</v>
      </c>
      <c r="N2214" s="3"/>
      <c r="O2214" s="2"/>
      <c r="P2214" s="2"/>
      <c r="Q2214" s="2" t="s">
        <v>834</v>
      </c>
      <c r="R2214" s="2" t="s">
        <v>834</v>
      </c>
      <c r="S2214" s="2"/>
      <c r="T2214" s="3"/>
      <c r="U2214" s="2"/>
      <c r="V2214" s="2"/>
      <c r="W2214" s="2" t="s">
        <v>893</v>
      </c>
      <c r="X2214" s="2" t="s">
        <v>91</v>
      </c>
      <c r="Y2214" s="2" t="s">
        <v>894</v>
      </c>
      <c r="Z2214" s="2" t="s">
        <v>92</v>
      </c>
      <c r="AA2214" s="2" t="s">
        <v>90</v>
      </c>
      <c r="AB2214" s="2"/>
      <c r="AC2214" s="2" t="s">
        <v>114</v>
      </c>
      <c r="AD2214" s="2">
        <v>1</v>
      </c>
      <c r="AE2214" s="2" t="s">
        <v>321</v>
      </c>
      <c r="AF2214" s="2" t="s">
        <v>322</v>
      </c>
      <c r="AG2214" s="2" t="s">
        <v>322</v>
      </c>
      <c r="AH2214" s="2" t="s">
        <v>323</v>
      </c>
      <c r="AI2214" s="2"/>
      <c r="AJ2214" s="2" t="s">
        <v>183</v>
      </c>
      <c r="AK2214" s="2" t="s">
        <v>184</v>
      </c>
      <c r="AL2214" s="2" t="s">
        <v>184</v>
      </c>
      <c r="AM2214" s="2" t="s">
        <v>185</v>
      </c>
      <c r="AN2214" s="2" t="s">
        <v>1251</v>
      </c>
      <c r="AO2214" s="22">
        <v>0</v>
      </c>
      <c r="AP2214" s="22">
        <v>0</v>
      </c>
      <c r="AQ2214" s="22">
        <v>0</v>
      </c>
      <c r="AR2214" s="22">
        <v>0</v>
      </c>
      <c r="AS2214" s="25">
        <v>9000</v>
      </c>
      <c r="AT2214" s="25">
        <v>0</v>
      </c>
      <c r="AU2214" s="25">
        <v>7676.73</v>
      </c>
      <c r="AV2214" s="25">
        <v>0</v>
      </c>
      <c r="AW2214" s="25">
        <v>9000</v>
      </c>
      <c r="AX2214" s="25">
        <v>7676.73</v>
      </c>
      <c r="AY2214" s="25">
        <v>-1323.27</v>
      </c>
    </row>
    <row r="2215" spans="2:51" hidden="1">
      <c r="B2215" s="5" t="s">
        <v>551</v>
      </c>
      <c r="C2215" s="2" t="s">
        <v>552</v>
      </c>
      <c r="D2215" s="2"/>
      <c r="E2215" s="2" t="s">
        <v>9039</v>
      </c>
      <c r="F2215" s="2" t="s">
        <v>88</v>
      </c>
      <c r="G2215" s="3">
        <v>46259</v>
      </c>
      <c r="H2215" s="2" t="s">
        <v>9416</v>
      </c>
      <c r="I2215" s="3">
        <v>46259</v>
      </c>
      <c r="J2215" s="2" t="s">
        <v>9417</v>
      </c>
      <c r="K2215" s="2"/>
      <c r="L2215" s="2"/>
      <c r="M2215" s="2" t="s">
        <v>90</v>
      </c>
      <c r="N2215" s="3"/>
      <c r="O2215" s="2"/>
      <c r="P2215" s="2"/>
      <c r="Q2215" s="2" t="s">
        <v>834</v>
      </c>
      <c r="R2215" s="2" t="s">
        <v>834</v>
      </c>
      <c r="S2215" s="2"/>
      <c r="T2215" s="3"/>
      <c r="U2215" s="2"/>
      <c r="V2215" s="2"/>
      <c r="W2215" s="2" t="s">
        <v>745</v>
      </c>
      <c r="X2215" s="2" t="s">
        <v>91</v>
      </c>
      <c r="Y2215" s="2" t="s">
        <v>659</v>
      </c>
      <c r="Z2215" s="2" t="s">
        <v>92</v>
      </c>
      <c r="AA2215" s="2" t="s">
        <v>90</v>
      </c>
      <c r="AB2215" s="2"/>
      <c r="AC2215" s="2" t="s">
        <v>114</v>
      </c>
      <c r="AD2215" s="2">
        <v>1</v>
      </c>
      <c r="AE2215" s="2" t="s">
        <v>321</v>
      </c>
      <c r="AF2215" s="2" t="s">
        <v>322</v>
      </c>
      <c r="AG2215" s="2" t="s">
        <v>322</v>
      </c>
      <c r="AH2215" s="2" t="s">
        <v>323</v>
      </c>
      <c r="AI2215" s="2"/>
      <c r="AJ2215" s="2" t="s">
        <v>183</v>
      </c>
      <c r="AK2215" s="2" t="s">
        <v>184</v>
      </c>
      <c r="AL2215" s="2" t="s">
        <v>184</v>
      </c>
      <c r="AM2215" s="2" t="s">
        <v>185</v>
      </c>
      <c r="AN2215" s="2" t="s">
        <v>1251</v>
      </c>
      <c r="AO2215" s="22">
        <v>0</v>
      </c>
      <c r="AP2215" s="22">
        <v>0</v>
      </c>
      <c r="AQ2215" s="22">
        <v>0</v>
      </c>
      <c r="AR2215" s="22">
        <v>0</v>
      </c>
      <c r="AS2215" s="25">
        <v>9500</v>
      </c>
      <c r="AT2215" s="25">
        <v>0</v>
      </c>
      <c r="AU2215" s="25">
        <v>9448.2800000000007</v>
      </c>
      <c r="AV2215" s="25">
        <v>0</v>
      </c>
      <c r="AW2215" s="25">
        <v>9500</v>
      </c>
      <c r="AX2215" s="25">
        <v>9448.2800000000007</v>
      </c>
      <c r="AY2215" s="25">
        <v>-51.72</v>
      </c>
    </row>
    <row r="2216" spans="2:51">
      <c r="B2216" s="5" t="s">
        <v>551</v>
      </c>
      <c r="C2216" s="2" t="s">
        <v>552</v>
      </c>
      <c r="D2216" s="2"/>
      <c r="E2216" s="2" t="s">
        <v>9039</v>
      </c>
      <c r="F2216" s="2" t="s">
        <v>88</v>
      </c>
      <c r="G2216" s="3">
        <v>46259</v>
      </c>
      <c r="H2216" s="2" t="s">
        <v>9418</v>
      </c>
      <c r="I2216" s="3">
        <v>46259</v>
      </c>
      <c r="J2216" s="2" t="s">
        <v>9419</v>
      </c>
      <c r="K2216" s="2"/>
      <c r="L2216" s="2"/>
      <c r="M2216" s="2" t="s">
        <v>90</v>
      </c>
      <c r="N2216" s="3"/>
      <c r="O2216" s="2"/>
      <c r="P2216" s="2"/>
      <c r="Q2216" s="2" t="s">
        <v>834</v>
      </c>
      <c r="R2216" s="2" t="s">
        <v>834</v>
      </c>
      <c r="S2216" s="2"/>
      <c r="T2216" s="3"/>
      <c r="U2216" s="2"/>
      <c r="V2216" s="2"/>
      <c r="W2216" s="2" t="s">
        <v>720</v>
      </c>
      <c r="X2216" s="2" t="s">
        <v>91</v>
      </c>
      <c r="Y2216" s="2" t="s">
        <v>566</v>
      </c>
      <c r="Z2216" s="2" t="s">
        <v>149</v>
      </c>
      <c r="AA2216" s="2" t="s">
        <v>90</v>
      </c>
      <c r="AB2216" s="2"/>
      <c r="AC2216" s="2" t="s">
        <v>114</v>
      </c>
      <c r="AD2216" s="2">
        <v>1</v>
      </c>
      <c r="AE2216" s="2" t="s">
        <v>321</v>
      </c>
      <c r="AF2216" s="2" t="s">
        <v>322</v>
      </c>
      <c r="AG2216" s="2" t="s">
        <v>322</v>
      </c>
      <c r="AH2216" s="2" t="s">
        <v>323</v>
      </c>
      <c r="AI2216" s="2"/>
      <c r="AJ2216" s="2" t="s">
        <v>231</v>
      </c>
      <c r="AK2216" s="2" t="s">
        <v>207</v>
      </c>
      <c r="AL2216" s="2" t="s">
        <v>207</v>
      </c>
      <c r="AM2216" s="2" t="s">
        <v>178</v>
      </c>
      <c r="AN2216" s="2" t="s">
        <v>1043</v>
      </c>
      <c r="AO2216" s="22">
        <v>0</v>
      </c>
      <c r="AP2216" s="22">
        <v>110</v>
      </c>
      <c r="AQ2216" s="22">
        <v>220</v>
      </c>
      <c r="AR2216" s="22">
        <v>110</v>
      </c>
      <c r="AS2216" s="25">
        <v>10367.370000000001</v>
      </c>
      <c r="AT2216" s="25">
        <v>188.63</v>
      </c>
      <c r="AU2216" s="25">
        <v>8857.76</v>
      </c>
      <c r="AV2216" s="25">
        <v>0</v>
      </c>
      <c r="AW2216" s="25">
        <v>10178.74</v>
      </c>
      <c r="AX2216" s="25">
        <v>8857.76</v>
      </c>
      <c r="AY2216" s="25">
        <v>-1320.98</v>
      </c>
    </row>
    <row r="2217" spans="2:51" hidden="1">
      <c r="B2217" s="5" t="s">
        <v>19</v>
      </c>
      <c r="C2217" s="2" t="s">
        <v>112</v>
      </c>
      <c r="D2217" s="2" t="s">
        <v>100</v>
      </c>
      <c r="E2217" s="2"/>
      <c r="F2217" s="2"/>
      <c r="G2217" s="3">
        <v>46259</v>
      </c>
      <c r="H2217" s="2" t="s">
        <v>9420</v>
      </c>
      <c r="I2217" s="3">
        <v>46259</v>
      </c>
      <c r="J2217" s="2" t="s">
        <v>9421</v>
      </c>
      <c r="K2217" s="2"/>
      <c r="L2217" s="2"/>
      <c r="M2217" s="2" t="s">
        <v>90</v>
      </c>
      <c r="N2217" s="3"/>
      <c r="O2217" s="2"/>
      <c r="P2217" s="2"/>
      <c r="Q2217" s="2" t="s">
        <v>23</v>
      </c>
      <c r="R2217" s="2" t="s">
        <v>23</v>
      </c>
      <c r="S2217" s="2"/>
      <c r="T2217" s="3">
        <v>46259</v>
      </c>
      <c r="U2217" s="2" t="s">
        <v>9422</v>
      </c>
      <c r="V2217" s="2"/>
      <c r="W2217" s="2" t="s">
        <v>9423</v>
      </c>
      <c r="X2217" s="2" t="s">
        <v>113</v>
      </c>
      <c r="Y2217" s="2" t="s">
        <v>9424</v>
      </c>
      <c r="Z2217" s="2" t="s">
        <v>92</v>
      </c>
      <c r="AA2217" s="2" t="s">
        <v>90</v>
      </c>
      <c r="AB2217" s="2"/>
      <c r="AC2217" s="2" t="s">
        <v>114</v>
      </c>
      <c r="AD2217" s="2">
        <v>1</v>
      </c>
      <c r="AE2217" s="2" t="s">
        <v>282</v>
      </c>
      <c r="AF2217" s="2" t="s">
        <v>3</v>
      </c>
      <c r="AG2217" s="2" t="s">
        <v>3</v>
      </c>
      <c r="AH2217" s="2" t="s">
        <v>283</v>
      </c>
      <c r="AI2217" s="2"/>
      <c r="AJ2217" s="2" t="s">
        <v>123</v>
      </c>
      <c r="AK2217" s="2" t="s">
        <v>13</v>
      </c>
      <c r="AL2217" s="2" t="s">
        <v>13</v>
      </c>
      <c r="AM2217" s="2" t="s">
        <v>124</v>
      </c>
      <c r="AN2217" s="2" t="s">
        <v>9425</v>
      </c>
      <c r="AO2217" s="22">
        <v>0</v>
      </c>
      <c r="AP2217" s="22">
        <v>0</v>
      </c>
      <c r="AQ2217" s="22">
        <v>0</v>
      </c>
      <c r="AR2217" s="22">
        <v>0</v>
      </c>
      <c r="AS2217" s="25">
        <v>14000</v>
      </c>
      <c r="AT2217" s="25">
        <v>0</v>
      </c>
      <c r="AU2217" s="25">
        <v>17000</v>
      </c>
      <c r="AV2217" s="25">
        <v>0</v>
      </c>
      <c r="AW2217" s="25">
        <v>14000</v>
      </c>
      <c r="AX2217" s="25">
        <v>17000</v>
      </c>
      <c r="AY2217" s="25">
        <v>3000</v>
      </c>
    </row>
    <row r="2218" spans="2:51" hidden="1">
      <c r="B2218" s="5" t="s">
        <v>19</v>
      </c>
      <c r="C2218" s="2" t="s">
        <v>112</v>
      </c>
      <c r="D2218" s="2" t="s">
        <v>100</v>
      </c>
      <c r="E2218" s="2"/>
      <c r="F2218" s="2"/>
      <c r="G2218" s="3">
        <v>46259</v>
      </c>
      <c r="H2218" s="2" t="s">
        <v>9426</v>
      </c>
      <c r="I2218" s="3">
        <v>46259</v>
      </c>
      <c r="J2218" s="2" t="s">
        <v>9427</v>
      </c>
      <c r="K2218" s="2"/>
      <c r="L2218" s="2"/>
      <c r="M2218" s="2" t="s">
        <v>90</v>
      </c>
      <c r="N2218" s="3"/>
      <c r="O2218" s="2"/>
      <c r="P2218" s="2"/>
      <c r="Q2218" s="2" t="s">
        <v>25</v>
      </c>
      <c r="R2218" s="2" t="s">
        <v>25</v>
      </c>
      <c r="S2218" s="2"/>
      <c r="T2218" s="3">
        <v>46259</v>
      </c>
      <c r="U2218" s="2" t="s">
        <v>9428</v>
      </c>
      <c r="V2218" s="2"/>
      <c r="W2218" s="2" t="s">
        <v>9429</v>
      </c>
      <c r="X2218" s="2" t="s">
        <v>113</v>
      </c>
      <c r="Y2218" s="2" t="s">
        <v>6288</v>
      </c>
      <c r="Z2218" s="2" t="s">
        <v>92</v>
      </c>
      <c r="AA2218" s="2" t="s">
        <v>90</v>
      </c>
      <c r="AB2218" s="2"/>
      <c r="AC2218" s="2" t="s">
        <v>114</v>
      </c>
      <c r="AD2218" s="2">
        <v>1</v>
      </c>
      <c r="AE2218" s="2" t="s">
        <v>125</v>
      </c>
      <c r="AF2218" s="2" t="s">
        <v>125</v>
      </c>
      <c r="AG2218" s="2" t="s">
        <v>126</v>
      </c>
      <c r="AH2218" s="2" t="s">
        <v>127</v>
      </c>
      <c r="AI2218" s="2"/>
      <c r="AJ2218" s="2" t="s">
        <v>187</v>
      </c>
      <c r="AK2218" s="2" t="s">
        <v>6</v>
      </c>
      <c r="AL2218" s="2" t="s">
        <v>6</v>
      </c>
      <c r="AM2218" s="2" t="s">
        <v>188</v>
      </c>
      <c r="AN2218" s="2"/>
      <c r="AO2218" s="22">
        <v>0</v>
      </c>
      <c r="AP2218" s="22">
        <v>0</v>
      </c>
      <c r="AQ2218" s="22">
        <v>0</v>
      </c>
      <c r="AR2218" s="22">
        <v>0</v>
      </c>
      <c r="AS2218" s="25">
        <v>35000</v>
      </c>
      <c r="AT2218" s="25">
        <v>0</v>
      </c>
      <c r="AU2218" s="25">
        <v>41348</v>
      </c>
      <c r="AV2218" s="25">
        <v>0</v>
      </c>
      <c r="AW2218" s="25">
        <v>35000</v>
      </c>
      <c r="AX2218" s="25">
        <v>41348</v>
      </c>
      <c r="AY2218" s="25">
        <v>6348</v>
      </c>
    </row>
    <row r="2219" spans="2:51" hidden="1">
      <c r="B2219" s="5" t="s">
        <v>19</v>
      </c>
      <c r="C2219" s="2" t="s">
        <v>112</v>
      </c>
      <c r="D2219" s="2" t="s">
        <v>100</v>
      </c>
      <c r="E2219" s="2"/>
      <c r="F2219" s="2"/>
      <c r="G2219" s="3">
        <v>46259</v>
      </c>
      <c r="H2219" s="2" t="s">
        <v>9430</v>
      </c>
      <c r="I2219" s="3">
        <v>46259</v>
      </c>
      <c r="J2219" s="2" t="s">
        <v>9431</v>
      </c>
      <c r="K2219" s="2"/>
      <c r="L2219" s="2"/>
      <c r="M2219" s="2" t="s">
        <v>90</v>
      </c>
      <c r="N2219" s="3"/>
      <c r="O2219" s="2"/>
      <c r="P2219" s="2"/>
      <c r="Q2219" s="2" t="s">
        <v>23</v>
      </c>
      <c r="R2219" s="2" t="s">
        <v>23</v>
      </c>
      <c r="S2219" s="2"/>
      <c r="T2219" s="3">
        <v>46259</v>
      </c>
      <c r="U2219" s="2" t="s">
        <v>9432</v>
      </c>
      <c r="V2219" s="2"/>
      <c r="W2219" s="2" t="s">
        <v>9433</v>
      </c>
      <c r="X2219" s="2" t="s">
        <v>113</v>
      </c>
      <c r="Y2219" s="2" t="s">
        <v>9434</v>
      </c>
      <c r="Z2219" s="2" t="s">
        <v>92</v>
      </c>
      <c r="AA2219" s="2" t="s">
        <v>90</v>
      </c>
      <c r="AB2219" s="2"/>
      <c r="AC2219" s="2" t="s">
        <v>114</v>
      </c>
      <c r="AD2219" s="2">
        <v>1</v>
      </c>
      <c r="AE2219" s="2" t="s">
        <v>7</v>
      </c>
      <c r="AF2219" s="2" t="s">
        <v>7</v>
      </c>
      <c r="AG2219" s="2" t="s">
        <v>103</v>
      </c>
      <c r="AH2219" s="2" t="s">
        <v>7</v>
      </c>
      <c r="AI2219" s="2"/>
      <c r="AJ2219" s="2" t="s">
        <v>123</v>
      </c>
      <c r="AK2219" s="2" t="s">
        <v>13</v>
      </c>
      <c r="AL2219" s="2" t="s">
        <v>13</v>
      </c>
      <c r="AM2219" s="2" t="s">
        <v>124</v>
      </c>
      <c r="AN2219" s="2" t="s">
        <v>9435</v>
      </c>
      <c r="AO2219" s="22">
        <v>0</v>
      </c>
      <c r="AP2219" s="22">
        <v>0</v>
      </c>
      <c r="AQ2219" s="22">
        <v>0</v>
      </c>
      <c r="AR2219" s="22">
        <v>0</v>
      </c>
      <c r="AS2219" s="25">
        <v>26000</v>
      </c>
      <c r="AT2219" s="25">
        <v>0</v>
      </c>
      <c r="AU2219" s="25">
        <v>29162</v>
      </c>
      <c r="AV2219" s="25">
        <v>0</v>
      </c>
      <c r="AW2219" s="25">
        <v>26000</v>
      </c>
      <c r="AX2219" s="25">
        <v>29162</v>
      </c>
      <c r="AY2219" s="25">
        <v>3162</v>
      </c>
    </row>
    <row r="2220" spans="2:51" hidden="1">
      <c r="B2220" s="5" t="s">
        <v>19</v>
      </c>
      <c r="C2220" s="2" t="s">
        <v>112</v>
      </c>
      <c r="D2220" s="2" t="s">
        <v>100</v>
      </c>
      <c r="E2220" s="2"/>
      <c r="F2220" s="2"/>
      <c r="G2220" s="3">
        <v>46259</v>
      </c>
      <c r="H2220" s="2" t="s">
        <v>9436</v>
      </c>
      <c r="I2220" s="3">
        <v>46259</v>
      </c>
      <c r="J2220" s="2" t="s">
        <v>9437</v>
      </c>
      <c r="K2220" s="2"/>
      <c r="L2220" s="2"/>
      <c r="M2220" s="2" t="s">
        <v>90</v>
      </c>
      <c r="N2220" s="3"/>
      <c r="O2220" s="2"/>
      <c r="P2220" s="2"/>
      <c r="Q2220" s="2" t="s">
        <v>23</v>
      </c>
      <c r="R2220" s="2" t="s">
        <v>23</v>
      </c>
      <c r="S2220" s="2"/>
      <c r="T2220" s="3">
        <v>46259</v>
      </c>
      <c r="U2220" s="2" t="s">
        <v>9438</v>
      </c>
      <c r="V2220" s="2"/>
      <c r="W2220" s="2" t="s">
        <v>9439</v>
      </c>
      <c r="X2220" s="2" t="s">
        <v>113</v>
      </c>
      <c r="Y2220" s="2" t="s">
        <v>9440</v>
      </c>
      <c r="Z2220" s="2" t="s">
        <v>92</v>
      </c>
      <c r="AA2220" s="2" t="s">
        <v>90</v>
      </c>
      <c r="AB2220" s="2"/>
      <c r="AC2220" s="2" t="s">
        <v>114</v>
      </c>
      <c r="AD2220" s="2">
        <v>1</v>
      </c>
      <c r="AE2220" s="2" t="s">
        <v>7</v>
      </c>
      <c r="AF2220" s="2" t="s">
        <v>7</v>
      </c>
      <c r="AG2220" s="2" t="s">
        <v>103</v>
      </c>
      <c r="AH2220" s="2" t="s">
        <v>7</v>
      </c>
      <c r="AI2220" s="2"/>
      <c r="AJ2220" s="2" t="s">
        <v>179</v>
      </c>
      <c r="AK2220" s="2" t="s">
        <v>8</v>
      </c>
      <c r="AL2220" s="2" t="s">
        <v>8</v>
      </c>
      <c r="AM2220" s="2" t="s">
        <v>180</v>
      </c>
      <c r="AN2220" s="2" t="s">
        <v>9441</v>
      </c>
      <c r="AO2220" s="22">
        <v>0</v>
      </c>
      <c r="AP2220" s="22">
        <v>0</v>
      </c>
      <c r="AQ2220" s="22">
        <v>0</v>
      </c>
      <c r="AR2220" s="22">
        <v>0</v>
      </c>
      <c r="AS2220" s="25">
        <v>15000</v>
      </c>
      <c r="AT2220" s="25">
        <v>0</v>
      </c>
      <c r="AU2220" s="25">
        <v>19727</v>
      </c>
      <c r="AV2220" s="25">
        <v>0</v>
      </c>
      <c r="AW2220" s="25">
        <v>15000</v>
      </c>
      <c r="AX2220" s="25">
        <v>19727</v>
      </c>
      <c r="AY2220" s="25">
        <v>4727</v>
      </c>
    </row>
    <row r="2221" spans="2:51" hidden="1">
      <c r="B2221" s="5" t="s">
        <v>19</v>
      </c>
      <c r="C2221" s="2" t="s">
        <v>112</v>
      </c>
      <c r="D2221" s="2"/>
      <c r="E2221" s="2"/>
      <c r="F2221" s="2"/>
      <c r="G2221" s="3">
        <v>46259</v>
      </c>
      <c r="H2221" s="2" t="s">
        <v>9442</v>
      </c>
      <c r="I2221" s="3">
        <v>46259</v>
      </c>
      <c r="J2221" s="2" t="s">
        <v>9443</v>
      </c>
      <c r="K2221" s="2"/>
      <c r="L2221" s="2"/>
      <c r="M2221" s="2" t="s">
        <v>90</v>
      </c>
      <c r="N2221" s="3"/>
      <c r="O2221" s="2"/>
      <c r="P2221" s="2"/>
      <c r="Q2221" s="2" t="s">
        <v>25</v>
      </c>
      <c r="R2221" s="2" t="s">
        <v>25</v>
      </c>
      <c r="S2221" s="2"/>
      <c r="T2221" s="3">
        <v>46259</v>
      </c>
      <c r="U2221" s="2" t="s">
        <v>9444</v>
      </c>
      <c r="V2221" s="2"/>
      <c r="W2221" s="2" t="s">
        <v>9445</v>
      </c>
      <c r="X2221" s="2" t="s">
        <v>113</v>
      </c>
      <c r="Y2221" s="2" t="s">
        <v>9446</v>
      </c>
      <c r="Z2221" s="2" t="s">
        <v>92</v>
      </c>
      <c r="AA2221" s="2" t="s">
        <v>90</v>
      </c>
      <c r="AB2221" s="2"/>
      <c r="AC2221" s="2" t="s">
        <v>114</v>
      </c>
      <c r="AD2221" s="2">
        <v>1</v>
      </c>
      <c r="AE2221" s="2" t="s">
        <v>125</v>
      </c>
      <c r="AF2221" s="2" t="s">
        <v>125</v>
      </c>
      <c r="AG2221" s="2" t="s">
        <v>126</v>
      </c>
      <c r="AH2221" s="2" t="s">
        <v>127</v>
      </c>
      <c r="AI2221" s="2"/>
      <c r="AJ2221" s="2" t="s">
        <v>240</v>
      </c>
      <c r="AK2221" s="2" t="s">
        <v>241</v>
      </c>
      <c r="AL2221" s="2" t="s">
        <v>241</v>
      </c>
      <c r="AM2221" s="2" t="s">
        <v>242</v>
      </c>
      <c r="AN2221" s="2"/>
      <c r="AO2221" s="22">
        <v>0</v>
      </c>
      <c r="AP2221" s="22">
        <v>0</v>
      </c>
      <c r="AQ2221" s="22">
        <v>0</v>
      </c>
      <c r="AR2221" s="22">
        <v>0</v>
      </c>
      <c r="AS2221" s="25">
        <v>54000</v>
      </c>
      <c r="AT2221" s="25">
        <v>0</v>
      </c>
      <c r="AU2221" s="25">
        <v>63162</v>
      </c>
      <c r="AV2221" s="25">
        <v>0</v>
      </c>
      <c r="AW2221" s="25">
        <v>54000</v>
      </c>
      <c r="AX2221" s="25">
        <v>63162</v>
      </c>
      <c r="AY2221" s="25">
        <v>9162</v>
      </c>
    </row>
    <row r="2222" spans="2:51" hidden="1">
      <c r="B2222" s="5" t="s">
        <v>19</v>
      </c>
      <c r="C2222" s="2" t="s">
        <v>112</v>
      </c>
      <c r="D2222" s="2" t="s">
        <v>100</v>
      </c>
      <c r="E2222" s="2"/>
      <c r="F2222" s="2"/>
      <c r="G2222" s="3">
        <v>46259</v>
      </c>
      <c r="H2222" s="2" t="s">
        <v>9447</v>
      </c>
      <c r="I2222" s="3">
        <v>46259</v>
      </c>
      <c r="J2222" s="2" t="s">
        <v>9448</v>
      </c>
      <c r="K2222" s="2"/>
      <c r="L2222" s="2"/>
      <c r="M2222" s="2" t="s">
        <v>90</v>
      </c>
      <c r="N2222" s="3"/>
      <c r="O2222" s="2"/>
      <c r="P2222" s="2"/>
      <c r="Q2222" s="2" t="s">
        <v>23</v>
      </c>
      <c r="R2222" s="2" t="s">
        <v>23</v>
      </c>
      <c r="S2222" s="2"/>
      <c r="T2222" s="3">
        <v>46259</v>
      </c>
      <c r="U2222" s="2" t="s">
        <v>9449</v>
      </c>
      <c r="V2222" s="2"/>
      <c r="W2222" s="2" t="s">
        <v>9055</v>
      </c>
      <c r="X2222" s="2" t="s">
        <v>113</v>
      </c>
      <c r="Y2222" s="2" t="s">
        <v>9056</v>
      </c>
      <c r="Z2222" s="2" t="s">
        <v>92</v>
      </c>
      <c r="AA2222" s="2" t="s">
        <v>90</v>
      </c>
      <c r="AB2222" s="2"/>
      <c r="AC2222" s="2" t="s">
        <v>114</v>
      </c>
      <c r="AD2222" s="2">
        <v>1</v>
      </c>
      <c r="AE2222" s="2" t="s">
        <v>216</v>
      </c>
      <c r="AF2222" s="2" t="s">
        <v>216</v>
      </c>
      <c r="AG2222" s="2" t="s">
        <v>103</v>
      </c>
      <c r="AH2222" s="2"/>
      <c r="AI2222" s="2"/>
      <c r="AJ2222" s="2" t="s">
        <v>308</v>
      </c>
      <c r="AK2222" s="2" t="s">
        <v>309</v>
      </c>
      <c r="AL2222" s="2" t="s">
        <v>309</v>
      </c>
      <c r="AM2222" s="2" t="s">
        <v>310</v>
      </c>
      <c r="AN2222" s="2" t="s">
        <v>9450</v>
      </c>
      <c r="AO2222" s="22">
        <v>0</v>
      </c>
      <c r="AP2222" s="22">
        <v>0</v>
      </c>
      <c r="AQ2222" s="22">
        <v>0</v>
      </c>
      <c r="AR2222" s="22">
        <v>0</v>
      </c>
      <c r="AS2222" s="25">
        <v>16000</v>
      </c>
      <c r="AT2222" s="25">
        <v>0</v>
      </c>
      <c r="AU2222" s="25">
        <v>17000</v>
      </c>
      <c r="AV2222" s="25">
        <v>0</v>
      </c>
      <c r="AW2222" s="25">
        <v>16000</v>
      </c>
      <c r="AX2222" s="25">
        <v>17000</v>
      </c>
      <c r="AY2222" s="25">
        <v>1000</v>
      </c>
    </row>
    <row r="2223" spans="2:51" hidden="1">
      <c r="B2223" s="5" t="s">
        <v>19</v>
      </c>
      <c r="C2223" s="2" t="s">
        <v>112</v>
      </c>
      <c r="D2223" s="2" t="s">
        <v>100</v>
      </c>
      <c r="E2223" s="2"/>
      <c r="F2223" s="2"/>
      <c r="G2223" s="3">
        <v>46259</v>
      </c>
      <c r="H2223" s="2" t="s">
        <v>9451</v>
      </c>
      <c r="I2223" s="3">
        <v>46259</v>
      </c>
      <c r="J2223" s="2" t="s">
        <v>9452</v>
      </c>
      <c r="K2223" s="2"/>
      <c r="L2223" s="2"/>
      <c r="M2223" s="2" t="s">
        <v>90</v>
      </c>
      <c r="N2223" s="3"/>
      <c r="O2223" s="2"/>
      <c r="P2223" s="2"/>
      <c r="Q2223" s="2" t="s">
        <v>525</v>
      </c>
      <c r="R2223" s="2" t="s">
        <v>525</v>
      </c>
      <c r="S2223" s="2"/>
      <c r="T2223" s="3">
        <v>46259</v>
      </c>
      <c r="U2223" s="2" t="s">
        <v>9453</v>
      </c>
      <c r="V2223" s="2"/>
      <c r="W2223" s="2" t="s">
        <v>790</v>
      </c>
      <c r="X2223" s="2" t="s">
        <v>113</v>
      </c>
      <c r="Y2223" s="2" t="s">
        <v>196</v>
      </c>
      <c r="Z2223" s="2" t="s">
        <v>92</v>
      </c>
      <c r="AA2223" s="2" t="s">
        <v>90</v>
      </c>
      <c r="AB2223" s="2"/>
      <c r="AC2223" s="2" t="s">
        <v>114</v>
      </c>
      <c r="AD2223" s="2">
        <v>1</v>
      </c>
      <c r="AE2223" s="2" t="s">
        <v>282</v>
      </c>
      <c r="AF2223" s="2" t="s">
        <v>3</v>
      </c>
      <c r="AG2223" s="2" t="s">
        <v>3</v>
      </c>
      <c r="AH2223" s="2" t="s">
        <v>283</v>
      </c>
      <c r="AI2223" s="2"/>
      <c r="AJ2223" s="2" t="s">
        <v>231</v>
      </c>
      <c r="AK2223" s="2" t="s">
        <v>207</v>
      </c>
      <c r="AL2223" s="2" t="s">
        <v>207</v>
      </c>
      <c r="AM2223" s="2" t="s">
        <v>178</v>
      </c>
      <c r="AN2223" s="2"/>
      <c r="AO2223" s="22">
        <v>0</v>
      </c>
      <c r="AP2223" s="22">
        <v>0</v>
      </c>
      <c r="AQ2223" s="22">
        <v>0</v>
      </c>
      <c r="AR2223" s="22">
        <v>0</v>
      </c>
      <c r="AS2223" s="25">
        <v>29300</v>
      </c>
      <c r="AT2223" s="25">
        <v>0</v>
      </c>
      <c r="AU2223" s="25">
        <v>27000</v>
      </c>
      <c r="AV2223" s="25">
        <v>0</v>
      </c>
      <c r="AW2223" s="25">
        <v>29300</v>
      </c>
      <c r="AX2223" s="25">
        <v>27000</v>
      </c>
      <c r="AY2223" s="25">
        <v>-2300</v>
      </c>
    </row>
    <row r="2224" spans="2:51" hidden="1">
      <c r="B2224" s="5" t="s">
        <v>19</v>
      </c>
      <c r="C2224" s="2" t="s">
        <v>112</v>
      </c>
      <c r="D2224" s="2" t="s">
        <v>100</v>
      </c>
      <c r="E2224" s="2"/>
      <c r="F2224" s="2"/>
      <c r="G2224" s="3">
        <v>46259</v>
      </c>
      <c r="H2224" s="2" t="s">
        <v>9454</v>
      </c>
      <c r="I2224" s="3">
        <v>46259</v>
      </c>
      <c r="J2224" s="2" t="s">
        <v>9455</v>
      </c>
      <c r="K2224" s="2"/>
      <c r="L2224" s="2"/>
      <c r="M2224" s="2" t="s">
        <v>90</v>
      </c>
      <c r="N2224" s="3"/>
      <c r="O2224" s="2"/>
      <c r="P2224" s="2"/>
      <c r="Q2224" s="2" t="s">
        <v>23</v>
      </c>
      <c r="R2224" s="2" t="s">
        <v>23</v>
      </c>
      <c r="S2224" s="2"/>
      <c r="T2224" s="3">
        <v>46259</v>
      </c>
      <c r="U2224" s="2" t="s">
        <v>9456</v>
      </c>
      <c r="V2224" s="2"/>
      <c r="W2224" s="2" t="s">
        <v>790</v>
      </c>
      <c r="X2224" s="2" t="s">
        <v>113</v>
      </c>
      <c r="Y2224" s="2" t="s">
        <v>196</v>
      </c>
      <c r="Z2224" s="2" t="s">
        <v>92</v>
      </c>
      <c r="AA2224" s="2" t="s">
        <v>90</v>
      </c>
      <c r="AB2224" s="2"/>
      <c r="AC2224" s="2" t="s">
        <v>114</v>
      </c>
      <c r="AD2224" s="2">
        <v>1</v>
      </c>
      <c r="AE2224" s="2" t="s">
        <v>282</v>
      </c>
      <c r="AF2224" s="2" t="s">
        <v>3</v>
      </c>
      <c r="AG2224" s="2" t="s">
        <v>3</v>
      </c>
      <c r="AH2224" s="2" t="s">
        <v>283</v>
      </c>
      <c r="AI2224" s="2"/>
      <c r="AJ2224" s="2" t="s">
        <v>321</v>
      </c>
      <c r="AK2224" s="2" t="s">
        <v>322</v>
      </c>
      <c r="AL2224" s="2" t="s">
        <v>322</v>
      </c>
      <c r="AM2224" s="2" t="s">
        <v>323</v>
      </c>
      <c r="AN2224" s="2" t="s">
        <v>9457</v>
      </c>
      <c r="AO2224" s="22">
        <v>0</v>
      </c>
      <c r="AP2224" s="22">
        <v>0</v>
      </c>
      <c r="AQ2224" s="22">
        <v>0</v>
      </c>
      <c r="AR2224" s="22">
        <v>0</v>
      </c>
      <c r="AS2224" s="25">
        <v>28000</v>
      </c>
      <c r="AT2224" s="25">
        <v>0</v>
      </c>
      <c r="AU2224" s="25">
        <v>28127</v>
      </c>
      <c r="AV2224" s="25">
        <v>0</v>
      </c>
      <c r="AW2224" s="25">
        <v>28000</v>
      </c>
      <c r="AX2224" s="25">
        <v>28127</v>
      </c>
      <c r="AY2224" s="25">
        <v>127</v>
      </c>
    </row>
    <row r="2225" spans="2:51" hidden="1">
      <c r="B2225" s="5" t="s">
        <v>19</v>
      </c>
      <c r="C2225" s="2" t="s">
        <v>112</v>
      </c>
      <c r="D2225" s="2" t="s">
        <v>100</v>
      </c>
      <c r="E2225" s="2"/>
      <c r="F2225" s="2"/>
      <c r="G2225" s="3">
        <v>46259</v>
      </c>
      <c r="H2225" s="2" t="s">
        <v>9458</v>
      </c>
      <c r="I2225" s="3">
        <v>46259</v>
      </c>
      <c r="J2225" s="2" t="s">
        <v>9459</v>
      </c>
      <c r="K2225" s="2"/>
      <c r="L2225" s="2"/>
      <c r="M2225" s="2" t="s">
        <v>90</v>
      </c>
      <c r="N2225" s="3"/>
      <c r="O2225" s="2"/>
      <c r="P2225" s="2"/>
      <c r="Q2225" s="2" t="s">
        <v>9460</v>
      </c>
      <c r="R2225" s="2" t="s">
        <v>9460</v>
      </c>
      <c r="S2225" s="2"/>
      <c r="T2225" s="3">
        <v>46259</v>
      </c>
      <c r="U2225" s="2" t="s">
        <v>9461</v>
      </c>
      <c r="V2225" s="2"/>
      <c r="W2225" s="2" t="s">
        <v>790</v>
      </c>
      <c r="X2225" s="2" t="s">
        <v>113</v>
      </c>
      <c r="Y2225" s="2" t="s">
        <v>196</v>
      </c>
      <c r="Z2225" s="2" t="s">
        <v>92</v>
      </c>
      <c r="AA2225" s="2" t="s">
        <v>90</v>
      </c>
      <c r="AB2225" s="2"/>
      <c r="AC2225" s="2" t="s">
        <v>114</v>
      </c>
      <c r="AD2225" s="2">
        <v>1</v>
      </c>
      <c r="AE2225" s="2" t="s">
        <v>282</v>
      </c>
      <c r="AF2225" s="2" t="s">
        <v>3</v>
      </c>
      <c r="AG2225" s="2" t="s">
        <v>3</v>
      </c>
      <c r="AH2225" s="2" t="s">
        <v>283</v>
      </c>
      <c r="AI2225" s="2"/>
      <c r="AJ2225" s="2" t="s">
        <v>321</v>
      </c>
      <c r="AK2225" s="2" t="s">
        <v>322</v>
      </c>
      <c r="AL2225" s="2" t="s">
        <v>322</v>
      </c>
      <c r="AM2225" s="2" t="s">
        <v>323</v>
      </c>
      <c r="AN2225" s="2"/>
      <c r="AO2225" s="22">
        <v>0</v>
      </c>
      <c r="AP2225" s="22">
        <v>0</v>
      </c>
      <c r="AQ2225" s="22">
        <v>0</v>
      </c>
      <c r="AR2225" s="22">
        <v>0</v>
      </c>
      <c r="AS2225" s="25">
        <v>7500</v>
      </c>
      <c r="AT2225" s="25">
        <v>0</v>
      </c>
      <c r="AU2225" s="25">
        <v>8000</v>
      </c>
      <c r="AV2225" s="25">
        <v>0</v>
      </c>
      <c r="AW2225" s="25">
        <v>7500</v>
      </c>
      <c r="AX2225" s="25">
        <v>8000</v>
      </c>
      <c r="AY2225" s="25">
        <v>500</v>
      </c>
    </row>
    <row r="2226" spans="2:51" hidden="1">
      <c r="B2226" s="5" t="s">
        <v>19</v>
      </c>
      <c r="C2226" s="2" t="s">
        <v>112</v>
      </c>
      <c r="D2226" s="2" t="s">
        <v>100</v>
      </c>
      <c r="E2226" s="2"/>
      <c r="F2226" s="2"/>
      <c r="G2226" s="3">
        <v>46259</v>
      </c>
      <c r="H2226" s="2" t="s">
        <v>9462</v>
      </c>
      <c r="I2226" s="3">
        <v>46259</v>
      </c>
      <c r="J2226" s="2" t="s">
        <v>9463</v>
      </c>
      <c r="K2226" s="2"/>
      <c r="L2226" s="2"/>
      <c r="M2226" s="2" t="s">
        <v>90</v>
      </c>
      <c r="N2226" s="3"/>
      <c r="O2226" s="2"/>
      <c r="P2226" s="2"/>
      <c r="Q2226" s="2" t="s">
        <v>23</v>
      </c>
      <c r="R2226" s="2" t="s">
        <v>23</v>
      </c>
      <c r="S2226" s="2"/>
      <c r="T2226" s="3">
        <v>46259</v>
      </c>
      <c r="U2226" s="2" t="s">
        <v>9464</v>
      </c>
      <c r="V2226" s="2"/>
      <c r="W2226" s="2" t="s">
        <v>292</v>
      </c>
      <c r="X2226" s="2" t="s">
        <v>113</v>
      </c>
      <c r="Y2226" s="2" t="s">
        <v>656</v>
      </c>
      <c r="Z2226" s="2" t="s">
        <v>92</v>
      </c>
      <c r="AA2226" s="2" t="s">
        <v>90</v>
      </c>
      <c r="AB2226" s="2"/>
      <c r="AC2226" s="2" t="s">
        <v>114</v>
      </c>
      <c r="AD2226" s="2">
        <v>1</v>
      </c>
      <c r="AE2226" s="2" t="s">
        <v>216</v>
      </c>
      <c r="AF2226" s="2" t="s">
        <v>216</v>
      </c>
      <c r="AG2226" s="2" t="s">
        <v>103</v>
      </c>
      <c r="AH2226" s="2"/>
      <c r="AI2226" s="2"/>
      <c r="AJ2226" s="2" t="s">
        <v>231</v>
      </c>
      <c r="AK2226" s="2" t="s">
        <v>207</v>
      </c>
      <c r="AL2226" s="2" t="s">
        <v>207</v>
      </c>
      <c r="AM2226" s="2" t="s">
        <v>178</v>
      </c>
      <c r="AN2226" s="2" t="s">
        <v>9465</v>
      </c>
      <c r="AO2226" s="22">
        <v>0</v>
      </c>
      <c r="AP2226" s="22">
        <v>0</v>
      </c>
      <c r="AQ2226" s="22">
        <v>0</v>
      </c>
      <c r="AR2226" s="22">
        <v>0</v>
      </c>
      <c r="AS2226" s="25">
        <v>38000</v>
      </c>
      <c r="AT2226" s="25">
        <v>0</v>
      </c>
      <c r="AU2226" s="25">
        <v>41046</v>
      </c>
      <c r="AV2226" s="25">
        <v>0</v>
      </c>
      <c r="AW2226" s="25">
        <v>38000</v>
      </c>
      <c r="AX2226" s="25">
        <v>41046</v>
      </c>
      <c r="AY2226" s="25">
        <v>3046</v>
      </c>
    </row>
    <row r="2227" spans="2:51" hidden="1">
      <c r="B2227" s="5" t="s">
        <v>19</v>
      </c>
      <c r="C2227" s="2" t="s">
        <v>112</v>
      </c>
      <c r="D2227" s="2" t="s">
        <v>100</v>
      </c>
      <c r="E2227" s="2"/>
      <c r="F2227" s="2"/>
      <c r="G2227" s="3">
        <v>46259</v>
      </c>
      <c r="H2227" s="2" t="s">
        <v>9466</v>
      </c>
      <c r="I2227" s="3">
        <v>46259</v>
      </c>
      <c r="J2227" s="2" t="s">
        <v>9467</v>
      </c>
      <c r="K2227" s="2"/>
      <c r="L2227" s="2"/>
      <c r="M2227" s="2" t="s">
        <v>90</v>
      </c>
      <c r="N2227" s="3"/>
      <c r="O2227" s="2"/>
      <c r="P2227" s="2"/>
      <c r="Q2227" s="2" t="s">
        <v>23</v>
      </c>
      <c r="R2227" s="2" t="s">
        <v>23</v>
      </c>
      <c r="S2227" s="2"/>
      <c r="T2227" s="3">
        <v>46259</v>
      </c>
      <c r="U2227" s="2" t="s">
        <v>9468</v>
      </c>
      <c r="V2227" s="2"/>
      <c r="W2227" s="2" t="s">
        <v>9469</v>
      </c>
      <c r="X2227" s="2" t="s">
        <v>113</v>
      </c>
      <c r="Y2227" s="2" t="s">
        <v>1067</v>
      </c>
      <c r="Z2227" s="2" t="s">
        <v>92</v>
      </c>
      <c r="AA2227" s="2" t="s">
        <v>90</v>
      </c>
      <c r="AB2227" s="2"/>
      <c r="AC2227" s="2" t="s">
        <v>114</v>
      </c>
      <c r="AD2227" s="2">
        <v>1</v>
      </c>
      <c r="AE2227" s="2" t="s">
        <v>216</v>
      </c>
      <c r="AF2227" s="2" t="s">
        <v>216</v>
      </c>
      <c r="AG2227" s="2" t="s">
        <v>103</v>
      </c>
      <c r="AH2227" s="2"/>
      <c r="AI2227" s="2"/>
      <c r="AJ2227" s="2" t="s">
        <v>97</v>
      </c>
      <c r="AK2227" s="2" t="s">
        <v>14</v>
      </c>
      <c r="AL2227" s="2" t="s">
        <v>14</v>
      </c>
      <c r="AM2227" s="2" t="s">
        <v>98</v>
      </c>
      <c r="AN2227" s="2" t="s">
        <v>9470</v>
      </c>
      <c r="AO2227" s="22">
        <v>0</v>
      </c>
      <c r="AP2227" s="22">
        <v>0</v>
      </c>
      <c r="AQ2227" s="22">
        <v>0</v>
      </c>
      <c r="AR2227" s="22">
        <v>0</v>
      </c>
      <c r="AS2227" s="25">
        <v>25000</v>
      </c>
      <c r="AT2227" s="25">
        <v>0</v>
      </c>
      <c r="AU2227" s="25">
        <v>32501</v>
      </c>
      <c r="AV2227" s="25">
        <v>0</v>
      </c>
      <c r="AW2227" s="25">
        <v>25000</v>
      </c>
      <c r="AX2227" s="25">
        <v>32501</v>
      </c>
      <c r="AY2227" s="25">
        <v>7501</v>
      </c>
    </row>
    <row r="2228" spans="2:51" hidden="1">
      <c r="B2228" s="5" t="s">
        <v>19</v>
      </c>
      <c r="C2228" s="2" t="s">
        <v>107</v>
      </c>
      <c r="D2228" s="2" t="s">
        <v>100</v>
      </c>
      <c r="E2228" s="2"/>
      <c r="F2228" s="2"/>
      <c r="G2228" s="3">
        <v>46259</v>
      </c>
      <c r="H2228" s="2" t="s">
        <v>9471</v>
      </c>
      <c r="I2228" s="3">
        <v>46259</v>
      </c>
      <c r="J2228" s="2" t="s">
        <v>9472</v>
      </c>
      <c r="K2228" s="2"/>
      <c r="L2228" s="2"/>
      <c r="M2228" s="2" t="s">
        <v>90</v>
      </c>
      <c r="N2228" s="3"/>
      <c r="O2228" s="2" t="s">
        <v>9473</v>
      </c>
      <c r="P2228" s="2" t="s">
        <v>9474</v>
      </c>
      <c r="Q2228" s="2" t="s">
        <v>883</v>
      </c>
      <c r="R2228" s="2" t="s">
        <v>883</v>
      </c>
      <c r="S2228" s="2"/>
      <c r="T2228" s="3">
        <v>46259</v>
      </c>
      <c r="U2228" s="2" t="s">
        <v>9475</v>
      </c>
      <c r="V2228" s="2" t="s">
        <v>9476</v>
      </c>
      <c r="W2228" s="2" t="s">
        <v>9477</v>
      </c>
      <c r="X2228" s="2" t="s">
        <v>113</v>
      </c>
      <c r="Y2228" s="2" t="s">
        <v>1125</v>
      </c>
      <c r="Z2228" s="2" t="s">
        <v>92</v>
      </c>
      <c r="AA2228" s="2" t="s">
        <v>9478</v>
      </c>
      <c r="AB2228" s="2" t="s">
        <v>9479</v>
      </c>
      <c r="AC2228" s="2" t="s">
        <v>93</v>
      </c>
      <c r="AD2228" s="2">
        <v>1</v>
      </c>
      <c r="AE2228" s="2" t="s">
        <v>254</v>
      </c>
      <c r="AF2228" s="2" t="s">
        <v>126</v>
      </c>
      <c r="AG2228" s="2" t="s">
        <v>126</v>
      </c>
      <c r="AH2228" s="2" t="s">
        <v>314</v>
      </c>
      <c r="AI2228" s="2" t="s">
        <v>9480</v>
      </c>
      <c r="AJ2228" s="2" t="s">
        <v>1181</v>
      </c>
      <c r="AK2228" s="2" t="s">
        <v>1181</v>
      </c>
      <c r="AL2228" s="2" t="s">
        <v>126</v>
      </c>
      <c r="AM2228" s="2" t="s">
        <v>1182</v>
      </c>
      <c r="AN2228" s="2" t="s">
        <v>9481</v>
      </c>
      <c r="AO2228" s="22">
        <v>3963.35</v>
      </c>
      <c r="AP2228" s="22">
        <v>0</v>
      </c>
      <c r="AQ2228" s="22">
        <v>0</v>
      </c>
      <c r="AR2228" s="22">
        <v>0</v>
      </c>
      <c r="AS2228" s="25">
        <v>9000</v>
      </c>
      <c r="AT2228" s="25">
        <v>0</v>
      </c>
      <c r="AU2228" s="25">
        <v>7378</v>
      </c>
      <c r="AV2228" s="25">
        <v>0</v>
      </c>
      <c r="AW2228" s="25">
        <v>9000</v>
      </c>
      <c r="AX2228" s="25">
        <v>7378</v>
      </c>
      <c r="AY2228" s="25">
        <v>-1622</v>
      </c>
    </row>
    <row r="2229" spans="2:51" hidden="1">
      <c r="B2229" s="5" t="s">
        <v>19</v>
      </c>
      <c r="C2229" s="2" t="s">
        <v>131</v>
      </c>
      <c r="D2229" s="2"/>
      <c r="E2229" s="2"/>
      <c r="F2229" s="2" t="s">
        <v>126</v>
      </c>
      <c r="G2229" s="3">
        <v>46259</v>
      </c>
      <c r="H2229" s="2" t="s">
        <v>9482</v>
      </c>
      <c r="I2229" s="3">
        <v>46259</v>
      </c>
      <c r="J2229" s="2" t="s">
        <v>9483</v>
      </c>
      <c r="K2229" s="2" t="s">
        <v>126</v>
      </c>
      <c r="L2229" s="2"/>
      <c r="M2229" s="2" t="s">
        <v>90</v>
      </c>
      <c r="N2229" s="3">
        <v>46259</v>
      </c>
      <c r="O2229" s="2"/>
      <c r="P2229" s="2"/>
      <c r="Q2229" s="2" t="s">
        <v>25</v>
      </c>
      <c r="R2229" s="2" t="s">
        <v>25</v>
      </c>
      <c r="S2229" s="2"/>
      <c r="T2229" s="3"/>
      <c r="U2229" s="2"/>
      <c r="V2229" s="2"/>
      <c r="W2229" s="2" t="s">
        <v>1145</v>
      </c>
      <c r="X2229" s="2" t="s">
        <v>133</v>
      </c>
      <c r="Y2229" s="2" t="s">
        <v>170</v>
      </c>
      <c r="Z2229" s="2" t="s">
        <v>92</v>
      </c>
      <c r="AA2229" s="2" t="s">
        <v>90</v>
      </c>
      <c r="AB2229" s="2"/>
      <c r="AC2229" s="2" t="s">
        <v>114</v>
      </c>
      <c r="AD2229" s="2"/>
      <c r="AE2229" s="2" t="s">
        <v>171</v>
      </c>
      <c r="AF2229" s="2" t="s">
        <v>125</v>
      </c>
      <c r="AG2229" s="2" t="s">
        <v>126</v>
      </c>
      <c r="AH2229" s="2" t="s">
        <v>127</v>
      </c>
      <c r="AI2229" s="2"/>
      <c r="AJ2229" s="2" t="s">
        <v>138</v>
      </c>
      <c r="AK2229" s="2" t="s">
        <v>103</v>
      </c>
      <c r="AL2229" s="2" t="s">
        <v>103</v>
      </c>
      <c r="AM2229" s="2" t="s">
        <v>139</v>
      </c>
      <c r="AN2229" s="2" t="s">
        <v>999</v>
      </c>
      <c r="AO2229" s="22">
        <v>0</v>
      </c>
      <c r="AP2229" s="22">
        <v>0</v>
      </c>
      <c r="AQ2229" s="22">
        <v>1</v>
      </c>
      <c r="AR2229" s="22"/>
      <c r="AS2229" s="25">
        <v>23129</v>
      </c>
      <c r="AT2229" s="25">
        <v>0</v>
      </c>
      <c r="AU2229" s="25">
        <v>23229</v>
      </c>
      <c r="AV2229" s="25">
        <v>0</v>
      </c>
      <c r="AW2229" s="25">
        <v>23129</v>
      </c>
      <c r="AX2229" s="25">
        <v>23229</v>
      </c>
      <c r="AY2229" s="25">
        <v>100</v>
      </c>
    </row>
    <row r="2230" spans="2:51" hidden="1">
      <c r="B2230" s="5" t="s">
        <v>19</v>
      </c>
      <c r="C2230" s="2" t="s">
        <v>131</v>
      </c>
      <c r="D2230" s="2"/>
      <c r="E2230" s="2"/>
      <c r="F2230" s="2" t="s">
        <v>126</v>
      </c>
      <c r="G2230" s="3">
        <v>46259</v>
      </c>
      <c r="H2230" s="2" t="s">
        <v>9484</v>
      </c>
      <c r="I2230" s="3">
        <v>46259</v>
      </c>
      <c r="J2230" s="2" t="s">
        <v>9485</v>
      </c>
      <c r="K2230" s="2" t="s">
        <v>126</v>
      </c>
      <c r="L2230" s="2"/>
      <c r="M2230" s="2" t="s">
        <v>90</v>
      </c>
      <c r="N2230" s="3">
        <v>46259</v>
      </c>
      <c r="O2230" s="2"/>
      <c r="P2230" s="2"/>
      <c r="Q2230" s="2" t="s">
        <v>25</v>
      </c>
      <c r="R2230" s="2" t="s">
        <v>25</v>
      </c>
      <c r="S2230" s="2"/>
      <c r="T2230" s="3"/>
      <c r="U2230" s="2"/>
      <c r="V2230" s="2"/>
      <c r="W2230" s="2" t="s">
        <v>950</v>
      </c>
      <c r="X2230" s="2" t="s">
        <v>113</v>
      </c>
      <c r="Y2230" s="2" t="s">
        <v>170</v>
      </c>
      <c r="Z2230" s="2" t="s">
        <v>92</v>
      </c>
      <c r="AA2230" s="2" t="s">
        <v>90</v>
      </c>
      <c r="AB2230" s="2"/>
      <c r="AC2230" s="2" t="s">
        <v>114</v>
      </c>
      <c r="AD2230" s="2"/>
      <c r="AE2230" s="2" t="s">
        <v>171</v>
      </c>
      <c r="AF2230" s="2" t="s">
        <v>125</v>
      </c>
      <c r="AG2230" s="2" t="s">
        <v>126</v>
      </c>
      <c r="AH2230" s="2" t="s">
        <v>127</v>
      </c>
      <c r="AI2230" s="2"/>
      <c r="AJ2230" s="2" t="s">
        <v>138</v>
      </c>
      <c r="AK2230" s="2" t="s">
        <v>103</v>
      </c>
      <c r="AL2230" s="2" t="s">
        <v>103</v>
      </c>
      <c r="AM2230" s="2" t="s">
        <v>139</v>
      </c>
      <c r="AN2230" s="2" t="s">
        <v>999</v>
      </c>
      <c r="AO2230" s="22">
        <v>0</v>
      </c>
      <c r="AP2230" s="22">
        <v>0</v>
      </c>
      <c r="AQ2230" s="22">
        <v>1</v>
      </c>
      <c r="AR2230" s="22"/>
      <c r="AS2230" s="25">
        <v>23129</v>
      </c>
      <c r="AT2230" s="25">
        <v>0</v>
      </c>
      <c r="AU2230" s="25">
        <v>23229</v>
      </c>
      <c r="AV2230" s="25">
        <v>0</v>
      </c>
      <c r="AW2230" s="25">
        <v>23129</v>
      </c>
      <c r="AX2230" s="25">
        <v>23229</v>
      </c>
      <c r="AY2230" s="25">
        <v>100</v>
      </c>
    </row>
    <row r="2231" spans="2:51" hidden="1">
      <c r="B2231" s="5" t="s">
        <v>19</v>
      </c>
      <c r="C2231" s="2" t="s">
        <v>131</v>
      </c>
      <c r="D2231" s="2"/>
      <c r="E2231" s="2"/>
      <c r="F2231" s="2" t="s">
        <v>126</v>
      </c>
      <c r="G2231" s="3">
        <v>46259</v>
      </c>
      <c r="H2231" s="2" t="s">
        <v>9486</v>
      </c>
      <c r="I2231" s="3">
        <v>46259</v>
      </c>
      <c r="J2231" s="2" t="s">
        <v>9487</v>
      </c>
      <c r="K2231" s="2" t="s">
        <v>126</v>
      </c>
      <c r="L2231" s="2"/>
      <c r="M2231" s="2" t="s">
        <v>90</v>
      </c>
      <c r="N2231" s="3">
        <v>46259</v>
      </c>
      <c r="O2231" s="2"/>
      <c r="P2231" s="2"/>
      <c r="Q2231" s="2" t="s">
        <v>25</v>
      </c>
      <c r="R2231" s="2" t="s">
        <v>25</v>
      </c>
      <c r="S2231" s="2"/>
      <c r="T2231" s="3"/>
      <c r="U2231" s="2"/>
      <c r="V2231" s="2"/>
      <c r="W2231" s="2" t="s">
        <v>812</v>
      </c>
      <c r="X2231" s="2" t="s">
        <v>113</v>
      </c>
      <c r="Y2231" s="2" t="s">
        <v>811</v>
      </c>
      <c r="Z2231" s="2" t="s">
        <v>92</v>
      </c>
      <c r="AA2231" s="2" t="s">
        <v>90</v>
      </c>
      <c r="AB2231" s="2"/>
      <c r="AC2231" s="2" t="s">
        <v>114</v>
      </c>
      <c r="AD2231" s="2"/>
      <c r="AE2231" s="2" t="s">
        <v>171</v>
      </c>
      <c r="AF2231" s="2" t="s">
        <v>125</v>
      </c>
      <c r="AG2231" s="2" t="s">
        <v>126</v>
      </c>
      <c r="AH2231" s="2" t="s">
        <v>127</v>
      </c>
      <c r="AI2231" s="2"/>
      <c r="AJ2231" s="2" t="s">
        <v>138</v>
      </c>
      <c r="AK2231" s="2" t="s">
        <v>103</v>
      </c>
      <c r="AL2231" s="2" t="s">
        <v>103</v>
      </c>
      <c r="AM2231" s="2" t="s">
        <v>139</v>
      </c>
      <c r="AN2231" s="2" t="s">
        <v>999</v>
      </c>
      <c r="AO2231" s="22">
        <v>0</v>
      </c>
      <c r="AP2231" s="22">
        <v>0</v>
      </c>
      <c r="AQ2231" s="22">
        <v>1</v>
      </c>
      <c r="AR2231" s="22"/>
      <c r="AS2231" s="25">
        <v>23129</v>
      </c>
      <c r="AT2231" s="25">
        <v>0</v>
      </c>
      <c r="AU2231" s="25">
        <v>23229</v>
      </c>
      <c r="AV2231" s="25">
        <v>0</v>
      </c>
      <c r="AW2231" s="25">
        <v>23129</v>
      </c>
      <c r="AX2231" s="25">
        <v>23229</v>
      </c>
      <c r="AY2231" s="25">
        <v>100</v>
      </c>
    </row>
    <row r="2232" spans="2:51" hidden="1">
      <c r="B2232" s="5" t="s">
        <v>19</v>
      </c>
      <c r="C2232" s="2" t="s">
        <v>131</v>
      </c>
      <c r="D2232" s="2"/>
      <c r="E2232" s="2"/>
      <c r="F2232" s="2" t="s">
        <v>126</v>
      </c>
      <c r="G2232" s="3">
        <v>46259</v>
      </c>
      <c r="H2232" s="2" t="s">
        <v>9488</v>
      </c>
      <c r="I2232" s="3">
        <v>46259</v>
      </c>
      <c r="J2232" s="2" t="s">
        <v>9489</v>
      </c>
      <c r="K2232" s="2" t="s">
        <v>126</v>
      </c>
      <c r="L2232" s="2"/>
      <c r="M2232" s="2" t="s">
        <v>90</v>
      </c>
      <c r="N2232" s="3">
        <v>46259</v>
      </c>
      <c r="O2232" s="2"/>
      <c r="P2232" s="2"/>
      <c r="Q2232" s="2" t="s">
        <v>25</v>
      </c>
      <c r="R2232" s="2" t="s">
        <v>25</v>
      </c>
      <c r="S2232" s="2"/>
      <c r="T2232" s="3"/>
      <c r="U2232" s="2"/>
      <c r="V2232" s="2"/>
      <c r="W2232" s="2" t="s">
        <v>558</v>
      </c>
      <c r="X2232" s="2" t="s">
        <v>113</v>
      </c>
      <c r="Y2232" s="2" t="s">
        <v>170</v>
      </c>
      <c r="Z2232" s="2" t="s">
        <v>92</v>
      </c>
      <c r="AA2232" s="2" t="s">
        <v>90</v>
      </c>
      <c r="AB2232" s="2"/>
      <c r="AC2232" s="2" t="s">
        <v>114</v>
      </c>
      <c r="AD2232" s="2"/>
      <c r="AE2232" s="2" t="s">
        <v>171</v>
      </c>
      <c r="AF2232" s="2" t="s">
        <v>125</v>
      </c>
      <c r="AG2232" s="2" t="s">
        <v>126</v>
      </c>
      <c r="AH2232" s="2" t="s">
        <v>127</v>
      </c>
      <c r="AI2232" s="2"/>
      <c r="AJ2232" s="2" t="s">
        <v>138</v>
      </c>
      <c r="AK2232" s="2" t="s">
        <v>103</v>
      </c>
      <c r="AL2232" s="2" t="s">
        <v>103</v>
      </c>
      <c r="AM2232" s="2" t="s">
        <v>139</v>
      </c>
      <c r="AN2232" s="2" t="s">
        <v>999</v>
      </c>
      <c r="AO2232" s="22">
        <v>0</v>
      </c>
      <c r="AP2232" s="22">
        <v>0</v>
      </c>
      <c r="AQ2232" s="22">
        <v>1</v>
      </c>
      <c r="AR2232" s="22"/>
      <c r="AS2232" s="25">
        <v>23129</v>
      </c>
      <c r="AT2232" s="25">
        <v>0</v>
      </c>
      <c r="AU2232" s="25">
        <v>23229</v>
      </c>
      <c r="AV2232" s="25">
        <v>0</v>
      </c>
      <c r="AW2232" s="25">
        <v>23129</v>
      </c>
      <c r="AX2232" s="25">
        <v>23229</v>
      </c>
      <c r="AY2232" s="25">
        <v>100</v>
      </c>
    </row>
    <row r="2233" spans="2:51" hidden="1">
      <c r="B2233" s="5" t="s">
        <v>19</v>
      </c>
      <c r="C2233" s="2" t="s">
        <v>131</v>
      </c>
      <c r="D2233" s="2"/>
      <c r="E2233" s="2"/>
      <c r="F2233" s="2" t="s">
        <v>126</v>
      </c>
      <c r="G2233" s="3">
        <v>46259</v>
      </c>
      <c r="H2233" s="2" t="s">
        <v>9490</v>
      </c>
      <c r="I2233" s="3">
        <v>46259</v>
      </c>
      <c r="J2233" s="2" t="s">
        <v>9491</v>
      </c>
      <c r="K2233" s="2" t="s">
        <v>126</v>
      </c>
      <c r="L2233" s="2"/>
      <c r="M2233" s="2" t="s">
        <v>90</v>
      </c>
      <c r="N2233" s="3">
        <v>46259</v>
      </c>
      <c r="O2233" s="2"/>
      <c r="P2233" s="2"/>
      <c r="Q2233" s="2" t="s">
        <v>25</v>
      </c>
      <c r="R2233" s="2" t="s">
        <v>25</v>
      </c>
      <c r="S2233" s="2"/>
      <c r="T2233" s="3"/>
      <c r="U2233" s="2"/>
      <c r="V2233" s="2"/>
      <c r="W2233" s="2" t="s">
        <v>904</v>
      </c>
      <c r="X2233" s="2" t="s">
        <v>113</v>
      </c>
      <c r="Y2233" s="2" t="s">
        <v>170</v>
      </c>
      <c r="Z2233" s="2" t="s">
        <v>92</v>
      </c>
      <c r="AA2233" s="2" t="s">
        <v>90</v>
      </c>
      <c r="AB2233" s="2"/>
      <c r="AC2233" s="2" t="s">
        <v>114</v>
      </c>
      <c r="AD2233" s="2"/>
      <c r="AE2233" s="2" t="s">
        <v>171</v>
      </c>
      <c r="AF2233" s="2" t="s">
        <v>125</v>
      </c>
      <c r="AG2233" s="2" t="s">
        <v>126</v>
      </c>
      <c r="AH2233" s="2" t="s">
        <v>127</v>
      </c>
      <c r="AI2233" s="2"/>
      <c r="AJ2233" s="2" t="s">
        <v>306</v>
      </c>
      <c r="AK2233" s="2" t="s">
        <v>167</v>
      </c>
      <c r="AL2233" s="2" t="s">
        <v>167</v>
      </c>
      <c r="AM2233" s="2" t="s">
        <v>307</v>
      </c>
      <c r="AN2233" s="2" t="s">
        <v>402</v>
      </c>
      <c r="AO2233" s="22">
        <v>0</v>
      </c>
      <c r="AP2233" s="22">
        <v>0</v>
      </c>
      <c r="AQ2233" s="22">
        <v>1</v>
      </c>
      <c r="AR2233" s="22"/>
      <c r="AS2233" s="25">
        <v>73596</v>
      </c>
      <c r="AT2233" s="25">
        <v>0</v>
      </c>
      <c r="AU2233" s="25">
        <v>82726</v>
      </c>
      <c r="AV2233" s="25">
        <v>0</v>
      </c>
      <c r="AW2233" s="25">
        <v>73596</v>
      </c>
      <c r="AX2233" s="25">
        <v>82726</v>
      </c>
      <c r="AY2233" s="25">
        <v>9130</v>
      </c>
    </row>
    <row r="2234" spans="2:51" hidden="1">
      <c r="B2234" s="5" t="s">
        <v>19</v>
      </c>
      <c r="C2234" s="2" t="s">
        <v>131</v>
      </c>
      <c r="D2234" s="2"/>
      <c r="E2234" s="2"/>
      <c r="F2234" s="2" t="s">
        <v>126</v>
      </c>
      <c r="G2234" s="3">
        <v>46259</v>
      </c>
      <c r="H2234" s="2" t="s">
        <v>9492</v>
      </c>
      <c r="I2234" s="3">
        <v>46259</v>
      </c>
      <c r="J2234" s="2" t="s">
        <v>9493</v>
      </c>
      <c r="K2234" s="2" t="s">
        <v>126</v>
      </c>
      <c r="L2234" s="2"/>
      <c r="M2234" s="2" t="s">
        <v>90</v>
      </c>
      <c r="N2234" s="3">
        <v>46259</v>
      </c>
      <c r="O2234" s="2"/>
      <c r="P2234" s="2"/>
      <c r="Q2234" s="2" t="s">
        <v>25</v>
      </c>
      <c r="R2234" s="2" t="s">
        <v>25</v>
      </c>
      <c r="S2234" s="2"/>
      <c r="T2234" s="3"/>
      <c r="U2234" s="2"/>
      <c r="V2234" s="2"/>
      <c r="W2234" s="2" t="s">
        <v>284</v>
      </c>
      <c r="X2234" s="2" t="s">
        <v>133</v>
      </c>
      <c r="Y2234" s="2" t="s">
        <v>475</v>
      </c>
      <c r="Z2234" s="2" t="s">
        <v>92</v>
      </c>
      <c r="AA2234" s="2" t="s">
        <v>90</v>
      </c>
      <c r="AB2234" s="2"/>
      <c r="AC2234" s="2" t="s">
        <v>114</v>
      </c>
      <c r="AD2234" s="2"/>
      <c r="AE2234" s="2" t="s">
        <v>171</v>
      </c>
      <c r="AF2234" s="2" t="s">
        <v>125</v>
      </c>
      <c r="AG2234" s="2" t="s">
        <v>126</v>
      </c>
      <c r="AH2234" s="2" t="s">
        <v>127</v>
      </c>
      <c r="AI2234" s="2"/>
      <c r="AJ2234" s="2" t="s">
        <v>231</v>
      </c>
      <c r="AK2234" s="2" t="s">
        <v>207</v>
      </c>
      <c r="AL2234" s="2" t="s">
        <v>207</v>
      </c>
      <c r="AM2234" s="2" t="s">
        <v>178</v>
      </c>
      <c r="AN2234" s="2" t="s">
        <v>594</v>
      </c>
      <c r="AO2234" s="22">
        <v>0</v>
      </c>
      <c r="AP2234" s="22">
        <v>0</v>
      </c>
      <c r="AQ2234" s="22">
        <v>1</v>
      </c>
      <c r="AR2234" s="22"/>
      <c r="AS2234" s="25">
        <v>27672</v>
      </c>
      <c r="AT2234" s="25">
        <v>0</v>
      </c>
      <c r="AU2234" s="25">
        <v>31270</v>
      </c>
      <c r="AV2234" s="25">
        <v>0</v>
      </c>
      <c r="AW2234" s="25">
        <v>27672</v>
      </c>
      <c r="AX2234" s="25">
        <v>31270</v>
      </c>
      <c r="AY2234" s="25">
        <v>3598</v>
      </c>
    </row>
    <row r="2235" spans="2:51" hidden="1">
      <c r="B2235" s="5" t="s">
        <v>19</v>
      </c>
      <c r="C2235" s="2" t="s">
        <v>131</v>
      </c>
      <c r="D2235" s="2"/>
      <c r="E2235" s="2"/>
      <c r="F2235" s="2" t="s">
        <v>126</v>
      </c>
      <c r="G2235" s="3">
        <v>46259</v>
      </c>
      <c r="H2235" s="2" t="s">
        <v>9494</v>
      </c>
      <c r="I2235" s="3">
        <v>46259</v>
      </c>
      <c r="J2235" s="2" t="s">
        <v>9495</v>
      </c>
      <c r="K2235" s="2" t="s">
        <v>126</v>
      </c>
      <c r="L2235" s="2"/>
      <c r="M2235" s="2" t="s">
        <v>90</v>
      </c>
      <c r="N2235" s="3">
        <v>46259</v>
      </c>
      <c r="O2235" s="2"/>
      <c r="P2235" s="2"/>
      <c r="Q2235" s="2" t="s">
        <v>25</v>
      </c>
      <c r="R2235" s="2" t="s">
        <v>25</v>
      </c>
      <c r="S2235" s="2"/>
      <c r="T2235" s="3"/>
      <c r="U2235" s="2"/>
      <c r="V2235" s="2"/>
      <c r="W2235" s="2" t="s">
        <v>9496</v>
      </c>
      <c r="X2235" s="2" t="s">
        <v>113</v>
      </c>
      <c r="Y2235" s="2" t="s">
        <v>170</v>
      </c>
      <c r="Z2235" s="2" t="s">
        <v>92</v>
      </c>
      <c r="AA2235" s="2" t="s">
        <v>90</v>
      </c>
      <c r="AB2235" s="2"/>
      <c r="AC2235" s="2" t="s">
        <v>114</v>
      </c>
      <c r="AD2235" s="2"/>
      <c r="AE2235" s="2" t="s">
        <v>171</v>
      </c>
      <c r="AF2235" s="2" t="s">
        <v>125</v>
      </c>
      <c r="AG2235" s="2" t="s">
        <v>126</v>
      </c>
      <c r="AH2235" s="2" t="s">
        <v>127</v>
      </c>
      <c r="AI2235" s="2"/>
      <c r="AJ2235" s="2" t="s">
        <v>134</v>
      </c>
      <c r="AK2235" s="2" t="s">
        <v>10</v>
      </c>
      <c r="AL2235" s="2" t="s">
        <v>10</v>
      </c>
      <c r="AM2235" s="2" t="s">
        <v>135</v>
      </c>
      <c r="AN2235" s="2" t="s">
        <v>401</v>
      </c>
      <c r="AO2235" s="22">
        <v>0</v>
      </c>
      <c r="AP2235" s="22">
        <v>0</v>
      </c>
      <c r="AQ2235" s="22">
        <v>1</v>
      </c>
      <c r="AR2235" s="22"/>
      <c r="AS2235" s="25">
        <v>49162</v>
      </c>
      <c r="AT2235" s="25">
        <v>0</v>
      </c>
      <c r="AU2235" s="25">
        <v>58085</v>
      </c>
      <c r="AV2235" s="25">
        <v>0</v>
      </c>
      <c r="AW2235" s="25">
        <v>49162</v>
      </c>
      <c r="AX2235" s="25">
        <v>58085</v>
      </c>
      <c r="AY2235" s="25">
        <v>8923</v>
      </c>
    </row>
    <row r="2236" spans="2:51" hidden="1">
      <c r="B2236" s="5" t="s">
        <v>19</v>
      </c>
      <c r="C2236" s="2" t="s">
        <v>131</v>
      </c>
      <c r="D2236" s="2"/>
      <c r="E2236" s="2"/>
      <c r="F2236" s="2" t="s">
        <v>126</v>
      </c>
      <c r="G2236" s="3">
        <v>46259</v>
      </c>
      <c r="H2236" s="2" t="s">
        <v>9497</v>
      </c>
      <c r="I2236" s="3">
        <v>46259</v>
      </c>
      <c r="J2236" s="2" t="s">
        <v>9498</v>
      </c>
      <c r="K2236" s="2" t="s">
        <v>126</v>
      </c>
      <c r="L2236" s="2"/>
      <c r="M2236" s="2" t="s">
        <v>90</v>
      </c>
      <c r="N2236" s="3">
        <v>46259</v>
      </c>
      <c r="O2236" s="2"/>
      <c r="P2236" s="2"/>
      <c r="Q2236" s="2" t="s">
        <v>25</v>
      </c>
      <c r="R2236" s="2" t="s">
        <v>25</v>
      </c>
      <c r="S2236" s="2"/>
      <c r="T2236" s="3"/>
      <c r="U2236" s="2"/>
      <c r="V2236" s="2"/>
      <c r="W2236" s="2" t="s">
        <v>591</v>
      </c>
      <c r="X2236" s="2" t="s">
        <v>113</v>
      </c>
      <c r="Y2236" s="2" t="s">
        <v>170</v>
      </c>
      <c r="Z2236" s="2" t="s">
        <v>92</v>
      </c>
      <c r="AA2236" s="2" t="s">
        <v>90</v>
      </c>
      <c r="AB2236" s="2"/>
      <c r="AC2236" s="2" t="s">
        <v>114</v>
      </c>
      <c r="AD2236" s="2"/>
      <c r="AE2236" s="2" t="s">
        <v>171</v>
      </c>
      <c r="AF2236" s="2" t="s">
        <v>125</v>
      </c>
      <c r="AG2236" s="2" t="s">
        <v>126</v>
      </c>
      <c r="AH2236" s="2" t="s">
        <v>127</v>
      </c>
      <c r="AI2236" s="2"/>
      <c r="AJ2236" s="2" t="s">
        <v>136</v>
      </c>
      <c r="AK2236" s="2" t="s">
        <v>9</v>
      </c>
      <c r="AL2236" s="2" t="s">
        <v>9</v>
      </c>
      <c r="AM2236" s="2" t="s">
        <v>137</v>
      </c>
      <c r="AN2236" s="2" t="s">
        <v>181</v>
      </c>
      <c r="AO2236" s="22">
        <v>0</v>
      </c>
      <c r="AP2236" s="22">
        <v>0</v>
      </c>
      <c r="AQ2236" s="22">
        <v>1</v>
      </c>
      <c r="AR2236" s="22"/>
      <c r="AS2236" s="25">
        <v>30322</v>
      </c>
      <c r="AT2236" s="25">
        <v>0</v>
      </c>
      <c r="AU2236" s="25">
        <v>33079</v>
      </c>
      <c r="AV2236" s="25">
        <v>0</v>
      </c>
      <c r="AW2236" s="25">
        <v>30322</v>
      </c>
      <c r="AX2236" s="25">
        <v>33079</v>
      </c>
      <c r="AY2236" s="25">
        <v>2757</v>
      </c>
    </row>
    <row r="2237" spans="2:51" hidden="1">
      <c r="B2237" s="5" t="s">
        <v>19</v>
      </c>
      <c r="C2237" s="2" t="s">
        <v>131</v>
      </c>
      <c r="D2237" s="2"/>
      <c r="E2237" s="2"/>
      <c r="F2237" s="2" t="s">
        <v>126</v>
      </c>
      <c r="G2237" s="3">
        <v>46259</v>
      </c>
      <c r="H2237" s="2" t="s">
        <v>9499</v>
      </c>
      <c r="I2237" s="3">
        <v>46259</v>
      </c>
      <c r="J2237" s="2" t="s">
        <v>9500</v>
      </c>
      <c r="K2237" s="2" t="s">
        <v>126</v>
      </c>
      <c r="L2237" s="2"/>
      <c r="M2237" s="2" t="s">
        <v>90</v>
      </c>
      <c r="N2237" s="3">
        <v>46259</v>
      </c>
      <c r="O2237" s="2"/>
      <c r="P2237" s="2"/>
      <c r="Q2237" s="2" t="s">
        <v>25</v>
      </c>
      <c r="R2237" s="2" t="s">
        <v>25</v>
      </c>
      <c r="S2237" s="2"/>
      <c r="T2237" s="3"/>
      <c r="U2237" s="2"/>
      <c r="V2237" s="2"/>
      <c r="W2237" s="2" t="s">
        <v>182</v>
      </c>
      <c r="X2237" s="2" t="s">
        <v>113</v>
      </c>
      <c r="Y2237" s="2" t="s">
        <v>170</v>
      </c>
      <c r="Z2237" s="2" t="s">
        <v>92</v>
      </c>
      <c r="AA2237" s="2" t="s">
        <v>90</v>
      </c>
      <c r="AB2237" s="2"/>
      <c r="AC2237" s="2" t="s">
        <v>93</v>
      </c>
      <c r="AD2237" s="2"/>
      <c r="AE2237" s="2" t="s">
        <v>171</v>
      </c>
      <c r="AF2237" s="2" t="s">
        <v>125</v>
      </c>
      <c r="AG2237" s="2" t="s">
        <v>126</v>
      </c>
      <c r="AH2237" s="2" t="s">
        <v>127</v>
      </c>
      <c r="AI2237" s="2"/>
      <c r="AJ2237" s="2" t="s">
        <v>254</v>
      </c>
      <c r="AK2237" s="2" t="s">
        <v>126</v>
      </c>
      <c r="AL2237" s="2" t="s">
        <v>126</v>
      </c>
      <c r="AM2237" s="2" t="s">
        <v>314</v>
      </c>
      <c r="AN2237" s="2" t="s">
        <v>316</v>
      </c>
      <c r="AO2237" s="22">
        <v>0</v>
      </c>
      <c r="AP2237" s="22">
        <v>0</v>
      </c>
      <c r="AQ2237" s="22">
        <v>1</v>
      </c>
      <c r="AR2237" s="22"/>
      <c r="AS2237" s="25">
        <v>5888</v>
      </c>
      <c r="AT2237" s="25">
        <v>0</v>
      </c>
      <c r="AU2237" s="25">
        <v>5047</v>
      </c>
      <c r="AV2237" s="25">
        <v>0</v>
      </c>
      <c r="AW2237" s="25">
        <v>5888</v>
      </c>
      <c r="AX2237" s="25">
        <v>5047</v>
      </c>
      <c r="AY2237" s="25">
        <v>-841</v>
      </c>
    </row>
    <row r="2238" spans="2:51" hidden="1">
      <c r="B2238" s="5" t="s">
        <v>19</v>
      </c>
      <c r="C2238" s="2" t="s">
        <v>131</v>
      </c>
      <c r="D2238" s="2"/>
      <c r="E2238" s="2"/>
      <c r="F2238" s="2" t="s">
        <v>126</v>
      </c>
      <c r="G2238" s="3">
        <v>46259</v>
      </c>
      <c r="H2238" s="2" t="s">
        <v>9501</v>
      </c>
      <c r="I2238" s="3">
        <v>46259</v>
      </c>
      <c r="J2238" s="2" t="s">
        <v>9502</v>
      </c>
      <c r="K2238" s="2" t="s">
        <v>126</v>
      </c>
      <c r="L2238" s="2"/>
      <c r="M2238" s="2" t="s">
        <v>90</v>
      </c>
      <c r="N2238" s="3">
        <v>46259</v>
      </c>
      <c r="O2238" s="2"/>
      <c r="P2238" s="2"/>
      <c r="Q2238" s="2" t="s">
        <v>25</v>
      </c>
      <c r="R2238" s="2" t="s">
        <v>25</v>
      </c>
      <c r="S2238" s="2"/>
      <c r="T2238" s="3"/>
      <c r="U2238" s="2"/>
      <c r="V2238" s="2"/>
      <c r="W2238" s="2" t="s">
        <v>478</v>
      </c>
      <c r="X2238" s="2" t="s">
        <v>113</v>
      </c>
      <c r="Y2238" s="2" t="s">
        <v>276</v>
      </c>
      <c r="Z2238" s="2" t="s">
        <v>92</v>
      </c>
      <c r="AA2238" s="2" t="s">
        <v>90</v>
      </c>
      <c r="AB2238" s="2"/>
      <c r="AC2238" s="2" t="s">
        <v>114</v>
      </c>
      <c r="AD2238" s="2"/>
      <c r="AE2238" s="2" t="s">
        <v>171</v>
      </c>
      <c r="AF2238" s="2" t="s">
        <v>125</v>
      </c>
      <c r="AG2238" s="2" t="s">
        <v>126</v>
      </c>
      <c r="AH2238" s="2" t="s">
        <v>127</v>
      </c>
      <c r="AI2238" s="2"/>
      <c r="AJ2238" s="2" t="s">
        <v>138</v>
      </c>
      <c r="AK2238" s="2" t="s">
        <v>103</v>
      </c>
      <c r="AL2238" s="2" t="s">
        <v>103</v>
      </c>
      <c r="AM2238" s="2" t="s">
        <v>139</v>
      </c>
      <c r="AN2238" s="2" t="s">
        <v>388</v>
      </c>
      <c r="AO2238" s="22">
        <v>0</v>
      </c>
      <c r="AP2238" s="22">
        <v>0</v>
      </c>
      <c r="AQ2238" s="22">
        <v>1</v>
      </c>
      <c r="AR2238" s="22"/>
      <c r="AS2238" s="25">
        <v>10892</v>
      </c>
      <c r="AT2238" s="25">
        <v>0</v>
      </c>
      <c r="AU2238" s="25">
        <v>12995</v>
      </c>
      <c r="AV2238" s="25">
        <v>0</v>
      </c>
      <c r="AW2238" s="25">
        <v>10892</v>
      </c>
      <c r="AX2238" s="25">
        <v>12995</v>
      </c>
      <c r="AY2238" s="25">
        <v>2103</v>
      </c>
    </row>
    <row r="2239" spans="2:51" hidden="1">
      <c r="B2239" s="5" t="s">
        <v>19</v>
      </c>
      <c r="C2239" s="2" t="s">
        <v>131</v>
      </c>
      <c r="D2239" s="2"/>
      <c r="E2239" s="2"/>
      <c r="F2239" s="2" t="s">
        <v>126</v>
      </c>
      <c r="G2239" s="3">
        <v>46259</v>
      </c>
      <c r="H2239" s="2" t="s">
        <v>9503</v>
      </c>
      <c r="I2239" s="3">
        <v>46259</v>
      </c>
      <c r="J2239" s="2" t="s">
        <v>9504</v>
      </c>
      <c r="K2239" s="2" t="s">
        <v>126</v>
      </c>
      <c r="L2239" s="2"/>
      <c r="M2239" s="2" t="s">
        <v>90</v>
      </c>
      <c r="N2239" s="3">
        <v>46259</v>
      </c>
      <c r="O2239" s="2"/>
      <c r="P2239" s="2"/>
      <c r="Q2239" s="2" t="s">
        <v>25</v>
      </c>
      <c r="R2239" s="2" t="s">
        <v>25</v>
      </c>
      <c r="S2239" s="2"/>
      <c r="T2239" s="3"/>
      <c r="U2239" s="2"/>
      <c r="V2239" s="2"/>
      <c r="W2239" s="2" t="s">
        <v>1242</v>
      </c>
      <c r="X2239" s="2" t="s">
        <v>133</v>
      </c>
      <c r="Y2239" s="2" t="s">
        <v>811</v>
      </c>
      <c r="Z2239" s="2" t="s">
        <v>92</v>
      </c>
      <c r="AA2239" s="2" t="s">
        <v>90</v>
      </c>
      <c r="AB2239" s="2"/>
      <c r="AC2239" s="2" t="s">
        <v>114</v>
      </c>
      <c r="AD2239" s="2"/>
      <c r="AE2239" s="2" t="s">
        <v>171</v>
      </c>
      <c r="AF2239" s="2" t="s">
        <v>125</v>
      </c>
      <c r="AG2239" s="2" t="s">
        <v>126</v>
      </c>
      <c r="AH2239" s="2" t="s">
        <v>127</v>
      </c>
      <c r="AI2239" s="2"/>
      <c r="AJ2239" s="2" t="s">
        <v>245</v>
      </c>
      <c r="AK2239" s="2" t="s">
        <v>246</v>
      </c>
      <c r="AL2239" s="2" t="s">
        <v>246</v>
      </c>
      <c r="AM2239" s="2" t="s">
        <v>247</v>
      </c>
      <c r="AN2239" s="2" t="s">
        <v>783</v>
      </c>
      <c r="AO2239" s="22">
        <v>0</v>
      </c>
      <c r="AP2239" s="22">
        <v>0</v>
      </c>
      <c r="AQ2239" s="22">
        <v>1</v>
      </c>
      <c r="AR2239" s="22"/>
      <c r="AS2239" s="25">
        <v>50547</v>
      </c>
      <c r="AT2239" s="25">
        <v>0</v>
      </c>
      <c r="AU2239" s="25">
        <v>58282</v>
      </c>
      <c r="AV2239" s="25">
        <v>0</v>
      </c>
      <c r="AW2239" s="25">
        <v>50547</v>
      </c>
      <c r="AX2239" s="25">
        <v>58282</v>
      </c>
      <c r="AY2239" s="25">
        <v>7735</v>
      </c>
    </row>
    <row r="2240" spans="2:51" hidden="1">
      <c r="B2240" s="5" t="s">
        <v>19</v>
      </c>
      <c r="C2240" s="2" t="s">
        <v>131</v>
      </c>
      <c r="D2240" s="2"/>
      <c r="E2240" s="2"/>
      <c r="F2240" s="2" t="s">
        <v>126</v>
      </c>
      <c r="G2240" s="3">
        <v>46259</v>
      </c>
      <c r="H2240" s="2" t="s">
        <v>9505</v>
      </c>
      <c r="I2240" s="3">
        <v>46259</v>
      </c>
      <c r="J2240" s="2" t="s">
        <v>9506</v>
      </c>
      <c r="K2240" s="2" t="s">
        <v>126</v>
      </c>
      <c r="L2240" s="2"/>
      <c r="M2240" s="2" t="s">
        <v>90</v>
      </c>
      <c r="N2240" s="3">
        <v>46259</v>
      </c>
      <c r="O2240" s="2"/>
      <c r="P2240" s="2"/>
      <c r="Q2240" s="2" t="s">
        <v>25</v>
      </c>
      <c r="R2240" s="2" t="s">
        <v>25</v>
      </c>
      <c r="S2240" s="2"/>
      <c r="T2240" s="3"/>
      <c r="U2240" s="2"/>
      <c r="V2240" s="2"/>
      <c r="W2240" s="2" t="s">
        <v>1248</v>
      </c>
      <c r="X2240" s="2" t="s">
        <v>113</v>
      </c>
      <c r="Y2240" s="2" t="s">
        <v>573</v>
      </c>
      <c r="Z2240" s="2" t="s">
        <v>92</v>
      </c>
      <c r="AA2240" s="2" t="s">
        <v>90</v>
      </c>
      <c r="AB2240" s="2"/>
      <c r="AC2240" s="2" t="s">
        <v>114</v>
      </c>
      <c r="AD2240" s="2"/>
      <c r="AE2240" s="2" t="s">
        <v>171</v>
      </c>
      <c r="AF2240" s="2" t="s">
        <v>125</v>
      </c>
      <c r="AG2240" s="2" t="s">
        <v>126</v>
      </c>
      <c r="AH2240" s="2" t="s">
        <v>127</v>
      </c>
      <c r="AI2240" s="2"/>
      <c r="AJ2240" s="2" t="s">
        <v>97</v>
      </c>
      <c r="AK2240" s="2" t="s">
        <v>14</v>
      </c>
      <c r="AL2240" s="2" t="s">
        <v>14</v>
      </c>
      <c r="AM2240" s="2" t="s">
        <v>98</v>
      </c>
      <c r="AN2240" s="2" t="s">
        <v>489</v>
      </c>
      <c r="AO2240" s="22">
        <v>0</v>
      </c>
      <c r="AP2240" s="22">
        <v>0</v>
      </c>
      <c r="AQ2240" s="22">
        <v>1</v>
      </c>
      <c r="AR2240" s="22"/>
      <c r="AS2240" s="25">
        <v>27083</v>
      </c>
      <c r="AT2240" s="25">
        <v>0</v>
      </c>
      <c r="AU2240" s="25">
        <v>29536</v>
      </c>
      <c r="AV2240" s="25">
        <v>0</v>
      </c>
      <c r="AW2240" s="25">
        <v>27083</v>
      </c>
      <c r="AX2240" s="25">
        <v>29536</v>
      </c>
      <c r="AY2240" s="25">
        <v>2453</v>
      </c>
    </row>
    <row r="2241" spans="2:51" hidden="1">
      <c r="B2241" s="5" t="s">
        <v>19</v>
      </c>
      <c r="C2241" s="2" t="s">
        <v>131</v>
      </c>
      <c r="D2241" s="2"/>
      <c r="E2241" s="2"/>
      <c r="F2241" s="2" t="s">
        <v>126</v>
      </c>
      <c r="G2241" s="3">
        <v>46259</v>
      </c>
      <c r="H2241" s="2" t="s">
        <v>9507</v>
      </c>
      <c r="I2241" s="3">
        <v>46259</v>
      </c>
      <c r="J2241" s="2" t="s">
        <v>9508</v>
      </c>
      <c r="K2241" s="2" t="s">
        <v>126</v>
      </c>
      <c r="L2241" s="2"/>
      <c r="M2241" s="2" t="s">
        <v>90</v>
      </c>
      <c r="N2241" s="3">
        <v>46259</v>
      </c>
      <c r="O2241" s="2"/>
      <c r="P2241" s="2"/>
      <c r="Q2241" s="2" t="s">
        <v>25</v>
      </c>
      <c r="R2241" s="2" t="s">
        <v>25</v>
      </c>
      <c r="S2241" s="2"/>
      <c r="T2241" s="3"/>
      <c r="U2241" s="2"/>
      <c r="V2241" s="2"/>
      <c r="W2241" s="2" t="s">
        <v>1162</v>
      </c>
      <c r="X2241" s="2" t="s">
        <v>133</v>
      </c>
      <c r="Y2241" s="2" t="s">
        <v>170</v>
      </c>
      <c r="Z2241" s="2" t="s">
        <v>92</v>
      </c>
      <c r="AA2241" s="2" t="s">
        <v>90</v>
      </c>
      <c r="AB2241" s="2"/>
      <c r="AC2241" s="2" t="s">
        <v>114</v>
      </c>
      <c r="AD2241" s="2"/>
      <c r="AE2241" s="2" t="s">
        <v>171</v>
      </c>
      <c r="AF2241" s="2" t="s">
        <v>125</v>
      </c>
      <c r="AG2241" s="2" t="s">
        <v>126</v>
      </c>
      <c r="AH2241" s="2" t="s">
        <v>127</v>
      </c>
      <c r="AI2241" s="2"/>
      <c r="AJ2241" s="2" t="s">
        <v>231</v>
      </c>
      <c r="AK2241" s="2" t="s">
        <v>207</v>
      </c>
      <c r="AL2241" s="2" t="s">
        <v>207</v>
      </c>
      <c r="AM2241" s="2" t="s">
        <v>178</v>
      </c>
      <c r="AN2241" s="2" t="s">
        <v>657</v>
      </c>
      <c r="AO2241" s="22">
        <v>0</v>
      </c>
      <c r="AP2241" s="22">
        <v>0</v>
      </c>
      <c r="AQ2241" s="22">
        <v>1</v>
      </c>
      <c r="AR2241" s="22"/>
      <c r="AS2241" s="25">
        <v>27672</v>
      </c>
      <c r="AT2241" s="25">
        <v>0</v>
      </c>
      <c r="AU2241" s="25">
        <v>31270</v>
      </c>
      <c r="AV2241" s="25">
        <v>0</v>
      </c>
      <c r="AW2241" s="25">
        <v>27672</v>
      </c>
      <c r="AX2241" s="25">
        <v>31270</v>
      </c>
      <c r="AY2241" s="25">
        <v>3598</v>
      </c>
    </row>
    <row r="2242" spans="2:51" hidden="1">
      <c r="B2242" s="5" t="s">
        <v>19</v>
      </c>
      <c r="C2242" s="2" t="s">
        <v>131</v>
      </c>
      <c r="D2242" s="2"/>
      <c r="E2242" s="2"/>
      <c r="F2242" s="2" t="s">
        <v>126</v>
      </c>
      <c r="G2242" s="3">
        <v>46259</v>
      </c>
      <c r="H2242" s="2" t="s">
        <v>9509</v>
      </c>
      <c r="I2242" s="3">
        <v>46259</v>
      </c>
      <c r="J2242" s="2" t="s">
        <v>9510</v>
      </c>
      <c r="K2242" s="2" t="s">
        <v>126</v>
      </c>
      <c r="L2242" s="2"/>
      <c r="M2242" s="2" t="s">
        <v>90</v>
      </c>
      <c r="N2242" s="3">
        <v>46259</v>
      </c>
      <c r="O2242" s="2"/>
      <c r="P2242" s="2"/>
      <c r="Q2242" s="2" t="s">
        <v>25</v>
      </c>
      <c r="R2242" s="2" t="s">
        <v>25</v>
      </c>
      <c r="S2242" s="2"/>
      <c r="T2242" s="3"/>
      <c r="U2242" s="2"/>
      <c r="V2242" s="2"/>
      <c r="W2242" s="2" t="s">
        <v>479</v>
      </c>
      <c r="X2242" s="2" t="s">
        <v>113</v>
      </c>
      <c r="Y2242" s="2" t="s">
        <v>170</v>
      </c>
      <c r="Z2242" s="2" t="s">
        <v>92</v>
      </c>
      <c r="AA2242" s="2" t="s">
        <v>90</v>
      </c>
      <c r="AB2242" s="2"/>
      <c r="AC2242" s="2" t="s">
        <v>114</v>
      </c>
      <c r="AD2242" s="2"/>
      <c r="AE2242" s="2" t="s">
        <v>171</v>
      </c>
      <c r="AF2242" s="2" t="s">
        <v>125</v>
      </c>
      <c r="AG2242" s="2" t="s">
        <v>126</v>
      </c>
      <c r="AH2242" s="2" t="s">
        <v>127</v>
      </c>
      <c r="AI2242" s="2"/>
      <c r="AJ2242" s="2" t="s">
        <v>365</v>
      </c>
      <c r="AK2242" s="2" t="s">
        <v>204</v>
      </c>
      <c r="AL2242" s="2" t="s">
        <v>204</v>
      </c>
      <c r="AM2242" s="2" t="s">
        <v>205</v>
      </c>
      <c r="AN2242" s="2" t="s">
        <v>366</v>
      </c>
      <c r="AO2242" s="22">
        <v>0</v>
      </c>
      <c r="AP2242" s="22">
        <v>0</v>
      </c>
      <c r="AQ2242" s="22">
        <v>1</v>
      </c>
      <c r="AR2242" s="22"/>
      <c r="AS2242" s="25">
        <v>22373</v>
      </c>
      <c r="AT2242" s="25">
        <v>0</v>
      </c>
      <c r="AU2242" s="25">
        <v>23863</v>
      </c>
      <c r="AV2242" s="25">
        <v>0</v>
      </c>
      <c r="AW2242" s="25">
        <v>22373</v>
      </c>
      <c r="AX2242" s="25">
        <v>23863</v>
      </c>
      <c r="AY2242" s="25">
        <v>1490</v>
      </c>
    </row>
    <row r="2243" spans="2:51" hidden="1">
      <c r="B2243" s="5" t="s">
        <v>19</v>
      </c>
      <c r="C2243" s="2" t="s">
        <v>131</v>
      </c>
      <c r="D2243" s="2"/>
      <c r="E2243" s="2"/>
      <c r="F2243" s="2" t="s">
        <v>126</v>
      </c>
      <c r="G2243" s="3">
        <v>46259</v>
      </c>
      <c r="H2243" s="2" t="s">
        <v>9511</v>
      </c>
      <c r="I2243" s="3">
        <v>46259</v>
      </c>
      <c r="J2243" s="2" t="s">
        <v>9512</v>
      </c>
      <c r="K2243" s="2" t="s">
        <v>126</v>
      </c>
      <c r="L2243" s="2"/>
      <c r="M2243" s="2" t="s">
        <v>90</v>
      </c>
      <c r="N2243" s="3">
        <v>46259</v>
      </c>
      <c r="O2243" s="2"/>
      <c r="P2243" s="2"/>
      <c r="Q2243" s="2" t="s">
        <v>25</v>
      </c>
      <c r="R2243" s="2" t="s">
        <v>25</v>
      </c>
      <c r="S2243" s="2"/>
      <c r="T2243" s="3"/>
      <c r="U2243" s="2"/>
      <c r="V2243" s="2"/>
      <c r="W2243" s="2" t="s">
        <v>1382</v>
      </c>
      <c r="X2243" s="2" t="s">
        <v>113</v>
      </c>
      <c r="Y2243" s="2" t="s">
        <v>1383</v>
      </c>
      <c r="Z2243" s="2" t="s">
        <v>92</v>
      </c>
      <c r="AA2243" s="2" t="s">
        <v>90</v>
      </c>
      <c r="AB2243" s="2"/>
      <c r="AC2243" s="2" t="s">
        <v>114</v>
      </c>
      <c r="AD2243" s="2"/>
      <c r="AE2243" s="2" t="s">
        <v>171</v>
      </c>
      <c r="AF2243" s="2" t="s">
        <v>125</v>
      </c>
      <c r="AG2243" s="2" t="s">
        <v>126</v>
      </c>
      <c r="AH2243" s="2" t="s">
        <v>127</v>
      </c>
      <c r="AI2243" s="2"/>
      <c r="AJ2243" s="2" t="s">
        <v>128</v>
      </c>
      <c r="AK2243" s="2" t="s">
        <v>129</v>
      </c>
      <c r="AL2243" s="2" t="s">
        <v>129</v>
      </c>
      <c r="AM2243" s="2" t="s">
        <v>130</v>
      </c>
      <c r="AN2243" s="2" t="s">
        <v>387</v>
      </c>
      <c r="AO2243" s="22">
        <v>0</v>
      </c>
      <c r="AP2243" s="22">
        <v>0</v>
      </c>
      <c r="AQ2243" s="22">
        <v>1</v>
      </c>
      <c r="AR2243" s="22"/>
      <c r="AS2243" s="25">
        <v>8243</v>
      </c>
      <c r="AT2243" s="25">
        <v>0</v>
      </c>
      <c r="AU2243" s="25">
        <v>7569</v>
      </c>
      <c r="AV2243" s="25">
        <v>0</v>
      </c>
      <c r="AW2243" s="25">
        <v>8243</v>
      </c>
      <c r="AX2243" s="25">
        <v>7569</v>
      </c>
      <c r="AY2243" s="25">
        <v>-674</v>
      </c>
    </row>
    <row r="2244" spans="2:51" hidden="1">
      <c r="B2244" s="5" t="s">
        <v>19</v>
      </c>
      <c r="C2244" s="2" t="s">
        <v>131</v>
      </c>
      <c r="D2244" s="2"/>
      <c r="E2244" s="2"/>
      <c r="F2244" s="2" t="s">
        <v>126</v>
      </c>
      <c r="G2244" s="3">
        <v>46259</v>
      </c>
      <c r="H2244" s="2" t="s">
        <v>9513</v>
      </c>
      <c r="I2244" s="3">
        <v>46259</v>
      </c>
      <c r="J2244" s="2" t="s">
        <v>9514</v>
      </c>
      <c r="K2244" s="2" t="s">
        <v>126</v>
      </c>
      <c r="L2244" s="2"/>
      <c r="M2244" s="2" t="s">
        <v>90</v>
      </c>
      <c r="N2244" s="3">
        <v>46259</v>
      </c>
      <c r="O2244" s="2"/>
      <c r="P2244" s="2"/>
      <c r="Q2244" s="2" t="s">
        <v>25</v>
      </c>
      <c r="R2244" s="2" t="s">
        <v>25</v>
      </c>
      <c r="S2244" s="2"/>
      <c r="T2244" s="3"/>
      <c r="U2244" s="2"/>
      <c r="V2244" s="2"/>
      <c r="W2244" s="2" t="s">
        <v>404</v>
      </c>
      <c r="X2244" s="2" t="s">
        <v>113</v>
      </c>
      <c r="Y2244" s="2" t="s">
        <v>405</v>
      </c>
      <c r="Z2244" s="2" t="s">
        <v>92</v>
      </c>
      <c r="AA2244" s="2" t="s">
        <v>90</v>
      </c>
      <c r="AB2244" s="2"/>
      <c r="AC2244" s="2" t="s">
        <v>114</v>
      </c>
      <c r="AD2244" s="2"/>
      <c r="AE2244" s="2" t="s">
        <v>171</v>
      </c>
      <c r="AF2244" s="2" t="s">
        <v>125</v>
      </c>
      <c r="AG2244" s="2" t="s">
        <v>126</v>
      </c>
      <c r="AH2244" s="2" t="s">
        <v>127</v>
      </c>
      <c r="AI2244" s="2"/>
      <c r="AJ2244" s="2" t="s">
        <v>179</v>
      </c>
      <c r="AK2244" s="2" t="s">
        <v>8</v>
      </c>
      <c r="AL2244" s="2" t="s">
        <v>8</v>
      </c>
      <c r="AM2244" s="2" t="s">
        <v>180</v>
      </c>
      <c r="AN2244" s="2" t="s">
        <v>498</v>
      </c>
      <c r="AO2244" s="22">
        <v>0</v>
      </c>
      <c r="AP2244" s="22">
        <v>0</v>
      </c>
      <c r="AQ2244" s="22">
        <v>1</v>
      </c>
      <c r="AR2244" s="22"/>
      <c r="AS2244" s="25">
        <v>13983</v>
      </c>
      <c r="AT2244" s="25">
        <v>0</v>
      </c>
      <c r="AU2244" s="25">
        <v>14889</v>
      </c>
      <c r="AV2244" s="25">
        <v>0</v>
      </c>
      <c r="AW2244" s="25">
        <v>13983</v>
      </c>
      <c r="AX2244" s="25">
        <v>14889</v>
      </c>
      <c r="AY2244" s="25">
        <v>906</v>
      </c>
    </row>
    <row r="2245" spans="2:51" hidden="1">
      <c r="B2245" s="5" t="s">
        <v>19</v>
      </c>
      <c r="C2245" s="2" t="s">
        <v>131</v>
      </c>
      <c r="D2245" s="2"/>
      <c r="E2245" s="2"/>
      <c r="F2245" s="2" t="s">
        <v>126</v>
      </c>
      <c r="G2245" s="3">
        <v>46259</v>
      </c>
      <c r="H2245" s="2" t="s">
        <v>9515</v>
      </c>
      <c r="I2245" s="3">
        <v>46259</v>
      </c>
      <c r="J2245" s="2" t="s">
        <v>9516</v>
      </c>
      <c r="K2245" s="2" t="s">
        <v>126</v>
      </c>
      <c r="L2245" s="2"/>
      <c r="M2245" s="2" t="s">
        <v>90</v>
      </c>
      <c r="N2245" s="3">
        <v>46259</v>
      </c>
      <c r="O2245" s="2"/>
      <c r="P2245" s="2"/>
      <c r="Q2245" s="2" t="s">
        <v>25</v>
      </c>
      <c r="R2245" s="2" t="s">
        <v>25</v>
      </c>
      <c r="S2245" s="2"/>
      <c r="T2245" s="3"/>
      <c r="U2245" s="2"/>
      <c r="V2245" s="2"/>
      <c r="W2245" s="2" t="s">
        <v>588</v>
      </c>
      <c r="X2245" s="2" t="s">
        <v>113</v>
      </c>
      <c r="Y2245" s="2" t="s">
        <v>170</v>
      </c>
      <c r="Z2245" s="2" t="s">
        <v>92</v>
      </c>
      <c r="AA2245" s="2" t="s">
        <v>90</v>
      </c>
      <c r="AB2245" s="2"/>
      <c r="AC2245" s="2" t="s">
        <v>114</v>
      </c>
      <c r="AD2245" s="2"/>
      <c r="AE2245" s="2" t="s">
        <v>171</v>
      </c>
      <c r="AF2245" s="2" t="s">
        <v>125</v>
      </c>
      <c r="AG2245" s="2" t="s">
        <v>126</v>
      </c>
      <c r="AH2245" s="2" t="s">
        <v>127</v>
      </c>
      <c r="AI2245" s="2"/>
      <c r="AJ2245" s="2" t="s">
        <v>238</v>
      </c>
      <c r="AK2245" s="2" t="s">
        <v>206</v>
      </c>
      <c r="AL2245" s="2" t="s">
        <v>206</v>
      </c>
      <c r="AM2245" s="2" t="s">
        <v>239</v>
      </c>
      <c r="AN2245" s="2" t="s">
        <v>285</v>
      </c>
      <c r="AO2245" s="22">
        <v>0</v>
      </c>
      <c r="AP2245" s="22">
        <v>0</v>
      </c>
      <c r="AQ2245" s="22">
        <v>1</v>
      </c>
      <c r="AR2245" s="22"/>
      <c r="AS2245" s="25">
        <v>73596</v>
      </c>
      <c r="AT2245" s="25">
        <v>0</v>
      </c>
      <c r="AU2245" s="25">
        <v>82726</v>
      </c>
      <c r="AV2245" s="25">
        <v>0</v>
      </c>
      <c r="AW2245" s="25">
        <v>73596</v>
      </c>
      <c r="AX2245" s="25">
        <v>82726</v>
      </c>
      <c r="AY2245" s="25">
        <v>9130</v>
      </c>
    </row>
    <row r="2246" spans="2:51" hidden="1">
      <c r="B2246" s="5" t="s">
        <v>19</v>
      </c>
      <c r="C2246" s="2" t="s">
        <v>131</v>
      </c>
      <c r="D2246" s="2"/>
      <c r="E2246" s="2"/>
      <c r="F2246" s="2" t="s">
        <v>126</v>
      </c>
      <c r="G2246" s="3">
        <v>46259</v>
      </c>
      <c r="H2246" s="2" t="s">
        <v>9517</v>
      </c>
      <c r="I2246" s="3">
        <v>46259</v>
      </c>
      <c r="J2246" s="2" t="s">
        <v>9518</v>
      </c>
      <c r="K2246" s="2" t="s">
        <v>126</v>
      </c>
      <c r="L2246" s="2"/>
      <c r="M2246" s="2" t="s">
        <v>90</v>
      </c>
      <c r="N2246" s="3">
        <v>46259</v>
      </c>
      <c r="O2246" s="2"/>
      <c r="P2246" s="2"/>
      <c r="Q2246" s="2" t="s">
        <v>25</v>
      </c>
      <c r="R2246" s="2" t="s">
        <v>25</v>
      </c>
      <c r="S2246" s="2"/>
      <c r="T2246" s="3"/>
      <c r="U2246" s="2"/>
      <c r="V2246" s="2"/>
      <c r="W2246" s="2" t="s">
        <v>466</v>
      </c>
      <c r="X2246" s="2" t="s">
        <v>113</v>
      </c>
      <c r="Y2246" s="2" t="s">
        <v>573</v>
      </c>
      <c r="Z2246" s="2" t="s">
        <v>92</v>
      </c>
      <c r="AA2246" s="2" t="s">
        <v>90</v>
      </c>
      <c r="AB2246" s="2"/>
      <c r="AC2246" s="2" t="s">
        <v>114</v>
      </c>
      <c r="AD2246" s="2"/>
      <c r="AE2246" s="2" t="s">
        <v>171</v>
      </c>
      <c r="AF2246" s="2" t="s">
        <v>125</v>
      </c>
      <c r="AG2246" s="2" t="s">
        <v>126</v>
      </c>
      <c r="AH2246" s="2" t="s">
        <v>127</v>
      </c>
      <c r="AI2246" s="2"/>
      <c r="AJ2246" s="2" t="s">
        <v>123</v>
      </c>
      <c r="AK2246" s="2" t="s">
        <v>13</v>
      </c>
      <c r="AL2246" s="2" t="s">
        <v>13</v>
      </c>
      <c r="AM2246" s="2" t="s">
        <v>124</v>
      </c>
      <c r="AN2246" s="2" t="s">
        <v>1097</v>
      </c>
      <c r="AO2246" s="22">
        <v>0</v>
      </c>
      <c r="AP2246" s="22">
        <v>0</v>
      </c>
      <c r="AQ2246" s="22">
        <v>1</v>
      </c>
      <c r="AR2246" s="22"/>
      <c r="AS2246" s="25">
        <v>20607</v>
      </c>
      <c r="AT2246" s="25">
        <v>0</v>
      </c>
      <c r="AU2246" s="25">
        <v>22479</v>
      </c>
      <c r="AV2246" s="25">
        <v>0</v>
      </c>
      <c r="AW2246" s="25">
        <v>20607</v>
      </c>
      <c r="AX2246" s="25">
        <v>22479</v>
      </c>
      <c r="AY2246" s="25">
        <v>1872</v>
      </c>
    </row>
    <row r="2247" spans="2:51" hidden="1">
      <c r="B2247" s="5" t="s">
        <v>19</v>
      </c>
      <c r="C2247" s="2" t="s">
        <v>131</v>
      </c>
      <c r="D2247" s="2"/>
      <c r="E2247" s="2"/>
      <c r="F2247" s="2" t="s">
        <v>126</v>
      </c>
      <c r="G2247" s="3">
        <v>46259</v>
      </c>
      <c r="H2247" s="2" t="s">
        <v>9519</v>
      </c>
      <c r="I2247" s="3">
        <v>46259</v>
      </c>
      <c r="J2247" s="2" t="s">
        <v>9520</v>
      </c>
      <c r="K2247" s="2" t="s">
        <v>126</v>
      </c>
      <c r="L2247" s="2"/>
      <c r="M2247" s="2" t="s">
        <v>90</v>
      </c>
      <c r="N2247" s="3">
        <v>46259</v>
      </c>
      <c r="O2247" s="2"/>
      <c r="P2247" s="2"/>
      <c r="Q2247" s="2" t="s">
        <v>25</v>
      </c>
      <c r="R2247" s="2" t="s">
        <v>25</v>
      </c>
      <c r="S2247" s="2"/>
      <c r="T2247" s="3"/>
      <c r="U2247" s="2"/>
      <c r="V2247" s="2"/>
      <c r="W2247" s="2" t="s">
        <v>9521</v>
      </c>
      <c r="X2247" s="2" t="s">
        <v>133</v>
      </c>
      <c r="Y2247" s="2" t="s">
        <v>170</v>
      </c>
      <c r="Z2247" s="2" t="s">
        <v>92</v>
      </c>
      <c r="AA2247" s="2" t="s">
        <v>90</v>
      </c>
      <c r="AB2247" s="2"/>
      <c r="AC2247" s="2" t="s">
        <v>114</v>
      </c>
      <c r="AD2247" s="2"/>
      <c r="AE2247" s="2" t="s">
        <v>171</v>
      </c>
      <c r="AF2247" s="2" t="s">
        <v>125</v>
      </c>
      <c r="AG2247" s="2" t="s">
        <v>126</v>
      </c>
      <c r="AH2247" s="2" t="s">
        <v>127</v>
      </c>
      <c r="AI2247" s="2"/>
      <c r="AJ2247" s="2" t="s">
        <v>251</v>
      </c>
      <c r="AK2247" s="2" t="s">
        <v>252</v>
      </c>
      <c r="AL2247" s="2" t="s">
        <v>252</v>
      </c>
      <c r="AM2247" s="2" t="s">
        <v>253</v>
      </c>
      <c r="AN2247" s="2" t="s">
        <v>636</v>
      </c>
      <c r="AO2247" s="22">
        <v>0</v>
      </c>
      <c r="AP2247" s="22">
        <v>0</v>
      </c>
      <c r="AQ2247" s="22">
        <v>1</v>
      </c>
      <c r="AR2247" s="22"/>
      <c r="AS2247" s="25">
        <v>58877</v>
      </c>
      <c r="AT2247" s="25">
        <v>0</v>
      </c>
      <c r="AU2247" s="25">
        <v>74674</v>
      </c>
      <c r="AV2247" s="25">
        <v>0</v>
      </c>
      <c r="AW2247" s="25">
        <v>58877</v>
      </c>
      <c r="AX2247" s="25">
        <v>74674</v>
      </c>
      <c r="AY2247" s="25">
        <v>15797</v>
      </c>
    </row>
    <row r="2248" spans="2:51" hidden="1">
      <c r="B2248" s="5" t="s">
        <v>19</v>
      </c>
      <c r="C2248" s="2" t="s">
        <v>131</v>
      </c>
      <c r="D2248" s="2"/>
      <c r="E2248" s="2"/>
      <c r="F2248" s="2" t="s">
        <v>126</v>
      </c>
      <c r="G2248" s="3">
        <v>46259</v>
      </c>
      <c r="H2248" s="2" t="s">
        <v>9522</v>
      </c>
      <c r="I2248" s="3">
        <v>46259</v>
      </c>
      <c r="J2248" s="2" t="s">
        <v>9523</v>
      </c>
      <c r="K2248" s="2" t="s">
        <v>126</v>
      </c>
      <c r="L2248" s="2"/>
      <c r="M2248" s="2" t="s">
        <v>90</v>
      </c>
      <c r="N2248" s="3">
        <v>46259</v>
      </c>
      <c r="O2248" s="2"/>
      <c r="P2248" s="2"/>
      <c r="Q2248" s="2" t="s">
        <v>25</v>
      </c>
      <c r="R2248" s="2" t="s">
        <v>25</v>
      </c>
      <c r="S2248" s="2"/>
      <c r="T2248" s="3"/>
      <c r="U2248" s="2"/>
      <c r="V2248" s="2"/>
      <c r="W2248" s="2" t="s">
        <v>709</v>
      </c>
      <c r="X2248" s="2" t="s">
        <v>113</v>
      </c>
      <c r="Y2248" s="2" t="s">
        <v>170</v>
      </c>
      <c r="Z2248" s="2" t="s">
        <v>92</v>
      </c>
      <c r="AA2248" s="2" t="s">
        <v>90</v>
      </c>
      <c r="AB2248" s="2"/>
      <c r="AC2248" s="2" t="s">
        <v>114</v>
      </c>
      <c r="AD2248" s="2"/>
      <c r="AE2248" s="2" t="s">
        <v>171</v>
      </c>
      <c r="AF2248" s="2" t="s">
        <v>125</v>
      </c>
      <c r="AG2248" s="2" t="s">
        <v>126</v>
      </c>
      <c r="AH2248" s="2" t="s">
        <v>127</v>
      </c>
      <c r="AI2248" s="2"/>
      <c r="AJ2248" s="2" t="s">
        <v>115</v>
      </c>
      <c r="AK2248" s="2" t="s">
        <v>116</v>
      </c>
      <c r="AL2248" s="2" t="s">
        <v>116</v>
      </c>
      <c r="AM2248" s="2" t="s">
        <v>117</v>
      </c>
      <c r="AN2248" s="2" t="s">
        <v>426</v>
      </c>
      <c r="AO2248" s="22">
        <v>0</v>
      </c>
      <c r="AP2248" s="22">
        <v>0</v>
      </c>
      <c r="AQ2248" s="22">
        <v>1</v>
      </c>
      <c r="AR2248" s="22"/>
      <c r="AS2248" s="25">
        <v>22815</v>
      </c>
      <c r="AT2248" s="25">
        <v>0</v>
      </c>
      <c r="AU2248" s="25">
        <v>24353</v>
      </c>
      <c r="AV2248" s="25">
        <v>0</v>
      </c>
      <c r="AW2248" s="25">
        <v>22815</v>
      </c>
      <c r="AX2248" s="25">
        <v>24353</v>
      </c>
      <c r="AY2248" s="25">
        <v>1538</v>
      </c>
    </row>
    <row r="2249" spans="2:51" hidden="1">
      <c r="B2249" s="5" t="s">
        <v>19</v>
      </c>
      <c r="C2249" s="2" t="s">
        <v>131</v>
      </c>
      <c r="D2249" s="2"/>
      <c r="E2249" s="2"/>
      <c r="F2249" s="2" t="s">
        <v>126</v>
      </c>
      <c r="G2249" s="3">
        <v>46259</v>
      </c>
      <c r="H2249" s="2" t="s">
        <v>9524</v>
      </c>
      <c r="I2249" s="3">
        <v>46259</v>
      </c>
      <c r="J2249" s="2" t="s">
        <v>9525</v>
      </c>
      <c r="K2249" s="2" t="s">
        <v>126</v>
      </c>
      <c r="L2249" s="2"/>
      <c r="M2249" s="2" t="s">
        <v>90</v>
      </c>
      <c r="N2249" s="3">
        <v>46259</v>
      </c>
      <c r="O2249" s="2"/>
      <c r="P2249" s="2"/>
      <c r="Q2249" s="2" t="s">
        <v>25</v>
      </c>
      <c r="R2249" s="2" t="s">
        <v>25</v>
      </c>
      <c r="S2249" s="2"/>
      <c r="T2249" s="3"/>
      <c r="U2249" s="2"/>
      <c r="V2249" s="2"/>
      <c r="W2249" s="2" t="s">
        <v>9526</v>
      </c>
      <c r="X2249" s="2" t="s">
        <v>113</v>
      </c>
      <c r="Y2249" s="2" t="s">
        <v>170</v>
      </c>
      <c r="Z2249" s="2" t="s">
        <v>92</v>
      </c>
      <c r="AA2249" s="2" t="s">
        <v>90</v>
      </c>
      <c r="AB2249" s="2"/>
      <c r="AC2249" s="2" t="s">
        <v>114</v>
      </c>
      <c r="AD2249" s="2"/>
      <c r="AE2249" s="2" t="s">
        <v>171</v>
      </c>
      <c r="AF2249" s="2" t="s">
        <v>125</v>
      </c>
      <c r="AG2249" s="2" t="s">
        <v>126</v>
      </c>
      <c r="AH2249" s="2" t="s">
        <v>127</v>
      </c>
      <c r="AI2249" s="2"/>
      <c r="AJ2249" s="2" t="s">
        <v>390</v>
      </c>
      <c r="AK2249" s="2" t="s">
        <v>362</v>
      </c>
      <c r="AL2249" s="2" t="s">
        <v>362</v>
      </c>
      <c r="AM2249" s="2" t="s">
        <v>391</v>
      </c>
      <c r="AN2249" s="2" t="s">
        <v>497</v>
      </c>
      <c r="AO2249" s="22">
        <v>0</v>
      </c>
      <c r="AP2249" s="22">
        <v>0</v>
      </c>
      <c r="AQ2249" s="22">
        <v>1</v>
      </c>
      <c r="AR2249" s="22"/>
      <c r="AS2249" s="25">
        <v>32382</v>
      </c>
      <c r="AT2249" s="25">
        <v>0</v>
      </c>
      <c r="AU2249" s="25">
        <v>36916</v>
      </c>
      <c r="AV2249" s="25">
        <v>0</v>
      </c>
      <c r="AW2249" s="25">
        <v>32382</v>
      </c>
      <c r="AX2249" s="25">
        <v>36916</v>
      </c>
      <c r="AY2249" s="25">
        <v>4534</v>
      </c>
    </row>
    <row r="2250" spans="2:51" hidden="1">
      <c r="B2250" s="5" t="s">
        <v>19</v>
      </c>
      <c r="C2250" s="2" t="s">
        <v>131</v>
      </c>
      <c r="D2250" s="2"/>
      <c r="E2250" s="2"/>
      <c r="F2250" s="2" t="s">
        <v>126</v>
      </c>
      <c r="G2250" s="3">
        <v>46259</v>
      </c>
      <c r="H2250" s="2" t="s">
        <v>9527</v>
      </c>
      <c r="I2250" s="3">
        <v>46259</v>
      </c>
      <c r="J2250" s="2" t="s">
        <v>9528</v>
      </c>
      <c r="K2250" s="2" t="s">
        <v>126</v>
      </c>
      <c r="L2250" s="2"/>
      <c r="M2250" s="2" t="s">
        <v>90</v>
      </c>
      <c r="N2250" s="3">
        <v>46259</v>
      </c>
      <c r="O2250" s="2"/>
      <c r="P2250" s="2"/>
      <c r="Q2250" s="2" t="s">
        <v>25</v>
      </c>
      <c r="R2250" s="2" t="s">
        <v>25</v>
      </c>
      <c r="S2250" s="2"/>
      <c r="T2250" s="3"/>
      <c r="U2250" s="2"/>
      <c r="V2250" s="2"/>
      <c r="W2250" s="2" t="s">
        <v>615</v>
      </c>
      <c r="X2250" s="2" t="s">
        <v>113</v>
      </c>
      <c r="Y2250" s="2" t="s">
        <v>616</v>
      </c>
      <c r="Z2250" s="2" t="s">
        <v>92</v>
      </c>
      <c r="AA2250" s="2" t="s">
        <v>90</v>
      </c>
      <c r="AB2250" s="2"/>
      <c r="AC2250" s="2" t="s">
        <v>114</v>
      </c>
      <c r="AD2250" s="2"/>
      <c r="AE2250" s="2" t="s">
        <v>171</v>
      </c>
      <c r="AF2250" s="2" t="s">
        <v>125</v>
      </c>
      <c r="AG2250" s="2" t="s">
        <v>126</v>
      </c>
      <c r="AH2250" s="2" t="s">
        <v>127</v>
      </c>
      <c r="AI2250" s="2"/>
      <c r="AJ2250" s="2" t="s">
        <v>268</v>
      </c>
      <c r="AK2250" s="2" t="s">
        <v>15</v>
      </c>
      <c r="AL2250" s="2" t="s">
        <v>269</v>
      </c>
      <c r="AM2250" s="2" t="s">
        <v>270</v>
      </c>
      <c r="AN2250" s="2" t="s">
        <v>399</v>
      </c>
      <c r="AO2250" s="22">
        <v>0</v>
      </c>
      <c r="AP2250" s="22">
        <v>0</v>
      </c>
      <c r="AQ2250" s="22">
        <v>1</v>
      </c>
      <c r="AR2250" s="22"/>
      <c r="AS2250" s="25">
        <v>20607</v>
      </c>
      <c r="AT2250" s="25">
        <v>0</v>
      </c>
      <c r="AU2250" s="25">
        <v>21562</v>
      </c>
      <c r="AV2250" s="25">
        <v>0</v>
      </c>
      <c r="AW2250" s="25">
        <v>20607</v>
      </c>
      <c r="AX2250" s="25">
        <v>21562</v>
      </c>
      <c r="AY2250" s="25">
        <v>955</v>
      </c>
    </row>
    <row r="2251" spans="2:51" hidden="1">
      <c r="B2251" s="5" t="s">
        <v>19</v>
      </c>
      <c r="C2251" s="2" t="s">
        <v>131</v>
      </c>
      <c r="D2251" s="2"/>
      <c r="E2251" s="2"/>
      <c r="F2251" s="2" t="s">
        <v>126</v>
      </c>
      <c r="G2251" s="3">
        <v>46259</v>
      </c>
      <c r="H2251" s="2" t="s">
        <v>9529</v>
      </c>
      <c r="I2251" s="3">
        <v>46259</v>
      </c>
      <c r="J2251" s="2" t="s">
        <v>9530</v>
      </c>
      <c r="K2251" s="2" t="s">
        <v>126</v>
      </c>
      <c r="L2251" s="2"/>
      <c r="M2251" s="2" t="s">
        <v>90</v>
      </c>
      <c r="N2251" s="3">
        <v>46259</v>
      </c>
      <c r="O2251" s="2"/>
      <c r="P2251" s="2"/>
      <c r="Q2251" s="2" t="s">
        <v>25</v>
      </c>
      <c r="R2251" s="2" t="s">
        <v>25</v>
      </c>
      <c r="S2251" s="2"/>
      <c r="T2251" s="3"/>
      <c r="U2251" s="2"/>
      <c r="V2251" s="2"/>
      <c r="W2251" s="2" t="s">
        <v>661</v>
      </c>
      <c r="X2251" s="2" t="s">
        <v>113</v>
      </c>
      <c r="Y2251" s="2" t="s">
        <v>170</v>
      </c>
      <c r="Z2251" s="2" t="s">
        <v>92</v>
      </c>
      <c r="AA2251" s="2" t="s">
        <v>90</v>
      </c>
      <c r="AB2251" s="2"/>
      <c r="AC2251" s="2" t="s">
        <v>114</v>
      </c>
      <c r="AD2251" s="2"/>
      <c r="AE2251" s="2" t="s">
        <v>171</v>
      </c>
      <c r="AF2251" s="2" t="s">
        <v>125</v>
      </c>
      <c r="AG2251" s="2" t="s">
        <v>126</v>
      </c>
      <c r="AH2251" s="2" t="s">
        <v>127</v>
      </c>
      <c r="AI2251" s="2"/>
      <c r="AJ2251" s="2" t="s">
        <v>209</v>
      </c>
      <c r="AK2251" s="2" t="s">
        <v>201</v>
      </c>
      <c r="AL2251" s="2" t="s">
        <v>201</v>
      </c>
      <c r="AM2251" s="2" t="s">
        <v>210</v>
      </c>
      <c r="AN2251" s="2" t="s">
        <v>578</v>
      </c>
      <c r="AO2251" s="22">
        <v>0</v>
      </c>
      <c r="AP2251" s="22">
        <v>0</v>
      </c>
      <c r="AQ2251" s="22">
        <v>1</v>
      </c>
      <c r="AR2251" s="22"/>
      <c r="AS2251" s="25">
        <v>35326</v>
      </c>
      <c r="AT2251" s="25">
        <v>0</v>
      </c>
      <c r="AU2251" s="25">
        <v>41850</v>
      </c>
      <c r="AV2251" s="25">
        <v>0</v>
      </c>
      <c r="AW2251" s="25">
        <v>35326</v>
      </c>
      <c r="AX2251" s="25">
        <v>41850</v>
      </c>
      <c r="AY2251" s="25">
        <v>6524</v>
      </c>
    </row>
    <row r="2252" spans="2:51">
      <c r="B2252" s="5" t="s">
        <v>649</v>
      </c>
      <c r="C2252" s="2" t="s">
        <v>107</v>
      </c>
      <c r="D2252" s="2"/>
      <c r="E2252" s="2" t="s">
        <v>6291</v>
      </c>
      <c r="F2252" s="2"/>
      <c r="G2252" s="3">
        <v>46259</v>
      </c>
      <c r="H2252" s="2" t="s">
        <v>9531</v>
      </c>
      <c r="I2252" s="3">
        <v>46259</v>
      </c>
      <c r="J2252" s="2" t="s">
        <v>9532</v>
      </c>
      <c r="K2252" s="2"/>
      <c r="L2252" s="2"/>
      <c r="M2252" s="2" t="s">
        <v>90</v>
      </c>
      <c r="N2252" s="3"/>
      <c r="O2252" s="2"/>
      <c r="P2252" s="2"/>
      <c r="Q2252" s="2" t="s">
        <v>680</v>
      </c>
      <c r="R2252" s="2" t="s">
        <v>680</v>
      </c>
      <c r="S2252" s="2"/>
      <c r="T2252" s="3"/>
      <c r="U2252" s="2"/>
      <c r="V2252" s="2"/>
      <c r="W2252" s="2" t="s">
        <v>1219</v>
      </c>
      <c r="X2252" s="2" t="s">
        <v>113</v>
      </c>
      <c r="Y2252" s="2" t="s">
        <v>924</v>
      </c>
      <c r="Z2252" s="2" t="s">
        <v>149</v>
      </c>
      <c r="AA2252" s="2" t="s">
        <v>90</v>
      </c>
      <c r="AB2252" s="2"/>
      <c r="AC2252" s="2" t="s">
        <v>93</v>
      </c>
      <c r="AD2252" s="2">
        <v>1</v>
      </c>
      <c r="AE2252" s="2" t="s">
        <v>157</v>
      </c>
      <c r="AF2252" s="2" t="s">
        <v>158</v>
      </c>
      <c r="AG2252" s="2" t="s">
        <v>158</v>
      </c>
      <c r="AH2252" s="2" t="s">
        <v>159</v>
      </c>
      <c r="AI2252" s="2"/>
      <c r="AJ2252" s="2" t="s">
        <v>157</v>
      </c>
      <c r="AK2252" s="2" t="s">
        <v>158</v>
      </c>
      <c r="AL2252" s="2" t="s">
        <v>158</v>
      </c>
      <c r="AM2252" s="2" t="s">
        <v>159</v>
      </c>
      <c r="AN2252" s="2" t="s">
        <v>7969</v>
      </c>
      <c r="AO2252" s="22">
        <v>0</v>
      </c>
      <c r="AP2252" s="22">
        <v>60</v>
      </c>
      <c r="AQ2252" s="22">
        <v>60</v>
      </c>
      <c r="AR2252" s="22">
        <v>0</v>
      </c>
      <c r="AS2252" s="25">
        <v>5235.3900000000003</v>
      </c>
      <c r="AT2252" s="25">
        <v>0</v>
      </c>
      <c r="AU2252" s="25">
        <v>9400</v>
      </c>
      <c r="AV2252" s="25">
        <v>0</v>
      </c>
      <c r="AW2252" s="25">
        <v>5235.3900000000003</v>
      </c>
      <c r="AX2252" s="25">
        <v>9400</v>
      </c>
      <c r="AY2252" s="25">
        <v>4164.6099999999997</v>
      </c>
    </row>
    <row r="2253" spans="2:51">
      <c r="B2253" s="5" t="s">
        <v>17</v>
      </c>
      <c r="C2253" s="2" t="s">
        <v>524</v>
      </c>
      <c r="D2253" s="2" t="s">
        <v>100</v>
      </c>
      <c r="E2253" s="2" t="s">
        <v>9153</v>
      </c>
      <c r="F2253" s="2" t="s">
        <v>88</v>
      </c>
      <c r="G2253" s="3">
        <v>46261</v>
      </c>
      <c r="H2253" s="2" t="s">
        <v>9533</v>
      </c>
      <c r="I2253" s="3">
        <v>46259</v>
      </c>
      <c r="J2253" s="2" t="s">
        <v>9534</v>
      </c>
      <c r="K2253" s="2" t="s">
        <v>89</v>
      </c>
      <c r="L2253" s="2"/>
      <c r="M2253" s="2" t="s">
        <v>90</v>
      </c>
      <c r="N2253" s="3"/>
      <c r="O2253" s="2"/>
      <c r="P2253" s="2"/>
      <c r="Q2253" s="2" t="s">
        <v>22</v>
      </c>
      <c r="R2253" s="2" t="s">
        <v>22</v>
      </c>
      <c r="S2253" s="2"/>
      <c r="T2253" s="3">
        <v>46259</v>
      </c>
      <c r="U2253" s="2" t="s">
        <v>9535</v>
      </c>
      <c r="V2253" s="2"/>
      <c r="W2253" s="2" t="s">
        <v>658</v>
      </c>
      <c r="X2253" s="2" t="s">
        <v>91</v>
      </c>
      <c r="Y2253" s="2" t="s">
        <v>265</v>
      </c>
      <c r="Z2253" s="2" t="s">
        <v>149</v>
      </c>
      <c r="AA2253" s="2" t="s">
        <v>90</v>
      </c>
      <c r="AB2253" s="2"/>
      <c r="AC2253" s="2" t="s">
        <v>114</v>
      </c>
      <c r="AD2253" s="2">
        <v>1</v>
      </c>
      <c r="AE2253" s="2" t="s">
        <v>94</v>
      </c>
      <c r="AF2253" s="2" t="s">
        <v>95</v>
      </c>
      <c r="AG2253" s="2" t="s">
        <v>14</v>
      </c>
      <c r="AH2253" s="2" t="s">
        <v>96</v>
      </c>
      <c r="AI2253" s="2"/>
      <c r="AJ2253" s="2" t="s">
        <v>176</v>
      </c>
      <c r="AK2253" s="2" t="s">
        <v>177</v>
      </c>
      <c r="AL2253" s="2" t="s">
        <v>177</v>
      </c>
      <c r="AM2253" s="2" t="s">
        <v>178</v>
      </c>
      <c r="AN2253" s="2" t="s">
        <v>9536</v>
      </c>
      <c r="AO2253" s="22">
        <v>0</v>
      </c>
      <c r="AP2253" s="22">
        <v>1121</v>
      </c>
      <c r="AQ2253" s="22">
        <v>1121</v>
      </c>
      <c r="AR2253" s="22">
        <v>0</v>
      </c>
      <c r="AS2253" s="25">
        <v>41972.73</v>
      </c>
      <c r="AT2253" s="25">
        <v>0</v>
      </c>
      <c r="AU2253" s="25">
        <v>31859.58</v>
      </c>
      <c r="AV2253" s="25">
        <v>0</v>
      </c>
      <c r="AW2253" s="25">
        <v>41972.73</v>
      </c>
      <c r="AX2253" s="25">
        <v>31859.58</v>
      </c>
      <c r="AY2253" s="25">
        <v>-10113.15</v>
      </c>
    </row>
    <row r="2254" spans="2:51" hidden="1">
      <c r="B2254" s="5" t="s">
        <v>17</v>
      </c>
      <c r="C2254" s="2" t="s">
        <v>107</v>
      </c>
      <c r="D2254" s="2"/>
      <c r="E2254" s="2"/>
      <c r="F2254" s="2"/>
      <c r="G2254" s="3">
        <v>46259</v>
      </c>
      <c r="H2254" s="2" t="s">
        <v>9537</v>
      </c>
      <c r="I2254" s="3">
        <v>46259</v>
      </c>
      <c r="J2254" s="2" t="s">
        <v>9538</v>
      </c>
      <c r="K2254" s="2" t="s">
        <v>208</v>
      </c>
      <c r="L2254" s="2"/>
      <c r="M2254" s="2" t="s">
        <v>90</v>
      </c>
      <c r="N2254" s="3"/>
      <c r="O2254" s="2"/>
      <c r="P2254" s="2"/>
      <c r="Q2254" s="2" t="s">
        <v>719</v>
      </c>
      <c r="R2254" s="2"/>
      <c r="S2254" s="2"/>
      <c r="T2254" s="3">
        <v>46259</v>
      </c>
      <c r="U2254" s="2" t="s">
        <v>9539</v>
      </c>
      <c r="V2254" s="2"/>
      <c r="W2254" s="2" t="s">
        <v>794</v>
      </c>
      <c r="X2254" s="2" t="s">
        <v>91</v>
      </c>
      <c r="Y2254" s="2" t="s">
        <v>630</v>
      </c>
      <c r="Z2254" s="2" t="s">
        <v>92</v>
      </c>
      <c r="AA2254" s="2" t="s">
        <v>90</v>
      </c>
      <c r="AB2254" s="2"/>
      <c r="AC2254" s="2" t="s">
        <v>114</v>
      </c>
      <c r="AD2254" s="2">
        <v>1</v>
      </c>
      <c r="AE2254" s="2" t="s">
        <v>422</v>
      </c>
      <c r="AF2254" s="2" t="s">
        <v>423</v>
      </c>
      <c r="AG2254" s="2" t="s">
        <v>423</v>
      </c>
      <c r="AH2254" s="2" t="s">
        <v>424</v>
      </c>
      <c r="AI2254" s="2"/>
      <c r="AJ2254" s="2" t="s">
        <v>231</v>
      </c>
      <c r="AK2254" s="2" t="s">
        <v>207</v>
      </c>
      <c r="AL2254" s="2" t="s">
        <v>207</v>
      </c>
      <c r="AM2254" s="2" t="s">
        <v>178</v>
      </c>
      <c r="AN2254" s="2" t="s">
        <v>954</v>
      </c>
      <c r="AO2254" s="22">
        <v>0</v>
      </c>
      <c r="AP2254" s="22">
        <v>0</v>
      </c>
      <c r="AQ2254" s="22">
        <v>0</v>
      </c>
      <c r="AR2254" s="22">
        <v>0</v>
      </c>
      <c r="AS2254" s="25">
        <v>50000</v>
      </c>
      <c r="AT2254" s="25">
        <v>0</v>
      </c>
      <c r="AU2254" s="25">
        <v>57795</v>
      </c>
      <c r="AV2254" s="25">
        <v>0</v>
      </c>
      <c r="AW2254" s="25">
        <v>50000</v>
      </c>
      <c r="AX2254" s="25">
        <v>57795</v>
      </c>
      <c r="AY2254" s="25">
        <v>7795</v>
      </c>
    </row>
    <row r="2255" spans="2:51" hidden="1">
      <c r="B2255" s="5" t="s">
        <v>17</v>
      </c>
      <c r="C2255" s="2" t="s">
        <v>107</v>
      </c>
      <c r="D2255" s="2"/>
      <c r="E2255" s="2"/>
      <c r="F2255" s="2"/>
      <c r="G2255" s="3">
        <v>46259</v>
      </c>
      <c r="H2255" s="2" t="s">
        <v>9540</v>
      </c>
      <c r="I2255" s="3">
        <v>46259</v>
      </c>
      <c r="J2255" s="2" t="s">
        <v>9541</v>
      </c>
      <c r="K2255" s="2" t="s">
        <v>208</v>
      </c>
      <c r="L2255" s="2"/>
      <c r="M2255" s="2" t="s">
        <v>90</v>
      </c>
      <c r="N2255" s="3"/>
      <c r="O2255" s="2"/>
      <c r="P2255" s="2"/>
      <c r="Q2255" s="2" t="s">
        <v>719</v>
      </c>
      <c r="R2255" s="2"/>
      <c r="S2255" s="2"/>
      <c r="T2255" s="3">
        <v>46259</v>
      </c>
      <c r="U2255" s="2" t="s">
        <v>9542</v>
      </c>
      <c r="V2255" s="2"/>
      <c r="W2255" s="2" t="s">
        <v>9543</v>
      </c>
      <c r="X2255" s="2" t="s">
        <v>91</v>
      </c>
      <c r="Y2255" s="2" t="s">
        <v>8616</v>
      </c>
      <c r="Z2255" s="2" t="s">
        <v>92</v>
      </c>
      <c r="AA2255" s="2" t="s">
        <v>90</v>
      </c>
      <c r="AB2255" s="2"/>
      <c r="AC2255" s="2" t="s">
        <v>114</v>
      </c>
      <c r="AD2255" s="2">
        <v>1</v>
      </c>
      <c r="AE2255" s="2" t="s">
        <v>422</v>
      </c>
      <c r="AF2255" s="2" t="s">
        <v>423</v>
      </c>
      <c r="AG2255" s="2" t="s">
        <v>423</v>
      </c>
      <c r="AH2255" s="2" t="s">
        <v>424</v>
      </c>
      <c r="AI2255" s="2"/>
      <c r="AJ2255" s="2" t="s">
        <v>138</v>
      </c>
      <c r="AK2255" s="2" t="s">
        <v>103</v>
      </c>
      <c r="AL2255" s="2" t="s">
        <v>103</v>
      </c>
      <c r="AM2255" s="2" t="s">
        <v>139</v>
      </c>
      <c r="AN2255" s="2" t="s">
        <v>991</v>
      </c>
      <c r="AO2255" s="22">
        <v>0</v>
      </c>
      <c r="AP2255" s="22">
        <v>0</v>
      </c>
      <c r="AQ2255" s="22">
        <v>0</v>
      </c>
      <c r="AR2255" s="22">
        <v>0</v>
      </c>
      <c r="AS2255" s="25">
        <v>42000</v>
      </c>
      <c r="AT2255" s="25">
        <v>0</v>
      </c>
      <c r="AU2255" s="25">
        <v>53245</v>
      </c>
      <c r="AV2255" s="25">
        <v>0</v>
      </c>
      <c r="AW2255" s="25">
        <v>42000</v>
      </c>
      <c r="AX2255" s="25">
        <v>53245</v>
      </c>
      <c r="AY2255" s="25">
        <v>11245</v>
      </c>
    </row>
    <row r="2256" spans="2:51" hidden="1">
      <c r="B2256" s="5" t="s">
        <v>17</v>
      </c>
      <c r="C2256" s="2" t="s">
        <v>107</v>
      </c>
      <c r="D2256" s="2"/>
      <c r="E2256" s="2"/>
      <c r="F2256" s="2"/>
      <c r="G2256" s="3">
        <v>46259</v>
      </c>
      <c r="H2256" s="2" t="s">
        <v>9544</v>
      </c>
      <c r="I2256" s="3">
        <v>46259</v>
      </c>
      <c r="J2256" s="2" t="s">
        <v>9545</v>
      </c>
      <c r="K2256" s="2" t="s">
        <v>208</v>
      </c>
      <c r="L2256" s="2"/>
      <c r="M2256" s="2" t="s">
        <v>90</v>
      </c>
      <c r="N2256" s="3"/>
      <c r="O2256" s="2"/>
      <c r="P2256" s="2"/>
      <c r="Q2256" s="2" t="s">
        <v>719</v>
      </c>
      <c r="R2256" s="2"/>
      <c r="S2256" s="2"/>
      <c r="T2256" s="3">
        <v>46259</v>
      </c>
      <c r="U2256" s="2" t="s">
        <v>9546</v>
      </c>
      <c r="V2256" s="2"/>
      <c r="W2256" s="2" t="s">
        <v>7170</v>
      </c>
      <c r="X2256" s="2" t="s">
        <v>113</v>
      </c>
      <c r="Y2256" s="2" t="s">
        <v>7171</v>
      </c>
      <c r="Z2256" s="2" t="s">
        <v>92</v>
      </c>
      <c r="AA2256" s="2" t="s">
        <v>90</v>
      </c>
      <c r="AB2256" s="2"/>
      <c r="AC2256" s="2" t="s">
        <v>114</v>
      </c>
      <c r="AD2256" s="2">
        <v>1</v>
      </c>
      <c r="AE2256" s="2" t="s">
        <v>422</v>
      </c>
      <c r="AF2256" s="2" t="s">
        <v>423</v>
      </c>
      <c r="AG2256" s="2" t="s">
        <v>423</v>
      </c>
      <c r="AH2256" s="2" t="s">
        <v>424</v>
      </c>
      <c r="AI2256" s="2"/>
      <c r="AJ2256" s="2" t="s">
        <v>138</v>
      </c>
      <c r="AK2256" s="2" t="s">
        <v>103</v>
      </c>
      <c r="AL2256" s="2" t="s">
        <v>103</v>
      </c>
      <c r="AM2256" s="2" t="s">
        <v>139</v>
      </c>
      <c r="AN2256" s="2" t="s">
        <v>991</v>
      </c>
      <c r="AO2256" s="22">
        <v>0</v>
      </c>
      <c r="AP2256" s="22">
        <v>0</v>
      </c>
      <c r="AQ2256" s="22">
        <v>0</v>
      </c>
      <c r="AR2256" s="22">
        <v>0</v>
      </c>
      <c r="AS2256" s="25">
        <v>43000</v>
      </c>
      <c r="AT2256" s="25">
        <v>0</v>
      </c>
      <c r="AU2256" s="25">
        <v>53245</v>
      </c>
      <c r="AV2256" s="25">
        <v>0</v>
      </c>
      <c r="AW2256" s="25">
        <v>43000</v>
      </c>
      <c r="AX2256" s="25">
        <v>53245</v>
      </c>
      <c r="AY2256" s="25">
        <v>10245</v>
      </c>
    </row>
    <row r="2257" spans="2:51" hidden="1">
      <c r="B2257" s="5" t="s">
        <v>17</v>
      </c>
      <c r="C2257" s="2" t="s">
        <v>107</v>
      </c>
      <c r="D2257" s="2"/>
      <c r="E2257" s="2"/>
      <c r="F2257" s="2"/>
      <c r="G2257" s="3">
        <v>46259</v>
      </c>
      <c r="H2257" s="2" t="s">
        <v>9547</v>
      </c>
      <c r="I2257" s="3">
        <v>46259</v>
      </c>
      <c r="J2257" s="2" t="s">
        <v>9548</v>
      </c>
      <c r="K2257" s="2" t="s">
        <v>208</v>
      </c>
      <c r="L2257" s="2"/>
      <c r="M2257" s="2" t="s">
        <v>90</v>
      </c>
      <c r="N2257" s="3"/>
      <c r="O2257" s="2"/>
      <c r="P2257" s="2"/>
      <c r="Q2257" s="2" t="s">
        <v>719</v>
      </c>
      <c r="R2257" s="2"/>
      <c r="S2257" s="2"/>
      <c r="T2257" s="3">
        <v>46259</v>
      </c>
      <c r="U2257" s="2" t="s">
        <v>9549</v>
      </c>
      <c r="V2257" s="2"/>
      <c r="W2257" s="2" t="s">
        <v>1218</v>
      </c>
      <c r="X2257" s="2" t="s">
        <v>91</v>
      </c>
      <c r="Y2257" s="2" t="s">
        <v>960</v>
      </c>
      <c r="Z2257" s="2" t="s">
        <v>92</v>
      </c>
      <c r="AA2257" s="2" t="s">
        <v>90</v>
      </c>
      <c r="AB2257" s="2"/>
      <c r="AC2257" s="2" t="s">
        <v>114</v>
      </c>
      <c r="AD2257" s="2">
        <v>1</v>
      </c>
      <c r="AE2257" s="2" t="s">
        <v>422</v>
      </c>
      <c r="AF2257" s="2" t="s">
        <v>423</v>
      </c>
      <c r="AG2257" s="2" t="s">
        <v>423</v>
      </c>
      <c r="AH2257" s="2" t="s">
        <v>424</v>
      </c>
      <c r="AI2257" s="2"/>
      <c r="AJ2257" s="2" t="s">
        <v>179</v>
      </c>
      <c r="AK2257" s="2" t="s">
        <v>8</v>
      </c>
      <c r="AL2257" s="2" t="s">
        <v>8</v>
      </c>
      <c r="AM2257" s="2" t="s">
        <v>180</v>
      </c>
      <c r="AN2257" s="2"/>
      <c r="AO2257" s="22">
        <v>0</v>
      </c>
      <c r="AP2257" s="22">
        <v>0</v>
      </c>
      <c r="AQ2257" s="22">
        <v>0</v>
      </c>
      <c r="AR2257" s="22">
        <v>0</v>
      </c>
      <c r="AS2257" s="25">
        <v>38000</v>
      </c>
      <c r="AT2257" s="25">
        <v>0</v>
      </c>
      <c r="AU2257" s="25">
        <v>51070</v>
      </c>
      <c r="AV2257" s="25">
        <v>0</v>
      </c>
      <c r="AW2257" s="25">
        <v>38000</v>
      </c>
      <c r="AX2257" s="25">
        <v>51070</v>
      </c>
      <c r="AY2257" s="25">
        <v>13070</v>
      </c>
    </row>
    <row r="2258" spans="2:51" hidden="1">
      <c r="B2258" s="5" t="s">
        <v>17</v>
      </c>
      <c r="C2258" s="2" t="s">
        <v>107</v>
      </c>
      <c r="D2258" s="2"/>
      <c r="E2258" s="2"/>
      <c r="F2258" s="2"/>
      <c r="G2258" s="3">
        <v>46259</v>
      </c>
      <c r="H2258" s="2" t="s">
        <v>9550</v>
      </c>
      <c r="I2258" s="3">
        <v>46259</v>
      </c>
      <c r="J2258" s="2" t="s">
        <v>9551</v>
      </c>
      <c r="K2258" s="2" t="s">
        <v>208</v>
      </c>
      <c r="L2258" s="2"/>
      <c r="M2258" s="2" t="s">
        <v>90</v>
      </c>
      <c r="N2258" s="3"/>
      <c r="O2258" s="2"/>
      <c r="P2258" s="2"/>
      <c r="Q2258" s="2" t="s">
        <v>719</v>
      </c>
      <c r="R2258" s="2"/>
      <c r="S2258" s="2"/>
      <c r="T2258" s="3">
        <v>46259</v>
      </c>
      <c r="U2258" s="2" t="s">
        <v>9552</v>
      </c>
      <c r="V2258" s="2"/>
      <c r="W2258" s="2" t="s">
        <v>9553</v>
      </c>
      <c r="X2258" s="2" t="s">
        <v>91</v>
      </c>
      <c r="Y2258" s="2" t="s">
        <v>8028</v>
      </c>
      <c r="Z2258" s="2" t="s">
        <v>92</v>
      </c>
      <c r="AA2258" s="2" t="s">
        <v>90</v>
      </c>
      <c r="AB2258" s="2"/>
      <c r="AC2258" s="2" t="s">
        <v>114</v>
      </c>
      <c r="AD2258" s="2">
        <v>1</v>
      </c>
      <c r="AE2258" s="2" t="s">
        <v>422</v>
      </c>
      <c r="AF2258" s="2" t="s">
        <v>423</v>
      </c>
      <c r="AG2258" s="2" t="s">
        <v>423</v>
      </c>
      <c r="AH2258" s="2" t="s">
        <v>424</v>
      </c>
      <c r="AI2258" s="2"/>
      <c r="AJ2258" s="2" t="s">
        <v>232</v>
      </c>
      <c r="AK2258" s="2" t="s">
        <v>5</v>
      </c>
      <c r="AL2258" s="2" t="s">
        <v>5</v>
      </c>
      <c r="AM2258" s="2" t="s">
        <v>178</v>
      </c>
      <c r="AN2258" s="2"/>
      <c r="AO2258" s="22">
        <v>0</v>
      </c>
      <c r="AP2258" s="22">
        <v>0</v>
      </c>
      <c r="AQ2258" s="22">
        <v>0</v>
      </c>
      <c r="AR2258" s="22">
        <v>0</v>
      </c>
      <c r="AS2258" s="25">
        <v>35000</v>
      </c>
      <c r="AT2258" s="25">
        <v>0</v>
      </c>
      <c r="AU2258" s="25">
        <v>39364</v>
      </c>
      <c r="AV2258" s="25">
        <v>0</v>
      </c>
      <c r="AW2258" s="25">
        <v>35000</v>
      </c>
      <c r="AX2258" s="25">
        <v>39364</v>
      </c>
      <c r="AY2258" s="25">
        <v>4364</v>
      </c>
    </row>
    <row r="2259" spans="2:51" hidden="1">
      <c r="B2259" s="5" t="s">
        <v>17</v>
      </c>
      <c r="C2259" s="2" t="s">
        <v>107</v>
      </c>
      <c r="D2259" s="2"/>
      <c r="E2259" s="2"/>
      <c r="F2259" s="2"/>
      <c r="G2259" s="3">
        <v>46259</v>
      </c>
      <c r="H2259" s="2" t="s">
        <v>9554</v>
      </c>
      <c r="I2259" s="3">
        <v>46259</v>
      </c>
      <c r="J2259" s="2" t="s">
        <v>9555</v>
      </c>
      <c r="K2259" s="2" t="s">
        <v>208</v>
      </c>
      <c r="L2259" s="2"/>
      <c r="M2259" s="2" t="s">
        <v>90</v>
      </c>
      <c r="N2259" s="3"/>
      <c r="O2259" s="2"/>
      <c r="P2259" s="2"/>
      <c r="Q2259" s="2" t="s">
        <v>719</v>
      </c>
      <c r="R2259" s="2"/>
      <c r="S2259" s="2"/>
      <c r="T2259" s="3">
        <v>46259</v>
      </c>
      <c r="U2259" s="2" t="s">
        <v>9556</v>
      </c>
      <c r="V2259" s="2"/>
      <c r="W2259" s="2" t="s">
        <v>1202</v>
      </c>
      <c r="X2259" s="2" t="s">
        <v>91</v>
      </c>
      <c r="Y2259" s="2" t="s">
        <v>1203</v>
      </c>
      <c r="Z2259" s="2" t="s">
        <v>92</v>
      </c>
      <c r="AA2259" s="2" t="s">
        <v>90</v>
      </c>
      <c r="AB2259" s="2"/>
      <c r="AC2259" s="2" t="s">
        <v>114</v>
      </c>
      <c r="AD2259" s="2">
        <v>1</v>
      </c>
      <c r="AE2259" s="2" t="s">
        <v>422</v>
      </c>
      <c r="AF2259" s="2" t="s">
        <v>423</v>
      </c>
      <c r="AG2259" s="2" t="s">
        <v>423</v>
      </c>
      <c r="AH2259" s="2" t="s">
        <v>424</v>
      </c>
      <c r="AI2259" s="2"/>
      <c r="AJ2259" s="2" t="s">
        <v>138</v>
      </c>
      <c r="AK2259" s="2" t="s">
        <v>103</v>
      </c>
      <c r="AL2259" s="2" t="s">
        <v>103</v>
      </c>
      <c r="AM2259" s="2" t="s">
        <v>139</v>
      </c>
      <c r="AN2259" s="2" t="s">
        <v>991</v>
      </c>
      <c r="AO2259" s="22">
        <v>0</v>
      </c>
      <c r="AP2259" s="22">
        <v>0</v>
      </c>
      <c r="AQ2259" s="22">
        <v>0</v>
      </c>
      <c r="AR2259" s="22">
        <v>0</v>
      </c>
      <c r="AS2259" s="25">
        <v>54000</v>
      </c>
      <c r="AT2259" s="25">
        <v>0</v>
      </c>
      <c r="AU2259" s="25">
        <v>59245</v>
      </c>
      <c r="AV2259" s="25">
        <v>0</v>
      </c>
      <c r="AW2259" s="25">
        <v>54000</v>
      </c>
      <c r="AX2259" s="25">
        <v>59245</v>
      </c>
      <c r="AY2259" s="25">
        <v>5245</v>
      </c>
    </row>
    <row r="2260" spans="2:51" hidden="1">
      <c r="B2260" s="5" t="s">
        <v>17</v>
      </c>
      <c r="C2260" s="2" t="s">
        <v>107</v>
      </c>
      <c r="D2260" s="2" t="s">
        <v>100</v>
      </c>
      <c r="E2260" s="2"/>
      <c r="F2260" s="2"/>
      <c r="G2260" s="3">
        <v>46259</v>
      </c>
      <c r="H2260" s="2" t="s">
        <v>9557</v>
      </c>
      <c r="I2260" s="3">
        <v>46259</v>
      </c>
      <c r="J2260" s="2" t="s">
        <v>9558</v>
      </c>
      <c r="K2260" s="2" t="s">
        <v>208</v>
      </c>
      <c r="L2260" s="2"/>
      <c r="M2260" s="2" t="s">
        <v>90</v>
      </c>
      <c r="N2260" s="3"/>
      <c r="O2260" s="2"/>
      <c r="P2260" s="2"/>
      <c r="Q2260" s="2" t="s">
        <v>719</v>
      </c>
      <c r="R2260" s="2"/>
      <c r="S2260" s="2"/>
      <c r="T2260" s="3">
        <v>46259</v>
      </c>
      <c r="U2260" s="2" t="s">
        <v>9559</v>
      </c>
      <c r="V2260" s="2"/>
      <c r="W2260" s="2" t="s">
        <v>3188</v>
      </c>
      <c r="X2260" s="2" t="s">
        <v>91</v>
      </c>
      <c r="Y2260" s="2" t="s">
        <v>1034</v>
      </c>
      <c r="Z2260" s="2" t="s">
        <v>92</v>
      </c>
      <c r="AA2260" s="2" t="s">
        <v>90</v>
      </c>
      <c r="AB2260" s="2"/>
      <c r="AC2260" s="2" t="s">
        <v>114</v>
      </c>
      <c r="AD2260" s="2">
        <v>1</v>
      </c>
      <c r="AE2260" s="2" t="s">
        <v>422</v>
      </c>
      <c r="AF2260" s="2" t="s">
        <v>423</v>
      </c>
      <c r="AG2260" s="2" t="s">
        <v>423</v>
      </c>
      <c r="AH2260" s="2" t="s">
        <v>424</v>
      </c>
      <c r="AI2260" s="2"/>
      <c r="AJ2260" s="2" t="s">
        <v>187</v>
      </c>
      <c r="AK2260" s="2" t="s">
        <v>6</v>
      </c>
      <c r="AL2260" s="2" t="s">
        <v>6</v>
      </c>
      <c r="AM2260" s="2" t="s">
        <v>188</v>
      </c>
      <c r="AN2260" s="2" t="s">
        <v>3189</v>
      </c>
      <c r="AO2260" s="22">
        <v>0</v>
      </c>
      <c r="AP2260" s="22">
        <v>0</v>
      </c>
      <c r="AQ2260" s="22">
        <v>0</v>
      </c>
      <c r="AR2260" s="22">
        <v>0</v>
      </c>
      <c r="AS2260" s="25">
        <v>53000</v>
      </c>
      <c r="AT2260" s="25">
        <v>0</v>
      </c>
      <c r="AU2260" s="25">
        <v>69397</v>
      </c>
      <c r="AV2260" s="25">
        <v>0</v>
      </c>
      <c r="AW2260" s="25">
        <v>53000</v>
      </c>
      <c r="AX2260" s="25">
        <v>69397</v>
      </c>
      <c r="AY2260" s="25">
        <v>16397</v>
      </c>
    </row>
    <row r="2261" spans="2:51" hidden="1">
      <c r="B2261" s="5" t="s">
        <v>17</v>
      </c>
      <c r="C2261" s="2" t="s">
        <v>107</v>
      </c>
      <c r="D2261" s="2"/>
      <c r="E2261" s="2"/>
      <c r="F2261" s="2"/>
      <c r="G2261" s="3">
        <v>46259</v>
      </c>
      <c r="H2261" s="2" t="s">
        <v>9560</v>
      </c>
      <c r="I2261" s="3">
        <v>46259</v>
      </c>
      <c r="J2261" s="2" t="s">
        <v>9561</v>
      </c>
      <c r="K2261" s="2" t="s">
        <v>208</v>
      </c>
      <c r="L2261" s="2"/>
      <c r="M2261" s="2" t="s">
        <v>90</v>
      </c>
      <c r="N2261" s="3"/>
      <c r="O2261" s="2"/>
      <c r="P2261" s="2"/>
      <c r="Q2261" s="2" t="s">
        <v>719</v>
      </c>
      <c r="R2261" s="2"/>
      <c r="S2261" s="2"/>
      <c r="T2261" s="3">
        <v>46259</v>
      </c>
      <c r="U2261" s="2" t="s">
        <v>9562</v>
      </c>
      <c r="V2261" s="2"/>
      <c r="W2261" s="2" t="s">
        <v>9563</v>
      </c>
      <c r="X2261" s="2" t="s">
        <v>91</v>
      </c>
      <c r="Y2261" s="2" t="s">
        <v>9564</v>
      </c>
      <c r="Z2261" s="2" t="s">
        <v>92</v>
      </c>
      <c r="AA2261" s="2" t="s">
        <v>90</v>
      </c>
      <c r="AB2261" s="2"/>
      <c r="AC2261" s="2" t="s">
        <v>114</v>
      </c>
      <c r="AD2261" s="2">
        <v>1</v>
      </c>
      <c r="AE2261" s="2" t="s">
        <v>422</v>
      </c>
      <c r="AF2261" s="2" t="s">
        <v>423</v>
      </c>
      <c r="AG2261" s="2" t="s">
        <v>423</v>
      </c>
      <c r="AH2261" s="2" t="s">
        <v>424</v>
      </c>
      <c r="AI2261" s="2"/>
      <c r="AJ2261" s="2" t="s">
        <v>209</v>
      </c>
      <c r="AK2261" s="2" t="s">
        <v>201</v>
      </c>
      <c r="AL2261" s="2" t="s">
        <v>201</v>
      </c>
      <c r="AM2261" s="2" t="s">
        <v>210</v>
      </c>
      <c r="AN2261" s="2"/>
      <c r="AO2261" s="22">
        <v>0</v>
      </c>
      <c r="AP2261" s="22">
        <v>0</v>
      </c>
      <c r="AQ2261" s="22">
        <v>0</v>
      </c>
      <c r="AR2261" s="22">
        <v>0</v>
      </c>
      <c r="AS2261" s="25">
        <v>21000</v>
      </c>
      <c r="AT2261" s="25">
        <v>0</v>
      </c>
      <c r="AU2261" s="25">
        <v>30862</v>
      </c>
      <c r="AV2261" s="25">
        <v>0</v>
      </c>
      <c r="AW2261" s="25">
        <v>21000</v>
      </c>
      <c r="AX2261" s="25">
        <v>30862</v>
      </c>
      <c r="AY2261" s="25">
        <v>9862</v>
      </c>
    </row>
    <row r="2262" spans="2:51" hidden="1">
      <c r="B2262" s="5" t="s">
        <v>17</v>
      </c>
      <c r="C2262" s="2" t="s">
        <v>107</v>
      </c>
      <c r="D2262" s="2"/>
      <c r="E2262" s="2"/>
      <c r="F2262" s="2"/>
      <c r="G2262" s="3">
        <v>46259</v>
      </c>
      <c r="H2262" s="2" t="s">
        <v>9565</v>
      </c>
      <c r="I2262" s="3">
        <v>46259</v>
      </c>
      <c r="J2262" s="2" t="s">
        <v>9566</v>
      </c>
      <c r="K2262" s="2" t="s">
        <v>208</v>
      </c>
      <c r="L2262" s="2"/>
      <c r="M2262" s="2" t="s">
        <v>90</v>
      </c>
      <c r="N2262" s="3"/>
      <c r="O2262" s="2"/>
      <c r="P2262" s="2"/>
      <c r="Q2262" s="2" t="s">
        <v>719</v>
      </c>
      <c r="R2262" s="2"/>
      <c r="S2262" s="2"/>
      <c r="T2262" s="3">
        <v>46259</v>
      </c>
      <c r="U2262" s="2" t="s">
        <v>9567</v>
      </c>
      <c r="V2262" s="2"/>
      <c r="W2262" s="2" t="s">
        <v>9568</v>
      </c>
      <c r="X2262" s="2" t="s">
        <v>113</v>
      </c>
      <c r="Y2262" s="2" t="s">
        <v>9569</v>
      </c>
      <c r="Z2262" s="2" t="s">
        <v>92</v>
      </c>
      <c r="AA2262" s="2" t="s">
        <v>90</v>
      </c>
      <c r="AB2262" s="2"/>
      <c r="AC2262" s="2" t="s">
        <v>114</v>
      </c>
      <c r="AD2262" s="2">
        <v>1</v>
      </c>
      <c r="AE2262" s="2" t="s">
        <v>422</v>
      </c>
      <c r="AF2262" s="2" t="s">
        <v>423</v>
      </c>
      <c r="AG2262" s="2" t="s">
        <v>423</v>
      </c>
      <c r="AH2262" s="2" t="s">
        <v>424</v>
      </c>
      <c r="AI2262" s="2"/>
      <c r="AJ2262" s="2" t="s">
        <v>136</v>
      </c>
      <c r="AK2262" s="2" t="s">
        <v>9</v>
      </c>
      <c r="AL2262" s="2" t="s">
        <v>9</v>
      </c>
      <c r="AM2262" s="2" t="s">
        <v>137</v>
      </c>
      <c r="AN2262" s="2"/>
      <c r="AO2262" s="22">
        <v>0</v>
      </c>
      <c r="AP2262" s="22">
        <v>0</v>
      </c>
      <c r="AQ2262" s="22">
        <v>0</v>
      </c>
      <c r="AR2262" s="22">
        <v>0</v>
      </c>
      <c r="AS2262" s="25">
        <v>42000</v>
      </c>
      <c r="AT2262" s="25">
        <v>0</v>
      </c>
      <c r="AU2262" s="25">
        <v>52408</v>
      </c>
      <c r="AV2262" s="25">
        <v>0</v>
      </c>
      <c r="AW2262" s="25">
        <v>42000</v>
      </c>
      <c r="AX2262" s="25">
        <v>52408</v>
      </c>
      <c r="AY2262" s="25">
        <v>10408</v>
      </c>
    </row>
    <row r="2263" spans="2:51">
      <c r="B2263" s="5" t="s">
        <v>17</v>
      </c>
      <c r="C2263" s="2" t="s">
        <v>600</v>
      </c>
      <c r="D2263" s="2"/>
      <c r="E2263" s="2"/>
      <c r="F2263" s="2"/>
      <c r="G2263" s="3">
        <v>46259</v>
      </c>
      <c r="H2263" s="2" t="s">
        <v>9570</v>
      </c>
      <c r="I2263" s="3">
        <v>46259</v>
      </c>
      <c r="J2263" s="2" t="s">
        <v>9571</v>
      </c>
      <c r="K2263" s="2" t="s">
        <v>208</v>
      </c>
      <c r="L2263" s="2"/>
      <c r="M2263" s="2" t="s">
        <v>90</v>
      </c>
      <c r="N2263" s="3"/>
      <c r="O2263" s="2"/>
      <c r="P2263" s="2"/>
      <c r="Q2263" s="2" t="s">
        <v>719</v>
      </c>
      <c r="R2263" s="2"/>
      <c r="S2263" s="2"/>
      <c r="T2263" s="3">
        <v>46290</v>
      </c>
      <c r="U2263" s="2" t="s">
        <v>9572</v>
      </c>
      <c r="V2263" s="2"/>
      <c r="W2263" s="2" t="s">
        <v>472</v>
      </c>
      <c r="X2263" s="2" t="s">
        <v>91</v>
      </c>
      <c r="Y2263" s="2" t="s">
        <v>512</v>
      </c>
      <c r="Z2263" s="2" t="s">
        <v>149</v>
      </c>
      <c r="AA2263" s="2" t="s">
        <v>90</v>
      </c>
      <c r="AB2263" s="2"/>
      <c r="AC2263" s="2" t="s">
        <v>114</v>
      </c>
      <c r="AD2263" s="2">
        <v>1</v>
      </c>
      <c r="AE2263" s="2" t="s">
        <v>422</v>
      </c>
      <c r="AF2263" s="2" t="s">
        <v>423</v>
      </c>
      <c r="AG2263" s="2" t="s">
        <v>423</v>
      </c>
      <c r="AH2263" s="2" t="s">
        <v>424</v>
      </c>
      <c r="AI2263" s="2"/>
      <c r="AJ2263" s="2" t="s">
        <v>9573</v>
      </c>
      <c r="AK2263" s="2" t="s">
        <v>9574</v>
      </c>
      <c r="AL2263" s="2" t="s">
        <v>9574</v>
      </c>
      <c r="AM2263" s="2" t="s">
        <v>9575</v>
      </c>
      <c r="AN2263" s="2" t="s">
        <v>9576</v>
      </c>
      <c r="AO2263" s="22">
        <v>0</v>
      </c>
      <c r="AP2263" s="22">
        <v>1161</v>
      </c>
      <c r="AQ2263" s="22">
        <v>1373</v>
      </c>
      <c r="AR2263" s="22">
        <v>212</v>
      </c>
      <c r="AS2263" s="25">
        <v>59758.559999999998</v>
      </c>
      <c r="AT2263" s="25">
        <v>0</v>
      </c>
      <c r="AU2263" s="25">
        <v>57148</v>
      </c>
      <c r="AV2263" s="25">
        <v>0</v>
      </c>
      <c r="AW2263" s="25">
        <v>59758.559999999998</v>
      </c>
      <c r="AX2263" s="25">
        <v>57148</v>
      </c>
      <c r="AY2263" s="25">
        <v>-2610.56</v>
      </c>
    </row>
    <row r="2264" spans="2:51">
      <c r="B2264" s="5" t="s">
        <v>17</v>
      </c>
      <c r="C2264" s="2" t="s">
        <v>600</v>
      </c>
      <c r="D2264" s="2"/>
      <c r="E2264" s="2"/>
      <c r="F2264" s="2"/>
      <c r="G2264" s="3">
        <v>46259</v>
      </c>
      <c r="H2264" s="2" t="s">
        <v>9577</v>
      </c>
      <c r="I2264" s="3">
        <v>46259</v>
      </c>
      <c r="J2264" s="2" t="s">
        <v>9578</v>
      </c>
      <c r="K2264" s="2" t="s">
        <v>208</v>
      </c>
      <c r="L2264" s="2"/>
      <c r="M2264" s="2" t="s">
        <v>90</v>
      </c>
      <c r="N2264" s="3"/>
      <c r="O2264" s="2"/>
      <c r="P2264" s="2"/>
      <c r="Q2264" s="2" t="s">
        <v>719</v>
      </c>
      <c r="R2264" s="2"/>
      <c r="S2264" s="2"/>
      <c r="T2264" s="3">
        <v>46259</v>
      </c>
      <c r="U2264" s="2" t="s">
        <v>9579</v>
      </c>
      <c r="V2264" s="2"/>
      <c r="W2264" s="2" t="s">
        <v>819</v>
      </c>
      <c r="X2264" s="2" t="s">
        <v>91</v>
      </c>
      <c r="Y2264" s="2" t="s">
        <v>820</v>
      </c>
      <c r="Z2264" s="2" t="s">
        <v>149</v>
      </c>
      <c r="AA2264" s="2" t="s">
        <v>90</v>
      </c>
      <c r="AB2264" s="2"/>
      <c r="AC2264" s="2" t="s">
        <v>114</v>
      </c>
      <c r="AD2264" s="2">
        <v>1</v>
      </c>
      <c r="AE2264" s="2" t="s">
        <v>422</v>
      </c>
      <c r="AF2264" s="2" t="s">
        <v>423</v>
      </c>
      <c r="AG2264" s="2" t="s">
        <v>423</v>
      </c>
      <c r="AH2264" s="2" t="s">
        <v>424</v>
      </c>
      <c r="AI2264" s="2"/>
      <c r="AJ2264" s="2" t="s">
        <v>123</v>
      </c>
      <c r="AK2264" s="2" t="s">
        <v>13</v>
      </c>
      <c r="AL2264" s="2" t="s">
        <v>13</v>
      </c>
      <c r="AM2264" s="2" t="s">
        <v>124</v>
      </c>
      <c r="AN2264" s="2" t="s">
        <v>1344</v>
      </c>
      <c r="AO2264" s="22">
        <v>0</v>
      </c>
      <c r="AP2264" s="22">
        <v>568</v>
      </c>
      <c r="AQ2264" s="22">
        <v>915</v>
      </c>
      <c r="AR2264" s="22">
        <v>347</v>
      </c>
      <c r="AS2264" s="25">
        <v>38915.99</v>
      </c>
      <c r="AT2264" s="25">
        <v>713.89</v>
      </c>
      <c r="AU2264" s="25">
        <v>37541</v>
      </c>
      <c r="AV2264" s="25">
        <v>0</v>
      </c>
      <c r="AW2264" s="25">
        <v>38202.1</v>
      </c>
      <c r="AX2264" s="25">
        <v>37541</v>
      </c>
      <c r="AY2264" s="25">
        <v>-661.1</v>
      </c>
    </row>
    <row r="2265" spans="2:51">
      <c r="B2265" s="5" t="s">
        <v>17</v>
      </c>
      <c r="C2265" s="2" t="s">
        <v>600</v>
      </c>
      <c r="D2265" s="2"/>
      <c r="E2265" s="2"/>
      <c r="F2265" s="2"/>
      <c r="G2265" s="3">
        <v>46259</v>
      </c>
      <c r="H2265" s="2" t="s">
        <v>9580</v>
      </c>
      <c r="I2265" s="3">
        <v>46259</v>
      </c>
      <c r="J2265" s="2" t="s">
        <v>9581</v>
      </c>
      <c r="K2265" s="2" t="s">
        <v>208</v>
      </c>
      <c r="L2265" s="2"/>
      <c r="M2265" s="2" t="s">
        <v>90</v>
      </c>
      <c r="N2265" s="3"/>
      <c r="O2265" s="2"/>
      <c r="P2265" s="2"/>
      <c r="Q2265" s="2" t="s">
        <v>719</v>
      </c>
      <c r="R2265" s="2"/>
      <c r="S2265" s="2"/>
      <c r="T2265" s="3">
        <v>46259</v>
      </c>
      <c r="U2265" s="2" t="s">
        <v>9582</v>
      </c>
      <c r="V2265" s="2"/>
      <c r="W2265" s="2" t="s">
        <v>1122</v>
      </c>
      <c r="X2265" s="2" t="s">
        <v>91</v>
      </c>
      <c r="Y2265" s="2" t="s">
        <v>1107</v>
      </c>
      <c r="Z2265" s="2" t="s">
        <v>149</v>
      </c>
      <c r="AA2265" s="2" t="s">
        <v>90</v>
      </c>
      <c r="AB2265" s="2"/>
      <c r="AC2265" s="2" t="s">
        <v>114</v>
      </c>
      <c r="AD2265" s="2">
        <v>1</v>
      </c>
      <c r="AE2265" s="2" t="s">
        <v>422</v>
      </c>
      <c r="AF2265" s="2" t="s">
        <v>423</v>
      </c>
      <c r="AG2265" s="2" t="s">
        <v>423</v>
      </c>
      <c r="AH2265" s="2" t="s">
        <v>424</v>
      </c>
      <c r="AI2265" s="2"/>
      <c r="AJ2265" s="2" t="s">
        <v>232</v>
      </c>
      <c r="AK2265" s="2" t="s">
        <v>5</v>
      </c>
      <c r="AL2265" s="2" t="s">
        <v>5</v>
      </c>
      <c r="AM2265" s="2" t="s">
        <v>178</v>
      </c>
      <c r="AN2265" s="2" t="s">
        <v>871</v>
      </c>
      <c r="AO2265" s="22">
        <v>0</v>
      </c>
      <c r="AP2265" s="22">
        <v>465</v>
      </c>
      <c r="AQ2265" s="22">
        <v>920</v>
      </c>
      <c r="AR2265" s="22">
        <v>455</v>
      </c>
      <c r="AS2265" s="25">
        <v>41464.9</v>
      </c>
      <c r="AT2265" s="25">
        <v>4052.35</v>
      </c>
      <c r="AU2265" s="25">
        <v>40114</v>
      </c>
      <c r="AV2265" s="25">
        <v>0</v>
      </c>
      <c r="AW2265" s="25">
        <v>37412.550000000003</v>
      </c>
      <c r="AX2265" s="25">
        <v>40114</v>
      </c>
      <c r="AY2265" s="25">
        <v>2701.45</v>
      </c>
    </row>
    <row r="2266" spans="2:51">
      <c r="B2266" s="5" t="s">
        <v>17</v>
      </c>
      <c r="C2266" s="2" t="s">
        <v>600</v>
      </c>
      <c r="D2266" s="2"/>
      <c r="E2266" s="2"/>
      <c r="F2266" s="2"/>
      <c r="G2266" s="3">
        <v>46259</v>
      </c>
      <c r="H2266" s="2" t="s">
        <v>9583</v>
      </c>
      <c r="I2266" s="3">
        <v>46259</v>
      </c>
      <c r="J2266" s="2" t="s">
        <v>9584</v>
      </c>
      <c r="K2266" s="2" t="s">
        <v>208</v>
      </c>
      <c r="L2266" s="2"/>
      <c r="M2266" s="2" t="s">
        <v>90</v>
      </c>
      <c r="N2266" s="3"/>
      <c r="O2266" s="2"/>
      <c r="P2266" s="2"/>
      <c r="Q2266" s="2" t="s">
        <v>719</v>
      </c>
      <c r="R2266" s="2"/>
      <c r="S2266" s="2"/>
      <c r="T2266" s="3">
        <v>46259</v>
      </c>
      <c r="U2266" s="2" t="s">
        <v>9585</v>
      </c>
      <c r="V2266" s="2"/>
      <c r="W2266" s="2" t="s">
        <v>865</v>
      </c>
      <c r="X2266" s="2" t="s">
        <v>91</v>
      </c>
      <c r="Y2266" s="2" t="s">
        <v>866</v>
      </c>
      <c r="Z2266" s="2" t="s">
        <v>149</v>
      </c>
      <c r="AA2266" s="2" t="s">
        <v>90</v>
      </c>
      <c r="AB2266" s="2"/>
      <c r="AC2266" s="2" t="s">
        <v>114</v>
      </c>
      <c r="AD2266" s="2">
        <v>1</v>
      </c>
      <c r="AE2266" s="2" t="s">
        <v>422</v>
      </c>
      <c r="AF2266" s="2" t="s">
        <v>423</v>
      </c>
      <c r="AG2266" s="2" t="s">
        <v>423</v>
      </c>
      <c r="AH2266" s="2" t="s">
        <v>424</v>
      </c>
      <c r="AI2266" s="2"/>
      <c r="AJ2266" s="2" t="s">
        <v>243</v>
      </c>
      <c r="AK2266" s="2" t="s">
        <v>11</v>
      </c>
      <c r="AL2266" s="2" t="s">
        <v>11</v>
      </c>
      <c r="AM2266" s="2" t="s">
        <v>244</v>
      </c>
      <c r="AN2266" s="2" t="s">
        <v>9586</v>
      </c>
      <c r="AO2266" s="22">
        <v>0</v>
      </c>
      <c r="AP2266" s="22">
        <v>469</v>
      </c>
      <c r="AQ2266" s="22">
        <v>1130</v>
      </c>
      <c r="AR2266" s="22">
        <v>661</v>
      </c>
      <c r="AS2266" s="25">
        <v>46882.76</v>
      </c>
      <c r="AT2266" s="25">
        <v>0</v>
      </c>
      <c r="AU2266" s="25">
        <v>32974</v>
      </c>
      <c r="AV2266" s="25">
        <v>0</v>
      </c>
      <c r="AW2266" s="25">
        <v>46882.76</v>
      </c>
      <c r="AX2266" s="25">
        <v>32974</v>
      </c>
      <c r="AY2266" s="25">
        <v>-13908.76</v>
      </c>
    </row>
    <row r="2267" spans="2:51">
      <c r="B2267" s="5" t="s">
        <v>17</v>
      </c>
      <c r="C2267" s="2" t="s">
        <v>600</v>
      </c>
      <c r="D2267" s="2"/>
      <c r="E2267" s="2"/>
      <c r="F2267" s="2"/>
      <c r="G2267" s="3">
        <v>46259</v>
      </c>
      <c r="H2267" s="2" t="s">
        <v>9587</v>
      </c>
      <c r="I2267" s="3">
        <v>46259</v>
      </c>
      <c r="J2267" s="2" t="s">
        <v>9588</v>
      </c>
      <c r="K2267" s="2" t="s">
        <v>208</v>
      </c>
      <c r="L2267" s="2"/>
      <c r="M2267" s="2" t="s">
        <v>90</v>
      </c>
      <c r="N2267" s="3"/>
      <c r="O2267" s="2"/>
      <c r="P2267" s="2"/>
      <c r="Q2267" s="2" t="s">
        <v>719</v>
      </c>
      <c r="R2267" s="2"/>
      <c r="S2267" s="2"/>
      <c r="T2267" s="3">
        <v>46259</v>
      </c>
      <c r="U2267" s="2" t="s">
        <v>9589</v>
      </c>
      <c r="V2267" s="2"/>
      <c r="W2267" s="2" t="s">
        <v>7020</v>
      </c>
      <c r="X2267" s="2" t="s">
        <v>91</v>
      </c>
      <c r="Y2267" s="2" t="s">
        <v>7021</v>
      </c>
      <c r="Z2267" s="2" t="s">
        <v>149</v>
      </c>
      <c r="AA2267" s="2" t="s">
        <v>90</v>
      </c>
      <c r="AB2267" s="2"/>
      <c r="AC2267" s="2" t="s">
        <v>114</v>
      </c>
      <c r="AD2267" s="2">
        <v>1</v>
      </c>
      <c r="AE2267" s="2" t="s">
        <v>422</v>
      </c>
      <c r="AF2267" s="2" t="s">
        <v>423</v>
      </c>
      <c r="AG2267" s="2" t="s">
        <v>423</v>
      </c>
      <c r="AH2267" s="2" t="s">
        <v>424</v>
      </c>
      <c r="AI2267" s="2"/>
      <c r="AJ2267" s="2" t="s">
        <v>209</v>
      </c>
      <c r="AK2267" s="2" t="s">
        <v>201</v>
      </c>
      <c r="AL2267" s="2" t="s">
        <v>201</v>
      </c>
      <c r="AM2267" s="2" t="s">
        <v>210</v>
      </c>
      <c r="AN2267" s="2" t="s">
        <v>9590</v>
      </c>
      <c r="AO2267" s="22">
        <v>0</v>
      </c>
      <c r="AP2267" s="22">
        <v>249</v>
      </c>
      <c r="AQ2267" s="22">
        <v>603</v>
      </c>
      <c r="AR2267" s="22">
        <v>354</v>
      </c>
      <c r="AS2267" s="25">
        <v>28400.54</v>
      </c>
      <c r="AT2267" s="25">
        <v>0</v>
      </c>
      <c r="AU2267" s="25">
        <v>33212</v>
      </c>
      <c r="AV2267" s="25">
        <v>0</v>
      </c>
      <c r="AW2267" s="25">
        <v>28400.54</v>
      </c>
      <c r="AX2267" s="25">
        <v>33212</v>
      </c>
      <c r="AY2267" s="25">
        <v>4811.46</v>
      </c>
    </row>
    <row r="2268" spans="2:51">
      <c r="B2268" s="5" t="s">
        <v>17</v>
      </c>
      <c r="C2268" s="2" t="s">
        <v>600</v>
      </c>
      <c r="D2268" s="2"/>
      <c r="E2268" s="2"/>
      <c r="F2268" s="2"/>
      <c r="G2268" s="3">
        <v>46259</v>
      </c>
      <c r="H2268" s="2" t="s">
        <v>9591</v>
      </c>
      <c r="I2268" s="3">
        <v>46259</v>
      </c>
      <c r="J2268" s="2" t="s">
        <v>9592</v>
      </c>
      <c r="K2268" s="2" t="s">
        <v>208</v>
      </c>
      <c r="L2268" s="2"/>
      <c r="M2268" s="2" t="s">
        <v>90</v>
      </c>
      <c r="N2268" s="3"/>
      <c r="O2268" s="2"/>
      <c r="P2268" s="2"/>
      <c r="Q2268" s="2" t="s">
        <v>719</v>
      </c>
      <c r="R2268" s="2"/>
      <c r="S2268" s="2"/>
      <c r="T2268" s="3">
        <v>46259</v>
      </c>
      <c r="U2268" s="2" t="s">
        <v>9593</v>
      </c>
      <c r="V2268" s="2"/>
      <c r="W2268" s="2" t="s">
        <v>1309</v>
      </c>
      <c r="X2268" s="2" t="s">
        <v>91</v>
      </c>
      <c r="Y2268" s="2" t="s">
        <v>1102</v>
      </c>
      <c r="Z2268" s="2" t="s">
        <v>149</v>
      </c>
      <c r="AA2268" s="2" t="s">
        <v>90</v>
      </c>
      <c r="AB2268" s="2"/>
      <c r="AC2268" s="2" t="s">
        <v>114</v>
      </c>
      <c r="AD2268" s="2">
        <v>1</v>
      </c>
      <c r="AE2268" s="2" t="s">
        <v>422</v>
      </c>
      <c r="AF2268" s="2" t="s">
        <v>423</v>
      </c>
      <c r="AG2268" s="2" t="s">
        <v>423</v>
      </c>
      <c r="AH2268" s="2" t="s">
        <v>424</v>
      </c>
      <c r="AI2268" s="2"/>
      <c r="AJ2268" s="2" t="s">
        <v>245</v>
      </c>
      <c r="AK2268" s="2" t="s">
        <v>246</v>
      </c>
      <c r="AL2268" s="2" t="s">
        <v>246</v>
      </c>
      <c r="AM2268" s="2" t="s">
        <v>247</v>
      </c>
      <c r="AN2268" s="2" t="s">
        <v>9594</v>
      </c>
      <c r="AO2268" s="22">
        <v>0</v>
      </c>
      <c r="AP2268" s="22">
        <v>649</v>
      </c>
      <c r="AQ2268" s="22">
        <v>1249</v>
      </c>
      <c r="AR2268" s="22">
        <v>600</v>
      </c>
      <c r="AS2268" s="25">
        <v>51737.46</v>
      </c>
      <c r="AT2268" s="25">
        <v>1659.15</v>
      </c>
      <c r="AU2268" s="25">
        <v>53955</v>
      </c>
      <c r="AV2268" s="25">
        <v>0</v>
      </c>
      <c r="AW2268" s="25">
        <v>50078.31</v>
      </c>
      <c r="AX2268" s="25">
        <v>53955</v>
      </c>
      <c r="AY2268" s="25">
        <v>3876.69</v>
      </c>
    </row>
    <row r="2269" spans="2:51" hidden="1">
      <c r="B2269" s="5" t="s">
        <v>17</v>
      </c>
      <c r="C2269" s="2" t="s">
        <v>524</v>
      </c>
      <c r="D2269" s="2" t="s">
        <v>100</v>
      </c>
      <c r="E2269" s="2" t="s">
        <v>9153</v>
      </c>
      <c r="F2269" s="2" t="s">
        <v>88</v>
      </c>
      <c r="G2269" s="3">
        <v>46261</v>
      </c>
      <c r="H2269" s="2" t="s">
        <v>9595</v>
      </c>
      <c r="I2269" s="3">
        <v>46259</v>
      </c>
      <c r="J2269" s="2" t="s">
        <v>9596</v>
      </c>
      <c r="K2269" s="2" t="s">
        <v>89</v>
      </c>
      <c r="L2269" s="2"/>
      <c r="M2269" s="2" t="s">
        <v>90</v>
      </c>
      <c r="N2269" s="3"/>
      <c r="O2269" s="2"/>
      <c r="P2269" s="2"/>
      <c r="Q2269" s="2" t="s">
        <v>22</v>
      </c>
      <c r="R2269" s="2" t="s">
        <v>22</v>
      </c>
      <c r="S2269" s="2"/>
      <c r="T2269" s="3">
        <v>46259</v>
      </c>
      <c r="U2269" s="2" t="s">
        <v>9597</v>
      </c>
      <c r="V2269" s="2"/>
      <c r="W2269" s="2" t="s">
        <v>992</v>
      </c>
      <c r="X2269" s="2" t="s">
        <v>91</v>
      </c>
      <c r="Y2269" s="2" t="s">
        <v>993</v>
      </c>
      <c r="Z2269" s="2" t="s">
        <v>92</v>
      </c>
      <c r="AA2269" s="2" t="s">
        <v>90</v>
      </c>
      <c r="AB2269" s="2"/>
      <c r="AC2269" s="2" t="s">
        <v>114</v>
      </c>
      <c r="AD2269" s="2">
        <v>1</v>
      </c>
      <c r="AE2269" s="2" t="s">
        <v>94</v>
      </c>
      <c r="AF2269" s="2" t="s">
        <v>95</v>
      </c>
      <c r="AG2269" s="2" t="s">
        <v>14</v>
      </c>
      <c r="AH2269" s="2" t="s">
        <v>96</v>
      </c>
      <c r="AI2269" s="2"/>
      <c r="AJ2269" s="2" t="s">
        <v>123</v>
      </c>
      <c r="AK2269" s="2" t="s">
        <v>13</v>
      </c>
      <c r="AL2269" s="2" t="s">
        <v>13</v>
      </c>
      <c r="AM2269" s="2" t="s">
        <v>124</v>
      </c>
      <c r="AN2269" s="2" t="s">
        <v>9598</v>
      </c>
      <c r="AO2269" s="22">
        <v>0</v>
      </c>
      <c r="AP2269" s="22">
        <v>0</v>
      </c>
      <c r="AQ2269" s="22">
        <v>0</v>
      </c>
      <c r="AR2269" s="22">
        <v>0</v>
      </c>
      <c r="AS2269" s="25">
        <v>18000</v>
      </c>
      <c r="AT2269" s="25">
        <v>0</v>
      </c>
      <c r="AU2269" s="25">
        <v>20748</v>
      </c>
      <c r="AV2269" s="25">
        <v>0</v>
      </c>
      <c r="AW2269" s="25">
        <v>18000</v>
      </c>
      <c r="AX2269" s="25">
        <v>20748</v>
      </c>
      <c r="AY2269" s="25">
        <v>2748</v>
      </c>
    </row>
    <row r="2270" spans="2:51">
      <c r="B2270" s="5" t="s">
        <v>17</v>
      </c>
      <c r="C2270" s="2" t="s">
        <v>524</v>
      </c>
      <c r="D2270" s="2" t="s">
        <v>100</v>
      </c>
      <c r="E2270" s="2" t="s">
        <v>9153</v>
      </c>
      <c r="F2270" s="2" t="s">
        <v>88</v>
      </c>
      <c r="G2270" s="3">
        <v>46261</v>
      </c>
      <c r="H2270" s="2" t="s">
        <v>9599</v>
      </c>
      <c r="I2270" s="3">
        <v>46259</v>
      </c>
      <c r="J2270" s="2" t="s">
        <v>9600</v>
      </c>
      <c r="K2270" s="2" t="s">
        <v>89</v>
      </c>
      <c r="L2270" s="2"/>
      <c r="M2270" s="2" t="s">
        <v>90</v>
      </c>
      <c r="N2270" s="3"/>
      <c r="O2270" s="2"/>
      <c r="P2270" s="2"/>
      <c r="Q2270" s="2" t="s">
        <v>22</v>
      </c>
      <c r="R2270" s="2" t="s">
        <v>22</v>
      </c>
      <c r="S2270" s="2"/>
      <c r="T2270" s="3">
        <v>46259</v>
      </c>
      <c r="U2270" s="2" t="s">
        <v>9601</v>
      </c>
      <c r="V2270" s="2"/>
      <c r="W2270" s="2" t="s">
        <v>211</v>
      </c>
      <c r="X2270" s="2" t="s">
        <v>91</v>
      </c>
      <c r="Y2270" s="2" t="s">
        <v>35</v>
      </c>
      <c r="Z2270" s="2" t="s">
        <v>149</v>
      </c>
      <c r="AA2270" s="2" t="s">
        <v>90</v>
      </c>
      <c r="AB2270" s="2"/>
      <c r="AC2270" s="2" t="s">
        <v>114</v>
      </c>
      <c r="AD2270" s="2">
        <v>1</v>
      </c>
      <c r="AE2270" s="2" t="s">
        <v>94</v>
      </c>
      <c r="AF2270" s="2" t="s">
        <v>95</v>
      </c>
      <c r="AG2270" s="2" t="s">
        <v>14</v>
      </c>
      <c r="AH2270" s="2" t="s">
        <v>96</v>
      </c>
      <c r="AI2270" s="2"/>
      <c r="AJ2270" s="2" t="s">
        <v>164</v>
      </c>
      <c r="AK2270" s="2" t="s">
        <v>165</v>
      </c>
      <c r="AL2270" s="2" t="s">
        <v>165</v>
      </c>
      <c r="AM2270" s="2" t="s">
        <v>166</v>
      </c>
      <c r="AN2270" s="2" t="s">
        <v>799</v>
      </c>
      <c r="AO2270" s="22">
        <v>0</v>
      </c>
      <c r="AP2270" s="22">
        <v>365</v>
      </c>
      <c r="AQ2270" s="22">
        <v>365</v>
      </c>
      <c r="AR2270" s="22">
        <v>0</v>
      </c>
      <c r="AS2270" s="25">
        <v>13402.23</v>
      </c>
      <c r="AT2270" s="25">
        <v>0</v>
      </c>
      <c r="AU2270" s="25">
        <v>12794.6</v>
      </c>
      <c r="AV2270" s="25">
        <v>0</v>
      </c>
      <c r="AW2270" s="25">
        <v>13402.23</v>
      </c>
      <c r="AX2270" s="25">
        <v>12794.6</v>
      </c>
      <c r="AY2270" s="25">
        <v>-607.63</v>
      </c>
    </row>
    <row r="2271" spans="2:51" hidden="1">
      <c r="B2271" s="5" t="s">
        <v>17</v>
      </c>
      <c r="C2271" s="2" t="s">
        <v>524</v>
      </c>
      <c r="D2271" s="2" t="s">
        <v>100</v>
      </c>
      <c r="E2271" s="2" t="s">
        <v>9153</v>
      </c>
      <c r="F2271" s="2"/>
      <c r="G2271" s="3">
        <v>46259</v>
      </c>
      <c r="H2271" s="2" t="s">
        <v>9602</v>
      </c>
      <c r="I2271" s="3">
        <v>46259</v>
      </c>
      <c r="J2271" s="2" t="s">
        <v>9603</v>
      </c>
      <c r="K2271" s="2" t="s">
        <v>89</v>
      </c>
      <c r="L2271" s="2"/>
      <c r="M2271" s="2" t="s">
        <v>90</v>
      </c>
      <c r="N2271" s="3"/>
      <c r="O2271" s="2"/>
      <c r="P2271" s="2"/>
      <c r="Q2271" s="2" t="s">
        <v>22</v>
      </c>
      <c r="R2271" s="2" t="s">
        <v>22</v>
      </c>
      <c r="S2271" s="2"/>
      <c r="T2271" s="3"/>
      <c r="U2271" s="2"/>
      <c r="V2271" s="2"/>
      <c r="W2271" s="2" t="s">
        <v>9604</v>
      </c>
      <c r="X2271" s="2" t="s">
        <v>91</v>
      </c>
      <c r="Y2271" s="2" t="s">
        <v>9605</v>
      </c>
      <c r="Z2271" s="2" t="s">
        <v>92</v>
      </c>
      <c r="AA2271" s="2" t="s">
        <v>90</v>
      </c>
      <c r="AB2271" s="2"/>
      <c r="AC2271" s="2" t="s">
        <v>114</v>
      </c>
      <c r="AD2271" s="2">
        <v>1</v>
      </c>
      <c r="AE2271" s="2" t="s">
        <v>94</v>
      </c>
      <c r="AF2271" s="2" t="s">
        <v>95</v>
      </c>
      <c r="AG2271" s="2" t="s">
        <v>14</v>
      </c>
      <c r="AH2271" s="2" t="s">
        <v>96</v>
      </c>
      <c r="AI2271" s="2"/>
      <c r="AJ2271" s="2" t="s">
        <v>796</v>
      </c>
      <c r="AK2271" s="2" t="s">
        <v>797</v>
      </c>
      <c r="AL2271" s="2" t="s">
        <v>797</v>
      </c>
      <c r="AM2271" s="2" t="s">
        <v>798</v>
      </c>
      <c r="AN2271" s="2" t="s">
        <v>799</v>
      </c>
      <c r="AO2271" s="22">
        <v>0</v>
      </c>
      <c r="AP2271" s="22">
        <v>0</v>
      </c>
      <c r="AQ2271" s="22">
        <v>0</v>
      </c>
      <c r="AR2271" s="22">
        <v>0</v>
      </c>
      <c r="AS2271" s="25">
        <v>20000</v>
      </c>
      <c r="AT2271" s="25">
        <v>0</v>
      </c>
      <c r="AU2271" s="25">
        <v>20134.66</v>
      </c>
      <c r="AV2271" s="25">
        <v>0</v>
      </c>
      <c r="AW2271" s="25">
        <v>20000</v>
      </c>
      <c r="AX2271" s="25">
        <v>20134.66</v>
      </c>
      <c r="AY2271" s="25">
        <v>134.66</v>
      </c>
    </row>
    <row r="2272" spans="2:51">
      <c r="B2272" s="5" t="s">
        <v>17</v>
      </c>
      <c r="C2272" s="2" t="s">
        <v>524</v>
      </c>
      <c r="D2272" s="2" t="s">
        <v>100</v>
      </c>
      <c r="E2272" s="2" t="s">
        <v>9153</v>
      </c>
      <c r="F2272" s="2" t="s">
        <v>88</v>
      </c>
      <c r="G2272" s="3">
        <v>46261</v>
      </c>
      <c r="H2272" s="2" t="s">
        <v>9606</v>
      </c>
      <c r="I2272" s="3">
        <v>46259</v>
      </c>
      <c r="J2272" s="2" t="s">
        <v>9607</v>
      </c>
      <c r="K2272" s="2" t="s">
        <v>89</v>
      </c>
      <c r="L2272" s="2"/>
      <c r="M2272" s="2" t="s">
        <v>90</v>
      </c>
      <c r="N2272" s="3"/>
      <c r="O2272" s="2"/>
      <c r="P2272" s="2"/>
      <c r="Q2272" s="2" t="s">
        <v>22</v>
      </c>
      <c r="R2272" s="2" t="s">
        <v>22</v>
      </c>
      <c r="S2272" s="2"/>
      <c r="T2272" s="3">
        <v>46259</v>
      </c>
      <c r="U2272" s="2" t="s">
        <v>9608</v>
      </c>
      <c r="V2272" s="2"/>
      <c r="W2272" s="2" t="s">
        <v>819</v>
      </c>
      <c r="X2272" s="2" t="s">
        <v>91</v>
      </c>
      <c r="Y2272" s="2" t="s">
        <v>820</v>
      </c>
      <c r="Z2272" s="2" t="s">
        <v>149</v>
      </c>
      <c r="AA2272" s="2" t="s">
        <v>90</v>
      </c>
      <c r="AB2272" s="2"/>
      <c r="AC2272" s="2" t="s">
        <v>114</v>
      </c>
      <c r="AD2272" s="2">
        <v>1</v>
      </c>
      <c r="AE2272" s="2" t="s">
        <v>94</v>
      </c>
      <c r="AF2272" s="2" t="s">
        <v>95</v>
      </c>
      <c r="AG2272" s="2" t="s">
        <v>14</v>
      </c>
      <c r="AH2272" s="2" t="s">
        <v>96</v>
      </c>
      <c r="AI2272" s="2"/>
      <c r="AJ2272" s="2" t="s">
        <v>801</v>
      </c>
      <c r="AK2272" s="2" t="s">
        <v>802</v>
      </c>
      <c r="AL2272" s="2" t="s">
        <v>802</v>
      </c>
      <c r="AM2272" s="2" t="s">
        <v>803</v>
      </c>
      <c r="AN2272" s="2" t="s">
        <v>1075</v>
      </c>
      <c r="AO2272" s="22">
        <v>0</v>
      </c>
      <c r="AP2272" s="22">
        <v>552</v>
      </c>
      <c r="AQ2272" s="22">
        <v>1103</v>
      </c>
      <c r="AR2272" s="22">
        <v>551</v>
      </c>
      <c r="AS2272" s="25">
        <v>46911.85</v>
      </c>
      <c r="AT2272" s="25">
        <v>860.57</v>
      </c>
      <c r="AU2272" s="25">
        <v>32937.949999999997</v>
      </c>
      <c r="AV2272" s="25">
        <v>0</v>
      </c>
      <c r="AW2272" s="25">
        <v>46051.28</v>
      </c>
      <c r="AX2272" s="25">
        <v>32937.949999999997</v>
      </c>
      <c r="AY2272" s="25">
        <v>-13113.33</v>
      </c>
    </row>
    <row r="2273" spans="2:51">
      <c r="B2273" s="5" t="s">
        <v>17</v>
      </c>
      <c r="C2273" s="2" t="s">
        <v>524</v>
      </c>
      <c r="D2273" s="2" t="s">
        <v>100</v>
      </c>
      <c r="E2273" s="2" t="s">
        <v>9153</v>
      </c>
      <c r="F2273" s="2" t="s">
        <v>88</v>
      </c>
      <c r="G2273" s="3">
        <v>46261</v>
      </c>
      <c r="H2273" s="2" t="s">
        <v>9609</v>
      </c>
      <c r="I2273" s="3">
        <v>46259</v>
      </c>
      <c r="J2273" s="2" t="s">
        <v>9610</v>
      </c>
      <c r="K2273" s="2" t="s">
        <v>89</v>
      </c>
      <c r="L2273" s="2"/>
      <c r="M2273" s="2" t="s">
        <v>90</v>
      </c>
      <c r="N2273" s="3"/>
      <c r="O2273" s="2"/>
      <c r="P2273" s="2"/>
      <c r="Q2273" s="2" t="s">
        <v>22</v>
      </c>
      <c r="R2273" s="2" t="s">
        <v>22</v>
      </c>
      <c r="S2273" s="2"/>
      <c r="T2273" s="3">
        <v>46259</v>
      </c>
      <c r="U2273" s="2" t="s">
        <v>9611</v>
      </c>
      <c r="V2273" s="2"/>
      <c r="W2273" s="2" t="s">
        <v>804</v>
      </c>
      <c r="X2273" s="2" t="s">
        <v>91</v>
      </c>
      <c r="Y2273" s="2" t="s">
        <v>805</v>
      </c>
      <c r="Z2273" s="2" t="s">
        <v>149</v>
      </c>
      <c r="AA2273" s="2" t="s">
        <v>90</v>
      </c>
      <c r="AB2273" s="2"/>
      <c r="AC2273" s="2" t="s">
        <v>114</v>
      </c>
      <c r="AD2273" s="2">
        <v>1</v>
      </c>
      <c r="AE2273" s="2" t="s">
        <v>94</v>
      </c>
      <c r="AF2273" s="2" t="s">
        <v>95</v>
      </c>
      <c r="AG2273" s="2" t="s">
        <v>14</v>
      </c>
      <c r="AH2273" s="2" t="s">
        <v>96</v>
      </c>
      <c r="AI2273" s="2"/>
      <c r="AJ2273" s="2" t="s">
        <v>232</v>
      </c>
      <c r="AK2273" s="2" t="s">
        <v>5</v>
      </c>
      <c r="AL2273" s="2" t="s">
        <v>5</v>
      </c>
      <c r="AM2273" s="2" t="s">
        <v>178</v>
      </c>
      <c r="AN2273" s="2" t="s">
        <v>9612</v>
      </c>
      <c r="AO2273" s="22">
        <v>0</v>
      </c>
      <c r="AP2273" s="22">
        <v>684</v>
      </c>
      <c r="AQ2273" s="22">
        <v>684</v>
      </c>
      <c r="AR2273" s="22">
        <v>0</v>
      </c>
      <c r="AS2273" s="25">
        <v>24798.71</v>
      </c>
      <c r="AT2273" s="25">
        <v>38.15</v>
      </c>
      <c r="AU2273" s="25">
        <v>19243.88</v>
      </c>
      <c r="AV2273" s="25">
        <v>0</v>
      </c>
      <c r="AW2273" s="25">
        <v>24760.560000000001</v>
      </c>
      <c r="AX2273" s="25">
        <v>19243.88</v>
      </c>
      <c r="AY2273" s="25">
        <v>-5516.68</v>
      </c>
    </row>
    <row r="2274" spans="2:51" hidden="1">
      <c r="B2274" s="5" t="s">
        <v>17</v>
      </c>
      <c r="C2274" s="2" t="s">
        <v>524</v>
      </c>
      <c r="D2274" s="2" t="s">
        <v>100</v>
      </c>
      <c r="E2274" s="2" t="s">
        <v>9153</v>
      </c>
      <c r="F2274" s="2" t="s">
        <v>88</v>
      </c>
      <c r="G2274" s="3">
        <v>46259</v>
      </c>
      <c r="H2274" s="2" t="s">
        <v>9613</v>
      </c>
      <c r="I2274" s="3">
        <v>46259</v>
      </c>
      <c r="J2274" s="2" t="s">
        <v>9614</v>
      </c>
      <c r="K2274" s="2" t="s">
        <v>89</v>
      </c>
      <c r="L2274" s="2"/>
      <c r="M2274" s="2" t="s">
        <v>90</v>
      </c>
      <c r="N2274" s="3"/>
      <c r="O2274" s="2"/>
      <c r="P2274" s="2"/>
      <c r="Q2274" s="2" t="s">
        <v>22</v>
      </c>
      <c r="R2274" s="2" t="s">
        <v>22</v>
      </c>
      <c r="S2274" s="2"/>
      <c r="T2274" s="3">
        <v>46259</v>
      </c>
      <c r="U2274" s="2" t="s">
        <v>9615</v>
      </c>
      <c r="V2274" s="2"/>
      <c r="W2274" s="2" t="s">
        <v>872</v>
      </c>
      <c r="X2274" s="2" t="s">
        <v>91</v>
      </c>
      <c r="Y2274" s="2" t="s">
        <v>873</v>
      </c>
      <c r="Z2274" s="2" t="s">
        <v>92</v>
      </c>
      <c r="AA2274" s="2" t="s">
        <v>90</v>
      </c>
      <c r="AB2274" s="2"/>
      <c r="AC2274" s="2" t="s">
        <v>114</v>
      </c>
      <c r="AD2274" s="2">
        <v>1</v>
      </c>
      <c r="AE2274" s="2" t="s">
        <v>94</v>
      </c>
      <c r="AF2274" s="2" t="s">
        <v>95</v>
      </c>
      <c r="AG2274" s="2" t="s">
        <v>14</v>
      </c>
      <c r="AH2274" s="2" t="s">
        <v>96</v>
      </c>
      <c r="AI2274" s="2"/>
      <c r="AJ2274" s="2" t="s">
        <v>311</v>
      </c>
      <c r="AK2274" s="2" t="s">
        <v>312</v>
      </c>
      <c r="AL2274" s="2" t="s">
        <v>312</v>
      </c>
      <c r="AM2274" s="2" t="s">
        <v>313</v>
      </c>
      <c r="AN2274" s="2" t="s">
        <v>799</v>
      </c>
      <c r="AO2274" s="22">
        <v>0</v>
      </c>
      <c r="AP2274" s="22">
        <v>0</v>
      </c>
      <c r="AQ2274" s="22">
        <v>0</v>
      </c>
      <c r="AR2274" s="22">
        <v>0</v>
      </c>
      <c r="AS2274" s="25">
        <v>36000</v>
      </c>
      <c r="AT2274" s="25">
        <v>0</v>
      </c>
      <c r="AU2274" s="25">
        <v>41198.839999999997</v>
      </c>
      <c r="AV2274" s="25">
        <v>0</v>
      </c>
      <c r="AW2274" s="25">
        <v>36000</v>
      </c>
      <c r="AX2274" s="25">
        <v>41198.839999999997</v>
      </c>
      <c r="AY2274" s="25">
        <v>5198.84</v>
      </c>
    </row>
    <row r="2275" spans="2:51">
      <c r="B2275" s="5" t="s">
        <v>17</v>
      </c>
      <c r="C2275" s="2" t="s">
        <v>524</v>
      </c>
      <c r="D2275" s="2" t="s">
        <v>100</v>
      </c>
      <c r="E2275" s="2" t="s">
        <v>9153</v>
      </c>
      <c r="F2275" s="2" t="s">
        <v>88</v>
      </c>
      <c r="G2275" s="3">
        <v>46259</v>
      </c>
      <c r="H2275" s="2" t="s">
        <v>9616</v>
      </c>
      <c r="I2275" s="3">
        <v>46259</v>
      </c>
      <c r="J2275" s="2" t="s">
        <v>9617</v>
      </c>
      <c r="K2275" s="2" t="s">
        <v>89</v>
      </c>
      <c r="L2275" s="2"/>
      <c r="M2275" s="2" t="s">
        <v>90</v>
      </c>
      <c r="N2275" s="3"/>
      <c r="O2275" s="2"/>
      <c r="P2275" s="2"/>
      <c r="Q2275" s="2" t="s">
        <v>22</v>
      </c>
      <c r="R2275" s="2" t="s">
        <v>22</v>
      </c>
      <c r="S2275" s="2"/>
      <c r="T2275" s="3">
        <v>46259</v>
      </c>
      <c r="U2275" s="2" t="s">
        <v>9618</v>
      </c>
      <c r="V2275" s="2"/>
      <c r="W2275" s="2" t="s">
        <v>658</v>
      </c>
      <c r="X2275" s="2" t="s">
        <v>91</v>
      </c>
      <c r="Y2275" s="2" t="s">
        <v>265</v>
      </c>
      <c r="Z2275" s="2" t="s">
        <v>149</v>
      </c>
      <c r="AA2275" s="2" t="s">
        <v>90</v>
      </c>
      <c r="AB2275" s="2"/>
      <c r="AC2275" s="2" t="s">
        <v>114</v>
      </c>
      <c r="AD2275" s="2">
        <v>1</v>
      </c>
      <c r="AE2275" s="2" t="s">
        <v>94</v>
      </c>
      <c r="AF2275" s="2" t="s">
        <v>95</v>
      </c>
      <c r="AG2275" s="2" t="s">
        <v>14</v>
      </c>
      <c r="AH2275" s="2" t="s">
        <v>96</v>
      </c>
      <c r="AI2275" s="2"/>
      <c r="AJ2275" s="2" t="s">
        <v>308</v>
      </c>
      <c r="AK2275" s="2" t="s">
        <v>309</v>
      </c>
      <c r="AL2275" s="2" t="s">
        <v>309</v>
      </c>
      <c r="AM2275" s="2" t="s">
        <v>310</v>
      </c>
      <c r="AN2275" s="2" t="s">
        <v>799</v>
      </c>
      <c r="AO2275" s="22">
        <v>0</v>
      </c>
      <c r="AP2275" s="22">
        <v>1204</v>
      </c>
      <c r="AQ2275" s="22">
        <v>1204</v>
      </c>
      <c r="AR2275" s="22">
        <v>0</v>
      </c>
      <c r="AS2275" s="25">
        <v>45080.43</v>
      </c>
      <c r="AT2275" s="25">
        <v>0</v>
      </c>
      <c r="AU2275" s="25">
        <v>38334.019999999997</v>
      </c>
      <c r="AV2275" s="25">
        <v>0</v>
      </c>
      <c r="AW2275" s="25">
        <v>45080.43</v>
      </c>
      <c r="AX2275" s="25">
        <v>38334.019999999997</v>
      </c>
      <c r="AY2275" s="25">
        <v>-6746.41</v>
      </c>
    </row>
    <row r="2276" spans="2:51" hidden="1">
      <c r="B2276" s="5" t="s">
        <v>17</v>
      </c>
      <c r="C2276" s="2" t="s">
        <v>524</v>
      </c>
      <c r="D2276" s="2" t="s">
        <v>100</v>
      </c>
      <c r="E2276" s="2" t="s">
        <v>9153</v>
      </c>
      <c r="F2276" s="2" t="s">
        <v>88</v>
      </c>
      <c r="G2276" s="3">
        <v>46259</v>
      </c>
      <c r="H2276" s="2" t="s">
        <v>9619</v>
      </c>
      <c r="I2276" s="3">
        <v>46259</v>
      </c>
      <c r="J2276" s="2" t="s">
        <v>9620</v>
      </c>
      <c r="K2276" s="2" t="s">
        <v>89</v>
      </c>
      <c r="L2276" s="2"/>
      <c r="M2276" s="2" t="s">
        <v>90</v>
      </c>
      <c r="N2276" s="3"/>
      <c r="O2276" s="2"/>
      <c r="P2276" s="2"/>
      <c r="Q2276" s="2" t="s">
        <v>22</v>
      </c>
      <c r="R2276" s="2" t="s">
        <v>22</v>
      </c>
      <c r="S2276" s="2"/>
      <c r="T2276" s="3">
        <v>46259</v>
      </c>
      <c r="U2276" s="2" t="s">
        <v>9621</v>
      </c>
      <c r="V2276" s="2"/>
      <c r="W2276" s="2" t="s">
        <v>925</v>
      </c>
      <c r="X2276" s="2" t="s">
        <v>91</v>
      </c>
      <c r="Y2276" s="2" t="s">
        <v>773</v>
      </c>
      <c r="Z2276" s="2" t="s">
        <v>92</v>
      </c>
      <c r="AA2276" s="2" t="s">
        <v>90</v>
      </c>
      <c r="AB2276" s="2"/>
      <c r="AC2276" s="2" t="s">
        <v>114</v>
      </c>
      <c r="AD2276" s="2">
        <v>1</v>
      </c>
      <c r="AE2276" s="2" t="s">
        <v>94</v>
      </c>
      <c r="AF2276" s="2" t="s">
        <v>95</v>
      </c>
      <c r="AG2276" s="2" t="s">
        <v>14</v>
      </c>
      <c r="AH2276" s="2" t="s">
        <v>96</v>
      </c>
      <c r="AI2276" s="2"/>
      <c r="AJ2276" s="2" t="s">
        <v>343</v>
      </c>
      <c r="AK2276" s="2" t="s">
        <v>286</v>
      </c>
      <c r="AL2276" s="2" t="s">
        <v>286</v>
      </c>
      <c r="AM2276" s="2" t="s">
        <v>303</v>
      </c>
      <c r="AN2276" s="2" t="s">
        <v>799</v>
      </c>
      <c r="AO2276" s="22">
        <v>0</v>
      </c>
      <c r="AP2276" s="22">
        <v>0</v>
      </c>
      <c r="AQ2276" s="22">
        <v>0</v>
      </c>
      <c r="AR2276" s="22">
        <v>0</v>
      </c>
      <c r="AS2276" s="25">
        <v>27000</v>
      </c>
      <c r="AT2276" s="25">
        <v>0</v>
      </c>
      <c r="AU2276" s="25">
        <v>30292.080000000002</v>
      </c>
      <c r="AV2276" s="25">
        <v>0</v>
      </c>
      <c r="AW2276" s="25">
        <v>27000</v>
      </c>
      <c r="AX2276" s="25">
        <v>30292.080000000002</v>
      </c>
      <c r="AY2276" s="25">
        <v>3292.08</v>
      </c>
    </row>
    <row r="2277" spans="2:51" hidden="1">
      <c r="B2277" s="5" t="s">
        <v>17</v>
      </c>
      <c r="C2277" s="2" t="s">
        <v>524</v>
      </c>
      <c r="D2277" s="2" t="s">
        <v>100</v>
      </c>
      <c r="E2277" s="2" t="s">
        <v>9153</v>
      </c>
      <c r="F2277" s="2" t="s">
        <v>88</v>
      </c>
      <c r="G2277" s="3">
        <v>46259</v>
      </c>
      <c r="H2277" s="2" t="s">
        <v>9622</v>
      </c>
      <c r="I2277" s="3">
        <v>46259</v>
      </c>
      <c r="J2277" s="2" t="s">
        <v>9623</v>
      </c>
      <c r="K2277" s="2" t="s">
        <v>89</v>
      </c>
      <c r="L2277" s="2"/>
      <c r="M2277" s="2" t="s">
        <v>90</v>
      </c>
      <c r="N2277" s="3"/>
      <c r="O2277" s="2"/>
      <c r="P2277" s="2"/>
      <c r="Q2277" s="2" t="s">
        <v>22</v>
      </c>
      <c r="R2277" s="2" t="s">
        <v>22</v>
      </c>
      <c r="S2277" s="2"/>
      <c r="T2277" s="3">
        <v>46259</v>
      </c>
      <c r="U2277" s="2" t="s">
        <v>9624</v>
      </c>
      <c r="V2277" s="2"/>
      <c r="W2277" s="2" t="s">
        <v>634</v>
      </c>
      <c r="X2277" s="2" t="s">
        <v>91</v>
      </c>
      <c r="Y2277" s="2" t="s">
        <v>635</v>
      </c>
      <c r="Z2277" s="2" t="s">
        <v>92</v>
      </c>
      <c r="AA2277" s="2" t="s">
        <v>90</v>
      </c>
      <c r="AB2277" s="2"/>
      <c r="AC2277" s="2" t="s">
        <v>114</v>
      </c>
      <c r="AD2277" s="2">
        <v>1</v>
      </c>
      <c r="AE2277" s="2" t="s">
        <v>94</v>
      </c>
      <c r="AF2277" s="2" t="s">
        <v>95</v>
      </c>
      <c r="AG2277" s="2" t="s">
        <v>14</v>
      </c>
      <c r="AH2277" s="2" t="s">
        <v>96</v>
      </c>
      <c r="AI2277" s="2"/>
      <c r="AJ2277" s="2" t="s">
        <v>245</v>
      </c>
      <c r="AK2277" s="2" t="s">
        <v>246</v>
      </c>
      <c r="AL2277" s="2" t="s">
        <v>246</v>
      </c>
      <c r="AM2277" s="2" t="s">
        <v>247</v>
      </c>
      <c r="AN2277" s="2" t="s">
        <v>1137</v>
      </c>
      <c r="AO2277" s="22">
        <v>0</v>
      </c>
      <c r="AP2277" s="22">
        <v>0</v>
      </c>
      <c r="AQ2277" s="22">
        <v>0</v>
      </c>
      <c r="AR2277" s="22">
        <v>0</v>
      </c>
      <c r="AS2277" s="25">
        <v>42000</v>
      </c>
      <c r="AT2277" s="25">
        <v>0</v>
      </c>
      <c r="AU2277" s="25">
        <v>46893.18</v>
      </c>
      <c r="AV2277" s="25">
        <v>0</v>
      </c>
      <c r="AW2277" s="25">
        <v>42000</v>
      </c>
      <c r="AX2277" s="25">
        <v>46893.18</v>
      </c>
      <c r="AY2277" s="25">
        <v>4893.18</v>
      </c>
    </row>
    <row r="2278" spans="2:51" hidden="1">
      <c r="B2278" s="5" t="s">
        <v>17</v>
      </c>
      <c r="C2278" s="2" t="s">
        <v>524</v>
      </c>
      <c r="D2278" s="2" t="s">
        <v>100</v>
      </c>
      <c r="E2278" s="2" t="s">
        <v>9153</v>
      </c>
      <c r="F2278" s="2" t="s">
        <v>88</v>
      </c>
      <c r="G2278" s="3">
        <v>46259</v>
      </c>
      <c r="H2278" s="2" t="s">
        <v>9625</v>
      </c>
      <c r="I2278" s="3">
        <v>46259</v>
      </c>
      <c r="J2278" s="2" t="s">
        <v>9626</v>
      </c>
      <c r="K2278" s="2" t="s">
        <v>89</v>
      </c>
      <c r="L2278" s="2"/>
      <c r="M2278" s="2" t="s">
        <v>90</v>
      </c>
      <c r="N2278" s="3"/>
      <c r="O2278" s="2"/>
      <c r="P2278" s="2"/>
      <c r="Q2278" s="2" t="s">
        <v>22</v>
      </c>
      <c r="R2278" s="2" t="s">
        <v>22</v>
      </c>
      <c r="S2278" s="2"/>
      <c r="T2278" s="3">
        <v>46259</v>
      </c>
      <c r="U2278" s="2" t="s">
        <v>9627</v>
      </c>
      <c r="V2278" s="2"/>
      <c r="W2278" s="2" t="s">
        <v>6252</v>
      </c>
      <c r="X2278" s="2" t="s">
        <v>91</v>
      </c>
      <c r="Y2278" s="2" t="s">
        <v>6253</v>
      </c>
      <c r="Z2278" s="2" t="s">
        <v>92</v>
      </c>
      <c r="AA2278" s="2" t="s">
        <v>90</v>
      </c>
      <c r="AB2278" s="2"/>
      <c r="AC2278" s="2" t="s">
        <v>114</v>
      </c>
      <c r="AD2278" s="2">
        <v>1</v>
      </c>
      <c r="AE2278" s="2" t="s">
        <v>94</v>
      </c>
      <c r="AF2278" s="2" t="s">
        <v>95</v>
      </c>
      <c r="AG2278" s="2" t="s">
        <v>14</v>
      </c>
      <c r="AH2278" s="2" t="s">
        <v>96</v>
      </c>
      <c r="AI2278" s="2"/>
      <c r="AJ2278" s="2" t="s">
        <v>271</v>
      </c>
      <c r="AK2278" s="2" t="s">
        <v>272</v>
      </c>
      <c r="AL2278" s="2" t="s">
        <v>272</v>
      </c>
      <c r="AM2278" s="2" t="s">
        <v>273</v>
      </c>
      <c r="AN2278" s="2" t="s">
        <v>9628</v>
      </c>
      <c r="AO2278" s="22">
        <v>0</v>
      </c>
      <c r="AP2278" s="22">
        <v>0</v>
      </c>
      <c r="AQ2278" s="22">
        <v>0</v>
      </c>
      <c r="AR2278" s="22">
        <v>0</v>
      </c>
      <c r="AS2278" s="25">
        <v>50000</v>
      </c>
      <c r="AT2278" s="25">
        <v>0</v>
      </c>
      <c r="AU2278" s="25">
        <v>56803.62</v>
      </c>
      <c r="AV2278" s="25">
        <v>0</v>
      </c>
      <c r="AW2278" s="25">
        <v>50000</v>
      </c>
      <c r="AX2278" s="25">
        <v>56803.62</v>
      </c>
      <c r="AY2278" s="25">
        <v>6803.62</v>
      </c>
    </row>
    <row r="2279" spans="2:51" hidden="1">
      <c r="B2279" s="5" t="s">
        <v>17</v>
      </c>
      <c r="C2279" s="2" t="s">
        <v>524</v>
      </c>
      <c r="D2279" s="2" t="s">
        <v>100</v>
      </c>
      <c r="E2279" s="2" t="s">
        <v>9153</v>
      </c>
      <c r="F2279" s="2" t="s">
        <v>88</v>
      </c>
      <c r="G2279" s="3">
        <v>46259</v>
      </c>
      <c r="H2279" s="2" t="s">
        <v>9629</v>
      </c>
      <c r="I2279" s="3">
        <v>46259</v>
      </c>
      <c r="J2279" s="2" t="s">
        <v>9630</v>
      </c>
      <c r="K2279" s="2" t="s">
        <v>89</v>
      </c>
      <c r="L2279" s="2"/>
      <c r="M2279" s="2" t="s">
        <v>90</v>
      </c>
      <c r="N2279" s="3"/>
      <c r="O2279" s="2"/>
      <c r="P2279" s="2"/>
      <c r="Q2279" s="2" t="s">
        <v>22</v>
      </c>
      <c r="R2279" s="2" t="s">
        <v>22</v>
      </c>
      <c r="S2279" s="2"/>
      <c r="T2279" s="3">
        <v>46259</v>
      </c>
      <c r="U2279" s="2" t="s">
        <v>9631</v>
      </c>
      <c r="V2279" s="2"/>
      <c r="W2279" s="2" t="s">
        <v>5220</v>
      </c>
      <c r="X2279" s="2" t="s">
        <v>91</v>
      </c>
      <c r="Y2279" s="2" t="s">
        <v>1270</v>
      </c>
      <c r="Z2279" s="2" t="s">
        <v>92</v>
      </c>
      <c r="AA2279" s="2" t="s">
        <v>1271</v>
      </c>
      <c r="AB2279" s="2" t="s">
        <v>1272</v>
      </c>
      <c r="AC2279" s="2" t="s">
        <v>114</v>
      </c>
      <c r="AD2279" s="2">
        <v>1</v>
      </c>
      <c r="AE2279" s="2" t="s">
        <v>94</v>
      </c>
      <c r="AF2279" s="2" t="s">
        <v>95</v>
      </c>
      <c r="AG2279" s="2" t="s">
        <v>14</v>
      </c>
      <c r="AH2279" s="2" t="s">
        <v>96</v>
      </c>
      <c r="AI2279" s="2"/>
      <c r="AJ2279" s="2" t="s">
        <v>134</v>
      </c>
      <c r="AK2279" s="2" t="s">
        <v>10</v>
      </c>
      <c r="AL2279" s="2" t="s">
        <v>10</v>
      </c>
      <c r="AM2279" s="2" t="s">
        <v>135</v>
      </c>
      <c r="AN2279" s="2" t="s">
        <v>1137</v>
      </c>
      <c r="AO2279" s="22">
        <v>0</v>
      </c>
      <c r="AP2279" s="22">
        <v>0</v>
      </c>
      <c r="AQ2279" s="22">
        <v>0</v>
      </c>
      <c r="AR2279" s="22">
        <v>0</v>
      </c>
      <c r="AS2279" s="25">
        <v>61000</v>
      </c>
      <c r="AT2279" s="25">
        <v>0</v>
      </c>
      <c r="AU2279" s="25">
        <v>69763.520000000004</v>
      </c>
      <c r="AV2279" s="25">
        <v>0</v>
      </c>
      <c r="AW2279" s="25">
        <v>61000</v>
      </c>
      <c r="AX2279" s="25">
        <v>69763.520000000004</v>
      </c>
      <c r="AY2279" s="25">
        <v>8763.52</v>
      </c>
    </row>
    <row r="2280" spans="2:51" hidden="1">
      <c r="B2280" s="5" t="s">
        <v>17</v>
      </c>
      <c r="C2280" s="2" t="s">
        <v>524</v>
      </c>
      <c r="D2280" s="2" t="s">
        <v>100</v>
      </c>
      <c r="E2280" s="2" t="s">
        <v>9153</v>
      </c>
      <c r="F2280" s="2" t="s">
        <v>88</v>
      </c>
      <c r="G2280" s="3">
        <v>46259</v>
      </c>
      <c r="H2280" s="2" t="s">
        <v>9632</v>
      </c>
      <c r="I2280" s="3">
        <v>46259</v>
      </c>
      <c r="J2280" s="2" t="s">
        <v>9633</v>
      </c>
      <c r="K2280" s="2" t="s">
        <v>89</v>
      </c>
      <c r="L2280" s="2"/>
      <c r="M2280" s="2" t="s">
        <v>90</v>
      </c>
      <c r="N2280" s="3"/>
      <c r="O2280" s="2"/>
      <c r="P2280" s="2"/>
      <c r="Q2280" s="2" t="s">
        <v>22</v>
      </c>
      <c r="R2280" s="2" t="s">
        <v>22</v>
      </c>
      <c r="S2280" s="2"/>
      <c r="T2280" s="3">
        <v>46259</v>
      </c>
      <c r="U2280" s="2" t="s">
        <v>9634</v>
      </c>
      <c r="V2280" s="2"/>
      <c r="W2280" s="2" t="s">
        <v>874</v>
      </c>
      <c r="X2280" s="2" t="s">
        <v>91</v>
      </c>
      <c r="Y2280" s="2" t="s">
        <v>875</v>
      </c>
      <c r="Z2280" s="2" t="s">
        <v>92</v>
      </c>
      <c r="AA2280" s="2" t="s">
        <v>90</v>
      </c>
      <c r="AB2280" s="2"/>
      <c r="AC2280" s="2" t="s">
        <v>114</v>
      </c>
      <c r="AD2280" s="2">
        <v>1</v>
      </c>
      <c r="AE2280" s="2" t="s">
        <v>94</v>
      </c>
      <c r="AF2280" s="2" t="s">
        <v>95</v>
      </c>
      <c r="AG2280" s="2" t="s">
        <v>14</v>
      </c>
      <c r="AH2280" s="2" t="s">
        <v>96</v>
      </c>
      <c r="AI2280" s="2"/>
      <c r="AJ2280" s="2" t="s">
        <v>123</v>
      </c>
      <c r="AK2280" s="2" t="s">
        <v>13</v>
      </c>
      <c r="AL2280" s="2" t="s">
        <v>13</v>
      </c>
      <c r="AM2280" s="2" t="s">
        <v>124</v>
      </c>
      <c r="AN2280" s="2" t="s">
        <v>9635</v>
      </c>
      <c r="AO2280" s="22">
        <v>0</v>
      </c>
      <c r="AP2280" s="22">
        <v>0</v>
      </c>
      <c r="AQ2280" s="22">
        <v>0</v>
      </c>
      <c r="AR2280" s="22">
        <v>0</v>
      </c>
      <c r="AS2280" s="25">
        <v>22000</v>
      </c>
      <c r="AT2280" s="25">
        <v>0</v>
      </c>
      <c r="AU2280" s="25">
        <v>25355.96</v>
      </c>
      <c r="AV2280" s="25">
        <v>0</v>
      </c>
      <c r="AW2280" s="25">
        <v>22000</v>
      </c>
      <c r="AX2280" s="25">
        <v>25355.96</v>
      </c>
      <c r="AY2280" s="25">
        <v>3355.96</v>
      </c>
    </row>
    <row r="2281" spans="2:51" hidden="1">
      <c r="B2281" s="5" t="s">
        <v>17</v>
      </c>
      <c r="C2281" s="2" t="s">
        <v>524</v>
      </c>
      <c r="D2281" s="2" t="s">
        <v>100</v>
      </c>
      <c r="E2281" s="2" t="s">
        <v>9153</v>
      </c>
      <c r="F2281" s="2" t="s">
        <v>88</v>
      </c>
      <c r="G2281" s="3">
        <v>46259</v>
      </c>
      <c r="H2281" s="2" t="s">
        <v>9636</v>
      </c>
      <c r="I2281" s="3">
        <v>46259</v>
      </c>
      <c r="J2281" s="2" t="s">
        <v>9637</v>
      </c>
      <c r="K2281" s="2" t="s">
        <v>89</v>
      </c>
      <c r="L2281" s="2"/>
      <c r="M2281" s="2" t="s">
        <v>90</v>
      </c>
      <c r="N2281" s="3"/>
      <c r="O2281" s="2"/>
      <c r="P2281" s="2"/>
      <c r="Q2281" s="2" t="s">
        <v>22</v>
      </c>
      <c r="R2281" s="2" t="s">
        <v>22</v>
      </c>
      <c r="S2281" s="2"/>
      <c r="T2281" s="3">
        <v>46259</v>
      </c>
      <c r="U2281" s="2" t="s">
        <v>9638</v>
      </c>
      <c r="V2281" s="2"/>
      <c r="W2281" s="2" t="s">
        <v>392</v>
      </c>
      <c r="X2281" s="2" t="s">
        <v>91</v>
      </c>
      <c r="Y2281" s="2" t="s">
        <v>333</v>
      </c>
      <c r="Z2281" s="2" t="s">
        <v>92</v>
      </c>
      <c r="AA2281" s="2" t="s">
        <v>90</v>
      </c>
      <c r="AB2281" s="2"/>
      <c r="AC2281" s="2" t="s">
        <v>114</v>
      </c>
      <c r="AD2281" s="2">
        <v>1</v>
      </c>
      <c r="AE2281" s="2" t="s">
        <v>94</v>
      </c>
      <c r="AF2281" s="2" t="s">
        <v>95</v>
      </c>
      <c r="AG2281" s="2" t="s">
        <v>14</v>
      </c>
      <c r="AH2281" s="2" t="s">
        <v>96</v>
      </c>
      <c r="AI2281" s="2"/>
      <c r="AJ2281" s="2" t="s">
        <v>236</v>
      </c>
      <c r="AK2281" s="2" t="s">
        <v>168</v>
      </c>
      <c r="AL2281" s="2" t="s">
        <v>168</v>
      </c>
      <c r="AM2281" s="2" t="s">
        <v>237</v>
      </c>
      <c r="AN2281" s="2" t="s">
        <v>9639</v>
      </c>
      <c r="AO2281" s="22">
        <v>0</v>
      </c>
      <c r="AP2281" s="22">
        <v>0</v>
      </c>
      <c r="AQ2281" s="22">
        <v>0</v>
      </c>
      <c r="AR2281" s="22">
        <v>0</v>
      </c>
      <c r="AS2281" s="25">
        <v>22000</v>
      </c>
      <c r="AT2281" s="25">
        <v>0</v>
      </c>
      <c r="AU2281" s="25">
        <v>25563.439999999999</v>
      </c>
      <c r="AV2281" s="25">
        <v>0</v>
      </c>
      <c r="AW2281" s="25">
        <v>22000</v>
      </c>
      <c r="AX2281" s="25">
        <v>25563.439999999999</v>
      </c>
      <c r="AY2281" s="25">
        <v>3563.44</v>
      </c>
    </row>
    <row r="2282" spans="2:51" hidden="1">
      <c r="B2282" s="5" t="s">
        <v>17</v>
      </c>
      <c r="C2282" s="2" t="s">
        <v>524</v>
      </c>
      <c r="D2282" s="2" t="s">
        <v>100</v>
      </c>
      <c r="E2282" s="2" t="s">
        <v>9153</v>
      </c>
      <c r="F2282" s="2" t="s">
        <v>88</v>
      </c>
      <c r="G2282" s="3">
        <v>46259</v>
      </c>
      <c r="H2282" s="2" t="s">
        <v>9640</v>
      </c>
      <c r="I2282" s="3">
        <v>46259</v>
      </c>
      <c r="J2282" s="2" t="s">
        <v>9641</v>
      </c>
      <c r="K2282" s="2" t="s">
        <v>89</v>
      </c>
      <c r="L2282" s="2"/>
      <c r="M2282" s="2" t="s">
        <v>90</v>
      </c>
      <c r="N2282" s="3"/>
      <c r="O2282" s="2"/>
      <c r="P2282" s="2"/>
      <c r="Q2282" s="2" t="s">
        <v>22</v>
      </c>
      <c r="R2282" s="2" t="s">
        <v>22</v>
      </c>
      <c r="S2282" s="2"/>
      <c r="T2282" s="3">
        <v>46259</v>
      </c>
      <c r="U2282" s="2" t="s">
        <v>9642</v>
      </c>
      <c r="V2282" s="2"/>
      <c r="W2282" s="2" t="s">
        <v>992</v>
      </c>
      <c r="X2282" s="2" t="s">
        <v>91</v>
      </c>
      <c r="Y2282" s="2" t="s">
        <v>993</v>
      </c>
      <c r="Z2282" s="2" t="s">
        <v>92</v>
      </c>
      <c r="AA2282" s="2" t="s">
        <v>90</v>
      </c>
      <c r="AB2282" s="2"/>
      <c r="AC2282" s="2" t="s">
        <v>114</v>
      </c>
      <c r="AD2282" s="2">
        <v>1</v>
      </c>
      <c r="AE2282" s="2" t="s">
        <v>94</v>
      </c>
      <c r="AF2282" s="2" t="s">
        <v>95</v>
      </c>
      <c r="AG2282" s="2" t="s">
        <v>14</v>
      </c>
      <c r="AH2282" s="2" t="s">
        <v>96</v>
      </c>
      <c r="AI2282" s="2"/>
      <c r="AJ2282" s="2" t="s">
        <v>140</v>
      </c>
      <c r="AK2282" s="2" t="s">
        <v>141</v>
      </c>
      <c r="AL2282" s="2" t="s">
        <v>141</v>
      </c>
      <c r="AM2282" s="2" t="s">
        <v>142</v>
      </c>
      <c r="AN2282" s="2" t="s">
        <v>9643</v>
      </c>
      <c r="AO2282" s="22">
        <v>0</v>
      </c>
      <c r="AP2282" s="22">
        <v>0</v>
      </c>
      <c r="AQ2282" s="22">
        <v>0</v>
      </c>
      <c r="AR2282" s="22">
        <v>0</v>
      </c>
      <c r="AS2282" s="25">
        <v>18000</v>
      </c>
      <c r="AT2282" s="25">
        <v>0</v>
      </c>
      <c r="AU2282" s="25">
        <v>19306.41</v>
      </c>
      <c r="AV2282" s="25">
        <v>0</v>
      </c>
      <c r="AW2282" s="25">
        <v>18000</v>
      </c>
      <c r="AX2282" s="25">
        <v>19306.41</v>
      </c>
      <c r="AY2282" s="25">
        <v>1306.4100000000001</v>
      </c>
    </row>
    <row r="2283" spans="2:51" hidden="1">
      <c r="B2283" s="5" t="s">
        <v>17</v>
      </c>
      <c r="C2283" s="2" t="s">
        <v>524</v>
      </c>
      <c r="D2283" s="2" t="s">
        <v>100</v>
      </c>
      <c r="E2283" s="2" t="s">
        <v>9153</v>
      </c>
      <c r="F2283" s="2" t="s">
        <v>88</v>
      </c>
      <c r="G2283" s="3">
        <v>46259</v>
      </c>
      <c r="H2283" s="2" t="s">
        <v>9644</v>
      </c>
      <c r="I2283" s="3">
        <v>46259</v>
      </c>
      <c r="J2283" s="2" t="s">
        <v>9645</v>
      </c>
      <c r="K2283" s="2" t="s">
        <v>89</v>
      </c>
      <c r="L2283" s="2"/>
      <c r="M2283" s="2" t="s">
        <v>90</v>
      </c>
      <c r="N2283" s="3"/>
      <c r="O2283" s="2"/>
      <c r="P2283" s="2"/>
      <c r="Q2283" s="2" t="s">
        <v>22</v>
      </c>
      <c r="R2283" s="2" t="s">
        <v>22</v>
      </c>
      <c r="S2283" s="2"/>
      <c r="T2283" s="3">
        <v>46259</v>
      </c>
      <c r="U2283" s="2" t="s">
        <v>9646</v>
      </c>
      <c r="V2283" s="2"/>
      <c r="W2283" s="2" t="s">
        <v>9647</v>
      </c>
      <c r="X2283" s="2" t="s">
        <v>91</v>
      </c>
      <c r="Y2283" s="2" t="s">
        <v>936</v>
      </c>
      <c r="Z2283" s="2" t="s">
        <v>92</v>
      </c>
      <c r="AA2283" s="2" t="s">
        <v>90</v>
      </c>
      <c r="AB2283" s="2"/>
      <c r="AC2283" s="2" t="s">
        <v>114</v>
      </c>
      <c r="AD2283" s="2">
        <v>1</v>
      </c>
      <c r="AE2283" s="2" t="s">
        <v>94</v>
      </c>
      <c r="AF2283" s="2" t="s">
        <v>95</v>
      </c>
      <c r="AG2283" s="2" t="s">
        <v>14</v>
      </c>
      <c r="AH2283" s="2" t="s">
        <v>96</v>
      </c>
      <c r="AI2283" s="2"/>
      <c r="AJ2283" s="2" t="s">
        <v>209</v>
      </c>
      <c r="AK2283" s="2" t="s">
        <v>201</v>
      </c>
      <c r="AL2283" s="2" t="s">
        <v>201</v>
      </c>
      <c r="AM2283" s="2" t="s">
        <v>210</v>
      </c>
      <c r="AN2283" s="2" t="s">
        <v>9639</v>
      </c>
      <c r="AO2283" s="22">
        <v>0</v>
      </c>
      <c r="AP2283" s="22">
        <v>0</v>
      </c>
      <c r="AQ2283" s="22">
        <v>0</v>
      </c>
      <c r="AR2283" s="22">
        <v>0</v>
      </c>
      <c r="AS2283" s="25">
        <v>20000</v>
      </c>
      <c r="AT2283" s="25">
        <v>0</v>
      </c>
      <c r="AU2283" s="25">
        <v>22370.38</v>
      </c>
      <c r="AV2283" s="25">
        <v>0</v>
      </c>
      <c r="AW2283" s="25">
        <v>20000</v>
      </c>
      <c r="AX2283" s="25">
        <v>22370.38</v>
      </c>
      <c r="AY2283" s="25">
        <v>2370.38</v>
      </c>
    </row>
    <row r="2284" spans="2:51">
      <c r="B2284" s="5" t="s">
        <v>17</v>
      </c>
      <c r="C2284" s="2" t="s">
        <v>524</v>
      </c>
      <c r="D2284" s="2" t="s">
        <v>100</v>
      </c>
      <c r="E2284" s="2" t="s">
        <v>9648</v>
      </c>
      <c r="F2284" s="2" t="s">
        <v>88</v>
      </c>
      <c r="G2284" s="3">
        <v>46259</v>
      </c>
      <c r="H2284" s="2" t="s">
        <v>9649</v>
      </c>
      <c r="I2284" s="3">
        <v>46259</v>
      </c>
      <c r="J2284" s="2" t="s">
        <v>9650</v>
      </c>
      <c r="K2284" s="2" t="s">
        <v>208</v>
      </c>
      <c r="L2284" s="2"/>
      <c r="M2284" s="2" t="s">
        <v>90</v>
      </c>
      <c r="N2284" s="3"/>
      <c r="O2284" s="2"/>
      <c r="P2284" s="2"/>
      <c r="Q2284" s="2" t="s">
        <v>22</v>
      </c>
      <c r="R2284" s="2" t="s">
        <v>22</v>
      </c>
      <c r="S2284" s="2"/>
      <c r="T2284" s="3">
        <v>46259</v>
      </c>
      <c r="U2284" s="2" t="s">
        <v>9651</v>
      </c>
      <c r="V2284" s="2"/>
      <c r="W2284" s="2" t="s">
        <v>804</v>
      </c>
      <c r="X2284" s="2" t="s">
        <v>91</v>
      </c>
      <c r="Y2284" s="2" t="s">
        <v>805</v>
      </c>
      <c r="Z2284" s="2" t="s">
        <v>149</v>
      </c>
      <c r="AA2284" s="2" t="s">
        <v>90</v>
      </c>
      <c r="AB2284" s="2"/>
      <c r="AC2284" s="2" t="s">
        <v>114</v>
      </c>
      <c r="AD2284" s="2">
        <v>1</v>
      </c>
      <c r="AE2284" s="2" t="s">
        <v>189</v>
      </c>
      <c r="AF2284" s="2" t="s">
        <v>190</v>
      </c>
      <c r="AG2284" s="2" t="s">
        <v>14</v>
      </c>
      <c r="AH2284" s="2" t="s">
        <v>191</v>
      </c>
      <c r="AI2284" s="2"/>
      <c r="AJ2284" s="2" t="s">
        <v>801</v>
      </c>
      <c r="AK2284" s="2" t="s">
        <v>802</v>
      </c>
      <c r="AL2284" s="2" t="s">
        <v>802</v>
      </c>
      <c r="AM2284" s="2" t="s">
        <v>803</v>
      </c>
      <c r="AN2284" s="2" t="s">
        <v>9652</v>
      </c>
      <c r="AO2284" s="22">
        <v>0</v>
      </c>
      <c r="AP2284" s="22">
        <v>1194</v>
      </c>
      <c r="AQ2284" s="22">
        <v>1194</v>
      </c>
      <c r="AR2284" s="22">
        <v>0</v>
      </c>
      <c r="AS2284" s="25">
        <v>43288.97</v>
      </c>
      <c r="AT2284" s="25">
        <v>66.59</v>
      </c>
      <c r="AU2284" s="25">
        <v>39332.46</v>
      </c>
      <c r="AV2284" s="25">
        <v>0</v>
      </c>
      <c r="AW2284" s="25">
        <v>43222.38</v>
      </c>
      <c r="AX2284" s="25">
        <v>39332.46</v>
      </c>
      <c r="AY2284" s="25">
        <v>-3889.92</v>
      </c>
    </row>
    <row r="2285" spans="2:51">
      <c r="B2285" s="5" t="s">
        <v>17</v>
      </c>
      <c r="C2285" s="2" t="s">
        <v>524</v>
      </c>
      <c r="D2285" s="2" t="s">
        <v>100</v>
      </c>
      <c r="E2285" s="2" t="s">
        <v>9648</v>
      </c>
      <c r="F2285" s="2" t="s">
        <v>88</v>
      </c>
      <c r="G2285" s="3">
        <v>46259</v>
      </c>
      <c r="H2285" s="2" t="s">
        <v>9653</v>
      </c>
      <c r="I2285" s="3">
        <v>46259</v>
      </c>
      <c r="J2285" s="2" t="s">
        <v>9654</v>
      </c>
      <c r="K2285" s="2" t="s">
        <v>208</v>
      </c>
      <c r="L2285" s="2"/>
      <c r="M2285" s="2" t="s">
        <v>90</v>
      </c>
      <c r="N2285" s="3"/>
      <c r="O2285" s="2"/>
      <c r="P2285" s="2"/>
      <c r="Q2285" s="2" t="s">
        <v>22</v>
      </c>
      <c r="R2285" s="2" t="s">
        <v>22</v>
      </c>
      <c r="S2285" s="2"/>
      <c r="T2285" s="3">
        <v>46259</v>
      </c>
      <c r="U2285" s="2" t="s">
        <v>9655</v>
      </c>
      <c r="V2285" s="2"/>
      <c r="W2285" s="2" t="s">
        <v>332</v>
      </c>
      <c r="X2285" s="2" t="s">
        <v>91</v>
      </c>
      <c r="Y2285" s="2" t="s">
        <v>333</v>
      </c>
      <c r="Z2285" s="2" t="s">
        <v>149</v>
      </c>
      <c r="AA2285" s="2" t="s">
        <v>90</v>
      </c>
      <c r="AB2285" s="2"/>
      <c r="AC2285" s="2" t="s">
        <v>114</v>
      </c>
      <c r="AD2285" s="2">
        <v>1</v>
      </c>
      <c r="AE2285" s="2" t="s">
        <v>189</v>
      </c>
      <c r="AF2285" s="2" t="s">
        <v>190</v>
      </c>
      <c r="AG2285" s="2" t="s">
        <v>14</v>
      </c>
      <c r="AH2285" s="2" t="s">
        <v>191</v>
      </c>
      <c r="AI2285" s="2"/>
      <c r="AJ2285" s="2" t="s">
        <v>176</v>
      </c>
      <c r="AK2285" s="2" t="s">
        <v>177</v>
      </c>
      <c r="AL2285" s="2" t="s">
        <v>177</v>
      </c>
      <c r="AM2285" s="2" t="s">
        <v>178</v>
      </c>
      <c r="AN2285" s="2" t="s">
        <v>9656</v>
      </c>
      <c r="AO2285" s="22">
        <v>0</v>
      </c>
      <c r="AP2285" s="22">
        <v>1062</v>
      </c>
      <c r="AQ2285" s="22">
        <v>1062</v>
      </c>
      <c r="AR2285" s="22">
        <v>0</v>
      </c>
      <c r="AS2285" s="25">
        <v>39729.040000000001</v>
      </c>
      <c r="AT2285" s="25">
        <v>0</v>
      </c>
      <c r="AU2285" s="25">
        <v>34282.89</v>
      </c>
      <c r="AV2285" s="25">
        <v>0</v>
      </c>
      <c r="AW2285" s="25">
        <v>39729.040000000001</v>
      </c>
      <c r="AX2285" s="25">
        <v>34282.89</v>
      </c>
      <c r="AY2285" s="25">
        <v>-5446.15</v>
      </c>
    </row>
    <row r="2286" spans="2:51" hidden="1">
      <c r="B2286" s="5" t="s">
        <v>17</v>
      </c>
      <c r="C2286" s="2" t="s">
        <v>524</v>
      </c>
      <c r="D2286" s="2" t="s">
        <v>100</v>
      </c>
      <c r="E2286" s="2" t="s">
        <v>9153</v>
      </c>
      <c r="F2286" s="2" t="s">
        <v>88</v>
      </c>
      <c r="G2286" s="3">
        <v>46259</v>
      </c>
      <c r="H2286" s="2" t="s">
        <v>9657</v>
      </c>
      <c r="I2286" s="3">
        <v>46259</v>
      </c>
      <c r="J2286" s="2" t="s">
        <v>9658</v>
      </c>
      <c r="K2286" s="2" t="s">
        <v>89</v>
      </c>
      <c r="L2286" s="2"/>
      <c r="M2286" s="2" t="s">
        <v>90</v>
      </c>
      <c r="N2286" s="3"/>
      <c r="O2286" s="2"/>
      <c r="P2286" s="2"/>
      <c r="Q2286" s="2" t="s">
        <v>22</v>
      </c>
      <c r="R2286" s="2" t="s">
        <v>22</v>
      </c>
      <c r="S2286" s="2"/>
      <c r="T2286" s="3">
        <v>46259</v>
      </c>
      <c r="U2286" s="2" t="s">
        <v>9659</v>
      </c>
      <c r="V2286" s="2"/>
      <c r="W2286" s="2" t="s">
        <v>859</v>
      </c>
      <c r="X2286" s="2" t="s">
        <v>113</v>
      </c>
      <c r="Y2286" s="2" t="s">
        <v>860</v>
      </c>
      <c r="Z2286" s="2" t="s">
        <v>92</v>
      </c>
      <c r="AA2286" s="2" t="s">
        <v>90</v>
      </c>
      <c r="AB2286" s="2"/>
      <c r="AC2286" s="2" t="s">
        <v>114</v>
      </c>
      <c r="AD2286" s="2">
        <v>1</v>
      </c>
      <c r="AE2286" s="2" t="s">
        <v>94</v>
      </c>
      <c r="AF2286" s="2" t="s">
        <v>95</v>
      </c>
      <c r="AG2286" s="2" t="s">
        <v>14</v>
      </c>
      <c r="AH2286" s="2" t="s">
        <v>96</v>
      </c>
      <c r="AI2286" s="2"/>
      <c r="AJ2286" s="2" t="s">
        <v>236</v>
      </c>
      <c r="AK2286" s="2" t="s">
        <v>168</v>
      </c>
      <c r="AL2286" s="2" t="s">
        <v>168</v>
      </c>
      <c r="AM2286" s="2" t="s">
        <v>237</v>
      </c>
      <c r="AN2286" s="2" t="s">
        <v>9660</v>
      </c>
      <c r="AO2286" s="22">
        <v>0</v>
      </c>
      <c r="AP2286" s="22">
        <v>0</v>
      </c>
      <c r="AQ2286" s="22">
        <v>0</v>
      </c>
      <c r="AR2286" s="22">
        <v>0</v>
      </c>
      <c r="AS2286" s="25">
        <v>21000</v>
      </c>
      <c r="AT2286" s="25">
        <v>0</v>
      </c>
      <c r="AU2286" s="25">
        <v>24620.959999999999</v>
      </c>
      <c r="AV2286" s="25">
        <v>0</v>
      </c>
      <c r="AW2286" s="25">
        <v>21000</v>
      </c>
      <c r="AX2286" s="25">
        <v>24620.959999999999</v>
      </c>
      <c r="AY2286" s="25">
        <v>3620.96</v>
      </c>
    </row>
    <row r="2287" spans="2:51" hidden="1">
      <c r="B2287" s="5" t="s">
        <v>17</v>
      </c>
      <c r="C2287" s="2" t="s">
        <v>524</v>
      </c>
      <c r="D2287" s="2"/>
      <c r="E2287" s="2" t="s">
        <v>9153</v>
      </c>
      <c r="F2287" s="2" t="s">
        <v>88</v>
      </c>
      <c r="G2287" s="3">
        <v>46259</v>
      </c>
      <c r="H2287" s="2" t="s">
        <v>9661</v>
      </c>
      <c r="I2287" s="3">
        <v>46259</v>
      </c>
      <c r="J2287" s="2" t="s">
        <v>9662</v>
      </c>
      <c r="K2287" s="2" t="s">
        <v>89</v>
      </c>
      <c r="L2287" s="2"/>
      <c r="M2287" s="2" t="s">
        <v>90</v>
      </c>
      <c r="N2287" s="3"/>
      <c r="O2287" s="2"/>
      <c r="P2287" s="2"/>
      <c r="Q2287" s="2" t="s">
        <v>22</v>
      </c>
      <c r="R2287" s="2" t="s">
        <v>22</v>
      </c>
      <c r="S2287" s="2"/>
      <c r="T2287" s="3">
        <v>46259</v>
      </c>
      <c r="U2287" s="2" t="s">
        <v>9663</v>
      </c>
      <c r="V2287" s="2"/>
      <c r="W2287" s="2" t="s">
        <v>674</v>
      </c>
      <c r="X2287" s="2" t="s">
        <v>113</v>
      </c>
      <c r="Y2287" s="2" t="s">
        <v>650</v>
      </c>
      <c r="Z2287" s="2" t="s">
        <v>92</v>
      </c>
      <c r="AA2287" s="2" t="s">
        <v>90</v>
      </c>
      <c r="AB2287" s="2"/>
      <c r="AC2287" s="2" t="s">
        <v>114</v>
      </c>
      <c r="AD2287" s="2">
        <v>1</v>
      </c>
      <c r="AE2287" s="2" t="s">
        <v>94</v>
      </c>
      <c r="AF2287" s="2" t="s">
        <v>95</v>
      </c>
      <c r="AG2287" s="2" t="s">
        <v>14</v>
      </c>
      <c r="AH2287" s="2" t="s">
        <v>96</v>
      </c>
      <c r="AI2287" s="2"/>
      <c r="AJ2287" s="2" t="s">
        <v>306</v>
      </c>
      <c r="AK2287" s="2" t="s">
        <v>167</v>
      </c>
      <c r="AL2287" s="2" t="s">
        <v>167</v>
      </c>
      <c r="AM2287" s="2" t="s">
        <v>307</v>
      </c>
      <c r="AN2287" s="2" t="s">
        <v>799</v>
      </c>
      <c r="AO2287" s="22">
        <v>0</v>
      </c>
      <c r="AP2287" s="22">
        <v>0</v>
      </c>
      <c r="AQ2287" s="22">
        <v>0</v>
      </c>
      <c r="AR2287" s="22">
        <v>0</v>
      </c>
      <c r="AS2287" s="25">
        <v>76000</v>
      </c>
      <c r="AT2287" s="25">
        <v>0</v>
      </c>
      <c r="AU2287" s="25">
        <v>82284.92</v>
      </c>
      <c r="AV2287" s="25">
        <v>0</v>
      </c>
      <c r="AW2287" s="25">
        <v>76000</v>
      </c>
      <c r="AX2287" s="25">
        <v>82284.92</v>
      </c>
      <c r="AY2287" s="25">
        <v>6284.92</v>
      </c>
    </row>
    <row r="2288" spans="2:51" hidden="1">
      <c r="B2288" s="5" t="s">
        <v>17</v>
      </c>
      <c r="C2288" s="2" t="s">
        <v>524</v>
      </c>
      <c r="D2288" s="2" t="s">
        <v>100</v>
      </c>
      <c r="E2288" s="2" t="s">
        <v>9648</v>
      </c>
      <c r="F2288" s="2" t="s">
        <v>88</v>
      </c>
      <c r="G2288" s="3">
        <v>46259</v>
      </c>
      <c r="H2288" s="2" t="s">
        <v>9664</v>
      </c>
      <c r="I2288" s="3">
        <v>46259</v>
      </c>
      <c r="J2288" s="2" t="s">
        <v>9665</v>
      </c>
      <c r="K2288" s="2" t="s">
        <v>208</v>
      </c>
      <c r="L2288" s="2"/>
      <c r="M2288" s="2" t="s">
        <v>90</v>
      </c>
      <c r="N2288" s="3"/>
      <c r="O2288" s="2"/>
      <c r="P2288" s="2"/>
      <c r="Q2288" s="2" t="s">
        <v>22</v>
      </c>
      <c r="R2288" s="2" t="s">
        <v>22</v>
      </c>
      <c r="S2288" s="2"/>
      <c r="T2288" s="3">
        <v>46259</v>
      </c>
      <c r="U2288" s="2" t="s">
        <v>9666</v>
      </c>
      <c r="V2288" s="2"/>
      <c r="W2288" s="2" t="s">
        <v>663</v>
      </c>
      <c r="X2288" s="2" t="s">
        <v>113</v>
      </c>
      <c r="Y2288" s="2" t="s">
        <v>652</v>
      </c>
      <c r="Z2288" s="2" t="s">
        <v>92</v>
      </c>
      <c r="AA2288" s="2" t="s">
        <v>90</v>
      </c>
      <c r="AB2288" s="2"/>
      <c r="AC2288" s="2" t="s">
        <v>114</v>
      </c>
      <c r="AD2288" s="2">
        <v>1</v>
      </c>
      <c r="AE2288" s="2" t="s">
        <v>189</v>
      </c>
      <c r="AF2288" s="2" t="s">
        <v>190</v>
      </c>
      <c r="AG2288" s="2" t="s">
        <v>14</v>
      </c>
      <c r="AH2288" s="2" t="s">
        <v>191</v>
      </c>
      <c r="AI2288" s="2"/>
      <c r="AJ2288" s="2" t="s">
        <v>123</v>
      </c>
      <c r="AK2288" s="2" t="s">
        <v>13</v>
      </c>
      <c r="AL2288" s="2" t="s">
        <v>13</v>
      </c>
      <c r="AM2288" s="2" t="s">
        <v>124</v>
      </c>
      <c r="AN2288" s="2" t="s">
        <v>9667</v>
      </c>
      <c r="AO2288" s="22">
        <v>0</v>
      </c>
      <c r="AP2288" s="22">
        <v>0</v>
      </c>
      <c r="AQ2288" s="22">
        <v>0</v>
      </c>
      <c r="AR2288" s="22">
        <v>0</v>
      </c>
      <c r="AS2288" s="25">
        <v>24000</v>
      </c>
      <c r="AT2288" s="25">
        <v>0</v>
      </c>
      <c r="AU2288" s="25">
        <v>26890.76</v>
      </c>
      <c r="AV2288" s="25">
        <v>0</v>
      </c>
      <c r="AW2288" s="25">
        <v>24000</v>
      </c>
      <c r="AX2288" s="25">
        <v>26890.76</v>
      </c>
      <c r="AY2288" s="25">
        <v>2890.76</v>
      </c>
    </row>
    <row r="2289" spans="2:51" hidden="1">
      <c r="B2289" s="5" t="s">
        <v>18</v>
      </c>
      <c r="C2289" s="2" t="s">
        <v>107</v>
      </c>
      <c r="D2289" s="2" t="s">
        <v>100</v>
      </c>
      <c r="E2289" s="2"/>
      <c r="F2289" s="2" t="s">
        <v>88</v>
      </c>
      <c r="G2289" s="3">
        <v>46260</v>
      </c>
      <c r="H2289" s="2" t="s">
        <v>9668</v>
      </c>
      <c r="I2289" s="3">
        <v>46260</v>
      </c>
      <c r="J2289" s="2" t="s">
        <v>9669</v>
      </c>
      <c r="K2289" s="2"/>
      <c r="L2289" s="2"/>
      <c r="M2289" s="2" t="s">
        <v>90</v>
      </c>
      <c r="N2289" s="3"/>
      <c r="O2289" s="2"/>
      <c r="P2289" s="2"/>
      <c r="Q2289" s="2" t="s">
        <v>537</v>
      </c>
      <c r="R2289" s="2" t="s">
        <v>537</v>
      </c>
      <c r="S2289" s="2"/>
      <c r="T2289" s="3"/>
      <c r="U2289" s="2"/>
      <c r="V2289" s="2"/>
      <c r="W2289" s="2" t="s">
        <v>532</v>
      </c>
      <c r="X2289" s="2" t="s">
        <v>151</v>
      </c>
      <c r="Y2289" s="2" t="s">
        <v>262</v>
      </c>
      <c r="Z2289" s="2" t="s">
        <v>92</v>
      </c>
      <c r="AA2289" s="2" t="s">
        <v>90</v>
      </c>
      <c r="AB2289" s="2"/>
      <c r="AC2289" s="2" t="s">
        <v>93</v>
      </c>
      <c r="AD2289" s="2">
        <v>1</v>
      </c>
      <c r="AE2289" s="2" t="s">
        <v>108</v>
      </c>
      <c r="AF2289" s="2" t="s">
        <v>109</v>
      </c>
      <c r="AG2289" s="2" t="s">
        <v>103</v>
      </c>
      <c r="AH2289" s="2" t="s">
        <v>106</v>
      </c>
      <c r="AI2289" s="2" t="s">
        <v>109</v>
      </c>
      <c r="AJ2289" s="2" t="s">
        <v>110</v>
      </c>
      <c r="AK2289" s="2" t="s">
        <v>111</v>
      </c>
      <c r="AL2289" s="2" t="s">
        <v>103</v>
      </c>
      <c r="AM2289" s="2" t="s">
        <v>104</v>
      </c>
      <c r="AN2289" s="2" t="s">
        <v>9670</v>
      </c>
      <c r="AO2289" s="22">
        <v>0</v>
      </c>
      <c r="AP2289" s="22">
        <v>0</v>
      </c>
      <c r="AQ2289" s="22">
        <v>0</v>
      </c>
      <c r="AR2289" s="22">
        <v>0</v>
      </c>
      <c r="AS2289" s="25">
        <v>59100</v>
      </c>
      <c r="AT2289" s="25">
        <v>0</v>
      </c>
      <c r="AU2289" s="25">
        <v>69240.479999999996</v>
      </c>
      <c r="AV2289" s="25">
        <v>0</v>
      </c>
      <c r="AW2289" s="25">
        <v>59100</v>
      </c>
      <c r="AX2289" s="25">
        <v>69240.479999999996</v>
      </c>
      <c r="AY2289" s="25">
        <v>10140.48</v>
      </c>
    </row>
    <row r="2290" spans="2:51" hidden="1">
      <c r="B2290" s="5" t="s">
        <v>18</v>
      </c>
      <c r="C2290" s="2" t="s">
        <v>107</v>
      </c>
      <c r="D2290" s="2" t="s">
        <v>100</v>
      </c>
      <c r="E2290" s="2"/>
      <c r="F2290" s="2" t="s">
        <v>88</v>
      </c>
      <c r="G2290" s="3">
        <v>46260</v>
      </c>
      <c r="H2290" s="2" t="s">
        <v>9671</v>
      </c>
      <c r="I2290" s="3">
        <v>46260</v>
      </c>
      <c r="J2290" s="2" t="s">
        <v>9672</v>
      </c>
      <c r="K2290" s="2"/>
      <c r="L2290" s="2"/>
      <c r="M2290" s="2" t="s">
        <v>90</v>
      </c>
      <c r="N2290" s="3"/>
      <c r="O2290" s="2"/>
      <c r="P2290" s="2"/>
      <c r="Q2290" s="2" t="s">
        <v>537</v>
      </c>
      <c r="R2290" s="2" t="s">
        <v>537</v>
      </c>
      <c r="S2290" s="2"/>
      <c r="T2290" s="3"/>
      <c r="U2290" s="2"/>
      <c r="V2290" s="2"/>
      <c r="W2290" s="2" t="s">
        <v>376</v>
      </c>
      <c r="X2290" s="2" t="s">
        <v>91</v>
      </c>
      <c r="Y2290" s="2" t="s">
        <v>377</v>
      </c>
      <c r="Z2290" s="2" t="s">
        <v>92</v>
      </c>
      <c r="AA2290" s="2" t="s">
        <v>90</v>
      </c>
      <c r="AB2290" s="2"/>
      <c r="AC2290" s="2" t="s">
        <v>93</v>
      </c>
      <c r="AD2290" s="2">
        <v>1</v>
      </c>
      <c r="AE2290" s="2" t="s">
        <v>108</v>
      </c>
      <c r="AF2290" s="2" t="s">
        <v>109</v>
      </c>
      <c r="AG2290" s="2" t="s">
        <v>103</v>
      </c>
      <c r="AH2290" s="2" t="s">
        <v>106</v>
      </c>
      <c r="AI2290" s="2" t="s">
        <v>109</v>
      </c>
      <c r="AJ2290" s="2" t="s">
        <v>110</v>
      </c>
      <c r="AK2290" s="2" t="s">
        <v>111</v>
      </c>
      <c r="AL2290" s="2" t="s">
        <v>103</v>
      </c>
      <c r="AM2290" s="2" t="s">
        <v>104</v>
      </c>
      <c r="AN2290" s="2" t="s">
        <v>9673</v>
      </c>
      <c r="AO2290" s="22">
        <v>0</v>
      </c>
      <c r="AP2290" s="22">
        <v>0</v>
      </c>
      <c r="AQ2290" s="22">
        <v>0</v>
      </c>
      <c r="AR2290" s="22">
        <v>0</v>
      </c>
      <c r="AS2290" s="25">
        <v>25300</v>
      </c>
      <c r="AT2290" s="25">
        <v>0</v>
      </c>
      <c r="AU2290" s="25">
        <v>30834.77</v>
      </c>
      <c r="AV2290" s="25">
        <v>0</v>
      </c>
      <c r="AW2290" s="25">
        <v>25300</v>
      </c>
      <c r="AX2290" s="25">
        <v>30834.77</v>
      </c>
      <c r="AY2290" s="25">
        <v>5534.77</v>
      </c>
    </row>
    <row r="2291" spans="2:51" hidden="1">
      <c r="B2291" s="5" t="s">
        <v>18</v>
      </c>
      <c r="C2291" s="2" t="s">
        <v>107</v>
      </c>
      <c r="D2291" s="2" t="s">
        <v>100</v>
      </c>
      <c r="E2291" s="2"/>
      <c r="F2291" s="2" t="s">
        <v>88</v>
      </c>
      <c r="G2291" s="3">
        <v>46260</v>
      </c>
      <c r="H2291" s="2" t="s">
        <v>9674</v>
      </c>
      <c r="I2291" s="3">
        <v>46260</v>
      </c>
      <c r="J2291" s="2" t="s">
        <v>9675</v>
      </c>
      <c r="K2291" s="2"/>
      <c r="L2291" s="2"/>
      <c r="M2291" s="2" t="s">
        <v>90</v>
      </c>
      <c r="N2291" s="3"/>
      <c r="O2291" s="2"/>
      <c r="P2291" s="2"/>
      <c r="Q2291" s="2" t="s">
        <v>537</v>
      </c>
      <c r="R2291" s="2" t="s">
        <v>537</v>
      </c>
      <c r="S2291" s="2"/>
      <c r="T2291" s="3"/>
      <c r="U2291" s="2"/>
      <c r="V2291" s="2"/>
      <c r="W2291" s="2" t="s">
        <v>734</v>
      </c>
      <c r="X2291" s="2" t="s">
        <v>151</v>
      </c>
      <c r="Y2291" s="2" t="s">
        <v>360</v>
      </c>
      <c r="Z2291" s="2" t="s">
        <v>92</v>
      </c>
      <c r="AA2291" s="2" t="s">
        <v>90</v>
      </c>
      <c r="AB2291" s="2"/>
      <c r="AC2291" s="2" t="s">
        <v>93</v>
      </c>
      <c r="AD2291" s="2">
        <v>1</v>
      </c>
      <c r="AE2291" s="2" t="s">
        <v>108</v>
      </c>
      <c r="AF2291" s="2" t="s">
        <v>109</v>
      </c>
      <c r="AG2291" s="2" t="s">
        <v>103</v>
      </c>
      <c r="AH2291" s="2" t="s">
        <v>106</v>
      </c>
      <c r="AI2291" s="2" t="s">
        <v>109</v>
      </c>
      <c r="AJ2291" s="2" t="s">
        <v>110</v>
      </c>
      <c r="AK2291" s="2" t="s">
        <v>111</v>
      </c>
      <c r="AL2291" s="2" t="s">
        <v>103</v>
      </c>
      <c r="AM2291" s="2" t="s">
        <v>104</v>
      </c>
      <c r="AN2291" s="2" t="s">
        <v>9676</v>
      </c>
      <c r="AO2291" s="22">
        <v>0</v>
      </c>
      <c r="AP2291" s="22">
        <v>0</v>
      </c>
      <c r="AQ2291" s="22">
        <v>0</v>
      </c>
      <c r="AR2291" s="22">
        <v>0</v>
      </c>
      <c r="AS2291" s="25">
        <v>84600</v>
      </c>
      <c r="AT2291" s="25">
        <v>0</v>
      </c>
      <c r="AU2291" s="25">
        <v>99808.69</v>
      </c>
      <c r="AV2291" s="25">
        <v>0</v>
      </c>
      <c r="AW2291" s="25">
        <v>84600</v>
      </c>
      <c r="AX2291" s="25">
        <v>99808.69</v>
      </c>
      <c r="AY2291" s="25">
        <v>15208.69</v>
      </c>
    </row>
    <row r="2292" spans="2:51" hidden="1">
      <c r="B2292" s="5" t="s">
        <v>18</v>
      </c>
      <c r="C2292" s="2" t="s">
        <v>107</v>
      </c>
      <c r="D2292" s="2" t="s">
        <v>100</v>
      </c>
      <c r="E2292" s="2"/>
      <c r="F2292" s="2" t="s">
        <v>88</v>
      </c>
      <c r="G2292" s="3">
        <v>46260</v>
      </c>
      <c r="H2292" s="2" t="s">
        <v>9677</v>
      </c>
      <c r="I2292" s="3">
        <v>46260</v>
      </c>
      <c r="J2292" s="2" t="s">
        <v>9678</v>
      </c>
      <c r="K2292" s="2"/>
      <c r="L2292" s="2"/>
      <c r="M2292" s="2" t="s">
        <v>90</v>
      </c>
      <c r="N2292" s="3"/>
      <c r="O2292" s="2"/>
      <c r="P2292" s="2"/>
      <c r="Q2292" s="2" t="s">
        <v>537</v>
      </c>
      <c r="R2292" s="2" t="s">
        <v>537</v>
      </c>
      <c r="S2292" s="2"/>
      <c r="T2292" s="3"/>
      <c r="U2292" s="2"/>
      <c r="V2292" s="2"/>
      <c r="W2292" s="2" t="s">
        <v>1007</v>
      </c>
      <c r="X2292" s="2" t="s">
        <v>151</v>
      </c>
      <c r="Y2292" s="2" t="s">
        <v>756</v>
      </c>
      <c r="Z2292" s="2" t="s">
        <v>92</v>
      </c>
      <c r="AA2292" s="2" t="s">
        <v>90</v>
      </c>
      <c r="AB2292" s="2"/>
      <c r="AC2292" s="2" t="s">
        <v>93</v>
      </c>
      <c r="AD2292" s="2">
        <v>1</v>
      </c>
      <c r="AE2292" s="2" t="s">
        <v>108</v>
      </c>
      <c r="AF2292" s="2" t="s">
        <v>109</v>
      </c>
      <c r="AG2292" s="2" t="s">
        <v>103</v>
      </c>
      <c r="AH2292" s="2" t="s">
        <v>106</v>
      </c>
      <c r="AI2292" s="2" t="s">
        <v>109</v>
      </c>
      <c r="AJ2292" s="2" t="s">
        <v>110</v>
      </c>
      <c r="AK2292" s="2" t="s">
        <v>111</v>
      </c>
      <c r="AL2292" s="2" t="s">
        <v>103</v>
      </c>
      <c r="AM2292" s="2" t="s">
        <v>104</v>
      </c>
      <c r="AN2292" s="2" t="s">
        <v>9679</v>
      </c>
      <c r="AO2292" s="22">
        <v>0</v>
      </c>
      <c r="AP2292" s="22">
        <v>0</v>
      </c>
      <c r="AQ2292" s="22">
        <v>0</v>
      </c>
      <c r="AR2292" s="22">
        <v>0</v>
      </c>
      <c r="AS2292" s="25">
        <v>17000</v>
      </c>
      <c r="AT2292" s="25">
        <v>0</v>
      </c>
      <c r="AU2292" s="25">
        <v>19744.91</v>
      </c>
      <c r="AV2292" s="25">
        <v>0</v>
      </c>
      <c r="AW2292" s="25">
        <v>17000</v>
      </c>
      <c r="AX2292" s="25">
        <v>19744.91</v>
      </c>
      <c r="AY2292" s="25">
        <v>2744.91</v>
      </c>
    </row>
    <row r="2293" spans="2:51" hidden="1">
      <c r="B2293" s="5" t="s">
        <v>18</v>
      </c>
      <c r="C2293" s="2" t="s">
        <v>99</v>
      </c>
      <c r="D2293" s="2"/>
      <c r="E2293" s="2" t="s">
        <v>2806</v>
      </c>
      <c r="F2293" s="2"/>
      <c r="G2293" s="3">
        <v>46260</v>
      </c>
      <c r="H2293" s="2" t="s">
        <v>9680</v>
      </c>
      <c r="I2293" s="3">
        <v>46260</v>
      </c>
      <c r="J2293" s="2" t="s">
        <v>9681</v>
      </c>
      <c r="K2293" s="2"/>
      <c r="L2293" s="2"/>
      <c r="M2293" s="2" t="s">
        <v>90</v>
      </c>
      <c r="N2293" s="3"/>
      <c r="O2293" s="2" t="s">
        <v>9682</v>
      </c>
      <c r="P2293" s="2"/>
      <c r="Q2293" s="2" t="s">
        <v>24</v>
      </c>
      <c r="R2293" s="2" t="s">
        <v>24</v>
      </c>
      <c r="S2293" s="2"/>
      <c r="T2293" s="3"/>
      <c r="U2293" s="2"/>
      <c r="V2293" s="2"/>
      <c r="W2293" s="2" t="s">
        <v>491</v>
      </c>
      <c r="X2293" s="2" t="s">
        <v>118</v>
      </c>
      <c r="Y2293" s="2" t="s">
        <v>519</v>
      </c>
      <c r="Z2293" s="2" t="s">
        <v>92</v>
      </c>
      <c r="AA2293" s="2" t="s">
        <v>90</v>
      </c>
      <c r="AB2293" s="2"/>
      <c r="AC2293" s="2" t="s">
        <v>93</v>
      </c>
      <c r="AD2293" s="2">
        <v>1</v>
      </c>
      <c r="AE2293" s="2" t="s">
        <v>105</v>
      </c>
      <c r="AF2293" s="2" t="s">
        <v>484</v>
      </c>
      <c r="AG2293" s="2" t="s">
        <v>103</v>
      </c>
      <c r="AH2293" s="2" t="s">
        <v>106</v>
      </c>
      <c r="AI2293" s="2" t="s">
        <v>119</v>
      </c>
      <c r="AJ2293" s="2" t="s">
        <v>120</v>
      </c>
      <c r="AK2293" s="2" t="s">
        <v>121</v>
      </c>
      <c r="AL2293" s="2" t="s">
        <v>103</v>
      </c>
      <c r="AM2293" s="2" t="s">
        <v>122</v>
      </c>
      <c r="AN2293" s="2"/>
      <c r="AO2293" s="22">
        <v>0</v>
      </c>
      <c r="AP2293" s="22">
        <v>0</v>
      </c>
      <c r="AQ2293" s="22">
        <v>0</v>
      </c>
      <c r="AR2293" s="22">
        <v>0</v>
      </c>
      <c r="AS2293" s="25">
        <v>15500</v>
      </c>
      <c r="AT2293" s="25">
        <v>0</v>
      </c>
      <c r="AU2293" s="25">
        <v>17331</v>
      </c>
      <c r="AV2293" s="25">
        <v>0</v>
      </c>
      <c r="AW2293" s="25">
        <v>15500</v>
      </c>
      <c r="AX2293" s="25">
        <v>17331</v>
      </c>
      <c r="AY2293" s="25">
        <v>1831</v>
      </c>
    </row>
    <row r="2294" spans="2:51" hidden="1">
      <c r="B2294" s="5" t="s">
        <v>18</v>
      </c>
      <c r="C2294" s="2" t="s">
        <v>99</v>
      </c>
      <c r="D2294" s="2" t="s">
        <v>100</v>
      </c>
      <c r="E2294" s="2"/>
      <c r="F2294" s="2"/>
      <c r="G2294" s="3">
        <v>46260</v>
      </c>
      <c r="H2294" s="2" t="s">
        <v>9683</v>
      </c>
      <c r="I2294" s="3">
        <v>46260</v>
      </c>
      <c r="J2294" s="2" t="s">
        <v>9684</v>
      </c>
      <c r="K2294" s="2"/>
      <c r="L2294" s="2"/>
      <c r="M2294" s="2" t="s">
        <v>90</v>
      </c>
      <c r="N2294" s="3"/>
      <c r="O2294" s="2"/>
      <c r="P2294" s="2"/>
      <c r="Q2294" s="2" t="s">
        <v>537</v>
      </c>
      <c r="R2294" s="2" t="s">
        <v>537</v>
      </c>
      <c r="S2294" s="2"/>
      <c r="T2294" s="3"/>
      <c r="U2294" s="2"/>
      <c r="V2294" s="2"/>
      <c r="W2294" s="2" t="s">
        <v>9685</v>
      </c>
      <c r="X2294" s="2" t="s">
        <v>113</v>
      </c>
      <c r="Y2294" s="2" t="s">
        <v>163</v>
      </c>
      <c r="Z2294" s="2" t="s">
        <v>92</v>
      </c>
      <c r="AA2294" s="2" t="s">
        <v>90</v>
      </c>
      <c r="AB2294" s="2"/>
      <c r="AC2294" s="2" t="s">
        <v>114</v>
      </c>
      <c r="AD2294" s="2">
        <v>1</v>
      </c>
      <c r="AE2294" s="2" t="s">
        <v>110</v>
      </c>
      <c r="AF2294" s="2" t="s">
        <v>111</v>
      </c>
      <c r="AG2294" s="2" t="s">
        <v>103</v>
      </c>
      <c r="AH2294" s="2" t="s">
        <v>104</v>
      </c>
      <c r="AI2294" s="2" t="s">
        <v>381</v>
      </c>
      <c r="AJ2294" s="2" t="s">
        <v>97</v>
      </c>
      <c r="AK2294" s="2" t="s">
        <v>14</v>
      </c>
      <c r="AL2294" s="2" t="s">
        <v>14</v>
      </c>
      <c r="AM2294" s="2" t="s">
        <v>98</v>
      </c>
      <c r="AN2294" s="2"/>
      <c r="AO2294" s="22">
        <v>0</v>
      </c>
      <c r="AP2294" s="22">
        <v>0</v>
      </c>
      <c r="AQ2294" s="22">
        <v>0</v>
      </c>
      <c r="AR2294" s="22">
        <v>0</v>
      </c>
      <c r="AS2294" s="25">
        <v>44350</v>
      </c>
      <c r="AT2294" s="25">
        <v>0</v>
      </c>
      <c r="AU2294" s="25">
        <v>52237</v>
      </c>
      <c r="AV2294" s="25">
        <v>0</v>
      </c>
      <c r="AW2294" s="25">
        <v>44350</v>
      </c>
      <c r="AX2294" s="25">
        <v>52237</v>
      </c>
      <c r="AY2294" s="25">
        <v>7887</v>
      </c>
    </row>
    <row r="2295" spans="2:51" hidden="1">
      <c r="B2295" s="5" t="s">
        <v>18</v>
      </c>
      <c r="C2295" s="2" t="s">
        <v>99</v>
      </c>
      <c r="D2295" s="2"/>
      <c r="E2295" s="2"/>
      <c r="F2295" s="2"/>
      <c r="G2295" s="3">
        <v>46260</v>
      </c>
      <c r="H2295" s="2" t="s">
        <v>9686</v>
      </c>
      <c r="I2295" s="3">
        <v>46260</v>
      </c>
      <c r="J2295" s="2" t="s">
        <v>9687</v>
      </c>
      <c r="K2295" s="2"/>
      <c r="L2295" s="2"/>
      <c r="M2295" s="2" t="s">
        <v>90</v>
      </c>
      <c r="N2295" s="3"/>
      <c r="O2295" s="2" t="s">
        <v>9688</v>
      </c>
      <c r="P2295" s="2"/>
      <c r="Q2295" s="2" t="s">
        <v>34</v>
      </c>
      <c r="R2295" s="2" t="s">
        <v>34</v>
      </c>
      <c r="S2295" s="2"/>
      <c r="T2295" s="3"/>
      <c r="U2295" s="2"/>
      <c r="V2295" s="2"/>
      <c r="W2295" s="2" t="s">
        <v>1377</v>
      </c>
      <c r="X2295" s="2" t="s">
        <v>91</v>
      </c>
      <c r="Y2295" s="2" t="s">
        <v>383</v>
      </c>
      <c r="Z2295" s="2" t="s">
        <v>92</v>
      </c>
      <c r="AA2295" s="2" t="s">
        <v>90</v>
      </c>
      <c r="AB2295" s="2"/>
      <c r="AC2295" s="2" t="s">
        <v>114</v>
      </c>
      <c r="AD2295" s="2">
        <v>1</v>
      </c>
      <c r="AE2295" s="2" t="s">
        <v>212</v>
      </c>
      <c r="AF2295" s="2" t="s">
        <v>213</v>
      </c>
      <c r="AG2295" s="2" t="s">
        <v>103</v>
      </c>
      <c r="AH2295" s="2" t="s">
        <v>214</v>
      </c>
      <c r="AI2295" s="2" t="s">
        <v>215</v>
      </c>
      <c r="AJ2295" s="2" t="s">
        <v>179</v>
      </c>
      <c r="AK2295" s="2" t="s">
        <v>8</v>
      </c>
      <c r="AL2295" s="2" t="s">
        <v>8</v>
      </c>
      <c r="AM2295" s="2" t="s">
        <v>712</v>
      </c>
      <c r="AN2295" s="2"/>
      <c r="AO2295" s="22">
        <v>0</v>
      </c>
      <c r="AP2295" s="22">
        <v>0</v>
      </c>
      <c r="AQ2295" s="22">
        <v>0</v>
      </c>
      <c r="AR2295" s="22">
        <v>0</v>
      </c>
      <c r="AS2295" s="25">
        <v>23000</v>
      </c>
      <c r="AT2295" s="25">
        <v>0</v>
      </c>
      <c r="AU2295" s="25">
        <v>31617</v>
      </c>
      <c r="AV2295" s="25">
        <v>0</v>
      </c>
      <c r="AW2295" s="25">
        <v>23000</v>
      </c>
      <c r="AX2295" s="25">
        <v>31617</v>
      </c>
      <c r="AY2295" s="25">
        <v>8617</v>
      </c>
    </row>
    <row r="2296" spans="2:51" hidden="1">
      <c r="B2296" s="5" t="s">
        <v>18</v>
      </c>
      <c r="C2296" s="2" t="s">
        <v>99</v>
      </c>
      <c r="D2296" s="2"/>
      <c r="E2296" s="2"/>
      <c r="F2296" s="2"/>
      <c r="G2296" s="3">
        <v>46260</v>
      </c>
      <c r="H2296" s="2" t="s">
        <v>9689</v>
      </c>
      <c r="I2296" s="3">
        <v>46260</v>
      </c>
      <c r="J2296" s="2" t="s">
        <v>9690</v>
      </c>
      <c r="K2296" s="2"/>
      <c r="L2296" s="2"/>
      <c r="M2296" s="2" t="s">
        <v>90</v>
      </c>
      <c r="N2296" s="3"/>
      <c r="O2296" s="2" t="s">
        <v>9691</v>
      </c>
      <c r="P2296" s="2"/>
      <c r="Q2296" s="2" t="s">
        <v>34</v>
      </c>
      <c r="R2296" s="2" t="s">
        <v>34</v>
      </c>
      <c r="S2296" s="2"/>
      <c r="T2296" s="3"/>
      <c r="U2296" s="2"/>
      <c r="V2296" s="2"/>
      <c r="W2296" s="2" t="s">
        <v>8850</v>
      </c>
      <c r="X2296" s="2" t="s">
        <v>91</v>
      </c>
      <c r="Y2296" s="2" t="s">
        <v>383</v>
      </c>
      <c r="Z2296" s="2" t="s">
        <v>92</v>
      </c>
      <c r="AA2296" s="2" t="s">
        <v>90</v>
      </c>
      <c r="AB2296" s="2"/>
      <c r="AC2296" s="2" t="s">
        <v>114</v>
      </c>
      <c r="AD2296" s="2">
        <v>1</v>
      </c>
      <c r="AE2296" s="2" t="s">
        <v>212</v>
      </c>
      <c r="AF2296" s="2" t="s">
        <v>213</v>
      </c>
      <c r="AG2296" s="2" t="s">
        <v>103</v>
      </c>
      <c r="AH2296" s="2" t="s">
        <v>214</v>
      </c>
      <c r="AI2296" s="2" t="s">
        <v>215</v>
      </c>
      <c r="AJ2296" s="2" t="s">
        <v>179</v>
      </c>
      <c r="AK2296" s="2" t="s">
        <v>8</v>
      </c>
      <c r="AL2296" s="2" t="s">
        <v>8</v>
      </c>
      <c r="AM2296" s="2" t="s">
        <v>712</v>
      </c>
      <c r="AN2296" s="2"/>
      <c r="AO2296" s="22">
        <v>0</v>
      </c>
      <c r="AP2296" s="22">
        <v>0</v>
      </c>
      <c r="AQ2296" s="22">
        <v>0</v>
      </c>
      <c r="AR2296" s="22">
        <v>0</v>
      </c>
      <c r="AS2296" s="25">
        <v>23000</v>
      </c>
      <c r="AT2296" s="25">
        <v>0</v>
      </c>
      <c r="AU2296" s="25">
        <v>31617</v>
      </c>
      <c r="AV2296" s="25">
        <v>0</v>
      </c>
      <c r="AW2296" s="25">
        <v>23000</v>
      </c>
      <c r="AX2296" s="25">
        <v>31617</v>
      </c>
      <c r="AY2296" s="25">
        <v>8617</v>
      </c>
    </row>
    <row r="2297" spans="2:51" hidden="1">
      <c r="B2297" s="5" t="s">
        <v>18</v>
      </c>
      <c r="C2297" s="2" t="s">
        <v>99</v>
      </c>
      <c r="D2297" s="2"/>
      <c r="E2297" s="2"/>
      <c r="F2297" s="2"/>
      <c r="G2297" s="3">
        <v>46260</v>
      </c>
      <c r="H2297" s="2" t="s">
        <v>9692</v>
      </c>
      <c r="I2297" s="3">
        <v>46260</v>
      </c>
      <c r="J2297" s="2" t="s">
        <v>9693</v>
      </c>
      <c r="K2297" s="2"/>
      <c r="L2297" s="2"/>
      <c r="M2297" s="2" t="s">
        <v>90</v>
      </c>
      <c r="N2297" s="3"/>
      <c r="O2297" s="2"/>
      <c r="P2297" s="2"/>
      <c r="Q2297" s="2" t="s">
        <v>30</v>
      </c>
      <c r="R2297" s="2" t="s">
        <v>30</v>
      </c>
      <c r="S2297" s="2"/>
      <c r="T2297" s="3"/>
      <c r="U2297" s="2"/>
      <c r="V2297" s="2"/>
      <c r="W2297" s="2" t="s">
        <v>9694</v>
      </c>
      <c r="X2297" s="2" t="s">
        <v>91</v>
      </c>
      <c r="Y2297" s="2" t="s">
        <v>383</v>
      </c>
      <c r="Z2297" s="2" t="s">
        <v>92</v>
      </c>
      <c r="AA2297" s="2" t="s">
        <v>90</v>
      </c>
      <c r="AB2297" s="2"/>
      <c r="AC2297" s="2" t="s">
        <v>114</v>
      </c>
      <c r="AD2297" s="2">
        <v>1</v>
      </c>
      <c r="AE2297" s="2" t="s">
        <v>676</v>
      </c>
      <c r="AF2297" s="2" t="s">
        <v>677</v>
      </c>
      <c r="AG2297" s="2" t="s">
        <v>103</v>
      </c>
      <c r="AH2297" s="2" t="s">
        <v>397</v>
      </c>
      <c r="AI2297" s="2" t="s">
        <v>678</v>
      </c>
      <c r="AJ2297" s="2" t="s">
        <v>179</v>
      </c>
      <c r="AK2297" s="2" t="s">
        <v>8</v>
      </c>
      <c r="AL2297" s="2" t="s">
        <v>8</v>
      </c>
      <c r="AM2297" s="2" t="s">
        <v>712</v>
      </c>
      <c r="AN2297" s="2"/>
      <c r="AO2297" s="22">
        <v>0</v>
      </c>
      <c r="AP2297" s="22">
        <v>0</v>
      </c>
      <c r="AQ2297" s="22">
        <v>0</v>
      </c>
      <c r="AR2297" s="22">
        <v>0</v>
      </c>
      <c r="AS2297" s="25">
        <v>23000</v>
      </c>
      <c r="AT2297" s="25">
        <v>0</v>
      </c>
      <c r="AU2297" s="25">
        <v>32799</v>
      </c>
      <c r="AV2297" s="25">
        <v>0</v>
      </c>
      <c r="AW2297" s="25">
        <v>23000</v>
      </c>
      <c r="AX2297" s="25">
        <v>32799</v>
      </c>
      <c r="AY2297" s="25">
        <v>9799</v>
      </c>
    </row>
    <row r="2298" spans="2:51" hidden="1">
      <c r="B2298" s="5" t="s">
        <v>18</v>
      </c>
      <c r="C2298" s="2" t="s">
        <v>99</v>
      </c>
      <c r="D2298" s="2" t="s">
        <v>100</v>
      </c>
      <c r="E2298" s="2"/>
      <c r="F2298" s="2"/>
      <c r="G2298" s="3">
        <v>46260</v>
      </c>
      <c r="H2298" s="2" t="s">
        <v>9695</v>
      </c>
      <c r="I2298" s="3">
        <v>46260</v>
      </c>
      <c r="J2298" s="2" t="s">
        <v>9696</v>
      </c>
      <c r="K2298" s="2"/>
      <c r="L2298" s="2"/>
      <c r="M2298" s="2" t="s">
        <v>90</v>
      </c>
      <c r="N2298" s="3"/>
      <c r="O2298" s="2"/>
      <c r="P2298" s="2"/>
      <c r="Q2298" s="2" t="s">
        <v>30</v>
      </c>
      <c r="R2298" s="2" t="s">
        <v>30</v>
      </c>
      <c r="S2298" s="2"/>
      <c r="T2298" s="3"/>
      <c r="U2298" s="2"/>
      <c r="V2298" s="2"/>
      <c r="W2298" s="2" t="s">
        <v>9697</v>
      </c>
      <c r="X2298" s="2" t="s">
        <v>91</v>
      </c>
      <c r="Y2298" s="2" t="s">
        <v>9698</v>
      </c>
      <c r="Z2298" s="2" t="s">
        <v>92</v>
      </c>
      <c r="AA2298" s="2" t="s">
        <v>9699</v>
      </c>
      <c r="AB2298" s="2" t="s">
        <v>9700</v>
      </c>
      <c r="AC2298" s="2" t="s">
        <v>114</v>
      </c>
      <c r="AD2298" s="2">
        <v>1</v>
      </c>
      <c r="AE2298" s="2" t="s">
        <v>212</v>
      </c>
      <c r="AF2298" s="2" t="s">
        <v>213</v>
      </c>
      <c r="AG2298" s="2" t="s">
        <v>103</v>
      </c>
      <c r="AH2298" s="2" t="s">
        <v>214</v>
      </c>
      <c r="AI2298" s="2" t="s">
        <v>215</v>
      </c>
      <c r="AJ2298" s="2" t="s">
        <v>123</v>
      </c>
      <c r="AK2298" s="2" t="s">
        <v>13</v>
      </c>
      <c r="AL2298" s="2" t="s">
        <v>13</v>
      </c>
      <c r="AM2298" s="2" t="s">
        <v>9701</v>
      </c>
      <c r="AN2298" s="2" t="s">
        <v>9702</v>
      </c>
      <c r="AO2298" s="22">
        <v>0</v>
      </c>
      <c r="AP2298" s="22">
        <v>0</v>
      </c>
      <c r="AQ2298" s="22">
        <v>0</v>
      </c>
      <c r="AR2298" s="22">
        <v>0</v>
      </c>
      <c r="AS2298" s="25">
        <v>41830</v>
      </c>
      <c r="AT2298" s="25">
        <v>0</v>
      </c>
      <c r="AU2298" s="25">
        <v>40400</v>
      </c>
      <c r="AV2298" s="25">
        <v>0</v>
      </c>
      <c r="AW2298" s="25">
        <v>41830</v>
      </c>
      <c r="AX2298" s="25">
        <v>40400</v>
      </c>
      <c r="AY2298" s="25">
        <v>-1430</v>
      </c>
    </row>
    <row r="2299" spans="2:51">
      <c r="B2299" s="5" t="s">
        <v>18</v>
      </c>
      <c r="C2299" s="2" t="s">
        <v>99</v>
      </c>
      <c r="D2299" s="2" t="s">
        <v>100</v>
      </c>
      <c r="E2299" s="2"/>
      <c r="F2299" s="2"/>
      <c r="G2299" s="3">
        <v>46260</v>
      </c>
      <c r="H2299" s="2" t="s">
        <v>9703</v>
      </c>
      <c r="I2299" s="3">
        <v>46260</v>
      </c>
      <c r="J2299" s="2" t="s">
        <v>9704</v>
      </c>
      <c r="K2299" s="2"/>
      <c r="L2299" s="2"/>
      <c r="M2299" s="2" t="s">
        <v>90</v>
      </c>
      <c r="N2299" s="3"/>
      <c r="O2299" s="2"/>
      <c r="P2299" s="2"/>
      <c r="Q2299" s="2" t="s">
        <v>30</v>
      </c>
      <c r="R2299" s="2" t="s">
        <v>30</v>
      </c>
      <c r="S2299" s="2"/>
      <c r="T2299" s="3"/>
      <c r="U2299" s="2"/>
      <c r="V2299" s="2"/>
      <c r="W2299" s="2" t="s">
        <v>1057</v>
      </c>
      <c r="X2299" s="2" t="s">
        <v>91</v>
      </c>
      <c r="Y2299" s="2" t="s">
        <v>1058</v>
      </c>
      <c r="Z2299" s="2" t="s">
        <v>149</v>
      </c>
      <c r="AA2299" s="2" t="s">
        <v>90</v>
      </c>
      <c r="AB2299" s="2"/>
      <c r="AC2299" s="2" t="s">
        <v>114</v>
      </c>
      <c r="AD2299" s="2">
        <v>1</v>
      </c>
      <c r="AE2299" s="2" t="s">
        <v>212</v>
      </c>
      <c r="AF2299" s="2" t="s">
        <v>213</v>
      </c>
      <c r="AG2299" s="2" t="s">
        <v>103</v>
      </c>
      <c r="AH2299" s="2" t="s">
        <v>214</v>
      </c>
      <c r="AI2299" s="2" t="s">
        <v>215</v>
      </c>
      <c r="AJ2299" s="2" t="s">
        <v>136</v>
      </c>
      <c r="AK2299" s="2" t="s">
        <v>9</v>
      </c>
      <c r="AL2299" s="2" t="s">
        <v>9</v>
      </c>
      <c r="AM2299" s="2" t="s">
        <v>9705</v>
      </c>
      <c r="AN2299" s="2"/>
      <c r="AO2299" s="22">
        <v>0</v>
      </c>
      <c r="AP2299" s="22">
        <v>214</v>
      </c>
      <c r="AQ2299" s="22">
        <v>440</v>
      </c>
      <c r="AR2299" s="22">
        <v>226</v>
      </c>
      <c r="AS2299" s="25">
        <v>18313.830000000002</v>
      </c>
      <c r="AT2299" s="25">
        <v>33.450000000000003</v>
      </c>
      <c r="AU2299" s="25">
        <v>23850</v>
      </c>
      <c r="AV2299" s="25">
        <v>0</v>
      </c>
      <c r="AW2299" s="25">
        <v>18280.38</v>
      </c>
      <c r="AX2299" s="25">
        <v>23850</v>
      </c>
      <c r="AY2299" s="25">
        <v>5569.62</v>
      </c>
    </row>
    <row r="2300" spans="2:51">
      <c r="B2300" s="5" t="s">
        <v>18</v>
      </c>
      <c r="C2300" s="2" t="s">
        <v>99</v>
      </c>
      <c r="D2300" s="2"/>
      <c r="E2300" s="2"/>
      <c r="F2300" s="2"/>
      <c r="G2300" s="3">
        <v>46260</v>
      </c>
      <c r="H2300" s="2" t="s">
        <v>9706</v>
      </c>
      <c r="I2300" s="3">
        <v>46260</v>
      </c>
      <c r="J2300" s="2" t="s">
        <v>9707</v>
      </c>
      <c r="K2300" s="2"/>
      <c r="L2300" s="2"/>
      <c r="M2300" s="2" t="s">
        <v>90</v>
      </c>
      <c r="N2300" s="3"/>
      <c r="O2300" s="2"/>
      <c r="P2300" s="2"/>
      <c r="Q2300" s="2" t="s">
        <v>30</v>
      </c>
      <c r="R2300" s="2" t="s">
        <v>30</v>
      </c>
      <c r="S2300" s="2"/>
      <c r="T2300" s="3"/>
      <c r="U2300" s="2"/>
      <c r="V2300" s="2"/>
      <c r="W2300" s="2" t="s">
        <v>916</v>
      </c>
      <c r="X2300" s="2" t="s">
        <v>91</v>
      </c>
      <c r="Y2300" s="2" t="s">
        <v>753</v>
      </c>
      <c r="Z2300" s="2" t="s">
        <v>149</v>
      </c>
      <c r="AA2300" s="2" t="s">
        <v>90</v>
      </c>
      <c r="AB2300" s="2"/>
      <c r="AC2300" s="2" t="s">
        <v>114</v>
      </c>
      <c r="AD2300" s="2">
        <v>1</v>
      </c>
      <c r="AE2300" s="2" t="s">
        <v>212</v>
      </c>
      <c r="AF2300" s="2" t="s">
        <v>213</v>
      </c>
      <c r="AG2300" s="2" t="s">
        <v>103</v>
      </c>
      <c r="AH2300" s="2" t="s">
        <v>214</v>
      </c>
      <c r="AI2300" s="2" t="s">
        <v>215</v>
      </c>
      <c r="AJ2300" s="2" t="s">
        <v>209</v>
      </c>
      <c r="AK2300" s="2" t="s">
        <v>201</v>
      </c>
      <c r="AL2300" s="2" t="s">
        <v>201</v>
      </c>
      <c r="AM2300" s="2" t="s">
        <v>210</v>
      </c>
      <c r="AN2300" s="2"/>
      <c r="AO2300" s="22">
        <v>0</v>
      </c>
      <c r="AP2300" s="22">
        <v>1158</v>
      </c>
      <c r="AQ2300" s="22">
        <v>1408</v>
      </c>
      <c r="AR2300" s="22">
        <v>250</v>
      </c>
      <c r="AS2300" s="25">
        <v>59249.35</v>
      </c>
      <c r="AT2300" s="25">
        <v>0</v>
      </c>
      <c r="AU2300" s="25">
        <v>46500</v>
      </c>
      <c r="AV2300" s="25">
        <v>0</v>
      </c>
      <c r="AW2300" s="25">
        <v>59249.35</v>
      </c>
      <c r="AX2300" s="25">
        <v>46500</v>
      </c>
      <c r="AY2300" s="25">
        <v>-12749.35</v>
      </c>
    </row>
    <row r="2301" spans="2:51" hidden="1">
      <c r="B2301" s="5" t="s">
        <v>18</v>
      </c>
      <c r="C2301" s="2" t="s">
        <v>99</v>
      </c>
      <c r="D2301" s="2" t="s">
        <v>100</v>
      </c>
      <c r="E2301" s="2"/>
      <c r="F2301" s="2"/>
      <c r="G2301" s="3">
        <v>46260</v>
      </c>
      <c r="H2301" s="2" t="s">
        <v>9708</v>
      </c>
      <c r="I2301" s="3">
        <v>46260</v>
      </c>
      <c r="J2301" s="2" t="s">
        <v>9709</v>
      </c>
      <c r="K2301" s="2"/>
      <c r="L2301" s="2"/>
      <c r="M2301" s="2" t="s">
        <v>90</v>
      </c>
      <c r="N2301" s="3"/>
      <c r="O2301" s="2"/>
      <c r="P2301" s="2"/>
      <c r="Q2301" s="2" t="s">
        <v>26</v>
      </c>
      <c r="R2301" s="2" t="s">
        <v>26</v>
      </c>
      <c r="S2301" s="2"/>
      <c r="T2301" s="3"/>
      <c r="U2301" s="2"/>
      <c r="V2301" s="2"/>
      <c r="W2301" s="2" t="s">
        <v>9710</v>
      </c>
      <c r="X2301" s="2" t="s">
        <v>151</v>
      </c>
      <c r="Y2301" s="2" t="s">
        <v>9711</v>
      </c>
      <c r="Z2301" s="2" t="s">
        <v>92</v>
      </c>
      <c r="AA2301" s="2" t="s">
        <v>90</v>
      </c>
      <c r="AB2301" s="2"/>
      <c r="AC2301" s="2" t="s">
        <v>114</v>
      </c>
      <c r="AD2301" s="2">
        <v>1</v>
      </c>
      <c r="AE2301" s="2" t="s">
        <v>692</v>
      </c>
      <c r="AF2301" s="2" t="s">
        <v>693</v>
      </c>
      <c r="AG2301" s="2" t="s">
        <v>103</v>
      </c>
      <c r="AH2301" s="2" t="s">
        <v>2</v>
      </c>
      <c r="AI2301" s="2" t="s">
        <v>699</v>
      </c>
      <c r="AJ2301" s="2" t="s">
        <v>9712</v>
      </c>
      <c r="AK2301" s="2" t="s">
        <v>9712</v>
      </c>
      <c r="AL2301" s="2" t="s">
        <v>129</v>
      </c>
      <c r="AM2301" s="2" t="s">
        <v>150</v>
      </c>
      <c r="AN2301" s="2" t="s">
        <v>994</v>
      </c>
      <c r="AO2301" s="22">
        <v>0</v>
      </c>
      <c r="AP2301" s="22">
        <v>0</v>
      </c>
      <c r="AQ2301" s="22">
        <v>0</v>
      </c>
      <c r="AR2301" s="22">
        <v>0</v>
      </c>
      <c r="AS2301" s="25">
        <v>12500</v>
      </c>
      <c r="AT2301" s="25">
        <v>0</v>
      </c>
      <c r="AU2301" s="25">
        <v>10742</v>
      </c>
      <c r="AV2301" s="25">
        <v>0</v>
      </c>
      <c r="AW2301" s="25">
        <v>12500</v>
      </c>
      <c r="AX2301" s="25">
        <v>10742</v>
      </c>
      <c r="AY2301" s="25">
        <v>-1758</v>
      </c>
    </row>
    <row r="2302" spans="2:51" hidden="1">
      <c r="B2302" s="5" t="s">
        <v>18</v>
      </c>
      <c r="C2302" s="2" t="s">
        <v>99</v>
      </c>
      <c r="D2302" s="2" t="s">
        <v>100</v>
      </c>
      <c r="E2302" s="2"/>
      <c r="F2302" s="2"/>
      <c r="G2302" s="3">
        <v>46260</v>
      </c>
      <c r="H2302" s="2" t="s">
        <v>9713</v>
      </c>
      <c r="I2302" s="3">
        <v>46260</v>
      </c>
      <c r="J2302" s="2" t="s">
        <v>9714</v>
      </c>
      <c r="K2302" s="2"/>
      <c r="L2302" s="2"/>
      <c r="M2302" s="2" t="s">
        <v>90</v>
      </c>
      <c r="N2302" s="3"/>
      <c r="O2302" s="2"/>
      <c r="P2302" s="2"/>
      <c r="Q2302" s="2" t="s">
        <v>26</v>
      </c>
      <c r="R2302" s="2" t="s">
        <v>26</v>
      </c>
      <c r="S2302" s="2"/>
      <c r="T2302" s="3"/>
      <c r="U2302" s="2"/>
      <c r="V2302" s="2"/>
      <c r="W2302" s="2" t="s">
        <v>9710</v>
      </c>
      <c r="X2302" s="2" t="s">
        <v>151</v>
      </c>
      <c r="Y2302" s="2" t="s">
        <v>9711</v>
      </c>
      <c r="Z2302" s="2" t="s">
        <v>92</v>
      </c>
      <c r="AA2302" s="2" t="s">
        <v>90</v>
      </c>
      <c r="AB2302" s="2"/>
      <c r="AC2302" s="2" t="s">
        <v>114</v>
      </c>
      <c r="AD2302" s="2">
        <v>1</v>
      </c>
      <c r="AE2302" s="2" t="s">
        <v>9712</v>
      </c>
      <c r="AF2302" s="2" t="s">
        <v>9712</v>
      </c>
      <c r="AG2302" s="2" t="s">
        <v>129</v>
      </c>
      <c r="AH2302" s="2" t="s">
        <v>150</v>
      </c>
      <c r="AI2302" s="2"/>
      <c r="AJ2302" s="2" t="s">
        <v>692</v>
      </c>
      <c r="AK2302" s="2" t="s">
        <v>693</v>
      </c>
      <c r="AL2302" s="2" t="s">
        <v>103</v>
      </c>
      <c r="AM2302" s="2" t="s">
        <v>2</v>
      </c>
      <c r="AN2302" s="2" t="s">
        <v>9715</v>
      </c>
      <c r="AO2302" s="22">
        <v>0</v>
      </c>
      <c r="AP2302" s="22">
        <v>0</v>
      </c>
      <c r="AQ2302" s="22">
        <v>0</v>
      </c>
      <c r="AR2302" s="22">
        <v>0</v>
      </c>
      <c r="AS2302" s="25">
        <v>12500</v>
      </c>
      <c r="AT2302" s="25">
        <v>0</v>
      </c>
      <c r="AU2302" s="25">
        <v>10742</v>
      </c>
      <c r="AV2302" s="25">
        <v>0</v>
      </c>
      <c r="AW2302" s="25">
        <v>12500</v>
      </c>
      <c r="AX2302" s="25">
        <v>10742</v>
      </c>
      <c r="AY2302" s="25">
        <v>-1758</v>
      </c>
    </row>
    <row r="2303" spans="2:51" hidden="1">
      <c r="B2303" s="5" t="s">
        <v>18</v>
      </c>
      <c r="C2303" s="2" t="s">
        <v>99</v>
      </c>
      <c r="D2303" s="2" t="s">
        <v>100</v>
      </c>
      <c r="E2303" s="2"/>
      <c r="F2303" s="2"/>
      <c r="G2303" s="3">
        <v>46260</v>
      </c>
      <c r="H2303" s="2" t="s">
        <v>9716</v>
      </c>
      <c r="I2303" s="3">
        <v>46260</v>
      </c>
      <c r="J2303" s="2" t="s">
        <v>9717</v>
      </c>
      <c r="K2303" s="2"/>
      <c r="L2303" s="2"/>
      <c r="M2303" s="2" t="s">
        <v>90</v>
      </c>
      <c r="N2303" s="3"/>
      <c r="O2303" s="2"/>
      <c r="P2303" s="2"/>
      <c r="Q2303" s="2" t="s">
        <v>26</v>
      </c>
      <c r="R2303" s="2" t="s">
        <v>26</v>
      </c>
      <c r="S2303" s="2"/>
      <c r="T2303" s="3"/>
      <c r="U2303" s="2"/>
      <c r="V2303" s="2"/>
      <c r="W2303" s="2" t="s">
        <v>601</v>
      </c>
      <c r="X2303" s="2" t="s">
        <v>101</v>
      </c>
      <c r="Y2303" s="2" t="s">
        <v>494</v>
      </c>
      <c r="Z2303" s="2" t="s">
        <v>92</v>
      </c>
      <c r="AA2303" s="2" t="s">
        <v>90</v>
      </c>
      <c r="AB2303" s="2"/>
      <c r="AC2303" s="2" t="s">
        <v>93</v>
      </c>
      <c r="AD2303" s="2">
        <v>1</v>
      </c>
      <c r="AE2303" s="2" t="s">
        <v>692</v>
      </c>
      <c r="AF2303" s="2" t="s">
        <v>693</v>
      </c>
      <c r="AG2303" s="2" t="s">
        <v>103</v>
      </c>
      <c r="AH2303" s="2" t="s">
        <v>2</v>
      </c>
      <c r="AI2303" s="2" t="s">
        <v>699</v>
      </c>
      <c r="AJ2303" s="2" t="s">
        <v>102</v>
      </c>
      <c r="AK2303" s="2" t="s">
        <v>102</v>
      </c>
      <c r="AL2303" s="2" t="s">
        <v>103</v>
      </c>
      <c r="AM2303" s="2" t="s">
        <v>104</v>
      </c>
      <c r="AN2303" s="2" t="s">
        <v>2852</v>
      </c>
      <c r="AO2303" s="22">
        <v>0</v>
      </c>
      <c r="AP2303" s="22">
        <v>0</v>
      </c>
      <c r="AQ2303" s="22">
        <v>0</v>
      </c>
      <c r="AR2303" s="22">
        <v>0</v>
      </c>
      <c r="AS2303" s="25">
        <v>6500</v>
      </c>
      <c r="AT2303" s="25">
        <v>0</v>
      </c>
      <c r="AU2303" s="25">
        <v>7734</v>
      </c>
      <c r="AV2303" s="25">
        <v>0</v>
      </c>
      <c r="AW2303" s="25">
        <v>6500</v>
      </c>
      <c r="AX2303" s="25">
        <v>7734</v>
      </c>
      <c r="AY2303" s="25">
        <v>1234</v>
      </c>
    </row>
    <row r="2304" spans="2:51" hidden="1">
      <c r="B2304" s="5" t="s">
        <v>18</v>
      </c>
      <c r="C2304" s="2" t="s">
        <v>99</v>
      </c>
      <c r="D2304" s="2" t="s">
        <v>100</v>
      </c>
      <c r="E2304" s="2"/>
      <c r="F2304" s="2"/>
      <c r="G2304" s="3">
        <v>46260</v>
      </c>
      <c r="H2304" s="2" t="s">
        <v>9718</v>
      </c>
      <c r="I2304" s="3">
        <v>46260</v>
      </c>
      <c r="J2304" s="2" t="s">
        <v>9719</v>
      </c>
      <c r="K2304" s="2"/>
      <c r="L2304" s="2"/>
      <c r="M2304" s="2" t="s">
        <v>90</v>
      </c>
      <c r="N2304" s="3"/>
      <c r="O2304" s="2"/>
      <c r="P2304" s="2"/>
      <c r="Q2304" s="2" t="s">
        <v>32</v>
      </c>
      <c r="R2304" s="2" t="s">
        <v>32</v>
      </c>
      <c r="S2304" s="2"/>
      <c r="T2304" s="3">
        <v>46260</v>
      </c>
      <c r="U2304" s="2" t="s">
        <v>9720</v>
      </c>
      <c r="V2304" s="2"/>
      <c r="W2304" s="2" t="s">
        <v>9721</v>
      </c>
      <c r="X2304" s="2" t="s">
        <v>91</v>
      </c>
      <c r="Y2304" s="2" t="s">
        <v>9722</v>
      </c>
      <c r="Z2304" s="2" t="s">
        <v>92</v>
      </c>
      <c r="AA2304" s="2" t="s">
        <v>90</v>
      </c>
      <c r="AB2304" s="2"/>
      <c r="AC2304" s="2" t="s">
        <v>114</v>
      </c>
      <c r="AD2304" s="2">
        <v>1</v>
      </c>
      <c r="AE2304" s="2" t="s">
        <v>169</v>
      </c>
      <c r="AF2304" s="2" t="s">
        <v>169</v>
      </c>
      <c r="AG2304" s="2" t="s">
        <v>103</v>
      </c>
      <c r="AH2304" s="2"/>
      <c r="AI2304" s="2" t="s">
        <v>169</v>
      </c>
      <c r="AJ2304" s="2" t="s">
        <v>390</v>
      </c>
      <c r="AK2304" s="2" t="s">
        <v>362</v>
      </c>
      <c r="AL2304" s="2" t="s">
        <v>362</v>
      </c>
      <c r="AM2304" s="2" t="s">
        <v>391</v>
      </c>
      <c r="AN2304" s="2"/>
      <c r="AO2304" s="22">
        <v>0</v>
      </c>
      <c r="AP2304" s="22">
        <v>0</v>
      </c>
      <c r="AQ2304" s="22">
        <v>0</v>
      </c>
      <c r="AR2304" s="22">
        <v>0</v>
      </c>
      <c r="AS2304" s="25">
        <v>41000</v>
      </c>
      <c r="AT2304" s="25">
        <v>0</v>
      </c>
      <c r="AU2304" s="25">
        <v>49333</v>
      </c>
      <c r="AV2304" s="25">
        <v>0</v>
      </c>
      <c r="AW2304" s="25">
        <v>41000</v>
      </c>
      <c r="AX2304" s="25">
        <v>49333</v>
      </c>
      <c r="AY2304" s="25">
        <v>8333</v>
      </c>
    </row>
    <row r="2305" spans="2:51" hidden="1">
      <c r="B2305" s="5" t="s">
        <v>18</v>
      </c>
      <c r="C2305" s="2" t="s">
        <v>99</v>
      </c>
      <c r="D2305" s="2"/>
      <c r="E2305" s="2"/>
      <c r="F2305" s="2"/>
      <c r="G2305" s="3">
        <v>46260</v>
      </c>
      <c r="H2305" s="2" t="s">
        <v>9723</v>
      </c>
      <c r="I2305" s="3">
        <v>46260</v>
      </c>
      <c r="J2305" s="2" t="s">
        <v>9724</v>
      </c>
      <c r="K2305" s="2"/>
      <c r="L2305" s="2"/>
      <c r="M2305" s="2" t="s">
        <v>90</v>
      </c>
      <c r="N2305" s="3"/>
      <c r="O2305" s="2" t="s">
        <v>9725</v>
      </c>
      <c r="P2305" s="2"/>
      <c r="Q2305" s="2" t="s">
        <v>32</v>
      </c>
      <c r="R2305" s="2" t="s">
        <v>32</v>
      </c>
      <c r="S2305" s="2"/>
      <c r="T2305" s="3">
        <v>46260</v>
      </c>
      <c r="U2305" s="2" t="s">
        <v>9726</v>
      </c>
      <c r="V2305" s="2"/>
      <c r="W2305" s="2" t="s">
        <v>9727</v>
      </c>
      <c r="X2305" s="2" t="s">
        <v>91</v>
      </c>
      <c r="Y2305" s="2" t="s">
        <v>9728</v>
      </c>
      <c r="Z2305" s="2" t="s">
        <v>92</v>
      </c>
      <c r="AA2305" s="2" t="s">
        <v>90</v>
      </c>
      <c r="AB2305" s="2"/>
      <c r="AC2305" s="2" t="s">
        <v>114</v>
      </c>
      <c r="AD2305" s="2">
        <v>1</v>
      </c>
      <c r="AE2305" s="2" t="s">
        <v>1273</v>
      </c>
      <c r="AF2305" s="2" t="s">
        <v>1274</v>
      </c>
      <c r="AG2305" s="2" t="s">
        <v>103</v>
      </c>
      <c r="AH2305" s="2" t="s">
        <v>214</v>
      </c>
      <c r="AI2305" s="2" t="s">
        <v>1275</v>
      </c>
      <c r="AJ2305" s="2" t="s">
        <v>343</v>
      </c>
      <c r="AK2305" s="2" t="s">
        <v>286</v>
      </c>
      <c r="AL2305" s="2" t="s">
        <v>286</v>
      </c>
      <c r="AM2305" s="2" t="s">
        <v>303</v>
      </c>
      <c r="AN2305" s="2"/>
      <c r="AO2305" s="22">
        <v>0</v>
      </c>
      <c r="AP2305" s="22">
        <v>0</v>
      </c>
      <c r="AQ2305" s="22">
        <v>0</v>
      </c>
      <c r="AR2305" s="22">
        <v>0</v>
      </c>
      <c r="AS2305" s="25">
        <v>26000</v>
      </c>
      <c r="AT2305" s="25">
        <v>0</v>
      </c>
      <c r="AU2305" s="25">
        <v>29842</v>
      </c>
      <c r="AV2305" s="25">
        <v>0</v>
      </c>
      <c r="AW2305" s="25">
        <v>26000</v>
      </c>
      <c r="AX2305" s="25">
        <v>29842</v>
      </c>
      <c r="AY2305" s="25">
        <v>3842</v>
      </c>
    </row>
    <row r="2306" spans="2:51" hidden="1">
      <c r="B2306" s="5" t="s">
        <v>18</v>
      </c>
      <c r="C2306" s="2" t="s">
        <v>99</v>
      </c>
      <c r="D2306" s="2" t="s">
        <v>100</v>
      </c>
      <c r="E2306" s="2"/>
      <c r="F2306" s="2"/>
      <c r="G2306" s="3">
        <v>46260</v>
      </c>
      <c r="H2306" s="2" t="s">
        <v>9729</v>
      </c>
      <c r="I2306" s="3">
        <v>46260</v>
      </c>
      <c r="J2306" s="2" t="s">
        <v>9730</v>
      </c>
      <c r="K2306" s="2"/>
      <c r="L2306" s="2"/>
      <c r="M2306" s="2" t="s">
        <v>90</v>
      </c>
      <c r="N2306" s="3"/>
      <c r="O2306" s="2" t="s">
        <v>9731</v>
      </c>
      <c r="P2306" s="2"/>
      <c r="Q2306" s="2" t="s">
        <v>32</v>
      </c>
      <c r="R2306" s="2" t="s">
        <v>32</v>
      </c>
      <c r="S2306" s="2"/>
      <c r="T2306" s="3">
        <v>46260</v>
      </c>
      <c r="U2306" s="2" t="s">
        <v>9732</v>
      </c>
      <c r="V2306" s="2"/>
      <c r="W2306" s="2" t="s">
        <v>9733</v>
      </c>
      <c r="X2306" s="2" t="s">
        <v>113</v>
      </c>
      <c r="Y2306" s="2" t="s">
        <v>9734</v>
      </c>
      <c r="Z2306" s="2" t="s">
        <v>92</v>
      </c>
      <c r="AA2306" s="2" t="s">
        <v>90</v>
      </c>
      <c r="AB2306" s="2"/>
      <c r="AC2306" s="2" t="s">
        <v>114</v>
      </c>
      <c r="AD2306" s="2">
        <v>1</v>
      </c>
      <c r="AE2306" s="2" t="s">
        <v>1273</v>
      </c>
      <c r="AF2306" s="2" t="s">
        <v>1274</v>
      </c>
      <c r="AG2306" s="2" t="s">
        <v>103</v>
      </c>
      <c r="AH2306" s="2" t="s">
        <v>214</v>
      </c>
      <c r="AI2306" s="2" t="s">
        <v>1275</v>
      </c>
      <c r="AJ2306" s="2" t="s">
        <v>321</v>
      </c>
      <c r="AK2306" s="2" t="s">
        <v>322</v>
      </c>
      <c r="AL2306" s="2" t="s">
        <v>322</v>
      </c>
      <c r="AM2306" s="2" t="s">
        <v>323</v>
      </c>
      <c r="AN2306" s="2"/>
      <c r="AO2306" s="22">
        <v>0</v>
      </c>
      <c r="AP2306" s="22">
        <v>0</v>
      </c>
      <c r="AQ2306" s="22">
        <v>0</v>
      </c>
      <c r="AR2306" s="22">
        <v>0</v>
      </c>
      <c r="AS2306" s="25">
        <v>30000</v>
      </c>
      <c r="AT2306" s="25">
        <v>0</v>
      </c>
      <c r="AU2306" s="25">
        <v>41445</v>
      </c>
      <c r="AV2306" s="25">
        <v>0</v>
      </c>
      <c r="AW2306" s="25">
        <v>30000</v>
      </c>
      <c r="AX2306" s="25">
        <v>41445</v>
      </c>
      <c r="AY2306" s="25">
        <v>11445</v>
      </c>
    </row>
    <row r="2307" spans="2:51" hidden="1">
      <c r="B2307" s="5" t="s">
        <v>18</v>
      </c>
      <c r="C2307" s="2" t="s">
        <v>99</v>
      </c>
      <c r="D2307" s="2" t="s">
        <v>100</v>
      </c>
      <c r="E2307" s="2"/>
      <c r="F2307" s="2"/>
      <c r="G2307" s="3">
        <v>46260</v>
      </c>
      <c r="H2307" s="2" t="s">
        <v>9735</v>
      </c>
      <c r="I2307" s="3">
        <v>46260</v>
      </c>
      <c r="J2307" s="2" t="s">
        <v>9736</v>
      </c>
      <c r="K2307" s="2"/>
      <c r="L2307" s="2"/>
      <c r="M2307" s="2" t="s">
        <v>90</v>
      </c>
      <c r="N2307" s="3"/>
      <c r="O2307" s="2" t="s">
        <v>9737</v>
      </c>
      <c r="P2307" s="2"/>
      <c r="Q2307" s="2" t="s">
        <v>32</v>
      </c>
      <c r="R2307" s="2" t="s">
        <v>32</v>
      </c>
      <c r="S2307" s="2"/>
      <c r="T2307" s="3">
        <v>46260</v>
      </c>
      <c r="U2307" s="2" t="s">
        <v>9738</v>
      </c>
      <c r="V2307" s="2"/>
      <c r="W2307" s="2" t="s">
        <v>9739</v>
      </c>
      <c r="X2307" s="2" t="s">
        <v>91</v>
      </c>
      <c r="Y2307" s="2" t="s">
        <v>9740</v>
      </c>
      <c r="Z2307" s="2" t="s">
        <v>92</v>
      </c>
      <c r="AA2307" s="2" t="s">
        <v>90</v>
      </c>
      <c r="AB2307" s="2"/>
      <c r="AC2307" s="2" t="s">
        <v>114</v>
      </c>
      <c r="AD2307" s="2">
        <v>1</v>
      </c>
      <c r="AE2307" s="2" t="s">
        <v>138</v>
      </c>
      <c r="AF2307" s="2" t="s">
        <v>103</v>
      </c>
      <c r="AG2307" s="2" t="s">
        <v>103</v>
      </c>
      <c r="AH2307" s="2" t="s">
        <v>139</v>
      </c>
      <c r="AI2307" s="2" t="s">
        <v>8837</v>
      </c>
      <c r="AJ2307" s="2" t="s">
        <v>160</v>
      </c>
      <c r="AK2307" s="2" t="s">
        <v>161</v>
      </c>
      <c r="AL2307" s="2" t="s">
        <v>161</v>
      </c>
      <c r="AM2307" s="2" t="s">
        <v>8838</v>
      </c>
      <c r="AN2307" s="2"/>
      <c r="AO2307" s="22">
        <v>0</v>
      </c>
      <c r="AP2307" s="22">
        <v>0</v>
      </c>
      <c r="AQ2307" s="22">
        <v>0</v>
      </c>
      <c r="AR2307" s="22">
        <v>0</v>
      </c>
      <c r="AS2307" s="25">
        <v>38000</v>
      </c>
      <c r="AT2307" s="25">
        <v>0</v>
      </c>
      <c r="AU2307" s="25">
        <v>43011</v>
      </c>
      <c r="AV2307" s="25">
        <v>0</v>
      </c>
      <c r="AW2307" s="25">
        <v>38000</v>
      </c>
      <c r="AX2307" s="25">
        <v>43011</v>
      </c>
      <c r="AY2307" s="25">
        <v>5011</v>
      </c>
    </row>
    <row r="2308" spans="2:51" hidden="1">
      <c r="B2308" s="5" t="s">
        <v>18</v>
      </c>
      <c r="C2308" s="2" t="s">
        <v>99</v>
      </c>
      <c r="D2308" s="2" t="s">
        <v>100</v>
      </c>
      <c r="E2308" s="2"/>
      <c r="F2308" s="2"/>
      <c r="G2308" s="3">
        <v>46260</v>
      </c>
      <c r="H2308" s="2" t="s">
        <v>9741</v>
      </c>
      <c r="I2308" s="3">
        <v>46260</v>
      </c>
      <c r="J2308" s="2" t="s">
        <v>9742</v>
      </c>
      <c r="K2308" s="2"/>
      <c r="L2308" s="2"/>
      <c r="M2308" s="2" t="s">
        <v>90</v>
      </c>
      <c r="N2308" s="3"/>
      <c r="O2308" s="2"/>
      <c r="P2308" s="2"/>
      <c r="Q2308" s="2" t="s">
        <v>485</v>
      </c>
      <c r="R2308" s="2" t="s">
        <v>485</v>
      </c>
      <c r="S2308" s="2"/>
      <c r="T2308" s="3"/>
      <c r="U2308" s="2"/>
      <c r="V2308" s="2"/>
      <c r="W2308" s="2" t="s">
        <v>687</v>
      </c>
      <c r="X2308" s="2" t="s">
        <v>91</v>
      </c>
      <c r="Y2308" s="2" t="s">
        <v>519</v>
      </c>
      <c r="Z2308" s="2" t="s">
        <v>92</v>
      </c>
      <c r="AA2308" s="2" t="s">
        <v>90</v>
      </c>
      <c r="AB2308" s="2"/>
      <c r="AC2308" s="2" t="s">
        <v>93</v>
      </c>
      <c r="AD2308" s="2">
        <v>1</v>
      </c>
      <c r="AE2308" s="2" t="s">
        <v>102</v>
      </c>
      <c r="AF2308" s="2" t="s">
        <v>102</v>
      </c>
      <c r="AG2308" s="2" t="s">
        <v>103</v>
      </c>
      <c r="AH2308" s="2" t="s">
        <v>104</v>
      </c>
      <c r="AI2308" s="2"/>
      <c r="AJ2308" s="2" t="s">
        <v>105</v>
      </c>
      <c r="AK2308" s="2" t="s">
        <v>484</v>
      </c>
      <c r="AL2308" s="2" t="s">
        <v>103</v>
      </c>
      <c r="AM2308" s="2" t="s">
        <v>106</v>
      </c>
      <c r="AN2308" s="2" t="s">
        <v>5653</v>
      </c>
      <c r="AO2308" s="22">
        <v>0</v>
      </c>
      <c r="AP2308" s="22">
        <v>0</v>
      </c>
      <c r="AQ2308" s="22">
        <v>0</v>
      </c>
      <c r="AR2308" s="22">
        <v>0</v>
      </c>
      <c r="AS2308" s="25">
        <v>14500</v>
      </c>
      <c r="AT2308" s="25">
        <v>0</v>
      </c>
      <c r="AU2308" s="25">
        <v>17029</v>
      </c>
      <c r="AV2308" s="25">
        <v>0</v>
      </c>
      <c r="AW2308" s="25">
        <v>14500</v>
      </c>
      <c r="AX2308" s="25">
        <v>17029</v>
      </c>
      <c r="AY2308" s="25">
        <v>2529</v>
      </c>
    </row>
    <row r="2309" spans="2:51" hidden="1">
      <c r="B2309" s="5" t="s">
        <v>18</v>
      </c>
      <c r="C2309" s="2" t="s">
        <v>99</v>
      </c>
      <c r="D2309" s="2" t="s">
        <v>100</v>
      </c>
      <c r="E2309" s="2"/>
      <c r="F2309" s="2"/>
      <c r="G2309" s="3">
        <v>46260</v>
      </c>
      <c r="H2309" s="2" t="s">
        <v>9743</v>
      </c>
      <c r="I2309" s="3">
        <v>46260</v>
      </c>
      <c r="J2309" s="2" t="s">
        <v>9744</v>
      </c>
      <c r="K2309" s="2"/>
      <c r="L2309" s="2"/>
      <c r="M2309" s="2" t="s">
        <v>90</v>
      </c>
      <c r="N2309" s="3"/>
      <c r="O2309" s="2"/>
      <c r="P2309" s="2"/>
      <c r="Q2309" s="2" t="s">
        <v>537</v>
      </c>
      <c r="R2309" s="2" t="s">
        <v>537</v>
      </c>
      <c r="S2309" s="2"/>
      <c r="T2309" s="3"/>
      <c r="U2309" s="2"/>
      <c r="V2309" s="2"/>
      <c r="W2309" s="2" t="s">
        <v>685</v>
      </c>
      <c r="X2309" s="2" t="s">
        <v>151</v>
      </c>
      <c r="Y2309" s="2" t="s">
        <v>647</v>
      </c>
      <c r="Z2309" s="2" t="s">
        <v>92</v>
      </c>
      <c r="AA2309" s="2" t="s">
        <v>90</v>
      </c>
      <c r="AB2309" s="2"/>
      <c r="AC2309" s="2" t="s">
        <v>93</v>
      </c>
      <c r="AD2309" s="2">
        <v>1</v>
      </c>
      <c r="AE2309" s="2" t="s">
        <v>108</v>
      </c>
      <c r="AF2309" s="2" t="s">
        <v>109</v>
      </c>
      <c r="AG2309" s="2" t="s">
        <v>103</v>
      </c>
      <c r="AH2309" s="2" t="s">
        <v>106</v>
      </c>
      <c r="AI2309" s="2" t="s">
        <v>109</v>
      </c>
      <c r="AJ2309" s="2" t="s">
        <v>110</v>
      </c>
      <c r="AK2309" s="2" t="s">
        <v>111</v>
      </c>
      <c r="AL2309" s="2" t="s">
        <v>103</v>
      </c>
      <c r="AM2309" s="2" t="s">
        <v>104</v>
      </c>
      <c r="AN2309" s="2" t="s">
        <v>9745</v>
      </c>
      <c r="AO2309" s="22">
        <v>0</v>
      </c>
      <c r="AP2309" s="22">
        <v>0</v>
      </c>
      <c r="AQ2309" s="22">
        <v>0</v>
      </c>
      <c r="AR2309" s="22">
        <v>0</v>
      </c>
      <c r="AS2309" s="25">
        <v>25500</v>
      </c>
      <c r="AT2309" s="25">
        <v>0</v>
      </c>
      <c r="AU2309" s="25">
        <v>29537.4</v>
      </c>
      <c r="AV2309" s="25">
        <v>0</v>
      </c>
      <c r="AW2309" s="25">
        <v>25500</v>
      </c>
      <c r="AX2309" s="25">
        <v>29537.4</v>
      </c>
      <c r="AY2309" s="25">
        <v>4037.4</v>
      </c>
    </row>
    <row r="2310" spans="2:51" hidden="1">
      <c r="B2310" s="5" t="s">
        <v>18</v>
      </c>
      <c r="C2310" s="2" t="s">
        <v>107</v>
      </c>
      <c r="D2310" s="2" t="s">
        <v>100</v>
      </c>
      <c r="E2310" s="2"/>
      <c r="F2310" s="2" t="s">
        <v>88</v>
      </c>
      <c r="G2310" s="3">
        <v>46260</v>
      </c>
      <c r="H2310" s="2" t="s">
        <v>9746</v>
      </c>
      <c r="I2310" s="3">
        <v>46260</v>
      </c>
      <c r="J2310" s="2" t="s">
        <v>9747</v>
      </c>
      <c r="K2310" s="2"/>
      <c r="L2310" s="2"/>
      <c r="M2310" s="2" t="s">
        <v>90</v>
      </c>
      <c r="N2310" s="3"/>
      <c r="O2310" s="2"/>
      <c r="P2310" s="2"/>
      <c r="Q2310" s="2" t="s">
        <v>537</v>
      </c>
      <c r="R2310" s="2" t="s">
        <v>537</v>
      </c>
      <c r="S2310" s="2"/>
      <c r="T2310" s="3"/>
      <c r="U2310" s="2"/>
      <c r="V2310" s="2"/>
      <c r="W2310" s="2" t="s">
        <v>723</v>
      </c>
      <c r="X2310" s="2" t="s">
        <v>101</v>
      </c>
      <c r="Y2310" s="2" t="s">
        <v>724</v>
      </c>
      <c r="Z2310" s="2" t="s">
        <v>92</v>
      </c>
      <c r="AA2310" s="2" t="s">
        <v>90</v>
      </c>
      <c r="AB2310" s="2"/>
      <c r="AC2310" s="2" t="s">
        <v>93</v>
      </c>
      <c r="AD2310" s="2">
        <v>1</v>
      </c>
      <c r="AE2310" s="2" t="s">
        <v>108</v>
      </c>
      <c r="AF2310" s="2" t="s">
        <v>109</v>
      </c>
      <c r="AG2310" s="2" t="s">
        <v>103</v>
      </c>
      <c r="AH2310" s="2" t="s">
        <v>106</v>
      </c>
      <c r="AI2310" s="2" t="s">
        <v>109</v>
      </c>
      <c r="AJ2310" s="2" t="s">
        <v>110</v>
      </c>
      <c r="AK2310" s="2" t="s">
        <v>111</v>
      </c>
      <c r="AL2310" s="2" t="s">
        <v>103</v>
      </c>
      <c r="AM2310" s="2" t="s">
        <v>104</v>
      </c>
      <c r="AN2310" s="2" t="s">
        <v>9748</v>
      </c>
      <c r="AO2310" s="22">
        <v>0</v>
      </c>
      <c r="AP2310" s="22">
        <v>0</v>
      </c>
      <c r="AQ2310" s="22">
        <v>0</v>
      </c>
      <c r="AR2310" s="22">
        <v>0</v>
      </c>
      <c r="AS2310" s="25">
        <v>17000</v>
      </c>
      <c r="AT2310" s="25">
        <v>0</v>
      </c>
      <c r="AU2310" s="25">
        <v>19656.05</v>
      </c>
      <c r="AV2310" s="25">
        <v>0</v>
      </c>
      <c r="AW2310" s="25">
        <v>17000</v>
      </c>
      <c r="AX2310" s="25">
        <v>19656.05</v>
      </c>
      <c r="AY2310" s="25">
        <v>2656.05</v>
      </c>
    </row>
    <row r="2311" spans="2:51" hidden="1">
      <c r="B2311" s="5" t="s">
        <v>18</v>
      </c>
      <c r="C2311" s="2" t="s">
        <v>99</v>
      </c>
      <c r="D2311" s="2" t="s">
        <v>100</v>
      </c>
      <c r="E2311" s="2"/>
      <c r="F2311" s="2"/>
      <c r="G2311" s="3">
        <v>46260</v>
      </c>
      <c r="H2311" s="2" t="s">
        <v>9749</v>
      </c>
      <c r="I2311" s="3">
        <v>46260</v>
      </c>
      <c r="J2311" s="2" t="s">
        <v>9750</v>
      </c>
      <c r="K2311" s="2"/>
      <c r="L2311" s="2"/>
      <c r="M2311" s="2" t="s">
        <v>90</v>
      </c>
      <c r="N2311" s="3"/>
      <c r="O2311" s="2" t="s">
        <v>9751</v>
      </c>
      <c r="P2311" s="2"/>
      <c r="Q2311" s="2" t="s">
        <v>26</v>
      </c>
      <c r="R2311" s="2" t="s">
        <v>26</v>
      </c>
      <c r="S2311" s="2"/>
      <c r="T2311" s="3"/>
      <c r="U2311" s="2"/>
      <c r="V2311" s="2"/>
      <c r="W2311" s="2" t="s">
        <v>579</v>
      </c>
      <c r="X2311" s="2" t="s">
        <v>91</v>
      </c>
      <c r="Y2311" s="2" t="s">
        <v>519</v>
      </c>
      <c r="Z2311" s="2" t="s">
        <v>92</v>
      </c>
      <c r="AA2311" s="2" t="s">
        <v>90</v>
      </c>
      <c r="AB2311" s="2"/>
      <c r="AC2311" s="2" t="s">
        <v>93</v>
      </c>
      <c r="AD2311" s="2">
        <v>1</v>
      </c>
      <c r="AE2311" s="2" t="s">
        <v>692</v>
      </c>
      <c r="AF2311" s="2" t="s">
        <v>693</v>
      </c>
      <c r="AG2311" s="2" t="s">
        <v>103</v>
      </c>
      <c r="AH2311" s="2" t="s">
        <v>2</v>
      </c>
      <c r="AI2311" s="2" t="s">
        <v>699</v>
      </c>
      <c r="AJ2311" s="2" t="s">
        <v>731</v>
      </c>
      <c r="AK2311" s="2" t="s">
        <v>732</v>
      </c>
      <c r="AL2311" s="2" t="s">
        <v>103</v>
      </c>
      <c r="AM2311" s="2" t="s">
        <v>169</v>
      </c>
      <c r="AN2311" s="2"/>
      <c r="AO2311" s="22">
        <v>0</v>
      </c>
      <c r="AP2311" s="22">
        <v>0</v>
      </c>
      <c r="AQ2311" s="22">
        <v>0</v>
      </c>
      <c r="AR2311" s="22">
        <v>0</v>
      </c>
      <c r="AS2311" s="25">
        <v>5000</v>
      </c>
      <c r="AT2311" s="25">
        <v>0</v>
      </c>
      <c r="AU2311" s="25">
        <v>5729</v>
      </c>
      <c r="AV2311" s="25">
        <v>0</v>
      </c>
      <c r="AW2311" s="25">
        <v>5000</v>
      </c>
      <c r="AX2311" s="25">
        <v>5729</v>
      </c>
      <c r="AY2311" s="25">
        <v>729</v>
      </c>
    </row>
    <row r="2312" spans="2:51" hidden="1">
      <c r="B2312" s="5" t="s">
        <v>18</v>
      </c>
      <c r="C2312" s="2" t="s">
        <v>99</v>
      </c>
      <c r="D2312" s="2"/>
      <c r="E2312" s="2" t="s">
        <v>2436</v>
      </c>
      <c r="F2312" s="2"/>
      <c r="G2312" s="3">
        <v>46260</v>
      </c>
      <c r="H2312" s="2" t="s">
        <v>9752</v>
      </c>
      <c r="I2312" s="3">
        <v>46260</v>
      </c>
      <c r="J2312" s="2" t="s">
        <v>9753</v>
      </c>
      <c r="K2312" s="2"/>
      <c r="L2312" s="2"/>
      <c r="M2312" s="2" t="s">
        <v>90</v>
      </c>
      <c r="N2312" s="3"/>
      <c r="O2312" s="2" t="s">
        <v>9754</v>
      </c>
      <c r="P2312" s="2"/>
      <c r="Q2312" s="2" t="s">
        <v>24</v>
      </c>
      <c r="R2312" s="2" t="s">
        <v>24</v>
      </c>
      <c r="S2312" s="2"/>
      <c r="T2312" s="3"/>
      <c r="U2312" s="2"/>
      <c r="V2312" s="2"/>
      <c r="W2312" s="2" t="s">
        <v>687</v>
      </c>
      <c r="X2312" s="2" t="s">
        <v>91</v>
      </c>
      <c r="Y2312" s="2" t="s">
        <v>519</v>
      </c>
      <c r="Z2312" s="2" t="s">
        <v>92</v>
      </c>
      <c r="AA2312" s="2" t="s">
        <v>90</v>
      </c>
      <c r="AB2312" s="2"/>
      <c r="AC2312" s="2" t="s">
        <v>93</v>
      </c>
      <c r="AD2312" s="2">
        <v>1</v>
      </c>
      <c r="AE2312" s="2" t="s">
        <v>105</v>
      </c>
      <c r="AF2312" s="2" t="s">
        <v>484</v>
      </c>
      <c r="AG2312" s="2" t="s">
        <v>103</v>
      </c>
      <c r="AH2312" s="2" t="s">
        <v>106</v>
      </c>
      <c r="AI2312" s="2" t="s">
        <v>119</v>
      </c>
      <c r="AJ2312" s="2" t="s">
        <v>120</v>
      </c>
      <c r="AK2312" s="2" t="s">
        <v>121</v>
      </c>
      <c r="AL2312" s="2" t="s">
        <v>103</v>
      </c>
      <c r="AM2312" s="2" t="s">
        <v>122</v>
      </c>
      <c r="AN2312" s="2"/>
      <c r="AO2312" s="22">
        <v>0</v>
      </c>
      <c r="AP2312" s="22">
        <v>0</v>
      </c>
      <c r="AQ2312" s="22">
        <v>0</v>
      </c>
      <c r="AR2312" s="22">
        <v>0</v>
      </c>
      <c r="AS2312" s="25">
        <v>15500</v>
      </c>
      <c r="AT2312" s="25">
        <v>0</v>
      </c>
      <c r="AU2312" s="25">
        <v>17331</v>
      </c>
      <c r="AV2312" s="25">
        <v>0</v>
      </c>
      <c r="AW2312" s="25">
        <v>15500</v>
      </c>
      <c r="AX2312" s="25">
        <v>17331</v>
      </c>
      <c r="AY2312" s="25">
        <v>1831</v>
      </c>
    </row>
    <row r="2313" spans="2:51" hidden="1">
      <c r="B2313" s="5" t="s">
        <v>18</v>
      </c>
      <c r="C2313" s="2" t="s">
        <v>99</v>
      </c>
      <c r="D2313" s="2"/>
      <c r="E2313" s="2" t="s">
        <v>2806</v>
      </c>
      <c r="F2313" s="2"/>
      <c r="G2313" s="3">
        <v>46260</v>
      </c>
      <c r="H2313" s="2" t="s">
        <v>9755</v>
      </c>
      <c r="I2313" s="3">
        <v>46260</v>
      </c>
      <c r="J2313" s="2" t="s">
        <v>9756</v>
      </c>
      <c r="K2313" s="2"/>
      <c r="L2313" s="2"/>
      <c r="M2313" s="2" t="s">
        <v>90</v>
      </c>
      <c r="N2313" s="3"/>
      <c r="O2313" s="2" t="s">
        <v>9757</v>
      </c>
      <c r="P2313" s="2"/>
      <c r="Q2313" s="2" t="s">
        <v>24</v>
      </c>
      <c r="R2313" s="2" t="s">
        <v>24</v>
      </c>
      <c r="S2313" s="2"/>
      <c r="T2313" s="3"/>
      <c r="U2313" s="2"/>
      <c r="V2313" s="2"/>
      <c r="W2313" s="2" t="s">
        <v>491</v>
      </c>
      <c r="X2313" s="2" t="s">
        <v>118</v>
      </c>
      <c r="Y2313" s="2" t="s">
        <v>519</v>
      </c>
      <c r="Z2313" s="2" t="s">
        <v>92</v>
      </c>
      <c r="AA2313" s="2" t="s">
        <v>90</v>
      </c>
      <c r="AB2313" s="2"/>
      <c r="AC2313" s="2" t="s">
        <v>93</v>
      </c>
      <c r="AD2313" s="2">
        <v>1</v>
      </c>
      <c r="AE2313" s="2" t="s">
        <v>105</v>
      </c>
      <c r="AF2313" s="2" t="s">
        <v>484</v>
      </c>
      <c r="AG2313" s="2" t="s">
        <v>103</v>
      </c>
      <c r="AH2313" s="2" t="s">
        <v>106</v>
      </c>
      <c r="AI2313" s="2" t="s">
        <v>119</v>
      </c>
      <c r="AJ2313" s="2" t="s">
        <v>120</v>
      </c>
      <c r="AK2313" s="2" t="s">
        <v>121</v>
      </c>
      <c r="AL2313" s="2" t="s">
        <v>103</v>
      </c>
      <c r="AM2313" s="2" t="s">
        <v>122</v>
      </c>
      <c r="AN2313" s="2"/>
      <c r="AO2313" s="22">
        <v>0</v>
      </c>
      <c r="AP2313" s="22">
        <v>0</v>
      </c>
      <c r="AQ2313" s="22">
        <v>0</v>
      </c>
      <c r="AR2313" s="22">
        <v>0</v>
      </c>
      <c r="AS2313" s="25">
        <v>16500</v>
      </c>
      <c r="AT2313" s="25">
        <v>0</v>
      </c>
      <c r="AU2313" s="25">
        <v>18455</v>
      </c>
      <c r="AV2313" s="25">
        <v>0</v>
      </c>
      <c r="AW2313" s="25">
        <v>16500</v>
      </c>
      <c r="AX2313" s="25">
        <v>18455</v>
      </c>
      <c r="AY2313" s="25">
        <v>1955</v>
      </c>
    </row>
    <row r="2314" spans="2:51" hidden="1">
      <c r="B2314" s="5" t="s">
        <v>18</v>
      </c>
      <c r="C2314" s="2" t="s">
        <v>107</v>
      </c>
      <c r="D2314" s="2" t="s">
        <v>100</v>
      </c>
      <c r="E2314" s="2"/>
      <c r="F2314" s="2" t="s">
        <v>88</v>
      </c>
      <c r="G2314" s="3">
        <v>46260</v>
      </c>
      <c r="H2314" s="2" t="s">
        <v>9758</v>
      </c>
      <c r="I2314" s="3">
        <v>46260</v>
      </c>
      <c r="J2314" s="2" t="s">
        <v>9759</v>
      </c>
      <c r="K2314" s="2"/>
      <c r="L2314" s="2"/>
      <c r="M2314" s="2" t="s">
        <v>90</v>
      </c>
      <c r="N2314" s="3"/>
      <c r="O2314" s="2"/>
      <c r="P2314" s="2"/>
      <c r="Q2314" s="2" t="s">
        <v>537</v>
      </c>
      <c r="R2314" s="2" t="s">
        <v>537</v>
      </c>
      <c r="S2314" s="2"/>
      <c r="T2314" s="3"/>
      <c r="U2314" s="2"/>
      <c r="V2314" s="2"/>
      <c r="W2314" s="2" t="s">
        <v>274</v>
      </c>
      <c r="X2314" s="2" t="s">
        <v>151</v>
      </c>
      <c r="Y2314" s="2" t="s">
        <v>275</v>
      </c>
      <c r="Z2314" s="2" t="s">
        <v>92</v>
      </c>
      <c r="AA2314" s="2" t="s">
        <v>90</v>
      </c>
      <c r="AB2314" s="2"/>
      <c r="AC2314" s="2" t="s">
        <v>93</v>
      </c>
      <c r="AD2314" s="2">
        <v>1</v>
      </c>
      <c r="AE2314" s="2" t="s">
        <v>108</v>
      </c>
      <c r="AF2314" s="2" t="s">
        <v>109</v>
      </c>
      <c r="AG2314" s="2" t="s">
        <v>103</v>
      </c>
      <c r="AH2314" s="2" t="s">
        <v>106</v>
      </c>
      <c r="AI2314" s="2" t="s">
        <v>109</v>
      </c>
      <c r="AJ2314" s="2" t="s">
        <v>110</v>
      </c>
      <c r="AK2314" s="2" t="s">
        <v>111</v>
      </c>
      <c r="AL2314" s="2" t="s">
        <v>103</v>
      </c>
      <c r="AM2314" s="2" t="s">
        <v>104</v>
      </c>
      <c r="AN2314" s="2" t="s">
        <v>9760</v>
      </c>
      <c r="AO2314" s="22">
        <v>0</v>
      </c>
      <c r="AP2314" s="22">
        <v>0</v>
      </c>
      <c r="AQ2314" s="22">
        <v>0</v>
      </c>
      <c r="AR2314" s="22">
        <v>0</v>
      </c>
      <c r="AS2314" s="25">
        <v>17000</v>
      </c>
      <c r="AT2314" s="25">
        <v>0</v>
      </c>
      <c r="AU2314" s="25">
        <v>19584.97</v>
      </c>
      <c r="AV2314" s="25">
        <v>0</v>
      </c>
      <c r="AW2314" s="25">
        <v>17000</v>
      </c>
      <c r="AX2314" s="25">
        <v>19584.97</v>
      </c>
      <c r="AY2314" s="25">
        <v>2584.9699999999998</v>
      </c>
    </row>
    <row r="2315" spans="2:51" hidden="1">
      <c r="B2315" s="5" t="s">
        <v>18</v>
      </c>
      <c r="C2315" s="2" t="s">
        <v>107</v>
      </c>
      <c r="D2315" s="2" t="s">
        <v>100</v>
      </c>
      <c r="E2315" s="2"/>
      <c r="F2315" s="2" t="s">
        <v>88</v>
      </c>
      <c r="G2315" s="3">
        <v>46260</v>
      </c>
      <c r="H2315" s="2" t="s">
        <v>9761</v>
      </c>
      <c r="I2315" s="3">
        <v>46260</v>
      </c>
      <c r="J2315" s="2" t="s">
        <v>9762</v>
      </c>
      <c r="K2315" s="2"/>
      <c r="L2315" s="2"/>
      <c r="M2315" s="2" t="s">
        <v>90</v>
      </c>
      <c r="N2315" s="3"/>
      <c r="O2315" s="2"/>
      <c r="P2315" s="2"/>
      <c r="Q2315" s="2" t="s">
        <v>537</v>
      </c>
      <c r="R2315" s="2" t="s">
        <v>537</v>
      </c>
      <c r="S2315" s="2"/>
      <c r="T2315" s="3"/>
      <c r="U2315" s="2"/>
      <c r="V2315" s="2"/>
      <c r="W2315" s="2" t="s">
        <v>755</v>
      </c>
      <c r="X2315" s="2" t="s">
        <v>261</v>
      </c>
      <c r="Y2315" s="2" t="s">
        <v>665</v>
      </c>
      <c r="Z2315" s="2" t="s">
        <v>92</v>
      </c>
      <c r="AA2315" s="2" t="s">
        <v>90</v>
      </c>
      <c r="AB2315" s="2"/>
      <c r="AC2315" s="2" t="s">
        <v>93</v>
      </c>
      <c r="AD2315" s="2">
        <v>1</v>
      </c>
      <c r="AE2315" s="2" t="s">
        <v>108</v>
      </c>
      <c r="AF2315" s="2" t="s">
        <v>109</v>
      </c>
      <c r="AG2315" s="2" t="s">
        <v>103</v>
      </c>
      <c r="AH2315" s="2" t="s">
        <v>106</v>
      </c>
      <c r="AI2315" s="2" t="s">
        <v>109</v>
      </c>
      <c r="AJ2315" s="2" t="s">
        <v>110</v>
      </c>
      <c r="AK2315" s="2" t="s">
        <v>111</v>
      </c>
      <c r="AL2315" s="2" t="s">
        <v>103</v>
      </c>
      <c r="AM2315" s="2" t="s">
        <v>104</v>
      </c>
      <c r="AN2315" s="2" t="s">
        <v>9763</v>
      </c>
      <c r="AO2315" s="22">
        <v>0</v>
      </c>
      <c r="AP2315" s="22">
        <v>0</v>
      </c>
      <c r="AQ2315" s="22">
        <v>0</v>
      </c>
      <c r="AR2315" s="22">
        <v>0</v>
      </c>
      <c r="AS2315" s="25">
        <v>42100</v>
      </c>
      <c r="AT2315" s="25">
        <v>0</v>
      </c>
      <c r="AU2315" s="25">
        <v>49460.04</v>
      </c>
      <c r="AV2315" s="25">
        <v>0</v>
      </c>
      <c r="AW2315" s="25">
        <v>42100</v>
      </c>
      <c r="AX2315" s="25">
        <v>49460.04</v>
      </c>
      <c r="AY2315" s="25">
        <v>7360.04</v>
      </c>
    </row>
    <row r="2316" spans="2:51" hidden="1">
      <c r="B2316" s="5" t="s">
        <v>20</v>
      </c>
      <c r="C2316" s="2" t="s">
        <v>144</v>
      </c>
      <c r="D2316" s="2"/>
      <c r="E2316" s="2"/>
      <c r="F2316" s="2"/>
      <c r="G2316" s="3">
        <v>46260</v>
      </c>
      <c r="H2316" s="2" t="s">
        <v>9764</v>
      </c>
      <c r="I2316" s="3">
        <v>46260</v>
      </c>
      <c r="J2316" s="2" t="s">
        <v>9765</v>
      </c>
      <c r="K2316" s="2"/>
      <c r="L2316" s="2"/>
      <c r="M2316" s="2" t="s">
        <v>90</v>
      </c>
      <c r="N2316" s="3"/>
      <c r="O2316" s="2"/>
      <c r="P2316" s="2"/>
      <c r="Q2316" s="2" t="s">
        <v>33</v>
      </c>
      <c r="R2316" s="2" t="s">
        <v>33</v>
      </c>
      <c r="S2316" s="2" t="s">
        <v>33</v>
      </c>
      <c r="T2316" s="3">
        <v>46260</v>
      </c>
      <c r="U2316" s="2" t="s">
        <v>9766</v>
      </c>
      <c r="V2316" s="2" t="s">
        <v>9767</v>
      </c>
      <c r="W2316" s="2" t="s">
        <v>977</v>
      </c>
      <c r="X2316" s="2" t="s">
        <v>113</v>
      </c>
      <c r="Y2316" s="2" t="s">
        <v>221</v>
      </c>
      <c r="Z2316" s="2" t="s">
        <v>92</v>
      </c>
      <c r="AA2316" s="2" t="s">
        <v>90</v>
      </c>
      <c r="AB2316" s="2"/>
      <c r="AC2316" s="2" t="s">
        <v>93</v>
      </c>
      <c r="AD2316" s="2">
        <v>1</v>
      </c>
      <c r="AE2316" s="2" t="s">
        <v>583</v>
      </c>
      <c r="AF2316" s="2" t="s">
        <v>583</v>
      </c>
      <c r="AG2316" s="2" t="s">
        <v>129</v>
      </c>
      <c r="AH2316" s="2" t="s">
        <v>150</v>
      </c>
      <c r="AI2316" s="2" t="s">
        <v>584</v>
      </c>
      <c r="AJ2316" s="2" t="s">
        <v>217</v>
      </c>
      <c r="AK2316" s="2" t="s">
        <v>218</v>
      </c>
      <c r="AL2316" s="2" t="s">
        <v>129</v>
      </c>
      <c r="AM2316" s="2" t="s">
        <v>219</v>
      </c>
      <c r="AN2316" s="2" t="s">
        <v>419</v>
      </c>
      <c r="AO2316" s="22">
        <v>0</v>
      </c>
      <c r="AP2316" s="22">
        <v>0</v>
      </c>
      <c r="AQ2316" s="22">
        <v>0</v>
      </c>
      <c r="AR2316" s="22">
        <v>0</v>
      </c>
      <c r="AS2316" s="25">
        <v>9862</v>
      </c>
      <c r="AT2316" s="25">
        <v>0</v>
      </c>
      <c r="AU2316" s="25">
        <v>11484</v>
      </c>
      <c r="AV2316" s="25">
        <v>0</v>
      </c>
      <c r="AW2316" s="25">
        <v>9862</v>
      </c>
      <c r="AX2316" s="25">
        <v>11484</v>
      </c>
      <c r="AY2316" s="25">
        <v>1622</v>
      </c>
    </row>
    <row r="2317" spans="2:51" hidden="1">
      <c r="B2317" s="5" t="s">
        <v>20</v>
      </c>
      <c r="C2317" s="2" t="s">
        <v>144</v>
      </c>
      <c r="D2317" s="2"/>
      <c r="E2317" s="2"/>
      <c r="F2317" s="2"/>
      <c r="G2317" s="3">
        <v>46260</v>
      </c>
      <c r="H2317" s="2" t="s">
        <v>9768</v>
      </c>
      <c r="I2317" s="3">
        <v>46260</v>
      </c>
      <c r="J2317" s="2" t="s">
        <v>9769</v>
      </c>
      <c r="K2317" s="2"/>
      <c r="L2317" s="2"/>
      <c r="M2317" s="2" t="s">
        <v>90</v>
      </c>
      <c r="N2317" s="3"/>
      <c r="O2317" s="2"/>
      <c r="P2317" s="2"/>
      <c r="Q2317" s="2" t="s">
        <v>37</v>
      </c>
      <c r="R2317" s="2" t="s">
        <v>37</v>
      </c>
      <c r="S2317" s="2" t="s">
        <v>37</v>
      </c>
      <c r="T2317" s="3">
        <v>46260</v>
      </c>
      <c r="U2317" s="2" t="s">
        <v>9770</v>
      </c>
      <c r="V2317" s="2" t="s">
        <v>9771</v>
      </c>
      <c r="W2317" s="2" t="s">
        <v>785</v>
      </c>
      <c r="X2317" s="2" t="s">
        <v>113</v>
      </c>
      <c r="Y2317" s="2" t="s">
        <v>356</v>
      </c>
      <c r="Z2317" s="2" t="s">
        <v>92</v>
      </c>
      <c r="AA2317" s="2" t="s">
        <v>90</v>
      </c>
      <c r="AB2317" s="2"/>
      <c r="AC2317" s="2" t="s">
        <v>93</v>
      </c>
      <c r="AD2317" s="2">
        <v>1</v>
      </c>
      <c r="AE2317" s="2" t="s">
        <v>352</v>
      </c>
      <c r="AF2317" s="2" t="s">
        <v>352</v>
      </c>
      <c r="AG2317" s="2" t="s">
        <v>103</v>
      </c>
      <c r="AH2317" s="2"/>
      <c r="AI2317" s="2"/>
      <c r="AJ2317" s="2" t="s">
        <v>329</v>
      </c>
      <c r="AK2317" s="2" t="s">
        <v>329</v>
      </c>
      <c r="AL2317" s="2" t="s">
        <v>103</v>
      </c>
      <c r="AM2317" s="2"/>
      <c r="AN2317" s="2"/>
      <c r="AO2317" s="22">
        <v>0</v>
      </c>
      <c r="AP2317" s="22">
        <v>0</v>
      </c>
      <c r="AQ2317" s="22">
        <v>0</v>
      </c>
      <c r="AR2317" s="22">
        <v>0</v>
      </c>
      <c r="AS2317" s="25">
        <v>7735</v>
      </c>
      <c r="AT2317" s="25">
        <v>0</v>
      </c>
      <c r="AU2317" s="25">
        <v>9834</v>
      </c>
      <c r="AV2317" s="25">
        <v>0</v>
      </c>
      <c r="AW2317" s="25">
        <v>7735</v>
      </c>
      <c r="AX2317" s="25">
        <v>9834</v>
      </c>
      <c r="AY2317" s="25">
        <v>2099</v>
      </c>
    </row>
    <row r="2318" spans="2:51" hidden="1">
      <c r="B2318" s="5" t="s">
        <v>20</v>
      </c>
      <c r="C2318" s="2" t="s">
        <v>144</v>
      </c>
      <c r="D2318" s="2"/>
      <c r="E2318" s="2"/>
      <c r="F2318" s="2"/>
      <c r="G2318" s="3">
        <v>46260</v>
      </c>
      <c r="H2318" s="2" t="s">
        <v>9772</v>
      </c>
      <c r="I2318" s="3">
        <v>46260</v>
      </c>
      <c r="J2318" s="2" t="s">
        <v>9773</v>
      </c>
      <c r="K2318" s="2"/>
      <c r="L2318" s="2"/>
      <c r="M2318" s="2" t="s">
        <v>90</v>
      </c>
      <c r="N2318" s="3"/>
      <c r="O2318" s="2"/>
      <c r="P2318" s="2"/>
      <c r="Q2318" s="2" t="s">
        <v>486</v>
      </c>
      <c r="R2318" s="2" t="s">
        <v>486</v>
      </c>
      <c r="S2318" s="2" t="s">
        <v>486</v>
      </c>
      <c r="T2318" s="3">
        <v>46260</v>
      </c>
      <c r="U2318" s="2" t="s">
        <v>9774</v>
      </c>
      <c r="V2318" s="2" t="s">
        <v>9775</v>
      </c>
      <c r="W2318" s="2" t="s">
        <v>9295</v>
      </c>
      <c r="X2318" s="2" t="s">
        <v>113</v>
      </c>
      <c r="Y2318" s="2" t="s">
        <v>356</v>
      </c>
      <c r="Z2318" s="2" t="s">
        <v>92</v>
      </c>
      <c r="AA2318" s="2" t="s">
        <v>90</v>
      </c>
      <c r="AB2318" s="2"/>
      <c r="AC2318" s="2" t="s">
        <v>93</v>
      </c>
      <c r="AD2318" s="2">
        <v>1</v>
      </c>
      <c r="AE2318" s="2" t="s">
        <v>352</v>
      </c>
      <c r="AF2318" s="2" t="s">
        <v>352</v>
      </c>
      <c r="AG2318" s="2" t="s">
        <v>103</v>
      </c>
      <c r="AH2318" s="2"/>
      <c r="AI2318" s="2"/>
      <c r="AJ2318" s="2" t="s">
        <v>102</v>
      </c>
      <c r="AK2318" s="2" t="s">
        <v>102</v>
      </c>
      <c r="AL2318" s="2" t="s">
        <v>103</v>
      </c>
      <c r="AM2318" s="2" t="s">
        <v>104</v>
      </c>
      <c r="AN2318" s="2"/>
      <c r="AO2318" s="22">
        <v>0</v>
      </c>
      <c r="AP2318" s="22">
        <v>0</v>
      </c>
      <c r="AQ2318" s="22">
        <v>0</v>
      </c>
      <c r="AR2318" s="22">
        <v>0</v>
      </c>
      <c r="AS2318" s="25">
        <v>19000</v>
      </c>
      <c r="AT2318" s="25">
        <v>0</v>
      </c>
      <c r="AU2318" s="25">
        <v>21699</v>
      </c>
      <c r="AV2318" s="25">
        <v>0</v>
      </c>
      <c r="AW2318" s="25">
        <v>19000</v>
      </c>
      <c r="AX2318" s="25">
        <v>21699</v>
      </c>
      <c r="AY2318" s="25">
        <v>2699</v>
      </c>
    </row>
    <row r="2319" spans="2:51" hidden="1">
      <c r="B2319" s="5" t="s">
        <v>20</v>
      </c>
      <c r="C2319" s="2" t="s">
        <v>144</v>
      </c>
      <c r="D2319" s="2"/>
      <c r="E2319" s="2"/>
      <c r="F2319" s="2"/>
      <c r="G2319" s="3">
        <v>46260</v>
      </c>
      <c r="H2319" s="2" t="s">
        <v>9776</v>
      </c>
      <c r="I2319" s="3">
        <v>46260</v>
      </c>
      <c r="J2319" s="2" t="s">
        <v>9777</v>
      </c>
      <c r="K2319" s="2"/>
      <c r="L2319" s="2"/>
      <c r="M2319" s="2" t="s">
        <v>90</v>
      </c>
      <c r="N2319" s="3"/>
      <c r="O2319" s="2"/>
      <c r="P2319" s="2"/>
      <c r="Q2319" s="2" t="s">
        <v>614</v>
      </c>
      <c r="R2319" s="2" t="s">
        <v>614</v>
      </c>
      <c r="S2319" s="2" t="s">
        <v>614</v>
      </c>
      <c r="T2319" s="3">
        <v>46260</v>
      </c>
      <c r="U2319" s="2" t="s">
        <v>9778</v>
      </c>
      <c r="V2319" s="2" t="s">
        <v>9779</v>
      </c>
      <c r="W2319" s="2" t="s">
        <v>921</v>
      </c>
      <c r="X2319" s="2" t="s">
        <v>113</v>
      </c>
      <c r="Y2319" s="2" t="s">
        <v>356</v>
      </c>
      <c r="Z2319" s="2" t="s">
        <v>92</v>
      </c>
      <c r="AA2319" s="2" t="s">
        <v>90</v>
      </c>
      <c r="AB2319" s="2"/>
      <c r="AC2319" s="2" t="s">
        <v>93</v>
      </c>
      <c r="AD2319" s="2">
        <v>1</v>
      </c>
      <c r="AE2319" s="2" t="s">
        <v>352</v>
      </c>
      <c r="AF2319" s="2" t="s">
        <v>352</v>
      </c>
      <c r="AG2319" s="2" t="s">
        <v>103</v>
      </c>
      <c r="AH2319" s="2"/>
      <c r="AI2319" s="2"/>
      <c r="AJ2319" s="2" t="s">
        <v>384</v>
      </c>
      <c r="AK2319" s="2" t="s">
        <v>384</v>
      </c>
      <c r="AL2319" s="2" t="s">
        <v>103</v>
      </c>
      <c r="AM2319" s="2" t="s">
        <v>384</v>
      </c>
      <c r="AN2319" s="2"/>
      <c r="AO2319" s="22">
        <v>0</v>
      </c>
      <c r="AP2319" s="22">
        <v>0</v>
      </c>
      <c r="AQ2319" s="22">
        <v>0</v>
      </c>
      <c r="AR2319" s="22">
        <v>0</v>
      </c>
      <c r="AS2319" s="25">
        <v>7735</v>
      </c>
      <c r="AT2319" s="25">
        <v>0</v>
      </c>
      <c r="AU2319" s="25">
        <v>9591</v>
      </c>
      <c r="AV2319" s="25">
        <v>0</v>
      </c>
      <c r="AW2319" s="25">
        <v>7735</v>
      </c>
      <c r="AX2319" s="25">
        <v>9591</v>
      </c>
      <c r="AY2319" s="25">
        <v>1856</v>
      </c>
    </row>
    <row r="2320" spans="2:51" hidden="1">
      <c r="B2320" s="5" t="s">
        <v>20</v>
      </c>
      <c r="C2320" s="2" t="s">
        <v>144</v>
      </c>
      <c r="D2320" s="2"/>
      <c r="E2320" s="2"/>
      <c r="F2320" s="2"/>
      <c r="G2320" s="3">
        <v>46260</v>
      </c>
      <c r="H2320" s="2" t="s">
        <v>9780</v>
      </c>
      <c r="I2320" s="3">
        <v>46260</v>
      </c>
      <c r="J2320" s="2" t="s">
        <v>9781</v>
      </c>
      <c r="K2320" s="2"/>
      <c r="L2320" s="2"/>
      <c r="M2320" s="2" t="s">
        <v>90</v>
      </c>
      <c r="N2320" s="3"/>
      <c r="O2320" s="2"/>
      <c r="P2320" s="2"/>
      <c r="Q2320" s="2" t="s">
        <v>461</v>
      </c>
      <c r="R2320" s="2" t="s">
        <v>461</v>
      </c>
      <c r="S2320" s="2" t="s">
        <v>461</v>
      </c>
      <c r="T2320" s="3">
        <v>46260</v>
      </c>
      <c r="U2320" s="2" t="s">
        <v>9782</v>
      </c>
      <c r="V2320" s="2" t="s">
        <v>9783</v>
      </c>
      <c r="W2320" s="2" t="s">
        <v>9300</v>
      </c>
      <c r="X2320" s="2" t="s">
        <v>113</v>
      </c>
      <c r="Y2320" s="2" t="s">
        <v>356</v>
      </c>
      <c r="Z2320" s="2" t="s">
        <v>92</v>
      </c>
      <c r="AA2320" s="2" t="s">
        <v>90</v>
      </c>
      <c r="AB2320" s="2"/>
      <c r="AC2320" s="2" t="s">
        <v>114</v>
      </c>
      <c r="AD2320" s="2">
        <v>1</v>
      </c>
      <c r="AE2320" s="2" t="s">
        <v>352</v>
      </c>
      <c r="AF2320" s="2" t="s">
        <v>352</v>
      </c>
      <c r="AG2320" s="2" t="s">
        <v>103</v>
      </c>
      <c r="AH2320" s="2"/>
      <c r="AI2320" s="2"/>
      <c r="AJ2320" s="2" t="s">
        <v>259</v>
      </c>
      <c r="AK2320" s="2" t="s">
        <v>259</v>
      </c>
      <c r="AL2320" s="2" t="s">
        <v>129</v>
      </c>
      <c r="AM2320" s="2" t="s">
        <v>150</v>
      </c>
      <c r="AN2320" s="2"/>
      <c r="AO2320" s="22">
        <v>0</v>
      </c>
      <c r="AP2320" s="22">
        <v>0</v>
      </c>
      <c r="AQ2320" s="22">
        <v>0</v>
      </c>
      <c r="AR2320" s="22">
        <v>0</v>
      </c>
      <c r="AS2320" s="25">
        <v>6500</v>
      </c>
      <c r="AT2320" s="25">
        <v>0</v>
      </c>
      <c r="AU2320" s="25">
        <v>7612</v>
      </c>
      <c r="AV2320" s="25">
        <v>0</v>
      </c>
      <c r="AW2320" s="25">
        <v>6500</v>
      </c>
      <c r="AX2320" s="25">
        <v>7612</v>
      </c>
      <c r="AY2320" s="25">
        <v>1112</v>
      </c>
    </row>
    <row r="2321" spans="2:51" hidden="1">
      <c r="B2321" s="5" t="s">
        <v>20</v>
      </c>
      <c r="C2321" s="2" t="s">
        <v>144</v>
      </c>
      <c r="D2321" s="2"/>
      <c r="E2321" s="2"/>
      <c r="F2321" s="2"/>
      <c r="G2321" s="3">
        <v>46260</v>
      </c>
      <c r="H2321" s="2" t="s">
        <v>9784</v>
      </c>
      <c r="I2321" s="3">
        <v>46260</v>
      </c>
      <c r="J2321" s="2" t="s">
        <v>9785</v>
      </c>
      <c r="K2321" s="2"/>
      <c r="L2321" s="2"/>
      <c r="M2321" s="2" t="s">
        <v>90</v>
      </c>
      <c r="N2321" s="3"/>
      <c r="O2321" s="2"/>
      <c r="P2321" s="2"/>
      <c r="Q2321" s="2" t="s">
        <v>537</v>
      </c>
      <c r="R2321" s="2" t="s">
        <v>537</v>
      </c>
      <c r="S2321" s="2" t="s">
        <v>537</v>
      </c>
      <c r="T2321" s="3">
        <v>46260</v>
      </c>
      <c r="U2321" s="2" t="s">
        <v>9786</v>
      </c>
      <c r="V2321" s="2" t="s">
        <v>9787</v>
      </c>
      <c r="W2321" s="2" t="s">
        <v>491</v>
      </c>
      <c r="X2321" s="2" t="s">
        <v>118</v>
      </c>
      <c r="Y2321" s="2" t="s">
        <v>519</v>
      </c>
      <c r="Z2321" s="2" t="s">
        <v>92</v>
      </c>
      <c r="AA2321" s="2" t="s">
        <v>90</v>
      </c>
      <c r="AB2321" s="2"/>
      <c r="AC2321" s="2" t="s">
        <v>93</v>
      </c>
      <c r="AD2321" s="2">
        <v>1</v>
      </c>
      <c r="AE2321" s="2" t="s">
        <v>597</v>
      </c>
      <c r="AF2321" s="2" t="s">
        <v>597</v>
      </c>
      <c r="AG2321" s="2" t="s">
        <v>103</v>
      </c>
      <c r="AH2321" s="2"/>
      <c r="AI2321" s="2"/>
      <c r="AJ2321" s="2" t="s">
        <v>102</v>
      </c>
      <c r="AK2321" s="2" t="s">
        <v>102</v>
      </c>
      <c r="AL2321" s="2" t="s">
        <v>103</v>
      </c>
      <c r="AM2321" s="2" t="s">
        <v>104</v>
      </c>
      <c r="AN2321" s="2"/>
      <c r="AO2321" s="22">
        <v>0</v>
      </c>
      <c r="AP2321" s="22">
        <v>0</v>
      </c>
      <c r="AQ2321" s="22">
        <v>0</v>
      </c>
      <c r="AR2321" s="22">
        <v>0</v>
      </c>
      <c r="AS2321" s="25">
        <v>12500</v>
      </c>
      <c r="AT2321" s="25">
        <v>0</v>
      </c>
      <c r="AU2321" s="25">
        <v>15412</v>
      </c>
      <c r="AV2321" s="25">
        <v>0</v>
      </c>
      <c r="AW2321" s="25">
        <v>12500</v>
      </c>
      <c r="AX2321" s="25">
        <v>15412</v>
      </c>
      <c r="AY2321" s="25">
        <v>2912</v>
      </c>
    </row>
    <row r="2322" spans="2:51" hidden="1">
      <c r="B2322" s="5" t="s">
        <v>20</v>
      </c>
      <c r="C2322" s="2" t="s">
        <v>144</v>
      </c>
      <c r="D2322" s="2"/>
      <c r="E2322" s="2"/>
      <c r="F2322" s="2"/>
      <c r="G2322" s="3">
        <v>46260</v>
      </c>
      <c r="H2322" s="2" t="s">
        <v>9788</v>
      </c>
      <c r="I2322" s="3">
        <v>46260</v>
      </c>
      <c r="J2322" s="2" t="s">
        <v>9789</v>
      </c>
      <c r="K2322" s="2"/>
      <c r="L2322" s="2"/>
      <c r="M2322" s="2" t="s">
        <v>90</v>
      </c>
      <c r="N2322" s="3"/>
      <c r="O2322" s="2"/>
      <c r="P2322" s="2"/>
      <c r="Q2322" s="2" t="s">
        <v>537</v>
      </c>
      <c r="R2322" s="2" t="s">
        <v>537</v>
      </c>
      <c r="S2322" s="2" t="s">
        <v>537</v>
      </c>
      <c r="T2322" s="3">
        <v>46260</v>
      </c>
      <c r="U2322" s="2" t="s">
        <v>9790</v>
      </c>
      <c r="V2322" s="2" t="s">
        <v>9787</v>
      </c>
      <c r="W2322" s="2" t="s">
        <v>687</v>
      </c>
      <c r="X2322" s="2" t="s">
        <v>91</v>
      </c>
      <c r="Y2322" s="2" t="s">
        <v>519</v>
      </c>
      <c r="Z2322" s="2" t="s">
        <v>92</v>
      </c>
      <c r="AA2322" s="2" t="s">
        <v>90</v>
      </c>
      <c r="AB2322" s="2"/>
      <c r="AC2322" s="2" t="s">
        <v>93</v>
      </c>
      <c r="AD2322" s="2">
        <v>1</v>
      </c>
      <c r="AE2322" s="2" t="s">
        <v>597</v>
      </c>
      <c r="AF2322" s="2" t="s">
        <v>597</v>
      </c>
      <c r="AG2322" s="2" t="s">
        <v>103</v>
      </c>
      <c r="AH2322" s="2"/>
      <c r="AI2322" s="2"/>
      <c r="AJ2322" s="2" t="s">
        <v>102</v>
      </c>
      <c r="AK2322" s="2" t="s">
        <v>102</v>
      </c>
      <c r="AL2322" s="2" t="s">
        <v>103</v>
      </c>
      <c r="AM2322" s="2" t="s">
        <v>104</v>
      </c>
      <c r="AN2322" s="2"/>
      <c r="AO2322" s="22">
        <v>0</v>
      </c>
      <c r="AP2322" s="22">
        <v>0</v>
      </c>
      <c r="AQ2322" s="22">
        <v>0</v>
      </c>
      <c r="AR2322" s="22">
        <v>0</v>
      </c>
      <c r="AS2322" s="25">
        <v>12500</v>
      </c>
      <c r="AT2322" s="25">
        <v>0</v>
      </c>
      <c r="AU2322" s="25">
        <v>15412</v>
      </c>
      <c r="AV2322" s="25">
        <v>0</v>
      </c>
      <c r="AW2322" s="25">
        <v>12500</v>
      </c>
      <c r="AX2322" s="25">
        <v>15412</v>
      </c>
      <c r="AY2322" s="25">
        <v>2912</v>
      </c>
    </row>
    <row r="2323" spans="2:51" hidden="1">
      <c r="B2323" s="5" t="s">
        <v>20</v>
      </c>
      <c r="C2323" s="2" t="s">
        <v>144</v>
      </c>
      <c r="D2323" s="2"/>
      <c r="E2323" s="2"/>
      <c r="F2323" s="2"/>
      <c r="G2323" s="3">
        <v>46260</v>
      </c>
      <c r="H2323" s="2" t="s">
        <v>9791</v>
      </c>
      <c r="I2323" s="3">
        <v>46260</v>
      </c>
      <c r="J2323" s="2" t="s">
        <v>9792</v>
      </c>
      <c r="K2323" s="2"/>
      <c r="L2323" s="2"/>
      <c r="M2323" s="2" t="s">
        <v>90</v>
      </c>
      <c r="N2323" s="3"/>
      <c r="O2323" s="2"/>
      <c r="P2323" s="2"/>
      <c r="Q2323" s="2" t="s">
        <v>920</v>
      </c>
      <c r="R2323" s="2" t="s">
        <v>920</v>
      </c>
      <c r="S2323" s="2" t="s">
        <v>920</v>
      </c>
      <c r="T2323" s="3">
        <v>46260</v>
      </c>
      <c r="U2323" s="2" t="s">
        <v>9793</v>
      </c>
      <c r="V2323" s="2" t="s">
        <v>9794</v>
      </c>
      <c r="W2323" s="2" t="s">
        <v>6425</v>
      </c>
      <c r="X2323" s="2" t="s">
        <v>113</v>
      </c>
      <c r="Y2323" s="2" t="s">
        <v>38</v>
      </c>
      <c r="Z2323" s="2" t="s">
        <v>92</v>
      </c>
      <c r="AA2323" s="2" t="s">
        <v>90</v>
      </c>
      <c r="AB2323" s="2"/>
      <c r="AC2323" s="2" t="s">
        <v>93</v>
      </c>
      <c r="AD2323" s="2">
        <v>1</v>
      </c>
      <c r="AE2323" s="2" t="s">
        <v>145</v>
      </c>
      <c r="AF2323" s="2" t="s">
        <v>146</v>
      </c>
      <c r="AG2323" s="2" t="s">
        <v>103</v>
      </c>
      <c r="AH2323" s="2" t="s">
        <v>2</v>
      </c>
      <c r="AI2323" s="2" t="s">
        <v>147</v>
      </c>
      <c r="AJ2323" s="2" t="s">
        <v>169</v>
      </c>
      <c r="AK2323" s="2" t="s">
        <v>169</v>
      </c>
      <c r="AL2323" s="2" t="s">
        <v>103</v>
      </c>
      <c r="AM2323" s="2"/>
      <c r="AN2323" s="2"/>
      <c r="AO2323" s="22">
        <v>0</v>
      </c>
      <c r="AP2323" s="22">
        <v>0</v>
      </c>
      <c r="AQ2323" s="22">
        <v>0</v>
      </c>
      <c r="AR2323" s="22">
        <v>0</v>
      </c>
      <c r="AS2323" s="25">
        <v>9600</v>
      </c>
      <c r="AT2323" s="25">
        <v>0</v>
      </c>
      <c r="AU2323" s="25">
        <v>13008</v>
      </c>
      <c r="AV2323" s="25">
        <v>0</v>
      </c>
      <c r="AW2323" s="25">
        <v>9600</v>
      </c>
      <c r="AX2323" s="25">
        <v>13008</v>
      </c>
      <c r="AY2323" s="25">
        <v>3408</v>
      </c>
    </row>
    <row r="2324" spans="2:51" hidden="1">
      <c r="B2324" s="5" t="s">
        <v>20</v>
      </c>
      <c r="C2324" s="2" t="s">
        <v>144</v>
      </c>
      <c r="D2324" s="2"/>
      <c r="E2324" s="2"/>
      <c r="F2324" s="2"/>
      <c r="G2324" s="3">
        <v>46260</v>
      </c>
      <c r="H2324" s="2" t="s">
        <v>9795</v>
      </c>
      <c r="I2324" s="3">
        <v>46260</v>
      </c>
      <c r="J2324" s="2" t="s">
        <v>9796</v>
      </c>
      <c r="K2324" s="2"/>
      <c r="L2324" s="2"/>
      <c r="M2324" s="2" t="s">
        <v>90</v>
      </c>
      <c r="N2324" s="3"/>
      <c r="O2324" s="2"/>
      <c r="P2324" s="2"/>
      <c r="Q2324" s="2" t="s">
        <v>1388</v>
      </c>
      <c r="R2324" s="2" t="s">
        <v>1388</v>
      </c>
      <c r="S2324" s="2" t="s">
        <v>1388</v>
      </c>
      <c r="T2324" s="3">
        <v>46260</v>
      </c>
      <c r="U2324" s="2" t="s">
        <v>9797</v>
      </c>
      <c r="V2324" s="2" t="s">
        <v>9798</v>
      </c>
      <c r="W2324" s="2" t="s">
        <v>632</v>
      </c>
      <c r="X2324" s="2" t="s">
        <v>113</v>
      </c>
      <c r="Y2324" s="2" t="s">
        <v>546</v>
      </c>
      <c r="Z2324" s="2" t="s">
        <v>92</v>
      </c>
      <c r="AA2324" s="2" t="s">
        <v>90</v>
      </c>
      <c r="AB2324" s="2"/>
      <c r="AC2324" s="2" t="s">
        <v>114</v>
      </c>
      <c r="AD2324" s="2">
        <v>1</v>
      </c>
      <c r="AE2324" s="2" t="s">
        <v>145</v>
      </c>
      <c r="AF2324" s="2" t="s">
        <v>146</v>
      </c>
      <c r="AG2324" s="2" t="s">
        <v>103</v>
      </c>
      <c r="AH2324" s="2" t="s">
        <v>2</v>
      </c>
      <c r="AI2324" s="2" t="s">
        <v>147</v>
      </c>
      <c r="AJ2324" s="2" t="s">
        <v>2526</v>
      </c>
      <c r="AK2324" s="2" t="s">
        <v>2526</v>
      </c>
      <c r="AL2324" s="2" t="s">
        <v>126</v>
      </c>
      <c r="AM2324" s="2" t="s">
        <v>314</v>
      </c>
      <c r="AN2324" s="2"/>
      <c r="AO2324" s="22">
        <v>0</v>
      </c>
      <c r="AP2324" s="22">
        <v>0</v>
      </c>
      <c r="AQ2324" s="22">
        <v>0</v>
      </c>
      <c r="AR2324" s="22">
        <v>0</v>
      </c>
      <c r="AS2324" s="25">
        <v>28000</v>
      </c>
      <c r="AT2324" s="25">
        <v>0</v>
      </c>
      <c r="AU2324" s="25">
        <v>29000</v>
      </c>
      <c r="AV2324" s="25">
        <v>0</v>
      </c>
      <c r="AW2324" s="25">
        <v>28000</v>
      </c>
      <c r="AX2324" s="25">
        <v>29000</v>
      </c>
      <c r="AY2324" s="25">
        <v>1000</v>
      </c>
    </row>
    <row r="2325" spans="2:51" hidden="1">
      <c r="B2325" s="5" t="s">
        <v>20</v>
      </c>
      <c r="C2325" s="2" t="s">
        <v>144</v>
      </c>
      <c r="D2325" s="2"/>
      <c r="E2325" s="2"/>
      <c r="F2325" s="2"/>
      <c r="G2325" s="3">
        <v>46260</v>
      </c>
      <c r="H2325" s="2" t="s">
        <v>9799</v>
      </c>
      <c r="I2325" s="3">
        <v>46260</v>
      </c>
      <c r="J2325" s="2" t="s">
        <v>9800</v>
      </c>
      <c r="K2325" s="2"/>
      <c r="L2325" s="2"/>
      <c r="M2325" s="2" t="s">
        <v>90</v>
      </c>
      <c r="N2325" s="3"/>
      <c r="O2325" s="2"/>
      <c r="P2325" s="2"/>
      <c r="Q2325" s="2" t="s">
        <v>28</v>
      </c>
      <c r="R2325" s="2" t="s">
        <v>28</v>
      </c>
      <c r="S2325" s="2" t="s">
        <v>28</v>
      </c>
      <c r="T2325" s="3">
        <v>46260</v>
      </c>
      <c r="U2325" s="2" t="s">
        <v>9801</v>
      </c>
      <c r="V2325" s="2" t="s">
        <v>9802</v>
      </c>
      <c r="W2325" s="2" t="s">
        <v>878</v>
      </c>
      <c r="X2325" s="2" t="s">
        <v>113</v>
      </c>
      <c r="Y2325" s="2" t="s">
        <v>221</v>
      </c>
      <c r="Z2325" s="2" t="s">
        <v>92</v>
      </c>
      <c r="AA2325" s="2" t="s">
        <v>90</v>
      </c>
      <c r="AB2325" s="2"/>
      <c r="AC2325" s="2" t="s">
        <v>114</v>
      </c>
      <c r="AD2325" s="2">
        <v>1</v>
      </c>
      <c r="AE2325" s="2" t="s">
        <v>217</v>
      </c>
      <c r="AF2325" s="2" t="s">
        <v>218</v>
      </c>
      <c r="AG2325" s="2" t="s">
        <v>129</v>
      </c>
      <c r="AH2325" s="2" t="s">
        <v>219</v>
      </c>
      <c r="AI2325" s="2" t="s">
        <v>220</v>
      </c>
      <c r="AJ2325" s="2" t="s">
        <v>462</v>
      </c>
      <c r="AK2325" s="2" t="s">
        <v>462</v>
      </c>
      <c r="AL2325" s="2" t="s">
        <v>103</v>
      </c>
      <c r="AM2325" s="2" t="s">
        <v>7</v>
      </c>
      <c r="AN2325" s="2"/>
      <c r="AO2325" s="22">
        <v>0</v>
      </c>
      <c r="AP2325" s="22">
        <v>0</v>
      </c>
      <c r="AQ2325" s="22">
        <v>0</v>
      </c>
      <c r="AR2325" s="22">
        <v>0</v>
      </c>
      <c r="AS2325" s="25">
        <v>8873</v>
      </c>
      <c r="AT2325" s="25">
        <v>0</v>
      </c>
      <c r="AU2325" s="25">
        <v>10149</v>
      </c>
      <c r="AV2325" s="25">
        <v>0</v>
      </c>
      <c r="AW2325" s="25">
        <v>8873</v>
      </c>
      <c r="AX2325" s="25">
        <v>10149</v>
      </c>
      <c r="AY2325" s="25">
        <v>1276</v>
      </c>
    </row>
    <row r="2326" spans="2:51" hidden="1">
      <c r="B2326" s="5" t="s">
        <v>20</v>
      </c>
      <c r="C2326" s="2" t="s">
        <v>144</v>
      </c>
      <c r="D2326" s="2"/>
      <c r="E2326" s="2"/>
      <c r="F2326" s="2"/>
      <c r="G2326" s="3">
        <v>46260</v>
      </c>
      <c r="H2326" s="2" t="s">
        <v>9803</v>
      </c>
      <c r="I2326" s="3">
        <v>46260</v>
      </c>
      <c r="J2326" s="2" t="s">
        <v>9804</v>
      </c>
      <c r="K2326" s="2"/>
      <c r="L2326" s="2"/>
      <c r="M2326" s="2" t="s">
        <v>90</v>
      </c>
      <c r="N2326" s="3"/>
      <c r="O2326" s="2"/>
      <c r="P2326" s="2"/>
      <c r="Q2326" s="2" t="s">
        <v>33</v>
      </c>
      <c r="R2326" s="2" t="s">
        <v>33</v>
      </c>
      <c r="S2326" s="2" t="s">
        <v>33</v>
      </c>
      <c r="T2326" s="3">
        <v>46260</v>
      </c>
      <c r="U2326" s="2" t="s">
        <v>9805</v>
      </c>
      <c r="V2326" s="2" t="s">
        <v>9806</v>
      </c>
      <c r="W2326" s="2" t="s">
        <v>9807</v>
      </c>
      <c r="X2326" s="2" t="s">
        <v>113</v>
      </c>
      <c r="Y2326" s="2" t="s">
        <v>814</v>
      </c>
      <c r="Z2326" s="2" t="s">
        <v>92</v>
      </c>
      <c r="AA2326" s="2" t="s">
        <v>90</v>
      </c>
      <c r="AB2326" s="2"/>
      <c r="AC2326" s="2" t="s">
        <v>114</v>
      </c>
      <c r="AD2326" s="2">
        <v>1</v>
      </c>
      <c r="AE2326" s="2" t="s">
        <v>122</v>
      </c>
      <c r="AF2326" s="2" t="s">
        <v>122</v>
      </c>
      <c r="AG2326" s="2" t="s">
        <v>103</v>
      </c>
      <c r="AH2326" s="2" t="s">
        <v>122</v>
      </c>
      <c r="AI2326" s="2"/>
      <c r="AJ2326" s="2" t="s">
        <v>232</v>
      </c>
      <c r="AK2326" s="2" t="s">
        <v>5</v>
      </c>
      <c r="AL2326" s="2" t="s">
        <v>5</v>
      </c>
      <c r="AM2326" s="2" t="s">
        <v>178</v>
      </c>
      <c r="AN2326" s="2"/>
      <c r="AO2326" s="22">
        <v>0</v>
      </c>
      <c r="AP2326" s="22">
        <v>0</v>
      </c>
      <c r="AQ2326" s="22">
        <v>0</v>
      </c>
      <c r="AR2326" s="22">
        <v>0</v>
      </c>
      <c r="AS2326" s="25">
        <v>33000</v>
      </c>
      <c r="AT2326" s="25">
        <v>0</v>
      </c>
      <c r="AU2326" s="25">
        <v>47222</v>
      </c>
      <c r="AV2326" s="25">
        <v>0</v>
      </c>
      <c r="AW2326" s="25">
        <v>33000</v>
      </c>
      <c r="AX2326" s="25">
        <v>47222</v>
      </c>
      <c r="AY2326" s="25">
        <v>14222</v>
      </c>
    </row>
    <row r="2327" spans="2:51" hidden="1">
      <c r="B2327" s="5" t="s">
        <v>20</v>
      </c>
      <c r="C2327" s="2" t="s">
        <v>144</v>
      </c>
      <c r="D2327" s="2"/>
      <c r="E2327" s="2"/>
      <c r="F2327" s="2"/>
      <c r="G2327" s="3">
        <v>46260</v>
      </c>
      <c r="H2327" s="2" t="s">
        <v>9808</v>
      </c>
      <c r="I2327" s="3">
        <v>46260</v>
      </c>
      <c r="J2327" s="2" t="s">
        <v>9809</v>
      </c>
      <c r="K2327" s="2"/>
      <c r="L2327" s="2"/>
      <c r="M2327" s="2" t="s">
        <v>90</v>
      </c>
      <c r="N2327" s="3"/>
      <c r="O2327" s="2"/>
      <c r="P2327" s="2"/>
      <c r="Q2327" s="2" t="s">
        <v>33</v>
      </c>
      <c r="R2327" s="2" t="s">
        <v>33</v>
      </c>
      <c r="S2327" s="2" t="s">
        <v>33</v>
      </c>
      <c r="T2327" s="3">
        <v>46260</v>
      </c>
      <c r="U2327" s="2" t="s">
        <v>9810</v>
      </c>
      <c r="V2327" s="2" t="s">
        <v>9811</v>
      </c>
      <c r="W2327" s="2" t="s">
        <v>1003</v>
      </c>
      <c r="X2327" s="2" t="s">
        <v>113</v>
      </c>
      <c r="Y2327" s="2" t="s">
        <v>814</v>
      </c>
      <c r="Z2327" s="2" t="s">
        <v>92</v>
      </c>
      <c r="AA2327" s="2" t="s">
        <v>90</v>
      </c>
      <c r="AB2327" s="2"/>
      <c r="AC2327" s="2" t="s">
        <v>93</v>
      </c>
      <c r="AD2327" s="2">
        <v>1</v>
      </c>
      <c r="AE2327" s="2" t="s">
        <v>122</v>
      </c>
      <c r="AF2327" s="2" t="s">
        <v>122</v>
      </c>
      <c r="AG2327" s="2" t="s">
        <v>103</v>
      </c>
      <c r="AH2327" s="2" t="s">
        <v>122</v>
      </c>
      <c r="AI2327" s="2"/>
      <c r="AJ2327" s="2" t="s">
        <v>325</v>
      </c>
      <c r="AK2327" s="2" t="s">
        <v>325</v>
      </c>
      <c r="AL2327" s="2" t="s">
        <v>103</v>
      </c>
      <c r="AM2327" s="2" t="s">
        <v>148</v>
      </c>
      <c r="AN2327" s="2"/>
      <c r="AO2327" s="22">
        <v>0</v>
      </c>
      <c r="AP2327" s="22">
        <v>0</v>
      </c>
      <c r="AQ2327" s="22">
        <v>0</v>
      </c>
      <c r="AR2327" s="22">
        <v>0</v>
      </c>
      <c r="AS2327" s="25">
        <v>13000</v>
      </c>
      <c r="AT2327" s="25">
        <v>0</v>
      </c>
      <c r="AU2327" s="25">
        <v>17718</v>
      </c>
      <c r="AV2327" s="25">
        <v>0</v>
      </c>
      <c r="AW2327" s="25">
        <v>13000</v>
      </c>
      <c r="AX2327" s="25">
        <v>17718</v>
      </c>
      <c r="AY2327" s="25">
        <v>4718</v>
      </c>
    </row>
    <row r="2328" spans="2:51" hidden="1">
      <c r="B2328" s="5" t="s">
        <v>20</v>
      </c>
      <c r="C2328" s="2" t="s">
        <v>144</v>
      </c>
      <c r="D2328" s="2"/>
      <c r="E2328" s="2"/>
      <c r="F2328" s="2"/>
      <c r="G2328" s="3">
        <v>46260</v>
      </c>
      <c r="H2328" s="2" t="s">
        <v>9812</v>
      </c>
      <c r="I2328" s="3">
        <v>46260</v>
      </c>
      <c r="J2328" s="2" t="s">
        <v>9813</v>
      </c>
      <c r="K2328" s="2"/>
      <c r="L2328" s="2"/>
      <c r="M2328" s="2" t="s">
        <v>90</v>
      </c>
      <c r="N2328" s="3"/>
      <c r="O2328" s="2"/>
      <c r="P2328" s="2"/>
      <c r="Q2328" s="2" t="s">
        <v>33</v>
      </c>
      <c r="R2328" s="2" t="s">
        <v>33</v>
      </c>
      <c r="S2328" s="2" t="s">
        <v>33</v>
      </c>
      <c r="T2328" s="3">
        <v>46260</v>
      </c>
      <c r="U2328" s="2" t="s">
        <v>9814</v>
      </c>
      <c r="V2328" s="2" t="s">
        <v>9815</v>
      </c>
      <c r="W2328" s="2" t="s">
        <v>786</v>
      </c>
      <c r="X2328" s="2" t="s">
        <v>113</v>
      </c>
      <c r="Y2328" s="2" t="s">
        <v>221</v>
      </c>
      <c r="Z2328" s="2" t="s">
        <v>92</v>
      </c>
      <c r="AA2328" s="2" t="s">
        <v>90</v>
      </c>
      <c r="AB2328" s="2"/>
      <c r="AC2328" s="2" t="s">
        <v>93</v>
      </c>
      <c r="AD2328" s="2">
        <v>1</v>
      </c>
      <c r="AE2328" s="2" t="s">
        <v>583</v>
      </c>
      <c r="AF2328" s="2" t="s">
        <v>583</v>
      </c>
      <c r="AG2328" s="2" t="s">
        <v>129</v>
      </c>
      <c r="AH2328" s="2" t="s">
        <v>150</v>
      </c>
      <c r="AI2328" s="2" t="s">
        <v>584</v>
      </c>
      <c r="AJ2328" s="2" t="s">
        <v>217</v>
      </c>
      <c r="AK2328" s="2" t="s">
        <v>218</v>
      </c>
      <c r="AL2328" s="2" t="s">
        <v>129</v>
      </c>
      <c r="AM2328" s="2" t="s">
        <v>219</v>
      </c>
      <c r="AN2328" s="2" t="s">
        <v>419</v>
      </c>
      <c r="AO2328" s="22">
        <v>0</v>
      </c>
      <c r="AP2328" s="22">
        <v>0</v>
      </c>
      <c r="AQ2328" s="22">
        <v>0</v>
      </c>
      <c r="AR2328" s="22">
        <v>0</v>
      </c>
      <c r="AS2328" s="25">
        <v>9862</v>
      </c>
      <c r="AT2328" s="25">
        <v>0</v>
      </c>
      <c r="AU2328" s="25">
        <v>11484</v>
      </c>
      <c r="AV2328" s="25">
        <v>0</v>
      </c>
      <c r="AW2328" s="25">
        <v>9862</v>
      </c>
      <c r="AX2328" s="25">
        <v>11484</v>
      </c>
      <c r="AY2328" s="25">
        <v>1622</v>
      </c>
    </row>
    <row r="2329" spans="2:51" hidden="1">
      <c r="B2329" s="5" t="s">
        <v>20</v>
      </c>
      <c r="C2329" s="2" t="s">
        <v>144</v>
      </c>
      <c r="D2329" s="2"/>
      <c r="E2329" s="2"/>
      <c r="F2329" s="2"/>
      <c r="G2329" s="3">
        <v>46260</v>
      </c>
      <c r="H2329" s="2" t="s">
        <v>9816</v>
      </c>
      <c r="I2329" s="3">
        <v>46260</v>
      </c>
      <c r="J2329" s="2" t="s">
        <v>9817</v>
      </c>
      <c r="K2329" s="2"/>
      <c r="L2329" s="2"/>
      <c r="M2329" s="2" t="s">
        <v>90</v>
      </c>
      <c r="N2329" s="3"/>
      <c r="O2329" s="2"/>
      <c r="P2329" s="2"/>
      <c r="Q2329" s="2" t="s">
        <v>33</v>
      </c>
      <c r="R2329" s="2" t="s">
        <v>33</v>
      </c>
      <c r="S2329" s="2" t="s">
        <v>33</v>
      </c>
      <c r="T2329" s="3">
        <v>46260</v>
      </c>
      <c r="U2329" s="2" t="s">
        <v>9818</v>
      </c>
      <c r="V2329" s="2" t="s">
        <v>9819</v>
      </c>
      <c r="W2329" s="2" t="s">
        <v>1303</v>
      </c>
      <c r="X2329" s="2" t="s">
        <v>113</v>
      </c>
      <c r="Y2329" s="2" t="s">
        <v>221</v>
      </c>
      <c r="Z2329" s="2" t="s">
        <v>92</v>
      </c>
      <c r="AA2329" s="2" t="s">
        <v>90</v>
      </c>
      <c r="AB2329" s="2"/>
      <c r="AC2329" s="2" t="s">
        <v>93</v>
      </c>
      <c r="AD2329" s="2">
        <v>1</v>
      </c>
      <c r="AE2329" s="2" t="s">
        <v>583</v>
      </c>
      <c r="AF2329" s="2" t="s">
        <v>583</v>
      </c>
      <c r="AG2329" s="2" t="s">
        <v>129</v>
      </c>
      <c r="AH2329" s="2" t="s">
        <v>150</v>
      </c>
      <c r="AI2329" s="2" t="s">
        <v>584</v>
      </c>
      <c r="AJ2329" s="2" t="s">
        <v>217</v>
      </c>
      <c r="AK2329" s="2" t="s">
        <v>218</v>
      </c>
      <c r="AL2329" s="2" t="s">
        <v>129</v>
      </c>
      <c r="AM2329" s="2" t="s">
        <v>219</v>
      </c>
      <c r="AN2329" s="2" t="s">
        <v>396</v>
      </c>
      <c r="AO2329" s="22">
        <v>0</v>
      </c>
      <c r="AP2329" s="22">
        <v>0</v>
      </c>
      <c r="AQ2329" s="22">
        <v>0</v>
      </c>
      <c r="AR2329" s="22">
        <v>0</v>
      </c>
      <c r="AS2329" s="25">
        <v>7801</v>
      </c>
      <c r="AT2329" s="25">
        <v>0</v>
      </c>
      <c r="AU2329" s="25">
        <v>8701</v>
      </c>
      <c r="AV2329" s="25">
        <v>0</v>
      </c>
      <c r="AW2329" s="25">
        <v>7801</v>
      </c>
      <c r="AX2329" s="25">
        <v>8701</v>
      </c>
      <c r="AY2329" s="25">
        <v>900</v>
      </c>
    </row>
    <row r="2330" spans="2:51" hidden="1">
      <c r="B2330" s="5" t="s">
        <v>20</v>
      </c>
      <c r="C2330" s="2" t="s">
        <v>144</v>
      </c>
      <c r="D2330" s="2"/>
      <c r="E2330" s="2"/>
      <c r="F2330" s="2"/>
      <c r="G2330" s="3">
        <v>46260</v>
      </c>
      <c r="H2330" s="2" t="s">
        <v>9820</v>
      </c>
      <c r="I2330" s="3">
        <v>46260</v>
      </c>
      <c r="J2330" s="2" t="s">
        <v>9821</v>
      </c>
      <c r="K2330" s="2"/>
      <c r="L2330" s="2"/>
      <c r="M2330" s="2" t="s">
        <v>90</v>
      </c>
      <c r="N2330" s="3"/>
      <c r="O2330" s="2"/>
      <c r="P2330" s="2"/>
      <c r="Q2330" s="2" t="s">
        <v>36</v>
      </c>
      <c r="R2330" s="2" t="s">
        <v>36</v>
      </c>
      <c r="S2330" s="2" t="s">
        <v>36</v>
      </c>
      <c r="T2330" s="3">
        <v>46260</v>
      </c>
      <c r="U2330" s="2" t="s">
        <v>9822</v>
      </c>
      <c r="V2330" s="2" t="s">
        <v>9823</v>
      </c>
      <c r="W2330" s="2" t="s">
        <v>1222</v>
      </c>
      <c r="X2330" s="2" t="s">
        <v>113</v>
      </c>
      <c r="Y2330" s="2" t="s">
        <v>505</v>
      </c>
      <c r="Z2330" s="2" t="s">
        <v>92</v>
      </c>
      <c r="AA2330" s="2" t="s">
        <v>90</v>
      </c>
      <c r="AB2330" s="2"/>
      <c r="AC2330" s="2" t="s">
        <v>114</v>
      </c>
      <c r="AD2330" s="2">
        <v>1</v>
      </c>
      <c r="AE2330" s="2" t="s">
        <v>369</v>
      </c>
      <c r="AF2330" s="2" t="s">
        <v>370</v>
      </c>
      <c r="AG2330" s="2" t="s">
        <v>126</v>
      </c>
      <c r="AH2330" s="2" t="s">
        <v>371</v>
      </c>
      <c r="AI2330" s="2" t="s">
        <v>682</v>
      </c>
      <c r="AJ2330" s="2" t="s">
        <v>217</v>
      </c>
      <c r="AK2330" s="2" t="s">
        <v>218</v>
      </c>
      <c r="AL2330" s="2" t="s">
        <v>129</v>
      </c>
      <c r="AM2330" s="2" t="s">
        <v>219</v>
      </c>
      <c r="AN2330" s="2" t="s">
        <v>396</v>
      </c>
      <c r="AO2330" s="22">
        <v>0</v>
      </c>
      <c r="AP2330" s="22">
        <v>0</v>
      </c>
      <c r="AQ2330" s="22">
        <v>0</v>
      </c>
      <c r="AR2330" s="22">
        <v>0</v>
      </c>
      <c r="AS2330" s="25">
        <v>37434</v>
      </c>
      <c r="AT2330" s="25">
        <v>0</v>
      </c>
      <c r="AU2330" s="25">
        <v>40113</v>
      </c>
      <c r="AV2330" s="25">
        <v>0</v>
      </c>
      <c r="AW2330" s="25">
        <v>37434</v>
      </c>
      <c r="AX2330" s="25">
        <v>40113</v>
      </c>
      <c r="AY2330" s="25">
        <v>2679</v>
      </c>
    </row>
    <row r="2331" spans="2:51" hidden="1">
      <c r="B2331" s="5" t="s">
        <v>21</v>
      </c>
      <c r="C2331" s="2" t="s">
        <v>152</v>
      </c>
      <c r="D2331" s="2" t="s">
        <v>100</v>
      </c>
      <c r="E2331" s="2"/>
      <c r="F2331" s="2"/>
      <c r="G2331" s="3">
        <v>46260</v>
      </c>
      <c r="H2331" s="2" t="s">
        <v>9824</v>
      </c>
      <c r="I2331" s="3">
        <v>46260</v>
      </c>
      <c r="J2331" s="2" t="s">
        <v>9825</v>
      </c>
      <c r="K2331" s="2"/>
      <c r="L2331" s="2"/>
      <c r="M2331" s="2" t="s">
        <v>90</v>
      </c>
      <c r="N2331" s="3"/>
      <c r="O2331" s="2" t="s">
        <v>9826</v>
      </c>
      <c r="P2331" s="2"/>
      <c r="Q2331" s="2" t="s">
        <v>27</v>
      </c>
      <c r="R2331" s="2" t="s">
        <v>538</v>
      </c>
      <c r="S2331" s="2" t="s">
        <v>27</v>
      </c>
      <c r="T2331" s="3">
        <v>46260</v>
      </c>
      <c r="U2331" s="2" t="s">
        <v>9827</v>
      </c>
      <c r="V2331" s="2"/>
      <c r="W2331" s="2" t="s">
        <v>290</v>
      </c>
      <c r="X2331" s="2" t="s">
        <v>133</v>
      </c>
      <c r="Y2331" s="2" t="s">
        <v>291</v>
      </c>
      <c r="Z2331" s="2" t="s">
        <v>92</v>
      </c>
      <c r="AA2331" s="2" t="s">
        <v>90</v>
      </c>
      <c r="AB2331" s="2"/>
      <c r="AC2331" s="2" t="s">
        <v>114</v>
      </c>
      <c r="AD2331" s="2">
        <v>1</v>
      </c>
      <c r="AE2331" s="2" t="s">
        <v>539</v>
      </c>
      <c r="AF2331" s="2" t="s">
        <v>540</v>
      </c>
      <c r="AG2331" s="2" t="s">
        <v>13</v>
      </c>
      <c r="AH2331" s="2" t="s">
        <v>154</v>
      </c>
      <c r="AI2331" s="2" t="s">
        <v>541</v>
      </c>
      <c r="AJ2331" s="2" t="s">
        <v>155</v>
      </c>
      <c r="AK2331" s="2" t="s">
        <v>156</v>
      </c>
      <c r="AL2331" s="2" t="s">
        <v>129</v>
      </c>
      <c r="AM2331" s="2" t="s">
        <v>150</v>
      </c>
      <c r="AN2331" s="2" t="s">
        <v>9828</v>
      </c>
      <c r="AO2331" s="22">
        <v>26360</v>
      </c>
      <c r="AP2331" s="22">
        <v>0</v>
      </c>
      <c r="AQ2331" s="22">
        <v>0</v>
      </c>
      <c r="AR2331" s="22">
        <v>0</v>
      </c>
      <c r="AS2331" s="25">
        <v>29655</v>
      </c>
      <c r="AT2331" s="25">
        <v>0</v>
      </c>
      <c r="AU2331" s="25">
        <v>42394.79</v>
      </c>
      <c r="AV2331" s="25">
        <v>0</v>
      </c>
      <c r="AW2331" s="25">
        <v>29655</v>
      </c>
      <c r="AX2331" s="25">
        <v>42394.79</v>
      </c>
      <c r="AY2331" s="25">
        <v>12739.79</v>
      </c>
    </row>
    <row r="2332" spans="2:51" hidden="1">
      <c r="B2332" s="5" t="s">
        <v>21</v>
      </c>
      <c r="C2332" s="2" t="s">
        <v>152</v>
      </c>
      <c r="D2332" s="2" t="s">
        <v>100</v>
      </c>
      <c r="E2332" s="2"/>
      <c r="F2332" s="2"/>
      <c r="G2332" s="3">
        <v>46260</v>
      </c>
      <c r="H2332" s="2" t="s">
        <v>9829</v>
      </c>
      <c r="I2332" s="3">
        <v>46260</v>
      </c>
      <c r="J2332" s="2" t="s">
        <v>9830</v>
      </c>
      <c r="K2332" s="2"/>
      <c r="L2332" s="2"/>
      <c r="M2332" s="2" t="s">
        <v>90</v>
      </c>
      <c r="N2332" s="3"/>
      <c r="O2332" s="2" t="s">
        <v>9831</v>
      </c>
      <c r="P2332" s="2"/>
      <c r="Q2332" s="2" t="s">
        <v>27</v>
      </c>
      <c r="R2332" s="2" t="s">
        <v>538</v>
      </c>
      <c r="S2332" s="2" t="s">
        <v>27</v>
      </c>
      <c r="T2332" s="3">
        <v>46260</v>
      </c>
      <c r="U2332" s="2" t="s">
        <v>9832</v>
      </c>
      <c r="V2332" s="2"/>
      <c r="W2332" s="2" t="s">
        <v>1010</v>
      </c>
      <c r="X2332" s="2" t="s">
        <v>133</v>
      </c>
      <c r="Y2332" s="2" t="s">
        <v>336</v>
      </c>
      <c r="Z2332" s="2" t="s">
        <v>92</v>
      </c>
      <c r="AA2332" s="2" t="s">
        <v>603</v>
      </c>
      <c r="AB2332" s="2" t="s">
        <v>604</v>
      </c>
      <c r="AC2332" s="2" t="s">
        <v>114</v>
      </c>
      <c r="AD2332" s="2">
        <v>1</v>
      </c>
      <c r="AE2332" s="2" t="s">
        <v>539</v>
      </c>
      <c r="AF2332" s="2" t="s">
        <v>540</v>
      </c>
      <c r="AG2332" s="2" t="s">
        <v>13</v>
      </c>
      <c r="AH2332" s="2" t="s">
        <v>154</v>
      </c>
      <c r="AI2332" s="2" t="s">
        <v>541</v>
      </c>
      <c r="AJ2332" s="2" t="s">
        <v>155</v>
      </c>
      <c r="AK2332" s="2" t="s">
        <v>156</v>
      </c>
      <c r="AL2332" s="2" t="s">
        <v>129</v>
      </c>
      <c r="AM2332" s="2" t="s">
        <v>150</v>
      </c>
      <c r="AN2332" s="2" t="s">
        <v>9833</v>
      </c>
      <c r="AO2332" s="22">
        <v>27120</v>
      </c>
      <c r="AP2332" s="22">
        <v>0</v>
      </c>
      <c r="AQ2332" s="22">
        <v>0</v>
      </c>
      <c r="AR2332" s="22">
        <v>0</v>
      </c>
      <c r="AS2332" s="25">
        <v>30510</v>
      </c>
      <c r="AT2332" s="25">
        <v>0</v>
      </c>
      <c r="AU2332" s="25">
        <v>43617.1</v>
      </c>
      <c r="AV2332" s="25">
        <v>0</v>
      </c>
      <c r="AW2332" s="25">
        <v>30510</v>
      </c>
      <c r="AX2332" s="25">
        <v>43617.1</v>
      </c>
      <c r="AY2332" s="25">
        <v>13107.1</v>
      </c>
    </row>
    <row r="2333" spans="2:51" hidden="1">
      <c r="B2333" s="5" t="s">
        <v>21</v>
      </c>
      <c r="C2333" s="2" t="s">
        <v>152</v>
      </c>
      <c r="D2333" s="2" t="s">
        <v>100</v>
      </c>
      <c r="E2333" s="2"/>
      <c r="F2333" s="2"/>
      <c r="G2333" s="3">
        <v>46260</v>
      </c>
      <c r="H2333" s="2" t="s">
        <v>9834</v>
      </c>
      <c r="I2333" s="3">
        <v>46260</v>
      </c>
      <c r="J2333" s="2" t="s">
        <v>9835</v>
      </c>
      <c r="K2333" s="2"/>
      <c r="L2333" s="2"/>
      <c r="M2333" s="2" t="s">
        <v>90</v>
      </c>
      <c r="N2333" s="3"/>
      <c r="O2333" s="2" t="s">
        <v>9836</v>
      </c>
      <c r="P2333" s="2"/>
      <c r="Q2333" s="2" t="s">
        <v>27</v>
      </c>
      <c r="R2333" s="2" t="s">
        <v>538</v>
      </c>
      <c r="S2333" s="2" t="s">
        <v>27</v>
      </c>
      <c r="T2333" s="3">
        <v>46260</v>
      </c>
      <c r="U2333" s="2" t="s">
        <v>9837</v>
      </c>
      <c r="V2333" s="2"/>
      <c r="W2333" s="2" t="s">
        <v>528</v>
      </c>
      <c r="X2333" s="2" t="s">
        <v>133</v>
      </c>
      <c r="Y2333" s="2" t="s">
        <v>513</v>
      </c>
      <c r="Z2333" s="2" t="s">
        <v>92</v>
      </c>
      <c r="AA2333" s="2" t="s">
        <v>90</v>
      </c>
      <c r="AB2333" s="2"/>
      <c r="AC2333" s="2" t="s">
        <v>114</v>
      </c>
      <c r="AD2333" s="2">
        <v>1</v>
      </c>
      <c r="AE2333" s="2" t="s">
        <v>539</v>
      </c>
      <c r="AF2333" s="2" t="s">
        <v>540</v>
      </c>
      <c r="AG2333" s="2" t="s">
        <v>13</v>
      </c>
      <c r="AH2333" s="2" t="s">
        <v>154</v>
      </c>
      <c r="AI2333" s="2" t="s">
        <v>541</v>
      </c>
      <c r="AJ2333" s="2" t="s">
        <v>155</v>
      </c>
      <c r="AK2333" s="2" t="s">
        <v>156</v>
      </c>
      <c r="AL2333" s="2" t="s">
        <v>129</v>
      </c>
      <c r="AM2333" s="2" t="s">
        <v>150</v>
      </c>
      <c r="AN2333" s="2" t="s">
        <v>9838</v>
      </c>
      <c r="AO2333" s="22">
        <v>26420</v>
      </c>
      <c r="AP2333" s="22">
        <v>0</v>
      </c>
      <c r="AQ2333" s="22">
        <v>0</v>
      </c>
      <c r="AR2333" s="22">
        <v>0</v>
      </c>
      <c r="AS2333" s="25">
        <v>29722.5</v>
      </c>
      <c r="AT2333" s="25">
        <v>0</v>
      </c>
      <c r="AU2333" s="25">
        <v>42491.29</v>
      </c>
      <c r="AV2333" s="25">
        <v>0</v>
      </c>
      <c r="AW2333" s="25">
        <v>29722.5</v>
      </c>
      <c r="AX2333" s="25">
        <v>42491.29</v>
      </c>
      <c r="AY2333" s="25">
        <v>12768.79</v>
      </c>
    </row>
    <row r="2334" spans="2:51" hidden="1">
      <c r="B2334" s="5" t="s">
        <v>21</v>
      </c>
      <c r="C2334" s="2" t="s">
        <v>152</v>
      </c>
      <c r="D2334" s="2" t="s">
        <v>100</v>
      </c>
      <c r="E2334" s="2"/>
      <c r="F2334" s="2"/>
      <c r="G2334" s="3">
        <v>46260</v>
      </c>
      <c r="H2334" s="2" t="s">
        <v>9839</v>
      </c>
      <c r="I2334" s="3">
        <v>46260</v>
      </c>
      <c r="J2334" s="2" t="s">
        <v>9840</v>
      </c>
      <c r="K2334" s="2"/>
      <c r="L2334" s="2"/>
      <c r="M2334" s="2" t="s">
        <v>90</v>
      </c>
      <c r="N2334" s="3"/>
      <c r="O2334" s="2" t="s">
        <v>9841</v>
      </c>
      <c r="P2334" s="2"/>
      <c r="Q2334" s="2" t="s">
        <v>27</v>
      </c>
      <c r="R2334" s="2" t="s">
        <v>538</v>
      </c>
      <c r="S2334" s="2" t="s">
        <v>27</v>
      </c>
      <c r="T2334" s="3">
        <v>46260</v>
      </c>
      <c r="U2334" s="2" t="s">
        <v>9842</v>
      </c>
      <c r="V2334" s="2"/>
      <c r="W2334" s="2" t="s">
        <v>535</v>
      </c>
      <c r="X2334" s="2" t="s">
        <v>133</v>
      </c>
      <c r="Y2334" s="2" t="s">
        <v>358</v>
      </c>
      <c r="Z2334" s="2" t="s">
        <v>92</v>
      </c>
      <c r="AA2334" s="2" t="s">
        <v>90</v>
      </c>
      <c r="AB2334" s="2"/>
      <c r="AC2334" s="2" t="s">
        <v>114</v>
      </c>
      <c r="AD2334" s="2">
        <v>1</v>
      </c>
      <c r="AE2334" s="2" t="s">
        <v>539</v>
      </c>
      <c r="AF2334" s="2" t="s">
        <v>540</v>
      </c>
      <c r="AG2334" s="2" t="s">
        <v>13</v>
      </c>
      <c r="AH2334" s="2" t="s">
        <v>154</v>
      </c>
      <c r="AI2334" s="2" t="s">
        <v>541</v>
      </c>
      <c r="AJ2334" s="2" t="s">
        <v>155</v>
      </c>
      <c r="AK2334" s="2" t="s">
        <v>156</v>
      </c>
      <c r="AL2334" s="2" t="s">
        <v>129</v>
      </c>
      <c r="AM2334" s="2" t="s">
        <v>150</v>
      </c>
      <c r="AN2334" s="2" t="s">
        <v>9843</v>
      </c>
      <c r="AO2334" s="22">
        <v>18520</v>
      </c>
      <c r="AP2334" s="22">
        <v>0</v>
      </c>
      <c r="AQ2334" s="22">
        <v>0</v>
      </c>
      <c r="AR2334" s="22">
        <v>0</v>
      </c>
      <c r="AS2334" s="25">
        <v>29250</v>
      </c>
      <c r="AT2334" s="25">
        <v>0</v>
      </c>
      <c r="AU2334" s="25">
        <v>43424</v>
      </c>
      <c r="AV2334" s="25">
        <v>0</v>
      </c>
      <c r="AW2334" s="25">
        <v>29250</v>
      </c>
      <c r="AX2334" s="25">
        <v>43424</v>
      </c>
      <c r="AY2334" s="25">
        <v>14174</v>
      </c>
    </row>
    <row r="2335" spans="2:51" hidden="1">
      <c r="B2335" s="5" t="s">
        <v>21</v>
      </c>
      <c r="C2335" s="2" t="s">
        <v>152</v>
      </c>
      <c r="D2335" s="2" t="s">
        <v>100</v>
      </c>
      <c r="E2335" s="2"/>
      <c r="F2335" s="2"/>
      <c r="G2335" s="3">
        <v>46260</v>
      </c>
      <c r="H2335" s="2" t="s">
        <v>9844</v>
      </c>
      <c r="I2335" s="3">
        <v>46260</v>
      </c>
      <c r="J2335" s="2" t="s">
        <v>9845</v>
      </c>
      <c r="K2335" s="2"/>
      <c r="L2335" s="2"/>
      <c r="M2335" s="2" t="s">
        <v>90</v>
      </c>
      <c r="N2335" s="3"/>
      <c r="O2335" s="2" t="s">
        <v>9846</v>
      </c>
      <c r="P2335" s="2"/>
      <c r="Q2335" s="2" t="s">
        <v>486</v>
      </c>
      <c r="R2335" s="2" t="s">
        <v>538</v>
      </c>
      <c r="S2335" s="2" t="s">
        <v>486</v>
      </c>
      <c r="T2335" s="3">
        <v>46260</v>
      </c>
      <c r="U2335" s="2" t="s">
        <v>9847</v>
      </c>
      <c r="V2335" s="2"/>
      <c r="W2335" s="2" t="s">
        <v>748</v>
      </c>
      <c r="X2335" s="2" t="s">
        <v>133</v>
      </c>
      <c r="Y2335" s="2" t="s">
        <v>342</v>
      </c>
      <c r="Z2335" s="2" t="s">
        <v>92</v>
      </c>
      <c r="AA2335" s="2" t="s">
        <v>90</v>
      </c>
      <c r="AB2335" s="2"/>
      <c r="AC2335" s="2" t="s">
        <v>114</v>
      </c>
      <c r="AD2335" s="2">
        <v>1</v>
      </c>
      <c r="AE2335" s="2" t="s">
        <v>539</v>
      </c>
      <c r="AF2335" s="2" t="s">
        <v>540</v>
      </c>
      <c r="AG2335" s="2" t="s">
        <v>13</v>
      </c>
      <c r="AH2335" s="2" t="s">
        <v>154</v>
      </c>
      <c r="AI2335" s="2" t="s">
        <v>541</v>
      </c>
      <c r="AJ2335" s="2" t="s">
        <v>194</v>
      </c>
      <c r="AK2335" s="2" t="s">
        <v>487</v>
      </c>
      <c r="AL2335" s="2" t="s">
        <v>103</v>
      </c>
      <c r="AM2335" s="2" t="s">
        <v>104</v>
      </c>
      <c r="AN2335" s="2" t="s">
        <v>9848</v>
      </c>
      <c r="AO2335" s="22">
        <v>27220</v>
      </c>
      <c r="AP2335" s="22">
        <v>0</v>
      </c>
      <c r="AQ2335" s="22">
        <v>0</v>
      </c>
      <c r="AR2335" s="22">
        <v>0</v>
      </c>
      <c r="AS2335" s="25">
        <v>38516.300000000003</v>
      </c>
      <c r="AT2335" s="25">
        <v>0</v>
      </c>
      <c r="AU2335" s="25">
        <v>43372.35</v>
      </c>
      <c r="AV2335" s="25">
        <v>0</v>
      </c>
      <c r="AW2335" s="25">
        <v>38516.300000000003</v>
      </c>
      <c r="AX2335" s="25">
        <v>43372.35</v>
      </c>
      <c r="AY2335" s="25">
        <v>4856.05</v>
      </c>
    </row>
    <row r="2336" spans="2:51" hidden="1">
      <c r="B2336" s="5" t="s">
        <v>21</v>
      </c>
      <c r="C2336" s="2" t="s">
        <v>152</v>
      </c>
      <c r="D2336" s="2" t="s">
        <v>100</v>
      </c>
      <c r="E2336" s="2"/>
      <c r="F2336" s="2"/>
      <c r="G2336" s="3">
        <v>46260</v>
      </c>
      <c r="H2336" s="2" t="s">
        <v>9849</v>
      </c>
      <c r="I2336" s="3">
        <v>46260</v>
      </c>
      <c r="J2336" s="2" t="s">
        <v>9850</v>
      </c>
      <c r="K2336" s="2"/>
      <c r="L2336" s="2"/>
      <c r="M2336" s="2" t="s">
        <v>90</v>
      </c>
      <c r="N2336" s="3"/>
      <c r="O2336" s="2" t="s">
        <v>9851</v>
      </c>
      <c r="P2336" s="2"/>
      <c r="Q2336" s="2" t="s">
        <v>27</v>
      </c>
      <c r="R2336" s="2" t="s">
        <v>538</v>
      </c>
      <c r="S2336" s="2" t="s">
        <v>27</v>
      </c>
      <c r="T2336" s="3">
        <v>46260</v>
      </c>
      <c r="U2336" s="2" t="s">
        <v>9852</v>
      </c>
      <c r="V2336" s="2"/>
      <c r="W2336" s="2" t="s">
        <v>304</v>
      </c>
      <c r="X2336" s="2" t="s">
        <v>133</v>
      </c>
      <c r="Y2336" s="2" t="s">
        <v>305</v>
      </c>
      <c r="Z2336" s="2" t="s">
        <v>92</v>
      </c>
      <c r="AA2336" s="2" t="s">
        <v>90</v>
      </c>
      <c r="AB2336" s="2"/>
      <c r="AC2336" s="2" t="s">
        <v>114</v>
      </c>
      <c r="AD2336" s="2">
        <v>1</v>
      </c>
      <c r="AE2336" s="2" t="s">
        <v>539</v>
      </c>
      <c r="AF2336" s="2" t="s">
        <v>540</v>
      </c>
      <c r="AG2336" s="2" t="s">
        <v>13</v>
      </c>
      <c r="AH2336" s="2" t="s">
        <v>154</v>
      </c>
      <c r="AI2336" s="2" t="s">
        <v>541</v>
      </c>
      <c r="AJ2336" s="2" t="s">
        <v>155</v>
      </c>
      <c r="AK2336" s="2" t="s">
        <v>156</v>
      </c>
      <c r="AL2336" s="2" t="s">
        <v>129</v>
      </c>
      <c r="AM2336" s="2" t="s">
        <v>150</v>
      </c>
      <c r="AN2336" s="2" t="s">
        <v>9853</v>
      </c>
      <c r="AO2336" s="22">
        <v>27240</v>
      </c>
      <c r="AP2336" s="22">
        <v>0</v>
      </c>
      <c r="AQ2336" s="22">
        <v>0</v>
      </c>
      <c r="AR2336" s="22">
        <v>0</v>
      </c>
      <c r="AS2336" s="25">
        <v>30645</v>
      </c>
      <c r="AT2336" s="25">
        <v>0</v>
      </c>
      <c r="AU2336" s="25">
        <v>43810.09</v>
      </c>
      <c r="AV2336" s="25">
        <v>0</v>
      </c>
      <c r="AW2336" s="25">
        <v>30645</v>
      </c>
      <c r="AX2336" s="25">
        <v>43810.09</v>
      </c>
      <c r="AY2336" s="25">
        <v>13165.09</v>
      </c>
    </row>
    <row r="2337" spans="2:51" hidden="1">
      <c r="B2337" s="5" t="s">
        <v>21</v>
      </c>
      <c r="C2337" s="2" t="s">
        <v>152</v>
      </c>
      <c r="D2337" s="2" t="s">
        <v>100</v>
      </c>
      <c r="E2337" s="2"/>
      <c r="F2337" s="2"/>
      <c r="G2337" s="3">
        <v>46260</v>
      </c>
      <c r="H2337" s="2" t="s">
        <v>9854</v>
      </c>
      <c r="I2337" s="3">
        <v>46260</v>
      </c>
      <c r="J2337" s="2" t="s">
        <v>9855</v>
      </c>
      <c r="K2337" s="2"/>
      <c r="L2337" s="2"/>
      <c r="M2337" s="2" t="s">
        <v>90</v>
      </c>
      <c r="N2337" s="3"/>
      <c r="O2337" s="2" t="s">
        <v>9856</v>
      </c>
      <c r="P2337" s="2"/>
      <c r="Q2337" s="2" t="s">
        <v>27</v>
      </c>
      <c r="R2337" s="2" t="s">
        <v>538</v>
      </c>
      <c r="S2337" s="2" t="s">
        <v>27</v>
      </c>
      <c r="T2337" s="3">
        <v>46260</v>
      </c>
      <c r="U2337" s="2" t="s">
        <v>9857</v>
      </c>
      <c r="V2337" s="2"/>
      <c r="W2337" s="2" t="s">
        <v>641</v>
      </c>
      <c r="X2337" s="2" t="s">
        <v>133</v>
      </c>
      <c r="Y2337" s="2" t="s">
        <v>619</v>
      </c>
      <c r="Z2337" s="2" t="s">
        <v>92</v>
      </c>
      <c r="AA2337" s="2" t="s">
        <v>90</v>
      </c>
      <c r="AB2337" s="2"/>
      <c r="AC2337" s="2" t="s">
        <v>114</v>
      </c>
      <c r="AD2337" s="2">
        <v>1</v>
      </c>
      <c r="AE2337" s="2" t="s">
        <v>539</v>
      </c>
      <c r="AF2337" s="2" t="s">
        <v>540</v>
      </c>
      <c r="AG2337" s="2" t="s">
        <v>13</v>
      </c>
      <c r="AH2337" s="2" t="s">
        <v>154</v>
      </c>
      <c r="AI2337" s="2" t="s">
        <v>541</v>
      </c>
      <c r="AJ2337" s="2" t="s">
        <v>155</v>
      </c>
      <c r="AK2337" s="2" t="s">
        <v>156</v>
      </c>
      <c r="AL2337" s="2" t="s">
        <v>129</v>
      </c>
      <c r="AM2337" s="2" t="s">
        <v>150</v>
      </c>
      <c r="AN2337" s="2" t="s">
        <v>9858</v>
      </c>
      <c r="AO2337" s="22">
        <v>27300</v>
      </c>
      <c r="AP2337" s="22">
        <v>0</v>
      </c>
      <c r="AQ2337" s="22">
        <v>0</v>
      </c>
      <c r="AR2337" s="22">
        <v>0</v>
      </c>
      <c r="AS2337" s="25">
        <v>30712.5</v>
      </c>
      <c r="AT2337" s="25">
        <v>0</v>
      </c>
      <c r="AU2337" s="25">
        <v>43906.59</v>
      </c>
      <c r="AV2337" s="25">
        <v>0</v>
      </c>
      <c r="AW2337" s="25">
        <v>30712.5</v>
      </c>
      <c r="AX2337" s="25">
        <v>43906.59</v>
      </c>
      <c r="AY2337" s="25">
        <v>13194.09</v>
      </c>
    </row>
    <row r="2338" spans="2:51" hidden="1">
      <c r="B2338" s="5" t="s">
        <v>21</v>
      </c>
      <c r="C2338" s="2" t="s">
        <v>152</v>
      </c>
      <c r="D2338" s="2" t="s">
        <v>100</v>
      </c>
      <c r="E2338" s="2"/>
      <c r="F2338" s="2"/>
      <c r="G2338" s="3">
        <v>46260</v>
      </c>
      <c r="H2338" s="2" t="s">
        <v>9859</v>
      </c>
      <c r="I2338" s="3">
        <v>46260</v>
      </c>
      <c r="J2338" s="2" t="s">
        <v>9860</v>
      </c>
      <c r="K2338" s="2"/>
      <c r="L2338" s="2"/>
      <c r="M2338" s="2" t="s">
        <v>90</v>
      </c>
      <c r="N2338" s="3"/>
      <c r="O2338" s="2" t="s">
        <v>9861</v>
      </c>
      <c r="P2338" s="2"/>
      <c r="Q2338" s="2" t="s">
        <v>27</v>
      </c>
      <c r="R2338" s="2" t="s">
        <v>538</v>
      </c>
      <c r="S2338" s="2" t="s">
        <v>27</v>
      </c>
      <c r="T2338" s="3">
        <v>46260</v>
      </c>
      <c r="U2338" s="2" t="s">
        <v>9862</v>
      </c>
      <c r="V2338" s="2"/>
      <c r="W2338" s="2" t="s">
        <v>507</v>
      </c>
      <c r="X2338" s="2" t="s">
        <v>133</v>
      </c>
      <c r="Y2338" s="2" t="s">
        <v>357</v>
      </c>
      <c r="Z2338" s="2" t="s">
        <v>92</v>
      </c>
      <c r="AA2338" s="2" t="s">
        <v>90</v>
      </c>
      <c r="AB2338" s="2"/>
      <c r="AC2338" s="2" t="s">
        <v>114</v>
      </c>
      <c r="AD2338" s="2">
        <v>1</v>
      </c>
      <c r="AE2338" s="2" t="s">
        <v>539</v>
      </c>
      <c r="AF2338" s="2" t="s">
        <v>540</v>
      </c>
      <c r="AG2338" s="2" t="s">
        <v>13</v>
      </c>
      <c r="AH2338" s="2" t="s">
        <v>154</v>
      </c>
      <c r="AI2338" s="2" t="s">
        <v>541</v>
      </c>
      <c r="AJ2338" s="2" t="s">
        <v>155</v>
      </c>
      <c r="AK2338" s="2" t="s">
        <v>156</v>
      </c>
      <c r="AL2338" s="2" t="s">
        <v>129</v>
      </c>
      <c r="AM2338" s="2" t="s">
        <v>150</v>
      </c>
      <c r="AN2338" s="2" t="s">
        <v>9863</v>
      </c>
      <c r="AO2338" s="22">
        <v>6220</v>
      </c>
      <c r="AP2338" s="22">
        <v>0</v>
      </c>
      <c r="AQ2338" s="22">
        <v>0</v>
      </c>
      <c r="AR2338" s="22">
        <v>0</v>
      </c>
      <c r="AS2338" s="25">
        <v>15625</v>
      </c>
      <c r="AT2338" s="25">
        <v>0</v>
      </c>
      <c r="AU2338" s="25">
        <v>19156.740000000002</v>
      </c>
      <c r="AV2338" s="25">
        <v>0</v>
      </c>
      <c r="AW2338" s="25">
        <v>15625</v>
      </c>
      <c r="AX2338" s="25">
        <v>19156.740000000002</v>
      </c>
      <c r="AY2338" s="25">
        <v>3531.74</v>
      </c>
    </row>
    <row r="2339" spans="2:51" hidden="1">
      <c r="B2339" s="5" t="s">
        <v>21</v>
      </c>
      <c r="C2339" s="2" t="s">
        <v>152</v>
      </c>
      <c r="D2339" s="2" t="s">
        <v>100</v>
      </c>
      <c r="E2339" s="2"/>
      <c r="F2339" s="2"/>
      <c r="G2339" s="3">
        <v>46260</v>
      </c>
      <c r="H2339" s="2" t="s">
        <v>9859</v>
      </c>
      <c r="I2339" s="3">
        <v>46260</v>
      </c>
      <c r="J2339" s="2" t="s">
        <v>9864</v>
      </c>
      <c r="K2339" s="2"/>
      <c r="L2339" s="2"/>
      <c r="M2339" s="2" t="s">
        <v>90</v>
      </c>
      <c r="N2339" s="3"/>
      <c r="O2339" s="2" t="s">
        <v>9865</v>
      </c>
      <c r="P2339" s="2"/>
      <c r="Q2339" s="2" t="s">
        <v>27</v>
      </c>
      <c r="R2339" s="2" t="s">
        <v>538</v>
      </c>
      <c r="S2339" s="2" t="s">
        <v>27</v>
      </c>
      <c r="T2339" s="3">
        <v>46260</v>
      </c>
      <c r="U2339" s="2" t="s">
        <v>9862</v>
      </c>
      <c r="V2339" s="2"/>
      <c r="W2339" s="2" t="s">
        <v>507</v>
      </c>
      <c r="X2339" s="2" t="s">
        <v>133</v>
      </c>
      <c r="Y2339" s="2" t="s">
        <v>357</v>
      </c>
      <c r="Z2339" s="2" t="s">
        <v>92</v>
      </c>
      <c r="AA2339" s="2" t="s">
        <v>90</v>
      </c>
      <c r="AB2339" s="2"/>
      <c r="AC2339" s="2" t="s">
        <v>114</v>
      </c>
      <c r="AD2339" s="2">
        <v>1</v>
      </c>
      <c r="AE2339" s="2" t="s">
        <v>539</v>
      </c>
      <c r="AF2339" s="2" t="s">
        <v>540</v>
      </c>
      <c r="AG2339" s="2" t="s">
        <v>13</v>
      </c>
      <c r="AH2339" s="2" t="s">
        <v>154</v>
      </c>
      <c r="AI2339" s="2" t="s">
        <v>541</v>
      </c>
      <c r="AJ2339" s="2" t="s">
        <v>155</v>
      </c>
      <c r="AK2339" s="2" t="s">
        <v>156</v>
      </c>
      <c r="AL2339" s="2" t="s">
        <v>129</v>
      </c>
      <c r="AM2339" s="2" t="s">
        <v>150</v>
      </c>
      <c r="AN2339" s="2" t="s">
        <v>9866</v>
      </c>
      <c r="AO2339" s="22">
        <v>16560</v>
      </c>
      <c r="AP2339" s="22">
        <v>0</v>
      </c>
      <c r="AQ2339" s="22">
        <v>0</v>
      </c>
      <c r="AR2339" s="22">
        <v>0</v>
      </c>
      <c r="AS2339" s="25">
        <v>15625</v>
      </c>
      <c r="AT2339" s="25">
        <v>0</v>
      </c>
      <c r="AU2339" s="25">
        <v>26633.45</v>
      </c>
      <c r="AV2339" s="25">
        <v>0</v>
      </c>
      <c r="AW2339" s="25">
        <v>15625</v>
      </c>
      <c r="AX2339" s="25">
        <v>26633.45</v>
      </c>
      <c r="AY2339" s="25">
        <v>11008.45</v>
      </c>
    </row>
    <row r="2340" spans="2:51" hidden="1">
      <c r="B2340" s="5" t="s">
        <v>21</v>
      </c>
      <c r="C2340" s="2" t="s">
        <v>152</v>
      </c>
      <c r="D2340" s="2" t="s">
        <v>100</v>
      </c>
      <c r="E2340" s="2"/>
      <c r="F2340" s="2"/>
      <c r="G2340" s="3">
        <v>46260</v>
      </c>
      <c r="H2340" s="2" t="s">
        <v>9867</v>
      </c>
      <c r="I2340" s="3">
        <v>46260</v>
      </c>
      <c r="J2340" s="2" t="s">
        <v>9868</v>
      </c>
      <c r="K2340" s="2"/>
      <c r="L2340" s="2"/>
      <c r="M2340" s="2" t="s">
        <v>90</v>
      </c>
      <c r="N2340" s="3"/>
      <c r="O2340" s="2" t="s">
        <v>9869</v>
      </c>
      <c r="P2340" s="2"/>
      <c r="Q2340" s="2" t="s">
        <v>486</v>
      </c>
      <c r="R2340" s="2" t="s">
        <v>538</v>
      </c>
      <c r="S2340" s="2" t="s">
        <v>486</v>
      </c>
      <c r="T2340" s="3">
        <v>46260</v>
      </c>
      <c r="U2340" s="2" t="s">
        <v>9870</v>
      </c>
      <c r="V2340" s="2"/>
      <c r="W2340" s="2" t="s">
        <v>192</v>
      </c>
      <c r="X2340" s="2" t="s">
        <v>151</v>
      </c>
      <c r="Y2340" s="2" t="s">
        <v>193</v>
      </c>
      <c r="Z2340" s="2" t="s">
        <v>92</v>
      </c>
      <c r="AA2340" s="2" t="s">
        <v>90</v>
      </c>
      <c r="AB2340" s="2"/>
      <c r="AC2340" s="2" t="s">
        <v>114</v>
      </c>
      <c r="AD2340" s="2">
        <v>1</v>
      </c>
      <c r="AE2340" s="2" t="s">
        <v>539</v>
      </c>
      <c r="AF2340" s="2" t="s">
        <v>540</v>
      </c>
      <c r="AG2340" s="2" t="s">
        <v>13</v>
      </c>
      <c r="AH2340" s="2" t="s">
        <v>154</v>
      </c>
      <c r="AI2340" s="2" t="s">
        <v>541</v>
      </c>
      <c r="AJ2340" s="2" t="s">
        <v>194</v>
      </c>
      <c r="AK2340" s="2" t="s">
        <v>487</v>
      </c>
      <c r="AL2340" s="2" t="s">
        <v>103</v>
      </c>
      <c r="AM2340" s="2" t="s">
        <v>104</v>
      </c>
      <c r="AN2340" s="2" t="s">
        <v>9871</v>
      </c>
      <c r="AO2340" s="22">
        <v>15700</v>
      </c>
      <c r="AP2340" s="22">
        <v>0</v>
      </c>
      <c r="AQ2340" s="22">
        <v>0</v>
      </c>
      <c r="AR2340" s="22">
        <v>0</v>
      </c>
      <c r="AS2340" s="25">
        <v>23141.8</v>
      </c>
      <c r="AT2340" s="25">
        <v>0</v>
      </c>
      <c r="AU2340" s="25">
        <v>25016.38</v>
      </c>
      <c r="AV2340" s="25">
        <v>0</v>
      </c>
      <c r="AW2340" s="25">
        <v>23141.8</v>
      </c>
      <c r="AX2340" s="25">
        <v>25016.38</v>
      </c>
      <c r="AY2340" s="25">
        <v>1874.58</v>
      </c>
    </row>
    <row r="2341" spans="2:51" hidden="1">
      <c r="B2341" s="5" t="s">
        <v>21</v>
      </c>
      <c r="C2341" s="2" t="s">
        <v>107</v>
      </c>
      <c r="D2341" s="2" t="s">
        <v>100</v>
      </c>
      <c r="E2341" s="2"/>
      <c r="F2341" s="2"/>
      <c r="G2341" s="3">
        <v>46260</v>
      </c>
      <c r="H2341" s="2" t="s">
        <v>9872</v>
      </c>
      <c r="I2341" s="3">
        <v>46260</v>
      </c>
      <c r="J2341" s="2" t="s">
        <v>9873</v>
      </c>
      <c r="K2341" s="2"/>
      <c r="L2341" s="2"/>
      <c r="M2341" s="2" t="s">
        <v>90</v>
      </c>
      <c r="N2341" s="3"/>
      <c r="O2341" s="2" t="s">
        <v>9874</v>
      </c>
      <c r="P2341" s="2"/>
      <c r="Q2341" s="2" t="s">
        <v>537</v>
      </c>
      <c r="R2341" s="2" t="s">
        <v>537</v>
      </c>
      <c r="S2341" s="2" t="s">
        <v>29</v>
      </c>
      <c r="T2341" s="3"/>
      <c r="U2341" s="2"/>
      <c r="V2341" s="2"/>
      <c r="W2341" s="2" t="s">
        <v>560</v>
      </c>
      <c r="X2341" s="2" t="s">
        <v>133</v>
      </c>
      <c r="Y2341" s="2" t="s">
        <v>277</v>
      </c>
      <c r="Z2341" s="2" t="s">
        <v>92</v>
      </c>
      <c r="AA2341" s="2" t="s">
        <v>278</v>
      </c>
      <c r="AB2341" s="2" t="s">
        <v>279</v>
      </c>
      <c r="AC2341" s="2" t="s">
        <v>114</v>
      </c>
      <c r="AD2341" s="2">
        <v>1</v>
      </c>
      <c r="AE2341" s="2" t="s">
        <v>543</v>
      </c>
      <c r="AF2341" s="2" t="s">
        <v>544</v>
      </c>
      <c r="AG2341" s="2" t="s">
        <v>103</v>
      </c>
      <c r="AH2341" s="2" t="s">
        <v>104</v>
      </c>
      <c r="AI2341" s="2" t="s">
        <v>545</v>
      </c>
      <c r="AJ2341" s="2" t="s">
        <v>199</v>
      </c>
      <c r="AK2341" s="2" t="s">
        <v>200</v>
      </c>
      <c r="AL2341" s="2" t="s">
        <v>13</v>
      </c>
      <c r="AM2341" s="2" t="s">
        <v>154</v>
      </c>
      <c r="AN2341" s="2" t="s">
        <v>9875</v>
      </c>
      <c r="AO2341" s="22">
        <v>0</v>
      </c>
      <c r="AP2341" s="22">
        <v>0</v>
      </c>
      <c r="AQ2341" s="22">
        <v>0</v>
      </c>
      <c r="AR2341" s="22">
        <v>0</v>
      </c>
      <c r="AS2341" s="25">
        <v>29630</v>
      </c>
      <c r="AT2341" s="25">
        <v>0</v>
      </c>
      <c r="AU2341" s="25">
        <v>42102</v>
      </c>
      <c r="AV2341" s="25">
        <v>0</v>
      </c>
      <c r="AW2341" s="25">
        <v>29630</v>
      </c>
      <c r="AX2341" s="25">
        <v>42102</v>
      </c>
      <c r="AY2341" s="25">
        <v>12472</v>
      </c>
    </row>
    <row r="2342" spans="2:51" hidden="1">
      <c r="B2342" s="5" t="s">
        <v>21</v>
      </c>
      <c r="C2342" s="2" t="s">
        <v>107</v>
      </c>
      <c r="D2342" s="2" t="s">
        <v>100</v>
      </c>
      <c r="E2342" s="2"/>
      <c r="F2342" s="2"/>
      <c r="G2342" s="3">
        <v>46260</v>
      </c>
      <c r="H2342" s="2" t="s">
        <v>9876</v>
      </c>
      <c r="I2342" s="3">
        <v>46260</v>
      </c>
      <c r="J2342" s="2" t="s">
        <v>9877</v>
      </c>
      <c r="K2342" s="2"/>
      <c r="L2342" s="2"/>
      <c r="M2342" s="2" t="s">
        <v>90</v>
      </c>
      <c r="N2342" s="3"/>
      <c r="O2342" s="2" t="s">
        <v>9878</v>
      </c>
      <c r="P2342" s="2"/>
      <c r="Q2342" s="2" t="s">
        <v>27</v>
      </c>
      <c r="R2342" s="2" t="s">
        <v>538</v>
      </c>
      <c r="S2342" s="2" t="s">
        <v>27</v>
      </c>
      <c r="T2342" s="3"/>
      <c r="U2342" s="2"/>
      <c r="V2342" s="2"/>
      <c r="W2342" s="2" t="s">
        <v>338</v>
      </c>
      <c r="X2342" s="2" t="s">
        <v>133</v>
      </c>
      <c r="Y2342" s="2" t="s">
        <v>339</v>
      </c>
      <c r="Z2342" s="2" t="s">
        <v>92</v>
      </c>
      <c r="AA2342" s="2" t="s">
        <v>339</v>
      </c>
      <c r="AB2342" s="2" t="s">
        <v>340</v>
      </c>
      <c r="AC2342" s="2" t="s">
        <v>114</v>
      </c>
      <c r="AD2342" s="2">
        <v>1</v>
      </c>
      <c r="AE2342" s="2" t="s">
        <v>539</v>
      </c>
      <c r="AF2342" s="2" t="s">
        <v>540</v>
      </c>
      <c r="AG2342" s="2" t="s">
        <v>13</v>
      </c>
      <c r="AH2342" s="2" t="s">
        <v>154</v>
      </c>
      <c r="AI2342" s="2" t="s">
        <v>541</v>
      </c>
      <c r="AJ2342" s="2" t="s">
        <v>155</v>
      </c>
      <c r="AK2342" s="2" t="s">
        <v>156</v>
      </c>
      <c r="AL2342" s="2" t="s">
        <v>129</v>
      </c>
      <c r="AM2342" s="2" t="s">
        <v>150</v>
      </c>
      <c r="AN2342" s="2" t="s">
        <v>9879</v>
      </c>
      <c r="AO2342" s="22">
        <v>0</v>
      </c>
      <c r="AP2342" s="22">
        <v>0</v>
      </c>
      <c r="AQ2342" s="22">
        <v>0</v>
      </c>
      <c r="AR2342" s="22">
        <v>0</v>
      </c>
      <c r="AS2342" s="25">
        <v>30600</v>
      </c>
      <c r="AT2342" s="25">
        <v>0</v>
      </c>
      <c r="AU2342" s="25">
        <v>43745.760000000002</v>
      </c>
      <c r="AV2342" s="25">
        <v>0</v>
      </c>
      <c r="AW2342" s="25">
        <v>30600</v>
      </c>
      <c r="AX2342" s="25">
        <v>43745.760000000002</v>
      </c>
      <c r="AY2342" s="25">
        <v>13145.76</v>
      </c>
    </row>
    <row r="2343" spans="2:51" hidden="1">
      <c r="B2343" s="5" t="s">
        <v>21</v>
      </c>
      <c r="C2343" s="2" t="s">
        <v>152</v>
      </c>
      <c r="D2343" s="2" t="s">
        <v>100</v>
      </c>
      <c r="E2343" s="2"/>
      <c r="F2343" s="2"/>
      <c r="G2343" s="3">
        <v>46260</v>
      </c>
      <c r="H2343" s="2" t="s">
        <v>9880</v>
      </c>
      <c r="I2343" s="3">
        <v>46260</v>
      </c>
      <c r="J2343" s="2" t="s">
        <v>9881</v>
      </c>
      <c r="K2343" s="2"/>
      <c r="L2343" s="2"/>
      <c r="M2343" s="2" t="s">
        <v>90</v>
      </c>
      <c r="N2343" s="3"/>
      <c r="O2343" s="2" t="s">
        <v>9882</v>
      </c>
      <c r="P2343" s="2"/>
      <c r="Q2343" s="2" t="s">
        <v>27</v>
      </c>
      <c r="R2343" s="2" t="s">
        <v>538</v>
      </c>
      <c r="S2343" s="2" t="s">
        <v>27</v>
      </c>
      <c r="T2343" s="3">
        <v>46260</v>
      </c>
      <c r="U2343" s="2" t="s">
        <v>9883</v>
      </c>
      <c r="V2343" s="2"/>
      <c r="W2343" s="2" t="s">
        <v>533</v>
      </c>
      <c r="X2343" s="2" t="s">
        <v>133</v>
      </c>
      <c r="Y2343" s="2" t="s">
        <v>350</v>
      </c>
      <c r="Z2343" s="2" t="s">
        <v>92</v>
      </c>
      <c r="AA2343" s="2" t="s">
        <v>350</v>
      </c>
      <c r="AB2343" s="2" t="s">
        <v>351</v>
      </c>
      <c r="AC2343" s="2" t="s">
        <v>114</v>
      </c>
      <c r="AD2343" s="2">
        <v>1</v>
      </c>
      <c r="AE2343" s="2" t="s">
        <v>539</v>
      </c>
      <c r="AF2343" s="2" t="s">
        <v>540</v>
      </c>
      <c r="AG2343" s="2" t="s">
        <v>13</v>
      </c>
      <c r="AH2343" s="2" t="s">
        <v>154</v>
      </c>
      <c r="AI2343" s="2" t="s">
        <v>541</v>
      </c>
      <c r="AJ2343" s="2" t="s">
        <v>155</v>
      </c>
      <c r="AK2343" s="2" t="s">
        <v>156</v>
      </c>
      <c r="AL2343" s="2" t="s">
        <v>129</v>
      </c>
      <c r="AM2343" s="2" t="s">
        <v>150</v>
      </c>
      <c r="AN2343" s="2" t="s">
        <v>9884</v>
      </c>
      <c r="AO2343" s="22">
        <v>27240</v>
      </c>
      <c r="AP2343" s="22">
        <v>0</v>
      </c>
      <c r="AQ2343" s="22">
        <v>0</v>
      </c>
      <c r="AR2343" s="22">
        <v>0</v>
      </c>
      <c r="AS2343" s="25">
        <v>30645</v>
      </c>
      <c r="AT2343" s="25">
        <v>0</v>
      </c>
      <c r="AU2343" s="25">
        <v>43810.09</v>
      </c>
      <c r="AV2343" s="25">
        <v>0</v>
      </c>
      <c r="AW2343" s="25">
        <v>30645</v>
      </c>
      <c r="AX2343" s="25">
        <v>43810.09</v>
      </c>
      <c r="AY2343" s="25">
        <v>13165.09</v>
      </c>
    </row>
    <row r="2344" spans="2:51" hidden="1">
      <c r="B2344" s="5" t="s">
        <v>551</v>
      </c>
      <c r="C2344" s="2" t="s">
        <v>552</v>
      </c>
      <c r="D2344" s="2"/>
      <c r="E2344" s="2"/>
      <c r="F2344" s="2" t="s">
        <v>88</v>
      </c>
      <c r="G2344" s="3">
        <v>46260</v>
      </c>
      <c r="H2344" s="2" t="s">
        <v>9885</v>
      </c>
      <c r="I2344" s="3">
        <v>46260</v>
      </c>
      <c r="J2344" s="2" t="s">
        <v>9886</v>
      </c>
      <c r="K2344" s="2"/>
      <c r="L2344" s="2"/>
      <c r="M2344" s="2" t="s">
        <v>90</v>
      </c>
      <c r="N2344" s="3"/>
      <c r="O2344" s="2"/>
      <c r="P2344" s="2"/>
      <c r="Q2344" s="2" t="s">
        <v>553</v>
      </c>
      <c r="R2344" s="2" t="s">
        <v>553</v>
      </c>
      <c r="S2344" s="2"/>
      <c r="T2344" s="3"/>
      <c r="U2344" s="2"/>
      <c r="V2344" s="2"/>
      <c r="W2344" s="2" t="s">
        <v>1253</v>
      </c>
      <c r="X2344" s="2" t="s">
        <v>91</v>
      </c>
      <c r="Y2344" s="2" t="s">
        <v>957</v>
      </c>
      <c r="Z2344" s="2" t="s">
        <v>92</v>
      </c>
      <c r="AA2344" s="2" t="s">
        <v>90</v>
      </c>
      <c r="AB2344" s="2"/>
      <c r="AC2344" s="2" t="s">
        <v>93</v>
      </c>
      <c r="AD2344" s="2">
        <v>1</v>
      </c>
      <c r="AE2344" s="2" t="s">
        <v>554</v>
      </c>
      <c r="AF2344" s="2" t="s">
        <v>555</v>
      </c>
      <c r="AG2344" s="2" t="s">
        <v>322</v>
      </c>
      <c r="AH2344" s="2" t="s">
        <v>556</v>
      </c>
      <c r="AI2344" s="2" t="s">
        <v>557</v>
      </c>
      <c r="AJ2344" s="2" t="s">
        <v>321</v>
      </c>
      <c r="AK2344" s="2" t="s">
        <v>322</v>
      </c>
      <c r="AL2344" s="2" t="s">
        <v>322</v>
      </c>
      <c r="AM2344" s="2" t="s">
        <v>323</v>
      </c>
      <c r="AN2344" s="2" t="s">
        <v>880</v>
      </c>
      <c r="AO2344" s="22">
        <v>0</v>
      </c>
      <c r="AP2344" s="22">
        <v>0</v>
      </c>
      <c r="AQ2344" s="22">
        <v>0</v>
      </c>
      <c r="AR2344" s="22">
        <v>0</v>
      </c>
      <c r="AS2344" s="25">
        <v>4500</v>
      </c>
      <c r="AT2344" s="25">
        <v>0</v>
      </c>
      <c r="AU2344" s="25">
        <v>4900</v>
      </c>
      <c r="AV2344" s="25">
        <v>0</v>
      </c>
      <c r="AW2344" s="25">
        <v>4500</v>
      </c>
      <c r="AX2344" s="25">
        <v>4900</v>
      </c>
      <c r="AY2344" s="25">
        <v>400</v>
      </c>
    </row>
    <row r="2345" spans="2:51" hidden="1">
      <c r="B2345" s="5" t="s">
        <v>551</v>
      </c>
      <c r="C2345" s="2" t="s">
        <v>552</v>
      </c>
      <c r="D2345" s="2"/>
      <c r="E2345" s="2"/>
      <c r="F2345" s="2" t="s">
        <v>88</v>
      </c>
      <c r="G2345" s="3">
        <v>46260</v>
      </c>
      <c r="H2345" s="2" t="s">
        <v>9887</v>
      </c>
      <c r="I2345" s="3">
        <v>46260</v>
      </c>
      <c r="J2345" s="2" t="s">
        <v>9888</v>
      </c>
      <c r="K2345" s="2"/>
      <c r="L2345" s="2"/>
      <c r="M2345" s="2" t="s">
        <v>90</v>
      </c>
      <c r="N2345" s="3"/>
      <c r="O2345" s="2"/>
      <c r="P2345" s="2"/>
      <c r="Q2345" s="2" t="s">
        <v>553</v>
      </c>
      <c r="R2345" s="2" t="s">
        <v>553</v>
      </c>
      <c r="S2345" s="2"/>
      <c r="T2345" s="3"/>
      <c r="U2345" s="2"/>
      <c r="V2345" s="2"/>
      <c r="W2345" s="2" t="s">
        <v>694</v>
      </c>
      <c r="X2345" s="2" t="s">
        <v>91</v>
      </c>
      <c r="Y2345" s="2" t="s">
        <v>695</v>
      </c>
      <c r="Z2345" s="2" t="s">
        <v>92</v>
      </c>
      <c r="AA2345" s="2" t="s">
        <v>90</v>
      </c>
      <c r="AB2345" s="2"/>
      <c r="AC2345" s="2" t="s">
        <v>114</v>
      </c>
      <c r="AD2345" s="2">
        <v>1</v>
      </c>
      <c r="AE2345" s="2" t="s">
        <v>554</v>
      </c>
      <c r="AF2345" s="2" t="s">
        <v>555</v>
      </c>
      <c r="AG2345" s="2" t="s">
        <v>322</v>
      </c>
      <c r="AH2345" s="2" t="s">
        <v>556</v>
      </c>
      <c r="AI2345" s="2" t="s">
        <v>557</v>
      </c>
      <c r="AJ2345" s="2" t="s">
        <v>231</v>
      </c>
      <c r="AK2345" s="2" t="s">
        <v>207</v>
      </c>
      <c r="AL2345" s="2" t="s">
        <v>207</v>
      </c>
      <c r="AM2345" s="2" t="s">
        <v>178</v>
      </c>
      <c r="AN2345" s="2" t="s">
        <v>9889</v>
      </c>
      <c r="AO2345" s="22">
        <v>0</v>
      </c>
      <c r="AP2345" s="22">
        <v>0</v>
      </c>
      <c r="AQ2345" s="22">
        <v>0</v>
      </c>
      <c r="AR2345" s="22">
        <v>0</v>
      </c>
      <c r="AS2345" s="25">
        <v>13500</v>
      </c>
      <c r="AT2345" s="25">
        <v>0</v>
      </c>
      <c r="AU2345" s="25">
        <v>13200</v>
      </c>
      <c r="AV2345" s="25">
        <v>0</v>
      </c>
      <c r="AW2345" s="25">
        <v>13500</v>
      </c>
      <c r="AX2345" s="25">
        <v>13200</v>
      </c>
      <c r="AY2345" s="25">
        <v>-300</v>
      </c>
    </row>
    <row r="2346" spans="2:51" hidden="1">
      <c r="B2346" s="5" t="s">
        <v>551</v>
      </c>
      <c r="C2346" s="2" t="s">
        <v>552</v>
      </c>
      <c r="D2346" s="2"/>
      <c r="E2346" s="2"/>
      <c r="F2346" s="2" t="s">
        <v>88</v>
      </c>
      <c r="G2346" s="3">
        <v>46259</v>
      </c>
      <c r="H2346" s="2" t="s">
        <v>9890</v>
      </c>
      <c r="I2346" s="3">
        <v>46260</v>
      </c>
      <c r="J2346" s="2" t="s">
        <v>9891</v>
      </c>
      <c r="K2346" s="2"/>
      <c r="L2346" s="2"/>
      <c r="M2346" s="2" t="s">
        <v>90</v>
      </c>
      <c r="N2346" s="3"/>
      <c r="O2346" s="2"/>
      <c r="P2346" s="2"/>
      <c r="Q2346" s="2" t="s">
        <v>553</v>
      </c>
      <c r="R2346" s="2" t="s">
        <v>553</v>
      </c>
      <c r="S2346" s="2"/>
      <c r="T2346" s="3"/>
      <c r="U2346" s="2"/>
      <c r="V2346" s="2"/>
      <c r="W2346" s="2" t="s">
        <v>694</v>
      </c>
      <c r="X2346" s="2" t="s">
        <v>91</v>
      </c>
      <c r="Y2346" s="2" t="s">
        <v>695</v>
      </c>
      <c r="Z2346" s="2" t="s">
        <v>92</v>
      </c>
      <c r="AA2346" s="2" t="s">
        <v>90</v>
      </c>
      <c r="AB2346" s="2"/>
      <c r="AC2346" s="2" t="s">
        <v>93</v>
      </c>
      <c r="AD2346" s="2">
        <v>1</v>
      </c>
      <c r="AE2346" s="2" t="s">
        <v>554</v>
      </c>
      <c r="AF2346" s="2" t="s">
        <v>555</v>
      </c>
      <c r="AG2346" s="2" t="s">
        <v>322</v>
      </c>
      <c r="AH2346" s="2" t="s">
        <v>556</v>
      </c>
      <c r="AI2346" s="2" t="s">
        <v>557</v>
      </c>
      <c r="AJ2346" s="2" t="s">
        <v>321</v>
      </c>
      <c r="AK2346" s="2" t="s">
        <v>322</v>
      </c>
      <c r="AL2346" s="2" t="s">
        <v>322</v>
      </c>
      <c r="AM2346" s="2" t="s">
        <v>323</v>
      </c>
      <c r="AN2346" s="2" t="s">
        <v>851</v>
      </c>
      <c r="AO2346" s="22">
        <v>0</v>
      </c>
      <c r="AP2346" s="22">
        <v>0</v>
      </c>
      <c r="AQ2346" s="22">
        <v>0</v>
      </c>
      <c r="AR2346" s="22">
        <v>0</v>
      </c>
      <c r="AS2346" s="25">
        <v>8500</v>
      </c>
      <c r="AT2346" s="25">
        <v>0</v>
      </c>
      <c r="AU2346" s="25">
        <v>8650</v>
      </c>
      <c r="AV2346" s="25">
        <v>0</v>
      </c>
      <c r="AW2346" s="25">
        <v>8500</v>
      </c>
      <c r="AX2346" s="25">
        <v>8650</v>
      </c>
      <c r="AY2346" s="25">
        <v>150</v>
      </c>
    </row>
    <row r="2347" spans="2:51" hidden="1">
      <c r="B2347" s="5" t="s">
        <v>551</v>
      </c>
      <c r="C2347" s="2" t="s">
        <v>552</v>
      </c>
      <c r="D2347" s="2"/>
      <c r="E2347" s="2"/>
      <c r="F2347" s="2" t="s">
        <v>88</v>
      </c>
      <c r="G2347" s="3">
        <v>46260</v>
      </c>
      <c r="H2347" s="2" t="s">
        <v>9892</v>
      </c>
      <c r="I2347" s="3">
        <v>46260</v>
      </c>
      <c r="J2347" s="2" t="s">
        <v>9893</v>
      </c>
      <c r="K2347" s="2"/>
      <c r="L2347" s="2"/>
      <c r="M2347" s="2" t="s">
        <v>90</v>
      </c>
      <c r="N2347" s="3"/>
      <c r="O2347" s="2"/>
      <c r="P2347" s="2"/>
      <c r="Q2347" s="2" t="s">
        <v>553</v>
      </c>
      <c r="R2347" s="2" t="s">
        <v>553</v>
      </c>
      <c r="S2347" s="2"/>
      <c r="T2347" s="3"/>
      <c r="U2347" s="2"/>
      <c r="V2347" s="2"/>
      <c r="W2347" s="2" t="s">
        <v>9894</v>
      </c>
      <c r="X2347" s="2" t="s">
        <v>91</v>
      </c>
      <c r="Y2347" s="2" t="s">
        <v>9895</v>
      </c>
      <c r="Z2347" s="2" t="s">
        <v>92</v>
      </c>
      <c r="AA2347" s="2" t="s">
        <v>90</v>
      </c>
      <c r="AB2347" s="2"/>
      <c r="AC2347" s="2" t="s">
        <v>114</v>
      </c>
      <c r="AD2347" s="2">
        <v>1</v>
      </c>
      <c r="AE2347" s="2" t="s">
        <v>554</v>
      </c>
      <c r="AF2347" s="2" t="s">
        <v>555</v>
      </c>
      <c r="AG2347" s="2" t="s">
        <v>322</v>
      </c>
      <c r="AH2347" s="2" t="s">
        <v>556</v>
      </c>
      <c r="AI2347" s="2" t="s">
        <v>557</v>
      </c>
      <c r="AJ2347" s="2" t="s">
        <v>128</v>
      </c>
      <c r="AK2347" s="2" t="s">
        <v>129</v>
      </c>
      <c r="AL2347" s="2" t="s">
        <v>129</v>
      </c>
      <c r="AM2347" s="2" t="s">
        <v>130</v>
      </c>
      <c r="AN2347" s="2" t="s">
        <v>9026</v>
      </c>
      <c r="AO2347" s="22">
        <v>0</v>
      </c>
      <c r="AP2347" s="22">
        <v>0</v>
      </c>
      <c r="AQ2347" s="22">
        <v>0</v>
      </c>
      <c r="AR2347" s="22">
        <v>0</v>
      </c>
      <c r="AS2347" s="25">
        <v>24000</v>
      </c>
      <c r="AT2347" s="25">
        <v>0</v>
      </c>
      <c r="AU2347" s="25">
        <v>23950</v>
      </c>
      <c r="AV2347" s="25">
        <v>0</v>
      </c>
      <c r="AW2347" s="25">
        <v>24000</v>
      </c>
      <c r="AX2347" s="25">
        <v>23950</v>
      </c>
      <c r="AY2347" s="25">
        <v>-50</v>
      </c>
    </row>
    <row r="2348" spans="2:51" hidden="1">
      <c r="B2348" s="5" t="s">
        <v>551</v>
      </c>
      <c r="C2348" s="2" t="s">
        <v>552</v>
      </c>
      <c r="D2348" s="2"/>
      <c r="E2348" s="2" t="s">
        <v>9039</v>
      </c>
      <c r="F2348" s="2" t="s">
        <v>88</v>
      </c>
      <c r="G2348" s="3">
        <v>46260</v>
      </c>
      <c r="H2348" s="2" t="s">
        <v>9896</v>
      </c>
      <c r="I2348" s="3">
        <v>46260</v>
      </c>
      <c r="J2348" s="2" t="s">
        <v>9897</v>
      </c>
      <c r="K2348" s="2"/>
      <c r="L2348" s="2"/>
      <c r="M2348" s="2" t="s">
        <v>90</v>
      </c>
      <c r="N2348" s="3"/>
      <c r="O2348" s="2"/>
      <c r="P2348" s="2"/>
      <c r="Q2348" s="2" t="s">
        <v>834</v>
      </c>
      <c r="R2348" s="2" t="s">
        <v>834</v>
      </c>
      <c r="S2348" s="2"/>
      <c r="T2348" s="3"/>
      <c r="U2348" s="2"/>
      <c r="V2348" s="2"/>
      <c r="W2348" s="2" t="s">
        <v>745</v>
      </c>
      <c r="X2348" s="2" t="s">
        <v>91</v>
      </c>
      <c r="Y2348" s="2" t="s">
        <v>659</v>
      </c>
      <c r="Z2348" s="2" t="s">
        <v>92</v>
      </c>
      <c r="AA2348" s="2" t="s">
        <v>90</v>
      </c>
      <c r="AB2348" s="2"/>
      <c r="AC2348" s="2" t="s">
        <v>114</v>
      </c>
      <c r="AD2348" s="2">
        <v>1</v>
      </c>
      <c r="AE2348" s="2" t="s">
        <v>321</v>
      </c>
      <c r="AF2348" s="2" t="s">
        <v>322</v>
      </c>
      <c r="AG2348" s="2" t="s">
        <v>322</v>
      </c>
      <c r="AH2348" s="2" t="s">
        <v>323</v>
      </c>
      <c r="AI2348" s="2"/>
      <c r="AJ2348" s="2" t="s">
        <v>138</v>
      </c>
      <c r="AK2348" s="2" t="s">
        <v>103</v>
      </c>
      <c r="AL2348" s="2" t="s">
        <v>103</v>
      </c>
      <c r="AM2348" s="2" t="s">
        <v>139</v>
      </c>
      <c r="AN2348" s="2" t="s">
        <v>1267</v>
      </c>
      <c r="AO2348" s="22">
        <v>0</v>
      </c>
      <c r="AP2348" s="22">
        <v>0</v>
      </c>
      <c r="AQ2348" s="22">
        <v>0</v>
      </c>
      <c r="AR2348" s="22">
        <v>0</v>
      </c>
      <c r="AS2348" s="25">
        <v>38500</v>
      </c>
      <c r="AT2348" s="25">
        <v>0</v>
      </c>
      <c r="AU2348" s="25">
        <v>41212.400000000001</v>
      </c>
      <c r="AV2348" s="25">
        <v>0</v>
      </c>
      <c r="AW2348" s="25">
        <v>38500</v>
      </c>
      <c r="AX2348" s="25">
        <v>41212.400000000001</v>
      </c>
      <c r="AY2348" s="25">
        <v>2712.4</v>
      </c>
    </row>
    <row r="2349" spans="2:51" hidden="1">
      <c r="B2349" s="5" t="s">
        <v>551</v>
      </c>
      <c r="C2349" s="2" t="s">
        <v>552</v>
      </c>
      <c r="D2349" s="2"/>
      <c r="E2349" s="2" t="s">
        <v>9039</v>
      </c>
      <c r="F2349" s="2" t="s">
        <v>88</v>
      </c>
      <c r="G2349" s="3">
        <v>46260</v>
      </c>
      <c r="H2349" s="2" t="s">
        <v>9898</v>
      </c>
      <c r="I2349" s="3">
        <v>46260</v>
      </c>
      <c r="J2349" s="2" t="s">
        <v>9899</v>
      </c>
      <c r="K2349" s="2"/>
      <c r="L2349" s="2"/>
      <c r="M2349" s="2" t="s">
        <v>90</v>
      </c>
      <c r="N2349" s="3"/>
      <c r="O2349" s="2"/>
      <c r="P2349" s="2"/>
      <c r="Q2349" s="2" t="s">
        <v>834</v>
      </c>
      <c r="R2349" s="2" t="s">
        <v>834</v>
      </c>
      <c r="S2349" s="2"/>
      <c r="T2349" s="3"/>
      <c r="U2349" s="2"/>
      <c r="V2349" s="2"/>
      <c r="W2349" s="2" t="s">
        <v>1138</v>
      </c>
      <c r="X2349" s="2" t="s">
        <v>91</v>
      </c>
      <c r="Y2349" s="2" t="s">
        <v>1228</v>
      </c>
      <c r="Z2349" s="2" t="s">
        <v>92</v>
      </c>
      <c r="AA2349" s="2" t="s">
        <v>90</v>
      </c>
      <c r="AB2349" s="2"/>
      <c r="AC2349" s="2" t="s">
        <v>114</v>
      </c>
      <c r="AD2349" s="2">
        <v>1</v>
      </c>
      <c r="AE2349" s="2" t="s">
        <v>321</v>
      </c>
      <c r="AF2349" s="2" t="s">
        <v>322</v>
      </c>
      <c r="AG2349" s="2" t="s">
        <v>322</v>
      </c>
      <c r="AH2349" s="2" t="s">
        <v>323</v>
      </c>
      <c r="AI2349" s="2"/>
      <c r="AJ2349" s="2" t="s">
        <v>138</v>
      </c>
      <c r="AK2349" s="2" t="s">
        <v>103</v>
      </c>
      <c r="AL2349" s="2" t="s">
        <v>103</v>
      </c>
      <c r="AM2349" s="2" t="s">
        <v>139</v>
      </c>
      <c r="AN2349" s="2" t="s">
        <v>903</v>
      </c>
      <c r="AO2349" s="22">
        <v>0</v>
      </c>
      <c r="AP2349" s="22">
        <v>0</v>
      </c>
      <c r="AQ2349" s="22">
        <v>0</v>
      </c>
      <c r="AR2349" s="22">
        <v>0</v>
      </c>
      <c r="AS2349" s="25">
        <v>38500</v>
      </c>
      <c r="AT2349" s="25">
        <v>0</v>
      </c>
      <c r="AU2349" s="25">
        <v>41212.400000000001</v>
      </c>
      <c r="AV2349" s="25">
        <v>0</v>
      </c>
      <c r="AW2349" s="25">
        <v>38500</v>
      </c>
      <c r="AX2349" s="25">
        <v>41212.400000000001</v>
      </c>
      <c r="AY2349" s="25">
        <v>2712.4</v>
      </c>
    </row>
    <row r="2350" spans="2:51" hidden="1">
      <c r="B2350" s="5" t="s">
        <v>551</v>
      </c>
      <c r="C2350" s="2" t="s">
        <v>552</v>
      </c>
      <c r="D2350" s="2"/>
      <c r="E2350" s="2" t="s">
        <v>9039</v>
      </c>
      <c r="F2350" s="2" t="s">
        <v>88</v>
      </c>
      <c r="G2350" s="3">
        <v>46260</v>
      </c>
      <c r="H2350" s="2" t="s">
        <v>9900</v>
      </c>
      <c r="I2350" s="3">
        <v>46260</v>
      </c>
      <c r="J2350" s="2" t="s">
        <v>9901</v>
      </c>
      <c r="K2350" s="2"/>
      <c r="L2350" s="2"/>
      <c r="M2350" s="2" t="s">
        <v>90</v>
      </c>
      <c r="N2350" s="3"/>
      <c r="O2350" s="2"/>
      <c r="P2350" s="2"/>
      <c r="Q2350" s="2" t="s">
        <v>834</v>
      </c>
      <c r="R2350" s="2" t="s">
        <v>834</v>
      </c>
      <c r="S2350" s="2"/>
      <c r="T2350" s="3"/>
      <c r="U2350" s="2"/>
      <c r="V2350" s="2"/>
      <c r="W2350" s="2" t="s">
        <v>2244</v>
      </c>
      <c r="X2350" s="2" t="s">
        <v>91</v>
      </c>
      <c r="Y2350" s="2" t="s">
        <v>894</v>
      </c>
      <c r="Z2350" s="2" t="s">
        <v>92</v>
      </c>
      <c r="AA2350" s="2" t="s">
        <v>90</v>
      </c>
      <c r="AB2350" s="2"/>
      <c r="AC2350" s="2" t="s">
        <v>114</v>
      </c>
      <c r="AD2350" s="2">
        <v>1</v>
      </c>
      <c r="AE2350" s="2" t="s">
        <v>321</v>
      </c>
      <c r="AF2350" s="2" t="s">
        <v>322</v>
      </c>
      <c r="AG2350" s="2" t="s">
        <v>322</v>
      </c>
      <c r="AH2350" s="2" t="s">
        <v>323</v>
      </c>
      <c r="AI2350" s="2"/>
      <c r="AJ2350" s="2" t="s">
        <v>138</v>
      </c>
      <c r="AK2350" s="2" t="s">
        <v>103</v>
      </c>
      <c r="AL2350" s="2" t="s">
        <v>103</v>
      </c>
      <c r="AM2350" s="2" t="s">
        <v>139</v>
      </c>
      <c r="AN2350" s="2" t="s">
        <v>1047</v>
      </c>
      <c r="AO2350" s="22">
        <v>0</v>
      </c>
      <c r="AP2350" s="22">
        <v>0</v>
      </c>
      <c r="AQ2350" s="22">
        <v>0</v>
      </c>
      <c r="AR2350" s="22">
        <v>0</v>
      </c>
      <c r="AS2350" s="25">
        <v>39500</v>
      </c>
      <c r="AT2350" s="25">
        <v>0</v>
      </c>
      <c r="AU2350" s="25">
        <v>41212.400000000001</v>
      </c>
      <c r="AV2350" s="25">
        <v>0</v>
      </c>
      <c r="AW2350" s="25">
        <v>39500</v>
      </c>
      <c r="AX2350" s="25">
        <v>41212.400000000001</v>
      </c>
      <c r="AY2350" s="25">
        <v>1712.4</v>
      </c>
    </row>
    <row r="2351" spans="2:51">
      <c r="B2351" s="5" t="s">
        <v>551</v>
      </c>
      <c r="C2351" s="2" t="s">
        <v>552</v>
      </c>
      <c r="D2351" s="2"/>
      <c r="E2351" s="2" t="s">
        <v>9039</v>
      </c>
      <c r="F2351" s="2" t="s">
        <v>88</v>
      </c>
      <c r="G2351" s="3">
        <v>46260</v>
      </c>
      <c r="H2351" s="2" t="s">
        <v>9902</v>
      </c>
      <c r="I2351" s="3">
        <v>46260</v>
      </c>
      <c r="J2351" s="2" t="s">
        <v>9903</v>
      </c>
      <c r="K2351" s="2"/>
      <c r="L2351" s="2"/>
      <c r="M2351" s="2" t="s">
        <v>90</v>
      </c>
      <c r="N2351" s="3"/>
      <c r="O2351" s="2"/>
      <c r="P2351" s="2"/>
      <c r="Q2351" s="2" t="s">
        <v>834</v>
      </c>
      <c r="R2351" s="2" t="s">
        <v>834</v>
      </c>
      <c r="S2351" s="2"/>
      <c r="T2351" s="3"/>
      <c r="U2351" s="2"/>
      <c r="V2351" s="2"/>
      <c r="W2351" s="2" t="s">
        <v>720</v>
      </c>
      <c r="X2351" s="2" t="s">
        <v>91</v>
      </c>
      <c r="Y2351" s="2" t="s">
        <v>566</v>
      </c>
      <c r="Z2351" s="2" t="s">
        <v>149</v>
      </c>
      <c r="AA2351" s="2" t="s">
        <v>90</v>
      </c>
      <c r="AB2351" s="2"/>
      <c r="AC2351" s="2" t="s">
        <v>114</v>
      </c>
      <c r="AD2351" s="2">
        <v>1</v>
      </c>
      <c r="AE2351" s="2" t="s">
        <v>321</v>
      </c>
      <c r="AF2351" s="2" t="s">
        <v>322</v>
      </c>
      <c r="AG2351" s="2" t="s">
        <v>322</v>
      </c>
      <c r="AH2351" s="2" t="s">
        <v>323</v>
      </c>
      <c r="AI2351" s="2"/>
      <c r="AJ2351" s="2" t="s">
        <v>138</v>
      </c>
      <c r="AK2351" s="2" t="s">
        <v>103</v>
      </c>
      <c r="AL2351" s="2" t="s">
        <v>103</v>
      </c>
      <c r="AM2351" s="2" t="s">
        <v>139</v>
      </c>
      <c r="AN2351" s="2" t="s">
        <v>842</v>
      </c>
      <c r="AO2351" s="22">
        <v>0</v>
      </c>
      <c r="AP2351" s="22">
        <v>490</v>
      </c>
      <c r="AQ2351" s="22">
        <v>1000</v>
      </c>
      <c r="AR2351" s="22">
        <v>510</v>
      </c>
      <c r="AS2351" s="25">
        <v>47124.43</v>
      </c>
      <c r="AT2351" s="25">
        <v>857.39</v>
      </c>
      <c r="AU2351" s="25">
        <v>55617.94</v>
      </c>
      <c r="AV2351" s="25">
        <v>0</v>
      </c>
      <c r="AW2351" s="25">
        <v>46267.040000000001</v>
      </c>
      <c r="AX2351" s="25">
        <v>55617.94</v>
      </c>
      <c r="AY2351" s="25">
        <v>9350.9</v>
      </c>
    </row>
    <row r="2352" spans="2:51" hidden="1">
      <c r="B2352" s="5" t="s">
        <v>551</v>
      </c>
      <c r="C2352" s="2" t="s">
        <v>552</v>
      </c>
      <c r="D2352" s="2"/>
      <c r="E2352" s="2" t="s">
        <v>9039</v>
      </c>
      <c r="F2352" s="2" t="s">
        <v>88</v>
      </c>
      <c r="G2352" s="3">
        <v>46260</v>
      </c>
      <c r="H2352" s="2" t="s">
        <v>9904</v>
      </c>
      <c r="I2352" s="3">
        <v>46260</v>
      </c>
      <c r="J2352" s="2" t="s">
        <v>9905</v>
      </c>
      <c r="K2352" s="2"/>
      <c r="L2352" s="2"/>
      <c r="M2352" s="2" t="s">
        <v>90</v>
      </c>
      <c r="N2352" s="3"/>
      <c r="O2352" s="2"/>
      <c r="P2352" s="2"/>
      <c r="Q2352" s="2" t="s">
        <v>834</v>
      </c>
      <c r="R2352" s="2" t="s">
        <v>834</v>
      </c>
      <c r="S2352" s="2"/>
      <c r="T2352" s="3"/>
      <c r="U2352" s="2"/>
      <c r="V2352" s="2"/>
      <c r="W2352" s="2" t="s">
        <v>962</v>
      </c>
      <c r="X2352" s="2" t="s">
        <v>91</v>
      </c>
      <c r="Y2352" s="2" t="s">
        <v>1380</v>
      </c>
      <c r="Z2352" s="2" t="s">
        <v>92</v>
      </c>
      <c r="AA2352" s="2" t="s">
        <v>90</v>
      </c>
      <c r="AB2352" s="2"/>
      <c r="AC2352" s="2" t="s">
        <v>114</v>
      </c>
      <c r="AD2352" s="2">
        <v>1</v>
      </c>
      <c r="AE2352" s="2" t="s">
        <v>321</v>
      </c>
      <c r="AF2352" s="2" t="s">
        <v>322</v>
      </c>
      <c r="AG2352" s="2" t="s">
        <v>322</v>
      </c>
      <c r="AH2352" s="2" t="s">
        <v>323</v>
      </c>
      <c r="AI2352" s="2"/>
      <c r="AJ2352" s="2" t="s">
        <v>138</v>
      </c>
      <c r="AK2352" s="2" t="s">
        <v>103</v>
      </c>
      <c r="AL2352" s="2" t="s">
        <v>103</v>
      </c>
      <c r="AM2352" s="2" t="s">
        <v>139</v>
      </c>
      <c r="AN2352" s="2" t="s">
        <v>971</v>
      </c>
      <c r="AO2352" s="22">
        <v>0</v>
      </c>
      <c r="AP2352" s="22">
        <v>0</v>
      </c>
      <c r="AQ2352" s="22">
        <v>0</v>
      </c>
      <c r="AR2352" s="22">
        <v>0</v>
      </c>
      <c r="AS2352" s="25">
        <v>55000</v>
      </c>
      <c r="AT2352" s="25">
        <v>0</v>
      </c>
      <c r="AU2352" s="25">
        <v>55617.94</v>
      </c>
      <c r="AV2352" s="25">
        <v>0</v>
      </c>
      <c r="AW2352" s="25">
        <v>55000</v>
      </c>
      <c r="AX2352" s="25">
        <v>55617.94</v>
      </c>
      <c r="AY2352" s="25">
        <v>617.94000000000005</v>
      </c>
    </row>
    <row r="2353" spans="2:51" hidden="1">
      <c r="B2353" s="5" t="s">
        <v>19</v>
      </c>
      <c r="C2353" s="2" t="s">
        <v>112</v>
      </c>
      <c r="D2353" s="2" t="s">
        <v>100</v>
      </c>
      <c r="E2353" s="2"/>
      <c r="F2353" s="2"/>
      <c r="G2353" s="3">
        <v>46260</v>
      </c>
      <c r="H2353" s="2" t="s">
        <v>9906</v>
      </c>
      <c r="I2353" s="3">
        <v>46260</v>
      </c>
      <c r="J2353" s="2" t="s">
        <v>9907</v>
      </c>
      <c r="K2353" s="2"/>
      <c r="L2353" s="2"/>
      <c r="M2353" s="2" t="s">
        <v>90</v>
      </c>
      <c r="N2353" s="3"/>
      <c r="O2353" s="2"/>
      <c r="P2353" s="2"/>
      <c r="Q2353" s="2" t="s">
        <v>23</v>
      </c>
      <c r="R2353" s="2" t="s">
        <v>23</v>
      </c>
      <c r="S2353" s="2"/>
      <c r="T2353" s="3">
        <v>46260</v>
      </c>
      <c r="U2353" s="2" t="s">
        <v>9908</v>
      </c>
      <c r="V2353" s="2"/>
      <c r="W2353" s="2" t="s">
        <v>9909</v>
      </c>
      <c r="X2353" s="2" t="s">
        <v>113</v>
      </c>
      <c r="Y2353" s="2" t="s">
        <v>9910</v>
      </c>
      <c r="Z2353" s="2" t="s">
        <v>92</v>
      </c>
      <c r="AA2353" s="2" t="s">
        <v>90</v>
      </c>
      <c r="AB2353" s="2"/>
      <c r="AC2353" s="2" t="s">
        <v>114</v>
      </c>
      <c r="AD2353" s="2">
        <v>1</v>
      </c>
      <c r="AE2353" s="2" t="s">
        <v>7</v>
      </c>
      <c r="AF2353" s="2" t="s">
        <v>7</v>
      </c>
      <c r="AG2353" s="2" t="s">
        <v>103</v>
      </c>
      <c r="AH2353" s="2" t="s">
        <v>7</v>
      </c>
      <c r="AI2353" s="2"/>
      <c r="AJ2353" s="2" t="s">
        <v>115</v>
      </c>
      <c r="AK2353" s="2" t="s">
        <v>116</v>
      </c>
      <c r="AL2353" s="2" t="s">
        <v>116</v>
      </c>
      <c r="AM2353" s="2" t="s">
        <v>117</v>
      </c>
      <c r="AN2353" s="2" t="s">
        <v>9911</v>
      </c>
      <c r="AO2353" s="22">
        <v>0</v>
      </c>
      <c r="AP2353" s="22">
        <v>0</v>
      </c>
      <c r="AQ2353" s="22">
        <v>0</v>
      </c>
      <c r="AR2353" s="22">
        <v>0</v>
      </c>
      <c r="AS2353" s="25">
        <v>1000</v>
      </c>
      <c r="AT2353" s="25">
        <v>0</v>
      </c>
      <c r="AU2353" s="25">
        <v>1000</v>
      </c>
      <c r="AV2353" s="25">
        <v>0</v>
      </c>
      <c r="AW2353" s="25">
        <v>1000</v>
      </c>
      <c r="AX2353" s="25">
        <v>1000</v>
      </c>
      <c r="AY2353" s="25">
        <v>0</v>
      </c>
    </row>
    <row r="2354" spans="2:51" hidden="1">
      <c r="B2354" s="5" t="s">
        <v>19</v>
      </c>
      <c r="C2354" s="2" t="s">
        <v>112</v>
      </c>
      <c r="D2354" s="2" t="s">
        <v>100</v>
      </c>
      <c r="E2354" s="2"/>
      <c r="F2354" s="2"/>
      <c r="G2354" s="3">
        <v>46260</v>
      </c>
      <c r="H2354" s="2" t="s">
        <v>9912</v>
      </c>
      <c r="I2354" s="3">
        <v>46260</v>
      </c>
      <c r="J2354" s="2" t="s">
        <v>9913</v>
      </c>
      <c r="K2354" s="2"/>
      <c r="L2354" s="2"/>
      <c r="M2354" s="2" t="s">
        <v>90</v>
      </c>
      <c r="N2354" s="3"/>
      <c r="O2354" s="2"/>
      <c r="P2354" s="2"/>
      <c r="Q2354" s="2" t="s">
        <v>1048</v>
      </c>
      <c r="R2354" s="2" t="s">
        <v>1048</v>
      </c>
      <c r="S2354" s="2"/>
      <c r="T2354" s="3">
        <v>46260</v>
      </c>
      <c r="U2354" s="2" t="s">
        <v>9914</v>
      </c>
      <c r="V2354" s="2"/>
      <c r="W2354" s="2" t="s">
        <v>9915</v>
      </c>
      <c r="X2354" s="2" t="s">
        <v>113</v>
      </c>
      <c r="Y2354" s="2" t="s">
        <v>9916</v>
      </c>
      <c r="Z2354" s="2" t="s">
        <v>92</v>
      </c>
      <c r="AA2354" s="2" t="s">
        <v>90</v>
      </c>
      <c r="AB2354" s="2"/>
      <c r="AC2354" s="2" t="s">
        <v>114</v>
      </c>
      <c r="AD2354" s="2">
        <v>1</v>
      </c>
      <c r="AE2354" s="2" t="s">
        <v>128</v>
      </c>
      <c r="AF2354" s="2" t="s">
        <v>129</v>
      </c>
      <c r="AG2354" s="2" t="s">
        <v>129</v>
      </c>
      <c r="AH2354" s="2" t="s">
        <v>130</v>
      </c>
      <c r="AI2354" s="2"/>
      <c r="AJ2354" s="2" t="s">
        <v>282</v>
      </c>
      <c r="AK2354" s="2" t="s">
        <v>3</v>
      </c>
      <c r="AL2354" s="2" t="s">
        <v>3</v>
      </c>
      <c r="AM2354" s="2" t="s">
        <v>283</v>
      </c>
      <c r="AN2354" s="2"/>
      <c r="AO2354" s="22">
        <v>0</v>
      </c>
      <c r="AP2354" s="22">
        <v>0</v>
      </c>
      <c r="AQ2354" s="22">
        <v>0</v>
      </c>
      <c r="AR2354" s="22">
        <v>0</v>
      </c>
      <c r="AS2354" s="25">
        <v>9000</v>
      </c>
      <c r="AT2354" s="25">
        <v>0</v>
      </c>
      <c r="AU2354" s="25">
        <v>10500</v>
      </c>
      <c r="AV2354" s="25">
        <v>0</v>
      </c>
      <c r="AW2354" s="25">
        <v>9000</v>
      </c>
      <c r="AX2354" s="25">
        <v>10500</v>
      </c>
      <c r="AY2354" s="25">
        <v>1500</v>
      </c>
    </row>
    <row r="2355" spans="2:51" hidden="1">
      <c r="B2355" s="5" t="s">
        <v>19</v>
      </c>
      <c r="C2355" s="2" t="s">
        <v>112</v>
      </c>
      <c r="D2355" s="2" t="s">
        <v>100</v>
      </c>
      <c r="E2355" s="2"/>
      <c r="F2355" s="2"/>
      <c r="G2355" s="3">
        <v>46260</v>
      </c>
      <c r="H2355" s="2" t="s">
        <v>9917</v>
      </c>
      <c r="I2355" s="3">
        <v>46260</v>
      </c>
      <c r="J2355" s="2" t="s">
        <v>9918</v>
      </c>
      <c r="K2355" s="2"/>
      <c r="L2355" s="2"/>
      <c r="M2355" s="2" t="s">
        <v>90</v>
      </c>
      <c r="N2355" s="3"/>
      <c r="O2355" s="2"/>
      <c r="P2355" s="2"/>
      <c r="Q2355" s="2" t="s">
        <v>23</v>
      </c>
      <c r="R2355" s="2" t="s">
        <v>23</v>
      </c>
      <c r="S2355" s="2"/>
      <c r="T2355" s="3">
        <v>46260</v>
      </c>
      <c r="U2355" s="2" t="s">
        <v>9919</v>
      </c>
      <c r="V2355" s="2"/>
      <c r="W2355" s="2" t="s">
        <v>9920</v>
      </c>
      <c r="X2355" s="2" t="s">
        <v>113</v>
      </c>
      <c r="Y2355" s="2" t="s">
        <v>9921</v>
      </c>
      <c r="Z2355" s="2" t="s">
        <v>92</v>
      </c>
      <c r="AA2355" s="2" t="s">
        <v>90</v>
      </c>
      <c r="AB2355" s="2"/>
      <c r="AC2355" s="2" t="s">
        <v>114</v>
      </c>
      <c r="AD2355" s="2">
        <v>1</v>
      </c>
      <c r="AE2355" s="2" t="s">
        <v>216</v>
      </c>
      <c r="AF2355" s="2" t="s">
        <v>216</v>
      </c>
      <c r="AG2355" s="2" t="s">
        <v>103</v>
      </c>
      <c r="AH2355" s="2"/>
      <c r="AI2355" s="2"/>
      <c r="AJ2355" s="2" t="s">
        <v>183</v>
      </c>
      <c r="AK2355" s="2" t="s">
        <v>184</v>
      </c>
      <c r="AL2355" s="2" t="s">
        <v>184</v>
      </c>
      <c r="AM2355" s="2" t="s">
        <v>185</v>
      </c>
      <c r="AN2355" s="2" t="s">
        <v>9922</v>
      </c>
      <c r="AO2355" s="22">
        <v>0</v>
      </c>
      <c r="AP2355" s="22">
        <v>0</v>
      </c>
      <c r="AQ2355" s="22">
        <v>0</v>
      </c>
      <c r="AR2355" s="22">
        <v>0</v>
      </c>
      <c r="AS2355" s="25">
        <v>20000</v>
      </c>
      <c r="AT2355" s="25">
        <v>0</v>
      </c>
      <c r="AU2355" s="25">
        <v>25614</v>
      </c>
      <c r="AV2355" s="25">
        <v>0</v>
      </c>
      <c r="AW2355" s="25">
        <v>20000</v>
      </c>
      <c r="AX2355" s="25">
        <v>25614</v>
      </c>
      <c r="AY2355" s="25">
        <v>5614</v>
      </c>
    </row>
    <row r="2356" spans="2:51" hidden="1">
      <c r="B2356" s="5" t="s">
        <v>19</v>
      </c>
      <c r="C2356" s="2" t="s">
        <v>112</v>
      </c>
      <c r="D2356" s="2" t="s">
        <v>100</v>
      </c>
      <c r="E2356" s="2"/>
      <c r="F2356" s="2"/>
      <c r="G2356" s="3">
        <v>46260</v>
      </c>
      <c r="H2356" s="2" t="s">
        <v>9923</v>
      </c>
      <c r="I2356" s="3">
        <v>46260</v>
      </c>
      <c r="J2356" s="2" t="s">
        <v>9924</v>
      </c>
      <c r="K2356" s="2"/>
      <c r="L2356" s="2"/>
      <c r="M2356" s="2" t="s">
        <v>90</v>
      </c>
      <c r="N2356" s="3"/>
      <c r="O2356" s="2"/>
      <c r="P2356" s="2"/>
      <c r="Q2356" s="2" t="s">
        <v>23</v>
      </c>
      <c r="R2356" s="2" t="s">
        <v>23</v>
      </c>
      <c r="S2356" s="2"/>
      <c r="T2356" s="3">
        <v>46260</v>
      </c>
      <c r="U2356" s="2" t="s">
        <v>9925</v>
      </c>
      <c r="V2356" s="2"/>
      <c r="W2356" s="2" t="s">
        <v>1215</v>
      </c>
      <c r="X2356" s="2" t="s">
        <v>113</v>
      </c>
      <c r="Y2356" s="2" t="s">
        <v>854</v>
      </c>
      <c r="Z2356" s="2" t="s">
        <v>92</v>
      </c>
      <c r="AA2356" s="2" t="s">
        <v>90</v>
      </c>
      <c r="AB2356" s="2"/>
      <c r="AC2356" s="2" t="s">
        <v>114</v>
      </c>
      <c r="AD2356" s="2">
        <v>1</v>
      </c>
      <c r="AE2356" s="2" t="s">
        <v>282</v>
      </c>
      <c r="AF2356" s="2" t="s">
        <v>3</v>
      </c>
      <c r="AG2356" s="2" t="s">
        <v>3</v>
      </c>
      <c r="AH2356" s="2" t="s">
        <v>283</v>
      </c>
      <c r="AI2356" s="2"/>
      <c r="AJ2356" s="2" t="s">
        <v>179</v>
      </c>
      <c r="AK2356" s="2" t="s">
        <v>8</v>
      </c>
      <c r="AL2356" s="2" t="s">
        <v>8</v>
      </c>
      <c r="AM2356" s="2" t="s">
        <v>180</v>
      </c>
      <c r="AN2356" s="2" t="s">
        <v>9926</v>
      </c>
      <c r="AO2356" s="22">
        <v>0</v>
      </c>
      <c r="AP2356" s="22">
        <v>0</v>
      </c>
      <c r="AQ2356" s="22">
        <v>0</v>
      </c>
      <c r="AR2356" s="22">
        <v>0</v>
      </c>
      <c r="AS2356" s="25">
        <v>12000</v>
      </c>
      <c r="AT2356" s="25">
        <v>0</v>
      </c>
      <c r="AU2356" s="25">
        <v>15439</v>
      </c>
      <c r="AV2356" s="25">
        <v>0</v>
      </c>
      <c r="AW2356" s="25">
        <v>12000</v>
      </c>
      <c r="AX2356" s="25">
        <v>15439</v>
      </c>
      <c r="AY2356" s="25">
        <v>3439</v>
      </c>
    </row>
    <row r="2357" spans="2:51" hidden="1">
      <c r="B2357" s="5" t="s">
        <v>19</v>
      </c>
      <c r="C2357" s="2" t="s">
        <v>112</v>
      </c>
      <c r="D2357" s="2" t="s">
        <v>100</v>
      </c>
      <c r="E2357" s="2"/>
      <c r="F2357" s="2"/>
      <c r="G2357" s="3">
        <v>46260</v>
      </c>
      <c r="H2357" s="2" t="s">
        <v>9927</v>
      </c>
      <c r="I2357" s="3">
        <v>46260</v>
      </c>
      <c r="J2357" s="2" t="s">
        <v>9928</v>
      </c>
      <c r="K2357" s="2"/>
      <c r="L2357" s="2"/>
      <c r="M2357" s="2" t="s">
        <v>90</v>
      </c>
      <c r="N2357" s="3"/>
      <c r="O2357" s="2"/>
      <c r="P2357" s="2"/>
      <c r="Q2357" s="2" t="s">
        <v>23</v>
      </c>
      <c r="R2357" s="2" t="s">
        <v>23</v>
      </c>
      <c r="S2357" s="2"/>
      <c r="T2357" s="3">
        <v>46260</v>
      </c>
      <c r="U2357" s="2" t="s">
        <v>9929</v>
      </c>
      <c r="V2357" s="2"/>
      <c r="W2357" s="2" t="s">
        <v>9930</v>
      </c>
      <c r="X2357" s="2" t="s">
        <v>113</v>
      </c>
      <c r="Y2357" s="2" t="s">
        <v>8568</v>
      </c>
      <c r="Z2357" s="2" t="s">
        <v>92</v>
      </c>
      <c r="AA2357" s="2" t="s">
        <v>90</v>
      </c>
      <c r="AB2357" s="2"/>
      <c r="AC2357" s="2" t="s">
        <v>114</v>
      </c>
      <c r="AD2357" s="2">
        <v>1</v>
      </c>
      <c r="AE2357" s="2" t="s">
        <v>282</v>
      </c>
      <c r="AF2357" s="2" t="s">
        <v>3</v>
      </c>
      <c r="AG2357" s="2" t="s">
        <v>3</v>
      </c>
      <c r="AH2357" s="2" t="s">
        <v>283</v>
      </c>
      <c r="AI2357" s="2"/>
      <c r="AJ2357" s="2" t="s">
        <v>415</v>
      </c>
      <c r="AK2357" s="2" t="s">
        <v>412</v>
      </c>
      <c r="AL2357" s="2" t="s">
        <v>412</v>
      </c>
      <c r="AM2357" s="2" t="s">
        <v>413</v>
      </c>
      <c r="AN2357" s="2" t="s">
        <v>9931</v>
      </c>
      <c r="AO2357" s="22">
        <v>0</v>
      </c>
      <c r="AP2357" s="22">
        <v>0</v>
      </c>
      <c r="AQ2357" s="22">
        <v>0</v>
      </c>
      <c r="AR2357" s="22">
        <v>0</v>
      </c>
      <c r="AS2357" s="25">
        <v>60000</v>
      </c>
      <c r="AT2357" s="25">
        <v>0</v>
      </c>
      <c r="AU2357" s="25">
        <v>69061</v>
      </c>
      <c r="AV2357" s="25">
        <v>0</v>
      </c>
      <c r="AW2357" s="25">
        <v>60000</v>
      </c>
      <c r="AX2357" s="25">
        <v>69061</v>
      </c>
      <c r="AY2357" s="25">
        <v>9061</v>
      </c>
    </row>
    <row r="2358" spans="2:51" hidden="1">
      <c r="B2358" s="5" t="s">
        <v>19</v>
      </c>
      <c r="C2358" s="2" t="s">
        <v>112</v>
      </c>
      <c r="D2358" s="2" t="s">
        <v>100</v>
      </c>
      <c r="E2358" s="2"/>
      <c r="F2358" s="2"/>
      <c r="G2358" s="3">
        <v>46260</v>
      </c>
      <c r="H2358" s="2" t="s">
        <v>9932</v>
      </c>
      <c r="I2358" s="3">
        <v>46260</v>
      </c>
      <c r="J2358" s="2" t="s">
        <v>9933</v>
      </c>
      <c r="K2358" s="2"/>
      <c r="L2358" s="2"/>
      <c r="M2358" s="2" t="s">
        <v>90</v>
      </c>
      <c r="N2358" s="3"/>
      <c r="O2358" s="2"/>
      <c r="P2358" s="2"/>
      <c r="Q2358" s="2" t="s">
        <v>25</v>
      </c>
      <c r="R2358" s="2" t="s">
        <v>25</v>
      </c>
      <c r="S2358" s="2"/>
      <c r="T2358" s="3">
        <v>46260</v>
      </c>
      <c r="U2358" s="2" t="s">
        <v>9934</v>
      </c>
      <c r="V2358" s="2"/>
      <c r="W2358" s="2" t="s">
        <v>9935</v>
      </c>
      <c r="X2358" s="2" t="s">
        <v>113</v>
      </c>
      <c r="Y2358" s="2" t="s">
        <v>9936</v>
      </c>
      <c r="Z2358" s="2" t="s">
        <v>92</v>
      </c>
      <c r="AA2358" s="2" t="s">
        <v>90</v>
      </c>
      <c r="AB2358" s="2"/>
      <c r="AC2358" s="2" t="s">
        <v>114</v>
      </c>
      <c r="AD2358" s="2">
        <v>1</v>
      </c>
      <c r="AE2358" s="2" t="s">
        <v>125</v>
      </c>
      <c r="AF2358" s="2" t="s">
        <v>125</v>
      </c>
      <c r="AG2358" s="2" t="s">
        <v>126</v>
      </c>
      <c r="AH2358" s="2" t="s">
        <v>127</v>
      </c>
      <c r="AI2358" s="2"/>
      <c r="AJ2358" s="2" t="s">
        <v>136</v>
      </c>
      <c r="AK2358" s="2" t="s">
        <v>9</v>
      </c>
      <c r="AL2358" s="2" t="s">
        <v>9</v>
      </c>
      <c r="AM2358" s="2" t="s">
        <v>137</v>
      </c>
      <c r="AN2358" s="2"/>
      <c r="AO2358" s="22">
        <v>0</v>
      </c>
      <c r="AP2358" s="22">
        <v>0</v>
      </c>
      <c r="AQ2358" s="22">
        <v>0</v>
      </c>
      <c r="AR2358" s="22">
        <v>0</v>
      </c>
      <c r="AS2358" s="25">
        <v>30000</v>
      </c>
      <c r="AT2358" s="25">
        <v>0</v>
      </c>
      <c r="AU2358" s="25">
        <v>35983</v>
      </c>
      <c r="AV2358" s="25">
        <v>0</v>
      </c>
      <c r="AW2358" s="25">
        <v>30000</v>
      </c>
      <c r="AX2358" s="25">
        <v>35983</v>
      </c>
      <c r="AY2358" s="25">
        <v>5983</v>
      </c>
    </row>
    <row r="2359" spans="2:51" hidden="1">
      <c r="B2359" s="5" t="s">
        <v>19</v>
      </c>
      <c r="C2359" s="2" t="s">
        <v>112</v>
      </c>
      <c r="D2359" s="2" t="s">
        <v>100</v>
      </c>
      <c r="E2359" s="2"/>
      <c r="F2359" s="2"/>
      <c r="G2359" s="3">
        <v>46260</v>
      </c>
      <c r="H2359" s="2" t="s">
        <v>9937</v>
      </c>
      <c r="I2359" s="3">
        <v>46260</v>
      </c>
      <c r="J2359" s="2" t="s">
        <v>9938</v>
      </c>
      <c r="K2359" s="2"/>
      <c r="L2359" s="2"/>
      <c r="M2359" s="2" t="s">
        <v>90</v>
      </c>
      <c r="N2359" s="3"/>
      <c r="O2359" s="2"/>
      <c r="P2359" s="2"/>
      <c r="Q2359" s="2" t="s">
        <v>23</v>
      </c>
      <c r="R2359" s="2" t="s">
        <v>23</v>
      </c>
      <c r="S2359" s="2"/>
      <c r="T2359" s="3">
        <v>46260</v>
      </c>
      <c r="U2359" s="2" t="s">
        <v>9939</v>
      </c>
      <c r="V2359" s="2"/>
      <c r="W2359" s="2" t="s">
        <v>703</v>
      </c>
      <c r="X2359" s="2" t="s">
        <v>113</v>
      </c>
      <c r="Y2359" s="2" t="s">
        <v>704</v>
      </c>
      <c r="Z2359" s="2" t="s">
        <v>92</v>
      </c>
      <c r="AA2359" s="2" t="s">
        <v>90</v>
      </c>
      <c r="AB2359" s="2"/>
      <c r="AC2359" s="2" t="s">
        <v>114</v>
      </c>
      <c r="AD2359" s="2">
        <v>1</v>
      </c>
      <c r="AE2359" s="2" t="s">
        <v>282</v>
      </c>
      <c r="AF2359" s="2" t="s">
        <v>3</v>
      </c>
      <c r="AG2359" s="2" t="s">
        <v>3</v>
      </c>
      <c r="AH2359" s="2" t="s">
        <v>283</v>
      </c>
      <c r="AI2359" s="2"/>
      <c r="AJ2359" s="2" t="s">
        <v>343</v>
      </c>
      <c r="AK2359" s="2" t="s">
        <v>286</v>
      </c>
      <c r="AL2359" s="2" t="s">
        <v>286</v>
      </c>
      <c r="AM2359" s="2" t="s">
        <v>303</v>
      </c>
      <c r="AN2359" s="2" t="s">
        <v>9940</v>
      </c>
      <c r="AO2359" s="22">
        <v>0</v>
      </c>
      <c r="AP2359" s="22">
        <v>0</v>
      </c>
      <c r="AQ2359" s="22">
        <v>0</v>
      </c>
      <c r="AR2359" s="22">
        <v>0</v>
      </c>
      <c r="AS2359" s="25">
        <v>13000</v>
      </c>
      <c r="AT2359" s="25">
        <v>0</v>
      </c>
      <c r="AU2359" s="25">
        <v>15439</v>
      </c>
      <c r="AV2359" s="25">
        <v>0</v>
      </c>
      <c r="AW2359" s="25">
        <v>13000</v>
      </c>
      <c r="AX2359" s="25">
        <v>15439</v>
      </c>
      <c r="AY2359" s="25">
        <v>2439</v>
      </c>
    </row>
    <row r="2360" spans="2:51" hidden="1">
      <c r="B2360" s="5" t="s">
        <v>19</v>
      </c>
      <c r="C2360" s="2" t="s">
        <v>112</v>
      </c>
      <c r="D2360" s="2" t="s">
        <v>100</v>
      </c>
      <c r="E2360" s="2"/>
      <c r="F2360" s="2"/>
      <c r="G2360" s="3">
        <v>46260</v>
      </c>
      <c r="H2360" s="2" t="s">
        <v>9941</v>
      </c>
      <c r="I2360" s="3">
        <v>46260</v>
      </c>
      <c r="J2360" s="2" t="s">
        <v>9942</v>
      </c>
      <c r="K2360" s="2"/>
      <c r="L2360" s="2"/>
      <c r="M2360" s="2" t="s">
        <v>90</v>
      </c>
      <c r="N2360" s="3"/>
      <c r="O2360" s="2"/>
      <c r="P2360" s="2"/>
      <c r="Q2360" s="2" t="s">
        <v>25</v>
      </c>
      <c r="R2360" s="2" t="s">
        <v>25</v>
      </c>
      <c r="S2360" s="2"/>
      <c r="T2360" s="3">
        <v>46260</v>
      </c>
      <c r="U2360" s="2" t="s">
        <v>9943</v>
      </c>
      <c r="V2360" s="2"/>
      <c r="W2360" s="2" t="s">
        <v>9944</v>
      </c>
      <c r="X2360" s="2" t="s">
        <v>113</v>
      </c>
      <c r="Y2360" s="2" t="s">
        <v>9945</v>
      </c>
      <c r="Z2360" s="2" t="s">
        <v>92</v>
      </c>
      <c r="AA2360" s="2" t="s">
        <v>90</v>
      </c>
      <c r="AB2360" s="2"/>
      <c r="AC2360" s="2" t="s">
        <v>114</v>
      </c>
      <c r="AD2360" s="2">
        <v>1</v>
      </c>
      <c r="AE2360" s="2" t="s">
        <v>125</v>
      </c>
      <c r="AF2360" s="2" t="s">
        <v>125</v>
      </c>
      <c r="AG2360" s="2" t="s">
        <v>126</v>
      </c>
      <c r="AH2360" s="2" t="s">
        <v>127</v>
      </c>
      <c r="AI2360" s="2"/>
      <c r="AJ2360" s="2" t="s">
        <v>179</v>
      </c>
      <c r="AK2360" s="2" t="s">
        <v>8</v>
      </c>
      <c r="AL2360" s="2" t="s">
        <v>8</v>
      </c>
      <c r="AM2360" s="2" t="s">
        <v>180</v>
      </c>
      <c r="AN2360" s="2"/>
      <c r="AO2360" s="22">
        <v>0</v>
      </c>
      <c r="AP2360" s="22">
        <v>0</v>
      </c>
      <c r="AQ2360" s="22">
        <v>0</v>
      </c>
      <c r="AR2360" s="22">
        <v>0</v>
      </c>
      <c r="AS2360" s="25">
        <v>13000</v>
      </c>
      <c r="AT2360" s="25">
        <v>0</v>
      </c>
      <c r="AU2360" s="25">
        <v>14889</v>
      </c>
      <c r="AV2360" s="25">
        <v>0</v>
      </c>
      <c r="AW2360" s="25">
        <v>13000</v>
      </c>
      <c r="AX2360" s="25">
        <v>14889</v>
      </c>
      <c r="AY2360" s="25">
        <v>1889</v>
      </c>
    </row>
    <row r="2361" spans="2:51" hidden="1">
      <c r="B2361" s="5" t="s">
        <v>19</v>
      </c>
      <c r="C2361" s="2" t="s">
        <v>112</v>
      </c>
      <c r="D2361" s="2" t="s">
        <v>100</v>
      </c>
      <c r="E2361" s="2"/>
      <c r="F2361" s="2"/>
      <c r="G2361" s="3">
        <v>46260</v>
      </c>
      <c r="H2361" s="2" t="s">
        <v>9946</v>
      </c>
      <c r="I2361" s="3">
        <v>46260</v>
      </c>
      <c r="J2361" s="2" t="s">
        <v>9947</v>
      </c>
      <c r="K2361" s="2"/>
      <c r="L2361" s="2"/>
      <c r="M2361" s="2" t="s">
        <v>90</v>
      </c>
      <c r="N2361" s="3"/>
      <c r="O2361" s="2"/>
      <c r="P2361" s="2"/>
      <c r="Q2361" s="2" t="s">
        <v>1048</v>
      </c>
      <c r="R2361" s="2" t="s">
        <v>1048</v>
      </c>
      <c r="S2361" s="2"/>
      <c r="T2361" s="3">
        <v>46260</v>
      </c>
      <c r="U2361" s="2" t="s">
        <v>9948</v>
      </c>
      <c r="V2361" s="2"/>
      <c r="W2361" s="2" t="s">
        <v>9949</v>
      </c>
      <c r="X2361" s="2" t="s">
        <v>113</v>
      </c>
      <c r="Y2361" s="2" t="s">
        <v>9950</v>
      </c>
      <c r="Z2361" s="2" t="s">
        <v>92</v>
      </c>
      <c r="AA2361" s="2" t="s">
        <v>90</v>
      </c>
      <c r="AB2361" s="2"/>
      <c r="AC2361" s="2" t="s">
        <v>114</v>
      </c>
      <c r="AD2361" s="2">
        <v>1</v>
      </c>
      <c r="AE2361" s="2" t="s">
        <v>282</v>
      </c>
      <c r="AF2361" s="2" t="s">
        <v>3</v>
      </c>
      <c r="AG2361" s="2" t="s">
        <v>3</v>
      </c>
      <c r="AH2361" s="2" t="s">
        <v>283</v>
      </c>
      <c r="AI2361" s="2"/>
      <c r="AJ2361" s="2" t="s">
        <v>248</v>
      </c>
      <c r="AK2361" s="2" t="s">
        <v>249</v>
      </c>
      <c r="AL2361" s="2" t="s">
        <v>249</v>
      </c>
      <c r="AM2361" s="2" t="s">
        <v>250</v>
      </c>
      <c r="AN2361" s="2"/>
      <c r="AO2361" s="22">
        <v>0</v>
      </c>
      <c r="AP2361" s="22">
        <v>0</v>
      </c>
      <c r="AQ2361" s="22">
        <v>0</v>
      </c>
      <c r="AR2361" s="22">
        <v>0</v>
      </c>
      <c r="AS2361" s="25">
        <v>110000</v>
      </c>
      <c r="AT2361" s="25">
        <v>0</v>
      </c>
      <c r="AU2361" s="25">
        <v>125000</v>
      </c>
      <c r="AV2361" s="25">
        <v>0</v>
      </c>
      <c r="AW2361" s="25">
        <v>110000</v>
      </c>
      <c r="AX2361" s="25">
        <v>125000</v>
      </c>
      <c r="AY2361" s="25">
        <v>15000</v>
      </c>
    </row>
    <row r="2362" spans="2:51" hidden="1">
      <c r="B2362" s="5" t="s">
        <v>19</v>
      </c>
      <c r="C2362" s="2" t="s">
        <v>112</v>
      </c>
      <c r="D2362" s="2" t="s">
        <v>100</v>
      </c>
      <c r="E2362" s="2"/>
      <c r="F2362" s="2"/>
      <c r="G2362" s="3">
        <v>46260</v>
      </c>
      <c r="H2362" s="2" t="s">
        <v>9951</v>
      </c>
      <c r="I2362" s="3">
        <v>46260</v>
      </c>
      <c r="J2362" s="2" t="s">
        <v>9952</v>
      </c>
      <c r="K2362" s="2"/>
      <c r="L2362" s="2"/>
      <c r="M2362" s="2" t="s">
        <v>90</v>
      </c>
      <c r="N2362" s="3"/>
      <c r="O2362" s="2"/>
      <c r="P2362" s="2"/>
      <c r="Q2362" s="2" t="s">
        <v>883</v>
      </c>
      <c r="R2362" s="2" t="s">
        <v>883</v>
      </c>
      <c r="S2362" s="2"/>
      <c r="T2362" s="3">
        <v>46260</v>
      </c>
      <c r="U2362" s="2" t="s">
        <v>9953</v>
      </c>
      <c r="V2362" s="2"/>
      <c r="W2362" s="2" t="s">
        <v>9954</v>
      </c>
      <c r="X2362" s="2" t="s">
        <v>113</v>
      </c>
      <c r="Y2362" s="2" t="s">
        <v>9955</v>
      </c>
      <c r="Z2362" s="2" t="s">
        <v>92</v>
      </c>
      <c r="AA2362" s="2" t="s">
        <v>90</v>
      </c>
      <c r="AB2362" s="2"/>
      <c r="AC2362" s="2" t="s">
        <v>114</v>
      </c>
      <c r="AD2362" s="2">
        <v>1</v>
      </c>
      <c r="AE2362" s="2" t="s">
        <v>138</v>
      </c>
      <c r="AF2362" s="2" t="s">
        <v>103</v>
      </c>
      <c r="AG2362" s="2" t="s">
        <v>103</v>
      </c>
      <c r="AH2362" s="2" t="s">
        <v>139</v>
      </c>
      <c r="AI2362" s="2"/>
      <c r="AJ2362" s="2" t="s">
        <v>9956</v>
      </c>
      <c r="AK2362" s="2" t="s">
        <v>9957</v>
      </c>
      <c r="AL2362" s="2" t="s">
        <v>126</v>
      </c>
      <c r="AM2362" s="2" t="s">
        <v>1182</v>
      </c>
      <c r="AN2362" s="2" t="s">
        <v>9958</v>
      </c>
      <c r="AO2362" s="22">
        <v>0</v>
      </c>
      <c r="AP2362" s="22">
        <v>0</v>
      </c>
      <c r="AQ2362" s="22">
        <v>0</v>
      </c>
      <c r="AR2362" s="22">
        <v>0</v>
      </c>
      <c r="AS2362" s="25">
        <v>7000</v>
      </c>
      <c r="AT2362" s="25">
        <v>0</v>
      </c>
      <c r="AU2362" s="25">
        <v>11918</v>
      </c>
      <c r="AV2362" s="25">
        <v>0</v>
      </c>
      <c r="AW2362" s="25">
        <v>7000</v>
      </c>
      <c r="AX2362" s="25">
        <v>11918</v>
      </c>
      <c r="AY2362" s="25">
        <v>4918</v>
      </c>
    </row>
    <row r="2363" spans="2:51" hidden="1">
      <c r="B2363" s="5" t="s">
        <v>19</v>
      </c>
      <c r="C2363" s="2" t="s">
        <v>112</v>
      </c>
      <c r="D2363" s="2" t="s">
        <v>100</v>
      </c>
      <c r="E2363" s="2"/>
      <c r="F2363" s="2"/>
      <c r="G2363" s="3">
        <v>46260</v>
      </c>
      <c r="H2363" s="2" t="s">
        <v>9959</v>
      </c>
      <c r="I2363" s="3">
        <v>46260</v>
      </c>
      <c r="J2363" s="2" t="s">
        <v>9960</v>
      </c>
      <c r="K2363" s="2"/>
      <c r="L2363" s="2"/>
      <c r="M2363" s="2" t="s">
        <v>90</v>
      </c>
      <c r="N2363" s="3"/>
      <c r="O2363" s="2"/>
      <c r="P2363" s="2"/>
      <c r="Q2363" s="2" t="s">
        <v>25</v>
      </c>
      <c r="R2363" s="2" t="s">
        <v>25</v>
      </c>
      <c r="S2363" s="2"/>
      <c r="T2363" s="3">
        <v>46260</v>
      </c>
      <c r="U2363" s="2" t="s">
        <v>9961</v>
      </c>
      <c r="V2363" s="2"/>
      <c r="W2363" s="2" t="s">
        <v>8650</v>
      </c>
      <c r="X2363" s="2" t="s">
        <v>113</v>
      </c>
      <c r="Y2363" s="2" t="s">
        <v>8651</v>
      </c>
      <c r="Z2363" s="2" t="s">
        <v>92</v>
      </c>
      <c r="AA2363" s="2" t="s">
        <v>90</v>
      </c>
      <c r="AB2363" s="2"/>
      <c r="AC2363" s="2" t="s">
        <v>114</v>
      </c>
      <c r="AD2363" s="2">
        <v>1</v>
      </c>
      <c r="AE2363" s="2" t="s">
        <v>125</v>
      </c>
      <c r="AF2363" s="2" t="s">
        <v>125</v>
      </c>
      <c r="AG2363" s="2" t="s">
        <v>126</v>
      </c>
      <c r="AH2363" s="2" t="s">
        <v>127</v>
      </c>
      <c r="AI2363" s="2"/>
      <c r="AJ2363" s="2" t="s">
        <v>138</v>
      </c>
      <c r="AK2363" s="2" t="s">
        <v>103</v>
      </c>
      <c r="AL2363" s="2" t="s">
        <v>103</v>
      </c>
      <c r="AM2363" s="2" t="s">
        <v>139</v>
      </c>
      <c r="AN2363" s="2"/>
      <c r="AO2363" s="22">
        <v>0</v>
      </c>
      <c r="AP2363" s="22">
        <v>0</v>
      </c>
      <c r="AQ2363" s="22">
        <v>0</v>
      </c>
      <c r="AR2363" s="22">
        <v>0</v>
      </c>
      <c r="AS2363" s="25">
        <v>20000</v>
      </c>
      <c r="AT2363" s="25">
        <v>0</v>
      </c>
      <c r="AU2363" s="25">
        <v>26578</v>
      </c>
      <c r="AV2363" s="25">
        <v>0</v>
      </c>
      <c r="AW2363" s="25">
        <v>20000</v>
      </c>
      <c r="AX2363" s="25">
        <v>26578</v>
      </c>
      <c r="AY2363" s="25">
        <v>6578</v>
      </c>
    </row>
    <row r="2364" spans="2:51" hidden="1">
      <c r="B2364" s="5" t="s">
        <v>19</v>
      </c>
      <c r="C2364" s="2" t="s">
        <v>112</v>
      </c>
      <c r="D2364" s="2" t="s">
        <v>100</v>
      </c>
      <c r="E2364" s="2"/>
      <c r="F2364" s="2"/>
      <c r="G2364" s="3">
        <v>46260</v>
      </c>
      <c r="H2364" s="2" t="s">
        <v>9962</v>
      </c>
      <c r="I2364" s="3">
        <v>46260</v>
      </c>
      <c r="J2364" s="2" t="s">
        <v>9963</v>
      </c>
      <c r="K2364" s="2"/>
      <c r="L2364" s="2"/>
      <c r="M2364" s="2" t="s">
        <v>90</v>
      </c>
      <c r="N2364" s="3"/>
      <c r="O2364" s="2"/>
      <c r="P2364" s="2"/>
      <c r="Q2364" s="2" t="s">
        <v>25</v>
      </c>
      <c r="R2364" s="2" t="s">
        <v>25</v>
      </c>
      <c r="S2364" s="2"/>
      <c r="T2364" s="3">
        <v>46260</v>
      </c>
      <c r="U2364" s="2" t="s">
        <v>9964</v>
      </c>
      <c r="V2364" s="2"/>
      <c r="W2364" s="2" t="s">
        <v>9965</v>
      </c>
      <c r="X2364" s="2" t="s">
        <v>113</v>
      </c>
      <c r="Y2364" s="2" t="s">
        <v>9966</v>
      </c>
      <c r="Z2364" s="2" t="s">
        <v>92</v>
      </c>
      <c r="AA2364" s="2" t="s">
        <v>90</v>
      </c>
      <c r="AB2364" s="2"/>
      <c r="AC2364" s="2" t="s">
        <v>114</v>
      </c>
      <c r="AD2364" s="2">
        <v>1</v>
      </c>
      <c r="AE2364" s="2" t="s">
        <v>125</v>
      </c>
      <c r="AF2364" s="2" t="s">
        <v>125</v>
      </c>
      <c r="AG2364" s="2" t="s">
        <v>126</v>
      </c>
      <c r="AH2364" s="2" t="s">
        <v>127</v>
      </c>
      <c r="AI2364" s="2"/>
      <c r="AJ2364" s="2" t="s">
        <v>138</v>
      </c>
      <c r="AK2364" s="2" t="s">
        <v>103</v>
      </c>
      <c r="AL2364" s="2" t="s">
        <v>103</v>
      </c>
      <c r="AM2364" s="2" t="s">
        <v>139</v>
      </c>
      <c r="AN2364" s="2"/>
      <c r="AO2364" s="22">
        <v>0</v>
      </c>
      <c r="AP2364" s="22">
        <v>0</v>
      </c>
      <c r="AQ2364" s="22">
        <v>0</v>
      </c>
      <c r="AR2364" s="22">
        <v>0</v>
      </c>
      <c r="AS2364" s="25">
        <v>22000</v>
      </c>
      <c r="AT2364" s="25">
        <v>0</v>
      </c>
      <c r="AU2364" s="25">
        <v>26578</v>
      </c>
      <c r="AV2364" s="25">
        <v>0</v>
      </c>
      <c r="AW2364" s="25">
        <v>22000</v>
      </c>
      <c r="AX2364" s="25">
        <v>26578</v>
      </c>
      <c r="AY2364" s="25">
        <v>4578</v>
      </c>
    </row>
    <row r="2365" spans="2:51" hidden="1">
      <c r="B2365" s="5" t="s">
        <v>19</v>
      </c>
      <c r="C2365" s="2" t="s">
        <v>112</v>
      </c>
      <c r="D2365" s="2" t="s">
        <v>100</v>
      </c>
      <c r="E2365" s="2"/>
      <c r="F2365" s="2"/>
      <c r="G2365" s="3">
        <v>46260</v>
      </c>
      <c r="H2365" s="2" t="s">
        <v>9967</v>
      </c>
      <c r="I2365" s="3">
        <v>46260</v>
      </c>
      <c r="J2365" s="2" t="s">
        <v>9968</v>
      </c>
      <c r="K2365" s="2"/>
      <c r="L2365" s="2"/>
      <c r="M2365" s="2" t="s">
        <v>90</v>
      </c>
      <c r="N2365" s="3"/>
      <c r="O2365" s="2"/>
      <c r="P2365" s="2"/>
      <c r="Q2365" s="2" t="s">
        <v>25</v>
      </c>
      <c r="R2365" s="2" t="s">
        <v>25</v>
      </c>
      <c r="S2365" s="2"/>
      <c r="T2365" s="3">
        <v>46260</v>
      </c>
      <c r="U2365" s="2" t="s">
        <v>9969</v>
      </c>
      <c r="V2365" s="2"/>
      <c r="W2365" s="2" t="s">
        <v>9970</v>
      </c>
      <c r="X2365" s="2" t="s">
        <v>113</v>
      </c>
      <c r="Y2365" s="2" t="s">
        <v>1341</v>
      </c>
      <c r="Z2365" s="2" t="s">
        <v>92</v>
      </c>
      <c r="AA2365" s="2" t="s">
        <v>90</v>
      </c>
      <c r="AB2365" s="2"/>
      <c r="AC2365" s="2" t="s">
        <v>114</v>
      </c>
      <c r="AD2365" s="2">
        <v>1</v>
      </c>
      <c r="AE2365" s="2" t="s">
        <v>125</v>
      </c>
      <c r="AF2365" s="2" t="s">
        <v>125</v>
      </c>
      <c r="AG2365" s="2" t="s">
        <v>126</v>
      </c>
      <c r="AH2365" s="2" t="s">
        <v>127</v>
      </c>
      <c r="AI2365" s="2"/>
      <c r="AJ2365" s="2" t="s">
        <v>138</v>
      </c>
      <c r="AK2365" s="2" t="s">
        <v>103</v>
      </c>
      <c r="AL2365" s="2" t="s">
        <v>103</v>
      </c>
      <c r="AM2365" s="2" t="s">
        <v>139</v>
      </c>
      <c r="AN2365" s="2"/>
      <c r="AO2365" s="22">
        <v>0</v>
      </c>
      <c r="AP2365" s="22">
        <v>0</v>
      </c>
      <c r="AQ2365" s="22">
        <v>0</v>
      </c>
      <c r="AR2365" s="22">
        <v>0</v>
      </c>
      <c r="AS2365" s="25">
        <v>20000</v>
      </c>
      <c r="AT2365" s="25">
        <v>0</v>
      </c>
      <c r="AU2365" s="25">
        <v>26578</v>
      </c>
      <c r="AV2365" s="25">
        <v>0</v>
      </c>
      <c r="AW2365" s="25">
        <v>20000</v>
      </c>
      <c r="AX2365" s="25">
        <v>26578</v>
      </c>
      <c r="AY2365" s="25">
        <v>6578</v>
      </c>
    </row>
    <row r="2366" spans="2:51" hidden="1">
      <c r="B2366" s="5" t="s">
        <v>19</v>
      </c>
      <c r="C2366" s="2" t="s">
        <v>112</v>
      </c>
      <c r="D2366" s="2" t="s">
        <v>100</v>
      </c>
      <c r="E2366" s="2"/>
      <c r="F2366" s="2"/>
      <c r="G2366" s="3">
        <v>46260</v>
      </c>
      <c r="H2366" s="2" t="s">
        <v>9971</v>
      </c>
      <c r="I2366" s="3">
        <v>46260</v>
      </c>
      <c r="J2366" s="2" t="s">
        <v>9972</v>
      </c>
      <c r="K2366" s="2"/>
      <c r="L2366" s="2"/>
      <c r="M2366" s="2" t="s">
        <v>90</v>
      </c>
      <c r="N2366" s="3"/>
      <c r="O2366" s="2"/>
      <c r="P2366" s="2"/>
      <c r="Q2366" s="2" t="s">
        <v>25</v>
      </c>
      <c r="R2366" s="2" t="s">
        <v>25</v>
      </c>
      <c r="S2366" s="2"/>
      <c r="T2366" s="3">
        <v>46260</v>
      </c>
      <c r="U2366" s="2" t="s">
        <v>9973</v>
      </c>
      <c r="V2366" s="2"/>
      <c r="W2366" s="2" t="s">
        <v>9974</v>
      </c>
      <c r="X2366" s="2" t="s">
        <v>113</v>
      </c>
      <c r="Y2366" s="2" t="s">
        <v>9975</v>
      </c>
      <c r="Z2366" s="2" t="s">
        <v>92</v>
      </c>
      <c r="AA2366" s="2" t="s">
        <v>90</v>
      </c>
      <c r="AB2366" s="2"/>
      <c r="AC2366" s="2" t="s">
        <v>114</v>
      </c>
      <c r="AD2366" s="2">
        <v>1</v>
      </c>
      <c r="AE2366" s="2" t="s">
        <v>125</v>
      </c>
      <c r="AF2366" s="2" t="s">
        <v>125</v>
      </c>
      <c r="AG2366" s="2" t="s">
        <v>126</v>
      </c>
      <c r="AH2366" s="2" t="s">
        <v>127</v>
      </c>
      <c r="AI2366" s="2"/>
      <c r="AJ2366" s="2" t="s">
        <v>248</v>
      </c>
      <c r="AK2366" s="2" t="s">
        <v>249</v>
      </c>
      <c r="AL2366" s="2" t="s">
        <v>249</v>
      </c>
      <c r="AM2366" s="2" t="s">
        <v>250</v>
      </c>
      <c r="AN2366" s="2"/>
      <c r="AO2366" s="22">
        <v>0</v>
      </c>
      <c r="AP2366" s="22">
        <v>0</v>
      </c>
      <c r="AQ2366" s="22">
        <v>0</v>
      </c>
      <c r="AR2366" s="22">
        <v>0</v>
      </c>
      <c r="AS2366" s="25">
        <v>66000</v>
      </c>
      <c r="AT2366" s="25">
        <v>0</v>
      </c>
      <c r="AU2366" s="25">
        <v>81222</v>
      </c>
      <c r="AV2366" s="25">
        <v>0</v>
      </c>
      <c r="AW2366" s="25">
        <v>66000</v>
      </c>
      <c r="AX2366" s="25">
        <v>81222</v>
      </c>
      <c r="AY2366" s="25">
        <v>15222</v>
      </c>
    </row>
    <row r="2367" spans="2:51" hidden="1">
      <c r="B2367" s="5" t="s">
        <v>19</v>
      </c>
      <c r="C2367" s="2" t="s">
        <v>112</v>
      </c>
      <c r="D2367" s="2" t="s">
        <v>100</v>
      </c>
      <c r="E2367" s="2"/>
      <c r="F2367" s="2"/>
      <c r="G2367" s="3">
        <v>46260</v>
      </c>
      <c r="H2367" s="2" t="s">
        <v>9976</v>
      </c>
      <c r="I2367" s="3">
        <v>46260</v>
      </c>
      <c r="J2367" s="2" t="s">
        <v>9977</v>
      </c>
      <c r="K2367" s="2"/>
      <c r="L2367" s="2"/>
      <c r="M2367" s="2" t="s">
        <v>90</v>
      </c>
      <c r="N2367" s="3"/>
      <c r="O2367" s="2"/>
      <c r="P2367" s="2"/>
      <c r="Q2367" s="2" t="s">
        <v>25</v>
      </c>
      <c r="R2367" s="2" t="s">
        <v>25</v>
      </c>
      <c r="S2367" s="2"/>
      <c r="T2367" s="3">
        <v>46260</v>
      </c>
      <c r="U2367" s="2" t="s">
        <v>9978</v>
      </c>
      <c r="V2367" s="2"/>
      <c r="W2367" s="2" t="s">
        <v>9979</v>
      </c>
      <c r="X2367" s="2" t="s">
        <v>113</v>
      </c>
      <c r="Y2367" s="2" t="s">
        <v>1240</v>
      </c>
      <c r="Z2367" s="2" t="s">
        <v>92</v>
      </c>
      <c r="AA2367" s="2" t="s">
        <v>90</v>
      </c>
      <c r="AB2367" s="2"/>
      <c r="AC2367" s="2" t="s">
        <v>114</v>
      </c>
      <c r="AD2367" s="2">
        <v>1</v>
      </c>
      <c r="AE2367" s="2" t="s">
        <v>125</v>
      </c>
      <c r="AF2367" s="2" t="s">
        <v>125</v>
      </c>
      <c r="AG2367" s="2" t="s">
        <v>126</v>
      </c>
      <c r="AH2367" s="2" t="s">
        <v>127</v>
      </c>
      <c r="AI2367" s="2"/>
      <c r="AJ2367" s="2" t="s">
        <v>236</v>
      </c>
      <c r="AK2367" s="2" t="s">
        <v>168</v>
      </c>
      <c r="AL2367" s="2" t="s">
        <v>168</v>
      </c>
      <c r="AM2367" s="2" t="s">
        <v>237</v>
      </c>
      <c r="AN2367" s="2"/>
      <c r="AO2367" s="22">
        <v>0</v>
      </c>
      <c r="AP2367" s="22">
        <v>0</v>
      </c>
      <c r="AQ2367" s="22">
        <v>0</v>
      </c>
      <c r="AR2367" s="22">
        <v>0</v>
      </c>
      <c r="AS2367" s="25">
        <v>27000</v>
      </c>
      <c r="AT2367" s="25">
        <v>0</v>
      </c>
      <c r="AU2367" s="25">
        <v>32489</v>
      </c>
      <c r="AV2367" s="25">
        <v>0</v>
      </c>
      <c r="AW2367" s="25">
        <v>27000</v>
      </c>
      <c r="AX2367" s="25">
        <v>32489</v>
      </c>
      <c r="AY2367" s="25">
        <v>5489</v>
      </c>
    </row>
    <row r="2368" spans="2:51" hidden="1">
      <c r="B2368" s="5" t="s">
        <v>19</v>
      </c>
      <c r="C2368" s="2" t="s">
        <v>112</v>
      </c>
      <c r="D2368" s="2" t="s">
        <v>100</v>
      </c>
      <c r="E2368" s="2"/>
      <c r="F2368" s="2"/>
      <c r="G2368" s="3">
        <v>46260</v>
      </c>
      <c r="H2368" s="2" t="s">
        <v>9980</v>
      </c>
      <c r="I2368" s="3">
        <v>46260</v>
      </c>
      <c r="J2368" s="2" t="s">
        <v>9981</v>
      </c>
      <c r="K2368" s="2"/>
      <c r="L2368" s="2"/>
      <c r="M2368" s="2" t="s">
        <v>90</v>
      </c>
      <c r="N2368" s="3"/>
      <c r="O2368" s="2"/>
      <c r="P2368" s="2"/>
      <c r="Q2368" s="2" t="s">
        <v>25</v>
      </c>
      <c r="R2368" s="2" t="s">
        <v>25</v>
      </c>
      <c r="S2368" s="2"/>
      <c r="T2368" s="3">
        <v>46260</v>
      </c>
      <c r="U2368" s="2" t="s">
        <v>9982</v>
      </c>
      <c r="V2368" s="2"/>
      <c r="W2368" s="2" t="s">
        <v>9983</v>
      </c>
      <c r="X2368" s="2" t="s">
        <v>113</v>
      </c>
      <c r="Y2368" s="2" t="s">
        <v>9984</v>
      </c>
      <c r="Z2368" s="2" t="s">
        <v>92</v>
      </c>
      <c r="AA2368" s="2" t="s">
        <v>90</v>
      </c>
      <c r="AB2368" s="2"/>
      <c r="AC2368" s="2" t="s">
        <v>114</v>
      </c>
      <c r="AD2368" s="2">
        <v>1</v>
      </c>
      <c r="AE2368" s="2" t="s">
        <v>125</v>
      </c>
      <c r="AF2368" s="2" t="s">
        <v>125</v>
      </c>
      <c r="AG2368" s="2" t="s">
        <v>126</v>
      </c>
      <c r="AH2368" s="2" t="s">
        <v>127</v>
      </c>
      <c r="AI2368" s="2"/>
      <c r="AJ2368" s="2" t="s">
        <v>326</v>
      </c>
      <c r="AK2368" s="2" t="s">
        <v>202</v>
      </c>
      <c r="AL2368" s="2" t="s">
        <v>202</v>
      </c>
      <c r="AM2368" s="2" t="s">
        <v>203</v>
      </c>
      <c r="AN2368" s="2"/>
      <c r="AO2368" s="22">
        <v>0</v>
      </c>
      <c r="AP2368" s="22">
        <v>0</v>
      </c>
      <c r="AQ2368" s="22">
        <v>0</v>
      </c>
      <c r="AR2368" s="22">
        <v>0</v>
      </c>
      <c r="AS2368" s="25">
        <v>5000</v>
      </c>
      <c r="AT2368" s="25">
        <v>0</v>
      </c>
      <c r="AU2368" s="25">
        <v>5300</v>
      </c>
      <c r="AV2368" s="25">
        <v>0</v>
      </c>
      <c r="AW2368" s="25">
        <v>5000</v>
      </c>
      <c r="AX2368" s="25">
        <v>5300</v>
      </c>
      <c r="AY2368" s="25">
        <v>300</v>
      </c>
    </row>
    <row r="2369" spans="2:51" hidden="1">
      <c r="B2369" s="5" t="s">
        <v>19</v>
      </c>
      <c r="C2369" s="2" t="s">
        <v>131</v>
      </c>
      <c r="D2369" s="2"/>
      <c r="E2369" s="2"/>
      <c r="F2369" s="2" t="s">
        <v>126</v>
      </c>
      <c r="G2369" s="3">
        <v>46260</v>
      </c>
      <c r="H2369" s="2" t="s">
        <v>9985</v>
      </c>
      <c r="I2369" s="3">
        <v>46260</v>
      </c>
      <c r="J2369" s="2" t="s">
        <v>9986</v>
      </c>
      <c r="K2369" s="2" t="s">
        <v>126</v>
      </c>
      <c r="L2369" s="2"/>
      <c r="M2369" s="2" t="s">
        <v>90</v>
      </c>
      <c r="N2369" s="3">
        <v>46260</v>
      </c>
      <c r="O2369" s="2"/>
      <c r="P2369" s="2"/>
      <c r="Q2369" s="2" t="s">
        <v>25</v>
      </c>
      <c r="R2369" s="2" t="s">
        <v>25</v>
      </c>
      <c r="S2369" s="2"/>
      <c r="T2369" s="3"/>
      <c r="U2369" s="2"/>
      <c r="V2369" s="2"/>
      <c r="W2369" s="2" t="s">
        <v>427</v>
      </c>
      <c r="X2369" s="2" t="s">
        <v>113</v>
      </c>
      <c r="Y2369" s="2" t="s">
        <v>170</v>
      </c>
      <c r="Z2369" s="2" t="s">
        <v>92</v>
      </c>
      <c r="AA2369" s="2" t="s">
        <v>90</v>
      </c>
      <c r="AB2369" s="2"/>
      <c r="AC2369" s="2" t="s">
        <v>114</v>
      </c>
      <c r="AD2369" s="2"/>
      <c r="AE2369" s="2" t="s">
        <v>171</v>
      </c>
      <c r="AF2369" s="2" t="s">
        <v>125</v>
      </c>
      <c r="AG2369" s="2" t="s">
        <v>126</v>
      </c>
      <c r="AH2369" s="2" t="s">
        <v>127</v>
      </c>
      <c r="AI2369" s="2"/>
      <c r="AJ2369" s="2" t="s">
        <v>138</v>
      </c>
      <c r="AK2369" s="2" t="s">
        <v>103</v>
      </c>
      <c r="AL2369" s="2" t="s">
        <v>103</v>
      </c>
      <c r="AM2369" s="2" t="s">
        <v>139</v>
      </c>
      <c r="AN2369" s="2" t="s">
        <v>852</v>
      </c>
      <c r="AO2369" s="22">
        <v>0</v>
      </c>
      <c r="AP2369" s="22">
        <v>0</v>
      </c>
      <c r="AQ2369" s="22">
        <v>1</v>
      </c>
      <c r="AR2369" s="22"/>
      <c r="AS2369" s="25">
        <v>23129</v>
      </c>
      <c r="AT2369" s="25">
        <v>0</v>
      </c>
      <c r="AU2369" s="25">
        <v>23229</v>
      </c>
      <c r="AV2369" s="25">
        <v>0</v>
      </c>
      <c r="AW2369" s="25">
        <v>23129</v>
      </c>
      <c r="AX2369" s="25">
        <v>23229</v>
      </c>
      <c r="AY2369" s="25">
        <v>100</v>
      </c>
    </row>
    <row r="2370" spans="2:51" hidden="1">
      <c r="B2370" s="5" t="s">
        <v>19</v>
      </c>
      <c r="C2370" s="2" t="s">
        <v>131</v>
      </c>
      <c r="D2370" s="2"/>
      <c r="E2370" s="2"/>
      <c r="F2370" s="2" t="s">
        <v>126</v>
      </c>
      <c r="G2370" s="3">
        <v>46260</v>
      </c>
      <c r="H2370" s="2" t="s">
        <v>9987</v>
      </c>
      <c r="I2370" s="3">
        <v>46260</v>
      </c>
      <c r="J2370" s="2" t="s">
        <v>9988</v>
      </c>
      <c r="K2370" s="2" t="s">
        <v>126</v>
      </c>
      <c r="L2370" s="2"/>
      <c r="M2370" s="2" t="s">
        <v>90</v>
      </c>
      <c r="N2370" s="3">
        <v>46260</v>
      </c>
      <c r="O2370" s="2"/>
      <c r="P2370" s="2"/>
      <c r="Q2370" s="2" t="s">
        <v>25</v>
      </c>
      <c r="R2370" s="2" t="s">
        <v>25</v>
      </c>
      <c r="S2370" s="2"/>
      <c r="T2370" s="3"/>
      <c r="U2370" s="2"/>
      <c r="V2370" s="2"/>
      <c r="W2370" s="2" t="s">
        <v>1264</v>
      </c>
      <c r="X2370" s="2" t="s">
        <v>113</v>
      </c>
      <c r="Y2370" s="2" t="s">
        <v>1265</v>
      </c>
      <c r="Z2370" s="2" t="s">
        <v>92</v>
      </c>
      <c r="AA2370" s="2" t="s">
        <v>90</v>
      </c>
      <c r="AB2370" s="2"/>
      <c r="AC2370" s="2" t="s">
        <v>114</v>
      </c>
      <c r="AD2370" s="2"/>
      <c r="AE2370" s="2" t="s">
        <v>171</v>
      </c>
      <c r="AF2370" s="2" t="s">
        <v>125</v>
      </c>
      <c r="AG2370" s="2" t="s">
        <v>126</v>
      </c>
      <c r="AH2370" s="2" t="s">
        <v>127</v>
      </c>
      <c r="AI2370" s="2"/>
      <c r="AJ2370" s="2" t="s">
        <v>140</v>
      </c>
      <c r="AK2370" s="2" t="s">
        <v>141</v>
      </c>
      <c r="AL2370" s="2" t="s">
        <v>141</v>
      </c>
      <c r="AM2370" s="2" t="s">
        <v>142</v>
      </c>
      <c r="AN2370" s="2" t="s">
        <v>669</v>
      </c>
      <c r="AO2370" s="22">
        <v>0</v>
      </c>
      <c r="AP2370" s="22">
        <v>0</v>
      </c>
      <c r="AQ2370" s="22">
        <v>1</v>
      </c>
      <c r="AR2370" s="22"/>
      <c r="AS2370" s="25">
        <v>33288</v>
      </c>
      <c r="AT2370" s="25">
        <v>0</v>
      </c>
      <c r="AU2370" s="25">
        <v>38723</v>
      </c>
      <c r="AV2370" s="25">
        <v>0</v>
      </c>
      <c r="AW2370" s="25">
        <v>33288</v>
      </c>
      <c r="AX2370" s="25">
        <v>38723</v>
      </c>
      <c r="AY2370" s="25">
        <v>5435</v>
      </c>
    </row>
    <row r="2371" spans="2:51" hidden="1">
      <c r="B2371" s="5" t="s">
        <v>19</v>
      </c>
      <c r="C2371" s="2" t="s">
        <v>131</v>
      </c>
      <c r="D2371" s="2"/>
      <c r="E2371" s="2"/>
      <c r="F2371" s="2" t="s">
        <v>126</v>
      </c>
      <c r="G2371" s="3">
        <v>46260</v>
      </c>
      <c r="H2371" s="2" t="s">
        <v>9989</v>
      </c>
      <c r="I2371" s="3">
        <v>46260</v>
      </c>
      <c r="J2371" s="2" t="s">
        <v>9990</v>
      </c>
      <c r="K2371" s="2" t="s">
        <v>126</v>
      </c>
      <c r="L2371" s="2"/>
      <c r="M2371" s="2" t="s">
        <v>90</v>
      </c>
      <c r="N2371" s="3">
        <v>46260</v>
      </c>
      <c r="O2371" s="2"/>
      <c r="P2371" s="2"/>
      <c r="Q2371" s="2" t="s">
        <v>25</v>
      </c>
      <c r="R2371" s="2" t="s">
        <v>25</v>
      </c>
      <c r="S2371" s="2"/>
      <c r="T2371" s="3"/>
      <c r="U2371" s="2"/>
      <c r="V2371" s="2"/>
      <c r="W2371" s="2" t="s">
        <v>1347</v>
      </c>
      <c r="X2371" s="2" t="s">
        <v>113</v>
      </c>
      <c r="Y2371" s="2" t="s">
        <v>170</v>
      </c>
      <c r="Z2371" s="2" t="s">
        <v>92</v>
      </c>
      <c r="AA2371" s="2" t="s">
        <v>90</v>
      </c>
      <c r="AB2371" s="2"/>
      <c r="AC2371" s="2" t="s">
        <v>114</v>
      </c>
      <c r="AD2371" s="2"/>
      <c r="AE2371" s="2" t="s">
        <v>171</v>
      </c>
      <c r="AF2371" s="2" t="s">
        <v>125</v>
      </c>
      <c r="AG2371" s="2" t="s">
        <v>126</v>
      </c>
      <c r="AH2371" s="2" t="s">
        <v>127</v>
      </c>
      <c r="AI2371" s="2"/>
      <c r="AJ2371" s="2" t="s">
        <v>271</v>
      </c>
      <c r="AK2371" s="2" t="s">
        <v>272</v>
      </c>
      <c r="AL2371" s="2" t="s">
        <v>272</v>
      </c>
      <c r="AM2371" s="2" t="s">
        <v>273</v>
      </c>
      <c r="AN2371" s="2" t="s">
        <v>643</v>
      </c>
      <c r="AO2371" s="22">
        <v>0</v>
      </c>
      <c r="AP2371" s="22">
        <v>0</v>
      </c>
      <c r="AQ2371" s="22">
        <v>1</v>
      </c>
      <c r="AR2371" s="22"/>
      <c r="AS2371" s="25">
        <v>45742</v>
      </c>
      <c r="AT2371" s="25">
        <v>0</v>
      </c>
      <c r="AU2371" s="25">
        <v>41348</v>
      </c>
      <c r="AV2371" s="25">
        <v>0</v>
      </c>
      <c r="AW2371" s="25">
        <v>45742</v>
      </c>
      <c r="AX2371" s="25">
        <v>41348</v>
      </c>
      <c r="AY2371" s="25">
        <v>-4394</v>
      </c>
    </row>
    <row r="2372" spans="2:51" hidden="1">
      <c r="B2372" s="5" t="s">
        <v>19</v>
      </c>
      <c r="C2372" s="2" t="s">
        <v>131</v>
      </c>
      <c r="D2372" s="2"/>
      <c r="E2372" s="2"/>
      <c r="F2372" s="2" t="s">
        <v>126</v>
      </c>
      <c r="G2372" s="3">
        <v>46260</v>
      </c>
      <c r="H2372" s="2" t="s">
        <v>9991</v>
      </c>
      <c r="I2372" s="3">
        <v>46260</v>
      </c>
      <c r="J2372" s="2" t="s">
        <v>9992</v>
      </c>
      <c r="K2372" s="2" t="s">
        <v>126</v>
      </c>
      <c r="L2372" s="2"/>
      <c r="M2372" s="2" t="s">
        <v>90</v>
      </c>
      <c r="N2372" s="3">
        <v>46260</v>
      </c>
      <c r="O2372" s="2"/>
      <c r="P2372" s="2"/>
      <c r="Q2372" s="2" t="s">
        <v>25</v>
      </c>
      <c r="R2372" s="2" t="s">
        <v>25</v>
      </c>
      <c r="S2372" s="2"/>
      <c r="T2372" s="3"/>
      <c r="U2372" s="2"/>
      <c r="V2372" s="2"/>
      <c r="W2372" s="2" t="s">
        <v>810</v>
      </c>
      <c r="X2372" s="2" t="s">
        <v>113</v>
      </c>
      <c r="Y2372" s="2" t="s">
        <v>170</v>
      </c>
      <c r="Z2372" s="2" t="s">
        <v>92</v>
      </c>
      <c r="AA2372" s="2" t="s">
        <v>90</v>
      </c>
      <c r="AB2372" s="2"/>
      <c r="AC2372" s="2" t="s">
        <v>114</v>
      </c>
      <c r="AD2372" s="2"/>
      <c r="AE2372" s="2" t="s">
        <v>171</v>
      </c>
      <c r="AF2372" s="2" t="s">
        <v>125</v>
      </c>
      <c r="AG2372" s="2" t="s">
        <v>126</v>
      </c>
      <c r="AH2372" s="2" t="s">
        <v>127</v>
      </c>
      <c r="AI2372" s="2"/>
      <c r="AJ2372" s="2" t="s">
        <v>271</v>
      </c>
      <c r="AK2372" s="2" t="s">
        <v>272</v>
      </c>
      <c r="AL2372" s="2" t="s">
        <v>272</v>
      </c>
      <c r="AM2372" s="2" t="s">
        <v>273</v>
      </c>
      <c r="AN2372" s="2" t="s">
        <v>643</v>
      </c>
      <c r="AO2372" s="22">
        <v>0</v>
      </c>
      <c r="AP2372" s="22">
        <v>0</v>
      </c>
      <c r="AQ2372" s="22">
        <v>1</v>
      </c>
      <c r="AR2372" s="22"/>
      <c r="AS2372" s="25">
        <v>45742</v>
      </c>
      <c r="AT2372" s="25">
        <v>0</v>
      </c>
      <c r="AU2372" s="25">
        <v>41348</v>
      </c>
      <c r="AV2372" s="25">
        <v>0</v>
      </c>
      <c r="AW2372" s="25">
        <v>45742</v>
      </c>
      <c r="AX2372" s="25">
        <v>41348</v>
      </c>
      <c r="AY2372" s="25">
        <v>-4394</v>
      </c>
    </row>
    <row r="2373" spans="2:51" hidden="1">
      <c r="B2373" s="5" t="s">
        <v>19</v>
      </c>
      <c r="C2373" s="2" t="s">
        <v>131</v>
      </c>
      <c r="D2373" s="2"/>
      <c r="E2373" s="2"/>
      <c r="F2373" s="2" t="s">
        <v>126</v>
      </c>
      <c r="G2373" s="3">
        <v>46260</v>
      </c>
      <c r="H2373" s="2" t="s">
        <v>9993</v>
      </c>
      <c r="I2373" s="3">
        <v>46260</v>
      </c>
      <c r="J2373" s="2" t="s">
        <v>9994</v>
      </c>
      <c r="K2373" s="2" t="s">
        <v>126</v>
      </c>
      <c r="L2373" s="2"/>
      <c r="M2373" s="2" t="s">
        <v>90</v>
      </c>
      <c r="N2373" s="3">
        <v>46260</v>
      </c>
      <c r="O2373" s="2"/>
      <c r="P2373" s="2"/>
      <c r="Q2373" s="2" t="s">
        <v>25</v>
      </c>
      <c r="R2373" s="2" t="s">
        <v>25</v>
      </c>
      <c r="S2373" s="2"/>
      <c r="T2373" s="3"/>
      <c r="U2373" s="2"/>
      <c r="V2373" s="2"/>
      <c r="W2373" s="2" t="s">
        <v>182</v>
      </c>
      <c r="X2373" s="2" t="s">
        <v>113</v>
      </c>
      <c r="Y2373" s="2" t="s">
        <v>170</v>
      </c>
      <c r="Z2373" s="2" t="s">
        <v>92</v>
      </c>
      <c r="AA2373" s="2" t="s">
        <v>90</v>
      </c>
      <c r="AB2373" s="2"/>
      <c r="AC2373" s="2" t="s">
        <v>114</v>
      </c>
      <c r="AD2373" s="2"/>
      <c r="AE2373" s="2" t="s">
        <v>171</v>
      </c>
      <c r="AF2373" s="2" t="s">
        <v>125</v>
      </c>
      <c r="AG2373" s="2" t="s">
        <v>126</v>
      </c>
      <c r="AH2373" s="2" t="s">
        <v>127</v>
      </c>
      <c r="AI2373" s="2"/>
      <c r="AJ2373" s="2" t="s">
        <v>138</v>
      </c>
      <c r="AK2373" s="2" t="s">
        <v>103</v>
      </c>
      <c r="AL2373" s="2" t="s">
        <v>103</v>
      </c>
      <c r="AM2373" s="2" t="s">
        <v>139</v>
      </c>
      <c r="AN2373" s="2" t="s">
        <v>388</v>
      </c>
      <c r="AO2373" s="22">
        <v>0</v>
      </c>
      <c r="AP2373" s="22">
        <v>0</v>
      </c>
      <c r="AQ2373" s="22">
        <v>1</v>
      </c>
      <c r="AR2373" s="22"/>
      <c r="AS2373" s="25">
        <v>10892</v>
      </c>
      <c r="AT2373" s="25">
        <v>0</v>
      </c>
      <c r="AU2373" s="25">
        <v>12995</v>
      </c>
      <c r="AV2373" s="25">
        <v>0</v>
      </c>
      <c r="AW2373" s="25">
        <v>10892</v>
      </c>
      <c r="AX2373" s="25">
        <v>12995</v>
      </c>
      <c r="AY2373" s="25">
        <v>2103</v>
      </c>
    </row>
    <row r="2374" spans="2:51" hidden="1">
      <c r="B2374" s="5" t="s">
        <v>19</v>
      </c>
      <c r="C2374" s="2" t="s">
        <v>131</v>
      </c>
      <c r="D2374" s="2"/>
      <c r="E2374" s="2"/>
      <c r="F2374" s="2" t="s">
        <v>126</v>
      </c>
      <c r="G2374" s="3">
        <v>46260</v>
      </c>
      <c r="H2374" s="2" t="s">
        <v>9995</v>
      </c>
      <c r="I2374" s="3">
        <v>46260</v>
      </c>
      <c r="J2374" s="2" t="s">
        <v>9996</v>
      </c>
      <c r="K2374" s="2" t="s">
        <v>126</v>
      </c>
      <c r="L2374" s="2"/>
      <c r="M2374" s="2" t="s">
        <v>90</v>
      </c>
      <c r="N2374" s="3">
        <v>46260</v>
      </c>
      <c r="O2374" s="2"/>
      <c r="P2374" s="2"/>
      <c r="Q2374" s="2" t="s">
        <v>25</v>
      </c>
      <c r="R2374" s="2" t="s">
        <v>25</v>
      </c>
      <c r="S2374" s="2"/>
      <c r="T2374" s="3"/>
      <c r="U2374" s="2"/>
      <c r="V2374" s="2"/>
      <c r="W2374" s="2" t="s">
        <v>1112</v>
      </c>
      <c r="X2374" s="2" t="s">
        <v>133</v>
      </c>
      <c r="Y2374" s="2" t="s">
        <v>170</v>
      </c>
      <c r="Z2374" s="2" t="s">
        <v>92</v>
      </c>
      <c r="AA2374" s="2" t="s">
        <v>90</v>
      </c>
      <c r="AB2374" s="2"/>
      <c r="AC2374" s="2" t="s">
        <v>114</v>
      </c>
      <c r="AD2374" s="2"/>
      <c r="AE2374" s="2" t="s">
        <v>171</v>
      </c>
      <c r="AF2374" s="2" t="s">
        <v>125</v>
      </c>
      <c r="AG2374" s="2" t="s">
        <v>126</v>
      </c>
      <c r="AH2374" s="2" t="s">
        <v>127</v>
      </c>
      <c r="AI2374" s="2"/>
      <c r="AJ2374" s="2" t="s">
        <v>140</v>
      </c>
      <c r="AK2374" s="2" t="s">
        <v>141</v>
      </c>
      <c r="AL2374" s="2" t="s">
        <v>141</v>
      </c>
      <c r="AM2374" s="2" t="s">
        <v>142</v>
      </c>
      <c r="AN2374" s="2" t="s">
        <v>660</v>
      </c>
      <c r="AO2374" s="22">
        <v>0</v>
      </c>
      <c r="AP2374" s="22">
        <v>0</v>
      </c>
      <c r="AQ2374" s="22">
        <v>1</v>
      </c>
      <c r="AR2374" s="22"/>
      <c r="AS2374" s="25">
        <v>35326</v>
      </c>
      <c r="AT2374" s="25">
        <v>0</v>
      </c>
      <c r="AU2374" s="25">
        <v>38723</v>
      </c>
      <c r="AV2374" s="25">
        <v>0</v>
      </c>
      <c r="AW2374" s="25">
        <v>35326</v>
      </c>
      <c r="AX2374" s="25">
        <v>38723</v>
      </c>
      <c r="AY2374" s="25">
        <v>3397</v>
      </c>
    </row>
    <row r="2375" spans="2:51" hidden="1">
      <c r="B2375" s="5" t="s">
        <v>19</v>
      </c>
      <c r="C2375" s="2" t="s">
        <v>131</v>
      </c>
      <c r="D2375" s="2"/>
      <c r="E2375" s="2"/>
      <c r="F2375" s="2" t="s">
        <v>126</v>
      </c>
      <c r="G2375" s="3">
        <v>46260</v>
      </c>
      <c r="H2375" s="2" t="s">
        <v>9997</v>
      </c>
      <c r="I2375" s="3">
        <v>46260</v>
      </c>
      <c r="J2375" s="2" t="s">
        <v>9998</v>
      </c>
      <c r="K2375" s="2" t="s">
        <v>126</v>
      </c>
      <c r="L2375" s="2"/>
      <c r="M2375" s="2" t="s">
        <v>90</v>
      </c>
      <c r="N2375" s="3">
        <v>46260</v>
      </c>
      <c r="O2375" s="2"/>
      <c r="P2375" s="2"/>
      <c r="Q2375" s="2" t="s">
        <v>25</v>
      </c>
      <c r="R2375" s="2" t="s">
        <v>25</v>
      </c>
      <c r="S2375" s="2"/>
      <c r="T2375" s="3"/>
      <c r="U2375" s="2"/>
      <c r="V2375" s="2"/>
      <c r="W2375" s="2" t="s">
        <v>9999</v>
      </c>
      <c r="X2375" s="2" t="s">
        <v>133</v>
      </c>
      <c r="Y2375" s="2" t="s">
        <v>170</v>
      </c>
      <c r="Z2375" s="2" t="s">
        <v>92</v>
      </c>
      <c r="AA2375" s="2" t="s">
        <v>90</v>
      </c>
      <c r="AB2375" s="2"/>
      <c r="AC2375" s="2" t="s">
        <v>114</v>
      </c>
      <c r="AD2375" s="2"/>
      <c r="AE2375" s="2" t="s">
        <v>171</v>
      </c>
      <c r="AF2375" s="2" t="s">
        <v>125</v>
      </c>
      <c r="AG2375" s="2" t="s">
        <v>126</v>
      </c>
      <c r="AH2375" s="2" t="s">
        <v>127</v>
      </c>
      <c r="AI2375" s="2"/>
      <c r="AJ2375" s="2" t="s">
        <v>140</v>
      </c>
      <c r="AK2375" s="2" t="s">
        <v>141</v>
      </c>
      <c r="AL2375" s="2" t="s">
        <v>141</v>
      </c>
      <c r="AM2375" s="2" t="s">
        <v>142</v>
      </c>
      <c r="AN2375" s="2" t="s">
        <v>660</v>
      </c>
      <c r="AO2375" s="22">
        <v>0</v>
      </c>
      <c r="AP2375" s="22">
        <v>0</v>
      </c>
      <c r="AQ2375" s="22">
        <v>1</v>
      </c>
      <c r="AR2375" s="22"/>
      <c r="AS2375" s="25">
        <v>35326</v>
      </c>
      <c r="AT2375" s="25">
        <v>0</v>
      </c>
      <c r="AU2375" s="25">
        <v>38723</v>
      </c>
      <c r="AV2375" s="25">
        <v>0</v>
      </c>
      <c r="AW2375" s="25">
        <v>35326</v>
      </c>
      <c r="AX2375" s="25">
        <v>38723</v>
      </c>
      <c r="AY2375" s="25">
        <v>3397</v>
      </c>
    </row>
    <row r="2376" spans="2:51" hidden="1">
      <c r="B2376" s="5" t="s">
        <v>19</v>
      </c>
      <c r="C2376" s="2" t="s">
        <v>131</v>
      </c>
      <c r="D2376" s="2"/>
      <c r="E2376" s="2"/>
      <c r="F2376" s="2" t="s">
        <v>126</v>
      </c>
      <c r="G2376" s="3">
        <v>46260</v>
      </c>
      <c r="H2376" s="2" t="s">
        <v>10000</v>
      </c>
      <c r="I2376" s="3">
        <v>46260</v>
      </c>
      <c r="J2376" s="2" t="s">
        <v>10001</v>
      </c>
      <c r="K2376" s="2" t="s">
        <v>126</v>
      </c>
      <c r="L2376" s="2"/>
      <c r="M2376" s="2" t="s">
        <v>90</v>
      </c>
      <c r="N2376" s="3">
        <v>46260</v>
      </c>
      <c r="O2376" s="2"/>
      <c r="P2376" s="2"/>
      <c r="Q2376" s="2" t="s">
        <v>25</v>
      </c>
      <c r="R2376" s="2" t="s">
        <v>25</v>
      </c>
      <c r="S2376" s="2"/>
      <c r="T2376" s="3"/>
      <c r="U2376" s="2"/>
      <c r="V2376" s="2"/>
      <c r="W2376" s="2" t="s">
        <v>1094</v>
      </c>
      <c r="X2376" s="2" t="s">
        <v>133</v>
      </c>
      <c r="Y2376" s="2" t="s">
        <v>2772</v>
      </c>
      <c r="Z2376" s="2" t="s">
        <v>92</v>
      </c>
      <c r="AA2376" s="2" t="s">
        <v>90</v>
      </c>
      <c r="AB2376" s="2"/>
      <c r="AC2376" s="2" t="s">
        <v>114</v>
      </c>
      <c r="AD2376" s="2"/>
      <c r="AE2376" s="2" t="s">
        <v>171</v>
      </c>
      <c r="AF2376" s="2" t="s">
        <v>125</v>
      </c>
      <c r="AG2376" s="2" t="s">
        <v>126</v>
      </c>
      <c r="AH2376" s="2" t="s">
        <v>127</v>
      </c>
      <c r="AI2376" s="2"/>
      <c r="AJ2376" s="2" t="s">
        <v>179</v>
      </c>
      <c r="AK2376" s="2" t="s">
        <v>8</v>
      </c>
      <c r="AL2376" s="2" t="s">
        <v>8</v>
      </c>
      <c r="AM2376" s="2" t="s">
        <v>180</v>
      </c>
      <c r="AN2376" s="2" t="s">
        <v>367</v>
      </c>
      <c r="AO2376" s="22">
        <v>0</v>
      </c>
      <c r="AP2376" s="22">
        <v>0</v>
      </c>
      <c r="AQ2376" s="22">
        <v>1</v>
      </c>
      <c r="AR2376" s="22"/>
      <c r="AS2376" s="25">
        <v>13983</v>
      </c>
      <c r="AT2376" s="25">
        <v>0</v>
      </c>
      <c r="AU2376" s="25">
        <v>14766</v>
      </c>
      <c r="AV2376" s="25">
        <v>0</v>
      </c>
      <c r="AW2376" s="25">
        <v>13983</v>
      </c>
      <c r="AX2376" s="25">
        <v>14766</v>
      </c>
      <c r="AY2376" s="25">
        <v>783</v>
      </c>
    </row>
    <row r="2377" spans="2:51" hidden="1">
      <c r="B2377" s="5" t="s">
        <v>19</v>
      </c>
      <c r="C2377" s="2" t="s">
        <v>131</v>
      </c>
      <c r="D2377" s="2"/>
      <c r="E2377" s="2"/>
      <c r="F2377" s="2" t="s">
        <v>126</v>
      </c>
      <c r="G2377" s="3">
        <v>46260</v>
      </c>
      <c r="H2377" s="2" t="s">
        <v>10002</v>
      </c>
      <c r="I2377" s="3">
        <v>46260</v>
      </c>
      <c r="J2377" s="2" t="s">
        <v>10003</v>
      </c>
      <c r="K2377" s="2" t="s">
        <v>126</v>
      </c>
      <c r="L2377" s="2"/>
      <c r="M2377" s="2" t="s">
        <v>90</v>
      </c>
      <c r="N2377" s="3">
        <v>46260</v>
      </c>
      <c r="O2377" s="2"/>
      <c r="P2377" s="2"/>
      <c r="Q2377" s="2" t="s">
        <v>25</v>
      </c>
      <c r="R2377" s="2" t="s">
        <v>25</v>
      </c>
      <c r="S2377" s="2"/>
      <c r="T2377" s="3"/>
      <c r="U2377" s="2"/>
      <c r="V2377" s="2"/>
      <c r="W2377" s="2" t="s">
        <v>813</v>
      </c>
      <c r="X2377" s="2" t="s">
        <v>113</v>
      </c>
      <c r="Y2377" s="2" t="s">
        <v>170</v>
      </c>
      <c r="Z2377" s="2" t="s">
        <v>92</v>
      </c>
      <c r="AA2377" s="2" t="s">
        <v>90</v>
      </c>
      <c r="AB2377" s="2"/>
      <c r="AC2377" s="2" t="s">
        <v>114</v>
      </c>
      <c r="AD2377" s="2"/>
      <c r="AE2377" s="2" t="s">
        <v>171</v>
      </c>
      <c r="AF2377" s="2" t="s">
        <v>125</v>
      </c>
      <c r="AG2377" s="2" t="s">
        <v>126</v>
      </c>
      <c r="AH2377" s="2" t="s">
        <v>127</v>
      </c>
      <c r="AI2377" s="2"/>
      <c r="AJ2377" s="2" t="s">
        <v>231</v>
      </c>
      <c r="AK2377" s="2" t="s">
        <v>207</v>
      </c>
      <c r="AL2377" s="2" t="s">
        <v>207</v>
      </c>
      <c r="AM2377" s="2" t="s">
        <v>178</v>
      </c>
      <c r="AN2377" s="2" t="s">
        <v>580</v>
      </c>
      <c r="AO2377" s="22">
        <v>0</v>
      </c>
      <c r="AP2377" s="22">
        <v>0</v>
      </c>
      <c r="AQ2377" s="22">
        <v>1</v>
      </c>
      <c r="AR2377" s="22"/>
      <c r="AS2377" s="25">
        <v>27672</v>
      </c>
      <c r="AT2377" s="25">
        <v>0</v>
      </c>
      <c r="AU2377" s="25">
        <v>31270</v>
      </c>
      <c r="AV2377" s="25">
        <v>0</v>
      </c>
      <c r="AW2377" s="25">
        <v>27672</v>
      </c>
      <c r="AX2377" s="25">
        <v>31270</v>
      </c>
      <c r="AY2377" s="25">
        <v>3598</v>
      </c>
    </row>
    <row r="2378" spans="2:51" hidden="1">
      <c r="B2378" s="5" t="s">
        <v>19</v>
      </c>
      <c r="C2378" s="2" t="s">
        <v>131</v>
      </c>
      <c r="D2378" s="2"/>
      <c r="E2378" s="2"/>
      <c r="F2378" s="2" t="s">
        <v>126</v>
      </c>
      <c r="G2378" s="3">
        <v>46260</v>
      </c>
      <c r="H2378" s="2" t="s">
        <v>10004</v>
      </c>
      <c r="I2378" s="3">
        <v>46260</v>
      </c>
      <c r="J2378" s="2" t="s">
        <v>10005</v>
      </c>
      <c r="K2378" s="2" t="s">
        <v>126</v>
      </c>
      <c r="L2378" s="2"/>
      <c r="M2378" s="2" t="s">
        <v>90</v>
      </c>
      <c r="N2378" s="3">
        <v>46260</v>
      </c>
      <c r="O2378" s="2"/>
      <c r="P2378" s="2"/>
      <c r="Q2378" s="2" t="s">
        <v>25</v>
      </c>
      <c r="R2378" s="2" t="s">
        <v>25</v>
      </c>
      <c r="S2378" s="2"/>
      <c r="T2378" s="3"/>
      <c r="U2378" s="2"/>
      <c r="V2378" s="2"/>
      <c r="W2378" s="2" t="s">
        <v>728</v>
      </c>
      <c r="X2378" s="2" t="s">
        <v>113</v>
      </c>
      <c r="Y2378" s="2" t="s">
        <v>170</v>
      </c>
      <c r="Z2378" s="2" t="s">
        <v>92</v>
      </c>
      <c r="AA2378" s="2" t="s">
        <v>90</v>
      </c>
      <c r="AB2378" s="2"/>
      <c r="AC2378" s="2" t="s">
        <v>114</v>
      </c>
      <c r="AD2378" s="2"/>
      <c r="AE2378" s="2" t="s">
        <v>171</v>
      </c>
      <c r="AF2378" s="2" t="s">
        <v>125</v>
      </c>
      <c r="AG2378" s="2" t="s">
        <v>126</v>
      </c>
      <c r="AH2378" s="2" t="s">
        <v>127</v>
      </c>
      <c r="AI2378" s="2"/>
      <c r="AJ2378" s="2" t="s">
        <v>236</v>
      </c>
      <c r="AK2378" s="2" t="s">
        <v>168</v>
      </c>
      <c r="AL2378" s="2" t="s">
        <v>168</v>
      </c>
      <c r="AM2378" s="2" t="s">
        <v>237</v>
      </c>
      <c r="AN2378" s="2" t="s">
        <v>10006</v>
      </c>
      <c r="AO2378" s="22">
        <v>0</v>
      </c>
      <c r="AP2378" s="22">
        <v>0</v>
      </c>
      <c r="AQ2378" s="22">
        <v>1</v>
      </c>
      <c r="AR2378" s="22"/>
      <c r="AS2378" s="25">
        <v>5000</v>
      </c>
      <c r="AT2378" s="25">
        <v>0</v>
      </c>
      <c r="AU2378" s="25">
        <v>10000</v>
      </c>
      <c r="AV2378" s="25">
        <v>0</v>
      </c>
      <c r="AW2378" s="25">
        <v>5000</v>
      </c>
      <c r="AX2378" s="25">
        <v>10000</v>
      </c>
      <c r="AY2378" s="25">
        <v>5000</v>
      </c>
    </row>
    <row r="2379" spans="2:51" hidden="1">
      <c r="B2379" s="5" t="s">
        <v>19</v>
      </c>
      <c r="C2379" s="2" t="s">
        <v>131</v>
      </c>
      <c r="D2379" s="2"/>
      <c r="E2379" s="2"/>
      <c r="F2379" s="2" t="s">
        <v>126</v>
      </c>
      <c r="G2379" s="3">
        <v>46260</v>
      </c>
      <c r="H2379" s="2" t="s">
        <v>10007</v>
      </c>
      <c r="I2379" s="3">
        <v>46260</v>
      </c>
      <c r="J2379" s="2" t="s">
        <v>10008</v>
      </c>
      <c r="K2379" s="2" t="s">
        <v>126</v>
      </c>
      <c r="L2379" s="2"/>
      <c r="M2379" s="2" t="s">
        <v>90</v>
      </c>
      <c r="N2379" s="3">
        <v>46260</v>
      </c>
      <c r="O2379" s="2"/>
      <c r="P2379" s="2"/>
      <c r="Q2379" s="2" t="s">
        <v>25</v>
      </c>
      <c r="R2379" s="2" t="s">
        <v>25</v>
      </c>
      <c r="S2379" s="2"/>
      <c r="T2379" s="3"/>
      <c r="U2379" s="2"/>
      <c r="V2379" s="2"/>
      <c r="W2379" s="2" t="s">
        <v>728</v>
      </c>
      <c r="X2379" s="2" t="s">
        <v>113</v>
      </c>
      <c r="Y2379" s="2" t="s">
        <v>170</v>
      </c>
      <c r="Z2379" s="2" t="s">
        <v>92</v>
      </c>
      <c r="AA2379" s="2" t="s">
        <v>90</v>
      </c>
      <c r="AB2379" s="2"/>
      <c r="AC2379" s="2" t="s">
        <v>114</v>
      </c>
      <c r="AD2379" s="2"/>
      <c r="AE2379" s="2" t="s">
        <v>171</v>
      </c>
      <c r="AF2379" s="2" t="s">
        <v>125</v>
      </c>
      <c r="AG2379" s="2" t="s">
        <v>126</v>
      </c>
      <c r="AH2379" s="2" t="s">
        <v>127</v>
      </c>
      <c r="AI2379" s="2"/>
      <c r="AJ2379" s="2" t="s">
        <v>236</v>
      </c>
      <c r="AK2379" s="2" t="s">
        <v>168</v>
      </c>
      <c r="AL2379" s="2" t="s">
        <v>168</v>
      </c>
      <c r="AM2379" s="2" t="s">
        <v>237</v>
      </c>
      <c r="AN2379" s="2" t="s">
        <v>593</v>
      </c>
      <c r="AO2379" s="22">
        <v>0</v>
      </c>
      <c r="AP2379" s="22">
        <v>0</v>
      </c>
      <c r="AQ2379" s="22">
        <v>1</v>
      </c>
      <c r="AR2379" s="22"/>
      <c r="AS2379" s="25">
        <v>27967</v>
      </c>
      <c r="AT2379" s="25">
        <v>0</v>
      </c>
      <c r="AU2379" s="25">
        <v>32489</v>
      </c>
      <c r="AV2379" s="25">
        <v>0</v>
      </c>
      <c r="AW2379" s="25">
        <v>27967</v>
      </c>
      <c r="AX2379" s="25">
        <v>32489</v>
      </c>
      <c r="AY2379" s="25">
        <v>4522</v>
      </c>
    </row>
    <row r="2380" spans="2:51" hidden="1">
      <c r="B2380" s="5" t="s">
        <v>19</v>
      </c>
      <c r="C2380" s="2" t="s">
        <v>131</v>
      </c>
      <c r="D2380" s="2"/>
      <c r="E2380" s="2"/>
      <c r="F2380" s="2" t="s">
        <v>126</v>
      </c>
      <c r="G2380" s="3">
        <v>46260</v>
      </c>
      <c r="H2380" s="2" t="s">
        <v>10009</v>
      </c>
      <c r="I2380" s="3">
        <v>46260</v>
      </c>
      <c r="J2380" s="2" t="s">
        <v>10010</v>
      </c>
      <c r="K2380" s="2" t="s">
        <v>126</v>
      </c>
      <c r="L2380" s="2"/>
      <c r="M2380" s="2" t="s">
        <v>90</v>
      </c>
      <c r="N2380" s="3">
        <v>46260</v>
      </c>
      <c r="O2380" s="2"/>
      <c r="P2380" s="2"/>
      <c r="Q2380" s="2" t="s">
        <v>25</v>
      </c>
      <c r="R2380" s="2" t="s">
        <v>25</v>
      </c>
      <c r="S2380" s="2"/>
      <c r="T2380" s="3"/>
      <c r="U2380" s="2"/>
      <c r="V2380" s="2"/>
      <c r="W2380" s="2" t="s">
        <v>10011</v>
      </c>
      <c r="X2380" s="2" t="s">
        <v>133</v>
      </c>
      <c r="Y2380" s="2" t="s">
        <v>170</v>
      </c>
      <c r="Z2380" s="2" t="s">
        <v>92</v>
      </c>
      <c r="AA2380" s="2" t="s">
        <v>90</v>
      </c>
      <c r="AB2380" s="2"/>
      <c r="AC2380" s="2" t="s">
        <v>114</v>
      </c>
      <c r="AD2380" s="2"/>
      <c r="AE2380" s="2" t="s">
        <v>171</v>
      </c>
      <c r="AF2380" s="2" t="s">
        <v>125</v>
      </c>
      <c r="AG2380" s="2" t="s">
        <v>126</v>
      </c>
      <c r="AH2380" s="2" t="s">
        <v>127</v>
      </c>
      <c r="AI2380" s="2"/>
      <c r="AJ2380" s="2" t="s">
        <v>176</v>
      </c>
      <c r="AK2380" s="2" t="s">
        <v>177</v>
      </c>
      <c r="AL2380" s="2" t="s">
        <v>177</v>
      </c>
      <c r="AM2380" s="2" t="s">
        <v>178</v>
      </c>
      <c r="AN2380" s="2" t="s">
        <v>574</v>
      </c>
      <c r="AO2380" s="22">
        <v>0</v>
      </c>
      <c r="AP2380" s="22">
        <v>0</v>
      </c>
      <c r="AQ2380" s="22">
        <v>1</v>
      </c>
      <c r="AR2380" s="22"/>
      <c r="AS2380" s="25">
        <v>40036</v>
      </c>
      <c r="AT2380" s="25">
        <v>0</v>
      </c>
      <c r="AU2380" s="25">
        <v>46350</v>
      </c>
      <c r="AV2380" s="25">
        <v>0</v>
      </c>
      <c r="AW2380" s="25">
        <v>40036</v>
      </c>
      <c r="AX2380" s="25">
        <v>46350</v>
      </c>
      <c r="AY2380" s="25">
        <v>6314</v>
      </c>
    </row>
    <row r="2381" spans="2:51" hidden="1">
      <c r="B2381" s="5" t="s">
        <v>19</v>
      </c>
      <c r="C2381" s="2" t="s">
        <v>131</v>
      </c>
      <c r="D2381" s="2"/>
      <c r="E2381" s="2"/>
      <c r="F2381" s="2" t="s">
        <v>126</v>
      </c>
      <c r="G2381" s="3">
        <v>46260</v>
      </c>
      <c r="H2381" s="2" t="s">
        <v>10012</v>
      </c>
      <c r="I2381" s="3">
        <v>46260</v>
      </c>
      <c r="J2381" s="2" t="s">
        <v>10013</v>
      </c>
      <c r="K2381" s="2" t="s">
        <v>126</v>
      </c>
      <c r="L2381" s="2"/>
      <c r="M2381" s="2" t="s">
        <v>90</v>
      </c>
      <c r="N2381" s="3">
        <v>46260</v>
      </c>
      <c r="O2381" s="2"/>
      <c r="P2381" s="2"/>
      <c r="Q2381" s="2" t="s">
        <v>25</v>
      </c>
      <c r="R2381" s="2" t="s">
        <v>25</v>
      </c>
      <c r="S2381" s="2"/>
      <c r="T2381" s="3"/>
      <c r="U2381" s="2"/>
      <c r="V2381" s="2"/>
      <c r="W2381" s="2" t="s">
        <v>1130</v>
      </c>
      <c r="X2381" s="2" t="s">
        <v>133</v>
      </c>
      <c r="Y2381" s="2" t="s">
        <v>170</v>
      </c>
      <c r="Z2381" s="2" t="s">
        <v>92</v>
      </c>
      <c r="AA2381" s="2" t="s">
        <v>90</v>
      </c>
      <c r="AB2381" s="2"/>
      <c r="AC2381" s="2" t="s">
        <v>114</v>
      </c>
      <c r="AD2381" s="2"/>
      <c r="AE2381" s="2" t="s">
        <v>171</v>
      </c>
      <c r="AF2381" s="2" t="s">
        <v>125</v>
      </c>
      <c r="AG2381" s="2" t="s">
        <v>126</v>
      </c>
      <c r="AH2381" s="2" t="s">
        <v>127</v>
      </c>
      <c r="AI2381" s="2"/>
      <c r="AJ2381" s="2" t="s">
        <v>123</v>
      </c>
      <c r="AK2381" s="2" t="s">
        <v>13</v>
      </c>
      <c r="AL2381" s="2" t="s">
        <v>13</v>
      </c>
      <c r="AM2381" s="2" t="s">
        <v>124</v>
      </c>
      <c r="AN2381" s="2" t="s">
        <v>761</v>
      </c>
      <c r="AO2381" s="22">
        <v>0</v>
      </c>
      <c r="AP2381" s="22">
        <v>0</v>
      </c>
      <c r="AQ2381" s="22">
        <v>1</v>
      </c>
      <c r="AR2381" s="22"/>
      <c r="AS2381" s="25">
        <v>20165</v>
      </c>
      <c r="AT2381" s="25">
        <v>0</v>
      </c>
      <c r="AU2381" s="25">
        <v>22479</v>
      </c>
      <c r="AV2381" s="25">
        <v>0</v>
      </c>
      <c r="AW2381" s="25">
        <v>20165</v>
      </c>
      <c r="AX2381" s="25">
        <v>22479</v>
      </c>
      <c r="AY2381" s="25">
        <v>2314</v>
      </c>
    </row>
    <row r="2382" spans="2:51" hidden="1">
      <c r="B2382" s="5" t="s">
        <v>19</v>
      </c>
      <c r="C2382" s="2" t="s">
        <v>131</v>
      </c>
      <c r="D2382" s="2"/>
      <c r="E2382" s="2"/>
      <c r="F2382" s="2" t="s">
        <v>126</v>
      </c>
      <c r="G2382" s="3">
        <v>46260</v>
      </c>
      <c r="H2382" s="2" t="s">
        <v>10014</v>
      </c>
      <c r="I2382" s="3">
        <v>46260</v>
      </c>
      <c r="J2382" s="2" t="s">
        <v>10015</v>
      </c>
      <c r="K2382" s="2" t="s">
        <v>126</v>
      </c>
      <c r="L2382" s="2"/>
      <c r="M2382" s="2" t="s">
        <v>90</v>
      </c>
      <c r="N2382" s="3">
        <v>46260</v>
      </c>
      <c r="O2382" s="2"/>
      <c r="P2382" s="2"/>
      <c r="Q2382" s="2" t="s">
        <v>25</v>
      </c>
      <c r="R2382" s="2" t="s">
        <v>25</v>
      </c>
      <c r="S2382" s="2"/>
      <c r="T2382" s="3"/>
      <c r="U2382" s="2"/>
      <c r="V2382" s="2"/>
      <c r="W2382" s="2" t="s">
        <v>478</v>
      </c>
      <c r="X2382" s="2" t="s">
        <v>113</v>
      </c>
      <c r="Y2382" s="2" t="s">
        <v>276</v>
      </c>
      <c r="Z2382" s="2" t="s">
        <v>92</v>
      </c>
      <c r="AA2382" s="2" t="s">
        <v>90</v>
      </c>
      <c r="AB2382" s="2"/>
      <c r="AC2382" s="2" t="s">
        <v>114</v>
      </c>
      <c r="AD2382" s="2"/>
      <c r="AE2382" s="2" t="s">
        <v>171</v>
      </c>
      <c r="AF2382" s="2" t="s">
        <v>125</v>
      </c>
      <c r="AG2382" s="2" t="s">
        <v>126</v>
      </c>
      <c r="AH2382" s="2" t="s">
        <v>127</v>
      </c>
      <c r="AI2382" s="2"/>
      <c r="AJ2382" s="2" t="s">
        <v>128</v>
      </c>
      <c r="AK2382" s="2" t="s">
        <v>129</v>
      </c>
      <c r="AL2382" s="2" t="s">
        <v>129</v>
      </c>
      <c r="AM2382" s="2" t="s">
        <v>130</v>
      </c>
      <c r="AN2382" s="2" t="s">
        <v>1940</v>
      </c>
      <c r="AO2382" s="22">
        <v>0</v>
      </c>
      <c r="AP2382" s="22">
        <v>0</v>
      </c>
      <c r="AQ2382" s="22">
        <v>1</v>
      </c>
      <c r="AR2382" s="22"/>
      <c r="AS2382" s="25">
        <v>12142</v>
      </c>
      <c r="AT2382" s="25">
        <v>0</v>
      </c>
      <c r="AU2382" s="25">
        <v>14389</v>
      </c>
      <c r="AV2382" s="25">
        <v>0</v>
      </c>
      <c r="AW2382" s="25">
        <v>12142</v>
      </c>
      <c r="AX2382" s="25">
        <v>14389</v>
      </c>
      <c r="AY2382" s="25">
        <v>2247</v>
      </c>
    </row>
    <row r="2383" spans="2:51" hidden="1">
      <c r="B2383" s="5" t="s">
        <v>19</v>
      </c>
      <c r="C2383" s="2" t="s">
        <v>131</v>
      </c>
      <c r="D2383" s="2"/>
      <c r="E2383" s="2"/>
      <c r="F2383" s="2" t="s">
        <v>126</v>
      </c>
      <c r="G2383" s="3">
        <v>46260</v>
      </c>
      <c r="H2383" s="2" t="s">
        <v>10016</v>
      </c>
      <c r="I2383" s="3">
        <v>46260</v>
      </c>
      <c r="J2383" s="2" t="s">
        <v>10017</v>
      </c>
      <c r="K2383" s="2" t="s">
        <v>126</v>
      </c>
      <c r="L2383" s="2"/>
      <c r="M2383" s="2" t="s">
        <v>90</v>
      </c>
      <c r="N2383" s="3">
        <v>46260</v>
      </c>
      <c r="O2383" s="2"/>
      <c r="P2383" s="2"/>
      <c r="Q2383" s="2" t="s">
        <v>25</v>
      </c>
      <c r="R2383" s="2" t="s">
        <v>25</v>
      </c>
      <c r="S2383" s="2"/>
      <c r="T2383" s="3"/>
      <c r="U2383" s="2"/>
      <c r="V2383" s="2"/>
      <c r="W2383" s="2" t="s">
        <v>10018</v>
      </c>
      <c r="X2383" s="2" t="s">
        <v>113</v>
      </c>
      <c r="Y2383" s="2" t="s">
        <v>10019</v>
      </c>
      <c r="Z2383" s="2" t="s">
        <v>92</v>
      </c>
      <c r="AA2383" s="2" t="s">
        <v>90</v>
      </c>
      <c r="AB2383" s="2"/>
      <c r="AC2383" s="2" t="s">
        <v>114</v>
      </c>
      <c r="AD2383" s="2"/>
      <c r="AE2383" s="2" t="s">
        <v>171</v>
      </c>
      <c r="AF2383" s="2" t="s">
        <v>125</v>
      </c>
      <c r="AG2383" s="2" t="s">
        <v>126</v>
      </c>
      <c r="AH2383" s="2" t="s">
        <v>127</v>
      </c>
      <c r="AI2383" s="2"/>
      <c r="AJ2383" s="2" t="s">
        <v>243</v>
      </c>
      <c r="AK2383" s="2" t="s">
        <v>11</v>
      </c>
      <c r="AL2383" s="2" t="s">
        <v>11</v>
      </c>
      <c r="AM2383" s="2" t="s">
        <v>244</v>
      </c>
      <c r="AN2383" s="2" t="s">
        <v>534</v>
      </c>
      <c r="AO2383" s="22">
        <v>0</v>
      </c>
      <c r="AP2383" s="22">
        <v>0</v>
      </c>
      <c r="AQ2383" s="22">
        <v>1</v>
      </c>
      <c r="AR2383" s="22"/>
      <c r="AS2383" s="25">
        <v>45924</v>
      </c>
      <c r="AT2383" s="25">
        <v>0</v>
      </c>
      <c r="AU2383" s="25">
        <v>57082</v>
      </c>
      <c r="AV2383" s="25">
        <v>0</v>
      </c>
      <c r="AW2383" s="25">
        <v>45924</v>
      </c>
      <c r="AX2383" s="25">
        <v>57082</v>
      </c>
      <c r="AY2383" s="25">
        <v>11158</v>
      </c>
    </row>
    <row r="2384" spans="2:51" hidden="1">
      <c r="B2384" s="5" t="s">
        <v>19</v>
      </c>
      <c r="C2384" s="2" t="s">
        <v>131</v>
      </c>
      <c r="D2384" s="2"/>
      <c r="E2384" s="2"/>
      <c r="F2384" s="2" t="s">
        <v>126</v>
      </c>
      <c r="G2384" s="3">
        <v>46260</v>
      </c>
      <c r="H2384" s="2" t="s">
        <v>10020</v>
      </c>
      <c r="I2384" s="3">
        <v>46260</v>
      </c>
      <c r="J2384" s="2" t="s">
        <v>10021</v>
      </c>
      <c r="K2384" s="2" t="s">
        <v>126</v>
      </c>
      <c r="L2384" s="2"/>
      <c r="M2384" s="2" t="s">
        <v>90</v>
      </c>
      <c r="N2384" s="3">
        <v>46260</v>
      </c>
      <c r="O2384" s="2"/>
      <c r="P2384" s="2"/>
      <c r="Q2384" s="2" t="s">
        <v>25</v>
      </c>
      <c r="R2384" s="2" t="s">
        <v>25</v>
      </c>
      <c r="S2384" s="2"/>
      <c r="T2384" s="3"/>
      <c r="U2384" s="2"/>
      <c r="V2384" s="2"/>
      <c r="W2384" s="2" t="s">
        <v>709</v>
      </c>
      <c r="X2384" s="2" t="s">
        <v>113</v>
      </c>
      <c r="Y2384" s="2" t="s">
        <v>170</v>
      </c>
      <c r="Z2384" s="2" t="s">
        <v>92</v>
      </c>
      <c r="AA2384" s="2" t="s">
        <v>90</v>
      </c>
      <c r="AB2384" s="2"/>
      <c r="AC2384" s="2" t="s">
        <v>114</v>
      </c>
      <c r="AD2384" s="2"/>
      <c r="AE2384" s="2" t="s">
        <v>171</v>
      </c>
      <c r="AF2384" s="2" t="s">
        <v>125</v>
      </c>
      <c r="AG2384" s="2" t="s">
        <v>126</v>
      </c>
      <c r="AH2384" s="2" t="s">
        <v>127</v>
      </c>
      <c r="AI2384" s="2"/>
      <c r="AJ2384" s="2" t="s">
        <v>138</v>
      </c>
      <c r="AK2384" s="2" t="s">
        <v>103</v>
      </c>
      <c r="AL2384" s="2" t="s">
        <v>103</v>
      </c>
      <c r="AM2384" s="2" t="s">
        <v>139</v>
      </c>
      <c r="AN2384" s="2" t="s">
        <v>406</v>
      </c>
      <c r="AO2384" s="22">
        <v>0</v>
      </c>
      <c r="AP2384" s="22">
        <v>0</v>
      </c>
      <c r="AQ2384" s="22">
        <v>1</v>
      </c>
      <c r="AR2384" s="22"/>
      <c r="AS2384" s="25">
        <v>23129</v>
      </c>
      <c r="AT2384" s="25">
        <v>0</v>
      </c>
      <c r="AU2384" s="25">
        <v>23229</v>
      </c>
      <c r="AV2384" s="25">
        <v>0</v>
      </c>
      <c r="AW2384" s="25">
        <v>23129</v>
      </c>
      <c r="AX2384" s="25">
        <v>23229</v>
      </c>
      <c r="AY2384" s="25">
        <v>100</v>
      </c>
    </row>
    <row r="2385" spans="2:51" hidden="1">
      <c r="B2385" s="5" t="s">
        <v>19</v>
      </c>
      <c r="C2385" s="2" t="s">
        <v>131</v>
      </c>
      <c r="D2385" s="2"/>
      <c r="E2385" s="2"/>
      <c r="F2385" s="2" t="s">
        <v>126</v>
      </c>
      <c r="G2385" s="3">
        <v>46260</v>
      </c>
      <c r="H2385" s="2" t="s">
        <v>10022</v>
      </c>
      <c r="I2385" s="3">
        <v>46260</v>
      </c>
      <c r="J2385" s="2" t="s">
        <v>10023</v>
      </c>
      <c r="K2385" s="2" t="s">
        <v>126</v>
      </c>
      <c r="L2385" s="2"/>
      <c r="M2385" s="2" t="s">
        <v>90</v>
      </c>
      <c r="N2385" s="3">
        <v>46260</v>
      </c>
      <c r="O2385" s="2"/>
      <c r="P2385" s="2"/>
      <c r="Q2385" s="2" t="s">
        <v>25</v>
      </c>
      <c r="R2385" s="2" t="s">
        <v>25</v>
      </c>
      <c r="S2385" s="2"/>
      <c r="T2385" s="3"/>
      <c r="U2385" s="2"/>
      <c r="V2385" s="2"/>
      <c r="W2385" s="2" t="s">
        <v>6185</v>
      </c>
      <c r="X2385" s="2" t="s">
        <v>133</v>
      </c>
      <c r="Y2385" s="2" t="s">
        <v>170</v>
      </c>
      <c r="Z2385" s="2" t="s">
        <v>92</v>
      </c>
      <c r="AA2385" s="2" t="s">
        <v>90</v>
      </c>
      <c r="AB2385" s="2"/>
      <c r="AC2385" s="2" t="s">
        <v>114</v>
      </c>
      <c r="AD2385" s="2"/>
      <c r="AE2385" s="2" t="s">
        <v>171</v>
      </c>
      <c r="AF2385" s="2" t="s">
        <v>125</v>
      </c>
      <c r="AG2385" s="2" t="s">
        <v>126</v>
      </c>
      <c r="AH2385" s="2" t="s">
        <v>127</v>
      </c>
      <c r="AI2385" s="2"/>
      <c r="AJ2385" s="2" t="s">
        <v>232</v>
      </c>
      <c r="AK2385" s="2" t="s">
        <v>5</v>
      </c>
      <c r="AL2385" s="2" t="s">
        <v>5</v>
      </c>
      <c r="AM2385" s="2" t="s">
        <v>178</v>
      </c>
      <c r="AN2385" s="2" t="s">
        <v>548</v>
      </c>
      <c r="AO2385" s="22">
        <v>0</v>
      </c>
      <c r="AP2385" s="22">
        <v>0</v>
      </c>
      <c r="AQ2385" s="22">
        <v>1</v>
      </c>
      <c r="AR2385" s="22"/>
      <c r="AS2385" s="25">
        <v>31794</v>
      </c>
      <c r="AT2385" s="25">
        <v>0</v>
      </c>
      <c r="AU2385" s="25">
        <v>34260</v>
      </c>
      <c r="AV2385" s="25">
        <v>0</v>
      </c>
      <c r="AW2385" s="25">
        <v>31794</v>
      </c>
      <c r="AX2385" s="25">
        <v>34260</v>
      </c>
      <c r="AY2385" s="25">
        <v>2466</v>
      </c>
    </row>
    <row r="2386" spans="2:51" hidden="1">
      <c r="B2386" s="5" t="s">
        <v>19</v>
      </c>
      <c r="C2386" s="2" t="s">
        <v>131</v>
      </c>
      <c r="D2386" s="2"/>
      <c r="E2386" s="2"/>
      <c r="F2386" s="2" t="s">
        <v>126</v>
      </c>
      <c r="G2386" s="3">
        <v>46260</v>
      </c>
      <c r="H2386" s="2" t="s">
        <v>10024</v>
      </c>
      <c r="I2386" s="3">
        <v>46260</v>
      </c>
      <c r="J2386" s="2" t="s">
        <v>10025</v>
      </c>
      <c r="K2386" s="2" t="s">
        <v>126</v>
      </c>
      <c r="L2386" s="2"/>
      <c r="M2386" s="2" t="s">
        <v>90</v>
      </c>
      <c r="N2386" s="3">
        <v>46260</v>
      </c>
      <c r="O2386" s="2"/>
      <c r="P2386" s="2"/>
      <c r="Q2386" s="2" t="s">
        <v>25</v>
      </c>
      <c r="R2386" s="2" t="s">
        <v>25</v>
      </c>
      <c r="S2386" s="2"/>
      <c r="T2386" s="3"/>
      <c r="U2386" s="2"/>
      <c r="V2386" s="2"/>
      <c r="W2386" s="2" t="s">
        <v>482</v>
      </c>
      <c r="X2386" s="2" t="s">
        <v>113</v>
      </c>
      <c r="Y2386" s="2" t="s">
        <v>170</v>
      </c>
      <c r="Z2386" s="2" t="s">
        <v>92</v>
      </c>
      <c r="AA2386" s="2" t="s">
        <v>90</v>
      </c>
      <c r="AB2386" s="2"/>
      <c r="AC2386" s="2" t="s">
        <v>114</v>
      </c>
      <c r="AD2386" s="2"/>
      <c r="AE2386" s="2" t="s">
        <v>171</v>
      </c>
      <c r="AF2386" s="2" t="s">
        <v>125</v>
      </c>
      <c r="AG2386" s="2" t="s">
        <v>126</v>
      </c>
      <c r="AH2386" s="2" t="s">
        <v>127</v>
      </c>
      <c r="AI2386" s="2"/>
      <c r="AJ2386" s="2" t="s">
        <v>232</v>
      </c>
      <c r="AK2386" s="2" t="s">
        <v>5</v>
      </c>
      <c r="AL2386" s="2" t="s">
        <v>5</v>
      </c>
      <c r="AM2386" s="2" t="s">
        <v>178</v>
      </c>
      <c r="AN2386" s="2" t="s">
        <v>530</v>
      </c>
      <c r="AO2386" s="22">
        <v>0</v>
      </c>
      <c r="AP2386" s="22">
        <v>0</v>
      </c>
      <c r="AQ2386" s="22">
        <v>1</v>
      </c>
      <c r="AR2386" s="22"/>
      <c r="AS2386" s="25">
        <v>31794</v>
      </c>
      <c r="AT2386" s="25">
        <v>0</v>
      </c>
      <c r="AU2386" s="25">
        <v>34260</v>
      </c>
      <c r="AV2386" s="25">
        <v>0</v>
      </c>
      <c r="AW2386" s="25">
        <v>31794</v>
      </c>
      <c r="AX2386" s="25">
        <v>34260</v>
      </c>
      <c r="AY2386" s="25">
        <v>2466</v>
      </c>
    </row>
    <row r="2387" spans="2:51" hidden="1">
      <c r="B2387" s="5" t="s">
        <v>19</v>
      </c>
      <c r="C2387" s="2" t="s">
        <v>131</v>
      </c>
      <c r="D2387" s="2"/>
      <c r="E2387" s="2"/>
      <c r="F2387" s="2" t="s">
        <v>126</v>
      </c>
      <c r="G2387" s="3">
        <v>46260</v>
      </c>
      <c r="H2387" s="2" t="s">
        <v>10026</v>
      </c>
      <c r="I2387" s="3">
        <v>46260</v>
      </c>
      <c r="J2387" s="2" t="s">
        <v>10027</v>
      </c>
      <c r="K2387" s="2" t="s">
        <v>126</v>
      </c>
      <c r="L2387" s="2"/>
      <c r="M2387" s="2" t="s">
        <v>90</v>
      </c>
      <c r="N2387" s="3">
        <v>46260</v>
      </c>
      <c r="O2387" s="2"/>
      <c r="P2387" s="2"/>
      <c r="Q2387" s="2" t="s">
        <v>25</v>
      </c>
      <c r="R2387" s="2" t="s">
        <v>25</v>
      </c>
      <c r="S2387" s="2"/>
      <c r="T2387" s="3"/>
      <c r="U2387" s="2"/>
      <c r="V2387" s="2"/>
      <c r="W2387" s="2" t="s">
        <v>1532</v>
      </c>
      <c r="X2387" s="2" t="s">
        <v>113</v>
      </c>
      <c r="Y2387" s="2" t="s">
        <v>170</v>
      </c>
      <c r="Z2387" s="2" t="s">
        <v>92</v>
      </c>
      <c r="AA2387" s="2" t="s">
        <v>90</v>
      </c>
      <c r="AB2387" s="2"/>
      <c r="AC2387" s="2" t="s">
        <v>114</v>
      </c>
      <c r="AD2387" s="2"/>
      <c r="AE2387" s="2" t="s">
        <v>171</v>
      </c>
      <c r="AF2387" s="2" t="s">
        <v>125</v>
      </c>
      <c r="AG2387" s="2" t="s">
        <v>126</v>
      </c>
      <c r="AH2387" s="2" t="s">
        <v>127</v>
      </c>
      <c r="AI2387" s="2"/>
      <c r="AJ2387" s="2" t="s">
        <v>97</v>
      </c>
      <c r="AK2387" s="2" t="s">
        <v>14</v>
      </c>
      <c r="AL2387" s="2" t="s">
        <v>14</v>
      </c>
      <c r="AM2387" s="2" t="s">
        <v>98</v>
      </c>
      <c r="AN2387" s="2" t="s">
        <v>317</v>
      </c>
      <c r="AO2387" s="22">
        <v>0</v>
      </c>
      <c r="AP2387" s="22">
        <v>0</v>
      </c>
      <c r="AQ2387" s="22">
        <v>1</v>
      </c>
      <c r="AR2387" s="22"/>
      <c r="AS2387" s="25">
        <v>27967</v>
      </c>
      <c r="AT2387" s="25">
        <v>0</v>
      </c>
      <c r="AU2387" s="25">
        <v>31307</v>
      </c>
      <c r="AV2387" s="25">
        <v>0</v>
      </c>
      <c r="AW2387" s="25">
        <v>27967</v>
      </c>
      <c r="AX2387" s="25">
        <v>31307</v>
      </c>
      <c r="AY2387" s="25">
        <v>3340</v>
      </c>
    </row>
    <row r="2388" spans="2:51" hidden="1">
      <c r="B2388" s="5" t="s">
        <v>19</v>
      </c>
      <c r="C2388" s="2" t="s">
        <v>131</v>
      </c>
      <c r="D2388" s="2"/>
      <c r="E2388" s="2"/>
      <c r="F2388" s="2" t="s">
        <v>126</v>
      </c>
      <c r="G2388" s="3">
        <v>46260</v>
      </c>
      <c r="H2388" s="2" t="s">
        <v>10028</v>
      </c>
      <c r="I2388" s="3">
        <v>46260</v>
      </c>
      <c r="J2388" s="2" t="s">
        <v>10029</v>
      </c>
      <c r="K2388" s="2" t="s">
        <v>126</v>
      </c>
      <c r="L2388" s="2"/>
      <c r="M2388" s="2" t="s">
        <v>90</v>
      </c>
      <c r="N2388" s="3">
        <v>46260</v>
      </c>
      <c r="O2388" s="2"/>
      <c r="P2388" s="2"/>
      <c r="Q2388" s="2" t="s">
        <v>25</v>
      </c>
      <c r="R2388" s="2" t="s">
        <v>25</v>
      </c>
      <c r="S2388" s="2"/>
      <c r="T2388" s="3"/>
      <c r="U2388" s="2"/>
      <c r="V2388" s="2"/>
      <c r="W2388" s="2" t="s">
        <v>465</v>
      </c>
      <c r="X2388" s="2" t="s">
        <v>113</v>
      </c>
      <c r="Y2388" s="2" t="s">
        <v>170</v>
      </c>
      <c r="Z2388" s="2" t="s">
        <v>92</v>
      </c>
      <c r="AA2388" s="2" t="s">
        <v>90</v>
      </c>
      <c r="AB2388" s="2"/>
      <c r="AC2388" s="2" t="s">
        <v>114</v>
      </c>
      <c r="AD2388" s="2"/>
      <c r="AE2388" s="2" t="s">
        <v>171</v>
      </c>
      <c r="AF2388" s="2" t="s">
        <v>125</v>
      </c>
      <c r="AG2388" s="2" t="s">
        <v>126</v>
      </c>
      <c r="AH2388" s="2" t="s">
        <v>127</v>
      </c>
      <c r="AI2388" s="2"/>
      <c r="AJ2388" s="2" t="s">
        <v>138</v>
      </c>
      <c r="AK2388" s="2" t="s">
        <v>103</v>
      </c>
      <c r="AL2388" s="2" t="s">
        <v>103</v>
      </c>
      <c r="AM2388" s="2" t="s">
        <v>139</v>
      </c>
      <c r="AN2388" s="2" t="s">
        <v>702</v>
      </c>
      <c r="AO2388" s="22">
        <v>0</v>
      </c>
      <c r="AP2388" s="22">
        <v>0</v>
      </c>
      <c r="AQ2388" s="22">
        <v>1</v>
      </c>
      <c r="AR2388" s="22"/>
      <c r="AS2388" s="25">
        <v>23129</v>
      </c>
      <c r="AT2388" s="25">
        <v>0</v>
      </c>
      <c r="AU2388" s="25">
        <v>23229</v>
      </c>
      <c r="AV2388" s="25">
        <v>0</v>
      </c>
      <c r="AW2388" s="25">
        <v>23129</v>
      </c>
      <c r="AX2388" s="25">
        <v>23229</v>
      </c>
      <c r="AY2388" s="25">
        <v>100</v>
      </c>
    </row>
    <row r="2389" spans="2:51" hidden="1">
      <c r="B2389" s="5" t="s">
        <v>19</v>
      </c>
      <c r="C2389" s="2" t="s">
        <v>131</v>
      </c>
      <c r="D2389" s="2"/>
      <c r="E2389" s="2"/>
      <c r="F2389" s="2" t="s">
        <v>126</v>
      </c>
      <c r="G2389" s="3">
        <v>46260</v>
      </c>
      <c r="H2389" s="2" t="s">
        <v>10030</v>
      </c>
      <c r="I2389" s="3">
        <v>46260</v>
      </c>
      <c r="J2389" s="2" t="s">
        <v>10031</v>
      </c>
      <c r="K2389" s="2" t="s">
        <v>126</v>
      </c>
      <c r="L2389" s="2"/>
      <c r="M2389" s="2" t="s">
        <v>90</v>
      </c>
      <c r="N2389" s="3">
        <v>46260</v>
      </c>
      <c r="O2389" s="2"/>
      <c r="P2389" s="2"/>
      <c r="Q2389" s="2" t="s">
        <v>25</v>
      </c>
      <c r="R2389" s="2" t="s">
        <v>25</v>
      </c>
      <c r="S2389" s="2"/>
      <c r="T2389" s="3"/>
      <c r="U2389" s="2"/>
      <c r="V2389" s="2"/>
      <c r="W2389" s="2" t="s">
        <v>1257</v>
      </c>
      <c r="X2389" s="2" t="s">
        <v>113</v>
      </c>
      <c r="Y2389" s="2" t="s">
        <v>170</v>
      </c>
      <c r="Z2389" s="2" t="s">
        <v>92</v>
      </c>
      <c r="AA2389" s="2" t="s">
        <v>90</v>
      </c>
      <c r="AB2389" s="2"/>
      <c r="AC2389" s="2" t="s">
        <v>114</v>
      </c>
      <c r="AD2389" s="2"/>
      <c r="AE2389" s="2" t="s">
        <v>171</v>
      </c>
      <c r="AF2389" s="2" t="s">
        <v>125</v>
      </c>
      <c r="AG2389" s="2" t="s">
        <v>126</v>
      </c>
      <c r="AH2389" s="2" t="s">
        <v>127</v>
      </c>
      <c r="AI2389" s="2"/>
      <c r="AJ2389" s="2" t="s">
        <v>896</v>
      </c>
      <c r="AK2389" s="2" t="s">
        <v>897</v>
      </c>
      <c r="AL2389" s="2" t="s">
        <v>897</v>
      </c>
      <c r="AM2389" s="2" t="s">
        <v>898</v>
      </c>
      <c r="AN2389" s="2" t="s">
        <v>6656</v>
      </c>
      <c r="AO2389" s="22">
        <v>0</v>
      </c>
      <c r="AP2389" s="22">
        <v>0</v>
      </c>
      <c r="AQ2389" s="22">
        <v>1</v>
      </c>
      <c r="AR2389" s="22"/>
      <c r="AS2389" s="25">
        <v>26189</v>
      </c>
      <c r="AT2389" s="25">
        <v>0</v>
      </c>
      <c r="AU2389" s="25">
        <v>33573</v>
      </c>
      <c r="AV2389" s="25">
        <v>0</v>
      </c>
      <c r="AW2389" s="25">
        <v>26189</v>
      </c>
      <c r="AX2389" s="25">
        <v>33573</v>
      </c>
      <c r="AY2389" s="25">
        <v>7384</v>
      </c>
    </row>
    <row r="2390" spans="2:51" hidden="1">
      <c r="B2390" s="5" t="s">
        <v>19</v>
      </c>
      <c r="C2390" s="2" t="s">
        <v>131</v>
      </c>
      <c r="D2390" s="2"/>
      <c r="E2390" s="2"/>
      <c r="F2390" s="2" t="s">
        <v>126</v>
      </c>
      <c r="G2390" s="3">
        <v>46260</v>
      </c>
      <c r="H2390" s="2" t="s">
        <v>10032</v>
      </c>
      <c r="I2390" s="3">
        <v>46260</v>
      </c>
      <c r="J2390" s="2" t="s">
        <v>10033</v>
      </c>
      <c r="K2390" s="2" t="s">
        <v>126</v>
      </c>
      <c r="L2390" s="2"/>
      <c r="M2390" s="2" t="s">
        <v>90</v>
      </c>
      <c r="N2390" s="3">
        <v>46260</v>
      </c>
      <c r="O2390" s="2"/>
      <c r="P2390" s="2"/>
      <c r="Q2390" s="2" t="s">
        <v>25</v>
      </c>
      <c r="R2390" s="2" t="s">
        <v>25</v>
      </c>
      <c r="S2390" s="2"/>
      <c r="T2390" s="3"/>
      <c r="U2390" s="2"/>
      <c r="V2390" s="2"/>
      <c r="W2390" s="2" t="s">
        <v>516</v>
      </c>
      <c r="X2390" s="2" t="s">
        <v>113</v>
      </c>
      <c r="Y2390" s="2" t="s">
        <v>170</v>
      </c>
      <c r="Z2390" s="2" t="s">
        <v>92</v>
      </c>
      <c r="AA2390" s="2" t="s">
        <v>90</v>
      </c>
      <c r="AB2390" s="2"/>
      <c r="AC2390" s="2" t="s">
        <v>114</v>
      </c>
      <c r="AD2390" s="2"/>
      <c r="AE2390" s="2" t="s">
        <v>171</v>
      </c>
      <c r="AF2390" s="2" t="s">
        <v>125</v>
      </c>
      <c r="AG2390" s="2" t="s">
        <v>126</v>
      </c>
      <c r="AH2390" s="2" t="s">
        <v>127</v>
      </c>
      <c r="AI2390" s="2"/>
      <c r="AJ2390" s="2" t="s">
        <v>268</v>
      </c>
      <c r="AK2390" s="2" t="s">
        <v>15</v>
      </c>
      <c r="AL2390" s="2" t="s">
        <v>269</v>
      </c>
      <c r="AM2390" s="2" t="s">
        <v>270</v>
      </c>
      <c r="AN2390" s="2" t="s">
        <v>399</v>
      </c>
      <c r="AO2390" s="22">
        <v>0</v>
      </c>
      <c r="AP2390" s="22">
        <v>0</v>
      </c>
      <c r="AQ2390" s="22">
        <v>1</v>
      </c>
      <c r="AR2390" s="22"/>
      <c r="AS2390" s="25">
        <v>20607</v>
      </c>
      <c r="AT2390" s="25">
        <v>0</v>
      </c>
      <c r="AU2390" s="25">
        <v>21562</v>
      </c>
      <c r="AV2390" s="25">
        <v>0</v>
      </c>
      <c r="AW2390" s="25">
        <v>20607</v>
      </c>
      <c r="AX2390" s="25">
        <v>21562</v>
      </c>
      <c r="AY2390" s="25">
        <v>955</v>
      </c>
    </row>
    <row r="2391" spans="2:51" hidden="1">
      <c r="B2391" s="5" t="s">
        <v>17</v>
      </c>
      <c r="C2391" s="2" t="s">
        <v>524</v>
      </c>
      <c r="D2391" s="2" t="s">
        <v>100</v>
      </c>
      <c r="E2391" s="2" t="s">
        <v>9648</v>
      </c>
      <c r="F2391" s="2" t="s">
        <v>88</v>
      </c>
      <c r="G2391" s="3">
        <v>46261</v>
      </c>
      <c r="H2391" s="2" t="s">
        <v>10034</v>
      </c>
      <c r="I2391" s="3">
        <v>46260</v>
      </c>
      <c r="J2391" s="2" t="s">
        <v>10035</v>
      </c>
      <c r="K2391" s="2" t="s">
        <v>208</v>
      </c>
      <c r="L2391" s="2"/>
      <c r="M2391" s="2" t="s">
        <v>90</v>
      </c>
      <c r="N2391" s="3"/>
      <c r="O2391" s="2"/>
      <c r="P2391" s="2"/>
      <c r="Q2391" s="2" t="s">
        <v>22</v>
      </c>
      <c r="R2391" s="2" t="s">
        <v>22</v>
      </c>
      <c r="S2391" s="2"/>
      <c r="T2391" s="3">
        <v>46260</v>
      </c>
      <c r="U2391" s="2" t="s">
        <v>10036</v>
      </c>
      <c r="V2391" s="2"/>
      <c r="W2391" s="2" t="s">
        <v>937</v>
      </c>
      <c r="X2391" s="2" t="s">
        <v>113</v>
      </c>
      <c r="Y2391" s="2" t="s">
        <v>938</v>
      </c>
      <c r="Z2391" s="2" t="s">
        <v>92</v>
      </c>
      <c r="AA2391" s="2" t="s">
        <v>90</v>
      </c>
      <c r="AB2391" s="2"/>
      <c r="AC2391" s="2" t="s">
        <v>114</v>
      </c>
      <c r="AD2391" s="2">
        <v>1</v>
      </c>
      <c r="AE2391" s="2" t="s">
        <v>189</v>
      </c>
      <c r="AF2391" s="2" t="s">
        <v>190</v>
      </c>
      <c r="AG2391" s="2" t="s">
        <v>14</v>
      </c>
      <c r="AH2391" s="2" t="s">
        <v>191</v>
      </c>
      <c r="AI2391" s="2"/>
      <c r="AJ2391" s="2" t="s">
        <v>306</v>
      </c>
      <c r="AK2391" s="2" t="s">
        <v>167</v>
      </c>
      <c r="AL2391" s="2" t="s">
        <v>167</v>
      </c>
      <c r="AM2391" s="2" t="s">
        <v>307</v>
      </c>
      <c r="AN2391" s="2" t="s">
        <v>10037</v>
      </c>
      <c r="AO2391" s="22">
        <v>0</v>
      </c>
      <c r="AP2391" s="22">
        <v>0</v>
      </c>
      <c r="AQ2391" s="22">
        <v>0</v>
      </c>
      <c r="AR2391" s="22">
        <v>0</v>
      </c>
      <c r="AS2391" s="25">
        <v>90000</v>
      </c>
      <c r="AT2391" s="25">
        <v>0</v>
      </c>
      <c r="AU2391" s="25">
        <v>99376.71</v>
      </c>
      <c r="AV2391" s="25">
        <v>0</v>
      </c>
      <c r="AW2391" s="25">
        <v>90000</v>
      </c>
      <c r="AX2391" s="25">
        <v>99376.71</v>
      </c>
      <c r="AY2391" s="25">
        <v>9376.7099999999991</v>
      </c>
    </row>
    <row r="2392" spans="2:51" hidden="1">
      <c r="B2392" s="5" t="s">
        <v>17</v>
      </c>
      <c r="C2392" s="2" t="s">
        <v>107</v>
      </c>
      <c r="D2392" s="2"/>
      <c r="E2392" s="2"/>
      <c r="F2392" s="2"/>
      <c r="G2392" s="3">
        <v>46260</v>
      </c>
      <c r="H2392" s="2" t="s">
        <v>10038</v>
      </c>
      <c r="I2392" s="3">
        <v>46260</v>
      </c>
      <c r="J2392" s="2" t="s">
        <v>10039</v>
      </c>
      <c r="K2392" s="2" t="s">
        <v>208</v>
      </c>
      <c r="L2392" s="2"/>
      <c r="M2392" s="2" t="s">
        <v>90</v>
      </c>
      <c r="N2392" s="3"/>
      <c r="O2392" s="2"/>
      <c r="P2392" s="2"/>
      <c r="Q2392" s="2" t="s">
        <v>719</v>
      </c>
      <c r="R2392" s="2"/>
      <c r="S2392" s="2"/>
      <c r="T2392" s="3">
        <v>46260</v>
      </c>
      <c r="U2392" s="2" t="s">
        <v>10040</v>
      </c>
      <c r="V2392" s="2"/>
      <c r="W2392" s="2" t="s">
        <v>1200</v>
      </c>
      <c r="X2392" s="2" t="s">
        <v>91</v>
      </c>
      <c r="Y2392" s="2" t="s">
        <v>1201</v>
      </c>
      <c r="Z2392" s="2" t="s">
        <v>92</v>
      </c>
      <c r="AA2392" s="2" t="s">
        <v>90</v>
      </c>
      <c r="AB2392" s="2"/>
      <c r="AC2392" s="2" t="s">
        <v>114</v>
      </c>
      <c r="AD2392" s="2">
        <v>1</v>
      </c>
      <c r="AE2392" s="2" t="s">
        <v>422</v>
      </c>
      <c r="AF2392" s="2" t="s">
        <v>423</v>
      </c>
      <c r="AG2392" s="2" t="s">
        <v>423</v>
      </c>
      <c r="AH2392" s="2" t="s">
        <v>424</v>
      </c>
      <c r="AI2392" s="2"/>
      <c r="AJ2392" s="2" t="s">
        <v>138</v>
      </c>
      <c r="AK2392" s="2" t="s">
        <v>103</v>
      </c>
      <c r="AL2392" s="2" t="s">
        <v>103</v>
      </c>
      <c r="AM2392" s="2" t="s">
        <v>139</v>
      </c>
      <c r="AN2392" s="2" t="s">
        <v>1030</v>
      </c>
      <c r="AO2392" s="22">
        <v>0</v>
      </c>
      <c r="AP2392" s="22">
        <v>0</v>
      </c>
      <c r="AQ2392" s="22">
        <v>0</v>
      </c>
      <c r="AR2392" s="22">
        <v>0</v>
      </c>
      <c r="AS2392" s="25">
        <v>58000</v>
      </c>
      <c r="AT2392" s="25">
        <v>0</v>
      </c>
      <c r="AU2392" s="25">
        <v>65564</v>
      </c>
      <c r="AV2392" s="25">
        <v>0</v>
      </c>
      <c r="AW2392" s="25">
        <v>58000</v>
      </c>
      <c r="AX2392" s="25">
        <v>65564</v>
      </c>
      <c r="AY2392" s="25">
        <v>7564</v>
      </c>
    </row>
    <row r="2393" spans="2:51" hidden="1">
      <c r="B2393" s="5" t="s">
        <v>17</v>
      </c>
      <c r="C2393" s="2" t="s">
        <v>107</v>
      </c>
      <c r="D2393" s="2"/>
      <c r="E2393" s="2"/>
      <c r="F2393" s="2"/>
      <c r="G2393" s="3">
        <v>46260</v>
      </c>
      <c r="H2393" s="2" t="s">
        <v>10041</v>
      </c>
      <c r="I2393" s="3">
        <v>46260</v>
      </c>
      <c r="J2393" s="2" t="s">
        <v>10042</v>
      </c>
      <c r="K2393" s="2" t="s">
        <v>208</v>
      </c>
      <c r="L2393" s="2"/>
      <c r="M2393" s="2" t="s">
        <v>90</v>
      </c>
      <c r="N2393" s="3"/>
      <c r="O2393" s="2"/>
      <c r="P2393" s="2"/>
      <c r="Q2393" s="2" t="s">
        <v>719</v>
      </c>
      <c r="R2393" s="2"/>
      <c r="S2393" s="2"/>
      <c r="T2393" s="3">
        <v>46260</v>
      </c>
      <c r="U2393" s="2" t="s">
        <v>10043</v>
      </c>
      <c r="V2393" s="2"/>
      <c r="W2393" s="2" t="s">
        <v>4716</v>
      </c>
      <c r="X2393" s="2" t="s">
        <v>91</v>
      </c>
      <c r="Y2393" s="2" t="s">
        <v>4717</v>
      </c>
      <c r="Z2393" s="2" t="s">
        <v>92</v>
      </c>
      <c r="AA2393" s="2" t="s">
        <v>90</v>
      </c>
      <c r="AB2393" s="2"/>
      <c r="AC2393" s="2" t="s">
        <v>114</v>
      </c>
      <c r="AD2393" s="2">
        <v>1</v>
      </c>
      <c r="AE2393" s="2" t="s">
        <v>422</v>
      </c>
      <c r="AF2393" s="2" t="s">
        <v>423</v>
      </c>
      <c r="AG2393" s="2" t="s">
        <v>423</v>
      </c>
      <c r="AH2393" s="2" t="s">
        <v>424</v>
      </c>
      <c r="AI2393" s="2"/>
      <c r="AJ2393" s="2" t="s">
        <v>209</v>
      </c>
      <c r="AK2393" s="2" t="s">
        <v>201</v>
      </c>
      <c r="AL2393" s="2" t="s">
        <v>201</v>
      </c>
      <c r="AM2393" s="2" t="s">
        <v>210</v>
      </c>
      <c r="AN2393" s="2" t="s">
        <v>985</v>
      </c>
      <c r="AO2393" s="22">
        <v>0</v>
      </c>
      <c r="AP2393" s="22">
        <v>0</v>
      </c>
      <c r="AQ2393" s="22">
        <v>0</v>
      </c>
      <c r="AR2393" s="22">
        <v>0</v>
      </c>
      <c r="AS2393" s="25">
        <v>26000</v>
      </c>
      <c r="AT2393" s="25">
        <v>0</v>
      </c>
      <c r="AU2393" s="25">
        <v>31612</v>
      </c>
      <c r="AV2393" s="25">
        <v>0</v>
      </c>
      <c r="AW2393" s="25">
        <v>26000</v>
      </c>
      <c r="AX2393" s="25">
        <v>31612</v>
      </c>
      <c r="AY2393" s="25">
        <v>5612</v>
      </c>
    </row>
    <row r="2394" spans="2:51" hidden="1">
      <c r="B2394" s="5" t="s">
        <v>17</v>
      </c>
      <c r="C2394" s="2" t="s">
        <v>107</v>
      </c>
      <c r="D2394" s="2"/>
      <c r="E2394" s="2"/>
      <c r="F2394" s="2"/>
      <c r="G2394" s="3">
        <v>46260</v>
      </c>
      <c r="H2394" s="2" t="s">
        <v>10044</v>
      </c>
      <c r="I2394" s="3">
        <v>46260</v>
      </c>
      <c r="J2394" s="2" t="s">
        <v>10045</v>
      </c>
      <c r="K2394" s="2" t="s">
        <v>208</v>
      </c>
      <c r="L2394" s="2"/>
      <c r="M2394" s="2" t="s">
        <v>90</v>
      </c>
      <c r="N2394" s="3"/>
      <c r="O2394" s="2"/>
      <c r="P2394" s="2"/>
      <c r="Q2394" s="2" t="s">
        <v>719</v>
      </c>
      <c r="R2394" s="2"/>
      <c r="S2394" s="2"/>
      <c r="T2394" s="3">
        <v>46260</v>
      </c>
      <c r="U2394" s="2" t="s">
        <v>10046</v>
      </c>
      <c r="V2394" s="2"/>
      <c r="W2394" s="2" t="s">
        <v>5588</v>
      </c>
      <c r="X2394" s="2" t="s">
        <v>91</v>
      </c>
      <c r="Y2394" s="2" t="s">
        <v>5589</v>
      </c>
      <c r="Z2394" s="2" t="s">
        <v>92</v>
      </c>
      <c r="AA2394" s="2" t="s">
        <v>90</v>
      </c>
      <c r="AB2394" s="2"/>
      <c r="AC2394" s="2" t="s">
        <v>114</v>
      </c>
      <c r="AD2394" s="2">
        <v>1</v>
      </c>
      <c r="AE2394" s="2" t="s">
        <v>422</v>
      </c>
      <c r="AF2394" s="2" t="s">
        <v>423</v>
      </c>
      <c r="AG2394" s="2" t="s">
        <v>423</v>
      </c>
      <c r="AH2394" s="2" t="s">
        <v>424</v>
      </c>
      <c r="AI2394" s="2"/>
      <c r="AJ2394" s="2" t="s">
        <v>209</v>
      </c>
      <c r="AK2394" s="2" t="s">
        <v>201</v>
      </c>
      <c r="AL2394" s="2" t="s">
        <v>201</v>
      </c>
      <c r="AM2394" s="2" t="s">
        <v>210</v>
      </c>
      <c r="AN2394" s="2"/>
      <c r="AO2394" s="22">
        <v>0</v>
      </c>
      <c r="AP2394" s="22">
        <v>0</v>
      </c>
      <c r="AQ2394" s="22">
        <v>0</v>
      </c>
      <c r="AR2394" s="22">
        <v>0</v>
      </c>
      <c r="AS2394" s="25">
        <v>21000</v>
      </c>
      <c r="AT2394" s="25">
        <v>0</v>
      </c>
      <c r="AU2394" s="25">
        <v>24862</v>
      </c>
      <c r="AV2394" s="25">
        <v>0</v>
      </c>
      <c r="AW2394" s="25">
        <v>21000</v>
      </c>
      <c r="AX2394" s="25">
        <v>24862</v>
      </c>
      <c r="AY2394" s="25">
        <v>3862</v>
      </c>
    </row>
    <row r="2395" spans="2:51" hidden="1">
      <c r="B2395" s="5" t="s">
        <v>17</v>
      </c>
      <c r="C2395" s="2" t="s">
        <v>107</v>
      </c>
      <c r="D2395" s="2"/>
      <c r="E2395" s="2"/>
      <c r="F2395" s="2"/>
      <c r="G2395" s="3">
        <v>46260</v>
      </c>
      <c r="H2395" s="2" t="s">
        <v>10047</v>
      </c>
      <c r="I2395" s="3">
        <v>46260</v>
      </c>
      <c r="J2395" s="2" t="s">
        <v>10048</v>
      </c>
      <c r="K2395" s="2" t="s">
        <v>208</v>
      </c>
      <c r="L2395" s="2"/>
      <c r="M2395" s="2" t="s">
        <v>90</v>
      </c>
      <c r="N2395" s="3"/>
      <c r="O2395" s="2"/>
      <c r="P2395" s="2"/>
      <c r="Q2395" s="2" t="s">
        <v>719</v>
      </c>
      <c r="R2395" s="2"/>
      <c r="S2395" s="2"/>
      <c r="T2395" s="3">
        <v>46260</v>
      </c>
      <c r="U2395" s="2" t="s">
        <v>10049</v>
      </c>
      <c r="V2395" s="2"/>
      <c r="W2395" s="2" t="s">
        <v>4219</v>
      </c>
      <c r="X2395" s="2" t="s">
        <v>91</v>
      </c>
      <c r="Y2395" s="2" t="s">
        <v>4220</v>
      </c>
      <c r="Z2395" s="2" t="s">
        <v>92</v>
      </c>
      <c r="AA2395" s="2" t="s">
        <v>90</v>
      </c>
      <c r="AB2395" s="2"/>
      <c r="AC2395" s="2" t="s">
        <v>114</v>
      </c>
      <c r="AD2395" s="2">
        <v>1</v>
      </c>
      <c r="AE2395" s="2" t="s">
        <v>422</v>
      </c>
      <c r="AF2395" s="2" t="s">
        <v>423</v>
      </c>
      <c r="AG2395" s="2" t="s">
        <v>423</v>
      </c>
      <c r="AH2395" s="2" t="s">
        <v>424</v>
      </c>
      <c r="AI2395" s="2"/>
      <c r="AJ2395" s="2" t="s">
        <v>321</v>
      </c>
      <c r="AK2395" s="2" t="s">
        <v>322</v>
      </c>
      <c r="AL2395" s="2" t="s">
        <v>322</v>
      </c>
      <c r="AM2395" s="2" t="s">
        <v>323</v>
      </c>
      <c r="AN2395" s="2"/>
      <c r="AO2395" s="22">
        <v>0</v>
      </c>
      <c r="AP2395" s="22">
        <v>0</v>
      </c>
      <c r="AQ2395" s="22">
        <v>0</v>
      </c>
      <c r="AR2395" s="22">
        <v>0</v>
      </c>
      <c r="AS2395" s="25">
        <v>44000</v>
      </c>
      <c r="AT2395" s="25">
        <v>0</v>
      </c>
      <c r="AU2395" s="25">
        <v>55006</v>
      </c>
      <c r="AV2395" s="25">
        <v>0</v>
      </c>
      <c r="AW2395" s="25">
        <v>44000</v>
      </c>
      <c r="AX2395" s="25">
        <v>55006</v>
      </c>
      <c r="AY2395" s="25">
        <v>11006</v>
      </c>
    </row>
    <row r="2396" spans="2:51" hidden="1">
      <c r="B2396" s="5" t="s">
        <v>17</v>
      </c>
      <c r="C2396" s="2" t="s">
        <v>107</v>
      </c>
      <c r="D2396" s="2"/>
      <c r="E2396" s="2"/>
      <c r="F2396" s="2"/>
      <c r="G2396" s="3">
        <v>46260</v>
      </c>
      <c r="H2396" s="2" t="s">
        <v>10050</v>
      </c>
      <c r="I2396" s="3">
        <v>46260</v>
      </c>
      <c r="J2396" s="2" t="s">
        <v>10051</v>
      </c>
      <c r="K2396" s="2" t="s">
        <v>208</v>
      </c>
      <c r="L2396" s="2"/>
      <c r="M2396" s="2" t="s">
        <v>90</v>
      </c>
      <c r="N2396" s="3"/>
      <c r="O2396" s="2"/>
      <c r="P2396" s="2"/>
      <c r="Q2396" s="2" t="s">
        <v>719</v>
      </c>
      <c r="R2396" s="2"/>
      <c r="S2396" s="2"/>
      <c r="T2396" s="3">
        <v>46260</v>
      </c>
      <c r="U2396" s="2" t="s">
        <v>10052</v>
      </c>
      <c r="V2396" s="2"/>
      <c r="W2396" s="2" t="s">
        <v>1298</v>
      </c>
      <c r="X2396" s="2" t="s">
        <v>113</v>
      </c>
      <c r="Y2396" s="2" t="s">
        <v>1299</v>
      </c>
      <c r="Z2396" s="2" t="s">
        <v>92</v>
      </c>
      <c r="AA2396" s="2" t="s">
        <v>90</v>
      </c>
      <c r="AB2396" s="2"/>
      <c r="AC2396" s="2" t="s">
        <v>114</v>
      </c>
      <c r="AD2396" s="2">
        <v>1</v>
      </c>
      <c r="AE2396" s="2" t="s">
        <v>422</v>
      </c>
      <c r="AF2396" s="2" t="s">
        <v>423</v>
      </c>
      <c r="AG2396" s="2" t="s">
        <v>423</v>
      </c>
      <c r="AH2396" s="2" t="s">
        <v>424</v>
      </c>
      <c r="AI2396" s="2"/>
      <c r="AJ2396" s="2" t="s">
        <v>179</v>
      </c>
      <c r="AK2396" s="2" t="s">
        <v>8</v>
      </c>
      <c r="AL2396" s="2" t="s">
        <v>8</v>
      </c>
      <c r="AM2396" s="2" t="s">
        <v>180</v>
      </c>
      <c r="AN2396" s="2"/>
      <c r="AO2396" s="22">
        <v>0</v>
      </c>
      <c r="AP2396" s="22">
        <v>0</v>
      </c>
      <c r="AQ2396" s="22">
        <v>0</v>
      </c>
      <c r="AR2396" s="22">
        <v>0</v>
      </c>
      <c r="AS2396" s="25">
        <v>41000</v>
      </c>
      <c r="AT2396" s="25">
        <v>0</v>
      </c>
      <c r="AU2396" s="25">
        <v>51070</v>
      </c>
      <c r="AV2396" s="25">
        <v>0</v>
      </c>
      <c r="AW2396" s="25">
        <v>41000</v>
      </c>
      <c r="AX2396" s="25">
        <v>51070</v>
      </c>
      <c r="AY2396" s="25">
        <v>10070</v>
      </c>
    </row>
    <row r="2397" spans="2:51" hidden="1">
      <c r="B2397" s="5" t="s">
        <v>17</v>
      </c>
      <c r="C2397" s="2" t="s">
        <v>107</v>
      </c>
      <c r="D2397" s="2"/>
      <c r="E2397" s="2"/>
      <c r="F2397" s="2"/>
      <c r="G2397" s="3">
        <v>46260</v>
      </c>
      <c r="H2397" s="2" t="s">
        <v>10053</v>
      </c>
      <c r="I2397" s="3">
        <v>46260</v>
      </c>
      <c r="J2397" s="2" t="s">
        <v>10054</v>
      </c>
      <c r="K2397" s="2" t="s">
        <v>208</v>
      </c>
      <c r="L2397" s="2"/>
      <c r="M2397" s="2" t="s">
        <v>90</v>
      </c>
      <c r="N2397" s="3"/>
      <c r="O2397" s="2"/>
      <c r="P2397" s="2"/>
      <c r="Q2397" s="2" t="s">
        <v>719</v>
      </c>
      <c r="R2397" s="2"/>
      <c r="S2397" s="2"/>
      <c r="T2397" s="3">
        <v>46260</v>
      </c>
      <c r="U2397" s="2" t="s">
        <v>10055</v>
      </c>
      <c r="V2397" s="2"/>
      <c r="W2397" s="2" t="s">
        <v>10056</v>
      </c>
      <c r="X2397" s="2" t="s">
        <v>91</v>
      </c>
      <c r="Y2397" s="2" t="s">
        <v>8028</v>
      </c>
      <c r="Z2397" s="2" t="s">
        <v>92</v>
      </c>
      <c r="AA2397" s="2" t="s">
        <v>90</v>
      </c>
      <c r="AB2397" s="2"/>
      <c r="AC2397" s="2" t="s">
        <v>114</v>
      </c>
      <c r="AD2397" s="2">
        <v>1</v>
      </c>
      <c r="AE2397" s="2" t="s">
        <v>422</v>
      </c>
      <c r="AF2397" s="2" t="s">
        <v>423</v>
      </c>
      <c r="AG2397" s="2" t="s">
        <v>423</v>
      </c>
      <c r="AH2397" s="2" t="s">
        <v>424</v>
      </c>
      <c r="AI2397" s="2"/>
      <c r="AJ2397" s="2" t="s">
        <v>231</v>
      </c>
      <c r="AK2397" s="2" t="s">
        <v>207</v>
      </c>
      <c r="AL2397" s="2" t="s">
        <v>207</v>
      </c>
      <c r="AM2397" s="2" t="s">
        <v>178</v>
      </c>
      <c r="AN2397" s="2"/>
      <c r="AO2397" s="22">
        <v>0</v>
      </c>
      <c r="AP2397" s="22">
        <v>0</v>
      </c>
      <c r="AQ2397" s="22">
        <v>0</v>
      </c>
      <c r="AR2397" s="22">
        <v>0</v>
      </c>
      <c r="AS2397" s="25">
        <v>40000</v>
      </c>
      <c r="AT2397" s="25">
        <v>0</v>
      </c>
      <c r="AU2397" s="25">
        <v>51484</v>
      </c>
      <c r="AV2397" s="25">
        <v>0</v>
      </c>
      <c r="AW2397" s="25">
        <v>40000</v>
      </c>
      <c r="AX2397" s="25">
        <v>51484</v>
      </c>
      <c r="AY2397" s="25">
        <v>11484</v>
      </c>
    </row>
    <row r="2398" spans="2:51">
      <c r="B2398" s="5" t="s">
        <v>17</v>
      </c>
      <c r="C2398" s="2" t="s">
        <v>600</v>
      </c>
      <c r="D2398" s="2"/>
      <c r="E2398" s="2"/>
      <c r="F2398" s="2"/>
      <c r="G2398" s="3">
        <v>46260</v>
      </c>
      <c r="H2398" s="2" t="s">
        <v>10057</v>
      </c>
      <c r="I2398" s="3">
        <v>46260</v>
      </c>
      <c r="J2398" s="2" t="s">
        <v>10058</v>
      </c>
      <c r="K2398" s="2" t="s">
        <v>208</v>
      </c>
      <c r="L2398" s="2"/>
      <c r="M2398" s="2" t="s">
        <v>90</v>
      </c>
      <c r="N2398" s="3"/>
      <c r="O2398" s="2"/>
      <c r="P2398" s="2"/>
      <c r="Q2398" s="2" t="s">
        <v>719</v>
      </c>
      <c r="R2398" s="2"/>
      <c r="S2398" s="2"/>
      <c r="T2398" s="3">
        <v>46260</v>
      </c>
      <c r="U2398" s="2" t="s">
        <v>10059</v>
      </c>
      <c r="V2398" s="2"/>
      <c r="W2398" s="2" t="s">
        <v>425</v>
      </c>
      <c r="X2398" s="2" t="s">
        <v>91</v>
      </c>
      <c r="Y2398" s="2" t="s">
        <v>471</v>
      </c>
      <c r="Z2398" s="2" t="s">
        <v>149</v>
      </c>
      <c r="AA2398" s="2" t="s">
        <v>90</v>
      </c>
      <c r="AB2398" s="2"/>
      <c r="AC2398" s="2" t="s">
        <v>114</v>
      </c>
      <c r="AD2398" s="2">
        <v>1</v>
      </c>
      <c r="AE2398" s="2" t="s">
        <v>422</v>
      </c>
      <c r="AF2398" s="2" t="s">
        <v>423</v>
      </c>
      <c r="AG2398" s="2" t="s">
        <v>423</v>
      </c>
      <c r="AH2398" s="2" t="s">
        <v>424</v>
      </c>
      <c r="AI2398" s="2"/>
      <c r="AJ2398" s="2" t="s">
        <v>134</v>
      </c>
      <c r="AK2398" s="2" t="s">
        <v>10</v>
      </c>
      <c r="AL2398" s="2" t="s">
        <v>10</v>
      </c>
      <c r="AM2398" s="2" t="s">
        <v>135</v>
      </c>
      <c r="AN2398" s="2"/>
      <c r="AO2398" s="22">
        <v>0</v>
      </c>
      <c r="AP2398" s="22">
        <v>917</v>
      </c>
      <c r="AQ2398" s="22">
        <v>1837</v>
      </c>
      <c r="AR2398" s="22">
        <v>920</v>
      </c>
      <c r="AS2398" s="25">
        <v>73903.12</v>
      </c>
      <c r="AT2398" s="25">
        <v>0</v>
      </c>
      <c r="AU2398" s="25">
        <v>62361</v>
      </c>
      <c r="AV2398" s="25">
        <v>0</v>
      </c>
      <c r="AW2398" s="25">
        <v>73903.12</v>
      </c>
      <c r="AX2398" s="25">
        <v>62361</v>
      </c>
      <c r="AY2398" s="25">
        <v>-11542.12</v>
      </c>
    </row>
    <row r="2399" spans="2:51">
      <c r="B2399" s="5" t="s">
        <v>17</v>
      </c>
      <c r="C2399" s="2" t="s">
        <v>600</v>
      </c>
      <c r="D2399" s="2"/>
      <c r="E2399" s="2"/>
      <c r="F2399" s="2"/>
      <c r="G2399" s="3">
        <v>46260</v>
      </c>
      <c r="H2399" s="2" t="s">
        <v>10060</v>
      </c>
      <c r="I2399" s="3">
        <v>46260</v>
      </c>
      <c r="J2399" s="2" t="s">
        <v>10061</v>
      </c>
      <c r="K2399" s="2" t="s">
        <v>208</v>
      </c>
      <c r="L2399" s="2"/>
      <c r="M2399" s="2" t="s">
        <v>90</v>
      </c>
      <c r="N2399" s="3"/>
      <c r="O2399" s="2"/>
      <c r="P2399" s="2"/>
      <c r="Q2399" s="2" t="s">
        <v>719</v>
      </c>
      <c r="R2399" s="2"/>
      <c r="S2399" s="2"/>
      <c r="T2399" s="3">
        <v>46260</v>
      </c>
      <c r="U2399" s="2" t="s">
        <v>10062</v>
      </c>
      <c r="V2399" s="2"/>
      <c r="W2399" s="2" t="s">
        <v>869</v>
      </c>
      <c r="X2399" s="2" t="s">
        <v>91</v>
      </c>
      <c r="Y2399" s="2" t="s">
        <v>654</v>
      </c>
      <c r="Z2399" s="2" t="s">
        <v>149</v>
      </c>
      <c r="AA2399" s="2" t="s">
        <v>7996</v>
      </c>
      <c r="AB2399" s="2" t="s">
        <v>7997</v>
      </c>
      <c r="AC2399" s="2" t="s">
        <v>114</v>
      </c>
      <c r="AD2399" s="2">
        <v>1</v>
      </c>
      <c r="AE2399" s="2" t="s">
        <v>422</v>
      </c>
      <c r="AF2399" s="2" t="s">
        <v>423</v>
      </c>
      <c r="AG2399" s="2" t="s">
        <v>423</v>
      </c>
      <c r="AH2399" s="2" t="s">
        <v>424</v>
      </c>
      <c r="AI2399" s="2"/>
      <c r="AJ2399" s="2" t="s">
        <v>300</v>
      </c>
      <c r="AK2399" s="2" t="s">
        <v>301</v>
      </c>
      <c r="AL2399" s="2" t="s">
        <v>301</v>
      </c>
      <c r="AM2399" s="2" t="s">
        <v>302</v>
      </c>
      <c r="AN2399" s="2" t="s">
        <v>10063</v>
      </c>
      <c r="AO2399" s="22">
        <v>0</v>
      </c>
      <c r="AP2399" s="22">
        <v>750</v>
      </c>
      <c r="AQ2399" s="22">
        <v>1330</v>
      </c>
      <c r="AR2399" s="22">
        <v>580</v>
      </c>
      <c r="AS2399" s="25">
        <v>53994.17</v>
      </c>
      <c r="AT2399" s="25">
        <v>636.5</v>
      </c>
      <c r="AU2399" s="25">
        <v>51070</v>
      </c>
      <c r="AV2399" s="25">
        <v>0</v>
      </c>
      <c r="AW2399" s="25">
        <v>53357.67</v>
      </c>
      <c r="AX2399" s="25">
        <v>51070</v>
      </c>
      <c r="AY2399" s="25">
        <v>-2287.67</v>
      </c>
    </row>
    <row r="2400" spans="2:51" hidden="1">
      <c r="B2400" s="5" t="s">
        <v>17</v>
      </c>
      <c r="C2400" s="2" t="s">
        <v>524</v>
      </c>
      <c r="D2400" s="2" t="s">
        <v>100</v>
      </c>
      <c r="E2400" s="2" t="s">
        <v>9648</v>
      </c>
      <c r="F2400" s="2"/>
      <c r="G2400" s="3">
        <v>46260</v>
      </c>
      <c r="H2400" s="2" t="s">
        <v>10064</v>
      </c>
      <c r="I2400" s="3">
        <v>46260</v>
      </c>
      <c r="J2400" s="2" t="s">
        <v>10065</v>
      </c>
      <c r="K2400" s="2" t="s">
        <v>208</v>
      </c>
      <c r="L2400" s="2"/>
      <c r="M2400" s="2" t="s">
        <v>90</v>
      </c>
      <c r="N2400" s="3"/>
      <c r="O2400" s="2"/>
      <c r="P2400" s="2"/>
      <c r="Q2400" s="2" t="s">
        <v>22</v>
      </c>
      <c r="R2400" s="2" t="s">
        <v>22</v>
      </c>
      <c r="S2400" s="2"/>
      <c r="T2400" s="3"/>
      <c r="U2400" s="2"/>
      <c r="V2400" s="2"/>
      <c r="W2400" s="2" t="s">
        <v>10066</v>
      </c>
      <c r="X2400" s="2" t="s">
        <v>1178</v>
      </c>
      <c r="Y2400" s="2" t="s">
        <v>10067</v>
      </c>
      <c r="Z2400" s="2" t="s">
        <v>92</v>
      </c>
      <c r="AA2400" s="2" t="s">
        <v>90</v>
      </c>
      <c r="AB2400" s="2"/>
      <c r="AC2400" s="2" t="s">
        <v>114</v>
      </c>
      <c r="AD2400" s="2">
        <v>1</v>
      </c>
      <c r="AE2400" s="2" t="s">
        <v>189</v>
      </c>
      <c r="AF2400" s="2" t="s">
        <v>190</v>
      </c>
      <c r="AG2400" s="2" t="s">
        <v>14</v>
      </c>
      <c r="AH2400" s="2" t="s">
        <v>191</v>
      </c>
      <c r="AI2400" s="2"/>
      <c r="AJ2400" s="2" t="s">
        <v>136</v>
      </c>
      <c r="AK2400" s="2" t="s">
        <v>9</v>
      </c>
      <c r="AL2400" s="2" t="s">
        <v>9</v>
      </c>
      <c r="AM2400" s="2" t="s">
        <v>137</v>
      </c>
      <c r="AN2400" s="2" t="s">
        <v>10068</v>
      </c>
      <c r="AO2400" s="22">
        <v>0</v>
      </c>
      <c r="AP2400" s="22">
        <v>0</v>
      </c>
      <c r="AQ2400" s="22">
        <v>0</v>
      </c>
      <c r="AR2400" s="22">
        <v>0</v>
      </c>
      <c r="AS2400" s="25">
        <v>47000</v>
      </c>
      <c r="AT2400" s="25">
        <v>0</v>
      </c>
      <c r="AU2400" s="25">
        <v>47143.05</v>
      </c>
      <c r="AV2400" s="25">
        <v>0</v>
      </c>
      <c r="AW2400" s="25">
        <v>47000</v>
      </c>
      <c r="AX2400" s="25">
        <v>47143.05</v>
      </c>
      <c r="AY2400" s="25">
        <v>143.05000000000001</v>
      </c>
    </row>
    <row r="2401" spans="2:51">
      <c r="B2401" s="5" t="s">
        <v>17</v>
      </c>
      <c r="C2401" s="2" t="s">
        <v>524</v>
      </c>
      <c r="D2401" s="2"/>
      <c r="E2401" s="2" t="s">
        <v>9648</v>
      </c>
      <c r="F2401" s="2" t="s">
        <v>88</v>
      </c>
      <c r="G2401" s="3">
        <v>46261</v>
      </c>
      <c r="H2401" s="2" t="s">
        <v>10069</v>
      </c>
      <c r="I2401" s="3">
        <v>46260</v>
      </c>
      <c r="J2401" s="2" t="s">
        <v>10070</v>
      </c>
      <c r="K2401" s="2" t="s">
        <v>208</v>
      </c>
      <c r="L2401" s="2"/>
      <c r="M2401" s="2" t="s">
        <v>90</v>
      </c>
      <c r="N2401" s="3"/>
      <c r="O2401" s="2"/>
      <c r="P2401" s="2"/>
      <c r="Q2401" s="2" t="s">
        <v>22</v>
      </c>
      <c r="R2401" s="2" t="s">
        <v>22</v>
      </c>
      <c r="S2401" s="2"/>
      <c r="T2401" s="3">
        <v>46260</v>
      </c>
      <c r="U2401" s="2" t="s">
        <v>10071</v>
      </c>
      <c r="V2401" s="2"/>
      <c r="W2401" s="2" t="s">
        <v>1122</v>
      </c>
      <c r="X2401" s="2" t="s">
        <v>91</v>
      </c>
      <c r="Y2401" s="2" t="s">
        <v>1107</v>
      </c>
      <c r="Z2401" s="2" t="s">
        <v>149</v>
      </c>
      <c r="AA2401" s="2" t="s">
        <v>90</v>
      </c>
      <c r="AB2401" s="2"/>
      <c r="AC2401" s="2" t="s">
        <v>114</v>
      </c>
      <c r="AD2401" s="2">
        <v>1</v>
      </c>
      <c r="AE2401" s="2" t="s">
        <v>189</v>
      </c>
      <c r="AF2401" s="2" t="s">
        <v>190</v>
      </c>
      <c r="AG2401" s="2" t="s">
        <v>14</v>
      </c>
      <c r="AH2401" s="2" t="s">
        <v>191</v>
      </c>
      <c r="AI2401" s="2"/>
      <c r="AJ2401" s="2" t="s">
        <v>308</v>
      </c>
      <c r="AK2401" s="2" t="s">
        <v>309</v>
      </c>
      <c r="AL2401" s="2" t="s">
        <v>309</v>
      </c>
      <c r="AM2401" s="2" t="s">
        <v>310</v>
      </c>
      <c r="AN2401" s="2" t="s">
        <v>10072</v>
      </c>
      <c r="AO2401" s="22">
        <v>0</v>
      </c>
      <c r="AP2401" s="22">
        <v>450</v>
      </c>
      <c r="AQ2401" s="22">
        <v>450</v>
      </c>
      <c r="AR2401" s="22">
        <v>0</v>
      </c>
      <c r="AS2401" s="25">
        <v>20281.75</v>
      </c>
      <c r="AT2401" s="25">
        <v>1982.13</v>
      </c>
      <c r="AU2401" s="25">
        <v>50014.59</v>
      </c>
      <c r="AV2401" s="25">
        <v>0</v>
      </c>
      <c r="AW2401" s="25">
        <v>18299.62</v>
      </c>
      <c r="AX2401" s="25">
        <v>50014.59</v>
      </c>
      <c r="AY2401" s="25">
        <v>31714.97</v>
      </c>
    </row>
    <row r="2402" spans="2:51">
      <c r="B2402" s="5" t="s">
        <v>17</v>
      </c>
      <c r="C2402" s="2" t="s">
        <v>524</v>
      </c>
      <c r="D2402" s="2" t="s">
        <v>100</v>
      </c>
      <c r="E2402" s="2" t="s">
        <v>9648</v>
      </c>
      <c r="F2402" s="2" t="s">
        <v>88</v>
      </c>
      <c r="G2402" s="3">
        <v>46261</v>
      </c>
      <c r="H2402" s="2" t="s">
        <v>10073</v>
      </c>
      <c r="I2402" s="3">
        <v>46260</v>
      </c>
      <c r="J2402" s="2" t="s">
        <v>10074</v>
      </c>
      <c r="K2402" s="2" t="s">
        <v>208</v>
      </c>
      <c r="L2402" s="2"/>
      <c r="M2402" s="2" t="s">
        <v>90</v>
      </c>
      <c r="N2402" s="3"/>
      <c r="O2402" s="2"/>
      <c r="P2402" s="2"/>
      <c r="Q2402" s="2" t="s">
        <v>22</v>
      </c>
      <c r="R2402" s="2" t="s">
        <v>22</v>
      </c>
      <c r="S2402" s="2"/>
      <c r="T2402" s="3">
        <v>46260</v>
      </c>
      <c r="U2402" s="2" t="s">
        <v>10075</v>
      </c>
      <c r="V2402" s="2"/>
      <c r="W2402" s="2" t="s">
        <v>463</v>
      </c>
      <c r="X2402" s="2" t="s">
        <v>91</v>
      </c>
      <c r="Y2402" s="2" t="s">
        <v>235</v>
      </c>
      <c r="Z2402" s="2" t="s">
        <v>149</v>
      </c>
      <c r="AA2402" s="2" t="s">
        <v>90</v>
      </c>
      <c r="AB2402" s="2"/>
      <c r="AC2402" s="2" t="s">
        <v>114</v>
      </c>
      <c r="AD2402" s="2">
        <v>1</v>
      </c>
      <c r="AE2402" s="2" t="s">
        <v>189</v>
      </c>
      <c r="AF2402" s="2" t="s">
        <v>190</v>
      </c>
      <c r="AG2402" s="2" t="s">
        <v>14</v>
      </c>
      <c r="AH2402" s="2" t="s">
        <v>191</v>
      </c>
      <c r="AI2402" s="2"/>
      <c r="AJ2402" s="2" t="s">
        <v>796</v>
      </c>
      <c r="AK2402" s="2" t="s">
        <v>797</v>
      </c>
      <c r="AL2402" s="2" t="s">
        <v>797</v>
      </c>
      <c r="AM2402" s="2" t="s">
        <v>798</v>
      </c>
      <c r="AN2402" s="2" t="s">
        <v>10076</v>
      </c>
      <c r="AO2402" s="22">
        <v>0</v>
      </c>
      <c r="AP2402" s="22">
        <v>763</v>
      </c>
      <c r="AQ2402" s="22">
        <v>763</v>
      </c>
      <c r="AR2402" s="22">
        <v>0</v>
      </c>
      <c r="AS2402" s="25">
        <v>27488.27</v>
      </c>
      <c r="AT2402" s="25">
        <v>0</v>
      </c>
      <c r="AU2402" s="25">
        <v>18325.84</v>
      </c>
      <c r="AV2402" s="25">
        <v>0</v>
      </c>
      <c r="AW2402" s="25">
        <v>27488.27</v>
      </c>
      <c r="AX2402" s="25">
        <v>18325.84</v>
      </c>
      <c r="AY2402" s="25">
        <v>-9162.43</v>
      </c>
    </row>
    <row r="2403" spans="2:51">
      <c r="B2403" s="5" t="s">
        <v>17</v>
      </c>
      <c r="C2403" s="2" t="s">
        <v>524</v>
      </c>
      <c r="D2403" s="2"/>
      <c r="E2403" s="2" t="s">
        <v>9648</v>
      </c>
      <c r="F2403" s="2" t="s">
        <v>88</v>
      </c>
      <c r="G2403" s="3">
        <v>46261</v>
      </c>
      <c r="H2403" s="2" t="s">
        <v>10077</v>
      </c>
      <c r="I2403" s="3">
        <v>46260</v>
      </c>
      <c r="J2403" s="2" t="s">
        <v>10078</v>
      </c>
      <c r="K2403" s="2" t="s">
        <v>208</v>
      </c>
      <c r="L2403" s="2"/>
      <c r="M2403" s="2" t="s">
        <v>90</v>
      </c>
      <c r="N2403" s="3"/>
      <c r="O2403" s="2"/>
      <c r="P2403" s="2"/>
      <c r="Q2403" s="2" t="s">
        <v>22</v>
      </c>
      <c r="R2403" s="2" t="s">
        <v>22</v>
      </c>
      <c r="S2403" s="2"/>
      <c r="T2403" s="3">
        <v>46260</v>
      </c>
      <c r="U2403" s="2" t="s">
        <v>10079</v>
      </c>
      <c r="V2403" s="2"/>
      <c r="W2403" s="2" t="s">
        <v>1131</v>
      </c>
      <c r="X2403" s="2" t="s">
        <v>91</v>
      </c>
      <c r="Y2403" s="2" t="s">
        <v>1132</v>
      </c>
      <c r="Z2403" s="2" t="s">
        <v>149</v>
      </c>
      <c r="AA2403" s="2" t="s">
        <v>90</v>
      </c>
      <c r="AB2403" s="2"/>
      <c r="AC2403" s="2" t="s">
        <v>114</v>
      </c>
      <c r="AD2403" s="2">
        <v>1</v>
      </c>
      <c r="AE2403" s="2" t="s">
        <v>189</v>
      </c>
      <c r="AF2403" s="2" t="s">
        <v>190</v>
      </c>
      <c r="AG2403" s="2" t="s">
        <v>14</v>
      </c>
      <c r="AH2403" s="2" t="s">
        <v>191</v>
      </c>
      <c r="AI2403" s="2"/>
      <c r="AJ2403" s="2" t="s">
        <v>326</v>
      </c>
      <c r="AK2403" s="2" t="s">
        <v>202</v>
      </c>
      <c r="AL2403" s="2" t="s">
        <v>202</v>
      </c>
      <c r="AM2403" s="2" t="s">
        <v>203</v>
      </c>
      <c r="AN2403" s="2" t="s">
        <v>10080</v>
      </c>
      <c r="AO2403" s="22">
        <v>0</v>
      </c>
      <c r="AP2403" s="22">
        <v>711</v>
      </c>
      <c r="AQ2403" s="22">
        <v>2124</v>
      </c>
      <c r="AR2403" s="22">
        <v>1413</v>
      </c>
      <c r="AS2403" s="25">
        <v>82564.039999999994</v>
      </c>
      <c r="AT2403" s="25">
        <v>0</v>
      </c>
      <c r="AU2403" s="25">
        <v>49277.8</v>
      </c>
      <c r="AV2403" s="25">
        <v>0</v>
      </c>
      <c r="AW2403" s="25">
        <v>82564.039999999994</v>
      </c>
      <c r="AX2403" s="25">
        <v>49277.8</v>
      </c>
      <c r="AY2403" s="25">
        <v>-33286.239999999998</v>
      </c>
    </row>
    <row r="2404" spans="2:51">
      <c r="B2404" s="5" t="s">
        <v>17</v>
      </c>
      <c r="C2404" s="2" t="s">
        <v>524</v>
      </c>
      <c r="D2404" s="2"/>
      <c r="E2404" s="2" t="s">
        <v>9648</v>
      </c>
      <c r="F2404" s="2" t="s">
        <v>88</v>
      </c>
      <c r="G2404" s="3">
        <v>46261</v>
      </c>
      <c r="H2404" s="2" t="s">
        <v>10081</v>
      </c>
      <c r="I2404" s="3">
        <v>46260</v>
      </c>
      <c r="J2404" s="2" t="s">
        <v>10082</v>
      </c>
      <c r="K2404" s="2" t="s">
        <v>208</v>
      </c>
      <c r="L2404" s="2"/>
      <c r="M2404" s="2" t="s">
        <v>90</v>
      </c>
      <c r="N2404" s="3"/>
      <c r="O2404" s="2"/>
      <c r="P2404" s="2"/>
      <c r="Q2404" s="2" t="s">
        <v>22</v>
      </c>
      <c r="R2404" s="2" t="s">
        <v>22</v>
      </c>
      <c r="S2404" s="2"/>
      <c r="T2404" s="3">
        <v>46260</v>
      </c>
      <c r="U2404" s="2" t="s">
        <v>10083</v>
      </c>
      <c r="V2404" s="2"/>
      <c r="W2404" s="2" t="s">
        <v>708</v>
      </c>
      <c r="X2404" s="2" t="s">
        <v>91</v>
      </c>
      <c r="Y2404" s="2" t="s">
        <v>521</v>
      </c>
      <c r="Z2404" s="2" t="s">
        <v>149</v>
      </c>
      <c r="AA2404" s="2" t="s">
        <v>710</v>
      </c>
      <c r="AB2404" s="2"/>
      <c r="AC2404" s="2" t="s">
        <v>114</v>
      </c>
      <c r="AD2404" s="2">
        <v>1</v>
      </c>
      <c r="AE2404" s="2" t="s">
        <v>189</v>
      </c>
      <c r="AF2404" s="2" t="s">
        <v>190</v>
      </c>
      <c r="AG2404" s="2" t="s">
        <v>14</v>
      </c>
      <c r="AH2404" s="2" t="s">
        <v>191</v>
      </c>
      <c r="AI2404" s="2"/>
      <c r="AJ2404" s="2" t="s">
        <v>236</v>
      </c>
      <c r="AK2404" s="2" t="s">
        <v>168</v>
      </c>
      <c r="AL2404" s="2" t="s">
        <v>168</v>
      </c>
      <c r="AM2404" s="2" t="s">
        <v>237</v>
      </c>
      <c r="AN2404" s="2" t="s">
        <v>10084</v>
      </c>
      <c r="AO2404" s="22">
        <v>0</v>
      </c>
      <c r="AP2404" s="22">
        <v>338</v>
      </c>
      <c r="AQ2404" s="22">
        <v>338</v>
      </c>
      <c r="AR2404" s="22">
        <v>0</v>
      </c>
      <c r="AS2404" s="25">
        <v>13894.79</v>
      </c>
      <c r="AT2404" s="25">
        <v>0</v>
      </c>
      <c r="AU2404" s="25">
        <v>22506.27</v>
      </c>
      <c r="AV2404" s="25">
        <v>0</v>
      </c>
      <c r="AW2404" s="25">
        <v>13894.79</v>
      </c>
      <c r="AX2404" s="25">
        <v>22506.27</v>
      </c>
      <c r="AY2404" s="25">
        <v>8611.48</v>
      </c>
    </row>
    <row r="2405" spans="2:51">
      <c r="B2405" s="5" t="s">
        <v>17</v>
      </c>
      <c r="C2405" s="2" t="s">
        <v>524</v>
      </c>
      <c r="D2405" s="2" t="s">
        <v>100</v>
      </c>
      <c r="E2405" s="2" t="s">
        <v>9648</v>
      </c>
      <c r="F2405" s="2" t="s">
        <v>88</v>
      </c>
      <c r="G2405" s="3">
        <v>46261</v>
      </c>
      <c r="H2405" s="2" t="s">
        <v>10085</v>
      </c>
      <c r="I2405" s="3">
        <v>46260</v>
      </c>
      <c r="J2405" s="2" t="s">
        <v>10086</v>
      </c>
      <c r="K2405" s="2" t="s">
        <v>208</v>
      </c>
      <c r="L2405" s="2"/>
      <c r="M2405" s="2" t="s">
        <v>90</v>
      </c>
      <c r="N2405" s="3"/>
      <c r="O2405" s="2"/>
      <c r="P2405" s="2"/>
      <c r="Q2405" s="2" t="s">
        <v>22</v>
      </c>
      <c r="R2405" s="2" t="s">
        <v>22</v>
      </c>
      <c r="S2405" s="2"/>
      <c r="T2405" s="3">
        <v>46260</v>
      </c>
      <c r="U2405" s="2" t="s">
        <v>10087</v>
      </c>
      <c r="V2405" s="2"/>
      <c r="W2405" s="2" t="s">
        <v>653</v>
      </c>
      <c r="X2405" s="2" t="s">
        <v>91</v>
      </c>
      <c r="Y2405" s="2" t="s">
        <v>654</v>
      </c>
      <c r="Z2405" s="2" t="s">
        <v>149</v>
      </c>
      <c r="AA2405" s="2" t="s">
        <v>90</v>
      </c>
      <c r="AB2405" s="2"/>
      <c r="AC2405" s="2" t="s">
        <v>114</v>
      </c>
      <c r="AD2405" s="2">
        <v>1</v>
      </c>
      <c r="AE2405" s="2" t="s">
        <v>189</v>
      </c>
      <c r="AF2405" s="2" t="s">
        <v>190</v>
      </c>
      <c r="AG2405" s="2" t="s">
        <v>14</v>
      </c>
      <c r="AH2405" s="2" t="s">
        <v>191</v>
      </c>
      <c r="AI2405" s="2"/>
      <c r="AJ2405" s="2" t="s">
        <v>245</v>
      </c>
      <c r="AK2405" s="2" t="s">
        <v>246</v>
      </c>
      <c r="AL2405" s="2" t="s">
        <v>246</v>
      </c>
      <c r="AM2405" s="2" t="s">
        <v>247</v>
      </c>
      <c r="AN2405" s="2" t="s">
        <v>10088</v>
      </c>
      <c r="AO2405" s="22">
        <v>0</v>
      </c>
      <c r="AP2405" s="22">
        <v>784</v>
      </c>
      <c r="AQ2405" s="22">
        <v>1369</v>
      </c>
      <c r="AR2405" s="22">
        <v>585</v>
      </c>
      <c r="AS2405" s="25">
        <v>54734</v>
      </c>
      <c r="AT2405" s="25">
        <v>0</v>
      </c>
      <c r="AU2405" s="25">
        <v>48007.05</v>
      </c>
      <c r="AV2405" s="25">
        <v>0</v>
      </c>
      <c r="AW2405" s="25">
        <v>54734</v>
      </c>
      <c r="AX2405" s="25">
        <v>48007.05</v>
      </c>
      <c r="AY2405" s="25">
        <v>-6726.95</v>
      </c>
    </row>
    <row r="2406" spans="2:51">
      <c r="B2406" s="5" t="s">
        <v>17</v>
      </c>
      <c r="C2406" s="2" t="s">
        <v>524</v>
      </c>
      <c r="D2406" s="2" t="s">
        <v>100</v>
      </c>
      <c r="E2406" s="2" t="s">
        <v>9648</v>
      </c>
      <c r="F2406" s="2" t="s">
        <v>88</v>
      </c>
      <c r="G2406" s="3">
        <v>46261</v>
      </c>
      <c r="H2406" s="2" t="s">
        <v>10089</v>
      </c>
      <c r="I2406" s="3">
        <v>46260</v>
      </c>
      <c r="J2406" s="2" t="s">
        <v>10090</v>
      </c>
      <c r="K2406" s="2" t="s">
        <v>208</v>
      </c>
      <c r="L2406" s="2"/>
      <c r="M2406" s="2" t="s">
        <v>90</v>
      </c>
      <c r="N2406" s="3"/>
      <c r="O2406" s="2"/>
      <c r="P2406" s="2"/>
      <c r="Q2406" s="2" t="s">
        <v>22</v>
      </c>
      <c r="R2406" s="2" t="s">
        <v>22</v>
      </c>
      <c r="S2406" s="2"/>
      <c r="T2406" s="3">
        <v>46260</v>
      </c>
      <c r="U2406" s="2" t="s">
        <v>10091</v>
      </c>
      <c r="V2406" s="2"/>
      <c r="W2406" s="2" t="s">
        <v>839</v>
      </c>
      <c r="X2406" s="2" t="s">
        <v>91</v>
      </c>
      <c r="Y2406" s="2" t="s">
        <v>840</v>
      </c>
      <c r="Z2406" s="2" t="s">
        <v>149</v>
      </c>
      <c r="AA2406" s="2" t="s">
        <v>90</v>
      </c>
      <c r="AB2406" s="2"/>
      <c r="AC2406" s="2" t="s">
        <v>114</v>
      </c>
      <c r="AD2406" s="2">
        <v>1</v>
      </c>
      <c r="AE2406" s="2" t="s">
        <v>189</v>
      </c>
      <c r="AF2406" s="2" t="s">
        <v>190</v>
      </c>
      <c r="AG2406" s="2" t="s">
        <v>14</v>
      </c>
      <c r="AH2406" s="2" t="s">
        <v>191</v>
      </c>
      <c r="AI2406" s="2"/>
      <c r="AJ2406" s="2" t="s">
        <v>271</v>
      </c>
      <c r="AK2406" s="2" t="s">
        <v>272</v>
      </c>
      <c r="AL2406" s="2" t="s">
        <v>272</v>
      </c>
      <c r="AM2406" s="2" t="s">
        <v>273</v>
      </c>
      <c r="AN2406" s="2" t="s">
        <v>10092</v>
      </c>
      <c r="AO2406" s="22">
        <v>0</v>
      </c>
      <c r="AP2406" s="22">
        <v>983</v>
      </c>
      <c r="AQ2406" s="22">
        <v>1824</v>
      </c>
      <c r="AR2406" s="22">
        <v>841</v>
      </c>
      <c r="AS2406" s="25">
        <v>71635.62</v>
      </c>
      <c r="AT2406" s="25">
        <v>0</v>
      </c>
      <c r="AU2406" s="25">
        <v>59225.8</v>
      </c>
      <c r="AV2406" s="25">
        <v>0</v>
      </c>
      <c r="AW2406" s="25">
        <v>71635.62</v>
      </c>
      <c r="AX2406" s="25">
        <v>59225.8</v>
      </c>
      <c r="AY2406" s="25">
        <v>-12409.82</v>
      </c>
    </row>
    <row r="2407" spans="2:51">
      <c r="B2407" s="5" t="s">
        <v>17</v>
      </c>
      <c r="C2407" s="2" t="s">
        <v>524</v>
      </c>
      <c r="D2407" s="2" t="s">
        <v>100</v>
      </c>
      <c r="E2407" s="2" t="s">
        <v>9648</v>
      </c>
      <c r="F2407" s="2" t="s">
        <v>88</v>
      </c>
      <c r="G2407" s="3">
        <v>46261</v>
      </c>
      <c r="H2407" s="2" t="s">
        <v>10093</v>
      </c>
      <c r="I2407" s="3">
        <v>46260</v>
      </c>
      <c r="J2407" s="2" t="s">
        <v>10094</v>
      </c>
      <c r="K2407" s="2" t="s">
        <v>208</v>
      </c>
      <c r="L2407" s="2"/>
      <c r="M2407" s="2" t="s">
        <v>90</v>
      </c>
      <c r="N2407" s="3"/>
      <c r="O2407" s="2"/>
      <c r="P2407" s="2"/>
      <c r="Q2407" s="2" t="s">
        <v>22</v>
      </c>
      <c r="R2407" s="2" t="s">
        <v>22</v>
      </c>
      <c r="S2407" s="2"/>
      <c r="T2407" s="3">
        <v>46260</v>
      </c>
      <c r="U2407" s="2" t="s">
        <v>10095</v>
      </c>
      <c r="V2407" s="2"/>
      <c r="W2407" s="2" t="s">
        <v>905</v>
      </c>
      <c r="X2407" s="2" t="s">
        <v>91</v>
      </c>
      <c r="Y2407" s="2" t="s">
        <v>906</v>
      </c>
      <c r="Z2407" s="2" t="s">
        <v>149</v>
      </c>
      <c r="AA2407" s="2" t="s">
        <v>90</v>
      </c>
      <c r="AB2407" s="2"/>
      <c r="AC2407" s="2" t="s">
        <v>114</v>
      </c>
      <c r="AD2407" s="2">
        <v>1</v>
      </c>
      <c r="AE2407" s="2" t="s">
        <v>189</v>
      </c>
      <c r="AF2407" s="2" t="s">
        <v>190</v>
      </c>
      <c r="AG2407" s="2" t="s">
        <v>14</v>
      </c>
      <c r="AH2407" s="2" t="s">
        <v>191</v>
      </c>
      <c r="AI2407" s="2"/>
      <c r="AJ2407" s="2" t="s">
        <v>232</v>
      </c>
      <c r="AK2407" s="2" t="s">
        <v>5</v>
      </c>
      <c r="AL2407" s="2" t="s">
        <v>5</v>
      </c>
      <c r="AM2407" s="2" t="s">
        <v>178</v>
      </c>
      <c r="AN2407" s="2" t="s">
        <v>10096</v>
      </c>
      <c r="AO2407" s="22">
        <v>0</v>
      </c>
      <c r="AP2407" s="22">
        <v>464</v>
      </c>
      <c r="AQ2407" s="22">
        <v>1120</v>
      </c>
      <c r="AR2407" s="22">
        <v>656</v>
      </c>
      <c r="AS2407" s="25">
        <v>45126.38</v>
      </c>
      <c r="AT2407" s="25">
        <v>707.76</v>
      </c>
      <c r="AU2407" s="25">
        <v>25216.04</v>
      </c>
      <c r="AV2407" s="25">
        <v>0</v>
      </c>
      <c r="AW2407" s="25">
        <v>44418.62</v>
      </c>
      <c r="AX2407" s="25">
        <v>25216.04</v>
      </c>
      <c r="AY2407" s="25">
        <v>-19202.580000000002</v>
      </c>
    </row>
    <row r="2408" spans="2:51">
      <c r="B2408" s="5" t="s">
        <v>17</v>
      </c>
      <c r="C2408" s="2" t="s">
        <v>524</v>
      </c>
      <c r="D2408" s="2" t="s">
        <v>100</v>
      </c>
      <c r="E2408" s="2" t="s">
        <v>9648</v>
      </c>
      <c r="F2408" s="2" t="s">
        <v>88</v>
      </c>
      <c r="G2408" s="3">
        <v>46261</v>
      </c>
      <c r="H2408" s="2" t="s">
        <v>10097</v>
      </c>
      <c r="I2408" s="3">
        <v>46260</v>
      </c>
      <c r="J2408" s="2" t="s">
        <v>10098</v>
      </c>
      <c r="K2408" s="2" t="s">
        <v>208</v>
      </c>
      <c r="L2408" s="2"/>
      <c r="M2408" s="2" t="s">
        <v>90</v>
      </c>
      <c r="N2408" s="3"/>
      <c r="O2408" s="2"/>
      <c r="P2408" s="2"/>
      <c r="Q2408" s="2" t="s">
        <v>22</v>
      </c>
      <c r="R2408" s="2" t="s">
        <v>22</v>
      </c>
      <c r="S2408" s="2"/>
      <c r="T2408" s="3">
        <v>46260</v>
      </c>
      <c r="U2408" s="2" t="s">
        <v>10099</v>
      </c>
      <c r="V2408" s="2"/>
      <c r="W2408" s="2" t="s">
        <v>942</v>
      </c>
      <c r="X2408" s="2" t="s">
        <v>91</v>
      </c>
      <c r="Y2408" s="2" t="s">
        <v>822</v>
      </c>
      <c r="Z2408" s="2" t="s">
        <v>149</v>
      </c>
      <c r="AA2408" s="2" t="s">
        <v>90</v>
      </c>
      <c r="AB2408" s="2"/>
      <c r="AC2408" s="2" t="s">
        <v>114</v>
      </c>
      <c r="AD2408" s="2">
        <v>1</v>
      </c>
      <c r="AE2408" s="2" t="s">
        <v>189</v>
      </c>
      <c r="AF2408" s="2" t="s">
        <v>190</v>
      </c>
      <c r="AG2408" s="2" t="s">
        <v>14</v>
      </c>
      <c r="AH2408" s="2" t="s">
        <v>191</v>
      </c>
      <c r="AI2408" s="2"/>
      <c r="AJ2408" s="2" t="s">
        <v>240</v>
      </c>
      <c r="AK2408" s="2" t="s">
        <v>241</v>
      </c>
      <c r="AL2408" s="2" t="s">
        <v>241</v>
      </c>
      <c r="AM2408" s="2" t="s">
        <v>242</v>
      </c>
      <c r="AN2408" s="2" t="s">
        <v>10100</v>
      </c>
      <c r="AO2408" s="22">
        <v>0</v>
      </c>
      <c r="AP2408" s="22">
        <v>1090</v>
      </c>
      <c r="AQ2408" s="22">
        <v>2400</v>
      </c>
      <c r="AR2408" s="22">
        <v>1310</v>
      </c>
      <c r="AS2408" s="25">
        <v>102698.14</v>
      </c>
      <c r="AT2408" s="25">
        <v>0</v>
      </c>
      <c r="AU2408" s="25">
        <v>68958.45</v>
      </c>
      <c r="AV2408" s="25">
        <v>0</v>
      </c>
      <c r="AW2408" s="25">
        <v>102698.14</v>
      </c>
      <c r="AX2408" s="25">
        <v>68958.45</v>
      </c>
      <c r="AY2408" s="25">
        <v>-33739.69</v>
      </c>
    </row>
    <row r="2409" spans="2:51">
      <c r="B2409" s="5" t="s">
        <v>17</v>
      </c>
      <c r="C2409" s="2" t="s">
        <v>524</v>
      </c>
      <c r="D2409" s="2" t="s">
        <v>100</v>
      </c>
      <c r="E2409" s="2" t="s">
        <v>9648</v>
      </c>
      <c r="F2409" s="2" t="s">
        <v>88</v>
      </c>
      <c r="G2409" s="3">
        <v>46261</v>
      </c>
      <c r="H2409" s="2" t="s">
        <v>10101</v>
      </c>
      <c r="I2409" s="3">
        <v>46260</v>
      </c>
      <c r="J2409" s="2" t="s">
        <v>10102</v>
      </c>
      <c r="K2409" s="2" t="s">
        <v>208</v>
      </c>
      <c r="L2409" s="2"/>
      <c r="M2409" s="2" t="s">
        <v>90</v>
      </c>
      <c r="N2409" s="3"/>
      <c r="O2409" s="2"/>
      <c r="P2409" s="2"/>
      <c r="Q2409" s="2" t="s">
        <v>22</v>
      </c>
      <c r="R2409" s="2" t="s">
        <v>22</v>
      </c>
      <c r="S2409" s="2"/>
      <c r="T2409" s="3">
        <v>46260</v>
      </c>
      <c r="U2409" s="2" t="s">
        <v>10103</v>
      </c>
      <c r="V2409" s="2"/>
      <c r="W2409" s="2" t="s">
        <v>7020</v>
      </c>
      <c r="X2409" s="2" t="s">
        <v>91</v>
      </c>
      <c r="Y2409" s="2" t="s">
        <v>7021</v>
      </c>
      <c r="Z2409" s="2" t="s">
        <v>149</v>
      </c>
      <c r="AA2409" s="2" t="s">
        <v>90</v>
      </c>
      <c r="AB2409" s="2"/>
      <c r="AC2409" s="2" t="s">
        <v>114</v>
      </c>
      <c r="AD2409" s="2">
        <v>1</v>
      </c>
      <c r="AE2409" s="2" t="s">
        <v>189</v>
      </c>
      <c r="AF2409" s="2" t="s">
        <v>190</v>
      </c>
      <c r="AG2409" s="2" t="s">
        <v>14</v>
      </c>
      <c r="AH2409" s="2" t="s">
        <v>191</v>
      </c>
      <c r="AI2409" s="2"/>
      <c r="AJ2409" s="2" t="s">
        <v>232</v>
      </c>
      <c r="AK2409" s="2" t="s">
        <v>5</v>
      </c>
      <c r="AL2409" s="2" t="s">
        <v>5</v>
      </c>
      <c r="AM2409" s="2" t="s">
        <v>178</v>
      </c>
      <c r="AN2409" s="2" t="s">
        <v>10104</v>
      </c>
      <c r="AO2409" s="22">
        <v>0</v>
      </c>
      <c r="AP2409" s="22">
        <v>371</v>
      </c>
      <c r="AQ2409" s="22">
        <v>750</v>
      </c>
      <c r="AR2409" s="22">
        <v>379</v>
      </c>
      <c r="AS2409" s="25">
        <v>35324.050000000003</v>
      </c>
      <c r="AT2409" s="25">
        <v>0</v>
      </c>
      <c r="AU2409" s="25">
        <v>21526.77</v>
      </c>
      <c r="AV2409" s="25">
        <v>0</v>
      </c>
      <c r="AW2409" s="25">
        <v>35324.050000000003</v>
      </c>
      <c r="AX2409" s="25">
        <v>21526.77</v>
      </c>
      <c r="AY2409" s="25">
        <v>-13797.28</v>
      </c>
    </row>
    <row r="2410" spans="2:51">
      <c r="B2410" s="5" t="s">
        <v>17</v>
      </c>
      <c r="C2410" s="2" t="s">
        <v>524</v>
      </c>
      <c r="D2410" s="2" t="s">
        <v>100</v>
      </c>
      <c r="E2410" s="2" t="s">
        <v>9648</v>
      </c>
      <c r="F2410" s="2" t="s">
        <v>88</v>
      </c>
      <c r="G2410" s="3">
        <v>46261</v>
      </c>
      <c r="H2410" s="2" t="s">
        <v>10105</v>
      </c>
      <c r="I2410" s="3">
        <v>46260</v>
      </c>
      <c r="J2410" s="2" t="s">
        <v>10106</v>
      </c>
      <c r="K2410" s="2" t="s">
        <v>208</v>
      </c>
      <c r="L2410" s="2"/>
      <c r="M2410" s="2" t="s">
        <v>90</v>
      </c>
      <c r="N2410" s="3"/>
      <c r="O2410" s="2"/>
      <c r="P2410" s="2"/>
      <c r="Q2410" s="2" t="s">
        <v>22</v>
      </c>
      <c r="R2410" s="2" t="s">
        <v>22</v>
      </c>
      <c r="S2410" s="2"/>
      <c r="T2410" s="3">
        <v>46260</v>
      </c>
      <c r="U2410" s="2" t="s">
        <v>10107</v>
      </c>
      <c r="V2410" s="2"/>
      <c r="W2410" s="2" t="s">
        <v>264</v>
      </c>
      <c r="X2410" s="2" t="s">
        <v>91</v>
      </c>
      <c r="Y2410" s="2" t="s">
        <v>265</v>
      </c>
      <c r="Z2410" s="2" t="s">
        <v>149</v>
      </c>
      <c r="AA2410" s="2" t="s">
        <v>90</v>
      </c>
      <c r="AB2410" s="2"/>
      <c r="AC2410" s="2" t="s">
        <v>114</v>
      </c>
      <c r="AD2410" s="2">
        <v>1</v>
      </c>
      <c r="AE2410" s="2" t="s">
        <v>189</v>
      </c>
      <c r="AF2410" s="2" t="s">
        <v>190</v>
      </c>
      <c r="AG2410" s="2" t="s">
        <v>14</v>
      </c>
      <c r="AH2410" s="2" t="s">
        <v>191</v>
      </c>
      <c r="AI2410" s="2"/>
      <c r="AJ2410" s="2" t="s">
        <v>311</v>
      </c>
      <c r="AK2410" s="2" t="s">
        <v>312</v>
      </c>
      <c r="AL2410" s="2" t="s">
        <v>312</v>
      </c>
      <c r="AM2410" s="2" t="s">
        <v>313</v>
      </c>
      <c r="AN2410" s="2" t="s">
        <v>10108</v>
      </c>
      <c r="AO2410" s="22">
        <v>0</v>
      </c>
      <c r="AP2410" s="22">
        <v>1303</v>
      </c>
      <c r="AQ2410" s="22">
        <v>1303</v>
      </c>
      <c r="AR2410" s="22">
        <v>0</v>
      </c>
      <c r="AS2410" s="25">
        <v>49072.73</v>
      </c>
      <c r="AT2410" s="25">
        <v>1947.78</v>
      </c>
      <c r="AU2410" s="25">
        <v>43474.400000000001</v>
      </c>
      <c r="AV2410" s="25">
        <v>0</v>
      </c>
      <c r="AW2410" s="25">
        <v>47124.95</v>
      </c>
      <c r="AX2410" s="25">
        <v>43474.400000000001</v>
      </c>
      <c r="AY2410" s="25">
        <v>-3650.55</v>
      </c>
    </row>
    <row r="2411" spans="2:51">
      <c r="B2411" s="5" t="s">
        <v>17</v>
      </c>
      <c r="C2411" s="2" t="s">
        <v>600</v>
      </c>
      <c r="D2411" s="2"/>
      <c r="E2411" s="2"/>
      <c r="F2411" s="2"/>
      <c r="G2411" s="3">
        <v>46260</v>
      </c>
      <c r="H2411" s="2" t="s">
        <v>10109</v>
      </c>
      <c r="I2411" s="3">
        <v>46260</v>
      </c>
      <c r="J2411" s="2" t="s">
        <v>10110</v>
      </c>
      <c r="K2411" s="2" t="s">
        <v>208</v>
      </c>
      <c r="L2411" s="2"/>
      <c r="M2411" s="2" t="s">
        <v>90</v>
      </c>
      <c r="N2411" s="3"/>
      <c r="O2411" s="2"/>
      <c r="P2411" s="2"/>
      <c r="Q2411" s="2" t="s">
        <v>1233</v>
      </c>
      <c r="R2411" s="2"/>
      <c r="S2411" s="2"/>
      <c r="T2411" s="3"/>
      <c r="U2411" s="2"/>
      <c r="V2411" s="2"/>
      <c r="W2411" s="2" t="s">
        <v>1101</v>
      </c>
      <c r="X2411" s="2" t="s">
        <v>91</v>
      </c>
      <c r="Y2411" s="2" t="s">
        <v>1102</v>
      </c>
      <c r="Z2411" s="2" t="s">
        <v>149</v>
      </c>
      <c r="AA2411" s="2" t="s">
        <v>90</v>
      </c>
      <c r="AB2411" s="2"/>
      <c r="AC2411" s="2" t="s">
        <v>114</v>
      </c>
      <c r="AD2411" s="2">
        <v>1</v>
      </c>
      <c r="AE2411" s="2" t="s">
        <v>390</v>
      </c>
      <c r="AF2411" s="2" t="s">
        <v>362</v>
      </c>
      <c r="AG2411" s="2" t="s">
        <v>362</v>
      </c>
      <c r="AH2411" s="2" t="s">
        <v>391</v>
      </c>
      <c r="AI2411" s="2"/>
      <c r="AJ2411" s="2" t="s">
        <v>128</v>
      </c>
      <c r="AK2411" s="2" t="s">
        <v>129</v>
      </c>
      <c r="AL2411" s="2" t="s">
        <v>129</v>
      </c>
      <c r="AM2411" s="2" t="s">
        <v>130</v>
      </c>
      <c r="AN2411" s="2" t="s">
        <v>2393</v>
      </c>
      <c r="AO2411" s="22">
        <v>0</v>
      </c>
      <c r="AP2411" s="22">
        <v>540</v>
      </c>
      <c r="AQ2411" s="22">
        <v>631</v>
      </c>
      <c r="AR2411" s="22">
        <v>91</v>
      </c>
      <c r="AS2411" s="25">
        <v>28709.11</v>
      </c>
      <c r="AT2411" s="25">
        <v>266.44</v>
      </c>
      <c r="AU2411" s="25">
        <v>37000</v>
      </c>
      <c r="AV2411" s="25">
        <v>0</v>
      </c>
      <c r="AW2411" s="25">
        <v>28442.67</v>
      </c>
      <c r="AX2411" s="25">
        <v>37000</v>
      </c>
      <c r="AY2411" s="25">
        <v>8557.33</v>
      </c>
    </row>
    <row r="2412" spans="2:51">
      <c r="B2412" s="5" t="s">
        <v>17</v>
      </c>
      <c r="C2412" s="2" t="s">
        <v>600</v>
      </c>
      <c r="D2412" s="2"/>
      <c r="E2412" s="2"/>
      <c r="F2412" s="2"/>
      <c r="G2412" s="3">
        <v>46260</v>
      </c>
      <c r="H2412" s="2" t="s">
        <v>10111</v>
      </c>
      <c r="I2412" s="3">
        <v>46260</v>
      </c>
      <c r="J2412" s="2" t="s">
        <v>10112</v>
      </c>
      <c r="K2412" s="2" t="s">
        <v>208</v>
      </c>
      <c r="L2412" s="2"/>
      <c r="M2412" s="2" t="s">
        <v>90</v>
      </c>
      <c r="N2412" s="3"/>
      <c r="O2412" s="2"/>
      <c r="P2412" s="2"/>
      <c r="Q2412" s="2" t="s">
        <v>553</v>
      </c>
      <c r="R2412" s="2"/>
      <c r="S2412" s="2"/>
      <c r="T2412" s="3"/>
      <c r="U2412" s="2"/>
      <c r="V2412" s="2"/>
      <c r="W2412" s="2" t="s">
        <v>1337</v>
      </c>
      <c r="X2412" s="2" t="s">
        <v>91</v>
      </c>
      <c r="Y2412" s="2" t="s">
        <v>1338</v>
      </c>
      <c r="Z2412" s="2" t="s">
        <v>149</v>
      </c>
      <c r="AA2412" s="2" t="s">
        <v>2728</v>
      </c>
      <c r="AB2412" s="2" t="s">
        <v>2729</v>
      </c>
      <c r="AC2412" s="2" t="s">
        <v>114</v>
      </c>
      <c r="AD2412" s="2">
        <v>1</v>
      </c>
      <c r="AE2412" s="2" t="s">
        <v>321</v>
      </c>
      <c r="AF2412" s="2" t="s">
        <v>322</v>
      </c>
      <c r="AG2412" s="2" t="s">
        <v>322</v>
      </c>
      <c r="AH2412" s="2" t="s">
        <v>323</v>
      </c>
      <c r="AI2412" s="2" t="s">
        <v>556</v>
      </c>
      <c r="AJ2412" s="2" t="s">
        <v>231</v>
      </c>
      <c r="AK2412" s="2" t="s">
        <v>207</v>
      </c>
      <c r="AL2412" s="2" t="s">
        <v>207</v>
      </c>
      <c r="AM2412" s="2" t="s">
        <v>178</v>
      </c>
      <c r="AN2412" s="2"/>
      <c r="AO2412" s="22">
        <v>0</v>
      </c>
      <c r="AP2412" s="22">
        <v>131</v>
      </c>
      <c r="AQ2412" s="22">
        <v>131</v>
      </c>
      <c r="AR2412" s="22">
        <v>0</v>
      </c>
      <c r="AS2412" s="25">
        <v>5191.78</v>
      </c>
      <c r="AT2412" s="25">
        <v>0</v>
      </c>
      <c r="AU2412" s="25">
        <v>13200</v>
      </c>
      <c r="AV2412" s="25">
        <v>0</v>
      </c>
      <c r="AW2412" s="25">
        <v>5191.78</v>
      </c>
      <c r="AX2412" s="25">
        <v>13200</v>
      </c>
      <c r="AY2412" s="25">
        <v>8008.22</v>
      </c>
    </row>
    <row r="2413" spans="2:51" hidden="1">
      <c r="B2413" s="5" t="s">
        <v>17</v>
      </c>
      <c r="C2413" s="2" t="s">
        <v>524</v>
      </c>
      <c r="D2413" s="2" t="s">
        <v>100</v>
      </c>
      <c r="E2413" s="2" t="s">
        <v>9153</v>
      </c>
      <c r="F2413" s="2" t="s">
        <v>88</v>
      </c>
      <c r="G2413" s="3">
        <v>46261</v>
      </c>
      <c r="H2413" s="2" t="s">
        <v>10113</v>
      </c>
      <c r="I2413" s="3">
        <v>46260</v>
      </c>
      <c r="J2413" s="2" t="s">
        <v>10114</v>
      </c>
      <c r="K2413" s="2" t="s">
        <v>89</v>
      </c>
      <c r="L2413" s="2"/>
      <c r="M2413" s="2" t="s">
        <v>90</v>
      </c>
      <c r="N2413" s="3"/>
      <c r="O2413" s="2"/>
      <c r="P2413" s="2"/>
      <c r="Q2413" s="2" t="s">
        <v>22</v>
      </c>
      <c r="R2413" s="2" t="s">
        <v>22</v>
      </c>
      <c r="S2413" s="2"/>
      <c r="T2413" s="3">
        <v>46260</v>
      </c>
      <c r="U2413" s="2" t="s">
        <v>10115</v>
      </c>
      <c r="V2413" s="2"/>
      <c r="W2413" s="2" t="s">
        <v>666</v>
      </c>
      <c r="X2413" s="2" t="s">
        <v>113</v>
      </c>
      <c r="Y2413" s="2" t="s">
        <v>652</v>
      </c>
      <c r="Z2413" s="2" t="s">
        <v>92</v>
      </c>
      <c r="AA2413" s="2" t="s">
        <v>90</v>
      </c>
      <c r="AB2413" s="2"/>
      <c r="AC2413" s="2" t="s">
        <v>114</v>
      </c>
      <c r="AD2413" s="2">
        <v>1</v>
      </c>
      <c r="AE2413" s="2" t="s">
        <v>94</v>
      </c>
      <c r="AF2413" s="2" t="s">
        <v>95</v>
      </c>
      <c r="AG2413" s="2" t="s">
        <v>14</v>
      </c>
      <c r="AH2413" s="2" t="s">
        <v>96</v>
      </c>
      <c r="AI2413" s="2"/>
      <c r="AJ2413" s="2" t="s">
        <v>123</v>
      </c>
      <c r="AK2413" s="2" t="s">
        <v>13</v>
      </c>
      <c r="AL2413" s="2" t="s">
        <v>13</v>
      </c>
      <c r="AM2413" s="2" t="s">
        <v>124</v>
      </c>
      <c r="AN2413" s="2" t="s">
        <v>10116</v>
      </c>
      <c r="AO2413" s="22">
        <v>0</v>
      </c>
      <c r="AP2413" s="22">
        <v>0</v>
      </c>
      <c r="AQ2413" s="22">
        <v>0</v>
      </c>
      <c r="AR2413" s="22">
        <v>0</v>
      </c>
      <c r="AS2413" s="25">
        <v>24500</v>
      </c>
      <c r="AT2413" s="25">
        <v>0</v>
      </c>
      <c r="AU2413" s="25">
        <v>28096.6</v>
      </c>
      <c r="AV2413" s="25">
        <v>0</v>
      </c>
      <c r="AW2413" s="25">
        <v>24500</v>
      </c>
      <c r="AX2413" s="25">
        <v>28096.6</v>
      </c>
      <c r="AY2413" s="25">
        <v>3596.6</v>
      </c>
    </row>
    <row r="2414" spans="2:51">
      <c r="B2414" s="5" t="s">
        <v>17</v>
      </c>
      <c r="C2414" s="2" t="s">
        <v>524</v>
      </c>
      <c r="D2414" s="2" t="s">
        <v>100</v>
      </c>
      <c r="E2414" s="2" t="s">
        <v>9153</v>
      </c>
      <c r="F2414" s="2" t="s">
        <v>88</v>
      </c>
      <c r="G2414" s="3">
        <v>46261</v>
      </c>
      <c r="H2414" s="2" t="s">
        <v>10117</v>
      </c>
      <c r="I2414" s="3">
        <v>46260</v>
      </c>
      <c r="J2414" s="2" t="s">
        <v>10118</v>
      </c>
      <c r="K2414" s="2" t="s">
        <v>89</v>
      </c>
      <c r="L2414" s="2"/>
      <c r="M2414" s="2" t="s">
        <v>90</v>
      </c>
      <c r="N2414" s="3"/>
      <c r="O2414" s="2"/>
      <c r="P2414" s="2"/>
      <c r="Q2414" s="2" t="s">
        <v>22</v>
      </c>
      <c r="R2414" s="2" t="s">
        <v>22</v>
      </c>
      <c r="S2414" s="2"/>
      <c r="T2414" s="3">
        <v>46260</v>
      </c>
      <c r="U2414" s="2" t="s">
        <v>10119</v>
      </c>
      <c r="V2414" s="2"/>
      <c r="W2414" s="2" t="s">
        <v>995</v>
      </c>
      <c r="X2414" s="2" t="s">
        <v>91</v>
      </c>
      <c r="Y2414" s="2" t="s">
        <v>559</v>
      </c>
      <c r="Z2414" s="2" t="s">
        <v>149</v>
      </c>
      <c r="AA2414" s="2" t="s">
        <v>90</v>
      </c>
      <c r="AB2414" s="2"/>
      <c r="AC2414" s="2" t="s">
        <v>114</v>
      </c>
      <c r="AD2414" s="2">
        <v>1</v>
      </c>
      <c r="AE2414" s="2" t="s">
        <v>94</v>
      </c>
      <c r="AF2414" s="2" t="s">
        <v>95</v>
      </c>
      <c r="AG2414" s="2" t="s">
        <v>14</v>
      </c>
      <c r="AH2414" s="2" t="s">
        <v>96</v>
      </c>
      <c r="AI2414" s="2"/>
      <c r="AJ2414" s="2" t="s">
        <v>271</v>
      </c>
      <c r="AK2414" s="2" t="s">
        <v>272</v>
      </c>
      <c r="AL2414" s="2" t="s">
        <v>272</v>
      </c>
      <c r="AM2414" s="2" t="s">
        <v>273</v>
      </c>
      <c r="AN2414" s="2" t="s">
        <v>10120</v>
      </c>
      <c r="AO2414" s="22">
        <v>0</v>
      </c>
      <c r="AP2414" s="22">
        <v>900</v>
      </c>
      <c r="AQ2414" s="22">
        <v>1740</v>
      </c>
      <c r="AR2414" s="22">
        <v>840</v>
      </c>
      <c r="AS2414" s="25">
        <v>80488.89</v>
      </c>
      <c r="AT2414" s="25">
        <v>1064.1400000000001</v>
      </c>
      <c r="AU2414" s="25">
        <v>60471.65</v>
      </c>
      <c r="AV2414" s="25">
        <v>0</v>
      </c>
      <c r="AW2414" s="25">
        <v>79424.75</v>
      </c>
      <c r="AX2414" s="25">
        <v>60471.65</v>
      </c>
      <c r="AY2414" s="25">
        <v>-18953.099999999999</v>
      </c>
    </row>
    <row r="2415" spans="2:51">
      <c r="B2415" s="5" t="s">
        <v>17</v>
      </c>
      <c r="C2415" s="2" t="s">
        <v>524</v>
      </c>
      <c r="D2415" s="2" t="s">
        <v>100</v>
      </c>
      <c r="E2415" s="2" t="s">
        <v>9153</v>
      </c>
      <c r="F2415" s="2" t="s">
        <v>88</v>
      </c>
      <c r="G2415" s="3">
        <v>46261</v>
      </c>
      <c r="H2415" s="2" t="s">
        <v>10121</v>
      </c>
      <c r="I2415" s="3">
        <v>46260</v>
      </c>
      <c r="J2415" s="2" t="s">
        <v>10122</v>
      </c>
      <c r="K2415" s="2" t="s">
        <v>89</v>
      </c>
      <c r="L2415" s="2"/>
      <c r="M2415" s="2" t="s">
        <v>90</v>
      </c>
      <c r="N2415" s="3"/>
      <c r="O2415" s="2"/>
      <c r="P2415" s="2"/>
      <c r="Q2415" s="2" t="s">
        <v>22</v>
      </c>
      <c r="R2415" s="2" t="s">
        <v>22</v>
      </c>
      <c r="S2415" s="2"/>
      <c r="T2415" s="3">
        <v>46260</v>
      </c>
      <c r="U2415" s="2" t="s">
        <v>10123</v>
      </c>
      <c r="V2415" s="2"/>
      <c r="W2415" s="2" t="s">
        <v>821</v>
      </c>
      <c r="X2415" s="2" t="s">
        <v>91</v>
      </c>
      <c r="Y2415" s="2" t="s">
        <v>822</v>
      </c>
      <c r="Z2415" s="2" t="s">
        <v>149</v>
      </c>
      <c r="AA2415" s="2" t="s">
        <v>90</v>
      </c>
      <c r="AB2415" s="2"/>
      <c r="AC2415" s="2" t="s">
        <v>114</v>
      </c>
      <c r="AD2415" s="2">
        <v>1</v>
      </c>
      <c r="AE2415" s="2" t="s">
        <v>94</v>
      </c>
      <c r="AF2415" s="2" t="s">
        <v>95</v>
      </c>
      <c r="AG2415" s="2" t="s">
        <v>14</v>
      </c>
      <c r="AH2415" s="2" t="s">
        <v>96</v>
      </c>
      <c r="AI2415" s="2"/>
      <c r="AJ2415" s="2" t="s">
        <v>233</v>
      </c>
      <c r="AK2415" s="2" t="s">
        <v>16</v>
      </c>
      <c r="AL2415" s="2" t="s">
        <v>16</v>
      </c>
      <c r="AM2415" s="2" t="s">
        <v>234</v>
      </c>
      <c r="AN2415" s="2" t="s">
        <v>2419</v>
      </c>
      <c r="AO2415" s="22">
        <v>0</v>
      </c>
      <c r="AP2415" s="22">
        <v>353</v>
      </c>
      <c r="AQ2415" s="22">
        <v>709</v>
      </c>
      <c r="AR2415" s="22">
        <v>356</v>
      </c>
      <c r="AS2415" s="25">
        <v>30678</v>
      </c>
      <c r="AT2415" s="25">
        <v>0</v>
      </c>
      <c r="AU2415" s="25">
        <v>18071.169999999998</v>
      </c>
      <c r="AV2415" s="25">
        <v>0</v>
      </c>
      <c r="AW2415" s="25">
        <v>30678</v>
      </c>
      <c r="AX2415" s="25">
        <v>18071.169999999998</v>
      </c>
      <c r="AY2415" s="25">
        <v>-12606.83</v>
      </c>
    </row>
    <row r="2416" spans="2:51" hidden="1">
      <c r="B2416" s="5" t="s">
        <v>17</v>
      </c>
      <c r="C2416" s="2" t="s">
        <v>524</v>
      </c>
      <c r="D2416" s="2"/>
      <c r="E2416" s="2" t="s">
        <v>9153</v>
      </c>
      <c r="F2416" s="2" t="s">
        <v>88</v>
      </c>
      <c r="G2416" s="3">
        <v>46262</v>
      </c>
      <c r="H2416" s="2" t="s">
        <v>10124</v>
      </c>
      <c r="I2416" s="3">
        <v>46260</v>
      </c>
      <c r="J2416" s="2" t="s">
        <v>10125</v>
      </c>
      <c r="K2416" s="2" t="s">
        <v>89</v>
      </c>
      <c r="L2416" s="2"/>
      <c r="M2416" s="2" t="s">
        <v>90</v>
      </c>
      <c r="N2416" s="3"/>
      <c r="O2416" s="2"/>
      <c r="P2416" s="2"/>
      <c r="Q2416" s="2" t="s">
        <v>22</v>
      </c>
      <c r="R2416" s="2" t="s">
        <v>22</v>
      </c>
      <c r="S2416" s="2"/>
      <c r="T2416" s="3">
        <v>46260</v>
      </c>
      <c r="U2416" s="2" t="s">
        <v>10126</v>
      </c>
      <c r="V2416" s="2"/>
      <c r="W2416" s="2" t="s">
        <v>10127</v>
      </c>
      <c r="X2416" s="2" t="s">
        <v>91</v>
      </c>
      <c r="Y2416" s="2" t="s">
        <v>10128</v>
      </c>
      <c r="Z2416" s="2" t="s">
        <v>92</v>
      </c>
      <c r="AA2416" s="2" t="s">
        <v>10129</v>
      </c>
      <c r="AB2416" s="2" t="s">
        <v>10130</v>
      </c>
      <c r="AC2416" s="2" t="s">
        <v>114</v>
      </c>
      <c r="AD2416" s="2">
        <v>1</v>
      </c>
      <c r="AE2416" s="2" t="s">
        <v>94</v>
      </c>
      <c r="AF2416" s="2" t="s">
        <v>95</v>
      </c>
      <c r="AG2416" s="2" t="s">
        <v>14</v>
      </c>
      <c r="AH2416" s="2" t="s">
        <v>96</v>
      </c>
      <c r="AI2416" s="2"/>
      <c r="AJ2416" s="2" t="s">
        <v>140</v>
      </c>
      <c r="AK2416" s="2" t="s">
        <v>141</v>
      </c>
      <c r="AL2416" s="2" t="s">
        <v>141</v>
      </c>
      <c r="AM2416" s="2" t="s">
        <v>142</v>
      </c>
      <c r="AN2416" s="2" t="s">
        <v>10131</v>
      </c>
      <c r="AO2416" s="22">
        <v>0</v>
      </c>
      <c r="AP2416" s="22">
        <v>0</v>
      </c>
      <c r="AQ2416" s="22">
        <v>0</v>
      </c>
      <c r="AR2416" s="22">
        <v>0</v>
      </c>
      <c r="AS2416" s="25">
        <v>19000</v>
      </c>
      <c r="AT2416" s="25">
        <v>0</v>
      </c>
      <c r="AU2416" s="25">
        <v>21119.78</v>
      </c>
      <c r="AV2416" s="25">
        <v>0</v>
      </c>
      <c r="AW2416" s="25">
        <v>19000</v>
      </c>
      <c r="AX2416" s="25">
        <v>21119.78</v>
      </c>
      <c r="AY2416" s="25">
        <v>2119.7800000000002</v>
      </c>
    </row>
    <row r="2417" spans="2:51" hidden="1">
      <c r="B2417" s="5" t="s">
        <v>17</v>
      </c>
      <c r="C2417" s="2" t="s">
        <v>524</v>
      </c>
      <c r="D2417" s="2" t="s">
        <v>100</v>
      </c>
      <c r="E2417" s="2" t="s">
        <v>9153</v>
      </c>
      <c r="F2417" s="2" t="s">
        <v>88</v>
      </c>
      <c r="G2417" s="3">
        <v>46261</v>
      </c>
      <c r="H2417" s="2" t="s">
        <v>10132</v>
      </c>
      <c r="I2417" s="3">
        <v>46260</v>
      </c>
      <c r="J2417" s="2" t="s">
        <v>10133</v>
      </c>
      <c r="K2417" s="2" t="s">
        <v>89</v>
      </c>
      <c r="L2417" s="2"/>
      <c r="M2417" s="2" t="s">
        <v>90</v>
      </c>
      <c r="N2417" s="3"/>
      <c r="O2417" s="2"/>
      <c r="P2417" s="2"/>
      <c r="Q2417" s="2" t="s">
        <v>22</v>
      </c>
      <c r="R2417" s="2" t="s">
        <v>22</v>
      </c>
      <c r="S2417" s="2"/>
      <c r="T2417" s="3">
        <v>46260</v>
      </c>
      <c r="U2417" s="2" t="s">
        <v>10134</v>
      </c>
      <c r="V2417" s="2"/>
      <c r="W2417" s="2" t="s">
        <v>1289</v>
      </c>
      <c r="X2417" s="2" t="s">
        <v>91</v>
      </c>
      <c r="Y2417" s="2" t="s">
        <v>936</v>
      </c>
      <c r="Z2417" s="2" t="s">
        <v>92</v>
      </c>
      <c r="AA2417" s="2" t="s">
        <v>1290</v>
      </c>
      <c r="AB2417" s="2" t="s">
        <v>1291</v>
      </c>
      <c r="AC2417" s="2" t="s">
        <v>114</v>
      </c>
      <c r="AD2417" s="2">
        <v>1</v>
      </c>
      <c r="AE2417" s="2" t="s">
        <v>94</v>
      </c>
      <c r="AF2417" s="2" t="s">
        <v>95</v>
      </c>
      <c r="AG2417" s="2" t="s">
        <v>14</v>
      </c>
      <c r="AH2417" s="2" t="s">
        <v>96</v>
      </c>
      <c r="AI2417" s="2"/>
      <c r="AJ2417" s="2" t="s">
        <v>625</v>
      </c>
      <c r="AK2417" s="2" t="s">
        <v>626</v>
      </c>
      <c r="AL2417" s="2" t="s">
        <v>626</v>
      </c>
      <c r="AM2417" s="2" t="s">
        <v>627</v>
      </c>
      <c r="AN2417" s="2" t="s">
        <v>10135</v>
      </c>
      <c r="AO2417" s="22">
        <v>0</v>
      </c>
      <c r="AP2417" s="22">
        <v>0</v>
      </c>
      <c r="AQ2417" s="22">
        <v>0</v>
      </c>
      <c r="AR2417" s="22">
        <v>0</v>
      </c>
      <c r="AS2417" s="25">
        <v>25000</v>
      </c>
      <c r="AT2417" s="25">
        <v>0</v>
      </c>
      <c r="AU2417" s="25">
        <v>26309.77</v>
      </c>
      <c r="AV2417" s="25">
        <v>0</v>
      </c>
      <c r="AW2417" s="25">
        <v>25000</v>
      </c>
      <c r="AX2417" s="25">
        <v>26309.77</v>
      </c>
      <c r="AY2417" s="25">
        <v>1309.77</v>
      </c>
    </row>
    <row r="2418" spans="2:51" hidden="1">
      <c r="B2418" s="5" t="s">
        <v>17</v>
      </c>
      <c r="C2418" s="2" t="s">
        <v>524</v>
      </c>
      <c r="D2418" s="2"/>
      <c r="E2418" s="2" t="s">
        <v>9153</v>
      </c>
      <c r="F2418" s="2" t="s">
        <v>88</v>
      </c>
      <c r="G2418" s="3">
        <v>46261</v>
      </c>
      <c r="H2418" s="2" t="s">
        <v>10136</v>
      </c>
      <c r="I2418" s="3">
        <v>46260</v>
      </c>
      <c r="J2418" s="2" t="s">
        <v>10137</v>
      </c>
      <c r="K2418" s="2" t="s">
        <v>89</v>
      </c>
      <c r="L2418" s="2"/>
      <c r="M2418" s="2" t="s">
        <v>90</v>
      </c>
      <c r="N2418" s="3"/>
      <c r="O2418" s="2"/>
      <c r="P2418" s="2"/>
      <c r="Q2418" s="2" t="s">
        <v>22</v>
      </c>
      <c r="R2418" s="2" t="s">
        <v>22</v>
      </c>
      <c r="S2418" s="2"/>
      <c r="T2418" s="3">
        <v>46261</v>
      </c>
      <c r="U2418" s="2" t="s">
        <v>10138</v>
      </c>
      <c r="V2418" s="2"/>
      <c r="W2418" s="2" t="s">
        <v>10139</v>
      </c>
      <c r="X2418" s="2" t="s">
        <v>91</v>
      </c>
      <c r="Y2418" s="2" t="s">
        <v>10140</v>
      </c>
      <c r="Z2418" s="2" t="s">
        <v>92</v>
      </c>
      <c r="AA2418" s="2" t="s">
        <v>10141</v>
      </c>
      <c r="AB2418" s="2" t="s">
        <v>10142</v>
      </c>
      <c r="AC2418" s="2" t="s">
        <v>114</v>
      </c>
      <c r="AD2418" s="2">
        <v>1</v>
      </c>
      <c r="AE2418" s="2" t="s">
        <v>94</v>
      </c>
      <c r="AF2418" s="2" t="s">
        <v>95</v>
      </c>
      <c r="AG2418" s="2" t="s">
        <v>14</v>
      </c>
      <c r="AH2418" s="2" t="s">
        <v>96</v>
      </c>
      <c r="AI2418" s="2"/>
      <c r="AJ2418" s="2" t="s">
        <v>308</v>
      </c>
      <c r="AK2418" s="2" t="s">
        <v>309</v>
      </c>
      <c r="AL2418" s="2" t="s">
        <v>309</v>
      </c>
      <c r="AM2418" s="2" t="s">
        <v>310</v>
      </c>
      <c r="AN2418" s="2" t="s">
        <v>10143</v>
      </c>
      <c r="AO2418" s="22">
        <v>0</v>
      </c>
      <c r="AP2418" s="22">
        <v>0</v>
      </c>
      <c r="AQ2418" s="22">
        <v>0</v>
      </c>
      <c r="AR2418" s="22">
        <v>0</v>
      </c>
      <c r="AS2418" s="25">
        <v>42000</v>
      </c>
      <c r="AT2418" s="25">
        <v>0</v>
      </c>
      <c r="AU2418" s="25">
        <v>46011.13</v>
      </c>
      <c r="AV2418" s="25">
        <v>0</v>
      </c>
      <c r="AW2418" s="25">
        <v>42000</v>
      </c>
      <c r="AX2418" s="25">
        <v>46011.13</v>
      </c>
      <c r="AY2418" s="25">
        <v>4011.13</v>
      </c>
    </row>
    <row r="2419" spans="2:51">
      <c r="B2419" s="5" t="s">
        <v>17</v>
      </c>
      <c r="C2419" s="2" t="s">
        <v>524</v>
      </c>
      <c r="D2419" s="2"/>
      <c r="E2419" s="2" t="s">
        <v>9153</v>
      </c>
      <c r="F2419" s="2" t="s">
        <v>88</v>
      </c>
      <c r="G2419" s="3">
        <v>46261</v>
      </c>
      <c r="H2419" s="2" t="s">
        <v>10144</v>
      </c>
      <c r="I2419" s="3">
        <v>46260</v>
      </c>
      <c r="J2419" s="2" t="s">
        <v>10145</v>
      </c>
      <c r="K2419" s="2" t="s">
        <v>89</v>
      </c>
      <c r="L2419" s="2"/>
      <c r="M2419" s="2" t="s">
        <v>90</v>
      </c>
      <c r="N2419" s="3"/>
      <c r="O2419" s="2"/>
      <c r="P2419" s="2"/>
      <c r="Q2419" s="2" t="s">
        <v>22</v>
      </c>
      <c r="R2419" s="2" t="s">
        <v>22</v>
      </c>
      <c r="S2419" s="2"/>
      <c r="T2419" s="3">
        <v>46260</v>
      </c>
      <c r="U2419" s="2" t="s">
        <v>10146</v>
      </c>
      <c r="V2419" s="2"/>
      <c r="W2419" s="2" t="s">
        <v>1337</v>
      </c>
      <c r="X2419" s="2" t="s">
        <v>91</v>
      </c>
      <c r="Y2419" s="2" t="s">
        <v>1338</v>
      </c>
      <c r="Z2419" s="2" t="s">
        <v>149</v>
      </c>
      <c r="AA2419" s="2" t="s">
        <v>2728</v>
      </c>
      <c r="AB2419" s="2" t="s">
        <v>2729</v>
      </c>
      <c r="AC2419" s="2" t="s">
        <v>114</v>
      </c>
      <c r="AD2419" s="2">
        <v>1</v>
      </c>
      <c r="AE2419" s="2" t="s">
        <v>94</v>
      </c>
      <c r="AF2419" s="2" t="s">
        <v>95</v>
      </c>
      <c r="AG2419" s="2" t="s">
        <v>14</v>
      </c>
      <c r="AH2419" s="2" t="s">
        <v>96</v>
      </c>
      <c r="AI2419" s="2"/>
      <c r="AJ2419" s="2" t="s">
        <v>232</v>
      </c>
      <c r="AK2419" s="2" t="s">
        <v>5</v>
      </c>
      <c r="AL2419" s="2" t="s">
        <v>5</v>
      </c>
      <c r="AM2419" s="2" t="s">
        <v>178</v>
      </c>
      <c r="AN2419" s="2" t="s">
        <v>10147</v>
      </c>
      <c r="AO2419" s="22">
        <v>0</v>
      </c>
      <c r="AP2419" s="22">
        <v>461</v>
      </c>
      <c r="AQ2419" s="22">
        <v>1203</v>
      </c>
      <c r="AR2419" s="22">
        <v>742</v>
      </c>
      <c r="AS2419" s="25">
        <v>47677.25</v>
      </c>
      <c r="AT2419" s="25">
        <v>0</v>
      </c>
      <c r="AU2419" s="25">
        <v>22730.2</v>
      </c>
      <c r="AV2419" s="25">
        <v>0</v>
      </c>
      <c r="AW2419" s="25">
        <v>47677.25</v>
      </c>
      <c r="AX2419" s="25">
        <v>22730.2</v>
      </c>
      <c r="AY2419" s="25">
        <v>-24947.05</v>
      </c>
    </row>
    <row r="2420" spans="2:51">
      <c r="B2420" s="5" t="s">
        <v>17</v>
      </c>
      <c r="C2420" s="2" t="s">
        <v>524</v>
      </c>
      <c r="D2420" s="2" t="s">
        <v>100</v>
      </c>
      <c r="E2420" s="2" t="s">
        <v>9153</v>
      </c>
      <c r="F2420" s="2" t="s">
        <v>88</v>
      </c>
      <c r="G2420" s="3">
        <v>46261</v>
      </c>
      <c r="H2420" s="2" t="s">
        <v>10148</v>
      </c>
      <c r="I2420" s="3">
        <v>46260</v>
      </c>
      <c r="J2420" s="2" t="s">
        <v>10149</v>
      </c>
      <c r="K2420" s="2" t="s">
        <v>89</v>
      </c>
      <c r="L2420" s="2"/>
      <c r="M2420" s="2" t="s">
        <v>90</v>
      </c>
      <c r="N2420" s="3"/>
      <c r="O2420" s="2"/>
      <c r="P2420" s="2"/>
      <c r="Q2420" s="2" t="s">
        <v>22</v>
      </c>
      <c r="R2420" s="2" t="s">
        <v>22</v>
      </c>
      <c r="S2420" s="2"/>
      <c r="T2420" s="3">
        <v>46260</v>
      </c>
      <c r="U2420" s="2" t="s">
        <v>10150</v>
      </c>
      <c r="V2420" s="2"/>
      <c r="W2420" s="2" t="s">
        <v>865</v>
      </c>
      <c r="X2420" s="2" t="s">
        <v>91</v>
      </c>
      <c r="Y2420" s="2" t="s">
        <v>866</v>
      </c>
      <c r="Z2420" s="2" t="s">
        <v>149</v>
      </c>
      <c r="AA2420" s="2" t="s">
        <v>90</v>
      </c>
      <c r="AB2420" s="2"/>
      <c r="AC2420" s="2" t="s">
        <v>114</v>
      </c>
      <c r="AD2420" s="2">
        <v>1</v>
      </c>
      <c r="AE2420" s="2" t="s">
        <v>94</v>
      </c>
      <c r="AF2420" s="2" t="s">
        <v>95</v>
      </c>
      <c r="AG2420" s="2" t="s">
        <v>14</v>
      </c>
      <c r="AH2420" s="2" t="s">
        <v>96</v>
      </c>
      <c r="AI2420" s="2"/>
      <c r="AJ2420" s="2" t="s">
        <v>801</v>
      </c>
      <c r="AK2420" s="2" t="s">
        <v>802</v>
      </c>
      <c r="AL2420" s="2" t="s">
        <v>802</v>
      </c>
      <c r="AM2420" s="2" t="s">
        <v>803</v>
      </c>
      <c r="AN2420" s="2" t="s">
        <v>1025</v>
      </c>
      <c r="AO2420" s="22">
        <v>0</v>
      </c>
      <c r="AP2420" s="22">
        <v>597</v>
      </c>
      <c r="AQ2420" s="22">
        <v>1184</v>
      </c>
      <c r="AR2420" s="22">
        <v>587</v>
      </c>
      <c r="AS2420" s="25">
        <v>49123.18</v>
      </c>
      <c r="AT2420" s="25">
        <v>0</v>
      </c>
      <c r="AU2420" s="25">
        <v>31577.65</v>
      </c>
      <c r="AV2420" s="25">
        <v>0</v>
      </c>
      <c r="AW2420" s="25">
        <v>49123.18</v>
      </c>
      <c r="AX2420" s="25">
        <v>31577.65</v>
      </c>
      <c r="AY2420" s="25">
        <v>-17545.53</v>
      </c>
    </row>
    <row r="2421" spans="2:51" hidden="1">
      <c r="B2421" s="5" t="s">
        <v>17</v>
      </c>
      <c r="C2421" s="2" t="s">
        <v>524</v>
      </c>
      <c r="D2421" s="2" t="s">
        <v>100</v>
      </c>
      <c r="E2421" s="2" t="s">
        <v>9153</v>
      </c>
      <c r="F2421" s="2" t="s">
        <v>88</v>
      </c>
      <c r="G2421" s="3">
        <v>46261</v>
      </c>
      <c r="H2421" s="2" t="s">
        <v>10151</v>
      </c>
      <c r="I2421" s="3">
        <v>46260</v>
      </c>
      <c r="J2421" s="2" t="s">
        <v>10152</v>
      </c>
      <c r="K2421" s="2" t="s">
        <v>89</v>
      </c>
      <c r="L2421" s="2"/>
      <c r="M2421" s="2" t="s">
        <v>90</v>
      </c>
      <c r="N2421" s="3"/>
      <c r="O2421" s="2"/>
      <c r="P2421" s="2"/>
      <c r="Q2421" s="2" t="s">
        <v>22</v>
      </c>
      <c r="R2421" s="2" t="s">
        <v>22</v>
      </c>
      <c r="S2421" s="2"/>
      <c r="T2421" s="3">
        <v>46260</v>
      </c>
      <c r="U2421" s="2" t="s">
        <v>10153</v>
      </c>
      <c r="V2421" s="2"/>
      <c r="W2421" s="2" t="s">
        <v>1358</v>
      </c>
      <c r="X2421" s="2" t="s">
        <v>91</v>
      </c>
      <c r="Y2421" s="2" t="s">
        <v>1359</v>
      </c>
      <c r="Z2421" s="2" t="s">
        <v>92</v>
      </c>
      <c r="AA2421" s="2" t="s">
        <v>1359</v>
      </c>
      <c r="AB2421" s="2" t="s">
        <v>1360</v>
      </c>
      <c r="AC2421" s="2" t="s">
        <v>114</v>
      </c>
      <c r="AD2421" s="2">
        <v>1</v>
      </c>
      <c r="AE2421" s="2" t="s">
        <v>94</v>
      </c>
      <c r="AF2421" s="2" t="s">
        <v>95</v>
      </c>
      <c r="AG2421" s="2" t="s">
        <v>14</v>
      </c>
      <c r="AH2421" s="2" t="s">
        <v>96</v>
      </c>
      <c r="AI2421" s="2"/>
      <c r="AJ2421" s="2" t="s">
        <v>378</v>
      </c>
      <c r="AK2421" s="2" t="s">
        <v>379</v>
      </c>
      <c r="AL2421" s="2" t="s">
        <v>379</v>
      </c>
      <c r="AM2421" s="2" t="s">
        <v>380</v>
      </c>
      <c r="AN2421" s="2" t="s">
        <v>10154</v>
      </c>
      <c r="AO2421" s="22">
        <v>0</v>
      </c>
      <c r="AP2421" s="22">
        <v>0</v>
      </c>
      <c r="AQ2421" s="22">
        <v>0</v>
      </c>
      <c r="AR2421" s="22">
        <v>0</v>
      </c>
      <c r="AS2421" s="25">
        <v>40000</v>
      </c>
      <c r="AT2421" s="25">
        <v>0</v>
      </c>
      <c r="AU2421" s="25">
        <v>45821.81</v>
      </c>
      <c r="AV2421" s="25">
        <v>0</v>
      </c>
      <c r="AW2421" s="25">
        <v>40000</v>
      </c>
      <c r="AX2421" s="25">
        <v>45821.81</v>
      </c>
      <c r="AY2421" s="25">
        <v>5821.81</v>
      </c>
    </row>
    <row r="2422" spans="2:51" hidden="1">
      <c r="B2422" s="5" t="s">
        <v>17</v>
      </c>
      <c r="C2422" s="2" t="s">
        <v>524</v>
      </c>
      <c r="D2422" s="2" t="s">
        <v>100</v>
      </c>
      <c r="E2422" s="2" t="s">
        <v>9153</v>
      </c>
      <c r="F2422" s="2" t="s">
        <v>88</v>
      </c>
      <c r="G2422" s="3">
        <v>46261</v>
      </c>
      <c r="H2422" s="2" t="s">
        <v>10155</v>
      </c>
      <c r="I2422" s="3">
        <v>46260</v>
      </c>
      <c r="J2422" s="2" t="s">
        <v>10156</v>
      </c>
      <c r="K2422" s="2" t="s">
        <v>89</v>
      </c>
      <c r="L2422" s="2"/>
      <c r="M2422" s="2" t="s">
        <v>90</v>
      </c>
      <c r="N2422" s="3"/>
      <c r="O2422" s="2"/>
      <c r="P2422" s="2"/>
      <c r="Q2422" s="2" t="s">
        <v>22</v>
      </c>
      <c r="R2422" s="2" t="s">
        <v>22</v>
      </c>
      <c r="S2422" s="2"/>
      <c r="T2422" s="3">
        <v>46260</v>
      </c>
      <c r="U2422" s="2" t="s">
        <v>10157</v>
      </c>
      <c r="V2422" s="2"/>
      <c r="W2422" s="2" t="s">
        <v>835</v>
      </c>
      <c r="X2422" s="2" t="s">
        <v>91</v>
      </c>
      <c r="Y2422" s="2" t="s">
        <v>836</v>
      </c>
      <c r="Z2422" s="2" t="s">
        <v>92</v>
      </c>
      <c r="AA2422" s="2" t="s">
        <v>90</v>
      </c>
      <c r="AB2422" s="2"/>
      <c r="AC2422" s="2" t="s">
        <v>114</v>
      </c>
      <c r="AD2422" s="2">
        <v>1</v>
      </c>
      <c r="AE2422" s="2" t="s">
        <v>94</v>
      </c>
      <c r="AF2422" s="2" t="s">
        <v>95</v>
      </c>
      <c r="AG2422" s="2" t="s">
        <v>14</v>
      </c>
      <c r="AH2422" s="2" t="s">
        <v>96</v>
      </c>
      <c r="AI2422" s="2"/>
      <c r="AJ2422" s="2" t="s">
        <v>240</v>
      </c>
      <c r="AK2422" s="2" t="s">
        <v>241</v>
      </c>
      <c r="AL2422" s="2" t="s">
        <v>241</v>
      </c>
      <c r="AM2422" s="2" t="s">
        <v>242</v>
      </c>
      <c r="AN2422" s="2" t="s">
        <v>10158</v>
      </c>
      <c r="AO2422" s="22">
        <v>0</v>
      </c>
      <c r="AP2422" s="22">
        <v>0</v>
      </c>
      <c r="AQ2422" s="22">
        <v>0</v>
      </c>
      <c r="AR2422" s="22">
        <v>0</v>
      </c>
      <c r="AS2422" s="25">
        <v>58000</v>
      </c>
      <c r="AT2422" s="25">
        <v>0</v>
      </c>
      <c r="AU2422" s="25">
        <v>65475.48</v>
      </c>
      <c r="AV2422" s="25">
        <v>0</v>
      </c>
      <c r="AW2422" s="25">
        <v>58000</v>
      </c>
      <c r="AX2422" s="25">
        <v>65475.48</v>
      </c>
      <c r="AY2422" s="25">
        <v>7475.48</v>
      </c>
    </row>
    <row r="2423" spans="2:51" hidden="1">
      <c r="B2423" s="5" t="s">
        <v>17</v>
      </c>
      <c r="C2423" s="2" t="s">
        <v>524</v>
      </c>
      <c r="D2423" s="2" t="s">
        <v>100</v>
      </c>
      <c r="E2423" s="2" t="s">
        <v>9153</v>
      </c>
      <c r="F2423" s="2" t="s">
        <v>88</v>
      </c>
      <c r="G2423" s="3">
        <v>46261</v>
      </c>
      <c r="H2423" s="2" t="s">
        <v>10159</v>
      </c>
      <c r="I2423" s="3">
        <v>46260</v>
      </c>
      <c r="J2423" s="2" t="s">
        <v>10160</v>
      </c>
      <c r="K2423" s="2" t="s">
        <v>89</v>
      </c>
      <c r="L2423" s="2"/>
      <c r="M2423" s="2" t="s">
        <v>90</v>
      </c>
      <c r="N2423" s="3"/>
      <c r="O2423" s="2"/>
      <c r="P2423" s="2"/>
      <c r="Q2423" s="2" t="s">
        <v>22</v>
      </c>
      <c r="R2423" s="2" t="s">
        <v>22</v>
      </c>
      <c r="S2423" s="2"/>
      <c r="T2423" s="3">
        <v>46260</v>
      </c>
      <c r="U2423" s="2" t="s">
        <v>10161</v>
      </c>
      <c r="V2423" s="2"/>
      <c r="W2423" s="2" t="s">
        <v>663</v>
      </c>
      <c r="X2423" s="2" t="s">
        <v>113</v>
      </c>
      <c r="Y2423" s="2" t="s">
        <v>652</v>
      </c>
      <c r="Z2423" s="2" t="s">
        <v>92</v>
      </c>
      <c r="AA2423" s="2" t="s">
        <v>90</v>
      </c>
      <c r="AB2423" s="2"/>
      <c r="AC2423" s="2" t="s">
        <v>114</v>
      </c>
      <c r="AD2423" s="2">
        <v>1</v>
      </c>
      <c r="AE2423" s="2" t="s">
        <v>94</v>
      </c>
      <c r="AF2423" s="2" t="s">
        <v>95</v>
      </c>
      <c r="AG2423" s="2" t="s">
        <v>14</v>
      </c>
      <c r="AH2423" s="2" t="s">
        <v>96</v>
      </c>
      <c r="AI2423" s="2"/>
      <c r="AJ2423" s="2" t="s">
        <v>123</v>
      </c>
      <c r="AK2423" s="2" t="s">
        <v>13</v>
      </c>
      <c r="AL2423" s="2" t="s">
        <v>13</v>
      </c>
      <c r="AM2423" s="2" t="s">
        <v>124</v>
      </c>
      <c r="AN2423" s="2" t="s">
        <v>10162</v>
      </c>
      <c r="AO2423" s="22">
        <v>0</v>
      </c>
      <c r="AP2423" s="22">
        <v>0</v>
      </c>
      <c r="AQ2423" s="22">
        <v>0</v>
      </c>
      <c r="AR2423" s="22">
        <v>0</v>
      </c>
      <c r="AS2423" s="25">
        <v>22000</v>
      </c>
      <c r="AT2423" s="25">
        <v>0</v>
      </c>
      <c r="AU2423" s="25">
        <v>23860.2</v>
      </c>
      <c r="AV2423" s="25">
        <v>0</v>
      </c>
      <c r="AW2423" s="25">
        <v>22000</v>
      </c>
      <c r="AX2423" s="25">
        <v>23860.2</v>
      </c>
      <c r="AY2423" s="25">
        <v>1860.2</v>
      </c>
    </row>
    <row r="2424" spans="2:51" hidden="1">
      <c r="B2424" s="5" t="s">
        <v>17</v>
      </c>
      <c r="C2424" s="2" t="s">
        <v>524</v>
      </c>
      <c r="D2424" s="2" t="s">
        <v>100</v>
      </c>
      <c r="E2424" s="2" t="s">
        <v>9153</v>
      </c>
      <c r="F2424" s="2" t="s">
        <v>88</v>
      </c>
      <c r="G2424" s="3">
        <v>46262</v>
      </c>
      <c r="H2424" s="2" t="s">
        <v>10163</v>
      </c>
      <c r="I2424" s="3">
        <v>46260</v>
      </c>
      <c r="J2424" s="2" t="s">
        <v>10164</v>
      </c>
      <c r="K2424" s="2" t="s">
        <v>89</v>
      </c>
      <c r="L2424" s="2"/>
      <c r="M2424" s="2" t="s">
        <v>90</v>
      </c>
      <c r="N2424" s="3"/>
      <c r="O2424" s="2"/>
      <c r="P2424" s="2"/>
      <c r="Q2424" s="2" t="s">
        <v>22</v>
      </c>
      <c r="R2424" s="2" t="s">
        <v>22</v>
      </c>
      <c r="S2424" s="2"/>
      <c r="T2424" s="3">
        <v>46260</v>
      </c>
      <c r="U2424" s="2" t="s">
        <v>10165</v>
      </c>
      <c r="V2424" s="2"/>
      <c r="W2424" s="2" t="s">
        <v>666</v>
      </c>
      <c r="X2424" s="2" t="s">
        <v>113</v>
      </c>
      <c r="Y2424" s="2" t="s">
        <v>652</v>
      </c>
      <c r="Z2424" s="2" t="s">
        <v>92</v>
      </c>
      <c r="AA2424" s="2" t="s">
        <v>90</v>
      </c>
      <c r="AB2424" s="2"/>
      <c r="AC2424" s="2" t="s">
        <v>114</v>
      </c>
      <c r="AD2424" s="2">
        <v>1</v>
      </c>
      <c r="AE2424" s="2" t="s">
        <v>94</v>
      </c>
      <c r="AF2424" s="2" t="s">
        <v>95</v>
      </c>
      <c r="AG2424" s="2" t="s">
        <v>14</v>
      </c>
      <c r="AH2424" s="2" t="s">
        <v>96</v>
      </c>
      <c r="AI2424" s="2"/>
      <c r="AJ2424" s="2" t="s">
        <v>123</v>
      </c>
      <c r="AK2424" s="2" t="s">
        <v>13</v>
      </c>
      <c r="AL2424" s="2" t="s">
        <v>13</v>
      </c>
      <c r="AM2424" s="2" t="s">
        <v>124</v>
      </c>
      <c r="AN2424" s="2" t="s">
        <v>10166</v>
      </c>
      <c r="AO2424" s="22">
        <v>0</v>
      </c>
      <c r="AP2424" s="22">
        <v>0</v>
      </c>
      <c r="AQ2424" s="22">
        <v>0</v>
      </c>
      <c r="AR2424" s="22">
        <v>0</v>
      </c>
      <c r="AS2424" s="25">
        <v>24000</v>
      </c>
      <c r="AT2424" s="25">
        <v>0</v>
      </c>
      <c r="AU2424" s="25">
        <v>24067.68</v>
      </c>
      <c r="AV2424" s="25">
        <v>0</v>
      </c>
      <c r="AW2424" s="25">
        <v>24000</v>
      </c>
      <c r="AX2424" s="25">
        <v>24067.68</v>
      </c>
      <c r="AY2424" s="25">
        <v>67.680000000000007</v>
      </c>
    </row>
    <row r="2425" spans="2:51">
      <c r="B2425" s="5" t="s">
        <v>17</v>
      </c>
      <c r="C2425" s="2" t="s">
        <v>524</v>
      </c>
      <c r="D2425" s="2" t="s">
        <v>100</v>
      </c>
      <c r="E2425" s="2" t="s">
        <v>9153</v>
      </c>
      <c r="F2425" s="2" t="s">
        <v>88</v>
      </c>
      <c r="G2425" s="3">
        <v>46262</v>
      </c>
      <c r="H2425" s="2" t="s">
        <v>10167</v>
      </c>
      <c r="I2425" s="3">
        <v>46260</v>
      </c>
      <c r="J2425" s="2" t="s">
        <v>10168</v>
      </c>
      <c r="K2425" s="2" t="s">
        <v>89</v>
      </c>
      <c r="L2425" s="2"/>
      <c r="M2425" s="2" t="s">
        <v>90</v>
      </c>
      <c r="N2425" s="3"/>
      <c r="O2425" s="2"/>
      <c r="P2425" s="2"/>
      <c r="Q2425" s="2" t="s">
        <v>22</v>
      </c>
      <c r="R2425" s="2" t="s">
        <v>22</v>
      </c>
      <c r="S2425" s="2"/>
      <c r="T2425" s="3">
        <v>46260</v>
      </c>
      <c r="U2425" s="2" t="s">
        <v>10169</v>
      </c>
      <c r="V2425" s="2"/>
      <c r="W2425" s="2" t="s">
        <v>211</v>
      </c>
      <c r="X2425" s="2" t="s">
        <v>91</v>
      </c>
      <c r="Y2425" s="2" t="s">
        <v>35</v>
      </c>
      <c r="Z2425" s="2" t="s">
        <v>149</v>
      </c>
      <c r="AA2425" s="2" t="s">
        <v>90</v>
      </c>
      <c r="AB2425" s="2"/>
      <c r="AC2425" s="2" t="s">
        <v>114</v>
      </c>
      <c r="AD2425" s="2">
        <v>1</v>
      </c>
      <c r="AE2425" s="2" t="s">
        <v>94</v>
      </c>
      <c r="AF2425" s="2" t="s">
        <v>95</v>
      </c>
      <c r="AG2425" s="2" t="s">
        <v>14</v>
      </c>
      <c r="AH2425" s="2" t="s">
        <v>96</v>
      </c>
      <c r="AI2425" s="2"/>
      <c r="AJ2425" s="2" t="s">
        <v>123</v>
      </c>
      <c r="AK2425" s="2" t="s">
        <v>13</v>
      </c>
      <c r="AL2425" s="2" t="s">
        <v>13</v>
      </c>
      <c r="AM2425" s="2" t="s">
        <v>124</v>
      </c>
      <c r="AN2425" s="2" t="s">
        <v>10170</v>
      </c>
      <c r="AO2425" s="22">
        <v>0</v>
      </c>
      <c r="AP2425" s="22">
        <v>580</v>
      </c>
      <c r="AQ2425" s="22">
        <v>580</v>
      </c>
      <c r="AR2425" s="22">
        <v>0</v>
      </c>
      <c r="AS2425" s="25">
        <v>21296.69</v>
      </c>
      <c r="AT2425" s="25">
        <v>0</v>
      </c>
      <c r="AU2425" s="25">
        <v>20263.88</v>
      </c>
      <c r="AV2425" s="25">
        <v>0</v>
      </c>
      <c r="AW2425" s="25">
        <v>21296.69</v>
      </c>
      <c r="AX2425" s="25">
        <v>20263.88</v>
      </c>
      <c r="AY2425" s="25">
        <v>-1032.81</v>
      </c>
    </row>
    <row r="2426" spans="2:51" hidden="1">
      <c r="B2426" s="5" t="s">
        <v>17</v>
      </c>
      <c r="C2426" s="2" t="s">
        <v>107</v>
      </c>
      <c r="D2426" s="2"/>
      <c r="E2426" s="2"/>
      <c r="F2426" s="2"/>
      <c r="G2426" s="3">
        <v>46260</v>
      </c>
      <c r="H2426" s="2" t="s">
        <v>10171</v>
      </c>
      <c r="I2426" s="3">
        <v>46260</v>
      </c>
      <c r="J2426" s="2" t="s">
        <v>10172</v>
      </c>
      <c r="K2426" s="2" t="s">
        <v>208</v>
      </c>
      <c r="L2426" s="2"/>
      <c r="M2426" s="2" t="s">
        <v>90</v>
      </c>
      <c r="N2426" s="3"/>
      <c r="O2426" s="2"/>
      <c r="P2426" s="2"/>
      <c r="Q2426" s="2" t="s">
        <v>719</v>
      </c>
      <c r="R2426" s="2"/>
      <c r="S2426" s="2"/>
      <c r="T2426" s="3">
        <v>46260</v>
      </c>
      <c r="U2426" s="2" t="s">
        <v>10173</v>
      </c>
      <c r="V2426" s="2"/>
      <c r="W2426" s="2" t="s">
        <v>4224</v>
      </c>
      <c r="X2426" s="2" t="s">
        <v>91</v>
      </c>
      <c r="Y2426" s="2" t="s">
        <v>4225</v>
      </c>
      <c r="Z2426" s="2" t="s">
        <v>92</v>
      </c>
      <c r="AA2426" s="2" t="s">
        <v>90</v>
      </c>
      <c r="AB2426" s="2"/>
      <c r="AC2426" s="2" t="s">
        <v>114</v>
      </c>
      <c r="AD2426" s="2">
        <v>1</v>
      </c>
      <c r="AE2426" s="2" t="s">
        <v>422</v>
      </c>
      <c r="AF2426" s="2" t="s">
        <v>423</v>
      </c>
      <c r="AG2426" s="2" t="s">
        <v>423</v>
      </c>
      <c r="AH2426" s="2" t="s">
        <v>424</v>
      </c>
      <c r="AI2426" s="2"/>
      <c r="AJ2426" s="2" t="s">
        <v>138</v>
      </c>
      <c r="AK2426" s="2" t="s">
        <v>103</v>
      </c>
      <c r="AL2426" s="2" t="s">
        <v>103</v>
      </c>
      <c r="AM2426" s="2" t="s">
        <v>139</v>
      </c>
      <c r="AN2426" s="2" t="s">
        <v>991</v>
      </c>
      <c r="AO2426" s="22">
        <v>0</v>
      </c>
      <c r="AP2426" s="22">
        <v>0</v>
      </c>
      <c r="AQ2426" s="22">
        <v>0</v>
      </c>
      <c r="AR2426" s="22">
        <v>0</v>
      </c>
      <c r="AS2426" s="25">
        <v>42000</v>
      </c>
      <c r="AT2426" s="25">
        <v>0</v>
      </c>
      <c r="AU2426" s="25">
        <v>46201</v>
      </c>
      <c r="AV2426" s="25">
        <v>0</v>
      </c>
      <c r="AW2426" s="25">
        <v>42000</v>
      </c>
      <c r="AX2426" s="25">
        <v>46201</v>
      </c>
      <c r="AY2426" s="25">
        <v>4201</v>
      </c>
    </row>
    <row r="2427" spans="2:51" hidden="1">
      <c r="B2427" s="5" t="s">
        <v>17</v>
      </c>
      <c r="C2427" s="2" t="s">
        <v>107</v>
      </c>
      <c r="D2427" s="2"/>
      <c r="E2427" s="2"/>
      <c r="F2427" s="2"/>
      <c r="G2427" s="3">
        <v>46260</v>
      </c>
      <c r="H2427" s="2" t="s">
        <v>10174</v>
      </c>
      <c r="I2427" s="3">
        <v>46260</v>
      </c>
      <c r="J2427" s="2" t="s">
        <v>10175</v>
      </c>
      <c r="K2427" s="2" t="s">
        <v>208</v>
      </c>
      <c r="L2427" s="2"/>
      <c r="M2427" s="2" t="s">
        <v>90</v>
      </c>
      <c r="N2427" s="3"/>
      <c r="O2427" s="2"/>
      <c r="P2427" s="2"/>
      <c r="Q2427" s="2" t="s">
        <v>719</v>
      </c>
      <c r="R2427" s="2"/>
      <c r="S2427" s="2"/>
      <c r="T2427" s="3">
        <v>46260</v>
      </c>
      <c r="U2427" s="2" t="s">
        <v>10176</v>
      </c>
      <c r="V2427" s="2"/>
      <c r="W2427" s="2" t="s">
        <v>1386</v>
      </c>
      <c r="X2427" s="2" t="s">
        <v>91</v>
      </c>
      <c r="Y2427" s="2" t="s">
        <v>1387</v>
      </c>
      <c r="Z2427" s="2" t="s">
        <v>92</v>
      </c>
      <c r="AA2427" s="2" t="s">
        <v>90</v>
      </c>
      <c r="AB2427" s="2"/>
      <c r="AC2427" s="2" t="s">
        <v>114</v>
      </c>
      <c r="AD2427" s="2">
        <v>1</v>
      </c>
      <c r="AE2427" s="2" t="s">
        <v>422</v>
      </c>
      <c r="AF2427" s="2" t="s">
        <v>423</v>
      </c>
      <c r="AG2427" s="2" t="s">
        <v>423</v>
      </c>
      <c r="AH2427" s="2" t="s">
        <v>424</v>
      </c>
      <c r="AI2427" s="2"/>
      <c r="AJ2427" s="2" t="s">
        <v>138</v>
      </c>
      <c r="AK2427" s="2" t="s">
        <v>103</v>
      </c>
      <c r="AL2427" s="2" t="s">
        <v>103</v>
      </c>
      <c r="AM2427" s="2" t="s">
        <v>139</v>
      </c>
      <c r="AN2427" s="2" t="s">
        <v>991</v>
      </c>
      <c r="AO2427" s="22">
        <v>0</v>
      </c>
      <c r="AP2427" s="22">
        <v>0</v>
      </c>
      <c r="AQ2427" s="22">
        <v>0</v>
      </c>
      <c r="AR2427" s="22">
        <v>0</v>
      </c>
      <c r="AS2427" s="25">
        <v>42000</v>
      </c>
      <c r="AT2427" s="25">
        <v>0</v>
      </c>
      <c r="AU2427" s="25">
        <v>53245</v>
      </c>
      <c r="AV2427" s="25">
        <v>0</v>
      </c>
      <c r="AW2427" s="25">
        <v>42000</v>
      </c>
      <c r="AX2427" s="25">
        <v>53245</v>
      </c>
      <c r="AY2427" s="25">
        <v>11245</v>
      </c>
    </row>
    <row r="2428" spans="2:51" hidden="1">
      <c r="B2428" s="5" t="s">
        <v>17</v>
      </c>
      <c r="C2428" s="2" t="s">
        <v>107</v>
      </c>
      <c r="D2428" s="2"/>
      <c r="E2428" s="2"/>
      <c r="F2428" s="2"/>
      <c r="G2428" s="3">
        <v>46260</v>
      </c>
      <c r="H2428" s="2" t="s">
        <v>10177</v>
      </c>
      <c r="I2428" s="3">
        <v>46260</v>
      </c>
      <c r="J2428" s="2" t="s">
        <v>10178</v>
      </c>
      <c r="K2428" s="2" t="s">
        <v>208</v>
      </c>
      <c r="L2428" s="2"/>
      <c r="M2428" s="2" t="s">
        <v>90</v>
      </c>
      <c r="N2428" s="3"/>
      <c r="O2428" s="2"/>
      <c r="P2428" s="2"/>
      <c r="Q2428" s="2" t="s">
        <v>719</v>
      </c>
      <c r="R2428" s="2"/>
      <c r="S2428" s="2"/>
      <c r="T2428" s="3">
        <v>46260</v>
      </c>
      <c r="U2428" s="2" t="s">
        <v>10179</v>
      </c>
      <c r="V2428" s="2"/>
      <c r="W2428" s="2" t="s">
        <v>10180</v>
      </c>
      <c r="X2428" s="2" t="s">
        <v>91</v>
      </c>
      <c r="Y2428" s="2" t="s">
        <v>936</v>
      </c>
      <c r="Z2428" s="2" t="s">
        <v>92</v>
      </c>
      <c r="AA2428" s="2" t="s">
        <v>90</v>
      </c>
      <c r="AB2428" s="2"/>
      <c r="AC2428" s="2" t="s">
        <v>114</v>
      </c>
      <c r="AD2428" s="2">
        <v>1</v>
      </c>
      <c r="AE2428" s="2" t="s">
        <v>422</v>
      </c>
      <c r="AF2428" s="2" t="s">
        <v>423</v>
      </c>
      <c r="AG2428" s="2" t="s">
        <v>423</v>
      </c>
      <c r="AH2428" s="2" t="s">
        <v>424</v>
      </c>
      <c r="AI2428" s="2"/>
      <c r="AJ2428" s="2" t="s">
        <v>232</v>
      </c>
      <c r="AK2428" s="2" t="s">
        <v>5</v>
      </c>
      <c r="AL2428" s="2" t="s">
        <v>5</v>
      </c>
      <c r="AM2428" s="2" t="s">
        <v>178</v>
      </c>
      <c r="AN2428" s="2"/>
      <c r="AO2428" s="22">
        <v>0</v>
      </c>
      <c r="AP2428" s="22">
        <v>0</v>
      </c>
      <c r="AQ2428" s="22">
        <v>0</v>
      </c>
      <c r="AR2428" s="22">
        <v>0</v>
      </c>
      <c r="AS2428" s="25">
        <v>32000</v>
      </c>
      <c r="AT2428" s="25">
        <v>0</v>
      </c>
      <c r="AU2428" s="25">
        <v>39364</v>
      </c>
      <c r="AV2428" s="25">
        <v>0</v>
      </c>
      <c r="AW2428" s="25">
        <v>32000</v>
      </c>
      <c r="AX2428" s="25">
        <v>39364</v>
      </c>
      <c r="AY2428" s="25">
        <v>7364</v>
      </c>
    </row>
    <row r="2429" spans="2:51" hidden="1">
      <c r="B2429" s="5" t="s">
        <v>18</v>
      </c>
      <c r="C2429" s="2" t="s">
        <v>99</v>
      </c>
      <c r="D2429" s="2" t="s">
        <v>100</v>
      </c>
      <c r="E2429" s="2"/>
      <c r="F2429" s="2"/>
      <c r="G2429" s="3">
        <v>46261</v>
      </c>
      <c r="H2429" s="2" t="s">
        <v>10181</v>
      </c>
      <c r="I2429" s="3">
        <v>46261</v>
      </c>
      <c r="J2429" s="2" t="s">
        <v>10182</v>
      </c>
      <c r="K2429" s="2"/>
      <c r="L2429" s="2"/>
      <c r="M2429" s="2" t="s">
        <v>90</v>
      </c>
      <c r="N2429" s="3"/>
      <c r="O2429" s="2"/>
      <c r="P2429" s="2"/>
      <c r="Q2429" s="2" t="s">
        <v>537</v>
      </c>
      <c r="R2429" s="2" t="s">
        <v>537</v>
      </c>
      <c r="S2429" s="2"/>
      <c r="T2429" s="3"/>
      <c r="U2429" s="2"/>
      <c r="V2429" s="2"/>
      <c r="W2429" s="2" t="s">
        <v>10183</v>
      </c>
      <c r="X2429" s="2" t="s">
        <v>113</v>
      </c>
      <c r="Y2429" s="2" t="s">
        <v>163</v>
      </c>
      <c r="Z2429" s="2" t="s">
        <v>92</v>
      </c>
      <c r="AA2429" s="2" t="s">
        <v>90</v>
      </c>
      <c r="AB2429" s="2"/>
      <c r="AC2429" s="2" t="s">
        <v>114</v>
      </c>
      <c r="AD2429" s="2">
        <v>1</v>
      </c>
      <c r="AE2429" s="2" t="s">
        <v>110</v>
      </c>
      <c r="AF2429" s="2" t="s">
        <v>111</v>
      </c>
      <c r="AG2429" s="2" t="s">
        <v>103</v>
      </c>
      <c r="AH2429" s="2" t="s">
        <v>104</v>
      </c>
      <c r="AI2429" s="2" t="s">
        <v>381</v>
      </c>
      <c r="AJ2429" s="2" t="s">
        <v>97</v>
      </c>
      <c r="AK2429" s="2" t="s">
        <v>14</v>
      </c>
      <c r="AL2429" s="2" t="s">
        <v>14</v>
      </c>
      <c r="AM2429" s="2" t="s">
        <v>98</v>
      </c>
      <c r="AN2429" s="2"/>
      <c r="AO2429" s="22">
        <v>0</v>
      </c>
      <c r="AP2429" s="22">
        <v>0</v>
      </c>
      <c r="AQ2429" s="22">
        <v>0</v>
      </c>
      <c r="AR2429" s="22">
        <v>0</v>
      </c>
      <c r="AS2429" s="25">
        <v>41350</v>
      </c>
      <c r="AT2429" s="25">
        <v>0</v>
      </c>
      <c r="AU2429" s="25">
        <v>50636</v>
      </c>
      <c r="AV2429" s="25">
        <v>0</v>
      </c>
      <c r="AW2429" s="25">
        <v>41350</v>
      </c>
      <c r="AX2429" s="25">
        <v>50636</v>
      </c>
      <c r="AY2429" s="25">
        <v>9286</v>
      </c>
    </row>
    <row r="2430" spans="2:51" hidden="1">
      <c r="B2430" s="5" t="s">
        <v>18</v>
      </c>
      <c r="C2430" s="2" t="s">
        <v>99</v>
      </c>
      <c r="D2430" s="2" t="s">
        <v>100</v>
      </c>
      <c r="E2430" s="2"/>
      <c r="F2430" s="2"/>
      <c r="G2430" s="3">
        <v>46261</v>
      </c>
      <c r="H2430" s="2" t="s">
        <v>10184</v>
      </c>
      <c r="I2430" s="3">
        <v>46261</v>
      </c>
      <c r="J2430" s="2" t="s">
        <v>10185</v>
      </c>
      <c r="K2430" s="2"/>
      <c r="L2430" s="2"/>
      <c r="M2430" s="2" t="s">
        <v>90</v>
      </c>
      <c r="N2430" s="3"/>
      <c r="O2430" s="2" t="s">
        <v>10186</v>
      </c>
      <c r="P2430" s="2"/>
      <c r="Q2430" s="2" t="s">
        <v>34</v>
      </c>
      <c r="R2430" s="2" t="s">
        <v>34</v>
      </c>
      <c r="S2430" s="2"/>
      <c r="T2430" s="3"/>
      <c r="U2430" s="2"/>
      <c r="V2430" s="2"/>
      <c r="W2430" s="2" t="s">
        <v>568</v>
      </c>
      <c r="X2430" s="2" t="s">
        <v>113</v>
      </c>
      <c r="Y2430" s="2" t="s">
        <v>569</v>
      </c>
      <c r="Z2430" s="2" t="s">
        <v>92</v>
      </c>
      <c r="AA2430" s="2" t="s">
        <v>90</v>
      </c>
      <c r="AB2430" s="2"/>
      <c r="AC2430" s="2" t="s">
        <v>114</v>
      </c>
      <c r="AD2430" s="2">
        <v>1</v>
      </c>
      <c r="AE2430" s="2" t="s">
        <v>212</v>
      </c>
      <c r="AF2430" s="2" t="s">
        <v>213</v>
      </c>
      <c r="AG2430" s="2" t="s">
        <v>103</v>
      </c>
      <c r="AH2430" s="2" t="s">
        <v>214</v>
      </c>
      <c r="AI2430" s="2" t="s">
        <v>215</v>
      </c>
      <c r="AJ2430" s="2" t="s">
        <v>254</v>
      </c>
      <c r="AK2430" s="2" t="s">
        <v>126</v>
      </c>
      <c r="AL2430" s="2" t="s">
        <v>126</v>
      </c>
      <c r="AM2430" s="2" t="s">
        <v>132</v>
      </c>
      <c r="AN2430" s="2"/>
      <c r="AO2430" s="22">
        <v>0</v>
      </c>
      <c r="AP2430" s="22">
        <v>0</v>
      </c>
      <c r="AQ2430" s="22">
        <v>0</v>
      </c>
      <c r="AR2430" s="22">
        <v>0</v>
      </c>
      <c r="AS2430" s="25">
        <v>15000</v>
      </c>
      <c r="AT2430" s="25">
        <v>0</v>
      </c>
      <c r="AU2430" s="25">
        <v>20237</v>
      </c>
      <c r="AV2430" s="25">
        <v>0</v>
      </c>
      <c r="AW2430" s="25">
        <v>15000</v>
      </c>
      <c r="AX2430" s="25">
        <v>20237</v>
      </c>
      <c r="AY2430" s="25">
        <v>5237</v>
      </c>
    </row>
    <row r="2431" spans="2:51" hidden="1">
      <c r="B2431" s="5" t="s">
        <v>18</v>
      </c>
      <c r="C2431" s="2" t="s">
        <v>99</v>
      </c>
      <c r="D2431" s="2"/>
      <c r="E2431" s="2"/>
      <c r="F2431" s="2"/>
      <c r="G2431" s="3">
        <v>46261</v>
      </c>
      <c r="H2431" s="2" t="s">
        <v>10187</v>
      </c>
      <c r="I2431" s="3">
        <v>46261</v>
      </c>
      <c r="J2431" s="2" t="s">
        <v>10188</v>
      </c>
      <c r="K2431" s="2"/>
      <c r="L2431" s="2"/>
      <c r="M2431" s="2" t="s">
        <v>90</v>
      </c>
      <c r="N2431" s="3"/>
      <c r="O2431" s="2" t="s">
        <v>10189</v>
      </c>
      <c r="P2431" s="2"/>
      <c r="Q2431" s="2" t="s">
        <v>34</v>
      </c>
      <c r="R2431" s="2" t="s">
        <v>34</v>
      </c>
      <c r="S2431" s="2"/>
      <c r="T2431" s="3"/>
      <c r="U2431" s="2"/>
      <c r="V2431" s="2"/>
      <c r="W2431" s="2" t="s">
        <v>1278</v>
      </c>
      <c r="X2431" s="2" t="s">
        <v>91</v>
      </c>
      <c r="Y2431" s="2" t="s">
        <v>383</v>
      </c>
      <c r="Z2431" s="2" t="s">
        <v>92</v>
      </c>
      <c r="AA2431" s="2" t="s">
        <v>90</v>
      </c>
      <c r="AB2431" s="2"/>
      <c r="AC2431" s="2" t="s">
        <v>114</v>
      </c>
      <c r="AD2431" s="2">
        <v>1</v>
      </c>
      <c r="AE2431" s="2" t="s">
        <v>212</v>
      </c>
      <c r="AF2431" s="2" t="s">
        <v>213</v>
      </c>
      <c r="AG2431" s="2" t="s">
        <v>103</v>
      </c>
      <c r="AH2431" s="2" t="s">
        <v>214</v>
      </c>
      <c r="AI2431" s="2" t="s">
        <v>215</v>
      </c>
      <c r="AJ2431" s="2" t="s">
        <v>179</v>
      </c>
      <c r="AK2431" s="2" t="s">
        <v>8</v>
      </c>
      <c r="AL2431" s="2" t="s">
        <v>8</v>
      </c>
      <c r="AM2431" s="2" t="s">
        <v>712</v>
      </c>
      <c r="AN2431" s="2"/>
      <c r="AO2431" s="22">
        <v>0</v>
      </c>
      <c r="AP2431" s="22">
        <v>0</v>
      </c>
      <c r="AQ2431" s="22">
        <v>0</v>
      </c>
      <c r="AR2431" s="22">
        <v>0</v>
      </c>
      <c r="AS2431" s="25">
        <v>23000</v>
      </c>
      <c r="AT2431" s="25">
        <v>0</v>
      </c>
      <c r="AU2431" s="25">
        <v>31617</v>
      </c>
      <c r="AV2431" s="25">
        <v>0</v>
      </c>
      <c r="AW2431" s="25">
        <v>23000</v>
      </c>
      <c r="AX2431" s="25">
        <v>31617</v>
      </c>
      <c r="AY2431" s="25">
        <v>8617</v>
      </c>
    </row>
    <row r="2432" spans="2:51" hidden="1">
      <c r="B2432" s="5" t="s">
        <v>18</v>
      </c>
      <c r="C2432" s="2" t="s">
        <v>99</v>
      </c>
      <c r="D2432" s="2"/>
      <c r="E2432" s="2"/>
      <c r="F2432" s="2"/>
      <c r="G2432" s="3">
        <v>46261</v>
      </c>
      <c r="H2432" s="2" t="s">
        <v>10190</v>
      </c>
      <c r="I2432" s="3">
        <v>46261</v>
      </c>
      <c r="J2432" s="2" t="s">
        <v>10191</v>
      </c>
      <c r="K2432" s="2"/>
      <c r="L2432" s="2"/>
      <c r="M2432" s="2" t="s">
        <v>90</v>
      </c>
      <c r="N2432" s="3"/>
      <c r="O2432" s="2"/>
      <c r="P2432" s="2"/>
      <c r="Q2432" s="2" t="s">
        <v>30</v>
      </c>
      <c r="R2432" s="2" t="s">
        <v>30</v>
      </c>
      <c r="S2432" s="2"/>
      <c r="T2432" s="3"/>
      <c r="U2432" s="2"/>
      <c r="V2432" s="2"/>
      <c r="W2432" s="2" t="s">
        <v>10192</v>
      </c>
      <c r="X2432" s="2" t="s">
        <v>113</v>
      </c>
      <c r="Y2432" s="2" t="s">
        <v>1376</v>
      </c>
      <c r="Z2432" s="2" t="s">
        <v>92</v>
      </c>
      <c r="AA2432" s="2" t="s">
        <v>90</v>
      </c>
      <c r="AB2432" s="2"/>
      <c r="AC2432" s="2" t="s">
        <v>114</v>
      </c>
      <c r="AD2432" s="2">
        <v>1</v>
      </c>
      <c r="AE2432" s="2" t="s">
        <v>212</v>
      </c>
      <c r="AF2432" s="2" t="s">
        <v>213</v>
      </c>
      <c r="AG2432" s="2" t="s">
        <v>103</v>
      </c>
      <c r="AH2432" s="2" t="s">
        <v>214</v>
      </c>
      <c r="AI2432" s="2" t="s">
        <v>215</v>
      </c>
      <c r="AJ2432" s="2" t="s">
        <v>231</v>
      </c>
      <c r="AK2432" s="2" t="s">
        <v>207</v>
      </c>
      <c r="AL2432" s="2" t="s">
        <v>207</v>
      </c>
      <c r="AM2432" s="2" t="s">
        <v>10193</v>
      </c>
      <c r="AN2432" s="2"/>
      <c r="AO2432" s="22">
        <v>0</v>
      </c>
      <c r="AP2432" s="22">
        <v>0</v>
      </c>
      <c r="AQ2432" s="22">
        <v>0</v>
      </c>
      <c r="AR2432" s="22">
        <v>0</v>
      </c>
      <c r="AS2432" s="25">
        <v>36360</v>
      </c>
      <c r="AT2432" s="25">
        <v>0</v>
      </c>
      <c r="AU2432" s="25">
        <v>38600</v>
      </c>
      <c r="AV2432" s="25">
        <v>0</v>
      </c>
      <c r="AW2432" s="25">
        <v>36360</v>
      </c>
      <c r="AX2432" s="25">
        <v>38600</v>
      </c>
      <c r="AY2432" s="25">
        <v>2240</v>
      </c>
    </row>
    <row r="2433" spans="2:51" hidden="1">
      <c r="B2433" s="5" t="s">
        <v>18</v>
      </c>
      <c r="C2433" s="2" t="s">
        <v>99</v>
      </c>
      <c r="D2433" s="2"/>
      <c r="E2433" s="2"/>
      <c r="F2433" s="2"/>
      <c r="G2433" s="3">
        <v>46261</v>
      </c>
      <c r="H2433" s="2" t="s">
        <v>10194</v>
      </c>
      <c r="I2433" s="3">
        <v>46261</v>
      </c>
      <c r="J2433" s="2" t="s">
        <v>10195</v>
      </c>
      <c r="K2433" s="2"/>
      <c r="L2433" s="2"/>
      <c r="M2433" s="2" t="s">
        <v>90</v>
      </c>
      <c r="N2433" s="3"/>
      <c r="O2433" s="2"/>
      <c r="P2433" s="2"/>
      <c r="Q2433" s="2" t="s">
        <v>30</v>
      </c>
      <c r="R2433" s="2" t="s">
        <v>30</v>
      </c>
      <c r="S2433" s="2"/>
      <c r="T2433" s="3"/>
      <c r="U2433" s="2"/>
      <c r="V2433" s="2"/>
      <c r="W2433" s="2" t="s">
        <v>4474</v>
      </c>
      <c r="X2433" s="2" t="s">
        <v>91</v>
      </c>
      <c r="Y2433" s="2" t="s">
        <v>383</v>
      </c>
      <c r="Z2433" s="2" t="s">
        <v>92</v>
      </c>
      <c r="AA2433" s="2" t="s">
        <v>90</v>
      </c>
      <c r="AB2433" s="2"/>
      <c r="AC2433" s="2" t="s">
        <v>114</v>
      </c>
      <c r="AD2433" s="2">
        <v>1</v>
      </c>
      <c r="AE2433" s="2" t="s">
        <v>1361</v>
      </c>
      <c r="AF2433" s="2" t="s">
        <v>1362</v>
      </c>
      <c r="AG2433" s="2" t="s">
        <v>116</v>
      </c>
      <c r="AH2433" s="2" t="s">
        <v>4</v>
      </c>
      <c r="AI2433" s="2"/>
      <c r="AJ2433" s="2" t="s">
        <v>179</v>
      </c>
      <c r="AK2433" s="2" t="s">
        <v>8</v>
      </c>
      <c r="AL2433" s="2" t="s">
        <v>8</v>
      </c>
      <c r="AM2433" s="2" t="s">
        <v>1060</v>
      </c>
      <c r="AN2433" s="2"/>
      <c r="AO2433" s="22">
        <v>0</v>
      </c>
      <c r="AP2433" s="22">
        <v>0</v>
      </c>
      <c r="AQ2433" s="22">
        <v>0</v>
      </c>
      <c r="AR2433" s="22">
        <v>0</v>
      </c>
      <c r="AS2433" s="25">
        <v>24000</v>
      </c>
      <c r="AT2433" s="25">
        <v>0</v>
      </c>
      <c r="AU2433" s="25">
        <v>30000</v>
      </c>
      <c r="AV2433" s="25">
        <v>0</v>
      </c>
      <c r="AW2433" s="25">
        <v>24000</v>
      </c>
      <c r="AX2433" s="25">
        <v>30000</v>
      </c>
      <c r="AY2433" s="25">
        <v>6000</v>
      </c>
    </row>
    <row r="2434" spans="2:51" hidden="1">
      <c r="B2434" s="5" t="s">
        <v>18</v>
      </c>
      <c r="C2434" s="2" t="s">
        <v>99</v>
      </c>
      <c r="D2434" s="2" t="s">
        <v>100</v>
      </c>
      <c r="E2434" s="2"/>
      <c r="F2434" s="2"/>
      <c r="G2434" s="3">
        <v>46261</v>
      </c>
      <c r="H2434" s="2" t="s">
        <v>10196</v>
      </c>
      <c r="I2434" s="3">
        <v>46261</v>
      </c>
      <c r="J2434" s="2" t="s">
        <v>10197</v>
      </c>
      <c r="K2434" s="2"/>
      <c r="L2434" s="2"/>
      <c r="M2434" s="2" t="s">
        <v>90</v>
      </c>
      <c r="N2434" s="3"/>
      <c r="O2434" s="2"/>
      <c r="P2434" s="2"/>
      <c r="Q2434" s="2" t="s">
        <v>26</v>
      </c>
      <c r="R2434" s="2" t="s">
        <v>26</v>
      </c>
      <c r="S2434" s="2"/>
      <c r="T2434" s="3"/>
      <c r="U2434" s="2"/>
      <c r="V2434" s="2"/>
      <c r="W2434" s="2" t="s">
        <v>192</v>
      </c>
      <c r="X2434" s="2" t="s">
        <v>151</v>
      </c>
      <c r="Y2434" s="2" t="s">
        <v>193</v>
      </c>
      <c r="Z2434" s="2" t="s">
        <v>92</v>
      </c>
      <c r="AA2434" s="2" t="s">
        <v>90</v>
      </c>
      <c r="AB2434" s="2"/>
      <c r="AC2434" s="2" t="s">
        <v>114</v>
      </c>
      <c r="AD2434" s="2">
        <v>1</v>
      </c>
      <c r="AE2434" s="2" t="s">
        <v>692</v>
      </c>
      <c r="AF2434" s="2" t="s">
        <v>693</v>
      </c>
      <c r="AG2434" s="2" t="s">
        <v>103</v>
      </c>
      <c r="AH2434" s="2" t="s">
        <v>2</v>
      </c>
      <c r="AI2434" s="2" t="s">
        <v>699</v>
      </c>
      <c r="AJ2434" s="2" t="s">
        <v>123</v>
      </c>
      <c r="AK2434" s="2" t="s">
        <v>13</v>
      </c>
      <c r="AL2434" s="2" t="s">
        <v>13</v>
      </c>
      <c r="AM2434" s="2" t="s">
        <v>10198</v>
      </c>
      <c r="AN2434" s="2" t="s">
        <v>10199</v>
      </c>
      <c r="AO2434" s="22">
        <v>0</v>
      </c>
      <c r="AP2434" s="22">
        <v>0</v>
      </c>
      <c r="AQ2434" s="22">
        <v>0</v>
      </c>
      <c r="AR2434" s="22">
        <v>0</v>
      </c>
      <c r="AS2434" s="25">
        <v>23000</v>
      </c>
      <c r="AT2434" s="25">
        <v>0</v>
      </c>
      <c r="AU2434" s="25">
        <v>25247</v>
      </c>
      <c r="AV2434" s="25">
        <v>0</v>
      </c>
      <c r="AW2434" s="25">
        <v>23000</v>
      </c>
      <c r="AX2434" s="25">
        <v>25247</v>
      </c>
      <c r="AY2434" s="25">
        <v>2247</v>
      </c>
    </row>
    <row r="2435" spans="2:51" hidden="1">
      <c r="B2435" s="5" t="s">
        <v>18</v>
      </c>
      <c r="C2435" s="2" t="s">
        <v>99</v>
      </c>
      <c r="D2435" s="2"/>
      <c r="E2435" s="2"/>
      <c r="F2435" s="2"/>
      <c r="G2435" s="3">
        <v>46261</v>
      </c>
      <c r="H2435" s="2" t="s">
        <v>10200</v>
      </c>
      <c r="I2435" s="3">
        <v>46261</v>
      </c>
      <c r="J2435" s="2" t="s">
        <v>10201</v>
      </c>
      <c r="K2435" s="2"/>
      <c r="L2435" s="2"/>
      <c r="M2435" s="2" t="s">
        <v>90</v>
      </c>
      <c r="N2435" s="3"/>
      <c r="O2435" s="2" t="s">
        <v>10202</v>
      </c>
      <c r="P2435" s="2"/>
      <c r="Q2435" s="2" t="s">
        <v>32</v>
      </c>
      <c r="R2435" s="2" t="s">
        <v>32</v>
      </c>
      <c r="S2435" s="2"/>
      <c r="T2435" s="3">
        <v>46261</v>
      </c>
      <c r="U2435" s="2" t="s">
        <v>10203</v>
      </c>
      <c r="V2435" s="2"/>
      <c r="W2435" s="2" t="s">
        <v>2751</v>
      </c>
      <c r="X2435" s="2" t="s">
        <v>91</v>
      </c>
      <c r="Y2435" s="2" t="s">
        <v>2752</v>
      </c>
      <c r="Z2435" s="2" t="s">
        <v>92</v>
      </c>
      <c r="AA2435" s="2" t="s">
        <v>90</v>
      </c>
      <c r="AB2435" s="2"/>
      <c r="AC2435" s="2" t="s">
        <v>114</v>
      </c>
      <c r="AD2435" s="2">
        <v>1</v>
      </c>
      <c r="AE2435" s="2" t="s">
        <v>1273</v>
      </c>
      <c r="AF2435" s="2" t="s">
        <v>1274</v>
      </c>
      <c r="AG2435" s="2" t="s">
        <v>103</v>
      </c>
      <c r="AH2435" s="2" t="s">
        <v>214</v>
      </c>
      <c r="AI2435" s="2" t="s">
        <v>1275</v>
      </c>
      <c r="AJ2435" s="2" t="s">
        <v>979</v>
      </c>
      <c r="AK2435" s="2" t="s">
        <v>980</v>
      </c>
      <c r="AL2435" s="2" t="s">
        <v>980</v>
      </c>
      <c r="AM2435" s="2" t="s">
        <v>981</v>
      </c>
      <c r="AN2435" s="2"/>
      <c r="AO2435" s="22">
        <v>0</v>
      </c>
      <c r="AP2435" s="22">
        <v>0</v>
      </c>
      <c r="AQ2435" s="22">
        <v>0</v>
      </c>
      <c r="AR2435" s="22">
        <v>0</v>
      </c>
      <c r="AS2435" s="25">
        <v>65000</v>
      </c>
      <c r="AT2435" s="25">
        <v>0</v>
      </c>
      <c r="AU2435" s="25">
        <v>74319</v>
      </c>
      <c r="AV2435" s="25">
        <v>0</v>
      </c>
      <c r="AW2435" s="25">
        <v>65000</v>
      </c>
      <c r="AX2435" s="25">
        <v>74319</v>
      </c>
      <c r="AY2435" s="25">
        <v>9319</v>
      </c>
    </row>
    <row r="2436" spans="2:51" hidden="1">
      <c r="B2436" s="5" t="s">
        <v>18</v>
      </c>
      <c r="C2436" s="2" t="s">
        <v>99</v>
      </c>
      <c r="D2436" s="2" t="s">
        <v>100</v>
      </c>
      <c r="E2436" s="2"/>
      <c r="F2436" s="2"/>
      <c r="G2436" s="3">
        <v>46261</v>
      </c>
      <c r="H2436" s="2" t="s">
        <v>10204</v>
      </c>
      <c r="I2436" s="3">
        <v>46261</v>
      </c>
      <c r="J2436" s="2" t="s">
        <v>10205</v>
      </c>
      <c r="K2436" s="2"/>
      <c r="L2436" s="2"/>
      <c r="M2436" s="2" t="s">
        <v>90</v>
      </c>
      <c r="N2436" s="3"/>
      <c r="O2436" s="2" t="s">
        <v>10206</v>
      </c>
      <c r="P2436" s="2"/>
      <c r="Q2436" s="2" t="s">
        <v>24</v>
      </c>
      <c r="R2436" s="2" t="s">
        <v>24</v>
      </c>
      <c r="S2436" s="2"/>
      <c r="T2436" s="3"/>
      <c r="U2436" s="2"/>
      <c r="V2436" s="2"/>
      <c r="W2436" s="2" t="s">
        <v>687</v>
      </c>
      <c r="X2436" s="2" t="s">
        <v>91</v>
      </c>
      <c r="Y2436" s="2" t="s">
        <v>519</v>
      </c>
      <c r="Z2436" s="2" t="s">
        <v>92</v>
      </c>
      <c r="AA2436" s="2" t="s">
        <v>90</v>
      </c>
      <c r="AB2436" s="2"/>
      <c r="AC2436" s="2" t="s">
        <v>114</v>
      </c>
      <c r="AD2436" s="2">
        <v>1</v>
      </c>
      <c r="AE2436" s="2" t="s">
        <v>105</v>
      </c>
      <c r="AF2436" s="2" t="s">
        <v>484</v>
      </c>
      <c r="AG2436" s="2" t="s">
        <v>103</v>
      </c>
      <c r="AH2436" s="2" t="s">
        <v>106</v>
      </c>
      <c r="AI2436" s="2" t="s">
        <v>119</v>
      </c>
      <c r="AJ2436" s="2" t="s">
        <v>808</v>
      </c>
      <c r="AK2436" s="2" t="s">
        <v>809</v>
      </c>
      <c r="AL2436" s="2" t="s">
        <v>129</v>
      </c>
      <c r="AM2436" s="2" t="s">
        <v>150</v>
      </c>
      <c r="AN2436" s="2"/>
      <c r="AO2436" s="22">
        <v>0</v>
      </c>
      <c r="AP2436" s="22">
        <v>0</v>
      </c>
      <c r="AQ2436" s="22">
        <v>0</v>
      </c>
      <c r="AR2436" s="22">
        <v>0</v>
      </c>
      <c r="AS2436" s="25">
        <v>40200</v>
      </c>
      <c r="AT2436" s="25">
        <v>0</v>
      </c>
      <c r="AU2436" s="25">
        <v>43649</v>
      </c>
      <c r="AV2436" s="25">
        <v>0</v>
      </c>
      <c r="AW2436" s="25">
        <v>40200</v>
      </c>
      <c r="AX2436" s="25">
        <v>43649</v>
      </c>
      <c r="AY2436" s="25">
        <v>3449</v>
      </c>
    </row>
    <row r="2437" spans="2:51" hidden="1">
      <c r="B2437" s="5" t="s">
        <v>18</v>
      </c>
      <c r="C2437" s="2" t="s">
        <v>99</v>
      </c>
      <c r="D2437" s="2"/>
      <c r="E2437" s="2"/>
      <c r="F2437" s="2"/>
      <c r="G2437" s="3">
        <v>46261</v>
      </c>
      <c r="H2437" s="2" t="s">
        <v>10207</v>
      </c>
      <c r="I2437" s="3">
        <v>46261</v>
      </c>
      <c r="J2437" s="2" t="s">
        <v>10208</v>
      </c>
      <c r="K2437" s="2"/>
      <c r="L2437" s="2"/>
      <c r="M2437" s="2" t="s">
        <v>90</v>
      </c>
      <c r="N2437" s="3"/>
      <c r="O2437" s="2" t="s">
        <v>10209</v>
      </c>
      <c r="P2437" s="2"/>
      <c r="Q2437" s="2" t="s">
        <v>34</v>
      </c>
      <c r="R2437" s="2" t="s">
        <v>34</v>
      </c>
      <c r="S2437" s="2"/>
      <c r="T2437" s="3"/>
      <c r="U2437" s="2"/>
      <c r="V2437" s="2"/>
      <c r="W2437" s="2" t="s">
        <v>10210</v>
      </c>
      <c r="X2437" s="2" t="s">
        <v>91</v>
      </c>
      <c r="Y2437" s="2" t="s">
        <v>383</v>
      </c>
      <c r="Z2437" s="2" t="s">
        <v>92</v>
      </c>
      <c r="AA2437" s="2" t="s">
        <v>90</v>
      </c>
      <c r="AB2437" s="2"/>
      <c r="AC2437" s="2" t="s">
        <v>114</v>
      </c>
      <c r="AD2437" s="2">
        <v>1</v>
      </c>
      <c r="AE2437" s="2" t="s">
        <v>212</v>
      </c>
      <c r="AF2437" s="2" t="s">
        <v>213</v>
      </c>
      <c r="AG2437" s="2" t="s">
        <v>103</v>
      </c>
      <c r="AH2437" s="2" t="s">
        <v>214</v>
      </c>
      <c r="AI2437" s="2" t="s">
        <v>215</v>
      </c>
      <c r="AJ2437" s="2" t="s">
        <v>179</v>
      </c>
      <c r="AK2437" s="2" t="s">
        <v>8</v>
      </c>
      <c r="AL2437" s="2" t="s">
        <v>8</v>
      </c>
      <c r="AM2437" s="2" t="s">
        <v>712</v>
      </c>
      <c r="AN2437" s="2"/>
      <c r="AO2437" s="22">
        <v>0</v>
      </c>
      <c r="AP2437" s="22">
        <v>0</v>
      </c>
      <c r="AQ2437" s="22">
        <v>0</v>
      </c>
      <c r="AR2437" s="22">
        <v>0</v>
      </c>
      <c r="AS2437" s="25">
        <v>23000</v>
      </c>
      <c r="AT2437" s="25">
        <v>0</v>
      </c>
      <c r="AU2437" s="25">
        <v>31617</v>
      </c>
      <c r="AV2437" s="25">
        <v>0</v>
      </c>
      <c r="AW2437" s="25">
        <v>23000</v>
      </c>
      <c r="AX2437" s="25">
        <v>31617</v>
      </c>
      <c r="AY2437" s="25">
        <v>8617</v>
      </c>
    </row>
    <row r="2438" spans="2:51" hidden="1">
      <c r="B2438" s="5" t="s">
        <v>18</v>
      </c>
      <c r="C2438" s="2" t="s">
        <v>99</v>
      </c>
      <c r="D2438" s="2" t="s">
        <v>100</v>
      </c>
      <c r="E2438" s="2"/>
      <c r="F2438" s="2"/>
      <c r="G2438" s="3">
        <v>46261</v>
      </c>
      <c r="H2438" s="2" t="s">
        <v>10211</v>
      </c>
      <c r="I2438" s="3">
        <v>46261</v>
      </c>
      <c r="J2438" s="2" t="s">
        <v>10212</v>
      </c>
      <c r="K2438" s="2"/>
      <c r="L2438" s="2"/>
      <c r="M2438" s="2" t="s">
        <v>90</v>
      </c>
      <c r="N2438" s="3"/>
      <c r="O2438" s="2" t="s">
        <v>10213</v>
      </c>
      <c r="P2438" s="2"/>
      <c r="Q2438" s="2" t="s">
        <v>26</v>
      </c>
      <c r="R2438" s="2" t="s">
        <v>26</v>
      </c>
      <c r="S2438" s="2"/>
      <c r="T2438" s="3"/>
      <c r="U2438" s="2"/>
      <c r="V2438" s="2"/>
      <c r="W2438" s="2" t="s">
        <v>579</v>
      </c>
      <c r="X2438" s="2" t="s">
        <v>91</v>
      </c>
      <c r="Y2438" s="2" t="s">
        <v>519</v>
      </c>
      <c r="Z2438" s="2" t="s">
        <v>92</v>
      </c>
      <c r="AA2438" s="2" t="s">
        <v>90</v>
      </c>
      <c r="AB2438" s="2"/>
      <c r="AC2438" s="2" t="s">
        <v>93</v>
      </c>
      <c r="AD2438" s="2">
        <v>1</v>
      </c>
      <c r="AE2438" s="2" t="s">
        <v>692</v>
      </c>
      <c r="AF2438" s="2" t="s">
        <v>693</v>
      </c>
      <c r="AG2438" s="2" t="s">
        <v>103</v>
      </c>
      <c r="AH2438" s="2" t="s">
        <v>2</v>
      </c>
      <c r="AI2438" s="2" t="s">
        <v>699</v>
      </c>
      <c r="AJ2438" s="2" t="s">
        <v>731</v>
      </c>
      <c r="AK2438" s="2" t="s">
        <v>732</v>
      </c>
      <c r="AL2438" s="2" t="s">
        <v>103</v>
      </c>
      <c r="AM2438" s="2" t="s">
        <v>169</v>
      </c>
      <c r="AN2438" s="2"/>
      <c r="AO2438" s="22">
        <v>0</v>
      </c>
      <c r="AP2438" s="22">
        <v>0</v>
      </c>
      <c r="AQ2438" s="22">
        <v>0</v>
      </c>
      <c r="AR2438" s="22">
        <v>0</v>
      </c>
      <c r="AS2438" s="25">
        <v>5000</v>
      </c>
      <c r="AT2438" s="25">
        <v>0</v>
      </c>
      <c r="AU2438" s="25">
        <v>5545</v>
      </c>
      <c r="AV2438" s="25">
        <v>0</v>
      </c>
      <c r="AW2438" s="25">
        <v>5000</v>
      </c>
      <c r="AX2438" s="25">
        <v>5545</v>
      </c>
      <c r="AY2438" s="25">
        <v>545</v>
      </c>
    </row>
    <row r="2439" spans="2:51" hidden="1">
      <c r="B2439" s="5" t="s">
        <v>18</v>
      </c>
      <c r="C2439" s="2" t="s">
        <v>99</v>
      </c>
      <c r="D2439" s="2" t="s">
        <v>100</v>
      </c>
      <c r="E2439" s="2"/>
      <c r="F2439" s="2"/>
      <c r="G2439" s="3">
        <v>46261</v>
      </c>
      <c r="H2439" s="2" t="s">
        <v>10214</v>
      </c>
      <c r="I2439" s="3">
        <v>46261</v>
      </c>
      <c r="J2439" s="2" t="s">
        <v>10215</v>
      </c>
      <c r="K2439" s="2"/>
      <c r="L2439" s="2"/>
      <c r="M2439" s="2" t="s">
        <v>90</v>
      </c>
      <c r="N2439" s="3"/>
      <c r="O2439" s="2" t="s">
        <v>10216</v>
      </c>
      <c r="P2439" s="2"/>
      <c r="Q2439" s="2" t="s">
        <v>26</v>
      </c>
      <c r="R2439" s="2" t="s">
        <v>26</v>
      </c>
      <c r="S2439" s="2"/>
      <c r="T2439" s="3"/>
      <c r="U2439" s="2"/>
      <c r="V2439" s="2"/>
      <c r="W2439" s="2" t="s">
        <v>815</v>
      </c>
      <c r="X2439" s="2" t="s">
        <v>91</v>
      </c>
      <c r="Y2439" s="2" t="s">
        <v>519</v>
      </c>
      <c r="Z2439" s="2" t="s">
        <v>92</v>
      </c>
      <c r="AA2439" s="2" t="s">
        <v>90</v>
      </c>
      <c r="AB2439" s="2"/>
      <c r="AC2439" s="2" t="s">
        <v>93</v>
      </c>
      <c r="AD2439" s="2">
        <v>1</v>
      </c>
      <c r="AE2439" s="2" t="s">
        <v>692</v>
      </c>
      <c r="AF2439" s="2" t="s">
        <v>693</v>
      </c>
      <c r="AG2439" s="2" t="s">
        <v>103</v>
      </c>
      <c r="AH2439" s="2" t="s">
        <v>2</v>
      </c>
      <c r="AI2439" s="2" t="s">
        <v>699</v>
      </c>
      <c r="AJ2439" s="2" t="s">
        <v>731</v>
      </c>
      <c r="AK2439" s="2" t="s">
        <v>732</v>
      </c>
      <c r="AL2439" s="2" t="s">
        <v>103</v>
      </c>
      <c r="AM2439" s="2" t="s">
        <v>169</v>
      </c>
      <c r="AN2439" s="2"/>
      <c r="AO2439" s="22">
        <v>0</v>
      </c>
      <c r="AP2439" s="22">
        <v>0</v>
      </c>
      <c r="AQ2439" s="22">
        <v>0</v>
      </c>
      <c r="AR2439" s="22">
        <v>0</v>
      </c>
      <c r="AS2439" s="25">
        <v>5000</v>
      </c>
      <c r="AT2439" s="25">
        <v>0</v>
      </c>
      <c r="AU2439" s="25">
        <v>5545</v>
      </c>
      <c r="AV2439" s="25">
        <v>0</v>
      </c>
      <c r="AW2439" s="25">
        <v>5000</v>
      </c>
      <c r="AX2439" s="25">
        <v>5545</v>
      </c>
      <c r="AY2439" s="25">
        <v>545</v>
      </c>
    </row>
    <row r="2440" spans="2:51" hidden="1">
      <c r="B2440" s="5" t="s">
        <v>18</v>
      </c>
      <c r="C2440" s="2" t="s">
        <v>99</v>
      </c>
      <c r="D2440" s="2"/>
      <c r="E2440" s="2" t="s">
        <v>2806</v>
      </c>
      <c r="F2440" s="2"/>
      <c r="G2440" s="3">
        <v>46261</v>
      </c>
      <c r="H2440" s="2" t="s">
        <v>10217</v>
      </c>
      <c r="I2440" s="3">
        <v>46261</v>
      </c>
      <c r="J2440" s="2" t="s">
        <v>10218</v>
      </c>
      <c r="K2440" s="2"/>
      <c r="L2440" s="2"/>
      <c r="M2440" s="2" t="s">
        <v>90</v>
      </c>
      <c r="N2440" s="3"/>
      <c r="O2440" s="2" t="s">
        <v>10219</v>
      </c>
      <c r="P2440" s="2"/>
      <c r="Q2440" s="2" t="s">
        <v>24</v>
      </c>
      <c r="R2440" s="2" t="s">
        <v>24</v>
      </c>
      <c r="S2440" s="2"/>
      <c r="T2440" s="3"/>
      <c r="U2440" s="2"/>
      <c r="V2440" s="2"/>
      <c r="W2440" s="2" t="s">
        <v>7646</v>
      </c>
      <c r="X2440" s="2" t="s">
        <v>1178</v>
      </c>
      <c r="Y2440" s="2" t="s">
        <v>519</v>
      </c>
      <c r="Z2440" s="2" t="s">
        <v>92</v>
      </c>
      <c r="AA2440" s="2" t="s">
        <v>90</v>
      </c>
      <c r="AB2440" s="2"/>
      <c r="AC2440" s="2" t="s">
        <v>114</v>
      </c>
      <c r="AD2440" s="2">
        <v>1</v>
      </c>
      <c r="AE2440" s="2" t="s">
        <v>105</v>
      </c>
      <c r="AF2440" s="2" t="s">
        <v>484</v>
      </c>
      <c r="AG2440" s="2" t="s">
        <v>103</v>
      </c>
      <c r="AH2440" s="2" t="s">
        <v>106</v>
      </c>
      <c r="AI2440" s="2" t="s">
        <v>119</v>
      </c>
      <c r="AJ2440" s="2" t="s">
        <v>808</v>
      </c>
      <c r="AK2440" s="2" t="s">
        <v>809</v>
      </c>
      <c r="AL2440" s="2" t="s">
        <v>129</v>
      </c>
      <c r="AM2440" s="2" t="s">
        <v>150</v>
      </c>
      <c r="AN2440" s="2"/>
      <c r="AO2440" s="22">
        <v>0</v>
      </c>
      <c r="AP2440" s="22">
        <v>0</v>
      </c>
      <c r="AQ2440" s="22">
        <v>0</v>
      </c>
      <c r="AR2440" s="22">
        <v>0</v>
      </c>
      <c r="AS2440" s="25">
        <v>38500</v>
      </c>
      <c r="AT2440" s="25">
        <v>0</v>
      </c>
      <c r="AU2440" s="25">
        <v>43649</v>
      </c>
      <c r="AV2440" s="25">
        <v>0</v>
      </c>
      <c r="AW2440" s="25">
        <v>38500</v>
      </c>
      <c r="AX2440" s="25">
        <v>43649</v>
      </c>
      <c r="AY2440" s="25">
        <v>5149</v>
      </c>
    </row>
    <row r="2441" spans="2:51" hidden="1">
      <c r="B2441" s="5" t="s">
        <v>18</v>
      </c>
      <c r="C2441" s="2" t="s">
        <v>99</v>
      </c>
      <c r="D2441" s="2"/>
      <c r="E2441" s="2" t="s">
        <v>2436</v>
      </c>
      <c r="F2441" s="2"/>
      <c r="G2441" s="3">
        <v>46261</v>
      </c>
      <c r="H2441" s="2" t="s">
        <v>10220</v>
      </c>
      <c r="I2441" s="3">
        <v>46261</v>
      </c>
      <c r="J2441" s="2" t="s">
        <v>10221</v>
      </c>
      <c r="K2441" s="2"/>
      <c r="L2441" s="2"/>
      <c r="M2441" s="2" t="s">
        <v>90</v>
      </c>
      <c r="N2441" s="3"/>
      <c r="O2441" s="2" t="s">
        <v>10222</v>
      </c>
      <c r="P2441" s="2"/>
      <c r="Q2441" s="2" t="s">
        <v>24</v>
      </c>
      <c r="R2441" s="2" t="s">
        <v>24</v>
      </c>
      <c r="S2441" s="2"/>
      <c r="T2441" s="3"/>
      <c r="U2441" s="2"/>
      <c r="V2441" s="2"/>
      <c r="W2441" s="2" t="s">
        <v>491</v>
      </c>
      <c r="X2441" s="2" t="s">
        <v>118</v>
      </c>
      <c r="Y2441" s="2" t="s">
        <v>519</v>
      </c>
      <c r="Z2441" s="2" t="s">
        <v>92</v>
      </c>
      <c r="AA2441" s="2" t="s">
        <v>90</v>
      </c>
      <c r="AB2441" s="2"/>
      <c r="AC2441" s="2" t="s">
        <v>93</v>
      </c>
      <c r="AD2441" s="2">
        <v>1</v>
      </c>
      <c r="AE2441" s="2" t="s">
        <v>105</v>
      </c>
      <c r="AF2441" s="2" t="s">
        <v>484</v>
      </c>
      <c r="AG2441" s="2" t="s">
        <v>103</v>
      </c>
      <c r="AH2441" s="2" t="s">
        <v>106</v>
      </c>
      <c r="AI2441" s="2" t="s">
        <v>119</v>
      </c>
      <c r="AJ2441" s="2" t="s">
        <v>120</v>
      </c>
      <c r="AK2441" s="2" t="s">
        <v>121</v>
      </c>
      <c r="AL2441" s="2" t="s">
        <v>103</v>
      </c>
      <c r="AM2441" s="2" t="s">
        <v>122</v>
      </c>
      <c r="AN2441" s="2"/>
      <c r="AO2441" s="22">
        <v>0</v>
      </c>
      <c r="AP2441" s="22">
        <v>0</v>
      </c>
      <c r="AQ2441" s="22">
        <v>0</v>
      </c>
      <c r="AR2441" s="22">
        <v>0</v>
      </c>
      <c r="AS2441" s="25">
        <v>15500</v>
      </c>
      <c r="AT2441" s="25">
        <v>0</v>
      </c>
      <c r="AU2441" s="25">
        <v>16776</v>
      </c>
      <c r="AV2441" s="25">
        <v>0</v>
      </c>
      <c r="AW2441" s="25">
        <v>15500</v>
      </c>
      <c r="AX2441" s="25">
        <v>16776</v>
      </c>
      <c r="AY2441" s="25">
        <v>1276</v>
      </c>
    </row>
    <row r="2442" spans="2:51" hidden="1">
      <c r="B2442" s="5" t="s">
        <v>18</v>
      </c>
      <c r="C2442" s="2" t="s">
        <v>107</v>
      </c>
      <c r="D2442" s="2" t="s">
        <v>100</v>
      </c>
      <c r="E2442" s="2"/>
      <c r="F2442" s="2" t="s">
        <v>88</v>
      </c>
      <c r="G2442" s="3">
        <v>46261</v>
      </c>
      <c r="H2442" s="2" t="s">
        <v>10223</v>
      </c>
      <c r="I2442" s="3">
        <v>46261</v>
      </c>
      <c r="J2442" s="2" t="s">
        <v>10224</v>
      </c>
      <c r="K2442" s="2"/>
      <c r="L2442" s="2"/>
      <c r="M2442" s="2" t="s">
        <v>90</v>
      </c>
      <c r="N2442" s="3"/>
      <c r="O2442" s="2"/>
      <c r="P2442" s="2"/>
      <c r="Q2442" s="2" t="s">
        <v>537</v>
      </c>
      <c r="R2442" s="2" t="s">
        <v>537</v>
      </c>
      <c r="S2442" s="2"/>
      <c r="T2442" s="3"/>
      <c r="U2442" s="2"/>
      <c r="V2442" s="2"/>
      <c r="W2442" s="2" t="s">
        <v>755</v>
      </c>
      <c r="X2442" s="2" t="s">
        <v>261</v>
      </c>
      <c r="Y2442" s="2" t="s">
        <v>665</v>
      </c>
      <c r="Z2442" s="2" t="s">
        <v>92</v>
      </c>
      <c r="AA2442" s="2" t="s">
        <v>90</v>
      </c>
      <c r="AB2442" s="2"/>
      <c r="AC2442" s="2" t="s">
        <v>93</v>
      </c>
      <c r="AD2442" s="2">
        <v>1</v>
      </c>
      <c r="AE2442" s="2" t="s">
        <v>108</v>
      </c>
      <c r="AF2442" s="2" t="s">
        <v>109</v>
      </c>
      <c r="AG2442" s="2" t="s">
        <v>103</v>
      </c>
      <c r="AH2442" s="2" t="s">
        <v>106</v>
      </c>
      <c r="AI2442" s="2" t="s">
        <v>109</v>
      </c>
      <c r="AJ2442" s="2" t="s">
        <v>110</v>
      </c>
      <c r="AK2442" s="2" t="s">
        <v>111</v>
      </c>
      <c r="AL2442" s="2" t="s">
        <v>103</v>
      </c>
      <c r="AM2442" s="2" t="s">
        <v>104</v>
      </c>
      <c r="AN2442" s="2" t="s">
        <v>10225</v>
      </c>
      <c r="AO2442" s="22">
        <v>0</v>
      </c>
      <c r="AP2442" s="22">
        <v>0</v>
      </c>
      <c r="AQ2442" s="22">
        <v>0</v>
      </c>
      <c r="AR2442" s="22">
        <v>0</v>
      </c>
      <c r="AS2442" s="25">
        <v>8500</v>
      </c>
      <c r="AT2442" s="25">
        <v>0</v>
      </c>
      <c r="AU2442" s="25">
        <v>9220.81</v>
      </c>
      <c r="AV2442" s="25">
        <v>0</v>
      </c>
      <c r="AW2442" s="25">
        <v>8500</v>
      </c>
      <c r="AX2442" s="25">
        <v>9220.81</v>
      </c>
      <c r="AY2442" s="25">
        <v>720.81</v>
      </c>
    </row>
    <row r="2443" spans="2:51" hidden="1">
      <c r="B2443" s="5" t="s">
        <v>18</v>
      </c>
      <c r="C2443" s="2" t="s">
        <v>99</v>
      </c>
      <c r="D2443" s="2" t="s">
        <v>100</v>
      </c>
      <c r="E2443" s="2"/>
      <c r="F2443" s="2"/>
      <c r="G2443" s="3">
        <v>46261</v>
      </c>
      <c r="H2443" s="2" t="s">
        <v>10226</v>
      </c>
      <c r="I2443" s="3">
        <v>46261</v>
      </c>
      <c r="J2443" s="2" t="s">
        <v>10227</v>
      </c>
      <c r="K2443" s="2"/>
      <c r="L2443" s="2"/>
      <c r="M2443" s="2" t="s">
        <v>90</v>
      </c>
      <c r="N2443" s="3"/>
      <c r="O2443" s="2" t="s">
        <v>10228</v>
      </c>
      <c r="P2443" s="2"/>
      <c r="Q2443" s="2" t="s">
        <v>24</v>
      </c>
      <c r="R2443" s="2" t="s">
        <v>24</v>
      </c>
      <c r="S2443" s="2"/>
      <c r="T2443" s="3"/>
      <c r="U2443" s="2"/>
      <c r="V2443" s="2"/>
      <c r="W2443" s="2" t="s">
        <v>598</v>
      </c>
      <c r="X2443" s="2" t="s">
        <v>91</v>
      </c>
      <c r="Y2443" s="2" t="s">
        <v>519</v>
      </c>
      <c r="Z2443" s="2" t="s">
        <v>92</v>
      </c>
      <c r="AA2443" s="2" t="s">
        <v>90</v>
      </c>
      <c r="AB2443" s="2"/>
      <c r="AC2443" s="2" t="s">
        <v>114</v>
      </c>
      <c r="AD2443" s="2">
        <v>1</v>
      </c>
      <c r="AE2443" s="2" t="s">
        <v>105</v>
      </c>
      <c r="AF2443" s="2" t="s">
        <v>484</v>
      </c>
      <c r="AG2443" s="2" t="s">
        <v>103</v>
      </c>
      <c r="AH2443" s="2" t="s">
        <v>106</v>
      </c>
      <c r="AI2443" s="2" t="s">
        <v>119</v>
      </c>
      <c r="AJ2443" s="2" t="s">
        <v>808</v>
      </c>
      <c r="AK2443" s="2" t="s">
        <v>809</v>
      </c>
      <c r="AL2443" s="2" t="s">
        <v>129</v>
      </c>
      <c r="AM2443" s="2" t="s">
        <v>150</v>
      </c>
      <c r="AN2443" s="2"/>
      <c r="AO2443" s="22">
        <v>0</v>
      </c>
      <c r="AP2443" s="22">
        <v>0</v>
      </c>
      <c r="AQ2443" s="22">
        <v>0</v>
      </c>
      <c r="AR2443" s="22">
        <v>0</v>
      </c>
      <c r="AS2443" s="25">
        <v>38500</v>
      </c>
      <c r="AT2443" s="25">
        <v>0</v>
      </c>
      <c r="AU2443" s="25">
        <v>43649</v>
      </c>
      <c r="AV2443" s="25">
        <v>0</v>
      </c>
      <c r="AW2443" s="25">
        <v>38500</v>
      </c>
      <c r="AX2443" s="25">
        <v>43649</v>
      </c>
      <c r="AY2443" s="25">
        <v>5149</v>
      </c>
    </row>
    <row r="2444" spans="2:51" hidden="1">
      <c r="B2444" s="5" t="s">
        <v>18</v>
      </c>
      <c r="C2444" s="2" t="s">
        <v>99</v>
      </c>
      <c r="D2444" s="2"/>
      <c r="E2444" s="2"/>
      <c r="F2444" s="2"/>
      <c r="G2444" s="3">
        <v>46261</v>
      </c>
      <c r="H2444" s="2" t="s">
        <v>10229</v>
      </c>
      <c r="I2444" s="3">
        <v>46261</v>
      </c>
      <c r="J2444" s="2" t="s">
        <v>10230</v>
      </c>
      <c r="K2444" s="2"/>
      <c r="L2444" s="2"/>
      <c r="M2444" s="2" t="s">
        <v>90</v>
      </c>
      <c r="N2444" s="3"/>
      <c r="O2444" s="2"/>
      <c r="P2444" s="2"/>
      <c r="Q2444" s="2" t="s">
        <v>30</v>
      </c>
      <c r="R2444" s="2" t="s">
        <v>30</v>
      </c>
      <c r="S2444" s="2"/>
      <c r="T2444" s="3"/>
      <c r="U2444" s="2"/>
      <c r="V2444" s="2"/>
      <c r="W2444" s="2" t="s">
        <v>9694</v>
      </c>
      <c r="X2444" s="2" t="s">
        <v>91</v>
      </c>
      <c r="Y2444" s="2" t="s">
        <v>383</v>
      </c>
      <c r="Z2444" s="2" t="s">
        <v>92</v>
      </c>
      <c r="AA2444" s="2" t="s">
        <v>90</v>
      </c>
      <c r="AB2444" s="2"/>
      <c r="AC2444" s="2" t="s">
        <v>114</v>
      </c>
      <c r="AD2444" s="2">
        <v>1</v>
      </c>
      <c r="AE2444" s="2" t="s">
        <v>212</v>
      </c>
      <c r="AF2444" s="2" t="s">
        <v>213</v>
      </c>
      <c r="AG2444" s="2" t="s">
        <v>103</v>
      </c>
      <c r="AH2444" s="2" t="s">
        <v>214</v>
      </c>
      <c r="AI2444" s="2" t="s">
        <v>215</v>
      </c>
      <c r="AJ2444" s="2" t="s">
        <v>179</v>
      </c>
      <c r="AK2444" s="2" t="s">
        <v>8</v>
      </c>
      <c r="AL2444" s="2" t="s">
        <v>8</v>
      </c>
      <c r="AM2444" s="2" t="s">
        <v>712</v>
      </c>
      <c r="AN2444" s="2"/>
      <c r="AO2444" s="22">
        <v>0</v>
      </c>
      <c r="AP2444" s="22">
        <v>0</v>
      </c>
      <c r="AQ2444" s="22">
        <v>0</v>
      </c>
      <c r="AR2444" s="22">
        <v>0</v>
      </c>
      <c r="AS2444" s="25">
        <v>23000</v>
      </c>
      <c r="AT2444" s="25">
        <v>0</v>
      </c>
      <c r="AU2444" s="25">
        <v>31617</v>
      </c>
      <c r="AV2444" s="25">
        <v>0</v>
      </c>
      <c r="AW2444" s="25">
        <v>23000</v>
      </c>
      <c r="AX2444" s="25">
        <v>31617</v>
      </c>
      <c r="AY2444" s="25">
        <v>8617</v>
      </c>
    </row>
    <row r="2445" spans="2:51" hidden="1">
      <c r="B2445" s="5" t="s">
        <v>20</v>
      </c>
      <c r="C2445" s="2" t="s">
        <v>144</v>
      </c>
      <c r="D2445" s="2"/>
      <c r="E2445" s="2"/>
      <c r="F2445" s="2"/>
      <c r="G2445" s="3">
        <v>46261</v>
      </c>
      <c r="H2445" s="2" t="s">
        <v>10231</v>
      </c>
      <c r="I2445" s="3">
        <v>46261</v>
      </c>
      <c r="J2445" s="2" t="s">
        <v>10232</v>
      </c>
      <c r="K2445" s="2"/>
      <c r="L2445" s="2"/>
      <c r="M2445" s="2" t="s">
        <v>90</v>
      </c>
      <c r="N2445" s="3"/>
      <c r="O2445" s="2"/>
      <c r="P2445" s="2"/>
      <c r="Q2445" s="2" t="s">
        <v>10233</v>
      </c>
      <c r="R2445" s="2" t="s">
        <v>10233</v>
      </c>
      <c r="S2445" s="2" t="s">
        <v>10233</v>
      </c>
      <c r="T2445" s="3">
        <v>46261</v>
      </c>
      <c r="U2445" s="2" t="s">
        <v>10234</v>
      </c>
      <c r="V2445" s="2" t="s">
        <v>10235</v>
      </c>
      <c r="W2445" s="2" t="s">
        <v>948</v>
      </c>
      <c r="X2445" s="2" t="s">
        <v>113</v>
      </c>
      <c r="Y2445" s="2" t="s">
        <v>221</v>
      </c>
      <c r="Z2445" s="2" t="s">
        <v>92</v>
      </c>
      <c r="AA2445" s="2" t="s">
        <v>90</v>
      </c>
      <c r="AB2445" s="2"/>
      <c r="AC2445" s="2" t="s">
        <v>114</v>
      </c>
      <c r="AD2445" s="2">
        <v>1</v>
      </c>
      <c r="AE2445" s="2" t="s">
        <v>384</v>
      </c>
      <c r="AF2445" s="2" t="s">
        <v>384</v>
      </c>
      <c r="AG2445" s="2" t="s">
        <v>103</v>
      </c>
      <c r="AH2445" s="2" t="s">
        <v>384</v>
      </c>
      <c r="AI2445" s="2"/>
      <c r="AJ2445" s="2" t="s">
        <v>258</v>
      </c>
      <c r="AK2445" s="2" t="s">
        <v>258</v>
      </c>
      <c r="AL2445" s="2" t="s">
        <v>129</v>
      </c>
      <c r="AM2445" s="2" t="s">
        <v>223</v>
      </c>
      <c r="AN2445" s="2"/>
      <c r="AO2445" s="22">
        <v>0</v>
      </c>
      <c r="AP2445" s="22">
        <v>0</v>
      </c>
      <c r="AQ2445" s="22">
        <v>0</v>
      </c>
      <c r="AR2445" s="22">
        <v>0</v>
      </c>
      <c r="AS2445" s="25">
        <v>14452</v>
      </c>
      <c r="AT2445" s="25">
        <v>0</v>
      </c>
      <c r="AU2445" s="25">
        <v>16055</v>
      </c>
      <c r="AV2445" s="25">
        <v>0</v>
      </c>
      <c r="AW2445" s="25">
        <v>14452</v>
      </c>
      <c r="AX2445" s="25">
        <v>16055</v>
      </c>
      <c r="AY2445" s="25">
        <v>1603</v>
      </c>
    </row>
    <row r="2446" spans="2:51" hidden="1">
      <c r="B2446" s="5" t="s">
        <v>20</v>
      </c>
      <c r="C2446" s="2" t="s">
        <v>144</v>
      </c>
      <c r="D2446" s="2"/>
      <c r="E2446" s="2"/>
      <c r="F2446" s="2"/>
      <c r="G2446" s="3">
        <v>46261</v>
      </c>
      <c r="H2446" s="2" t="s">
        <v>10236</v>
      </c>
      <c r="I2446" s="3">
        <v>46261</v>
      </c>
      <c r="J2446" s="2" t="s">
        <v>10237</v>
      </c>
      <c r="K2446" s="2"/>
      <c r="L2446" s="2"/>
      <c r="M2446" s="2" t="s">
        <v>90</v>
      </c>
      <c r="N2446" s="3"/>
      <c r="O2446" s="2"/>
      <c r="P2446" s="2"/>
      <c r="Q2446" s="2" t="s">
        <v>33</v>
      </c>
      <c r="R2446" s="2" t="s">
        <v>33</v>
      </c>
      <c r="S2446" s="2" t="s">
        <v>33</v>
      </c>
      <c r="T2446" s="3">
        <v>46261</v>
      </c>
      <c r="U2446" s="2" t="s">
        <v>10238</v>
      </c>
      <c r="V2446" s="2" t="s">
        <v>10239</v>
      </c>
      <c r="W2446" s="2" t="s">
        <v>716</v>
      </c>
      <c r="X2446" s="2" t="s">
        <v>113</v>
      </c>
      <c r="Y2446" s="2" t="s">
        <v>221</v>
      </c>
      <c r="Z2446" s="2" t="s">
        <v>92</v>
      </c>
      <c r="AA2446" s="2" t="s">
        <v>90</v>
      </c>
      <c r="AB2446" s="2"/>
      <c r="AC2446" s="2" t="s">
        <v>93</v>
      </c>
      <c r="AD2446" s="2">
        <v>1</v>
      </c>
      <c r="AE2446" s="2" t="s">
        <v>583</v>
      </c>
      <c r="AF2446" s="2" t="s">
        <v>583</v>
      </c>
      <c r="AG2446" s="2" t="s">
        <v>129</v>
      </c>
      <c r="AH2446" s="2" t="s">
        <v>150</v>
      </c>
      <c r="AI2446" s="2" t="s">
        <v>584</v>
      </c>
      <c r="AJ2446" s="2" t="s">
        <v>217</v>
      </c>
      <c r="AK2446" s="2" t="s">
        <v>218</v>
      </c>
      <c r="AL2446" s="2" t="s">
        <v>129</v>
      </c>
      <c r="AM2446" s="2" t="s">
        <v>219</v>
      </c>
      <c r="AN2446" s="2" t="s">
        <v>419</v>
      </c>
      <c r="AO2446" s="22">
        <v>0</v>
      </c>
      <c r="AP2446" s="22">
        <v>0</v>
      </c>
      <c r="AQ2446" s="22">
        <v>0</v>
      </c>
      <c r="AR2446" s="22">
        <v>0</v>
      </c>
      <c r="AS2446" s="25">
        <v>11900</v>
      </c>
      <c r="AT2446" s="25">
        <v>0</v>
      </c>
      <c r="AU2446" s="25">
        <v>13447</v>
      </c>
      <c r="AV2446" s="25">
        <v>0</v>
      </c>
      <c r="AW2446" s="25">
        <v>11900</v>
      </c>
      <c r="AX2446" s="25">
        <v>13447</v>
      </c>
      <c r="AY2446" s="25">
        <v>1547</v>
      </c>
    </row>
    <row r="2447" spans="2:51" hidden="1">
      <c r="B2447" s="5" t="s">
        <v>20</v>
      </c>
      <c r="C2447" s="2" t="s">
        <v>144</v>
      </c>
      <c r="D2447" s="2"/>
      <c r="E2447" s="2"/>
      <c r="F2447" s="2"/>
      <c r="G2447" s="3">
        <v>46261</v>
      </c>
      <c r="H2447" s="2" t="s">
        <v>10240</v>
      </c>
      <c r="I2447" s="3">
        <v>46261</v>
      </c>
      <c r="J2447" s="2" t="s">
        <v>10241</v>
      </c>
      <c r="K2447" s="2"/>
      <c r="L2447" s="2"/>
      <c r="M2447" s="2" t="s">
        <v>90</v>
      </c>
      <c r="N2447" s="3"/>
      <c r="O2447" s="2"/>
      <c r="P2447" s="2"/>
      <c r="Q2447" s="2" t="s">
        <v>33</v>
      </c>
      <c r="R2447" s="2" t="s">
        <v>33</v>
      </c>
      <c r="S2447" s="2" t="s">
        <v>33</v>
      </c>
      <c r="T2447" s="3">
        <v>46261</v>
      </c>
      <c r="U2447" s="2" t="s">
        <v>10242</v>
      </c>
      <c r="V2447" s="2" t="s">
        <v>10243</v>
      </c>
      <c r="W2447" s="2" t="s">
        <v>7282</v>
      </c>
      <c r="X2447" s="2" t="s">
        <v>2130</v>
      </c>
      <c r="Y2447" s="2" t="s">
        <v>221</v>
      </c>
      <c r="Z2447" s="2" t="s">
        <v>92</v>
      </c>
      <c r="AA2447" s="2" t="s">
        <v>90</v>
      </c>
      <c r="AB2447" s="2"/>
      <c r="AC2447" s="2" t="s">
        <v>114</v>
      </c>
      <c r="AD2447" s="2">
        <v>1</v>
      </c>
      <c r="AE2447" s="2" t="s">
        <v>10244</v>
      </c>
      <c r="AF2447" s="2" t="s">
        <v>10245</v>
      </c>
      <c r="AG2447" s="2" t="s">
        <v>13</v>
      </c>
      <c r="AH2447" s="2" t="s">
        <v>154</v>
      </c>
      <c r="AI2447" s="2" t="s">
        <v>10246</v>
      </c>
      <c r="AJ2447" s="2" t="s">
        <v>217</v>
      </c>
      <c r="AK2447" s="2" t="s">
        <v>218</v>
      </c>
      <c r="AL2447" s="2" t="s">
        <v>129</v>
      </c>
      <c r="AM2447" s="2" t="s">
        <v>219</v>
      </c>
      <c r="AN2447" s="2" t="s">
        <v>419</v>
      </c>
      <c r="AO2447" s="22">
        <v>0</v>
      </c>
      <c r="AP2447" s="22">
        <v>0</v>
      </c>
      <c r="AQ2447" s="22">
        <v>0</v>
      </c>
      <c r="AR2447" s="22">
        <v>0</v>
      </c>
      <c r="AS2447" s="25">
        <v>40734</v>
      </c>
      <c r="AT2447" s="25">
        <v>0</v>
      </c>
      <c r="AU2447" s="25">
        <v>42332</v>
      </c>
      <c r="AV2447" s="25">
        <v>0</v>
      </c>
      <c r="AW2447" s="25">
        <v>40734</v>
      </c>
      <c r="AX2447" s="25">
        <v>42332</v>
      </c>
      <c r="AY2447" s="25">
        <v>1598</v>
      </c>
    </row>
    <row r="2448" spans="2:51" hidden="1">
      <c r="B2448" s="5" t="s">
        <v>20</v>
      </c>
      <c r="C2448" s="2" t="s">
        <v>144</v>
      </c>
      <c r="D2448" s="2" t="s">
        <v>100</v>
      </c>
      <c r="E2448" s="2"/>
      <c r="F2448" s="2"/>
      <c r="G2448" s="3">
        <v>46261</v>
      </c>
      <c r="H2448" s="2" t="s">
        <v>10247</v>
      </c>
      <c r="I2448" s="3">
        <v>46261</v>
      </c>
      <c r="J2448" s="2" t="s">
        <v>10248</v>
      </c>
      <c r="K2448" s="2"/>
      <c r="L2448" s="2"/>
      <c r="M2448" s="2" t="s">
        <v>90</v>
      </c>
      <c r="N2448" s="3"/>
      <c r="O2448" s="2"/>
      <c r="P2448" s="2"/>
      <c r="Q2448" s="2" t="s">
        <v>29</v>
      </c>
      <c r="R2448" s="2" t="s">
        <v>29</v>
      </c>
      <c r="S2448" s="2" t="s">
        <v>29</v>
      </c>
      <c r="T2448" s="3">
        <v>46261</v>
      </c>
      <c r="U2448" s="2" t="s">
        <v>10249</v>
      </c>
      <c r="V2448" s="2" t="s">
        <v>10250</v>
      </c>
      <c r="W2448" s="2" t="s">
        <v>1793</v>
      </c>
      <c r="X2448" s="2" t="s">
        <v>113</v>
      </c>
      <c r="Y2448" s="2" t="s">
        <v>547</v>
      </c>
      <c r="Z2448" s="2" t="s">
        <v>92</v>
      </c>
      <c r="AA2448" s="2" t="s">
        <v>90</v>
      </c>
      <c r="AB2448" s="2"/>
      <c r="AC2448" s="2" t="s">
        <v>114</v>
      </c>
      <c r="AD2448" s="2">
        <v>1</v>
      </c>
      <c r="AE2448" s="2" t="s">
        <v>352</v>
      </c>
      <c r="AF2448" s="2" t="s">
        <v>352</v>
      </c>
      <c r="AG2448" s="2" t="s">
        <v>103</v>
      </c>
      <c r="AH2448" s="2"/>
      <c r="AI2448" s="2"/>
      <c r="AJ2448" s="2" t="s">
        <v>123</v>
      </c>
      <c r="AK2448" s="2" t="s">
        <v>13</v>
      </c>
      <c r="AL2448" s="2" t="s">
        <v>13</v>
      </c>
      <c r="AM2448" s="2" t="s">
        <v>124</v>
      </c>
      <c r="AN2448" s="2"/>
      <c r="AO2448" s="22">
        <v>0</v>
      </c>
      <c r="AP2448" s="22">
        <v>0</v>
      </c>
      <c r="AQ2448" s="22">
        <v>0</v>
      </c>
      <c r="AR2448" s="22">
        <v>0</v>
      </c>
      <c r="AS2448" s="25">
        <v>27000</v>
      </c>
      <c r="AT2448" s="25">
        <v>0</v>
      </c>
      <c r="AU2448" s="25">
        <v>35454</v>
      </c>
      <c r="AV2448" s="25">
        <v>0</v>
      </c>
      <c r="AW2448" s="25">
        <v>27000</v>
      </c>
      <c r="AX2448" s="25">
        <v>35454</v>
      </c>
      <c r="AY2448" s="25">
        <v>8454</v>
      </c>
    </row>
    <row r="2449" spans="2:51" hidden="1">
      <c r="B2449" s="5" t="s">
        <v>20</v>
      </c>
      <c r="C2449" s="2" t="s">
        <v>144</v>
      </c>
      <c r="D2449" s="2"/>
      <c r="E2449" s="2"/>
      <c r="F2449" s="2"/>
      <c r="G2449" s="3">
        <v>46261</v>
      </c>
      <c r="H2449" s="2" t="s">
        <v>10251</v>
      </c>
      <c r="I2449" s="3">
        <v>46261</v>
      </c>
      <c r="J2449" s="2" t="s">
        <v>10252</v>
      </c>
      <c r="K2449" s="2"/>
      <c r="L2449" s="2"/>
      <c r="M2449" s="2" t="s">
        <v>90</v>
      </c>
      <c r="N2449" s="3"/>
      <c r="O2449" s="2"/>
      <c r="P2449" s="2"/>
      <c r="Q2449" s="2" t="s">
        <v>27</v>
      </c>
      <c r="R2449" s="2" t="s">
        <v>27</v>
      </c>
      <c r="S2449" s="2" t="s">
        <v>27</v>
      </c>
      <c r="T2449" s="3">
        <v>46261</v>
      </c>
      <c r="U2449" s="2" t="s">
        <v>10253</v>
      </c>
      <c r="V2449" s="2" t="s">
        <v>10254</v>
      </c>
      <c r="W2449" s="2" t="s">
        <v>918</v>
      </c>
      <c r="X2449" s="2" t="s">
        <v>113</v>
      </c>
      <c r="Y2449" s="2" t="s">
        <v>356</v>
      </c>
      <c r="Z2449" s="2" t="s">
        <v>92</v>
      </c>
      <c r="AA2449" s="2" t="s">
        <v>90</v>
      </c>
      <c r="AB2449" s="2"/>
      <c r="AC2449" s="2" t="s">
        <v>114</v>
      </c>
      <c r="AD2449" s="2">
        <v>1</v>
      </c>
      <c r="AE2449" s="2" t="s">
        <v>352</v>
      </c>
      <c r="AF2449" s="2" t="s">
        <v>352</v>
      </c>
      <c r="AG2449" s="2" t="s">
        <v>103</v>
      </c>
      <c r="AH2449" s="2"/>
      <c r="AI2449" s="2"/>
      <c r="AJ2449" s="2" t="s">
        <v>259</v>
      </c>
      <c r="AK2449" s="2" t="s">
        <v>259</v>
      </c>
      <c r="AL2449" s="2" t="s">
        <v>129</v>
      </c>
      <c r="AM2449" s="2" t="s">
        <v>150</v>
      </c>
      <c r="AN2449" s="2"/>
      <c r="AO2449" s="22">
        <v>0</v>
      </c>
      <c r="AP2449" s="22">
        <v>0</v>
      </c>
      <c r="AQ2449" s="22">
        <v>0</v>
      </c>
      <c r="AR2449" s="22">
        <v>0</v>
      </c>
      <c r="AS2449" s="25">
        <v>8700</v>
      </c>
      <c r="AT2449" s="25">
        <v>0</v>
      </c>
      <c r="AU2449" s="25">
        <v>10276</v>
      </c>
      <c r="AV2449" s="25">
        <v>0</v>
      </c>
      <c r="AW2449" s="25">
        <v>8700</v>
      </c>
      <c r="AX2449" s="25">
        <v>10276</v>
      </c>
      <c r="AY2449" s="25">
        <v>1576</v>
      </c>
    </row>
    <row r="2450" spans="2:51" hidden="1">
      <c r="B2450" s="5" t="s">
        <v>20</v>
      </c>
      <c r="C2450" s="2" t="s">
        <v>144</v>
      </c>
      <c r="D2450" s="2"/>
      <c r="E2450" s="2"/>
      <c r="F2450" s="2"/>
      <c r="G2450" s="3">
        <v>46261</v>
      </c>
      <c r="H2450" s="2" t="s">
        <v>10255</v>
      </c>
      <c r="I2450" s="3">
        <v>46261</v>
      </c>
      <c r="J2450" s="2" t="s">
        <v>10256</v>
      </c>
      <c r="K2450" s="2"/>
      <c r="L2450" s="2"/>
      <c r="M2450" s="2" t="s">
        <v>90</v>
      </c>
      <c r="N2450" s="3"/>
      <c r="O2450" s="2"/>
      <c r="P2450" s="2"/>
      <c r="Q2450" s="2" t="s">
        <v>27</v>
      </c>
      <c r="R2450" s="2" t="s">
        <v>27</v>
      </c>
      <c r="S2450" s="2" t="s">
        <v>27</v>
      </c>
      <c r="T2450" s="3">
        <v>46261</v>
      </c>
      <c r="U2450" s="2" t="s">
        <v>10257</v>
      </c>
      <c r="V2450" s="2" t="s">
        <v>10254</v>
      </c>
      <c r="W2450" s="2" t="s">
        <v>889</v>
      </c>
      <c r="X2450" s="2" t="s">
        <v>113</v>
      </c>
      <c r="Y2450" s="2" t="s">
        <v>356</v>
      </c>
      <c r="Z2450" s="2" t="s">
        <v>92</v>
      </c>
      <c r="AA2450" s="2" t="s">
        <v>90</v>
      </c>
      <c r="AB2450" s="2"/>
      <c r="AC2450" s="2" t="s">
        <v>114</v>
      </c>
      <c r="AD2450" s="2">
        <v>1</v>
      </c>
      <c r="AE2450" s="2" t="s">
        <v>352</v>
      </c>
      <c r="AF2450" s="2" t="s">
        <v>352</v>
      </c>
      <c r="AG2450" s="2" t="s">
        <v>103</v>
      </c>
      <c r="AH2450" s="2"/>
      <c r="AI2450" s="2"/>
      <c r="AJ2450" s="2" t="s">
        <v>259</v>
      </c>
      <c r="AK2450" s="2" t="s">
        <v>259</v>
      </c>
      <c r="AL2450" s="2" t="s">
        <v>129</v>
      </c>
      <c r="AM2450" s="2" t="s">
        <v>150</v>
      </c>
      <c r="AN2450" s="2"/>
      <c r="AO2450" s="22">
        <v>0</v>
      </c>
      <c r="AP2450" s="22">
        <v>0</v>
      </c>
      <c r="AQ2450" s="22">
        <v>0</v>
      </c>
      <c r="AR2450" s="22">
        <v>0</v>
      </c>
      <c r="AS2450" s="25">
        <v>8700</v>
      </c>
      <c r="AT2450" s="25">
        <v>0</v>
      </c>
      <c r="AU2450" s="25">
        <v>10276</v>
      </c>
      <c r="AV2450" s="25">
        <v>0</v>
      </c>
      <c r="AW2450" s="25">
        <v>8700</v>
      </c>
      <c r="AX2450" s="25">
        <v>10276</v>
      </c>
      <c r="AY2450" s="25">
        <v>1576</v>
      </c>
    </row>
    <row r="2451" spans="2:51" hidden="1">
      <c r="B2451" s="5" t="s">
        <v>20</v>
      </c>
      <c r="C2451" s="2" t="s">
        <v>144</v>
      </c>
      <c r="D2451" s="2"/>
      <c r="E2451" s="2"/>
      <c r="F2451" s="2"/>
      <c r="G2451" s="3">
        <v>46261</v>
      </c>
      <c r="H2451" s="2" t="s">
        <v>10258</v>
      </c>
      <c r="I2451" s="3">
        <v>46261</v>
      </c>
      <c r="J2451" s="2" t="s">
        <v>10259</v>
      </c>
      <c r="K2451" s="2"/>
      <c r="L2451" s="2"/>
      <c r="M2451" s="2" t="s">
        <v>90</v>
      </c>
      <c r="N2451" s="3"/>
      <c r="O2451" s="2"/>
      <c r="P2451" s="2"/>
      <c r="Q2451" s="2" t="s">
        <v>37</v>
      </c>
      <c r="R2451" s="2" t="s">
        <v>37</v>
      </c>
      <c r="S2451" s="2" t="s">
        <v>37</v>
      </c>
      <c r="T2451" s="3">
        <v>46261</v>
      </c>
      <c r="U2451" s="2" t="s">
        <v>10260</v>
      </c>
      <c r="V2451" s="2" t="s">
        <v>10261</v>
      </c>
      <c r="W2451" s="2" t="s">
        <v>10262</v>
      </c>
      <c r="X2451" s="2" t="s">
        <v>113</v>
      </c>
      <c r="Y2451" s="2" t="s">
        <v>356</v>
      </c>
      <c r="Z2451" s="2" t="s">
        <v>92</v>
      </c>
      <c r="AA2451" s="2" t="s">
        <v>90</v>
      </c>
      <c r="AB2451" s="2"/>
      <c r="AC2451" s="2" t="s">
        <v>93</v>
      </c>
      <c r="AD2451" s="2">
        <v>1</v>
      </c>
      <c r="AE2451" s="2" t="s">
        <v>352</v>
      </c>
      <c r="AF2451" s="2" t="s">
        <v>352</v>
      </c>
      <c r="AG2451" s="2" t="s">
        <v>103</v>
      </c>
      <c r="AH2451" s="2"/>
      <c r="AI2451" s="2"/>
      <c r="AJ2451" s="2" t="s">
        <v>329</v>
      </c>
      <c r="AK2451" s="2" t="s">
        <v>329</v>
      </c>
      <c r="AL2451" s="2" t="s">
        <v>103</v>
      </c>
      <c r="AM2451" s="2"/>
      <c r="AN2451" s="2"/>
      <c r="AO2451" s="22">
        <v>0</v>
      </c>
      <c r="AP2451" s="22">
        <v>0</v>
      </c>
      <c r="AQ2451" s="22">
        <v>0</v>
      </c>
      <c r="AR2451" s="22">
        <v>0</v>
      </c>
      <c r="AS2451" s="25">
        <v>7735</v>
      </c>
      <c r="AT2451" s="25">
        <v>0</v>
      </c>
      <c r="AU2451" s="25">
        <v>9834</v>
      </c>
      <c r="AV2451" s="25">
        <v>0</v>
      </c>
      <c r="AW2451" s="25">
        <v>7735</v>
      </c>
      <c r="AX2451" s="25">
        <v>9834</v>
      </c>
      <c r="AY2451" s="25">
        <v>2099</v>
      </c>
    </row>
    <row r="2452" spans="2:51" hidden="1">
      <c r="B2452" s="5" t="s">
        <v>21</v>
      </c>
      <c r="C2452" s="2" t="s">
        <v>107</v>
      </c>
      <c r="D2452" s="2" t="s">
        <v>100</v>
      </c>
      <c r="E2452" s="2"/>
      <c r="F2452" s="2"/>
      <c r="G2452" s="3">
        <v>46261</v>
      </c>
      <c r="H2452" s="2" t="s">
        <v>10263</v>
      </c>
      <c r="I2452" s="3">
        <v>46261</v>
      </c>
      <c r="J2452" s="2" t="s">
        <v>10264</v>
      </c>
      <c r="K2452" s="2"/>
      <c r="L2452" s="2"/>
      <c r="M2452" s="2" t="s">
        <v>90</v>
      </c>
      <c r="N2452" s="3"/>
      <c r="O2452" s="2" t="s">
        <v>10265</v>
      </c>
      <c r="P2452" s="2"/>
      <c r="Q2452" s="2" t="s">
        <v>27</v>
      </c>
      <c r="R2452" s="2" t="s">
        <v>538</v>
      </c>
      <c r="S2452" s="2" t="s">
        <v>27</v>
      </c>
      <c r="T2452" s="3"/>
      <c r="U2452" s="2"/>
      <c r="V2452" s="2"/>
      <c r="W2452" s="2" t="s">
        <v>741</v>
      </c>
      <c r="X2452" s="2" t="s">
        <v>133</v>
      </c>
      <c r="Y2452" s="2" t="s">
        <v>347</v>
      </c>
      <c r="Z2452" s="2" t="s">
        <v>92</v>
      </c>
      <c r="AA2452" s="2" t="s">
        <v>348</v>
      </c>
      <c r="AB2452" s="2" t="s">
        <v>349</v>
      </c>
      <c r="AC2452" s="2" t="s">
        <v>114</v>
      </c>
      <c r="AD2452" s="2">
        <v>1</v>
      </c>
      <c r="AE2452" s="2" t="s">
        <v>539</v>
      </c>
      <c r="AF2452" s="2" t="s">
        <v>540</v>
      </c>
      <c r="AG2452" s="2" t="s">
        <v>13</v>
      </c>
      <c r="AH2452" s="2" t="s">
        <v>154</v>
      </c>
      <c r="AI2452" s="2" t="s">
        <v>541</v>
      </c>
      <c r="AJ2452" s="2" t="s">
        <v>155</v>
      </c>
      <c r="AK2452" s="2" t="s">
        <v>156</v>
      </c>
      <c r="AL2452" s="2" t="s">
        <v>129</v>
      </c>
      <c r="AM2452" s="2" t="s">
        <v>150</v>
      </c>
      <c r="AN2452" s="2" t="s">
        <v>10266</v>
      </c>
      <c r="AO2452" s="22">
        <v>0</v>
      </c>
      <c r="AP2452" s="22">
        <v>0</v>
      </c>
      <c r="AQ2452" s="22">
        <v>0</v>
      </c>
      <c r="AR2452" s="22">
        <v>0</v>
      </c>
      <c r="AS2452" s="25">
        <v>28320</v>
      </c>
      <c r="AT2452" s="25">
        <v>0</v>
      </c>
      <c r="AU2452" s="25">
        <v>43424</v>
      </c>
      <c r="AV2452" s="25">
        <v>0</v>
      </c>
      <c r="AW2452" s="25">
        <v>28320</v>
      </c>
      <c r="AX2452" s="25">
        <v>43424</v>
      </c>
      <c r="AY2452" s="25">
        <v>15104</v>
      </c>
    </row>
    <row r="2453" spans="2:51" hidden="1">
      <c r="B2453" s="5" t="s">
        <v>21</v>
      </c>
      <c r="C2453" s="2" t="s">
        <v>107</v>
      </c>
      <c r="D2453" s="2" t="s">
        <v>100</v>
      </c>
      <c r="E2453" s="2"/>
      <c r="F2453" s="2"/>
      <c r="G2453" s="3">
        <v>46261</v>
      </c>
      <c r="H2453" s="2" t="s">
        <v>10267</v>
      </c>
      <c r="I2453" s="3">
        <v>46261</v>
      </c>
      <c r="J2453" s="2" t="s">
        <v>10268</v>
      </c>
      <c r="K2453" s="2"/>
      <c r="L2453" s="2"/>
      <c r="M2453" s="2" t="s">
        <v>90</v>
      </c>
      <c r="N2453" s="3"/>
      <c r="O2453" s="2" t="s">
        <v>10269</v>
      </c>
      <c r="P2453" s="2"/>
      <c r="Q2453" s="2" t="s">
        <v>27</v>
      </c>
      <c r="R2453" s="2" t="s">
        <v>538</v>
      </c>
      <c r="S2453" s="2" t="s">
        <v>27</v>
      </c>
      <c r="T2453" s="3"/>
      <c r="U2453" s="2"/>
      <c r="V2453" s="2"/>
      <c r="W2453" s="2" t="s">
        <v>359</v>
      </c>
      <c r="X2453" s="2" t="s">
        <v>133</v>
      </c>
      <c r="Y2453" s="2" t="s">
        <v>357</v>
      </c>
      <c r="Z2453" s="2" t="s">
        <v>92</v>
      </c>
      <c r="AA2453" s="2" t="s">
        <v>90</v>
      </c>
      <c r="AB2453" s="2"/>
      <c r="AC2453" s="2" t="s">
        <v>114</v>
      </c>
      <c r="AD2453" s="2">
        <v>1</v>
      </c>
      <c r="AE2453" s="2" t="s">
        <v>539</v>
      </c>
      <c r="AF2453" s="2" t="s">
        <v>540</v>
      </c>
      <c r="AG2453" s="2" t="s">
        <v>13</v>
      </c>
      <c r="AH2453" s="2" t="s">
        <v>154</v>
      </c>
      <c r="AI2453" s="2" t="s">
        <v>541</v>
      </c>
      <c r="AJ2453" s="2" t="s">
        <v>155</v>
      </c>
      <c r="AK2453" s="2" t="s">
        <v>156</v>
      </c>
      <c r="AL2453" s="2" t="s">
        <v>129</v>
      </c>
      <c r="AM2453" s="2" t="s">
        <v>150</v>
      </c>
      <c r="AN2453" s="2" t="s">
        <v>10270</v>
      </c>
      <c r="AO2453" s="22">
        <v>0</v>
      </c>
      <c r="AP2453" s="22">
        <v>0</v>
      </c>
      <c r="AQ2453" s="22">
        <v>0</v>
      </c>
      <c r="AR2453" s="22">
        <v>0</v>
      </c>
      <c r="AS2453" s="25">
        <v>29729.7</v>
      </c>
      <c r="AT2453" s="25">
        <v>0</v>
      </c>
      <c r="AU2453" s="25">
        <v>43906.59</v>
      </c>
      <c r="AV2453" s="25">
        <v>0</v>
      </c>
      <c r="AW2453" s="25">
        <v>29729.7</v>
      </c>
      <c r="AX2453" s="25">
        <v>43906.59</v>
      </c>
      <c r="AY2453" s="25">
        <v>14176.89</v>
      </c>
    </row>
    <row r="2454" spans="2:51" hidden="1">
      <c r="B2454" s="5" t="s">
        <v>21</v>
      </c>
      <c r="C2454" s="2" t="s">
        <v>107</v>
      </c>
      <c r="D2454" s="2" t="s">
        <v>100</v>
      </c>
      <c r="E2454" s="2"/>
      <c r="F2454" s="2"/>
      <c r="G2454" s="3">
        <v>46261</v>
      </c>
      <c r="H2454" s="2" t="s">
        <v>10271</v>
      </c>
      <c r="I2454" s="3">
        <v>46261</v>
      </c>
      <c r="J2454" s="2" t="s">
        <v>10272</v>
      </c>
      <c r="K2454" s="2"/>
      <c r="L2454" s="2"/>
      <c r="M2454" s="2" t="s">
        <v>90</v>
      </c>
      <c r="N2454" s="3"/>
      <c r="O2454" s="2" t="s">
        <v>10273</v>
      </c>
      <c r="P2454" s="2"/>
      <c r="Q2454" s="2" t="s">
        <v>27</v>
      </c>
      <c r="R2454" s="2" t="s">
        <v>538</v>
      </c>
      <c r="S2454" s="2" t="s">
        <v>27</v>
      </c>
      <c r="T2454" s="3"/>
      <c r="U2454" s="2"/>
      <c r="V2454" s="2"/>
      <c r="W2454" s="2" t="s">
        <v>523</v>
      </c>
      <c r="X2454" s="2" t="s">
        <v>133</v>
      </c>
      <c r="Y2454" s="2" t="s">
        <v>294</v>
      </c>
      <c r="Z2454" s="2" t="s">
        <v>92</v>
      </c>
      <c r="AA2454" s="2" t="s">
        <v>295</v>
      </c>
      <c r="AB2454" s="2" t="s">
        <v>296</v>
      </c>
      <c r="AC2454" s="2" t="s">
        <v>114</v>
      </c>
      <c r="AD2454" s="2">
        <v>1</v>
      </c>
      <c r="AE2454" s="2" t="s">
        <v>539</v>
      </c>
      <c r="AF2454" s="2" t="s">
        <v>540</v>
      </c>
      <c r="AG2454" s="2" t="s">
        <v>13</v>
      </c>
      <c r="AH2454" s="2" t="s">
        <v>154</v>
      </c>
      <c r="AI2454" s="2" t="s">
        <v>541</v>
      </c>
      <c r="AJ2454" s="2" t="s">
        <v>155</v>
      </c>
      <c r="AK2454" s="2" t="s">
        <v>156</v>
      </c>
      <c r="AL2454" s="2" t="s">
        <v>129</v>
      </c>
      <c r="AM2454" s="2" t="s">
        <v>150</v>
      </c>
      <c r="AN2454" s="2" t="s">
        <v>10274</v>
      </c>
      <c r="AO2454" s="22">
        <v>0</v>
      </c>
      <c r="AP2454" s="22">
        <v>0</v>
      </c>
      <c r="AQ2454" s="22">
        <v>0</v>
      </c>
      <c r="AR2454" s="22">
        <v>0</v>
      </c>
      <c r="AS2454" s="25">
        <v>29686.14</v>
      </c>
      <c r="AT2454" s="25">
        <v>0</v>
      </c>
      <c r="AU2454" s="25">
        <v>43842.26</v>
      </c>
      <c r="AV2454" s="25">
        <v>0</v>
      </c>
      <c r="AW2454" s="25">
        <v>29686.14</v>
      </c>
      <c r="AX2454" s="25">
        <v>43842.26</v>
      </c>
      <c r="AY2454" s="25">
        <v>14156.12</v>
      </c>
    </row>
    <row r="2455" spans="2:51" hidden="1">
      <c r="B2455" s="5" t="s">
        <v>21</v>
      </c>
      <c r="C2455" s="2" t="s">
        <v>107</v>
      </c>
      <c r="D2455" s="2" t="s">
        <v>100</v>
      </c>
      <c r="E2455" s="2"/>
      <c r="F2455" s="2"/>
      <c r="G2455" s="3">
        <v>46261</v>
      </c>
      <c r="H2455" s="2" t="s">
        <v>10275</v>
      </c>
      <c r="I2455" s="3">
        <v>46261</v>
      </c>
      <c r="J2455" s="2" t="s">
        <v>10276</v>
      </c>
      <c r="K2455" s="2"/>
      <c r="L2455" s="2"/>
      <c r="M2455" s="2" t="s">
        <v>90</v>
      </c>
      <c r="N2455" s="3"/>
      <c r="O2455" s="2" t="s">
        <v>10277</v>
      </c>
      <c r="P2455" s="2"/>
      <c r="Q2455" s="2" t="s">
        <v>486</v>
      </c>
      <c r="R2455" s="2" t="s">
        <v>538</v>
      </c>
      <c r="S2455" s="2" t="s">
        <v>486</v>
      </c>
      <c r="T2455" s="3"/>
      <c r="U2455" s="2"/>
      <c r="V2455" s="2"/>
      <c r="W2455" s="2" t="s">
        <v>581</v>
      </c>
      <c r="X2455" s="2" t="s">
        <v>133</v>
      </c>
      <c r="Y2455" s="2" t="s">
        <v>197</v>
      </c>
      <c r="Z2455" s="2" t="s">
        <v>92</v>
      </c>
      <c r="AA2455" s="2" t="s">
        <v>197</v>
      </c>
      <c r="AB2455" s="2" t="s">
        <v>198</v>
      </c>
      <c r="AC2455" s="2" t="s">
        <v>114</v>
      </c>
      <c r="AD2455" s="2">
        <v>1</v>
      </c>
      <c r="AE2455" s="2" t="s">
        <v>539</v>
      </c>
      <c r="AF2455" s="2" t="s">
        <v>540</v>
      </c>
      <c r="AG2455" s="2" t="s">
        <v>13</v>
      </c>
      <c r="AH2455" s="2" t="s">
        <v>154</v>
      </c>
      <c r="AI2455" s="2" t="s">
        <v>541</v>
      </c>
      <c r="AJ2455" s="2" t="s">
        <v>194</v>
      </c>
      <c r="AK2455" s="2" t="s">
        <v>487</v>
      </c>
      <c r="AL2455" s="2" t="s">
        <v>103</v>
      </c>
      <c r="AM2455" s="2" t="s">
        <v>104</v>
      </c>
      <c r="AN2455" s="2" t="s">
        <v>10278</v>
      </c>
      <c r="AO2455" s="22">
        <v>0</v>
      </c>
      <c r="AP2455" s="22">
        <v>0</v>
      </c>
      <c r="AQ2455" s="22">
        <v>0</v>
      </c>
      <c r="AR2455" s="22">
        <v>0</v>
      </c>
      <c r="AS2455" s="25">
        <v>37318.800000000003</v>
      </c>
      <c r="AT2455" s="25">
        <v>0</v>
      </c>
      <c r="AU2455" s="25">
        <v>43404.22</v>
      </c>
      <c r="AV2455" s="25">
        <v>0</v>
      </c>
      <c r="AW2455" s="25">
        <v>37318.800000000003</v>
      </c>
      <c r="AX2455" s="25">
        <v>43404.22</v>
      </c>
      <c r="AY2455" s="25">
        <v>6085.42</v>
      </c>
    </row>
    <row r="2456" spans="2:51" hidden="1">
      <c r="B2456" s="5" t="s">
        <v>21</v>
      </c>
      <c r="C2456" s="2" t="s">
        <v>107</v>
      </c>
      <c r="D2456" s="2" t="s">
        <v>100</v>
      </c>
      <c r="E2456" s="2"/>
      <c r="F2456" s="2"/>
      <c r="G2456" s="3">
        <v>46261</v>
      </c>
      <c r="H2456" s="2" t="s">
        <v>10279</v>
      </c>
      <c r="I2456" s="3">
        <v>46261</v>
      </c>
      <c r="J2456" s="2" t="s">
        <v>10280</v>
      </c>
      <c r="K2456" s="2"/>
      <c r="L2456" s="2"/>
      <c r="M2456" s="2" t="s">
        <v>90</v>
      </c>
      <c r="N2456" s="3"/>
      <c r="O2456" s="2" t="s">
        <v>10281</v>
      </c>
      <c r="P2456" s="2"/>
      <c r="Q2456" s="2" t="s">
        <v>27</v>
      </c>
      <c r="R2456" s="2" t="s">
        <v>538</v>
      </c>
      <c r="S2456" s="2" t="s">
        <v>27</v>
      </c>
      <c r="T2456" s="3"/>
      <c r="U2456" s="2"/>
      <c r="V2456" s="2"/>
      <c r="W2456" s="2" t="s">
        <v>483</v>
      </c>
      <c r="X2456" s="2" t="s">
        <v>133</v>
      </c>
      <c r="Y2456" s="2" t="s">
        <v>297</v>
      </c>
      <c r="Z2456" s="2" t="s">
        <v>92</v>
      </c>
      <c r="AA2456" s="2" t="s">
        <v>90</v>
      </c>
      <c r="AB2456" s="2"/>
      <c r="AC2456" s="2" t="s">
        <v>114</v>
      </c>
      <c r="AD2456" s="2">
        <v>1</v>
      </c>
      <c r="AE2456" s="2" t="s">
        <v>539</v>
      </c>
      <c r="AF2456" s="2" t="s">
        <v>540</v>
      </c>
      <c r="AG2456" s="2" t="s">
        <v>13</v>
      </c>
      <c r="AH2456" s="2" t="s">
        <v>154</v>
      </c>
      <c r="AI2456" s="2" t="s">
        <v>541</v>
      </c>
      <c r="AJ2456" s="2" t="s">
        <v>155</v>
      </c>
      <c r="AK2456" s="2" t="s">
        <v>156</v>
      </c>
      <c r="AL2456" s="2" t="s">
        <v>129</v>
      </c>
      <c r="AM2456" s="2" t="s">
        <v>150</v>
      </c>
      <c r="AN2456" s="2" t="s">
        <v>10282</v>
      </c>
      <c r="AO2456" s="22">
        <v>0</v>
      </c>
      <c r="AP2456" s="22">
        <v>0</v>
      </c>
      <c r="AQ2456" s="22">
        <v>0</v>
      </c>
      <c r="AR2456" s="22">
        <v>0</v>
      </c>
      <c r="AS2456" s="25">
        <v>29686.14</v>
      </c>
      <c r="AT2456" s="25">
        <v>0</v>
      </c>
      <c r="AU2456" s="25">
        <v>43842.26</v>
      </c>
      <c r="AV2456" s="25">
        <v>0</v>
      </c>
      <c r="AW2456" s="25">
        <v>29686.14</v>
      </c>
      <c r="AX2456" s="25">
        <v>43842.26</v>
      </c>
      <c r="AY2456" s="25">
        <v>14156.12</v>
      </c>
    </row>
    <row r="2457" spans="2:51" hidden="1">
      <c r="B2457" s="5" t="s">
        <v>21</v>
      </c>
      <c r="C2457" s="2" t="s">
        <v>107</v>
      </c>
      <c r="D2457" s="2" t="s">
        <v>100</v>
      </c>
      <c r="E2457" s="2"/>
      <c r="F2457" s="2"/>
      <c r="G2457" s="3">
        <v>46261</v>
      </c>
      <c r="H2457" s="2" t="s">
        <v>10283</v>
      </c>
      <c r="I2457" s="3">
        <v>46261</v>
      </c>
      <c r="J2457" s="2" t="s">
        <v>10284</v>
      </c>
      <c r="K2457" s="2"/>
      <c r="L2457" s="2"/>
      <c r="M2457" s="2" t="s">
        <v>90</v>
      </c>
      <c r="N2457" s="3"/>
      <c r="O2457" s="2" t="s">
        <v>10285</v>
      </c>
      <c r="P2457" s="2"/>
      <c r="Q2457" s="2" t="s">
        <v>27</v>
      </c>
      <c r="R2457" s="2" t="s">
        <v>538</v>
      </c>
      <c r="S2457" s="2" t="s">
        <v>27</v>
      </c>
      <c r="T2457" s="3"/>
      <c r="U2457" s="2"/>
      <c r="V2457" s="2"/>
      <c r="W2457" s="2" t="s">
        <v>337</v>
      </c>
      <c r="X2457" s="2" t="s">
        <v>113</v>
      </c>
      <c r="Y2457" s="2" t="s">
        <v>336</v>
      </c>
      <c r="Z2457" s="2" t="s">
        <v>92</v>
      </c>
      <c r="AA2457" s="2" t="s">
        <v>90</v>
      </c>
      <c r="AB2457" s="2"/>
      <c r="AC2457" s="2" t="s">
        <v>114</v>
      </c>
      <c r="AD2457" s="2">
        <v>1</v>
      </c>
      <c r="AE2457" s="2" t="s">
        <v>539</v>
      </c>
      <c r="AF2457" s="2" t="s">
        <v>540</v>
      </c>
      <c r="AG2457" s="2" t="s">
        <v>13</v>
      </c>
      <c r="AH2457" s="2" t="s">
        <v>154</v>
      </c>
      <c r="AI2457" s="2" t="s">
        <v>541</v>
      </c>
      <c r="AJ2457" s="2" t="s">
        <v>155</v>
      </c>
      <c r="AK2457" s="2" t="s">
        <v>156</v>
      </c>
      <c r="AL2457" s="2" t="s">
        <v>129</v>
      </c>
      <c r="AM2457" s="2" t="s">
        <v>150</v>
      </c>
      <c r="AN2457" s="2" t="s">
        <v>10286</v>
      </c>
      <c r="AO2457" s="22">
        <v>0</v>
      </c>
      <c r="AP2457" s="22">
        <v>0</v>
      </c>
      <c r="AQ2457" s="22">
        <v>0</v>
      </c>
      <c r="AR2457" s="22">
        <v>0</v>
      </c>
      <c r="AS2457" s="25">
        <v>29729.7</v>
      </c>
      <c r="AT2457" s="25">
        <v>0</v>
      </c>
      <c r="AU2457" s="25">
        <v>43906.59</v>
      </c>
      <c r="AV2457" s="25">
        <v>0</v>
      </c>
      <c r="AW2457" s="25">
        <v>29729.7</v>
      </c>
      <c r="AX2457" s="25">
        <v>43906.59</v>
      </c>
      <c r="AY2457" s="25">
        <v>14176.89</v>
      </c>
    </row>
    <row r="2458" spans="2:51" hidden="1">
      <c r="B2458" s="5" t="s">
        <v>21</v>
      </c>
      <c r="C2458" s="2" t="s">
        <v>107</v>
      </c>
      <c r="D2458" s="2" t="s">
        <v>100</v>
      </c>
      <c r="E2458" s="2"/>
      <c r="F2458" s="2"/>
      <c r="G2458" s="3">
        <v>46261</v>
      </c>
      <c r="H2458" s="2" t="s">
        <v>10287</v>
      </c>
      <c r="I2458" s="3">
        <v>46261</v>
      </c>
      <c r="J2458" s="2" t="s">
        <v>10288</v>
      </c>
      <c r="K2458" s="2"/>
      <c r="L2458" s="2"/>
      <c r="M2458" s="2" t="s">
        <v>90</v>
      </c>
      <c r="N2458" s="3"/>
      <c r="O2458" s="2" t="s">
        <v>10289</v>
      </c>
      <c r="P2458" s="2"/>
      <c r="Q2458" s="2" t="s">
        <v>27</v>
      </c>
      <c r="R2458" s="2" t="s">
        <v>538</v>
      </c>
      <c r="S2458" s="2" t="s">
        <v>27</v>
      </c>
      <c r="T2458" s="3"/>
      <c r="U2458" s="2"/>
      <c r="V2458" s="2"/>
      <c r="W2458" s="2" t="s">
        <v>522</v>
      </c>
      <c r="X2458" s="2" t="s">
        <v>113</v>
      </c>
      <c r="Y2458" s="2" t="s">
        <v>294</v>
      </c>
      <c r="Z2458" s="2" t="s">
        <v>92</v>
      </c>
      <c r="AA2458" s="2" t="s">
        <v>90</v>
      </c>
      <c r="AB2458" s="2"/>
      <c r="AC2458" s="2" t="s">
        <v>114</v>
      </c>
      <c r="AD2458" s="2">
        <v>1</v>
      </c>
      <c r="AE2458" s="2" t="s">
        <v>539</v>
      </c>
      <c r="AF2458" s="2" t="s">
        <v>540</v>
      </c>
      <c r="AG2458" s="2" t="s">
        <v>13</v>
      </c>
      <c r="AH2458" s="2" t="s">
        <v>154</v>
      </c>
      <c r="AI2458" s="2" t="s">
        <v>541</v>
      </c>
      <c r="AJ2458" s="2" t="s">
        <v>155</v>
      </c>
      <c r="AK2458" s="2" t="s">
        <v>156</v>
      </c>
      <c r="AL2458" s="2" t="s">
        <v>129</v>
      </c>
      <c r="AM2458" s="2" t="s">
        <v>150</v>
      </c>
      <c r="AN2458" s="2" t="s">
        <v>10290</v>
      </c>
      <c r="AO2458" s="22">
        <v>0</v>
      </c>
      <c r="AP2458" s="22">
        <v>0</v>
      </c>
      <c r="AQ2458" s="22">
        <v>0</v>
      </c>
      <c r="AR2458" s="22">
        <v>0</v>
      </c>
      <c r="AS2458" s="25">
        <v>29707.919999999998</v>
      </c>
      <c r="AT2458" s="25">
        <v>0</v>
      </c>
      <c r="AU2458" s="25">
        <v>43874.42</v>
      </c>
      <c r="AV2458" s="25">
        <v>0</v>
      </c>
      <c r="AW2458" s="25">
        <v>29707.919999999998</v>
      </c>
      <c r="AX2458" s="25">
        <v>43874.42</v>
      </c>
      <c r="AY2458" s="25">
        <v>14166.5</v>
      </c>
    </row>
    <row r="2459" spans="2:51" hidden="1">
      <c r="B2459" s="5" t="s">
        <v>21</v>
      </c>
      <c r="C2459" s="2" t="s">
        <v>152</v>
      </c>
      <c r="D2459" s="2" t="s">
        <v>100</v>
      </c>
      <c r="E2459" s="2"/>
      <c r="F2459" s="2"/>
      <c r="G2459" s="3">
        <v>46261</v>
      </c>
      <c r="H2459" s="2" t="s">
        <v>10291</v>
      </c>
      <c r="I2459" s="3">
        <v>46261</v>
      </c>
      <c r="J2459" s="2" t="s">
        <v>10292</v>
      </c>
      <c r="K2459" s="2"/>
      <c r="L2459" s="2"/>
      <c r="M2459" s="2" t="s">
        <v>90</v>
      </c>
      <c r="N2459" s="3"/>
      <c r="O2459" s="2" t="s">
        <v>10293</v>
      </c>
      <c r="P2459" s="2"/>
      <c r="Q2459" s="2" t="s">
        <v>27</v>
      </c>
      <c r="R2459" s="2" t="s">
        <v>538</v>
      </c>
      <c r="S2459" s="2" t="s">
        <v>27</v>
      </c>
      <c r="T2459" s="3">
        <v>46261</v>
      </c>
      <c r="U2459" s="2" t="s">
        <v>10294</v>
      </c>
      <c r="V2459" s="2"/>
      <c r="W2459" s="2" t="s">
        <v>927</v>
      </c>
      <c r="X2459" s="2" t="s">
        <v>113</v>
      </c>
      <c r="Y2459" s="2" t="s">
        <v>928</v>
      </c>
      <c r="Z2459" s="2" t="s">
        <v>92</v>
      </c>
      <c r="AA2459" s="2" t="s">
        <v>90</v>
      </c>
      <c r="AB2459" s="2"/>
      <c r="AC2459" s="2" t="s">
        <v>114</v>
      </c>
      <c r="AD2459" s="2">
        <v>1</v>
      </c>
      <c r="AE2459" s="2" t="s">
        <v>539</v>
      </c>
      <c r="AF2459" s="2" t="s">
        <v>540</v>
      </c>
      <c r="AG2459" s="2" t="s">
        <v>13</v>
      </c>
      <c r="AH2459" s="2" t="s">
        <v>154</v>
      </c>
      <c r="AI2459" s="2" t="s">
        <v>541</v>
      </c>
      <c r="AJ2459" s="2" t="s">
        <v>155</v>
      </c>
      <c r="AK2459" s="2" t="s">
        <v>156</v>
      </c>
      <c r="AL2459" s="2" t="s">
        <v>129</v>
      </c>
      <c r="AM2459" s="2" t="s">
        <v>150</v>
      </c>
      <c r="AN2459" s="2" t="s">
        <v>10295</v>
      </c>
      <c r="AO2459" s="22">
        <v>28060</v>
      </c>
      <c r="AP2459" s="22">
        <v>0</v>
      </c>
      <c r="AQ2459" s="22">
        <v>0</v>
      </c>
      <c r="AR2459" s="22">
        <v>0</v>
      </c>
      <c r="AS2459" s="25">
        <v>30557.34</v>
      </c>
      <c r="AT2459" s="25">
        <v>0</v>
      </c>
      <c r="AU2459" s="25">
        <v>45128.9</v>
      </c>
      <c r="AV2459" s="25">
        <v>0</v>
      </c>
      <c r="AW2459" s="25">
        <v>30557.34</v>
      </c>
      <c r="AX2459" s="25">
        <v>45128.9</v>
      </c>
      <c r="AY2459" s="25">
        <v>14571.56</v>
      </c>
    </row>
    <row r="2460" spans="2:51" hidden="1">
      <c r="B2460" s="5" t="s">
        <v>21</v>
      </c>
      <c r="C2460" s="2" t="s">
        <v>107</v>
      </c>
      <c r="D2460" s="2" t="s">
        <v>100</v>
      </c>
      <c r="E2460" s="2"/>
      <c r="F2460" s="2"/>
      <c r="G2460" s="3">
        <v>46261</v>
      </c>
      <c r="H2460" s="2" t="s">
        <v>10296</v>
      </c>
      <c r="I2460" s="3">
        <v>46261</v>
      </c>
      <c r="J2460" s="2" t="s">
        <v>10297</v>
      </c>
      <c r="K2460" s="2"/>
      <c r="L2460" s="2"/>
      <c r="M2460" s="2" t="s">
        <v>90</v>
      </c>
      <c r="N2460" s="3"/>
      <c r="O2460" s="2" t="s">
        <v>10298</v>
      </c>
      <c r="P2460" s="2"/>
      <c r="Q2460" s="2" t="s">
        <v>27</v>
      </c>
      <c r="R2460" s="2" t="s">
        <v>538</v>
      </c>
      <c r="S2460" s="2" t="s">
        <v>27</v>
      </c>
      <c r="T2460" s="3"/>
      <c r="U2460" s="2"/>
      <c r="V2460" s="2"/>
      <c r="W2460" s="2" t="s">
        <v>503</v>
      </c>
      <c r="X2460" s="2" t="s">
        <v>133</v>
      </c>
      <c r="Y2460" s="2" t="s">
        <v>504</v>
      </c>
      <c r="Z2460" s="2" t="s">
        <v>92</v>
      </c>
      <c r="AA2460" s="2" t="s">
        <v>90</v>
      </c>
      <c r="AB2460" s="2"/>
      <c r="AC2460" s="2" t="s">
        <v>114</v>
      </c>
      <c r="AD2460" s="2">
        <v>1</v>
      </c>
      <c r="AE2460" s="2" t="s">
        <v>539</v>
      </c>
      <c r="AF2460" s="2" t="s">
        <v>540</v>
      </c>
      <c r="AG2460" s="2" t="s">
        <v>13</v>
      </c>
      <c r="AH2460" s="2" t="s">
        <v>154</v>
      </c>
      <c r="AI2460" s="2" t="s">
        <v>541</v>
      </c>
      <c r="AJ2460" s="2" t="s">
        <v>155</v>
      </c>
      <c r="AK2460" s="2" t="s">
        <v>156</v>
      </c>
      <c r="AL2460" s="2" t="s">
        <v>129</v>
      </c>
      <c r="AM2460" s="2" t="s">
        <v>150</v>
      </c>
      <c r="AN2460" s="2" t="s">
        <v>10299</v>
      </c>
      <c r="AO2460" s="22">
        <v>0</v>
      </c>
      <c r="AP2460" s="22">
        <v>0</v>
      </c>
      <c r="AQ2460" s="22">
        <v>0</v>
      </c>
      <c r="AR2460" s="22">
        <v>0</v>
      </c>
      <c r="AS2460" s="25">
        <v>29686.14</v>
      </c>
      <c r="AT2460" s="25">
        <v>0</v>
      </c>
      <c r="AU2460" s="25">
        <v>43842.26</v>
      </c>
      <c r="AV2460" s="25">
        <v>0</v>
      </c>
      <c r="AW2460" s="25">
        <v>29686.14</v>
      </c>
      <c r="AX2460" s="25">
        <v>43842.26</v>
      </c>
      <c r="AY2460" s="25">
        <v>14156.12</v>
      </c>
    </row>
    <row r="2461" spans="2:51" hidden="1">
      <c r="B2461" s="5" t="s">
        <v>21</v>
      </c>
      <c r="C2461" s="2" t="s">
        <v>152</v>
      </c>
      <c r="D2461" s="2" t="s">
        <v>100</v>
      </c>
      <c r="E2461" s="2"/>
      <c r="F2461" s="2"/>
      <c r="G2461" s="3">
        <v>46261</v>
      </c>
      <c r="H2461" s="2" t="s">
        <v>10300</v>
      </c>
      <c r="I2461" s="3">
        <v>46261</v>
      </c>
      <c r="J2461" s="2" t="s">
        <v>10301</v>
      </c>
      <c r="K2461" s="2"/>
      <c r="L2461" s="2"/>
      <c r="M2461" s="2" t="s">
        <v>90</v>
      </c>
      <c r="N2461" s="3"/>
      <c r="O2461" s="2" t="s">
        <v>10302</v>
      </c>
      <c r="P2461" s="2"/>
      <c r="Q2461" s="2" t="s">
        <v>27</v>
      </c>
      <c r="R2461" s="2" t="s">
        <v>538</v>
      </c>
      <c r="S2461" s="2" t="s">
        <v>27</v>
      </c>
      <c r="T2461" s="3">
        <v>46261</v>
      </c>
      <c r="U2461" s="2" t="s">
        <v>10303</v>
      </c>
      <c r="V2461" s="2"/>
      <c r="W2461" s="2" t="s">
        <v>298</v>
      </c>
      <c r="X2461" s="2" t="s">
        <v>113</v>
      </c>
      <c r="Y2461" s="2" t="s">
        <v>299</v>
      </c>
      <c r="Z2461" s="2" t="s">
        <v>92</v>
      </c>
      <c r="AA2461" s="2" t="s">
        <v>90</v>
      </c>
      <c r="AB2461" s="2"/>
      <c r="AC2461" s="2" t="s">
        <v>114</v>
      </c>
      <c r="AD2461" s="2">
        <v>1</v>
      </c>
      <c r="AE2461" s="2" t="s">
        <v>539</v>
      </c>
      <c r="AF2461" s="2" t="s">
        <v>540</v>
      </c>
      <c r="AG2461" s="2" t="s">
        <v>13</v>
      </c>
      <c r="AH2461" s="2" t="s">
        <v>154</v>
      </c>
      <c r="AI2461" s="2" t="s">
        <v>541</v>
      </c>
      <c r="AJ2461" s="2" t="s">
        <v>155</v>
      </c>
      <c r="AK2461" s="2" t="s">
        <v>156</v>
      </c>
      <c r="AL2461" s="2" t="s">
        <v>129</v>
      </c>
      <c r="AM2461" s="2" t="s">
        <v>150</v>
      </c>
      <c r="AN2461" s="2" t="s">
        <v>10304</v>
      </c>
      <c r="AO2461" s="22">
        <v>26520</v>
      </c>
      <c r="AP2461" s="22">
        <v>0</v>
      </c>
      <c r="AQ2461" s="22">
        <v>0</v>
      </c>
      <c r="AR2461" s="22">
        <v>0</v>
      </c>
      <c r="AS2461" s="25">
        <v>28880.28</v>
      </c>
      <c r="AT2461" s="25">
        <v>0</v>
      </c>
      <c r="AU2461" s="25">
        <v>42652.12</v>
      </c>
      <c r="AV2461" s="25">
        <v>0</v>
      </c>
      <c r="AW2461" s="25">
        <v>28880.28</v>
      </c>
      <c r="AX2461" s="25">
        <v>42652.12</v>
      </c>
      <c r="AY2461" s="25">
        <v>13771.84</v>
      </c>
    </row>
    <row r="2462" spans="2:51" hidden="1">
      <c r="B2462" s="5" t="s">
        <v>21</v>
      </c>
      <c r="C2462" s="2" t="s">
        <v>152</v>
      </c>
      <c r="D2462" s="2" t="s">
        <v>100</v>
      </c>
      <c r="E2462" s="2"/>
      <c r="F2462" s="2"/>
      <c r="G2462" s="3">
        <v>46261</v>
      </c>
      <c r="H2462" s="2" t="s">
        <v>10305</v>
      </c>
      <c r="I2462" s="3">
        <v>46261</v>
      </c>
      <c r="J2462" s="2" t="s">
        <v>10306</v>
      </c>
      <c r="K2462" s="2"/>
      <c r="L2462" s="2"/>
      <c r="M2462" s="2" t="s">
        <v>90</v>
      </c>
      <c r="N2462" s="3"/>
      <c r="O2462" s="2" t="s">
        <v>10307</v>
      </c>
      <c r="P2462" s="2"/>
      <c r="Q2462" s="2" t="s">
        <v>486</v>
      </c>
      <c r="R2462" s="2" t="s">
        <v>538</v>
      </c>
      <c r="S2462" s="2" t="s">
        <v>486</v>
      </c>
      <c r="T2462" s="3">
        <v>46261</v>
      </c>
      <c r="U2462" s="2" t="s">
        <v>10308</v>
      </c>
      <c r="V2462" s="2"/>
      <c r="W2462" s="2" t="s">
        <v>560</v>
      </c>
      <c r="X2462" s="2" t="s">
        <v>133</v>
      </c>
      <c r="Y2462" s="2" t="s">
        <v>277</v>
      </c>
      <c r="Z2462" s="2" t="s">
        <v>92</v>
      </c>
      <c r="AA2462" s="2" t="s">
        <v>278</v>
      </c>
      <c r="AB2462" s="2" t="s">
        <v>279</v>
      </c>
      <c r="AC2462" s="2" t="s">
        <v>114</v>
      </c>
      <c r="AD2462" s="2">
        <v>1</v>
      </c>
      <c r="AE2462" s="2" t="s">
        <v>539</v>
      </c>
      <c r="AF2462" s="2" t="s">
        <v>540</v>
      </c>
      <c r="AG2462" s="2" t="s">
        <v>13</v>
      </c>
      <c r="AH2462" s="2" t="s">
        <v>154</v>
      </c>
      <c r="AI2462" s="2" t="s">
        <v>541</v>
      </c>
      <c r="AJ2462" s="2" t="s">
        <v>194</v>
      </c>
      <c r="AK2462" s="2" t="s">
        <v>487</v>
      </c>
      <c r="AL2462" s="2" t="s">
        <v>103</v>
      </c>
      <c r="AM2462" s="2" t="s">
        <v>104</v>
      </c>
      <c r="AN2462" s="2" t="s">
        <v>10309</v>
      </c>
      <c r="AO2462" s="22">
        <v>27280</v>
      </c>
      <c r="AP2462" s="22">
        <v>0</v>
      </c>
      <c r="AQ2462" s="22">
        <v>0</v>
      </c>
      <c r="AR2462" s="22">
        <v>0</v>
      </c>
      <c r="AS2462" s="25">
        <v>37373.599999999999</v>
      </c>
      <c r="AT2462" s="25">
        <v>0</v>
      </c>
      <c r="AU2462" s="25">
        <v>43467.95</v>
      </c>
      <c r="AV2462" s="25">
        <v>0</v>
      </c>
      <c r="AW2462" s="25">
        <v>37373.599999999999</v>
      </c>
      <c r="AX2462" s="25">
        <v>43467.95</v>
      </c>
      <c r="AY2462" s="25">
        <v>6094.35</v>
      </c>
    </row>
    <row r="2463" spans="2:51" hidden="1">
      <c r="B2463" s="5" t="s">
        <v>21</v>
      </c>
      <c r="C2463" s="2" t="s">
        <v>152</v>
      </c>
      <c r="D2463" s="2" t="s">
        <v>100</v>
      </c>
      <c r="E2463" s="2"/>
      <c r="F2463" s="2"/>
      <c r="G2463" s="3">
        <v>46261</v>
      </c>
      <c r="H2463" s="2" t="s">
        <v>10310</v>
      </c>
      <c r="I2463" s="3">
        <v>46261</v>
      </c>
      <c r="J2463" s="2" t="s">
        <v>10311</v>
      </c>
      <c r="K2463" s="2"/>
      <c r="L2463" s="2"/>
      <c r="M2463" s="2" t="s">
        <v>90</v>
      </c>
      <c r="N2463" s="3"/>
      <c r="O2463" s="2" t="s">
        <v>10312</v>
      </c>
      <c r="P2463" s="2"/>
      <c r="Q2463" s="2" t="s">
        <v>27</v>
      </c>
      <c r="R2463" s="2" t="s">
        <v>538</v>
      </c>
      <c r="S2463" s="2" t="s">
        <v>27</v>
      </c>
      <c r="T2463" s="3">
        <v>46261</v>
      </c>
      <c r="U2463" s="2" t="s">
        <v>10313</v>
      </c>
      <c r="V2463" s="2"/>
      <c r="W2463" s="2" t="s">
        <v>1027</v>
      </c>
      <c r="X2463" s="2" t="s">
        <v>113</v>
      </c>
      <c r="Y2463" s="2" t="s">
        <v>1110</v>
      </c>
      <c r="Z2463" s="2" t="s">
        <v>92</v>
      </c>
      <c r="AA2463" s="2" t="s">
        <v>90</v>
      </c>
      <c r="AB2463" s="2"/>
      <c r="AC2463" s="2" t="s">
        <v>114</v>
      </c>
      <c r="AD2463" s="2">
        <v>1</v>
      </c>
      <c r="AE2463" s="2" t="s">
        <v>539</v>
      </c>
      <c r="AF2463" s="2" t="s">
        <v>540</v>
      </c>
      <c r="AG2463" s="2" t="s">
        <v>13</v>
      </c>
      <c r="AH2463" s="2" t="s">
        <v>154</v>
      </c>
      <c r="AI2463" s="2" t="s">
        <v>541</v>
      </c>
      <c r="AJ2463" s="2" t="s">
        <v>155</v>
      </c>
      <c r="AK2463" s="2" t="s">
        <v>156</v>
      </c>
      <c r="AL2463" s="2" t="s">
        <v>129</v>
      </c>
      <c r="AM2463" s="2" t="s">
        <v>150</v>
      </c>
      <c r="AN2463" s="2" t="s">
        <v>10314</v>
      </c>
      <c r="AO2463" s="22">
        <v>28120</v>
      </c>
      <c r="AP2463" s="22">
        <v>0</v>
      </c>
      <c r="AQ2463" s="22">
        <v>0</v>
      </c>
      <c r="AR2463" s="22">
        <v>0</v>
      </c>
      <c r="AS2463" s="25">
        <v>31440</v>
      </c>
      <c r="AT2463" s="25">
        <v>0</v>
      </c>
      <c r="AU2463" s="25">
        <v>45225.4</v>
      </c>
      <c r="AV2463" s="25">
        <v>0</v>
      </c>
      <c r="AW2463" s="25">
        <v>31440</v>
      </c>
      <c r="AX2463" s="25">
        <v>45225.4</v>
      </c>
      <c r="AY2463" s="25">
        <v>13785.4</v>
      </c>
    </row>
    <row r="2464" spans="2:51" hidden="1">
      <c r="B2464" s="5" t="s">
        <v>21</v>
      </c>
      <c r="C2464" s="2" t="s">
        <v>152</v>
      </c>
      <c r="D2464" s="2" t="s">
        <v>100</v>
      </c>
      <c r="E2464" s="2"/>
      <c r="F2464" s="2"/>
      <c r="G2464" s="3">
        <v>46261</v>
      </c>
      <c r="H2464" s="2" t="s">
        <v>10315</v>
      </c>
      <c r="I2464" s="3">
        <v>46261</v>
      </c>
      <c r="J2464" s="2" t="s">
        <v>10316</v>
      </c>
      <c r="K2464" s="2"/>
      <c r="L2464" s="2"/>
      <c r="M2464" s="2" t="s">
        <v>90</v>
      </c>
      <c r="N2464" s="3"/>
      <c r="O2464" s="2" t="s">
        <v>10317</v>
      </c>
      <c r="P2464" s="2"/>
      <c r="Q2464" s="2" t="s">
        <v>27</v>
      </c>
      <c r="R2464" s="2" t="s">
        <v>538</v>
      </c>
      <c r="S2464" s="2" t="s">
        <v>27</v>
      </c>
      <c r="T2464" s="3">
        <v>46261</v>
      </c>
      <c r="U2464" s="2" t="s">
        <v>10318</v>
      </c>
      <c r="V2464" s="2"/>
      <c r="W2464" s="2" t="s">
        <v>368</v>
      </c>
      <c r="X2464" s="2" t="s">
        <v>133</v>
      </c>
      <c r="Y2464" s="2" t="s">
        <v>833</v>
      </c>
      <c r="Z2464" s="2" t="s">
        <v>92</v>
      </c>
      <c r="AA2464" s="2" t="s">
        <v>90</v>
      </c>
      <c r="AB2464" s="2"/>
      <c r="AC2464" s="2" t="s">
        <v>114</v>
      </c>
      <c r="AD2464" s="2">
        <v>1</v>
      </c>
      <c r="AE2464" s="2" t="s">
        <v>539</v>
      </c>
      <c r="AF2464" s="2" t="s">
        <v>540</v>
      </c>
      <c r="AG2464" s="2" t="s">
        <v>13</v>
      </c>
      <c r="AH2464" s="2" t="s">
        <v>154</v>
      </c>
      <c r="AI2464" s="2" t="s">
        <v>541</v>
      </c>
      <c r="AJ2464" s="2" t="s">
        <v>155</v>
      </c>
      <c r="AK2464" s="2" t="s">
        <v>156</v>
      </c>
      <c r="AL2464" s="2" t="s">
        <v>129</v>
      </c>
      <c r="AM2464" s="2" t="s">
        <v>150</v>
      </c>
      <c r="AN2464" s="2" t="s">
        <v>10319</v>
      </c>
      <c r="AO2464" s="22">
        <v>28060</v>
      </c>
      <c r="AP2464" s="22">
        <v>0</v>
      </c>
      <c r="AQ2464" s="22">
        <v>0</v>
      </c>
      <c r="AR2464" s="22">
        <v>0</v>
      </c>
      <c r="AS2464" s="25">
        <v>30557.34</v>
      </c>
      <c r="AT2464" s="25">
        <v>0</v>
      </c>
      <c r="AU2464" s="25">
        <v>45128.9</v>
      </c>
      <c r="AV2464" s="25">
        <v>0</v>
      </c>
      <c r="AW2464" s="25">
        <v>30557.34</v>
      </c>
      <c r="AX2464" s="25">
        <v>45128.9</v>
      </c>
      <c r="AY2464" s="25">
        <v>14571.56</v>
      </c>
    </row>
    <row r="2465" spans="2:51" hidden="1">
      <c r="B2465" s="5" t="s">
        <v>21</v>
      </c>
      <c r="C2465" s="2" t="s">
        <v>152</v>
      </c>
      <c r="D2465" s="2" t="s">
        <v>100</v>
      </c>
      <c r="E2465" s="2"/>
      <c r="F2465" s="2"/>
      <c r="G2465" s="3">
        <v>46261</v>
      </c>
      <c r="H2465" s="2" t="s">
        <v>10320</v>
      </c>
      <c r="I2465" s="3">
        <v>46261</v>
      </c>
      <c r="J2465" s="2" t="s">
        <v>10321</v>
      </c>
      <c r="K2465" s="2"/>
      <c r="L2465" s="2"/>
      <c r="M2465" s="2" t="s">
        <v>90</v>
      </c>
      <c r="N2465" s="3"/>
      <c r="O2465" s="2" t="s">
        <v>10322</v>
      </c>
      <c r="P2465" s="2"/>
      <c r="Q2465" s="2" t="s">
        <v>27</v>
      </c>
      <c r="R2465" s="2" t="s">
        <v>538</v>
      </c>
      <c r="S2465" s="2" t="s">
        <v>27</v>
      </c>
      <c r="T2465" s="3">
        <v>46261</v>
      </c>
      <c r="U2465" s="2" t="s">
        <v>10323</v>
      </c>
      <c r="V2465" s="2"/>
      <c r="W2465" s="2" t="s">
        <v>610</v>
      </c>
      <c r="X2465" s="2" t="s">
        <v>133</v>
      </c>
      <c r="Y2465" s="2" t="s">
        <v>195</v>
      </c>
      <c r="Z2465" s="2" t="s">
        <v>92</v>
      </c>
      <c r="AA2465" s="2" t="s">
        <v>90</v>
      </c>
      <c r="AB2465" s="2"/>
      <c r="AC2465" s="2" t="s">
        <v>114</v>
      </c>
      <c r="AD2465" s="2">
        <v>1</v>
      </c>
      <c r="AE2465" s="2" t="s">
        <v>539</v>
      </c>
      <c r="AF2465" s="2" t="s">
        <v>540</v>
      </c>
      <c r="AG2465" s="2" t="s">
        <v>13</v>
      </c>
      <c r="AH2465" s="2" t="s">
        <v>154</v>
      </c>
      <c r="AI2465" s="2" t="s">
        <v>541</v>
      </c>
      <c r="AJ2465" s="2" t="s">
        <v>155</v>
      </c>
      <c r="AK2465" s="2" t="s">
        <v>156</v>
      </c>
      <c r="AL2465" s="2" t="s">
        <v>129</v>
      </c>
      <c r="AM2465" s="2" t="s">
        <v>150</v>
      </c>
      <c r="AN2465" s="2" t="s">
        <v>10324</v>
      </c>
      <c r="AO2465" s="22">
        <v>26460</v>
      </c>
      <c r="AP2465" s="22">
        <v>0</v>
      </c>
      <c r="AQ2465" s="22">
        <v>0</v>
      </c>
      <c r="AR2465" s="22">
        <v>0</v>
      </c>
      <c r="AS2465" s="25">
        <v>28814.94</v>
      </c>
      <c r="AT2465" s="25">
        <v>0</v>
      </c>
      <c r="AU2465" s="25">
        <v>42555.62</v>
      </c>
      <c r="AV2465" s="25">
        <v>0</v>
      </c>
      <c r="AW2465" s="25">
        <v>28814.94</v>
      </c>
      <c r="AX2465" s="25">
        <v>42555.62</v>
      </c>
      <c r="AY2465" s="25">
        <v>13740.68</v>
      </c>
    </row>
    <row r="2466" spans="2:51" hidden="1">
      <c r="B2466" s="5" t="s">
        <v>21</v>
      </c>
      <c r="C2466" s="2" t="s">
        <v>152</v>
      </c>
      <c r="D2466" s="2" t="s">
        <v>100</v>
      </c>
      <c r="E2466" s="2"/>
      <c r="F2466" s="2"/>
      <c r="G2466" s="3">
        <v>46261</v>
      </c>
      <c r="H2466" s="2" t="s">
        <v>10325</v>
      </c>
      <c r="I2466" s="3">
        <v>46261</v>
      </c>
      <c r="J2466" s="2" t="s">
        <v>10326</v>
      </c>
      <c r="K2466" s="2"/>
      <c r="L2466" s="2"/>
      <c r="M2466" s="2" t="s">
        <v>90</v>
      </c>
      <c r="N2466" s="3"/>
      <c r="O2466" s="2" t="s">
        <v>10327</v>
      </c>
      <c r="P2466" s="2"/>
      <c r="Q2466" s="2" t="s">
        <v>27</v>
      </c>
      <c r="R2466" s="2" t="s">
        <v>538</v>
      </c>
      <c r="S2466" s="2" t="s">
        <v>27</v>
      </c>
      <c r="T2466" s="3">
        <v>46261</v>
      </c>
      <c r="U2466" s="2" t="s">
        <v>10328</v>
      </c>
      <c r="V2466" s="2"/>
      <c r="W2466" s="2" t="s">
        <v>488</v>
      </c>
      <c r="X2466" s="2" t="s">
        <v>133</v>
      </c>
      <c r="Y2466" s="2" t="s">
        <v>474</v>
      </c>
      <c r="Z2466" s="2" t="s">
        <v>92</v>
      </c>
      <c r="AA2466" s="2" t="s">
        <v>90</v>
      </c>
      <c r="AB2466" s="2"/>
      <c r="AC2466" s="2" t="s">
        <v>114</v>
      </c>
      <c r="AD2466" s="2">
        <v>1</v>
      </c>
      <c r="AE2466" s="2" t="s">
        <v>539</v>
      </c>
      <c r="AF2466" s="2" t="s">
        <v>540</v>
      </c>
      <c r="AG2466" s="2" t="s">
        <v>13</v>
      </c>
      <c r="AH2466" s="2" t="s">
        <v>154</v>
      </c>
      <c r="AI2466" s="2" t="s">
        <v>541</v>
      </c>
      <c r="AJ2466" s="2" t="s">
        <v>155</v>
      </c>
      <c r="AK2466" s="2" t="s">
        <v>156</v>
      </c>
      <c r="AL2466" s="2" t="s">
        <v>129</v>
      </c>
      <c r="AM2466" s="2" t="s">
        <v>150</v>
      </c>
      <c r="AN2466" s="2" t="s">
        <v>10329</v>
      </c>
      <c r="AO2466" s="22">
        <v>27280</v>
      </c>
      <c r="AP2466" s="22">
        <v>0</v>
      </c>
      <c r="AQ2466" s="22">
        <v>0</v>
      </c>
      <c r="AR2466" s="22">
        <v>0</v>
      </c>
      <c r="AS2466" s="25">
        <v>29707.919999999998</v>
      </c>
      <c r="AT2466" s="25">
        <v>0</v>
      </c>
      <c r="AU2466" s="25">
        <v>43874.42</v>
      </c>
      <c r="AV2466" s="25">
        <v>0</v>
      </c>
      <c r="AW2466" s="25">
        <v>29707.919999999998</v>
      </c>
      <c r="AX2466" s="25">
        <v>43874.42</v>
      </c>
      <c r="AY2466" s="25">
        <v>14166.5</v>
      </c>
    </row>
    <row r="2467" spans="2:51" hidden="1">
      <c r="B2467" s="5" t="s">
        <v>21</v>
      </c>
      <c r="C2467" s="2" t="s">
        <v>107</v>
      </c>
      <c r="D2467" s="2" t="s">
        <v>100</v>
      </c>
      <c r="E2467" s="2"/>
      <c r="F2467" s="2"/>
      <c r="G2467" s="3">
        <v>46261</v>
      </c>
      <c r="H2467" s="2" t="s">
        <v>10330</v>
      </c>
      <c r="I2467" s="3">
        <v>46261</v>
      </c>
      <c r="J2467" s="2" t="s">
        <v>10331</v>
      </c>
      <c r="K2467" s="2"/>
      <c r="L2467" s="2"/>
      <c r="M2467" s="2" t="s">
        <v>90</v>
      </c>
      <c r="N2467" s="3"/>
      <c r="O2467" s="2" t="s">
        <v>10332</v>
      </c>
      <c r="P2467" s="2"/>
      <c r="Q2467" s="2" t="s">
        <v>29</v>
      </c>
      <c r="R2467" s="2" t="s">
        <v>29</v>
      </c>
      <c r="S2467" s="2" t="s">
        <v>29</v>
      </c>
      <c r="T2467" s="3"/>
      <c r="U2467" s="2"/>
      <c r="V2467" s="2"/>
      <c r="W2467" s="2" t="s">
        <v>10333</v>
      </c>
      <c r="X2467" s="2" t="s">
        <v>101</v>
      </c>
      <c r="Y2467" s="2" t="s">
        <v>10334</v>
      </c>
      <c r="Z2467" s="2" t="s">
        <v>92</v>
      </c>
      <c r="AA2467" s="2" t="s">
        <v>90</v>
      </c>
      <c r="AB2467" s="2"/>
      <c r="AC2467" s="2" t="s">
        <v>114</v>
      </c>
      <c r="AD2467" s="2">
        <v>1</v>
      </c>
      <c r="AE2467" s="2" t="s">
        <v>138</v>
      </c>
      <c r="AF2467" s="2" t="s">
        <v>103</v>
      </c>
      <c r="AG2467" s="2" t="s">
        <v>103</v>
      </c>
      <c r="AH2467" s="2" t="s">
        <v>139</v>
      </c>
      <c r="AI2467" s="2" t="s">
        <v>102</v>
      </c>
      <c r="AJ2467" s="2" t="s">
        <v>199</v>
      </c>
      <c r="AK2467" s="2" t="s">
        <v>200</v>
      </c>
      <c r="AL2467" s="2" t="s">
        <v>13</v>
      </c>
      <c r="AM2467" s="2" t="s">
        <v>154</v>
      </c>
      <c r="AN2467" s="2" t="s">
        <v>10335</v>
      </c>
      <c r="AO2467" s="22">
        <v>0</v>
      </c>
      <c r="AP2467" s="22">
        <v>0</v>
      </c>
      <c r="AQ2467" s="22">
        <v>0</v>
      </c>
      <c r="AR2467" s="22">
        <v>0</v>
      </c>
      <c r="AS2467" s="25">
        <v>36500</v>
      </c>
      <c r="AT2467" s="25">
        <v>0</v>
      </c>
      <c r="AU2467" s="25">
        <v>43694</v>
      </c>
      <c r="AV2467" s="25">
        <v>0</v>
      </c>
      <c r="AW2467" s="25">
        <v>36500</v>
      </c>
      <c r="AX2467" s="25">
        <v>43694</v>
      </c>
      <c r="AY2467" s="25">
        <v>7194</v>
      </c>
    </row>
    <row r="2468" spans="2:51" hidden="1">
      <c r="B2468" s="5" t="s">
        <v>21</v>
      </c>
      <c r="C2468" s="2" t="s">
        <v>107</v>
      </c>
      <c r="D2468" s="2" t="s">
        <v>100</v>
      </c>
      <c r="E2468" s="2"/>
      <c r="F2468" s="2"/>
      <c r="G2468" s="3">
        <v>46261</v>
      </c>
      <c r="H2468" s="2" t="s">
        <v>10336</v>
      </c>
      <c r="I2468" s="3">
        <v>46261</v>
      </c>
      <c r="J2468" s="2" t="s">
        <v>10337</v>
      </c>
      <c r="K2468" s="2"/>
      <c r="L2468" s="2"/>
      <c r="M2468" s="2" t="s">
        <v>90</v>
      </c>
      <c r="N2468" s="3"/>
      <c r="O2468" s="2" t="s">
        <v>10338</v>
      </c>
      <c r="P2468" s="2"/>
      <c r="Q2468" s="2" t="s">
        <v>486</v>
      </c>
      <c r="R2468" s="2" t="s">
        <v>538</v>
      </c>
      <c r="S2468" s="2" t="s">
        <v>486</v>
      </c>
      <c r="T2468" s="3"/>
      <c r="U2468" s="2"/>
      <c r="V2468" s="2"/>
      <c r="W2468" s="2" t="s">
        <v>341</v>
      </c>
      <c r="X2468" s="2" t="s">
        <v>133</v>
      </c>
      <c r="Y2468" s="2" t="s">
        <v>263</v>
      </c>
      <c r="Z2468" s="2" t="s">
        <v>92</v>
      </c>
      <c r="AA2468" s="2" t="s">
        <v>90</v>
      </c>
      <c r="AB2468" s="2"/>
      <c r="AC2468" s="2" t="s">
        <v>114</v>
      </c>
      <c r="AD2468" s="2">
        <v>1</v>
      </c>
      <c r="AE2468" s="2" t="s">
        <v>539</v>
      </c>
      <c r="AF2468" s="2" t="s">
        <v>540</v>
      </c>
      <c r="AG2468" s="2" t="s">
        <v>13</v>
      </c>
      <c r="AH2468" s="2" t="s">
        <v>154</v>
      </c>
      <c r="AI2468" s="2" t="s">
        <v>541</v>
      </c>
      <c r="AJ2468" s="2" t="s">
        <v>194</v>
      </c>
      <c r="AK2468" s="2" t="s">
        <v>487</v>
      </c>
      <c r="AL2468" s="2" t="s">
        <v>103</v>
      </c>
      <c r="AM2468" s="2" t="s">
        <v>104</v>
      </c>
      <c r="AN2468" s="2" t="s">
        <v>10339</v>
      </c>
      <c r="AO2468" s="22">
        <v>0</v>
      </c>
      <c r="AP2468" s="22">
        <v>0</v>
      </c>
      <c r="AQ2468" s="22">
        <v>0</v>
      </c>
      <c r="AR2468" s="22">
        <v>0</v>
      </c>
      <c r="AS2468" s="25">
        <v>37346.199999999997</v>
      </c>
      <c r="AT2468" s="25">
        <v>0</v>
      </c>
      <c r="AU2468" s="25">
        <v>43436.08</v>
      </c>
      <c r="AV2468" s="25">
        <v>0</v>
      </c>
      <c r="AW2468" s="25">
        <v>37346.199999999997</v>
      </c>
      <c r="AX2468" s="25">
        <v>43436.08</v>
      </c>
      <c r="AY2468" s="25">
        <v>6089.88</v>
      </c>
    </row>
    <row r="2469" spans="2:51" hidden="1">
      <c r="B2469" s="5" t="s">
        <v>21</v>
      </c>
      <c r="C2469" s="2" t="s">
        <v>107</v>
      </c>
      <c r="D2469" s="2" t="s">
        <v>100</v>
      </c>
      <c r="E2469" s="2"/>
      <c r="F2469" s="2"/>
      <c r="G2469" s="3">
        <v>46261</v>
      </c>
      <c r="H2469" s="2" t="s">
        <v>10340</v>
      </c>
      <c r="I2469" s="3">
        <v>46261</v>
      </c>
      <c r="J2469" s="2" t="s">
        <v>10341</v>
      </c>
      <c r="K2469" s="2"/>
      <c r="L2469" s="2"/>
      <c r="M2469" s="2" t="s">
        <v>90</v>
      </c>
      <c r="N2469" s="3"/>
      <c r="O2469" s="2"/>
      <c r="P2469" s="2"/>
      <c r="Q2469" s="2" t="s">
        <v>10342</v>
      </c>
      <c r="R2469" s="2" t="s">
        <v>538</v>
      </c>
      <c r="S2469" s="2" t="s">
        <v>10342</v>
      </c>
      <c r="T2469" s="3"/>
      <c r="U2469" s="2"/>
      <c r="V2469" s="2"/>
      <c r="W2469" s="2" t="s">
        <v>9362</v>
      </c>
      <c r="X2469" s="2" t="s">
        <v>91</v>
      </c>
      <c r="Y2469" s="2" t="s">
        <v>9363</v>
      </c>
      <c r="Z2469" s="2" t="s">
        <v>92</v>
      </c>
      <c r="AA2469" s="2" t="s">
        <v>90</v>
      </c>
      <c r="AB2469" s="2"/>
      <c r="AC2469" s="2" t="s">
        <v>114</v>
      </c>
      <c r="AD2469" s="2">
        <v>1</v>
      </c>
      <c r="AE2469" s="2" t="s">
        <v>539</v>
      </c>
      <c r="AF2469" s="2" t="s">
        <v>540</v>
      </c>
      <c r="AG2469" s="2" t="s">
        <v>13</v>
      </c>
      <c r="AH2469" s="2" t="s">
        <v>154</v>
      </c>
      <c r="AI2469" s="2" t="s">
        <v>541</v>
      </c>
      <c r="AJ2469" s="2" t="s">
        <v>10343</v>
      </c>
      <c r="AK2469" s="2" t="s">
        <v>10344</v>
      </c>
      <c r="AL2469" s="2" t="s">
        <v>116</v>
      </c>
      <c r="AM2469" s="2" t="s">
        <v>4</v>
      </c>
      <c r="AN2469" s="2" t="s">
        <v>10345</v>
      </c>
      <c r="AO2469" s="22">
        <v>0</v>
      </c>
      <c r="AP2469" s="22">
        <v>0</v>
      </c>
      <c r="AQ2469" s="22">
        <v>0</v>
      </c>
      <c r="AR2469" s="22">
        <v>0</v>
      </c>
      <c r="AS2469" s="25">
        <v>33000</v>
      </c>
      <c r="AT2469" s="25">
        <v>0</v>
      </c>
      <c r="AU2469" s="25">
        <v>46599</v>
      </c>
      <c r="AV2469" s="25">
        <v>0</v>
      </c>
      <c r="AW2469" s="25">
        <v>33000</v>
      </c>
      <c r="AX2469" s="25">
        <v>46599</v>
      </c>
      <c r="AY2469" s="25">
        <v>13599</v>
      </c>
    </row>
    <row r="2470" spans="2:51" hidden="1">
      <c r="B2470" s="5" t="s">
        <v>21</v>
      </c>
      <c r="C2470" s="2" t="s">
        <v>107</v>
      </c>
      <c r="D2470" s="2" t="s">
        <v>100</v>
      </c>
      <c r="E2470" s="2"/>
      <c r="F2470" s="2"/>
      <c r="G2470" s="3">
        <v>46261</v>
      </c>
      <c r="H2470" s="2" t="s">
        <v>10346</v>
      </c>
      <c r="I2470" s="3">
        <v>46261</v>
      </c>
      <c r="J2470" s="2" t="s">
        <v>10347</v>
      </c>
      <c r="K2470" s="2"/>
      <c r="L2470" s="2"/>
      <c r="M2470" s="2" t="s">
        <v>90</v>
      </c>
      <c r="N2470" s="3"/>
      <c r="O2470" s="2" t="s">
        <v>10348</v>
      </c>
      <c r="P2470" s="2"/>
      <c r="Q2470" s="2" t="s">
        <v>27</v>
      </c>
      <c r="R2470" s="2" t="s">
        <v>538</v>
      </c>
      <c r="S2470" s="2" t="s">
        <v>27</v>
      </c>
      <c r="T2470" s="3"/>
      <c r="U2470" s="2"/>
      <c r="V2470" s="2"/>
      <c r="W2470" s="2" t="s">
        <v>564</v>
      </c>
      <c r="X2470" s="2" t="s">
        <v>133</v>
      </c>
      <c r="Y2470" s="2" t="s">
        <v>536</v>
      </c>
      <c r="Z2470" s="2" t="s">
        <v>92</v>
      </c>
      <c r="AA2470" s="2" t="s">
        <v>90</v>
      </c>
      <c r="AB2470" s="2"/>
      <c r="AC2470" s="2" t="s">
        <v>114</v>
      </c>
      <c r="AD2470" s="2">
        <v>1</v>
      </c>
      <c r="AE2470" s="2" t="s">
        <v>539</v>
      </c>
      <c r="AF2470" s="2" t="s">
        <v>540</v>
      </c>
      <c r="AG2470" s="2" t="s">
        <v>13</v>
      </c>
      <c r="AH2470" s="2" t="s">
        <v>154</v>
      </c>
      <c r="AI2470" s="2" t="s">
        <v>541</v>
      </c>
      <c r="AJ2470" s="2" t="s">
        <v>155</v>
      </c>
      <c r="AK2470" s="2" t="s">
        <v>156</v>
      </c>
      <c r="AL2470" s="2" t="s">
        <v>129</v>
      </c>
      <c r="AM2470" s="2" t="s">
        <v>150</v>
      </c>
      <c r="AN2470" s="2" t="s">
        <v>10349</v>
      </c>
      <c r="AO2470" s="22">
        <v>0</v>
      </c>
      <c r="AP2470" s="22">
        <v>0</v>
      </c>
      <c r="AQ2470" s="22">
        <v>0</v>
      </c>
      <c r="AR2470" s="22">
        <v>0</v>
      </c>
      <c r="AS2470" s="25">
        <v>29642.58</v>
      </c>
      <c r="AT2470" s="25">
        <v>0</v>
      </c>
      <c r="AU2470" s="25">
        <v>43777.93</v>
      </c>
      <c r="AV2470" s="25">
        <v>0</v>
      </c>
      <c r="AW2470" s="25">
        <v>29642.58</v>
      </c>
      <c r="AX2470" s="25">
        <v>43777.93</v>
      </c>
      <c r="AY2470" s="25">
        <v>14135.35</v>
      </c>
    </row>
    <row r="2471" spans="2:51" hidden="1">
      <c r="B2471" s="5" t="s">
        <v>21</v>
      </c>
      <c r="C2471" s="2" t="s">
        <v>107</v>
      </c>
      <c r="D2471" s="2" t="s">
        <v>100</v>
      </c>
      <c r="E2471" s="2"/>
      <c r="F2471" s="2"/>
      <c r="G2471" s="3">
        <v>46261</v>
      </c>
      <c r="H2471" s="2" t="s">
        <v>10350</v>
      </c>
      <c r="I2471" s="3">
        <v>46261</v>
      </c>
      <c r="J2471" s="2" t="s">
        <v>10351</v>
      </c>
      <c r="K2471" s="2"/>
      <c r="L2471" s="2"/>
      <c r="M2471" s="2" t="s">
        <v>90</v>
      </c>
      <c r="N2471" s="3"/>
      <c r="O2471" s="2" t="s">
        <v>10352</v>
      </c>
      <c r="P2471" s="2"/>
      <c r="Q2471" s="2" t="s">
        <v>27</v>
      </c>
      <c r="R2471" s="2" t="s">
        <v>538</v>
      </c>
      <c r="S2471" s="2" t="s">
        <v>27</v>
      </c>
      <c r="T2471" s="3"/>
      <c r="U2471" s="2"/>
      <c r="V2471" s="2"/>
      <c r="W2471" s="2" t="s">
        <v>527</v>
      </c>
      <c r="X2471" s="2" t="s">
        <v>133</v>
      </c>
      <c r="Y2471" s="2" t="s">
        <v>334</v>
      </c>
      <c r="Z2471" s="2" t="s">
        <v>92</v>
      </c>
      <c r="AA2471" s="2" t="s">
        <v>90</v>
      </c>
      <c r="AB2471" s="2"/>
      <c r="AC2471" s="2" t="s">
        <v>114</v>
      </c>
      <c r="AD2471" s="2">
        <v>1</v>
      </c>
      <c r="AE2471" s="2" t="s">
        <v>539</v>
      </c>
      <c r="AF2471" s="2" t="s">
        <v>540</v>
      </c>
      <c r="AG2471" s="2" t="s">
        <v>13</v>
      </c>
      <c r="AH2471" s="2" t="s">
        <v>154</v>
      </c>
      <c r="AI2471" s="2" t="s">
        <v>541</v>
      </c>
      <c r="AJ2471" s="2" t="s">
        <v>155</v>
      </c>
      <c r="AK2471" s="2" t="s">
        <v>156</v>
      </c>
      <c r="AL2471" s="2" t="s">
        <v>129</v>
      </c>
      <c r="AM2471" s="2" t="s">
        <v>150</v>
      </c>
      <c r="AN2471" s="2" t="s">
        <v>10353</v>
      </c>
      <c r="AO2471" s="22">
        <v>0</v>
      </c>
      <c r="AP2471" s="22">
        <v>0</v>
      </c>
      <c r="AQ2471" s="22">
        <v>0</v>
      </c>
      <c r="AR2471" s="22">
        <v>0</v>
      </c>
      <c r="AS2471" s="25">
        <v>28640.7</v>
      </c>
      <c r="AT2471" s="25">
        <v>0</v>
      </c>
      <c r="AU2471" s="25">
        <v>42298.29</v>
      </c>
      <c r="AV2471" s="25">
        <v>0</v>
      </c>
      <c r="AW2471" s="25">
        <v>28640.7</v>
      </c>
      <c r="AX2471" s="25">
        <v>42298.29</v>
      </c>
      <c r="AY2471" s="25">
        <v>13657.59</v>
      </c>
    </row>
    <row r="2472" spans="2:51" hidden="1">
      <c r="B2472" s="5" t="s">
        <v>551</v>
      </c>
      <c r="C2472" s="2" t="s">
        <v>552</v>
      </c>
      <c r="D2472" s="2"/>
      <c r="E2472" s="2" t="s">
        <v>9039</v>
      </c>
      <c r="F2472" s="2" t="s">
        <v>88</v>
      </c>
      <c r="G2472" s="3">
        <v>46261</v>
      </c>
      <c r="H2472" s="2" t="s">
        <v>10354</v>
      </c>
      <c r="I2472" s="3">
        <v>46261</v>
      </c>
      <c r="J2472" s="2" t="s">
        <v>10355</v>
      </c>
      <c r="K2472" s="2"/>
      <c r="L2472" s="2"/>
      <c r="M2472" s="2" t="s">
        <v>90</v>
      </c>
      <c r="N2472" s="3"/>
      <c r="O2472" s="2"/>
      <c r="P2472" s="2"/>
      <c r="Q2472" s="2" t="s">
        <v>834</v>
      </c>
      <c r="R2472" s="2" t="s">
        <v>834</v>
      </c>
      <c r="S2472" s="2"/>
      <c r="T2472" s="3"/>
      <c r="U2472" s="2"/>
      <c r="V2472" s="2"/>
      <c r="W2472" s="2" t="s">
        <v>962</v>
      </c>
      <c r="X2472" s="2" t="s">
        <v>91</v>
      </c>
      <c r="Y2472" s="2" t="s">
        <v>1380</v>
      </c>
      <c r="Z2472" s="2" t="s">
        <v>92</v>
      </c>
      <c r="AA2472" s="2" t="s">
        <v>90</v>
      </c>
      <c r="AB2472" s="2"/>
      <c r="AC2472" s="2" t="s">
        <v>114</v>
      </c>
      <c r="AD2472" s="2">
        <v>1</v>
      </c>
      <c r="AE2472" s="2" t="s">
        <v>321</v>
      </c>
      <c r="AF2472" s="2" t="s">
        <v>322</v>
      </c>
      <c r="AG2472" s="2" t="s">
        <v>322</v>
      </c>
      <c r="AH2472" s="2" t="s">
        <v>323</v>
      </c>
      <c r="AI2472" s="2"/>
      <c r="AJ2472" s="2" t="s">
        <v>138</v>
      </c>
      <c r="AK2472" s="2" t="s">
        <v>103</v>
      </c>
      <c r="AL2472" s="2" t="s">
        <v>103</v>
      </c>
      <c r="AM2472" s="2" t="s">
        <v>139</v>
      </c>
      <c r="AN2472" s="2" t="s">
        <v>1286</v>
      </c>
      <c r="AO2472" s="22">
        <v>0</v>
      </c>
      <c r="AP2472" s="22">
        <v>0</v>
      </c>
      <c r="AQ2472" s="22">
        <v>0</v>
      </c>
      <c r="AR2472" s="22">
        <v>0</v>
      </c>
      <c r="AS2472" s="25">
        <v>48500</v>
      </c>
      <c r="AT2472" s="25">
        <v>0</v>
      </c>
      <c r="AU2472" s="25">
        <v>49714.73</v>
      </c>
      <c r="AV2472" s="25">
        <v>0</v>
      </c>
      <c r="AW2472" s="25">
        <v>48500</v>
      </c>
      <c r="AX2472" s="25">
        <v>49714.73</v>
      </c>
      <c r="AY2472" s="25">
        <v>1214.73</v>
      </c>
    </row>
    <row r="2473" spans="2:51" hidden="1">
      <c r="B2473" s="5" t="s">
        <v>551</v>
      </c>
      <c r="C2473" s="2" t="s">
        <v>552</v>
      </c>
      <c r="D2473" s="2"/>
      <c r="E2473" s="2" t="s">
        <v>9039</v>
      </c>
      <c r="F2473" s="2" t="s">
        <v>88</v>
      </c>
      <c r="G2473" s="3">
        <v>46261</v>
      </c>
      <c r="H2473" s="2" t="s">
        <v>10356</v>
      </c>
      <c r="I2473" s="3">
        <v>46261</v>
      </c>
      <c r="J2473" s="2" t="s">
        <v>10357</v>
      </c>
      <c r="K2473" s="2"/>
      <c r="L2473" s="2"/>
      <c r="M2473" s="2" t="s">
        <v>90</v>
      </c>
      <c r="N2473" s="3"/>
      <c r="O2473" s="2"/>
      <c r="P2473" s="2"/>
      <c r="Q2473" s="2" t="s">
        <v>834</v>
      </c>
      <c r="R2473" s="2" t="s">
        <v>834</v>
      </c>
      <c r="S2473" s="2"/>
      <c r="T2473" s="3"/>
      <c r="U2473" s="2"/>
      <c r="V2473" s="2"/>
      <c r="W2473" s="2" t="s">
        <v>902</v>
      </c>
      <c r="X2473" s="2" t="s">
        <v>91</v>
      </c>
      <c r="Y2473" s="2" t="s">
        <v>894</v>
      </c>
      <c r="Z2473" s="2" t="s">
        <v>92</v>
      </c>
      <c r="AA2473" s="2" t="s">
        <v>90</v>
      </c>
      <c r="AB2473" s="2"/>
      <c r="AC2473" s="2" t="s">
        <v>114</v>
      </c>
      <c r="AD2473" s="2">
        <v>1</v>
      </c>
      <c r="AE2473" s="2" t="s">
        <v>321</v>
      </c>
      <c r="AF2473" s="2" t="s">
        <v>322</v>
      </c>
      <c r="AG2473" s="2" t="s">
        <v>322</v>
      </c>
      <c r="AH2473" s="2" t="s">
        <v>323</v>
      </c>
      <c r="AI2473" s="2"/>
      <c r="AJ2473" s="2" t="s">
        <v>138</v>
      </c>
      <c r="AK2473" s="2" t="s">
        <v>103</v>
      </c>
      <c r="AL2473" s="2" t="s">
        <v>103</v>
      </c>
      <c r="AM2473" s="2" t="s">
        <v>139</v>
      </c>
      <c r="AN2473" s="2" t="s">
        <v>590</v>
      </c>
      <c r="AO2473" s="22">
        <v>0</v>
      </c>
      <c r="AP2473" s="22">
        <v>0</v>
      </c>
      <c r="AQ2473" s="22">
        <v>0</v>
      </c>
      <c r="AR2473" s="22">
        <v>0</v>
      </c>
      <c r="AS2473" s="25">
        <v>38500</v>
      </c>
      <c r="AT2473" s="25">
        <v>0</v>
      </c>
      <c r="AU2473" s="25">
        <v>39921.47</v>
      </c>
      <c r="AV2473" s="25">
        <v>0</v>
      </c>
      <c r="AW2473" s="25">
        <v>38500</v>
      </c>
      <c r="AX2473" s="25">
        <v>39921.47</v>
      </c>
      <c r="AY2473" s="25">
        <v>1421.47</v>
      </c>
    </row>
    <row r="2474" spans="2:51" hidden="1">
      <c r="B2474" s="5" t="s">
        <v>551</v>
      </c>
      <c r="C2474" s="2" t="s">
        <v>552</v>
      </c>
      <c r="D2474" s="2"/>
      <c r="E2474" s="2" t="s">
        <v>9039</v>
      </c>
      <c r="F2474" s="2" t="s">
        <v>88</v>
      </c>
      <c r="G2474" s="3">
        <v>46261</v>
      </c>
      <c r="H2474" s="2" t="s">
        <v>10358</v>
      </c>
      <c r="I2474" s="3">
        <v>46261</v>
      </c>
      <c r="J2474" s="2" t="s">
        <v>10359</v>
      </c>
      <c r="K2474" s="2"/>
      <c r="L2474" s="2"/>
      <c r="M2474" s="2" t="s">
        <v>90</v>
      </c>
      <c r="N2474" s="3"/>
      <c r="O2474" s="2"/>
      <c r="P2474" s="2"/>
      <c r="Q2474" s="2" t="s">
        <v>834</v>
      </c>
      <c r="R2474" s="2" t="s">
        <v>834</v>
      </c>
      <c r="S2474" s="2"/>
      <c r="T2474" s="3"/>
      <c r="U2474" s="2"/>
      <c r="V2474" s="2"/>
      <c r="W2474" s="2" t="s">
        <v>6287</v>
      </c>
      <c r="X2474" s="2" t="s">
        <v>91</v>
      </c>
      <c r="Y2474" s="2" t="s">
        <v>6288</v>
      </c>
      <c r="Z2474" s="2" t="s">
        <v>92</v>
      </c>
      <c r="AA2474" s="2" t="s">
        <v>90</v>
      </c>
      <c r="AB2474" s="2"/>
      <c r="AC2474" s="2" t="s">
        <v>114</v>
      </c>
      <c r="AD2474" s="2">
        <v>1</v>
      </c>
      <c r="AE2474" s="2" t="s">
        <v>321</v>
      </c>
      <c r="AF2474" s="2" t="s">
        <v>322</v>
      </c>
      <c r="AG2474" s="2" t="s">
        <v>322</v>
      </c>
      <c r="AH2474" s="2" t="s">
        <v>323</v>
      </c>
      <c r="AI2474" s="2"/>
      <c r="AJ2474" s="2" t="s">
        <v>138</v>
      </c>
      <c r="AK2474" s="2" t="s">
        <v>103</v>
      </c>
      <c r="AL2474" s="2" t="s">
        <v>103</v>
      </c>
      <c r="AM2474" s="2" t="s">
        <v>139</v>
      </c>
      <c r="AN2474" s="2" t="s">
        <v>842</v>
      </c>
      <c r="AO2474" s="22">
        <v>0</v>
      </c>
      <c r="AP2474" s="22">
        <v>0</v>
      </c>
      <c r="AQ2474" s="22">
        <v>0</v>
      </c>
      <c r="AR2474" s="22">
        <v>0</v>
      </c>
      <c r="AS2474" s="25">
        <v>49500</v>
      </c>
      <c r="AT2474" s="25">
        <v>0</v>
      </c>
      <c r="AU2474" s="25">
        <v>49714.73</v>
      </c>
      <c r="AV2474" s="25">
        <v>0</v>
      </c>
      <c r="AW2474" s="25">
        <v>49500</v>
      </c>
      <c r="AX2474" s="25">
        <v>49714.73</v>
      </c>
      <c r="AY2474" s="25">
        <v>214.73</v>
      </c>
    </row>
    <row r="2475" spans="2:51" hidden="1">
      <c r="B2475" s="5" t="s">
        <v>551</v>
      </c>
      <c r="C2475" s="2" t="s">
        <v>552</v>
      </c>
      <c r="D2475" s="2"/>
      <c r="E2475" s="2" t="s">
        <v>9039</v>
      </c>
      <c r="F2475" s="2" t="s">
        <v>88</v>
      </c>
      <c r="G2475" s="3">
        <v>46261</v>
      </c>
      <c r="H2475" s="2" t="s">
        <v>10360</v>
      </c>
      <c r="I2475" s="3">
        <v>46261</v>
      </c>
      <c r="J2475" s="2" t="s">
        <v>10361</v>
      </c>
      <c r="K2475" s="2"/>
      <c r="L2475" s="2"/>
      <c r="M2475" s="2" t="s">
        <v>90</v>
      </c>
      <c r="N2475" s="3"/>
      <c r="O2475" s="2"/>
      <c r="P2475" s="2"/>
      <c r="Q2475" s="2" t="s">
        <v>834</v>
      </c>
      <c r="R2475" s="2" t="s">
        <v>834</v>
      </c>
      <c r="S2475" s="2"/>
      <c r="T2475" s="3"/>
      <c r="U2475" s="2"/>
      <c r="V2475" s="2"/>
      <c r="W2475" s="2" t="s">
        <v>915</v>
      </c>
      <c r="X2475" s="2" t="s">
        <v>91</v>
      </c>
      <c r="Y2475" s="2" t="s">
        <v>894</v>
      </c>
      <c r="Z2475" s="2" t="s">
        <v>92</v>
      </c>
      <c r="AA2475" s="2" t="s">
        <v>90</v>
      </c>
      <c r="AB2475" s="2"/>
      <c r="AC2475" s="2" t="s">
        <v>114</v>
      </c>
      <c r="AD2475" s="2">
        <v>1</v>
      </c>
      <c r="AE2475" s="2" t="s">
        <v>321</v>
      </c>
      <c r="AF2475" s="2" t="s">
        <v>322</v>
      </c>
      <c r="AG2475" s="2" t="s">
        <v>322</v>
      </c>
      <c r="AH2475" s="2" t="s">
        <v>323</v>
      </c>
      <c r="AI2475" s="2"/>
      <c r="AJ2475" s="2" t="s">
        <v>138</v>
      </c>
      <c r="AK2475" s="2" t="s">
        <v>103</v>
      </c>
      <c r="AL2475" s="2" t="s">
        <v>103</v>
      </c>
      <c r="AM2475" s="2" t="s">
        <v>139</v>
      </c>
      <c r="AN2475" s="2" t="s">
        <v>10362</v>
      </c>
      <c r="AO2475" s="22">
        <v>0</v>
      </c>
      <c r="AP2475" s="22">
        <v>0</v>
      </c>
      <c r="AQ2475" s="22">
        <v>0</v>
      </c>
      <c r="AR2475" s="22">
        <v>0</v>
      </c>
      <c r="AS2475" s="25">
        <v>60000</v>
      </c>
      <c r="AT2475" s="25">
        <v>0</v>
      </c>
      <c r="AU2475" s="25">
        <v>60851.54</v>
      </c>
      <c r="AV2475" s="25">
        <v>0</v>
      </c>
      <c r="AW2475" s="25">
        <v>60000</v>
      </c>
      <c r="AX2475" s="25">
        <v>60851.54</v>
      </c>
      <c r="AY2475" s="25">
        <v>851.54</v>
      </c>
    </row>
    <row r="2476" spans="2:51" hidden="1">
      <c r="B2476" s="5" t="s">
        <v>551</v>
      </c>
      <c r="C2476" s="2" t="s">
        <v>552</v>
      </c>
      <c r="D2476" s="2"/>
      <c r="E2476" s="2" t="s">
        <v>9039</v>
      </c>
      <c r="F2476" s="2" t="s">
        <v>88</v>
      </c>
      <c r="G2476" s="3">
        <v>46261</v>
      </c>
      <c r="H2476" s="2" t="s">
        <v>10363</v>
      </c>
      <c r="I2476" s="3">
        <v>46261</v>
      </c>
      <c r="J2476" s="2" t="s">
        <v>10364</v>
      </c>
      <c r="K2476" s="2"/>
      <c r="L2476" s="2"/>
      <c r="M2476" s="2" t="s">
        <v>90</v>
      </c>
      <c r="N2476" s="3"/>
      <c r="O2476" s="2"/>
      <c r="P2476" s="2"/>
      <c r="Q2476" s="2" t="s">
        <v>834</v>
      </c>
      <c r="R2476" s="2" t="s">
        <v>834</v>
      </c>
      <c r="S2476" s="2"/>
      <c r="T2476" s="3"/>
      <c r="U2476" s="2"/>
      <c r="V2476" s="2"/>
      <c r="W2476" s="2" t="s">
        <v>1138</v>
      </c>
      <c r="X2476" s="2" t="s">
        <v>91</v>
      </c>
      <c r="Y2476" s="2" t="s">
        <v>1228</v>
      </c>
      <c r="Z2476" s="2" t="s">
        <v>92</v>
      </c>
      <c r="AA2476" s="2" t="s">
        <v>90</v>
      </c>
      <c r="AB2476" s="2"/>
      <c r="AC2476" s="2" t="s">
        <v>114</v>
      </c>
      <c r="AD2476" s="2">
        <v>1</v>
      </c>
      <c r="AE2476" s="2" t="s">
        <v>321</v>
      </c>
      <c r="AF2476" s="2" t="s">
        <v>322</v>
      </c>
      <c r="AG2476" s="2" t="s">
        <v>322</v>
      </c>
      <c r="AH2476" s="2" t="s">
        <v>323</v>
      </c>
      <c r="AI2476" s="2"/>
      <c r="AJ2476" s="2" t="s">
        <v>183</v>
      </c>
      <c r="AK2476" s="2" t="s">
        <v>184</v>
      </c>
      <c r="AL2476" s="2" t="s">
        <v>184</v>
      </c>
      <c r="AM2476" s="2" t="s">
        <v>185</v>
      </c>
      <c r="AN2476" s="2" t="s">
        <v>1251</v>
      </c>
      <c r="AO2476" s="22">
        <v>0</v>
      </c>
      <c r="AP2476" s="22">
        <v>0</v>
      </c>
      <c r="AQ2476" s="22">
        <v>0</v>
      </c>
      <c r="AR2476" s="22">
        <v>0</v>
      </c>
      <c r="AS2476" s="25">
        <v>9500</v>
      </c>
      <c r="AT2476" s="25">
        <v>0</v>
      </c>
      <c r="AU2476" s="25">
        <v>9152.32</v>
      </c>
      <c r="AV2476" s="25">
        <v>0</v>
      </c>
      <c r="AW2476" s="25">
        <v>9500</v>
      </c>
      <c r="AX2476" s="25">
        <v>9152.32</v>
      </c>
      <c r="AY2476" s="25">
        <v>-347.68</v>
      </c>
    </row>
    <row r="2477" spans="2:51" hidden="1">
      <c r="B2477" s="5" t="s">
        <v>551</v>
      </c>
      <c r="C2477" s="2" t="s">
        <v>552</v>
      </c>
      <c r="D2477" s="2"/>
      <c r="E2477" s="2" t="s">
        <v>9039</v>
      </c>
      <c r="F2477" s="2" t="s">
        <v>88</v>
      </c>
      <c r="G2477" s="3">
        <v>46261</v>
      </c>
      <c r="H2477" s="2" t="s">
        <v>10365</v>
      </c>
      <c r="I2477" s="3">
        <v>46261</v>
      </c>
      <c r="J2477" s="2" t="s">
        <v>10366</v>
      </c>
      <c r="K2477" s="2"/>
      <c r="L2477" s="2"/>
      <c r="M2477" s="2" t="s">
        <v>90</v>
      </c>
      <c r="N2477" s="3"/>
      <c r="O2477" s="2"/>
      <c r="P2477" s="2"/>
      <c r="Q2477" s="2" t="s">
        <v>834</v>
      </c>
      <c r="R2477" s="2" t="s">
        <v>834</v>
      </c>
      <c r="S2477" s="2"/>
      <c r="T2477" s="3"/>
      <c r="U2477" s="2"/>
      <c r="V2477" s="2"/>
      <c r="W2477" s="2" t="s">
        <v>1253</v>
      </c>
      <c r="X2477" s="2" t="s">
        <v>91</v>
      </c>
      <c r="Y2477" s="2" t="s">
        <v>957</v>
      </c>
      <c r="Z2477" s="2" t="s">
        <v>92</v>
      </c>
      <c r="AA2477" s="2" t="s">
        <v>90</v>
      </c>
      <c r="AB2477" s="2"/>
      <c r="AC2477" s="2" t="s">
        <v>114</v>
      </c>
      <c r="AD2477" s="2">
        <v>1</v>
      </c>
      <c r="AE2477" s="2" t="s">
        <v>321</v>
      </c>
      <c r="AF2477" s="2" t="s">
        <v>322</v>
      </c>
      <c r="AG2477" s="2" t="s">
        <v>322</v>
      </c>
      <c r="AH2477" s="2" t="s">
        <v>323</v>
      </c>
      <c r="AI2477" s="2"/>
      <c r="AJ2477" s="2" t="s">
        <v>231</v>
      </c>
      <c r="AK2477" s="2" t="s">
        <v>207</v>
      </c>
      <c r="AL2477" s="2" t="s">
        <v>207</v>
      </c>
      <c r="AM2477" s="2" t="s">
        <v>178</v>
      </c>
      <c r="AN2477" s="2" t="s">
        <v>1043</v>
      </c>
      <c r="AO2477" s="22">
        <v>0</v>
      </c>
      <c r="AP2477" s="22">
        <v>0</v>
      </c>
      <c r="AQ2477" s="22">
        <v>0</v>
      </c>
      <c r="AR2477" s="22">
        <v>0</v>
      </c>
      <c r="AS2477" s="25">
        <v>8500</v>
      </c>
      <c r="AT2477" s="25">
        <v>0</v>
      </c>
      <c r="AU2477" s="25">
        <v>8580.2999999999993</v>
      </c>
      <c r="AV2477" s="25">
        <v>0</v>
      </c>
      <c r="AW2477" s="25">
        <v>8500</v>
      </c>
      <c r="AX2477" s="25">
        <v>8580.2999999999993</v>
      </c>
      <c r="AY2477" s="25">
        <v>80.3</v>
      </c>
    </row>
    <row r="2478" spans="2:51" hidden="1">
      <c r="B2478" s="5" t="s">
        <v>551</v>
      </c>
      <c r="C2478" s="2" t="s">
        <v>552</v>
      </c>
      <c r="D2478" s="2"/>
      <c r="E2478" s="2" t="s">
        <v>9039</v>
      </c>
      <c r="F2478" s="2" t="s">
        <v>88</v>
      </c>
      <c r="G2478" s="3">
        <v>46261</v>
      </c>
      <c r="H2478" s="2" t="s">
        <v>10367</v>
      </c>
      <c r="I2478" s="3">
        <v>46261</v>
      </c>
      <c r="J2478" s="2" t="s">
        <v>10368</v>
      </c>
      <c r="K2478" s="2"/>
      <c r="L2478" s="2"/>
      <c r="M2478" s="2" t="s">
        <v>90</v>
      </c>
      <c r="N2478" s="3"/>
      <c r="O2478" s="2"/>
      <c r="P2478" s="2"/>
      <c r="Q2478" s="2" t="s">
        <v>834</v>
      </c>
      <c r="R2478" s="2" t="s">
        <v>834</v>
      </c>
      <c r="S2478" s="2"/>
      <c r="T2478" s="3"/>
      <c r="U2478" s="2"/>
      <c r="V2478" s="2"/>
      <c r="W2478" s="2" t="s">
        <v>667</v>
      </c>
      <c r="X2478" s="2" t="s">
        <v>91</v>
      </c>
      <c r="Y2478" s="2" t="s">
        <v>668</v>
      </c>
      <c r="Z2478" s="2" t="s">
        <v>92</v>
      </c>
      <c r="AA2478" s="2" t="s">
        <v>90</v>
      </c>
      <c r="AB2478" s="2"/>
      <c r="AC2478" s="2" t="s">
        <v>114</v>
      </c>
      <c r="AD2478" s="2">
        <v>1</v>
      </c>
      <c r="AE2478" s="2" t="s">
        <v>321</v>
      </c>
      <c r="AF2478" s="2" t="s">
        <v>322</v>
      </c>
      <c r="AG2478" s="2" t="s">
        <v>322</v>
      </c>
      <c r="AH2478" s="2" t="s">
        <v>323</v>
      </c>
      <c r="AI2478" s="2"/>
      <c r="AJ2478" s="2" t="s">
        <v>231</v>
      </c>
      <c r="AK2478" s="2" t="s">
        <v>207</v>
      </c>
      <c r="AL2478" s="2" t="s">
        <v>207</v>
      </c>
      <c r="AM2478" s="2" t="s">
        <v>178</v>
      </c>
      <c r="AN2478" s="2" t="s">
        <v>10369</v>
      </c>
      <c r="AO2478" s="22">
        <v>0</v>
      </c>
      <c r="AP2478" s="22">
        <v>0</v>
      </c>
      <c r="AQ2478" s="22">
        <v>0</v>
      </c>
      <c r="AR2478" s="22">
        <v>0</v>
      </c>
      <c r="AS2478" s="25">
        <v>12000</v>
      </c>
      <c r="AT2478" s="25">
        <v>0</v>
      </c>
      <c r="AU2478" s="25">
        <v>9724.34</v>
      </c>
      <c r="AV2478" s="25">
        <v>0</v>
      </c>
      <c r="AW2478" s="25">
        <v>12000</v>
      </c>
      <c r="AX2478" s="25">
        <v>9724.34</v>
      </c>
      <c r="AY2478" s="25">
        <v>-2275.66</v>
      </c>
    </row>
    <row r="2479" spans="2:51" hidden="1">
      <c r="B2479" s="5" t="s">
        <v>551</v>
      </c>
      <c r="C2479" s="2" t="s">
        <v>552</v>
      </c>
      <c r="D2479" s="2"/>
      <c r="E2479" s="2" t="s">
        <v>9039</v>
      </c>
      <c r="F2479" s="2" t="s">
        <v>88</v>
      </c>
      <c r="G2479" s="3">
        <v>46261</v>
      </c>
      <c r="H2479" s="2" t="s">
        <v>10370</v>
      </c>
      <c r="I2479" s="3">
        <v>46261</v>
      </c>
      <c r="J2479" s="2" t="s">
        <v>10371</v>
      </c>
      <c r="K2479" s="2"/>
      <c r="L2479" s="2"/>
      <c r="M2479" s="2" t="s">
        <v>90</v>
      </c>
      <c r="N2479" s="3"/>
      <c r="O2479" s="2"/>
      <c r="P2479" s="2"/>
      <c r="Q2479" s="2" t="s">
        <v>834</v>
      </c>
      <c r="R2479" s="2" t="s">
        <v>834</v>
      </c>
      <c r="S2479" s="2"/>
      <c r="T2479" s="3"/>
      <c r="U2479" s="2"/>
      <c r="V2479" s="2"/>
      <c r="W2479" s="2" t="s">
        <v>10372</v>
      </c>
      <c r="X2479" s="2" t="s">
        <v>91</v>
      </c>
      <c r="Y2479" s="2" t="s">
        <v>1087</v>
      </c>
      <c r="Z2479" s="2" t="s">
        <v>92</v>
      </c>
      <c r="AA2479" s="2" t="s">
        <v>90</v>
      </c>
      <c r="AB2479" s="2"/>
      <c r="AC2479" s="2" t="s">
        <v>114</v>
      </c>
      <c r="AD2479" s="2">
        <v>1</v>
      </c>
      <c r="AE2479" s="2" t="s">
        <v>321</v>
      </c>
      <c r="AF2479" s="2" t="s">
        <v>322</v>
      </c>
      <c r="AG2479" s="2" t="s">
        <v>322</v>
      </c>
      <c r="AH2479" s="2" t="s">
        <v>323</v>
      </c>
      <c r="AI2479" s="2"/>
      <c r="AJ2479" s="2" t="s">
        <v>123</v>
      </c>
      <c r="AK2479" s="2" t="s">
        <v>13</v>
      </c>
      <c r="AL2479" s="2" t="s">
        <v>13</v>
      </c>
      <c r="AM2479" s="2" t="s">
        <v>124</v>
      </c>
      <c r="AN2479" s="2" t="s">
        <v>1190</v>
      </c>
      <c r="AO2479" s="22">
        <v>0</v>
      </c>
      <c r="AP2479" s="22">
        <v>0</v>
      </c>
      <c r="AQ2479" s="22">
        <v>0</v>
      </c>
      <c r="AR2479" s="22">
        <v>0</v>
      </c>
      <c r="AS2479" s="25">
        <v>35000</v>
      </c>
      <c r="AT2479" s="25">
        <v>0</v>
      </c>
      <c r="AU2479" s="25">
        <v>37340.870000000003</v>
      </c>
      <c r="AV2479" s="25">
        <v>0</v>
      </c>
      <c r="AW2479" s="25">
        <v>35000</v>
      </c>
      <c r="AX2479" s="25">
        <v>37340.870000000003</v>
      </c>
      <c r="AY2479" s="25">
        <v>2340.87</v>
      </c>
    </row>
    <row r="2480" spans="2:51" hidden="1">
      <c r="B2480" s="5" t="s">
        <v>551</v>
      </c>
      <c r="C2480" s="2" t="s">
        <v>552</v>
      </c>
      <c r="D2480" s="2"/>
      <c r="E2480" s="2"/>
      <c r="F2480" s="2" t="s">
        <v>88</v>
      </c>
      <c r="G2480" s="3">
        <v>46261</v>
      </c>
      <c r="H2480" s="2" t="s">
        <v>10373</v>
      </c>
      <c r="I2480" s="3">
        <v>46261</v>
      </c>
      <c r="J2480" s="2" t="s">
        <v>10374</v>
      </c>
      <c r="K2480" s="2"/>
      <c r="L2480" s="2"/>
      <c r="M2480" s="2" t="s">
        <v>90</v>
      </c>
      <c r="N2480" s="3"/>
      <c r="O2480" s="2"/>
      <c r="P2480" s="2"/>
      <c r="Q2480" s="2" t="s">
        <v>553</v>
      </c>
      <c r="R2480" s="2" t="s">
        <v>553</v>
      </c>
      <c r="S2480" s="2"/>
      <c r="T2480" s="3"/>
      <c r="U2480" s="2"/>
      <c r="V2480" s="2"/>
      <c r="W2480" s="2" t="s">
        <v>694</v>
      </c>
      <c r="X2480" s="2" t="s">
        <v>91</v>
      </c>
      <c r="Y2480" s="2" t="s">
        <v>695</v>
      </c>
      <c r="Z2480" s="2" t="s">
        <v>92</v>
      </c>
      <c r="AA2480" s="2" t="s">
        <v>90</v>
      </c>
      <c r="AB2480" s="2"/>
      <c r="AC2480" s="2" t="s">
        <v>93</v>
      </c>
      <c r="AD2480" s="2">
        <v>1</v>
      </c>
      <c r="AE2480" s="2" t="s">
        <v>554</v>
      </c>
      <c r="AF2480" s="2" t="s">
        <v>555</v>
      </c>
      <c r="AG2480" s="2" t="s">
        <v>322</v>
      </c>
      <c r="AH2480" s="2" t="s">
        <v>556</v>
      </c>
      <c r="AI2480" s="2" t="s">
        <v>557</v>
      </c>
      <c r="AJ2480" s="2" t="s">
        <v>321</v>
      </c>
      <c r="AK2480" s="2" t="s">
        <v>322</v>
      </c>
      <c r="AL2480" s="2" t="s">
        <v>322</v>
      </c>
      <c r="AM2480" s="2" t="s">
        <v>323</v>
      </c>
      <c r="AN2480" s="2" t="s">
        <v>851</v>
      </c>
      <c r="AO2480" s="22">
        <v>0</v>
      </c>
      <c r="AP2480" s="22">
        <v>0</v>
      </c>
      <c r="AQ2480" s="22">
        <v>0</v>
      </c>
      <c r="AR2480" s="22">
        <v>0</v>
      </c>
      <c r="AS2480" s="25">
        <v>8500</v>
      </c>
      <c r="AT2480" s="25">
        <v>0</v>
      </c>
      <c r="AU2480" s="25">
        <v>8450</v>
      </c>
      <c r="AV2480" s="25">
        <v>0</v>
      </c>
      <c r="AW2480" s="25">
        <v>8500</v>
      </c>
      <c r="AX2480" s="25">
        <v>8450</v>
      </c>
      <c r="AY2480" s="25">
        <v>-50</v>
      </c>
    </row>
    <row r="2481" spans="2:51" hidden="1">
      <c r="B2481" s="5" t="s">
        <v>551</v>
      </c>
      <c r="C2481" s="2" t="s">
        <v>552</v>
      </c>
      <c r="D2481" s="2"/>
      <c r="E2481" s="2"/>
      <c r="F2481" s="2" t="s">
        <v>88</v>
      </c>
      <c r="G2481" s="3">
        <v>46261</v>
      </c>
      <c r="H2481" s="2" t="s">
        <v>10375</v>
      </c>
      <c r="I2481" s="3">
        <v>46261</v>
      </c>
      <c r="J2481" s="2" t="s">
        <v>10376</v>
      </c>
      <c r="K2481" s="2"/>
      <c r="L2481" s="2"/>
      <c r="M2481" s="2" t="s">
        <v>90</v>
      </c>
      <c r="N2481" s="3"/>
      <c r="O2481" s="2"/>
      <c r="P2481" s="2"/>
      <c r="Q2481" s="2" t="s">
        <v>553</v>
      </c>
      <c r="R2481" s="2" t="s">
        <v>553</v>
      </c>
      <c r="S2481" s="2"/>
      <c r="T2481" s="3"/>
      <c r="U2481" s="2"/>
      <c r="V2481" s="2"/>
      <c r="W2481" s="2" t="s">
        <v>956</v>
      </c>
      <c r="X2481" s="2" t="s">
        <v>91</v>
      </c>
      <c r="Y2481" s="2" t="s">
        <v>957</v>
      </c>
      <c r="Z2481" s="2" t="s">
        <v>92</v>
      </c>
      <c r="AA2481" s="2" t="s">
        <v>90</v>
      </c>
      <c r="AB2481" s="2"/>
      <c r="AC2481" s="2" t="s">
        <v>114</v>
      </c>
      <c r="AD2481" s="2">
        <v>1</v>
      </c>
      <c r="AE2481" s="2" t="s">
        <v>554</v>
      </c>
      <c r="AF2481" s="2" t="s">
        <v>555</v>
      </c>
      <c r="AG2481" s="2" t="s">
        <v>322</v>
      </c>
      <c r="AH2481" s="2" t="s">
        <v>556</v>
      </c>
      <c r="AI2481" s="2" t="s">
        <v>557</v>
      </c>
      <c r="AJ2481" s="2" t="s">
        <v>231</v>
      </c>
      <c r="AK2481" s="2" t="s">
        <v>207</v>
      </c>
      <c r="AL2481" s="2" t="s">
        <v>207</v>
      </c>
      <c r="AM2481" s="2" t="s">
        <v>178</v>
      </c>
      <c r="AN2481" s="2" t="s">
        <v>1114</v>
      </c>
      <c r="AO2481" s="22">
        <v>0</v>
      </c>
      <c r="AP2481" s="22">
        <v>0</v>
      </c>
      <c r="AQ2481" s="22">
        <v>0</v>
      </c>
      <c r="AR2481" s="22">
        <v>0</v>
      </c>
      <c r="AS2481" s="25">
        <v>12500</v>
      </c>
      <c r="AT2481" s="25">
        <v>0</v>
      </c>
      <c r="AU2481" s="25">
        <v>12900</v>
      </c>
      <c r="AV2481" s="25">
        <v>0</v>
      </c>
      <c r="AW2481" s="25">
        <v>12500</v>
      </c>
      <c r="AX2481" s="25">
        <v>12900</v>
      </c>
      <c r="AY2481" s="25">
        <v>400</v>
      </c>
    </row>
    <row r="2482" spans="2:51" hidden="1">
      <c r="B2482" s="5" t="s">
        <v>551</v>
      </c>
      <c r="C2482" s="2" t="s">
        <v>552</v>
      </c>
      <c r="D2482" s="2"/>
      <c r="E2482" s="2"/>
      <c r="F2482" s="2" t="s">
        <v>88</v>
      </c>
      <c r="G2482" s="3">
        <v>46261</v>
      </c>
      <c r="H2482" s="2" t="s">
        <v>10377</v>
      </c>
      <c r="I2482" s="3">
        <v>46261</v>
      </c>
      <c r="J2482" s="2" t="s">
        <v>10378</v>
      </c>
      <c r="K2482" s="2"/>
      <c r="L2482" s="2"/>
      <c r="M2482" s="2" t="s">
        <v>90</v>
      </c>
      <c r="N2482" s="3"/>
      <c r="O2482" s="2"/>
      <c r="P2482" s="2"/>
      <c r="Q2482" s="2" t="s">
        <v>553</v>
      </c>
      <c r="R2482" s="2" t="s">
        <v>553</v>
      </c>
      <c r="S2482" s="2"/>
      <c r="T2482" s="3"/>
      <c r="U2482" s="2"/>
      <c r="V2482" s="2"/>
      <c r="W2482" s="2" t="s">
        <v>694</v>
      </c>
      <c r="X2482" s="2" t="s">
        <v>91</v>
      </c>
      <c r="Y2482" s="2" t="s">
        <v>695</v>
      </c>
      <c r="Z2482" s="2" t="s">
        <v>92</v>
      </c>
      <c r="AA2482" s="2" t="s">
        <v>90</v>
      </c>
      <c r="AB2482" s="2"/>
      <c r="AC2482" s="2" t="s">
        <v>93</v>
      </c>
      <c r="AD2482" s="2">
        <v>1</v>
      </c>
      <c r="AE2482" s="2" t="s">
        <v>554</v>
      </c>
      <c r="AF2482" s="2" t="s">
        <v>555</v>
      </c>
      <c r="AG2482" s="2" t="s">
        <v>322</v>
      </c>
      <c r="AH2482" s="2" t="s">
        <v>556</v>
      </c>
      <c r="AI2482" s="2" t="s">
        <v>557</v>
      </c>
      <c r="AJ2482" s="2" t="s">
        <v>321</v>
      </c>
      <c r="AK2482" s="2" t="s">
        <v>322</v>
      </c>
      <c r="AL2482" s="2" t="s">
        <v>322</v>
      </c>
      <c r="AM2482" s="2" t="s">
        <v>323</v>
      </c>
      <c r="AN2482" s="2" t="s">
        <v>10379</v>
      </c>
      <c r="AO2482" s="22">
        <v>0</v>
      </c>
      <c r="AP2482" s="22">
        <v>0</v>
      </c>
      <c r="AQ2482" s="22">
        <v>0</v>
      </c>
      <c r="AR2482" s="22">
        <v>0</v>
      </c>
      <c r="AS2482" s="25">
        <v>9750</v>
      </c>
      <c r="AT2482" s="25">
        <v>0</v>
      </c>
      <c r="AU2482" s="25">
        <v>9200</v>
      </c>
      <c r="AV2482" s="25">
        <v>0</v>
      </c>
      <c r="AW2482" s="25">
        <v>9750</v>
      </c>
      <c r="AX2482" s="25">
        <v>9200</v>
      </c>
      <c r="AY2482" s="25">
        <v>-550</v>
      </c>
    </row>
    <row r="2483" spans="2:51" hidden="1">
      <c r="B2483" s="5" t="s">
        <v>19</v>
      </c>
      <c r="C2483" s="2" t="s">
        <v>112</v>
      </c>
      <c r="D2483" s="2" t="s">
        <v>100</v>
      </c>
      <c r="E2483" s="2"/>
      <c r="F2483" s="2"/>
      <c r="G2483" s="3">
        <v>46261</v>
      </c>
      <c r="H2483" s="2" t="s">
        <v>10380</v>
      </c>
      <c r="I2483" s="3">
        <v>46261</v>
      </c>
      <c r="J2483" s="2" t="s">
        <v>10381</v>
      </c>
      <c r="K2483" s="2"/>
      <c r="L2483" s="2"/>
      <c r="M2483" s="2" t="s">
        <v>90</v>
      </c>
      <c r="N2483" s="3"/>
      <c r="O2483" s="2"/>
      <c r="P2483" s="2"/>
      <c r="Q2483" s="2" t="s">
        <v>25</v>
      </c>
      <c r="R2483" s="2" t="s">
        <v>25</v>
      </c>
      <c r="S2483" s="2"/>
      <c r="T2483" s="3">
        <v>46261</v>
      </c>
      <c r="U2483" s="2" t="s">
        <v>10382</v>
      </c>
      <c r="V2483" s="2"/>
      <c r="W2483" s="2" t="s">
        <v>10383</v>
      </c>
      <c r="X2483" s="2" t="s">
        <v>113</v>
      </c>
      <c r="Y2483" s="2" t="s">
        <v>10384</v>
      </c>
      <c r="Z2483" s="2" t="s">
        <v>92</v>
      </c>
      <c r="AA2483" s="2" t="s">
        <v>90</v>
      </c>
      <c r="AB2483" s="2"/>
      <c r="AC2483" s="2" t="s">
        <v>114</v>
      </c>
      <c r="AD2483" s="2">
        <v>1</v>
      </c>
      <c r="AE2483" s="2" t="s">
        <v>125</v>
      </c>
      <c r="AF2483" s="2" t="s">
        <v>125</v>
      </c>
      <c r="AG2483" s="2" t="s">
        <v>126</v>
      </c>
      <c r="AH2483" s="2" t="s">
        <v>127</v>
      </c>
      <c r="AI2483" s="2"/>
      <c r="AJ2483" s="2" t="s">
        <v>240</v>
      </c>
      <c r="AK2483" s="2" t="s">
        <v>241</v>
      </c>
      <c r="AL2483" s="2" t="s">
        <v>241</v>
      </c>
      <c r="AM2483" s="2" t="s">
        <v>242</v>
      </c>
      <c r="AN2483" s="2"/>
      <c r="AO2483" s="22">
        <v>0</v>
      </c>
      <c r="AP2483" s="22">
        <v>0</v>
      </c>
      <c r="AQ2483" s="22">
        <v>0</v>
      </c>
      <c r="AR2483" s="22">
        <v>0</v>
      </c>
      <c r="AS2483" s="25">
        <v>55000</v>
      </c>
      <c r="AT2483" s="25">
        <v>0</v>
      </c>
      <c r="AU2483" s="25">
        <v>61132</v>
      </c>
      <c r="AV2483" s="25">
        <v>0</v>
      </c>
      <c r="AW2483" s="25">
        <v>55000</v>
      </c>
      <c r="AX2483" s="25">
        <v>61132</v>
      </c>
      <c r="AY2483" s="25">
        <v>6132</v>
      </c>
    </row>
    <row r="2484" spans="2:51" hidden="1">
      <c r="B2484" s="5" t="s">
        <v>19</v>
      </c>
      <c r="C2484" s="2" t="s">
        <v>112</v>
      </c>
      <c r="D2484" s="2" t="s">
        <v>100</v>
      </c>
      <c r="E2484" s="2"/>
      <c r="F2484" s="2"/>
      <c r="G2484" s="3">
        <v>46261</v>
      </c>
      <c r="H2484" s="2" t="s">
        <v>10385</v>
      </c>
      <c r="I2484" s="3">
        <v>46261</v>
      </c>
      <c r="J2484" s="2" t="s">
        <v>10386</v>
      </c>
      <c r="K2484" s="2"/>
      <c r="L2484" s="2"/>
      <c r="M2484" s="2" t="s">
        <v>90</v>
      </c>
      <c r="N2484" s="3"/>
      <c r="O2484" s="2"/>
      <c r="P2484" s="2"/>
      <c r="Q2484" s="2" t="s">
        <v>23</v>
      </c>
      <c r="R2484" s="2" t="s">
        <v>23</v>
      </c>
      <c r="S2484" s="2"/>
      <c r="T2484" s="3">
        <v>46261</v>
      </c>
      <c r="U2484" s="2" t="s">
        <v>10387</v>
      </c>
      <c r="V2484" s="2"/>
      <c r="W2484" s="2" t="s">
        <v>621</v>
      </c>
      <c r="X2484" s="2" t="s">
        <v>151</v>
      </c>
      <c r="Y2484" s="2" t="s">
        <v>622</v>
      </c>
      <c r="Z2484" s="2" t="s">
        <v>92</v>
      </c>
      <c r="AA2484" s="2" t="s">
        <v>90</v>
      </c>
      <c r="AB2484" s="2"/>
      <c r="AC2484" s="2" t="s">
        <v>114</v>
      </c>
      <c r="AD2484" s="2">
        <v>1</v>
      </c>
      <c r="AE2484" s="2" t="s">
        <v>282</v>
      </c>
      <c r="AF2484" s="2" t="s">
        <v>3</v>
      </c>
      <c r="AG2484" s="2" t="s">
        <v>3</v>
      </c>
      <c r="AH2484" s="2" t="s">
        <v>283</v>
      </c>
      <c r="AI2484" s="2"/>
      <c r="AJ2484" s="2" t="s">
        <v>123</v>
      </c>
      <c r="AK2484" s="2" t="s">
        <v>13</v>
      </c>
      <c r="AL2484" s="2" t="s">
        <v>13</v>
      </c>
      <c r="AM2484" s="2" t="s">
        <v>124</v>
      </c>
      <c r="AN2484" s="2" t="s">
        <v>10388</v>
      </c>
      <c r="AO2484" s="22">
        <v>0</v>
      </c>
      <c r="AP2484" s="22">
        <v>0</v>
      </c>
      <c r="AQ2484" s="22">
        <v>0</v>
      </c>
      <c r="AR2484" s="22">
        <v>0</v>
      </c>
      <c r="AS2484" s="25">
        <v>22000</v>
      </c>
      <c r="AT2484" s="25">
        <v>0</v>
      </c>
      <c r="AU2484" s="25">
        <v>25646.9</v>
      </c>
      <c r="AV2484" s="25">
        <v>0</v>
      </c>
      <c r="AW2484" s="25">
        <v>22000</v>
      </c>
      <c r="AX2484" s="25">
        <v>25646.9</v>
      </c>
      <c r="AY2484" s="25">
        <v>3646.9</v>
      </c>
    </row>
    <row r="2485" spans="2:51" hidden="1">
      <c r="B2485" s="5" t="s">
        <v>19</v>
      </c>
      <c r="C2485" s="2" t="s">
        <v>112</v>
      </c>
      <c r="D2485" s="2" t="s">
        <v>100</v>
      </c>
      <c r="E2485" s="2"/>
      <c r="F2485" s="2"/>
      <c r="G2485" s="3">
        <v>46261</v>
      </c>
      <c r="H2485" s="2" t="s">
        <v>10389</v>
      </c>
      <c r="I2485" s="3">
        <v>46261</v>
      </c>
      <c r="J2485" s="2" t="s">
        <v>10390</v>
      </c>
      <c r="K2485" s="2"/>
      <c r="L2485" s="2"/>
      <c r="M2485" s="2" t="s">
        <v>90</v>
      </c>
      <c r="N2485" s="3"/>
      <c r="O2485" s="2"/>
      <c r="P2485" s="2"/>
      <c r="Q2485" s="2" t="s">
        <v>25</v>
      </c>
      <c r="R2485" s="2" t="s">
        <v>25</v>
      </c>
      <c r="S2485" s="2"/>
      <c r="T2485" s="3">
        <v>46261</v>
      </c>
      <c r="U2485" s="2" t="s">
        <v>10391</v>
      </c>
      <c r="V2485" s="2"/>
      <c r="W2485" s="2" t="s">
        <v>10392</v>
      </c>
      <c r="X2485" s="2" t="s">
        <v>113</v>
      </c>
      <c r="Y2485" s="2" t="s">
        <v>10393</v>
      </c>
      <c r="Z2485" s="2" t="s">
        <v>92</v>
      </c>
      <c r="AA2485" s="2" t="s">
        <v>90</v>
      </c>
      <c r="AB2485" s="2"/>
      <c r="AC2485" s="2" t="s">
        <v>114</v>
      </c>
      <c r="AD2485" s="2">
        <v>1</v>
      </c>
      <c r="AE2485" s="2" t="s">
        <v>125</v>
      </c>
      <c r="AF2485" s="2" t="s">
        <v>125</v>
      </c>
      <c r="AG2485" s="2" t="s">
        <v>126</v>
      </c>
      <c r="AH2485" s="2" t="s">
        <v>127</v>
      </c>
      <c r="AI2485" s="2"/>
      <c r="AJ2485" s="2" t="s">
        <v>575</v>
      </c>
      <c r="AK2485" s="2" t="s">
        <v>576</v>
      </c>
      <c r="AL2485" s="2" t="s">
        <v>576</v>
      </c>
      <c r="AM2485" s="2" t="s">
        <v>577</v>
      </c>
      <c r="AN2485" s="2"/>
      <c r="AO2485" s="22">
        <v>0</v>
      </c>
      <c r="AP2485" s="22">
        <v>0</v>
      </c>
      <c r="AQ2485" s="22">
        <v>0</v>
      </c>
      <c r="AR2485" s="22">
        <v>0</v>
      </c>
      <c r="AS2485" s="25">
        <v>25000</v>
      </c>
      <c r="AT2485" s="25">
        <v>0</v>
      </c>
      <c r="AU2485" s="25">
        <v>30279</v>
      </c>
      <c r="AV2485" s="25">
        <v>0</v>
      </c>
      <c r="AW2485" s="25">
        <v>25000</v>
      </c>
      <c r="AX2485" s="25">
        <v>30279</v>
      </c>
      <c r="AY2485" s="25">
        <v>5279</v>
      </c>
    </row>
    <row r="2486" spans="2:51" hidden="1">
      <c r="B2486" s="5" t="s">
        <v>19</v>
      </c>
      <c r="C2486" s="2" t="s">
        <v>112</v>
      </c>
      <c r="D2486" s="2" t="s">
        <v>100</v>
      </c>
      <c r="E2486" s="2"/>
      <c r="F2486" s="2"/>
      <c r="G2486" s="3">
        <v>46261</v>
      </c>
      <c r="H2486" s="2" t="s">
        <v>10394</v>
      </c>
      <c r="I2486" s="3">
        <v>46261</v>
      </c>
      <c r="J2486" s="2" t="s">
        <v>10395</v>
      </c>
      <c r="K2486" s="2"/>
      <c r="L2486" s="2"/>
      <c r="M2486" s="2" t="s">
        <v>90</v>
      </c>
      <c r="N2486" s="3"/>
      <c r="O2486" s="2"/>
      <c r="P2486" s="2"/>
      <c r="Q2486" s="2" t="s">
        <v>23</v>
      </c>
      <c r="R2486" s="2" t="s">
        <v>23</v>
      </c>
      <c r="S2486" s="2"/>
      <c r="T2486" s="3">
        <v>46261</v>
      </c>
      <c r="U2486" s="2" t="s">
        <v>10396</v>
      </c>
      <c r="V2486" s="2"/>
      <c r="W2486" s="2" t="s">
        <v>508</v>
      </c>
      <c r="X2486" s="2" t="s">
        <v>113</v>
      </c>
      <c r="Y2486" s="2" t="s">
        <v>509</v>
      </c>
      <c r="Z2486" s="2" t="s">
        <v>92</v>
      </c>
      <c r="AA2486" s="2" t="s">
        <v>90</v>
      </c>
      <c r="AB2486" s="2"/>
      <c r="AC2486" s="2" t="s">
        <v>114</v>
      </c>
      <c r="AD2486" s="2">
        <v>1</v>
      </c>
      <c r="AE2486" s="2" t="s">
        <v>282</v>
      </c>
      <c r="AF2486" s="2" t="s">
        <v>3</v>
      </c>
      <c r="AG2486" s="2" t="s">
        <v>3</v>
      </c>
      <c r="AH2486" s="2" t="s">
        <v>283</v>
      </c>
      <c r="AI2486" s="2"/>
      <c r="AJ2486" s="2" t="s">
        <v>326</v>
      </c>
      <c r="AK2486" s="2" t="s">
        <v>202</v>
      </c>
      <c r="AL2486" s="2" t="s">
        <v>202</v>
      </c>
      <c r="AM2486" s="2" t="s">
        <v>203</v>
      </c>
      <c r="AN2486" s="2" t="s">
        <v>10397</v>
      </c>
      <c r="AO2486" s="22">
        <v>0</v>
      </c>
      <c r="AP2486" s="22">
        <v>0</v>
      </c>
      <c r="AQ2486" s="22">
        <v>0</v>
      </c>
      <c r="AR2486" s="22">
        <v>0</v>
      </c>
      <c r="AS2486" s="25">
        <v>15500</v>
      </c>
      <c r="AT2486" s="25">
        <v>0</v>
      </c>
      <c r="AU2486" s="25">
        <v>17760</v>
      </c>
      <c r="AV2486" s="25">
        <v>0</v>
      </c>
      <c r="AW2486" s="25">
        <v>15500</v>
      </c>
      <c r="AX2486" s="25">
        <v>17760</v>
      </c>
      <c r="AY2486" s="25">
        <v>2260</v>
      </c>
    </row>
    <row r="2487" spans="2:51" hidden="1">
      <c r="B2487" s="5" t="s">
        <v>19</v>
      </c>
      <c r="C2487" s="2" t="s">
        <v>112</v>
      </c>
      <c r="D2487" s="2" t="s">
        <v>100</v>
      </c>
      <c r="E2487" s="2"/>
      <c r="F2487" s="2"/>
      <c r="G2487" s="3">
        <v>46261</v>
      </c>
      <c r="H2487" s="2" t="s">
        <v>10398</v>
      </c>
      <c r="I2487" s="3">
        <v>46261</v>
      </c>
      <c r="J2487" s="2" t="s">
        <v>10399</v>
      </c>
      <c r="K2487" s="2"/>
      <c r="L2487" s="2"/>
      <c r="M2487" s="2" t="s">
        <v>90</v>
      </c>
      <c r="N2487" s="3"/>
      <c r="O2487" s="2"/>
      <c r="P2487" s="2"/>
      <c r="Q2487" s="2" t="s">
        <v>25</v>
      </c>
      <c r="R2487" s="2" t="s">
        <v>25</v>
      </c>
      <c r="S2487" s="2"/>
      <c r="T2487" s="3">
        <v>46261</v>
      </c>
      <c r="U2487" s="2" t="s">
        <v>10400</v>
      </c>
      <c r="V2487" s="2"/>
      <c r="W2487" s="2" t="s">
        <v>9935</v>
      </c>
      <c r="X2487" s="2" t="s">
        <v>113</v>
      </c>
      <c r="Y2487" s="2" t="s">
        <v>9936</v>
      </c>
      <c r="Z2487" s="2" t="s">
        <v>92</v>
      </c>
      <c r="AA2487" s="2" t="s">
        <v>90</v>
      </c>
      <c r="AB2487" s="2"/>
      <c r="AC2487" s="2" t="s">
        <v>114</v>
      </c>
      <c r="AD2487" s="2">
        <v>1</v>
      </c>
      <c r="AE2487" s="2" t="s">
        <v>136</v>
      </c>
      <c r="AF2487" s="2" t="s">
        <v>9</v>
      </c>
      <c r="AG2487" s="2" t="s">
        <v>9</v>
      </c>
      <c r="AH2487" s="2" t="s">
        <v>137</v>
      </c>
      <c r="AI2487" s="2"/>
      <c r="AJ2487" s="2" t="s">
        <v>125</v>
      </c>
      <c r="AK2487" s="2" t="s">
        <v>125</v>
      </c>
      <c r="AL2487" s="2" t="s">
        <v>126</v>
      </c>
      <c r="AM2487" s="2" t="s">
        <v>127</v>
      </c>
      <c r="AN2487" s="2" t="s">
        <v>10401</v>
      </c>
      <c r="AO2487" s="22">
        <v>0</v>
      </c>
      <c r="AP2487" s="22">
        <v>0</v>
      </c>
      <c r="AQ2487" s="22">
        <v>0</v>
      </c>
      <c r="AR2487" s="22">
        <v>0</v>
      </c>
      <c r="AS2487" s="25">
        <v>3000</v>
      </c>
      <c r="AT2487" s="25">
        <v>0</v>
      </c>
      <c r="AU2487" s="25">
        <v>5000</v>
      </c>
      <c r="AV2487" s="25">
        <v>0</v>
      </c>
      <c r="AW2487" s="25">
        <v>3000</v>
      </c>
      <c r="AX2487" s="25">
        <v>5000</v>
      </c>
      <c r="AY2487" s="25">
        <v>2000</v>
      </c>
    </row>
    <row r="2488" spans="2:51" hidden="1">
      <c r="B2488" s="5" t="s">
        <v>19</v>
      </c>
      <c r="C2488" s="2" t="s">
        <v>112</v>
      </c>
      <c r="D2488" s="2" t="s">
        <v>100</v>
      </c>
      <c r="E2488" s="2"/>
      <c r="F2488" s="2"/>
      <c r="G2488" s="3">
        <v>46261</v>
      </c>
      <c r="H2488" s="2" t="s">
        <v>10402</v>
      </c>
      <c r="I2488" s="3">
        <v>46261</v>
      </c>
      <c r="J2488" s="2" t="s">
        <v>10403</v>
      </c>
      <c r="K2488" s="2"/>
      <c r="L2488" s="2"/>
      <c r="M2488" s="2" t="s">
        <v>90</v>
      </c>
      <c r="N2488" s="3"/>
      <c r="O2488" s="2"/>
      <c r="P2488" s="2"/>
      <c r="Q2488" s="2" t="s">
        <v>25</v>
      </c>
      <c r="R2488" s="2" t="s">
        <v>25</v>
      </c>
      <c r="S2488" s="2"/>
      <c r="T2488" s="3">
        <v>46261</v>
      </c>
      <c r="U2488" s="2" t="s">
        <v>10404</v>
      </c>
      <c r="V2488" s="2"/>
      <c r="W2488" s="2" t="s">
        <v>280</v>
      </c>
      <c r="X2488" s="2" t="s">
        <v>113</v>
      </c>
      <c r="Y2488" s="2" t="s">
        <v>196</v>
      </c>
      <c r="Z2488" s="2" t="s">
        <v>92</v>
      </c>
      <c r="AA2488" s="2" t="s">
        <v>90</v>
      </c>
      <c r="AB2488" s="2"/>
      <c r="AC2488" s="2" t="s">
        <v>114</v>
      </c>
      <c r="AD2488" s="2">
        <v>1</v>
      </c>
      <c r="AE2488" s="2" t="s">
        <v>125</v>
      </c>
      <c r="AF2488" s="2" t="s">
        <v>125</v>
      </c>
      <c r="AG2488" s="2" t="s">
        <v>126</v>
      </c>
      <c r="AH2488" s="2" t="s">
        <v>127</v>
      </c>
      <c r="AI2488" s="2"/>
      <c r="AJ2488" s="2" t="s">
        <v>231</v>
      </c>
      <c r="AK2488" s="2" t="s">
        <v>207</v>
      </c>
      <c r="AL2488" s="2" t="s">
        <v>207</v>
      </c>
      <c r="AM2488" s="2" t="s">
        <v>178</v>
      </c>
      <c r="AN2488" s="2"/>
      <c r="AO2488" s="22">
        <v>0</v>
      </c>
      <c r="AP2488" s="22">
        <v>0</v>
      </c>
      <c r="AQ2488" s="22">
        <v>0</v>
      </c>
      <c r="AR2488" s="22">
        <v>0</v>
      </c>
      <c r="AS2488" s="25">
        <v>30000</v>
      </c>
      <c r="AT2488" s="25">
        <v>0</v>
      </c>
      <c r="AU2488" s="25">
        <v>30274</v>
      </c>
      <c r="AV2488" s="25">
        <v>0</v>
      </c>
      <c r="AW2488" s="25">
        <v>30000</v>
      </c>
      <c r="AX2488" s="25">
        <v>30274</v>
      </c>
      <c r="AY2488" s="25">
        <v>274</v>
      </c>
    </row>
    <row r="2489" spans="2:51" hidden="1">
      <c r="B2489" s="5" t="s">
        <v>19</v>
      </c>
      <c r="C2489" s="2" t="s">
        <v>112</v>
      </c>
      <c r="D2489" s="2" t="s">
        <v>100</v>
      </c>
      <c r="E2489" s="2"/>
      <c r="F2489" s="2"/>
      <c r="G2489" s="3">
        <v>46261</v>
      </c>
      <c r="H2489" s="2" t="s">
        <v>10405</v>
      </c>
      <c r="I2489" s="3">
        <v>46261</v>
      </c>
      <c r="J2489" s="2" t="s">
        <v>10406</v>
      </c>
      <c r="K2489" s="2"/>
      <c r="L2489" s="2"/>
      <c r="M2489" s="2" t="s">
        <v>90</v>
      </c>
      <c r="N2489" s="3"/>
      <c r="O2489" s="2"/>
      <c r="P2489" s="2"/>
      <c r="Q2489" s="2" t="s">
        <v>1388</v>
      </c>
      <c r="R2489" s="2" t="s">
        <v>1388</v>
      </c>
      <c r="S2489" s="2"/>
      <c r="T2489" s="3">
        <v>46261</v>
      </c>
      <c r="U2489" s="2" t="s">
        <v>10407</v>
      </c>
      <c r="V2489" s="2"/>
      <c r="W2489" s="2" t="s">
        <v>9954</v>
      </c>
      <c r="X2489" s="2" t="s">
        <v>113</v>
      </c>
      <c r="Y2489" s="2" t="s">
        <v>9955</v>
      </c>
      <c r="Z2489" s="2" t="s">
        <v>92</v>
      </c>
      <c r="AA2489" s="2" t="s">
        <v>90</v>
      </c>
      <c r="AB2489" s="2"/>
      <c r="AC2489" s="2" t="s">
        <v>93</v>
      </c>
      <c r="AD2489" s="2">
        <v>1</v>
      </c>
      <c r="AE2489" s="2" t="s">
        <v>138</v>
      </c>
      <c r="AF2489" s="2" t="s">
        <v>103</v>
      </c>
      <c r="AG2489" s="2" t="s">
        <v>103</v>
      </c>
      <c r="AH2489" s="2" t="s">
        <v>139</v>
      </c>
      <c r="AI2489" s="2"/>
      <c r="AJ2489" s="2" t="s">
        <v>7</v>
      </c>
      <c r="AK2489" s="2" t="s">
        <v>7</v>
      </c>
      <c r="AL2489" s="2" t="s">
        <v>103</v>
      </c>
      <c r="AM2489" s="2" t="s">
        <v>7</v>
      </c>
      <c r="AN2489" s="2" t="s">
        <v>10408</v>
      </c>
      <c r="AO2489" s="22">
        <v>0</v>
      </c>
      <c r="AP2489" s="22">
        <v>0</v>
      </c>
      <c r="AQ2489" s="22">
        <v>0</v>
      </c>
      <c r="AR2489" s="22">
        <v>0</v>
      </c>
      <c r="AS2489" s="25">
        <v>13000</v>
      </c>
      <c r="AT2489" s="25">
        <v>0</v>
      </c>
      <c r="AU2489" s="25">
        <v>16000</v>
      </c>
      <c r="AV2489" s="25">
        <v>0</v>
      </c>
      <c r="AW2489" s="25">
        <v>13000</v>
      </c>
      <c r="AX2489" s="25">
        <v>16000</v>
      </c>
      <c r="AY2489" s="25">
        <v>3000</v>
      </c>
    </row>
    <row r="2490" spans="2:51" hidden="1">
      <c r="B2490" s="5" t="s">
        <v>19</v>
      </c>
      <c r="C2490" s="2" t="s">
        <v>112</v>
      </c>
      <c r="D2490" s="2" t="s">
        <v>100</v>
      </c>
      <c r="E2490" s="2"/>
      <c r="F2490" s="2"/>
      <c r="G2490" s="3">
        <v>46261</v>
      </c>
      <c r="H2490" s="2" t="s">
        <v>10409</v>
      </c>
      <c r="I2490" s="3">
        <v>46261</v>
      </c>
      <c r="J2490" s="2" t="s">
        <v>10410</v>
      </c>
      <c r="K2490" s="2"/>
      <c r="L2490" s="2"/>
      <c r="M2490" s="2" t="s">
        <v>90</v>
      </c>
      <c r="N2490" s="3"/>
      <c r="O2490" s="2"/>
      <c r="P2490" s="2"/>
      <c r="Q2490" s="2" t="s">
        <v>23</v>
      </c>
      <c r="R2490" s="2" t="s">
        <v>23</v>
      </c>
      <c r="S2490" s="2"/>
      <c r="T2490" s="3">
        <v>46261</v>
      </c>
      <c r="U2490" s="2" t="s">
        <v>10411</v>
      </c>
      <c r="V2490" s="2"/>
      <c r="W2490" s="2" t="s">
        <v>10412</v>
      </c>
      <c r="X2490" s="2" t="s">
        <v>113</v>
      </c>
      <c r="Y2490" s="2" t="s">
        <v>10413</v>
      </c>
      <c r="Z2490" s="2" t="s">
        <v>92</v>
      </c>
      <c r="AA2490" s="2" t="s">
        <v>90</v>
      </c>
      <c r="AB2490" s="2"/>
      <c r="AC2490" s="2" t="s">
        <v>114</v>
      </c>
      <c r="AD2490" s="2">
        <v>1</v>
      </c>
      <c r="AE2490" s="2" t="s">
        <v>282</v>
      </c>
      <c r="AF2490" s="2" t="s">
        <v>3</v>
      </c>
      <c r="AG2490" s="2" t="s">
        <v>3</v>
      </c>
      <c r="AH2490" s="2" t="s">
        <v>283</v>
      </c>
      <c r="AI2490" s="2"/>
      <c r="AJ2490" s="2" t="s">
        <v>115</v>
      </c>
      <c r="AK2490" s="2" t="s">
        <v>116</v>
      </c>
      <c r="AL2490" s="2" t="s">
        <v>116</v>
      </c>
      <c r="AM2490" s="2" t="s">
        <v>117</v>
      </c>
      <c r="AN2490" s="2" t="s">
        <v>10414</v>
      </c>
      <c r="AO2490" s="22">
        <v>0</v>
      </c>
      <c r="AP2490" s="22">
        <v>0</v>
      </c>
      <c r="AQ2490" s="22">
        <v>0</v>
      </c>
      <c r="AR2490" s="22">
        <v>0</v>
      </c>
      <c r="AS2490" s="25">
        <v>28000</v>
      </c>
      <c r="AT2490" s="25">
        <v>0</v>
      </c>
      <c r="AU2490" s="25">
        <v>32535</v>
      </c>
      <c r="AV2490" s="25">
        <v>0</v>
      </c>
      <c r="AW2490" s="25">
        <v>28000</v>
      </c>
      <c r="AX2490" s="25">
        <v>32535</v>
      </c>
      <c r="AY2490" s="25">
        <v>4535</v>
      </c>
    </row>
    <row r="2491" spans="2:51" hidden="1">
      <c r="B2491" s="5" t="s">
        <v>19</v>
      </c>
      <c r="C2491" s="2" t="s">
        <v>112</v>
      </c>
      <c r="D2491" s="2" t="s">
        <v>100</v>
      </c>
      <c r="E2491" s="2"/>
      <c r="F2491" s="2"/>
      <c r="G2491" s="3">
        <v>46261</v>
      </c>
      <c r="H2491" s="2" t="s">
        <v>10415</v>
      </c>
      <c r="I2491" s="3">
        <v>46261</v>
      </c>
      <c r="J2491" s="2" t="s">
        <v>10416</v>
      </c>
      <c r="K2491" s="2"/>
      <c r="L2491" s="2"/>
      <c r="M2491" s="2" t="s">
        <v>90</v>
      </c>
      <c r="N2491" s="3"/>
      <c r="O2491" s="2"/>
      <c r="P2491" s="2"/>
      <c r="Q2491" s="2" t="s">
        <v>23</v>
      </c>
      <c r="R2491" s="2" t="s">
        <v>23</v>
      </c>
      <c r="S2491" s="2"/>
      <c r="T2491" s="3">
        <v>46261</v>
      </c>
      <c r="U2491" s="2" t="s">
        <v>10417</v>
      </c>
      <c r="V2491" s="2"/>
      <c r="W2491" s="2" t="s">
        <v>10418</v>
      </c>
      <c r="X2491" s="2" t="s">
        <v>113</v>
      </c>
      <c r="Y2491" s="2" t="s">
        <v>1067</v>
      </c>
      <c r="Z2491" s="2" t="s">
        <v>92</v>
      </c>
      <c r="AA2491" s="2" t="s">
        <v>90</v>
      </c>
      <c r="AB2491" s="2"/>
      <c r="AC2491" s="2" t="s">
        <v>114</v>
      </c>
      <c r="AD2491" s="2">
        <v>1</v>
      </c>
      <c r="AE2491" s="2" t="s">
        <v>216</v>
      </c>
      <c r="AF2491" s="2" t="s">
        <v>216</v>
      </c>
      <c r="AG2491" s="2" t="s">
        <v>103</v>
      </c>
      <c r="AH2491" s="2"/>
      <c r="AI2491" s="2"/>
      <c r="AJ2491" s="2" t="s">
        <v>97</v>
      </c>
      <c r="AK2491" s="2" t="s">
        <v>14</v>
      </c>
      <c r="AL2491" s="2" t="s">
        <v>14</v>
      </c>
      <c r="AM2491" s="2" t="s">
        <v>98</v>
      </c>
      <c r="AN2491" s="2" t="s">
        <v>10419</v>
      </c>
      <c r="AO2491" s="22">
        <v>0</v>
      </c>
      <c r="AP2491" s="22">
        <v>0</v>
      </c>
      <c r="AQ2491" s="22">
        <v>0</v>
      </c>
      <c r="AR2491" s="22">
        <v>0</v>
      </c>
      <c r="AS2491" s="25">
        <v>23000</v>
      </c>
      <c r="AT2491" s="25">
        <v>0</v>
      </c>
      <c r="AU2491" s="25">
        <v>28506</v>
      </c>
      <c r="AV2491" s="25">
        <v>0</v>
      </c>
      <c r="AW2491" s="25">
        <v>23000</v>
      </c>
      <c r="AX2491" s="25">
        <v>28506</v>
      </c>
      <c r="AY2491" s="25">
        <v>5506</v>
      </c>
    </row>
    <row r="2492" spans="2:51" hidden="1">
      <c r="B2492" s="5" t="s">
        <v>19</v>
      </c>
      <c r="C2492" s="2" t="s">
        <v>112</v>
      </c>
      <c r="D2492" s="2" t="s">
        <v>100</v>
      </c>
      <c r="E2492" s="2"/>
      <c r="F2492" s="2"/>
      <c r="G2492" s="3">
        <v>46261</v>
      </c>
      <c r="H2492" s="2" t="s">
        <v>10420</v>
      </c>
      <c r="I2492" s="3">
        <v>46261</v>
      </c>
      <c r="J2492" s="2" t="s">
        <v>10421</v>
      </c>
      <c r="K2492" s="2"/>
      <c r="L2492" s="2"/>
      <c r="M2492" s="2" t="s">
        <v>90</v>
      </c>
      <c r="N2492" s="3"/>
      <c r="O2492" s="2"/>
      <c r="P2492" s="2"/>
      <c r="Q2492" s="2" t="s">
        <v>1048</v>
      </c>
      <c r="R2492" s="2" t="s">
        <v>1048</v>
      </c>
      <c r="S2492" s="2"/>
      <c r="T2492" s="3">
        <v>46261</v>
      </c>
      <c r="U2492" s="2" t="s">
        <v>10422</v>
      </c>
      <c r="V2492" s="2"/>
      <c r="W2492" s="2" t="s">
        <v>10423</v>
      </c>
      <c r="X2492" s="2" t="s">
        <v>113</v>
      </c>
      <c r="Y2492" s="2" t="s">
        <v>10424</v>
      </c>
      <c r="Z2492" s="2" t="s">
        <v>92</v>
      </c>
      <c r="AA2492" s="2" t="s">
        <v>90</v>
      </c>
      <c r="AB2492" s="2"/>
      <c r="AC2492" s="2" t="s">
        <v>114</v>
      </c>
      <c r="AD2492" s="2">
        <v>1</v>
      </c>
      <c r="AE2492" s="2" t="s">
        <v>138</v>
      </c>
      <c r="AF2492" s="2" t="s">
        <v>103</v>
      </c>
      <c r="AG2492" s="2" t="s">
        <v>103</v>
      </c>
      <c r="AH2492" s="2" t="s">
        <v>139</v>
      </c>
      <c r="AI2492" s="2"/>
      <c r="AJ2492" s="2" t="s">
        <v>282</v>
      </c>
      <c r="AK2492" s="2" t="s">
        <v>3</v>
      </c>
      <c r="AL2492" s="2" t="s">
        <v>3</v>
      </c>
      <c r="AM2492" s="2" t="s">
        <v>283</v>
      </c>
      <c r="AN2492" s="2"/>
      <c r="AO2492" s="22">
        <v>0</v>
      </c>
      <c r="AP2492" s="22">
        <v>0</v>
      </c>
      <c r="AQ2492" s="22">
        <v>0</v>
      </c>
      <c r="AR2492" s="22">
        <v>0</v>
      </c>
      <c r="AS2492" s="25">
        <v>15000</v>
      </c>
      <c r="AT2492" s="25">
        <v>0</v>
      </c>
      <c r="AU2492" s="25">
        <v>17500</v>
      </c>
      <c r="AV2492" s="25">
        <v>0</v>
      </c>
      <c r="AW2492" s="25">
        <v>15000</v>
      </c>
      <c r="AX2492" s="25">
        <v>17500</v>
      </c>
      <c r="AY2492" s="25">
        <v>2500</v>
      </c>
    </row>
    <row r="2493" spans="2:51" hidden="1">
      <c r="B2493" s="5" t="s">
        <v>19</v>
      </c>
      <c r="C2493" s="2" t="s">
        <v>112</v>
      </c>
      <c r="D2493" s="2" t="s">
        <v>100</v>
      </c>
      <c r="E2493" s="2"/>
      <c r="F2493" s="2"/>
      <c r="G2493" s="3">
        <v>46261</v>
      </c>
      <c r="H2493" s="2" t="s">
        <v>10425</v>
      </c>
      <c r="I2493" s="3">
        <v>46261</v>
      </c>
      <c r="J2493" s="2" t="s">
        <v>10426</v>
      </c>
      <c r="K2493" s="2"/>
      <c r="L2493" s="2"/>
      <c r="M2493" s="2" t="s">
        <v>90</v>
      </c>
      <c r="N2493" s="3"/>
      <c r="O2493" s="2"/>
      <c r="P2493" s="2"/>
      <c r="Q2493" s="2" t="s">
        <v>23</v>
      </c>
      <c r="R2493" s="2" t="s">
        <v>23</v>
      </c>
      <c r="S2493" s="2"/>
      <c r="T2493" s="3">
        <v>46261</v>
      </c>
      <c r="U2493" s="2" t="s">
        <v>10427</v>
      </c>
      <c r="V2493" s="2"/>
      <c r="W2493" s="2" t="s">
        <v>10428</v>
      </c>
      <c r="X2493" s="2" t="s">
        <v>113</v>
      </c>
      <c r="Y2493" s="2" t="s">
        <v>10429</v>
      </c>
      <c r="Z2493" s="2" t="s">
        <v>92</v>
      </c>
      <c r="AA2493" s="2" t="s">
        <v>90</v>
      </c>
      <c r="AB2493" s="2"/>
      <c r="AC2493" s="2" t="s">
        <v>114</v>
      </c>
      <c r="AD2493" s="2">
        <v>1</v>
      </c>
      <c r="AE2493" s="2" t="s">
        <v>282</v>
      </c>
      <c r="AF2493" s="2" t="s">
        <v>3</v>
      </c>
      <c r="AG2493" s="2" t="s">
        <v>3</v>
      </c>
      <c r="AH2493" s="2" t="s">
        <v>283</v>
      </c>
      <c r="AI2493" s="2"/>
      <c r="AJ2493" s="2" t="s">
        <v>123</v>
      </c>
      <c r="AK2493" s="2" t="s">
        <v>13</v>
      </c>
      <c r="AL2493" s="2" t="s">
        <v>13</v>
      </c>
      <c r="AM2493" s="2" t="s">
        <v>124</v>
      </c>
      <c r="AN2493" s="2" t="s">
        <v>10430</v>
      </c>
      <c r="AO2493" s="22">
        <v>0</v>
      </c>
      <c r="AP2493" s="22">
        <v>0</v>
      </c>
      <c r="AQ2493" s="22">
        <v>0</v>
      </c>
      <c r="AR2493" s="22">
        <v>0</v>
      </c>
      <c r="AS2493" s="25">
        <v>19000</v>
      </c>
      <c r="AT2493" s="25">
        <v>0</v>
      </c>
      <c r="AU2493" s="25">
        <v>24289</v>
      </c>
      <c r="AV2493" s="25">
        <v>0</v>
      </c>
      <c r="AW2493" s="25">
        <v>19000</v>
      </c>
      <c r="AX2493" s="25">
        <v>24289</v>
      </c>
      <c r="AY2493" s="25">
        <v>5289</v>
      </c>
    </row>
    <row r="2494" spans="2:51" hidden="1">
      <c r="B2494" s="5" t="s">
        <v>19</v>
      </c>
      <c r="C2494" s="2" t="s">
        <v>112</v>
      </c>
      <c r="D2494" s="2" t="s">
        <v>100</v>
      </c>
      <c r="E2494" s="2"/>
      <c r="F2494" s="2"/>
      <c r="G2494" s="3">
        <v>46261</v>
      </c>
      <c r="H2494" s="2" t="s">
        <v>10431</v>
      </c>
      <c r="I2494" s="3">
        <v>46261</v>
      </c>
      <c r="J2494" s="2" t="s">
        <v>10432</v>
      </c>
      <c r="K2494" s="2"/>
      <c r="L2494" s="2"/>
      <c r="M2494" s="2" t="s">
        <v>90</v>
      </c>
      <c r="N2494" s="3"/>
      <c r="O2494" s="2"/>
      <c r="P2494" s="2"/>
      <c r="Q2494" s="2" t="s">
        <v>23</v>
      </c>
      <c r="R2494" s="2" t="s">
        <v>23</v>
      </c>
      <c r="S2494" s="2"/>
      <c r="T2494" s="3">
        <v>46261</v>
      </c>
      <c r="U2494" s="2" t="s">
        <v>10433</v>
      </c>
      <c r="V2494" s="2"/>
      <c r="W2494" s="2" t="s">
        <v>703</v>
      </c>
      <c r="X2494" s="2" t="s">
        <v>113</v>
      </c>
      <c r="Y2494" s="2" t="s">
        <v>704</v>
      </c>
      <c r="Z2494" s="2" t="s">
        <v>92</v>
      </c>
      <c r="AA2494" s="2" t="s">
        <v>90</v>
      </c>
      <c r="AB2494" s="2"/>
      <c r="AC2494" s="2" t="s">
        <v>114</v>
      </c>
      <c r="AD2494" s="2">
        <v>1</v>
      </c>
      <c r="AE2494" s="2" t="s">
        <v>282</v>
      </c>
      <c r="AF2494" s="2" t="s">
        <v>3</v>
      </c>
      <c r="AG2494" s="2" t="s">
        <v>3</v>
      </c>
      <c r="AH2494" s="2" t="s">
        <v>283</v>
      </c>
      <c r="AI2494" s="2"/>
      <c r="AJ2494" s="2" t="s">
        <v>343</v>
      </c>
      <c r="AK2494" s="2" t="s">
        <v>286</v>
      </c>
      <c r="AL2494" s="2" t="s">
        <v>286</v>
      </c>
      <c r="AM2494" s="2" t="s">
        <v>303</v>
      </c>
      <c r="AN2494" s="2" t="s">
        <v>10434</v>
      </c>
      <c r="AO2494" s="22">
        <v>0</v>
      </c>
      <c r="AP2494" s="22">
        <v>0</v>
      </c>
      <c r="AQ2494" s="22">
        <v>0</v>
      </c>
      <c r="AR2494" s="22">
        <v>0</v>
      </c>
      <c r="AS2494" s="25">
        <v>13000</v>
      </c>
      <c r="AT2494" s="25">
        <v>0</v>
      </c>
      <c r="AU2494" s="25">
        <v>14850</v>
      </c>
      <c r="AV2494" s="25">
        <v>0</v>
      </c>
      <c r="AW2494" s="25">
        <v>13000</v>
      </c>
      <c r="AX2494" s="25">
        <v>14850</v>
      </c>
      <c r="AY2494" s="25">
        <v>1850</v>
      </c>
    </row>
    <row r="2495" spans="2:51" hidden="1">
      <c r="B2495" s="5" t="s">
        <v>19</v>
      </c>
      <c r="C2495" s="2" t="s">
        <v>112</v>
      </c>
      <c r="D2495" s="2" t="s">
        <v>100</v>
      </c>
      <c r="E2495" s="2"/>
      <c r="F2495" s="2"/>
      <c r="G2495" s="3">
        <v>46261</v>
      </c>
      <c r="H2495" s="2" t="s">
        <v>10435</v>
      </c>
      <c r="I2495" s="3">
        <v>46261</v>
      </c>
      <c r="J2495" s="2" t="s">
        <v>10436</v>
      </c>
      <c r="K2495" s="2"/>
      <c r="L2495" s="2"/>
      <c r="M2495" s="2" t="s">
        <v>90</v>
      </c>
      <c r="N2495" s="3"/>
      <c r="O2495" s="2"/>
      <c r="P2495" s="2"/>
      <c r="Q2495" s="2" t="s">
        <v>1048</v>
      </c>
      <c r="R2495" s="2" t="s">
        <v>1048</v>
      </c>
      <c r="S2495" s="2"/>
      <c r="T2495" s="3">
        <v>46261</v>
      </c>
      <c r="U2495" s="2" t="s">
        <v>10437</v>
      </c>
      <c r="V2495" s="2"/>
      <c r="W2495" s="2" t="s">
        <v>10438</v>
      </c>
      <c r="X2495" s="2" t="s">
        <v>113</v>
      </c>
      <c r="Y2495" s="2" t="s">
        <v>10439</v>
      </c>
      <c r="Z2495" s="2" t="s">
        <v>92</v>
      </c>
      <c r="AA2495" s="2" t="s">
        <v>90</v>
      </c>
      <c r="AB2495" s="2"/>
      <c r="AC2495" s="2" t="s">
        <v>114</v>
      </c>
      <c r="AD2495" s="2">
        <v>1</v>
      </c>
      <c r="AE2495" s="2" t="s">
        <v>282</v>
      </c>
      <c r="AF2495" s="2" t="s">
        <v>3</v>
      </c>
      <c r="AG2495" s="2" t="s">
        <v>3</v>
      </c>
      <c r="AH2495" s="2" t="s">
        <v>283</v>
      </c>
      <c r="AI2495" s="2"/>
      <c r="AJ2495" s="2" t="s">
        <v>123</v>
      </c>
      <c r="AK2495" s="2" t="s">
        <v>13</v>
      </c>
      <c r="AL2495" s="2" t="s">
        <v>13</v>
      </c>
      <c r="AM2495" s="2" t="s">
        <v>124</v>
      </c>
      <c r="AN2495" s="2"/>
      <c r="AO2495" s="22">
        <v>0</v>
      </c>
      <c r="AP2495" s="22">
        <v>0</v>
      </c>
      <c r="AQ2495" s="22">
        <v>0</v>
      </c>
      <c r="AR2495" s="22">
        <v>0</v>
      </c>
      <c r="AS2495" s="25">
        <v>15000</v>
      </c>
      <c r="AT2495" s="25">
        <v>0</v>
      </c>
      <c r="AU2495" s="25">
        <v>17500</v>
      </c>
      <c r="AV2495" s="25">
        <v>0</v>
      </c>
      <c r="AW2495" s="25">
        <v>15000</v>
      </c>
      <c r="AX2495" s="25">
        <v>17500</v>
      </c>
      <c r="AY2495" s="25">
        <v>2500</v>
      </c>
    </row>
    <row r="2496" spans="2:51" hidden="1">
      <c r="B2496" s="5" t="s">
        <v>19</v>
      </c>
      <c r="C2496" s="2" t="s">
        <v>131</v>
      </c>
      <c r="D2496" s="2"/>
      <c r="E2496" s="2"/>
      <c r="F2496" s="2" t="s">
        <v>126</v>
      </c>
      <c r="G2496" s="3">
        <v>46261</v>
      </c>
      <c r="H2496" s="2" t="s">
        <v>10440</v>
      </c>
      <c r="I2496" s="3">
        <v>46261</v>
      </c>
      <c r="J2496" s="2" t="s">
        <v>10441</v>
      </c>
      <c r="K2496" s="2" t="s">
        <v>126</v>
      </c>
      <c r="L2496" s="2"/>
      <c r="M2496" s="2" t="s">
        <v>90</v>
      </c>
      <c r="N2496" s="3">
        <v>46261</v>
      </c>
      <c r="O2496" s="2"/>
      <c r="P2496" s="2"/>
      <c r="Q2496" s="2" t="s">
        <v>25</v>
      </c>
      <c r="R2496" s="2" t="s">
        <v>25</v>
      </c>
      <c r="S2496" s="2"/>
      <c r="T2496" s="3"/>
      <c r="U2496" s="2"/>
      <c r="V2496" s="2"/>
      <c r="W2496" s="2" t="s">
        <v>10442</v>
      </c>
      <c r="X2496" s="2" t="s">
        <v>133</v>
      </c>
      <c r="Y2496" s="2" t="s">
        <v>170</v>
      </c>
      <c r="Z2496" s="2" t="s">
        <v>92</v>
      </c>
      <c r="AA2496" s="2" t="s">
        <v>90</v>
      </c>
      <c r="AB2496" s="2"/>
      <c r="AC2496" s="2" t="s">
        <v>114</v>
      </c>
      <c r="AD2496" s="2"/>
      <c r="AE2496" s="2" t="s">
        <v>171</v>
      </c>
      <c r="AF2496" s="2" t="s">
        <v>125</v>
      </c>
      <c r="AG2496" s="2" t="s">
        <v>126</v>
      </c>
      <c r="AH2496" s="2" t="s">
        <v>127</v>
      </c>
      <c r="AI2496" s="2"/>
      <c r="AJ2496" s="2" t="s">
        <v>138</v>
      </c>
      <c r="AK2496" s="2" t="s">
        <v>103</v>
      </c>
      <c r="AL2496" s="2" t="s">
        <v>103</v>
      </c>
      <c r="AM2496" s="2" t="s">
        <v>139</v>
      </c>
      <c r="AN2496" s="2" t="s">
        <v>852</v>
      </c>
      <c r="AO2496" s="22">
        <v>0</v>
      </c>
      <c r="AP2496" s="22">
        <v>0</v>
      </c>
      <c r="AQ2496" s="22">
        <v>1</v>
      </c>
      <c r="AR2496" s="22"/>
      <c r="AS2496" s="25">
        <v>22393</v>
      </c>
      <c r="AT2496" s="25">
        <v>0</v>
      </c>
      <c r="AU2496" s="25">
        <v>22489</v>
      </c>
      <c r="AV2496" s="25">
        <v>0</v>
      </c>
      <c r="AW2496" s="25">
        <v>22393</v>
      </c>
      <c r="AX2496" s="25">
        <v>22489</v>
      </c>
      <c r="AY2496" s="25">
        <v>96</v>
      </c>
    </row>
    <row r="2497" spans="2:51" hidden="1">
      <c r="B2497" s="5" t="s">
        <v>19</v>
      </c>
      <c r="C2497" s="2" t="s">
        <v>131</v>
      </c>
      <c r="D2497" s="2"/>
      <c r="E2497" s="2"/>
      <c r="F2497" s="2" t="s">
        <v>126</v>
      </c>
      <c r="G2497" s="3">
        <v>46261</v>
      </c>
      <c r="H2497" s="2" t="s">
        <v>10443</v>
      </c>
      <c r="I2497" s="3">
        <v>46261</v>
      </c>
      <c r="J2497" s="2" t="s">
        <v>10444</v>
      </c>
      <c r="K2497" s="2" t="s">
        <v>126</v>
      </c>
      <c r="L2497" s="2"/>
      <c r="M2497" s="2" t="s">
        <v>90</v>
      </c>
      <c r="N2497" s="3">
        <v>46261</v>
      </c>
      <c r="O2497" s="2"/>
      <c r="P2497" s="2"/>
      <c r="Q2497" s="2" t="s">
        <v>25</v>
      </c>
      <c r="R2497" s="2" t="s">
        <v>25</v>
      </c>
      <c r="S2497" s="2"/>
      <c r="T2497" s="3"/>
      <c r="U2497" s="2"/>
      <c r="V2497" s="2"/>
      <c r="W2497" s="2" t="s">
        <v>770</v>
      </c>
      <c r="X2497" s="2" t="s">
        <v>113</v>
      </c>
      <c r="Y2497" s="2" t="s">
        <v>771</v>
      </c>
      <c r="Z2497" s="2" t="s">
        <v>92</v>
      </c>
      <c r="AA2497" s="2" t="s">
        <v>90</v>
      </c>
      <c r="AB2497" s="2"/>
      <c r="AC2497" s="2" t="s">
        <v>114</v>
      </c>
      <c r="AD2497" s="2"/>
      <c r="AE2497" s="2" t="s">
        <v>171</v>
      </c>
      <c r="AF2497" s="2" t="s">
        <v>125</v>
      </c>
      <c r="AG2497" s="2" t="s">
        <v>126</v>
      </c>
      <c r="AH2497" s="2" t="s">
        <v>127</v>
      </c>
      <c r="AI2497" s="2"/>
      <c r="AJ2497" s="2" t="s">
        <v>138</v>
      </c>
      <c r="AK2497" s="2" t="s">
        <v>103</v>
      </c>
      <c r="AL2497" s="2" t="s">
        <v>103</v>
      </c>
      <c r="AM2497" s="2" t="s">
        <v>139</v>
      </c>
      <c r="AN2497" s="2" t="s">
        <v>679</v>
      </c>
      <c r="AO2497" s="22">
        <v>0</v>
      </c>
      <c r="AP2497" s="22">
        <v>0</v>
      </c>
      <c r="AQ2497" s="22">
        <v>1</v>
      </c>
      <c r="AR2497" s="22"/>
      <c r="AS2497" s="25">
        <v>10545</v>
      </c>
      <c r="AT2497" s="25">
        <v>0</v>
      </c>
      <c r="AU2497" s="25">
        <v>11436</v>
      </c>
      <c r="AV2497" s="25">
        <v>0</v>
      </c>
      <c r="AW2497" s="25">
        <v>10545</v>
      </c>
      <c r="AX2497" s="25">
        <v>11436</v>
      </c>
      <c r="AY2497" s="25">
        <v>891</v>
      </c>
    </row>
    <row r="2498" spans="2:51" hidden="1">
      <c r="B2498" s="5" t="s">
        <v>19</v>
      </c>
      <c r="C2498" s="2" t="s">
        <v>131</v>
      </c>
      <c r="D2498" s="2"/>
      <c r="E2498" s="2"/>
      <c r="F2498" s="2" t="s">
        <v>126</v>
      </c>
      <c r="G2498" s="3">
        <v>46261</v>
      </c>
      <c r="H2498" s="2" t="s">
        <v>10445</v>
      </c>
      <c r="I2498" s="3">
        <v>46261</v>
      </c>
      <c r="J2498" s="2" t="s">
        <v>10446</v>
      </c>
      <c r="K2498" s="2" t="s">
        <v>126</v>
      </c>
      <c r="L2498" s="2"/>
      <c r="M2498" s="2" t="s">
        <v>90</v>
      </c>
      <c r="N2498" s="3">
        <v>46261</v>
      </c>
      <c r="O2498" s="2"/>
      <c r="P2498" s="2"/>
      <c r="Q2498" s="2" t="s">
        <v>25</v>
      </c>
      <c r="R2498" s="2" t="s">
        <v>25</v>
      </c>
      <c r="S2498" s="2"/>
      <c r="T2498" s="3"/>
      <c r="U2498" s="2"/>
      <c r="V2498" s="2"/>
      <c r="W2498" s="2" t="s">
        <v>10447</v>
      </c>
      <c r="X2498" s="2" t="s">
        <v>133</v>
      </c>
      <c r="Y2498" s="2" t="s">
        <v>170</v>
      </c>
      <c r="Z2498" s="2" t="s">
        <v>92</v>
      </c>
      <c r="AA2498" s="2" t="s">
        <v>90</v>
      </c>
      <c r="AB2498" s="2"/>
      <c r="AC2498" s="2" t="s">
        <v>114</v>
      </c>
      <c r="AD2498" s="2"/>
      <c r="AE2498" s="2" t="s">
        <v>171</v>
      </c>
      <c r="AF2498" s="2" t="s">
        <v>125</v>
      </c>
      <c r="AG2498" s="2" t="s">
        <v>126</v>
      </c>
      <c r="AH2498" s="2" t="s">
        <v>127</v>
      </c>
      <c r="AI2498" s="2"/>
      <c r="AJ2498" s="2" t="s">
        <v>134</v>
      </c>
      <c r="AK2498" s="2" t="s">
        <v>10</v>
      </c>
      <c r="AL2498" s="2" t="s">
        <v>10</v>
      </c>
      <c r="AM2498" s="2" t="s">
        <v>135</v>
      </c>
      <c r="AN2498" s="2" t="s">
        <v>401</v>
      </c>
      <c r="AO2498" s="22">
        <v>0</v>
      </c>
      <c r="AP2498" s="22">
        <v>0</v>
      </c>
      <c r="AQ2498" s="22">
        <v>1</v>
      </c>
      <c r="AR2498" s="22"/>
      <c r="AS2498" s="25">
        <v>47597</v>
      </c>
      <c r="AT2498" s="25">
        <v>0</v>
      </c>
      <c r="AU2498" s="25">
        <v>56235</v>
      </c>
      <c r="AV2498" s="25">
        <v>0</v>
      </c>
      <c r="AW2498" s="25">
        <v>47597</v>
      </c>
      <c r="AX2498" s="25">
        <v>56235</v>
      </c>
      <c r="AY2498" s="25">
        <v>8638</v>
      </c>
    </row>
    <row r="2499" spans="2:51" hidden="1">
      <c r="B2499" s="5" t="s">
        <v>19</v>
      </c>
      <c r="C2499" s="2" t="s">
        <v>131</v>
      </c>
      <c r="D2499" s="2"/>
      <c r="E2499" s="2"/>
      <c r="F2499" s="2" t="s">
        <v>126</v>
      </c>
      <c r="G2499" s="3">
        <v>46261</v>
      </c>
      <c r="H2499" s="2" t="s">
        <v>10448</v>
      </c>
      <c r="I2499" s="3">
        <v>46261</v>
      </c>
      <c r="J2499" s="2" t="s">
        <v>10449</v>
      </c>
      <c r="K2499" s="2" t="s">
        <v>126</v>
      </c>
      <c r="L2499" s="2"/>
      <c r="M2499" s="2" t="s">
        <v>90</v>
      </c>
      <c r="N2499" s="3">
        <v>46261</v>
      </c>
      <c r="O2499" s="2"/>
      <c r="P2499" s="2"/>
      <c r="Q2499" s="2" t="s">
        <v>25</v>
      </c>
      <c r="R2499" s="2" t="s">
        <v>25</v>
      </c>
      <c r="S2499" s="2"/>
      <c r="T2499" s="3"/>
      <c r="U2499" s="2"/>
      <c r="V2499" s="2"/>
      <c r="W2499" s="2" t="s">
        <v>182</v>
      </c>
      <c r="X2499" s="2" t="s">
        <v>113</v>
      </c>
      <c r="Y2499" s="2" t="s">
        <v>170</v>
      </c>
      <c r="Z2499" s="2" t="s">
        <v>92</v>
      </c>
      <c r="AA2499" s="2" t="s">
        <v>90</v>
      </c>
      <c r="AB2499" s="2"/>
      <c r="AC2499" s="2" t="s">
        <v>114</v>
      </c>
      <c r="AD2499" s="2"/>
      <c r="AE2499" s="2" t="s">
        <v>171</v>
      </c>
      <c r="AF2499" s="2" t="s">
        <v>125</v>
      </c>
      <c r="AG2499" s="2" t="s">
        <v>126</v>
      </c>
      <c r="AH2499" s="2" t="s">
        <v>127</v>
      </c>
      <c r="AI2499" s="2"/>
      <c r="AJ2499" s="2" t="s">
        <v>138</v>
      </c>
      <c r="AK2499" s="2" t="s">
        <v>103</v>
      </c>
      <c r="AL2499" s="2" t="s">
        <v>103</v>
      </c>
      <c r="AM2499" s="2" t="s">
        <v>139</v>
      </c>
      <c r="AN2499" s="2" t="s">
        <v>388</v>
      </c>
      <c r="AO2499" s="22">
        <v>0</v>
      </c>
      <c r="AP2499" s="22">
        <v>0</v>
      </c>
      <c r="AQ2499" s="22">
        <v>1</v>
      </c>
      <c r="AR2499" s="22"/>
      <c r="AS2499" s="25">
        <v>10545</v>
      </c>
      <c r="AT2499" s="25">
        <v>0</v>
      </c>
      <c r="AU2499" s="25">
        <v>12582</v>
      </c>
      <c r="AV2499" s="25">
        <v>0</v>
      </c>
      <c r="AW2499" s="25">
        <v>10545</v>
      </c>
      <c r="AX2499" s="25">
        <v>12582</v>
      </c>
      <c r="AY2499" s="25">
        <v>2037</v>
      </c>
    </row>
    <row r="2500" spans="2:51" hidden="1">
      <c r="B2500" s="5" t="s">
        <v>19</v>
      </c>
      <c r="C2500" s="2" t="s">
        <v>131</v>
      </c>
      <c r="D2500" s="2"/>
      <c r="E2500" s="2"/>
      <c r="F2500" s="2" t="s">
        <v>126</v>
      </c>
      <c r="G2500" s="3">
        <v>46261</v>
      </c>
      <c r="H2500" s="2" t="s">
        <v>10450</v>
      </c>
      <c r="I2500" s="3">
        <v>46261</v>
      </c>
      <c r="J2500" s="2" t="s">
        <v>10451</v>
      </c>
      <c r="K2500" s="2" t="s">
        <v>126</v>
      </c>
      <c r="L2500" s="2"/>
      <c r="M2500" s="2" t="s">
        <v>90</v>
      </c>
      <c r="N2500" s="3">
        <v>46261</v>
      </c>
      <c r="O2500" s="2"/>
      <c r="P2500" s="2"/>
      <c r="Q2500" s="2" t="s">
        <v>25</v>
      </c>
      <c r="R2500" s="2" t="s">
        <v>25</v>
      </c>
      <c r="S2500" s="2"/>
      <c r="T2500" s="3"/>
      <c r="U2500" s="2"/>
      <c r="V2500" s="2"/>
      <c r="W2500" s="2" t="s">
        <v>1924</v>
      </c>
      <c r="X2500" s="2" t="s">
        <v>133</v>
      </c>
      <c r="Y2500" s="2" t="s">
        <v>811</v>
      </c>
      <c r="Z2500" s="2" t="s">
        <v>92</v>
      </c>
      <c r="AA2500" s="2" t="s">
        <v>90</v>
      </c>
      <c r="AB2500" s="2"/>
      <c r="AC2500" s="2" t="s">
        <v>114</v>
      </c>
      <c r="AD2500" s="2"/>
      <c r="AE2500" s="2" t="s">
        <v>171</v>
      </c>
      <c r="AF2500" s="2" t="s">
        <v>125</v>
      </c>
      <c r="AG2500" s="2" t="s">
        <v>126</v>
      </c>
      <c r="AH2500" s="2" t="s">
        <v>127</v>
      </c>
      <c r="AI2500" s="2"/>
      <c r="AJ2500" s="2" t="s">
        <v>138</v>
      </c>
      <c r="AK2500" s="2" t="s">
        <v>103</v>
      </c>
      <c r="AL2500" s="2" t="s">
        <v>103</v>
      </c>
      <c r="AM2500" s="2" t="s">
        <v>139</v>
      </c>
      <c r="AN2500" s="2" t="s">
        <v>1005</v>
      </c>
      <c r="AO2500" s="22">
        <v>0</v>
      </c>
      <c r="AP2500" s="22">
        <v>0</v>
      </c>
      <c r="AQ2500" s="22">
        <v>1</v>
      </c>
      <c r="AR2500" s="22"/>
      <c r="AS2500" s="25">
        <v>10546</v>
      </c>
      <c r="AT2500" s="25">
        <v>0</v>
      </c>
      <c r="AU2500" s="25">
        <v>11436</v>
      </c>
      <c r="AV2500" s="25">
        <v>0</v>
      </c>
      <c r="AW2500" s="25">
        <v>10546</v>
      </c>
      <c r="AX2500" s="25">
        <v>11436</v>
      </c>
      <c r="AY2500" s="25">
        <v>890</v>
      </c>
    </row>
    <row r="2501" spans="2:51" hidden="1">
      <c r="B2501" s="5" t="s">
        <v>19</v>
      </c>
      <c r="C2501" s="2" t="s">
        <v>131</v>
      </c>
      <c r="D2501" s="2"/>
      <c r="E2501" s="2"/>
      <c r="F2501" s="2" t="s">
        <v>126</v>
      </c>
      <c r="G2501" s="3">
        <v>46261</v>
      </c>
      <c r="H2501" s="2" t="s">
        <v>10452</v>
      </c>
      <c r="I2501" s="3">
        <v>46261</v>
      </c>
      <c r="J2501" s="2" t="s">
        <v>10453</v>
      </c>
      <c r="K2501" s="2" t="s">
        <v>126</v>
      </c>
      <c r="L2501" s="2"/>
      <c r="M2501" s="2" t="s">
        <v>90</v>
      </c>
      <c r="N2501" s="3">
        <v>46261</v>
      </c>
      <c r="O2501" s="2"/>
      <c r="P2501" s="2"/>
      <c r="Q2501" s="2" t="s">
        <v>25</v>
      </c>
      <c r="R2501" s="2" t="s">
        <v>25</v>
      </c>
      <c r="S2501" s="2"/>
      <c r="T2501" s="3"/>
      <c r="U2501" s="2"/>
      <c r="V2501" s="2"/>
      <c r="W2501" s="2" t="s">
        <v>1248</v>
      </c>
      <c r="X2501" s="2" t="s">
        <v>113</v>
      </c>
      <c r="Y2501" s="2" t="s">
        <v>573</v>
      </c>
      <c r="Z2501" s="2" t="s">
        <v>92</v>
      </c>
      <c r="AA2501" s="2" t="s">
        <v>90</v>
      </c>
      <c r="AB2501" s="2"/>
      <c r="AC2501" s="2" t="s">
        <v>114</v>
      </c>
      <c r="AD2501" s="2"/>
      <c r="AE2501" s="2" t="s">
        <v>171</v>
      </c>
      <c r="AF2501" s="2" t="s">
        <v>125</v>
      </c>
      <c r="AG2501" s="2" t="s">
        <v>126</v>
      </c>
      <c r="AH2501" s="2" t="s">
        <v>127</v>
      </c>
      <c r="AI2501" s="2"/>
      <c r="AJ2501" s="2" t="s">
        <v>97</v>
      </c>
      <c r="AK2501" s="2" t="s">
        <v>14</v>
      </c>
      <c r="AL2501" s="2" t="s">
        <v>14</v>
      </c>
      <c r="AM2501" s="2" t="s">
        <v>98</v>
      </c>
      <c r="AN2501" s="2" t="s">
        <v>489</v>
      </c>
      <c r="AO2501" s="22">
        <v>0</v>
      </c>
      <c r="AP2501" s="22">
        <v>0</v>
      </c>
      <c r="AQ2501" s="22">
        <v>1</v>
      </c>
      <c r="AR2501" s="22"/>
      <c r="AS2501" s="25">
        <v>26221</v>
      </c>
      <c r="AT2501" s="25">
        <v>0</v>
      </c>
      <c r="AU2501" s="25">
        <v>28596</v>
      </c>
      <c r="AV2501" s="25">
        <v>0</v>
      </c>
      <c r="AW2501" s="25">
        <v>26221</v>
      </c>
      <c r="AX2501" s="25">
        <v>28596</v>
      </c>
      <c r="AY2501" s="25">
        <v>2375</v>
      </c>
    </row>
    <row r="2502" spans="2:51" hidden="1">
      <c r="B2502" s="5" t="s">
        <v>19</v>
      </c>
      <c r="C2502" s="2" t="s">
        <v>131</v>
      </c>
      <c r="D2502" s="2"/>
      <c r="E2502" s="2"/>
      <c r="F2502" s="2" t="s">
        <v>126</v>
      </c>
      <c r="G2502" s="3">
        <v>46261</v>
      </c>
      <c r="H2502" s="2" t="s">
        <v>10454</v>
      </c>
      <c r="I2502" s="3">
        <v>46261</v>
      </c>
      <c r="J2502" s="2" t="s">
        <v>10455</v>
      </c>
      <c r="K2502" s="2" t="s">
        <v>126</v>
      </c>
      <c r="L2502" s="2"/>
      <c r="M2502" s="2" t="s">
        <v>90</v>
      </c>
      <c r="N2502" s="3">
        <v>46261</v>
      </c>
      <c r="O2502" s="2"/>
      <c r="P2502" s="2"/>
      <c r="Q2502" s="2" t="s">
        <v>25</v>
      </c>
      <c r="R2502" s="2" t="s">
        <v>25</v>
      </c>
      <c r="S2502" s="2"/>
      <c r="T2502" s="3"/>
      <c r="U2502" s="2"/>
      <c r="V2502" s="2"/>
      <c r="W2502" s="2" t="s">
        <v>1162</v>
      </c>
      <c r="X2502" s="2" t="s">
        <v>133</v>
      </c>
      <c r="Y2502" s="2" t="s">
        <v>170</v>
      </c>
      <c r="Z2502" s="2" t="s">
        <v>92</v>
      </c>
      <c r="AA2502" s="2" t="s">
        <v>90</v>
      </c>
      <c r="AB2502" s="2"/>
      <c r="AC2502" s="2" t="s">
        <v>114</v>
      </c>
      <c r="AD2502" s="2"/>
      <c r="AE2502" s="2" t="s">
        <v>171</v>
      </c>
      <c r="AF2502" s="2" t="s">
        <v>125</v>
      </c>
      <c r="AG2502" s="2" t="s">
        <v>126</v>
      </c>
      <c r="AH2502" s="2" t="s">
        <v>127</v>
      </c>
      <c r="AI2502" s="2"/>
      <c r="AJ2502" s="2" t="s">
        <v>231</v>
      </c>
      <c r="AK2502" s="2" t="s">
        <v>207</v>
      </c>
      <c r="AL2502" s="2" t="s">
        <v>207</v>
      </c>
      <c r="AM2502" s="2" t="s">
        <v>178</v>
      </c>
      <c r="AN2502" s="2" t="s">
        <v>657</v>
      </c>
      <c r="AO2502" s="22">
        <v>0</v>
      </c>
      <c r="AP2502" s="22">
        <v>0</v>
      </c>
      <c r="AQ2502" s="22">
        <v>1</v>
      </c>
      <c r="AR2502" s="22"/>
      <c r="AS2502" s="25">
        <v>26791</v>
      </c>
      <c r="AT2502" s="25">
        <v>0</v>
      </c>
      <c r="AU2502" s="25">
        <v>30274</v>
      </c>
      <c r="AV2502" s="25">
        <v>0</v>
      </c>
      <c r="AW2502" s="25">
        <v>26791</v>
      </c>
      <c r="AX2502" s="25">
        <v>30274</v>
      </c>
      <c r="AY2502" s="25">
        <v>3483</v>
      </c>
    </row>
    <row r="2503" spans="2:51" hidden="1">
      <c r="B2503" s="5" t="s">
        <v>19</v>
      </c>
      <c r="C2503" s="2" t="s">
        <v>131</v>
      </c>
      <c r="D2503" s="2"/>
      <c r="E2503" s="2"/>
      <c r="F2503" s="2" t="s">
        <v>126</v>
      </c>
      <c r="G2503" s="3">
        <v>46261</v>
      </c>
      <c r="H2503" s="2" t="s">
        <v>10456</v>
      </c>
      <c r="I2503" s="3">
        <v>46261</v>
      </c>
      <c r="J2503" s="2" t="s">
        <v>10457</v>
      </c>
      <c r="K2503" s="2" t="s">
        <v>126</v>
      </c>
      <c r="L2503" s="2"/>
      <c r="M2503" s="2" t="s">
        <v>90</v>
      </c>
      <c r="N2503" s="3">
        <v>46261</v>
      </c>
      <c r="O2503" s="2"/>
      <c r="P2503" s="2"/>
      <c r="Q2503" s="2" t="s">
        <v>25</v>
      </c>
      <c r="R2503" s="2" t="s">
        <v>25</v>
      </c>
      <c r="S2503" s="2"/>
      <c r="T2503" s="3"/>
      <c r="U2503" s="2"/>
      <c r="V2503" s="2"/>
      <c r="W2503" s="2" t="s">
        <v>479</v>
      </c>
      <c r="X2503" s="2" t="s">
        <v>113</v>
      </c>
      <c r="Y2503" s="2" t="s">
        <v>170</v>
      </c>
      <c r="Z2503" s="2" t="s">
        <v>92</v>
      </c>
      <c r="AA2503" s="2" t="s">
        <v>90</v>
      </c>
      <c r="AB2503" s="2"/>
      <c r="AC2503" s="2" t="s">
        <v>114</v>
      </c>
      <c r="AD2503" s="2"/>
      <c r="AE2503" s="2" t="s">
        <v>171</v>
      </c>
      <c r="AF2503" s="2" t="s">
        <v>125</v>
      </c>
      <c r="AG2503" s="2" t="s">
        <v>126</v>
      </c>
      <c r="AH2503" s="2" t="s">
        <v>127</v>
      </c>
      <c r="AI2503" s="2"/>
      <c r="AJ2503" s="2" t="s">
        <v>365</v>
      </c>
      <c r="AK2503" s="2" t="s">
        <v>204</v>
      </c>
      <c r="AL2503" s="2" t="s">
        <v>204</v>
      </c>
      <c r="AM2503" s="2" t="s">
        <v>205</v>
      </c>
      <c r="AN2503" s="2" t="s">
        <v>366</v>
      </c>
      <c r="AO2503" s="22">
        <v>0</v>
      </c>
      <c r="AP2503" s="22">
        <v>0</v>
      </c>
      <c r="AQ2503" s="22">
        <v>1</v>
      </c>
      <c r="AR2503" s="22"/>
      <c r="AS2503" s="25">
        <v>21661</v>
      </c>
      <c r="AT2503" s="25">
        <v>0</v>
      </c>
      <c r="AU2503" s="25">
        <v>23104</v>
      </c>
      <c r="AV2503" s="25">
        <v>0</v>
      </c>
      <c r="AW2503" s="25">
        <v>21661</v>
      </c>
      <c r="AX2503" s="25">
        <v>23104</v>
      </c>
      <c r="AY2503" s="25">
        <v>1443</v>
      </c>
    </row>
    <row r="2504" spans="2:51" hidden="1">
      <c r="B2504" s="5" t="s">
        <v>19</v>
      </c>
      <c r="C2504" s="2" t="s">
        <v>131</v>
      </c>
      <c r="D2504" s="2"/>
      <c r="E2504" s="2"/>
      <c r="F2504" s="2" t="s">
        <v>126</v>
      </c>
      <c r="G2504" s="3">
        <v>46261</v>
      </c>
      <c r="H2504" s="2" t="s">
        <v>10458</v>
      </c>
      <c r="I2504" s="3">
        <v>46261</v>
      </c>
      <c r="J2504" s="2" t="s">
        <v>10459</v>
      </c>
      <c r="K2504" s="2" t="s">
        <v>126</v>
      </c>
      <c r="L2504" s="2"/>
      <c r="M2504" s="2" t="s">
        <v>90</v>
      </c>
      <c r="N2504" s="3">
        <v>46261</v>
      </c>
      <c r="O2504" s="2"/>
      <c r="P2504" s="2"/>
      <c r="Q2504" s="2" t="s">
        <v>25</v>
      </c>
      <c r="R2504" s="2" t="s">
        <v>25</v>
      </c>
      <c r="S2504" s="2"/>
      <c r="T2504" s="3"/>
      <c r="U2504" s="2"/>
      <c r="V2504" s="2"/>
      <c r="W2504" s="2" t="s">
        <v>742</v>
      </c>
      <c r="X2504" s="2" t="s">
        <v>133</v>
      </c>
      <c r="Y2504" s="2" t="s">
        <v>170</v>
      </c>
      <c r="Z2504" s="2" t="s">
        <v>92</v>
      </c>
      <c r="AA2504" s="2" t="s">
        <v>90</v>
      </c>
      <c r="AB2504" s="2"/>
      <c r="AC2504" s="2" t="s">
        <v>114</v>
      </c>
      <c r="AD2504" s="2"/>
      <c r="AE2504" s="2" t="s">
        <v>171</v>
      </c>
      <c r="AF2504" s="2" t="s">
        <v>125</v>
      </c>
      <c r="AG2504" s="2" t="s">
        <v>126</v>
      </c>
      <c r="AH2504" s="2" t="s">
        <v>127</v>
      </c>
      <c r="AI2504" s="2"/>
      <c r="AJ2504" s="2" t="s">
        <v>123</v>
      </c>
      <c r="AK2504" s="2" t="s">
        <v>13</v>
      </c>
      <c r="AL2504" s="2" t="s">
        <v>13</v>
      </c>
      <c r="AM2504" s="2" t="s">
        <v>124</v>
      </c>
      <c r="AN2504" s="2" t="s">
        <v>768</v>
      </c>
      <c r="AO2504" s="22">
        <v>0</v>
      </c>
      <c r="AP2504" s="22">
        <v>0</v>
      </c>
      <c r="AQ2504" s="22">
        <v>1</v>
      </c>
      <c r="AR2504" s="22"/>
      <c r="AS2504" s="25">
        <v>19951</v>
      </c>
      <c r="AT2504" s="25">
        <v>0</v>
      </c>
      <c r="AU2504" s="25">
        <v>21763</v>
      </c>
      <c r="AV2504" s="25">
        <v>0</v>
      </c>
      <c r="AW2504" s="25">
        <v>19951</v>
      </c>
      <c r="AX2504" s="25">
        <v>21763</v>
      </c>
      <c r="AY2504" s="25">
        <v>1812</v>
      </c>
    </row>
    <row r="2505" spans="2:51" hidden="1">
      <c r="B2505" s="5" t="s">
        <v>19</v>
      </c>
      <c r="C2505" s="2" t="s">
        <v>131</v>
      </c>
      <c r="D2505" s="2"/>
      <c r="E2505" s="2"/>
      <c r="F2505" s="2" t="s">
        <v>126</v>
      </c>
      <c r="G2505" s="3">
        <v>46261</v>
      </c>
      <c r="H2505" s="2" t="s">
        <v>10460</v>
      </c>
      <c r="I2505" s="3">
        <v>46261</v>
      </c>
      <c r="J2505" s="2" t="s">
        <v>10461</v>
      </c>
      <c r="K2505" s="2" t="s">
        <v>126</v>
      </c>
      <c r="L2505" s="2"/>
      <c r="M2505" s="2" t="s">
        <v>90</v>
      </c>
      <c r="N2505" s="3">
        <v>46261</v>
      </c>
      <c r="O2505" s="2"/>
      <c r="P2505" s="2"/>
      <c r="Q2505" s="2" t="s">
        <v>25</v>
      </c>
      <c r="R2505" s="2" t="s">
        <v>25</v>
      </c>
      <c r="S2505" s="2"/>
      <c r="T2505" s="3"/>
      <c r="U2505" s="2"/>
      <c r="V2505" s="2"/>
      <c r="W2505" s="2" t="s">
        <v>1255</v>
      </c>
      <c r="X2505" s="2" t="s">
        <v>113</v>
      </c>
      <c r="Y2505" s="2" t="s">
        <v>1256</v>
      </c>
      <c r="Z2505" s="2" t="s">
        <v>92</v>
      </c>
      <c r="AA2505" s="2" t="s">
        <v>90</v>
      </c>
      <c r="AB2505" s="2"/>
      <c r="AC2505" s="2" t="s">
        <v>114</v>
      </c>
      <c r="AD2505" s="2"/>
      <c r="AE2505" s="2" t="s">
        <v>171</v>
      </c>
      <c r="AF2505" s="2" t="s">
        <v>125</v>
      </c>
      <c r="AG2505" s="2" t="s">
        <v>126</v>
      </c>
      <c r="AH2505" s="2" t="s">
        <v>127</v>
      </c>
      <c r="AI2505" s="2"/>
      <c r="AJ2505" s="2"/>
      <c r="AK2505" s="2"/>
      <c r="AL2505" s="2"/>
      <c r="AM2505" s="2"/>
      <c r="AN2505" s="2" t="s">
        <v>344</v>
      </c>
      <c r="AO2505" s="22">
        <v>0</v>
      </c>
      <c r="AP2505" s="22">
        <v>0</v>
      </c>
      <c r="AQ2505" s="22">
        <v>1</v>
      </c>
      <c r="AR2505" s="22"/>
      <c r="AS2505" s="25">
        <v>13681</v>
      </c>
      <c r="AT2505" s="25">
        <v>0</v>
      </c>
      <c r="AU2505" s="25">
        <v>15904</v>
      </c>
      <c r="AV2505" s="25">
        <v>0</v>
      </c>
      <c r="AW2505" s="25">
        <v>13681</v>
      </c>
      <c r="AX2505" s="25">
        <v>15904</v>
      </c>
      <c r="AY2505" s="25">
        <v>2223</v>
      </c>
    </row>
    <row r="2506" spans="2:51" hidden="1">
      <c r="B2506" s="5" t="s">
        <v>19</v>
      </c>
      <c r="C2506" s="2" t="s">
        <v>131</v>
      </c>
      <c r="D2506" s="2"/>
      <c r="E2506" s="2"/>
      <c r="F2506" s="2" t="s">
        <v>126</v>
      </c>
      <c r="G2506" s="3">
        <v>46261</v>
      </c>
      <c r="H2506" s="2" t="s">
        <v>10462</v>
      </c>
      <c r="I2506" s="3">
        <v>46261</v>
      </c>
      <c r="J2506" s="2" t="s">
        <v>10463</v>
      </c>
      <c r="K2506" s="2" t="s">
        <v>126</v>
      </c>
      <c r="L2506" s="2"/>
      <c r="M2506" s="2" t="s">
        <v>90</v>
      </c>
      <c r="N2506" s="3">
        <v>46261</v>
      </c>
      <c r="O2506" s="2"/>
      <c r="P2506" s="2"/>
      <c r="Q2506" s="2" t="s">
        <v>25</v>
      </c>
      <c r="R2506" s="2" t="s">
        <v>25</v>
      </c>
      <c r="S2506" s="2"/>
      <c r="T2506" s="3"/>
      <c r="U2506" s="2"/>
      <c r="V2506" s="2"/>
      <c r="W2506" s="2" t="s">
        <v>1333</v>
      </c>
      <c r="X2506" s="2" t="s">
        <v>113</v>
      </c>
      <c r="Y2506" s="2" t="s">
        <v>1334</v>
      </c>
      <c r="Z2506" s="2" t="s">
        <v>92</v>
      </c>
      <c r="AA2506" s="2" t="s">
        <v>90</v>
      </c>
      <c r="AB2506" s="2"/>
      <c r="AC2506" s="2" t="s">
        <v>114</v>
      </c>
      <c r="AD2506" s="2"/>
      <c r="AE2506" s="2" t="s">
        <v>171</v>
      </c>
      <c r="AF2506" s="2" t="s">
        <v>125</v>
      </c>
      <c r="AG2506" s="2" t="s">
        <v>126</v>
      </c>
      <c r="AH2506" s="2" t="s">
        <v>127</v>
      </c>
      <c r="AI2506" s="2"/>
      <c r="AJ2506" s="2" t="s">
        <v>327</v>
      </c>
      <c r="AK2506" s="2" t="s">
        <v>12</v>
      </c>
      <c r="AL2506" s="2" t="s">
        <v>12</v>
      </c>
      <c r="AM2506" s="2" t="s">
        <v>328</v>
      </c>
      <c r="AN2506" s="2" t="s">
        <v>499</v>
      </c>
      <c r="AO2506" s="22">
        <v>0</v>
      </c>
      <c r="AP2506" s="22">
        <v>0</v>
      </c>
      <c r="AQ2506" s="22">
        <v>1</v>
      </c>
      <c r="AR2506" s="22"/>
      <c r="AS2506" s="25">
        <v>28501</v>
      </c>
      <c r="AT2506" s="25">
        <v>0</v>
      </c>
      <c r="AU2506" s="25">
        <v>30310</v>
      </c>
      <c r="AV2506" s="25">
        <v>0</v>
      </c>
      <c r="AW2506" s="25">
        <v>28501</v>
      </c>
      <c r="AX2506" s="25">
        <v>30310</v>
      </c>
      <c r="AY2506" s="25">
        <v>1809</v>
      </c>
    </row>
    <row r="2507" spans="2:51" hidden="1">
      <c r="B2507" s="5" t="s">
        <v>19</v>
      </c>
      <c r="C2507" s="2" t="s">
        <v>131</v>
      </c>
      <c r="D2507" s="2"/>
      <c r="E2507" s="2"/>
      <c r="F2507" s="2" t="s">
        <v>126</v>
      </c>
      <c r="G2507" s="3">
        <v>46261</v>
      </c>
      <c r="H2507" s="2" t="s">
        <v>10464</v>
      </c>
      <c r="I2507" s="3">
        <v>46261</v>
      </c>
      <c r="J2507" s="2" t="s">
        <v>10465</v>
      </c>
      <c r="K2507" s="2" t="s">
        <v>126</v>
      </c>
      <c r="L2507" s="2"/>
      <c r="M2507" s="2" t="s">
        <v>90</v>
      </c>
      <c r="N2507" s="3">
        <v>46261</v>
      </c>
      <c r="O2507" s="2"/>
      <c r="P2507" s="2"/>
      <c r="Q2507" s="2" t="s">
        <v>25</v>
      </c>
      <c r="R2507" s="2" t="s">
        <v>25</v>
      </c>
      <c r="S2507" s="2"/>
      <c r="T2507" s="3"/>
      <c r="U2507" s="2"/>
      <c r="V2507" s="2"/>
      <c r="W2507" s="2" t="s">
        <v>881</v>
      </c>
      <c r="X2507" s="2" t="s">
        <v>113</v>
      </c>
      <c r="Y2507" s="2" t="s">
        <v>170</v>
      </c>
      <c r="Z2507" s="2" t="s">
        <v>92</v>
      </c>
      <c r="AA2507" s="2" t="s">
        <v>90</v>
      </c>
      <c r="AB2507" s="2"/>
      <c r="AC2507" s="2" t="s">
        <v>114</v>
      </c>
      <c r="AD2507" s="2"/>
      <c r="AE2507" s="2" t="s">
        <v>171</v>
      </c>
      <c r="AF2507" s="2" t="s">
        <v>125</v>
      </c>
      <c r="AG2507" s="2" t="s">
        <v>126</v>
      </c>
      <c r="AH2507" s="2" t="s">
        <v>127</v>
      </c>
      <c r="AI2507" s="2"/>
      <c r="AJ2507" s="2" t="s">
        <v>183</v>
      </c>
      <c r="AK2507" s="2" t="s">
        <v>184</v>
      </c>
      <c r="AL2507" s="2" t="s">
        <v>184</v>
      </c>
      <c r="AM2507" s="2" t="s">
        <v>185</v>
      </c>
      <c r="AN2507" s="2" t="s">
        <v>186</v>
      </c>
      <c r="AO2507" s="22">
        <v>0</v>
      </c>
      <c r="AP2507" s="22">
        <v>0</v>
      </c>
      <c r="AQ2507" s="22">
        <v>1</v>
      </c>
      <c r="AR2507" s="22"/>
      <c r="AS2507" s="25">
        <v>19951</v>
      </c>
      <c r="AT2507" s="25">
        <v>0</v>
      </c>
      <c r="AU2507" s="25">
        <v>23477</v>
      </c>
      <c r="AV2507" s="25">
        <v>0</v>
      </c>
      <c r="AW2507" s="25">
        <v>19951</v>
      </c>
      <c r="AX2507" s="25">
        <v>23477</v>
      </c>
      <c r="AY2507" s="25">
        <v>3526</v>
      </c>
    </row>
    <row r="2508" spans="2:51" hidden="1">
      <c r="B2508" s="5" t="s">
        <v>19</v>
      </c>
      <c r="C2508" s="2" t="s">
        <v>131</v>
      </c>
      <c r="D2508" s="2"/>
      <c r="E2508" s="2"/>
      <c r="F2508" s="2" t="s">
        <v>126</v>
      </c>
      <c r="G2508" s="3">
        <v>46261</v>
      </c>
      <c r="H2508" s="2" t="s">
        <v>10466</v>
      </c>
      <c r="I2508" s="3">
        <v>46261</v>
      </c>
      <c r="J2508" s="2" t="s">
        <v>10467</v>
      </c>
      <c r="K2508" s="2" t="s">
        <v>126</v>
      </c>
      <c r="L2508" s="2"/>
      <c r="M2508" s="2" t="s">
        <v>90</v>
      </c>
      <c r="N2508" s="3">
        <v>46261</v>
      </c>
      <c r="O2508" s="2"/>
      <c r="P2508" s="2"/>
      <c r="Q2508" s="2" t="s">
        <v>25</v>
      </c>
      <c r="R2508" s="2" t="s">
        <v>25</v>
      </c>
      <c r="S2508" s="2"/>
      <c r="T2508" s="3"/>
      <c r="U2508" s="2"/>
      <c r="V2508" s="2"/>
      <c r="W2508" s="2" t="s">
        <v>10468</v>
      </c>
      <c r="X2508" s="2" t="s">
        <v>133</v>
      </c>
      <c r="Y2508" s="2" t="s">
        <v>170</v>
      </c>
      <c r="Z2508" s="2" t="s">
        <v>92</v>
      </c>
      <c r="AA2508" s="2" t="s">
        <v>90</v>
      </c>
      <c r="AB2508" s="2"/>
      <c r="AC2508" s="2" t="s">
        <v>114</v>
      </c>
      <c r="AD2508" s="2"/>
      <c r="AE2508" s="2" t="s">
        <v>171</v>
      </c>
      <c r="AF2508" s="2" t="s">
        <v>125</v>
      </c>
      <c r="AG2508" s="2" t="s">
        <v>126</v>
      </c>
      <c r="AH2508" s="2" t="s">
        <v>127</v>
      </c>
      <c r="AI2508" s="2"/>
      <c r="AJ2508" s="2" t="s">
        <v>136</v>
      </c>
      <c r="AK2508" s="2" t="s">
        <v>9</v>
      </c>
      <c r="AL2508" s="2" t="s">
        <v>9</v>
      </c>
      <c r="AM2508" s="2" t="s">
        <v>137</v>
      </c>
      <c r="AN2508" s="2" t="s">
        <v>480</v>
      </c>
      <c r="AO2508" s="22">
        <v>0</v>
      </c>
      <c r="AP2508" s="22">
        <v>0</v>
      </c>
      <c r="AQ2508" s="22">
        <v>1</v>
      </c>
      <c r="AR2508" s="22"/>
      <c r="AS2508" s="25">
        <v>29356</v>
      </c>
      <c r="AT2508" s="25">
        <v>0</v>
      </c>
      <c r="AU2508" s="25">
        <v>34837</v>
      </c>
      <c r="AV2508" s="25">
        <v>0</v>
      </c>
      <c r="AW2508" s="25">
        <v>29356</v>
      </c>
      <c r="AX2508" s="25">
        <v>34837</v>
      </c>
      <c r="AY2508" s="25">
        <v>5481</v>
      </c>
    </row>
    <row r="2509" spans="2:51" hidden="1">
      <c r="B2509" s="5" t="s">
        <v>19</v>
      </c>
      <c r="C2509" s="2" t="s">
        <v>131</v>
      </c>
      <c r="D2509" s="2"/>
      <c r="E2509" s="2"/>
      <c r="F2509" s="2" t="s">
        <v>126</v>
      </c>
      <c r="G2509" s="3">
        <v>46261</v>
      </c>
      <c r="H2509" s="2" t="s">
        <v>10469</v>
      </c>
      <c r="I2509" s="3">
        <v>46261</v>
      </c>
      <c r="J2509" s="2" t="s">
        <v>10470</v>
      </c>
      <c r="K2509" s="2" t="s">
        <v>126</v>
      </c>
      <c r="L2509" s="2"/>
      <c r="M2509" s="2" t="s">
        <v>90</v>
      </c>
      <c r="N2509" s="3">
        <v>46261</v>
      </c>
      <c r="O2509" s="2"/>
      <c r="P2509" s="2"/>
      <c r="Q2509" s="2" t="s">
        <v>25</v>
      </c>
      <c r="R2509" s="2" t="s">
        <v>25</v>
      </c>
      <c r="S2509" s="2"/>
      <c r="T2509" s="3"/>
      <c r="U2509" s="2"/>
      <c r="V2509" s="2"/>
      <c r="W2509" s="2" t="s">
        <v>743</v>
      </c>
      <c r="X2509" s="2" t="s">
        <v>113</v>
      </c>
      <c r="Y2509" s="2" t="s">
        <v>170</v>
      </c>
      <c r="Z2509" s="2" t="s">
        <v>92</v>
      </c>
      <c r="AA2509" s="2" t="s">
        <v>90</v>
      </c>
      <c r="AB2509" s="2"/>
      <c r="AC2509" s="2" t="s">
        <v>114</v>
      </c>
      <c r="AD2509" s="2"/>
      <c r="AE2509" s="2" t="s">
        <v>171</v>
      </c>
      <c r="AF2509" s="2" t="s">
        <v>125</v>
      </c>
      <c r="AG2509" s="2" t="s">
        <v>126</v>
      </c>
      <c r="AH2509" s="2" t="s">
        <v>127</v>
      </c>
      <c r="AI2509" s="2"/>
      <c r="AJ2509" s="2" t="s">
        <v>164</v>
      </c>
      <c r="AK2509" s="2" t="s">
        <v>165</v>
      </c>
      <c r="AL2509" s="2" t="s">
        <v>165</v>
      </c>
      <c r="AM2509" s="2" t="s">
        <v>166</v>
      </c>
      <c r="AN2509" s="2" t="s">
        <v>501</v>
      </c>
      <c r="AO2509" s="22">
        <v>0</v>
      </c>
      <c r="AP2509" s="22">
        <v>0</v>
      </c>
      <c r="AQ2509" s="22">
        <v>1</v>
      </c>
      <c r="AR2509" s="22"/>
      <c r="AS2509" s="25">
        <v>25651</v>
      </c>
      <c r="AT2509" s="25">
        <v>0</v>
      </c>
      <c r="AU2509" s="25">
        <v>28596</v>
      </c>
      <c r="AV2509" s="25">
        <v>0</v>
      </c>
      <c r="AW2509" s="25">
        <v>25651</v>
      </c>
      <c r="AX2509" s="25">
        <v>28596</v>
      </c>
      <c r="AY2509" s="25">
        <v>2945</v>
      </c>
    </row>
    <row r="2510" spans="2:51" hidden="1">
      <c r="B2510" s="5" t="s">
        <v>17</v>
      </c>
      <c r="C2510" s="2" t="s">
        <v>107</v>
      </c>
      <c r="D2510" s="2"/>
      <c r="E2510" s="2"/>
      <c r="F2510" s="2"/>
      <c r="G2510" s="3">
        <v>46261</v>
      </c>
      <c r="H2510" s="2" t="s">
        <v>10471</v>
      </c>
      <c r="I2510" s="3">
        <v>46261</v>
      </c>
      <c r="J2510" s="2" t="s">
        <v>10472</v>
      </c>
      <c r="K2510" s="2" t="s">
        <v>208</v>
      </c>
      <c r="L2510" s="2"/>
      <c r="M2510" s="2" t="s">
        <v>90</v>
      </c>
      <c r="N2510" s="3"/>
      <c r="O2510" s="2"/>
      <c r="P2510" s="2"/>
      <c r="Q2510" s="2" t="s">
        <v>719</v>
      </c>
      <c r="R2510" s="2"/>
      <c r="S2510" s="2"/>
      <c r="T2510" s="3">
        <v>46261</v>
      </c>
      <c r="U2510" s="2" t="s">
        <v>10473</v>
      </c>
      <c r="V2510" s="2"/>
      <c r="W2510" s="2" t="s">
        <v>1368</v>
      </c>
      <c r="X2510" s="2" t="s">
        <v>91</v>
      </c>
      <c r="Y2510" s="2" t="s">
        <v>1369</v>
      </c>
      <c r="Z2510" s="2" t="s">
        <v>92</v>
      </c>
      <c r="AA2510" s="2" t="s">
        <v>90</v>
      </c>
      <c r="AB2510" s="2"/>
      <c r="AC2510" s="2" t="s">
        <v>114</v>
      </c>
      <c r="AD2510" s="2">
        <v>1</v>
      </c>
      <c r="AE2510" s="2" t="s">
        <v>422</v>
      </c>
      <c r="AF2510" s="2" t="s">
        <v>423</v>
      </c>
      <c r="AG2510" s="2" t="s">
        <v>423</v>
      </c>
      <c r="AH2510" s="2" t="s">
        <v>424</v>
      </c>
      <c r="AI2510" s="2"/>
      <c r="AJ2510" s="2" t="s">
        <v>138</v>
      </c>
      <c r="AK2510" s="2" t="s">
        <v>103</v>
      </c>
      <c r="AL2510" s="2" t="s">
        <v>103</v>
      </c>
      <c r="AM2510" s="2" t="s">
        <v>139</v>
      </c>
      <c r="AN2510" s="2" t="s">
        <v>1030</v>
      </c>
      <c r="AO2510" s="22">
        <v>0</v>
      </c>
      <c r="AP2510" s="22">
        <v>0</v>
      </c>
      <c r="AQ2510" s="22">
        <v>0</v>
      </c>
      <c r="AR2510" s="22">
        <v>0</v>
      </c>
      <c r="AS2510" s="25">
        <v>50000</v>
      </c>
      <c r="AT2510" s="25">
        <v>0</v>
      </c>
      <c r="AU2510" s="25">
        <v>60064</v>
      </c>
      <c r="AV2510" s="25">
        <v>0</v>
      </c>
      <c r="AW2510" s="25">
        <v>50000</v>
      </c>
      <c r="AX2510" s="25">
        <v>60064</v>
      </c>
      <c r="AY2510" s="25">
        <v>10064</v>
      </c>
    </row>
    <row r="2511" spans="2:51" hidden="1">
      <c r="B2511" s="5" t="s">
        <v>17</v>
      </c>
      <c r="C2511" s="2" t="s">
        <v>107</v>
      </c>
      <c r="D2511" s="2"/>
      <c r="E2511" s="2"/>
      <c r="F2511" s="2"/>
      <c r="G2511" s="3">
        <v>46261</v>
      </c>
      <c r="H2511" s="2" t="s">
        <v>10474</v>
      </c>
      <c r="I2511" s="3">
        <v>46261</v>
      </c>
      <c r="J2511" s="2" t="s">
        <v>10475</v>
      </c>
      <c r="K2511" s="2" t="s">
        <v>208</v>
      </c>
      <c r="L2511" s="2"/>
      <c r="M2511" s="2" t="s">
        <v>90</v>
      </c>
      <c r="N2511" s="3"/>
      <c r="O2511" s="2"/>
      <c r="P2511" s="2"/>
      <c r="Q2511" s="2" t="s">
        <v>719</v>
      </c>
      <c r="R2511" s="2"/>
      <c r="S2511" s="2"/>
      <c r="T2511" s="3">
        <v>46261</v>
      </c>
      <c r="U2511" s="2" t="s">
        <v>10476</v>
      </c>
      <c r="V2511" s="2"/>
      <c r="W2511" s="2" t="s">
        <v>10477</v>
      </c>
      <c r="X2511" s="2" t="s">
        <v>91</v>
      </c>
      <c r="Y2511" s="2" t="s">
        <v>6024</v>
      </c>
      <c r="Z2511" s="2" t="s">
        <v>92</v>
      </c>
      <c r="AA2511" s="2" t="s">
        <v>90</v>
      </c>
      <c r="AB2511" s="2"/>
      <c r="AC2511" s="2" t="s">
        <v>114</v>
      </c>
      <c r="AD2511" s="2">
        <v>1</v>
      </c>
      <c r="AE2511" s="2" t="s">
        <v>422</v>
      </c>
      <c r="AF2511" s="2" t="s">
        <v>423</v>
      </c>
      <c r="AG2511" s="2" t="s">
        <v>423</v>
      </c>
      <c r="AH2511" s="2" t="s">
        <v>424</v>
      </c>
      <c r="AI2511" s="2"/>
      <c r="AJ2511" s="2" t="s">
        <v>232</v>
      </c>
      <c r="AK2511" s="2" t="s">
        <v>5</v>
      </c>
      <c r="AL2511" s="2" t="s">
        <v>5</v>
      </c>
      <c r="AM2511" s="2" t="s">
        <v>178</v>
      </c>
      <c r="AN2511" s="2"/>
      <c r="AO2511" s="22">
        <v>0</v>
      </c>
      <c r="AP2511" s="22">
        <v>0</v>
      </c>
      <c r="AQ2511" s="22">
        <v>0</v>
      </c>
      <c r="AR2511" s="22">
        <v>0</v>
      </c>
      <c r="AS2511" s="25">
        <v>36000</v>
      </c>
      <c r="AT2511" s="25">
        <v>0</v>
      </c>
      <c r="AU2511" s="25">
        <v>39364</v>
      </c>
      <c r="AV2511" s="25">
        <v>0</v>
      </c>
      <c r="AW2511" s="25">
        <v>36000</v>
      </c>
      <c r="AX2511" s="25">
        <v>39364</v>
      </c>
      <c r="AY2511" s="25">
        <v>3364</v>
      </c>
    </row>
    <row r="2512" spans="2:51">
      <c r="B2512" s="5" t="s">
        <v>17</v>
      </c>
      <c r="C2512" s="2" t="s">
        <v>600</v>
      </c>
      <c r="D2512" s="2"/>
      <c r="E2512" s="2"/>
      <c r="F2512" s="2"/>
      <c r="G2512" s="3">
        <v>46261</v>
      </c>
      <c r="H2512" s="2" t="s">
        <v>10478</v>
      </c>
      <c r="I2512" s="3">
        <v>46261</v>
      </c>
      <c r="J2512" s="2" t="s">
        <v>10479</v>
      </c>
      <c r="K2512" s="2" t="s">
        <v>208</v>
      </c>
      <c r="L2512" s="2"/>
      <c r="M2512" s="2" t="s">
        <v>90</v>
      </c>
      <c r="N2512" s="3"/>
      <c r="O2512" s="2"/>
      <c r="P2512" s="2"/>
      <c r="Q2512" s="2" t="s">
        <v>719</v>
      </c>
      <c r="R2512" s="2"/>
      <c r="S2512" s="2"/>
      <c r="T2512" s="3">
        <v>46261</v>
      </c>
      <c r="U2512" s="2" t="s">
        <v>10480</v>
      </c>
      <c r="V2512" s="2"/>
      <c r="W2512" s="2" t="s">
        <v>1337</v>
      </c>
      <c r="X2512" s="2" t="s">
        <v>91</v>
      </c>
      <c r="Y2512" s="2" t="s">
        <v>1338</v>
      </c>
      <c r="Z2512" s="2" t="s">
        <v>149</v>
      </c>
      <c r="AA2512" s="2" t="s">
        <v>2728</v>
      </c>
      <c r="AB2512" s="2" t="s">
        <v>2729</v>
      </c>
      <c r="AC2512" s="2" t="s">
        <v>93</v>
      </c>
      <c r="AD2512" s="2">
        <v>1</v>
      </c>
      <c r="AE2512" s="2" t="s">
        <v>231</v>
      </c>
      <c r="AF2512" s="2" t="s">
        <v>207</v>
      </c>
      <c r="AG2512" s="2" t="s">
        <v>207</v>
      </c>
      <c r="AH2512" s="2" t="s">
        <v>178</v>
      </c>
      <c r="AI2512" s="2" t="s">
        <v>10481</v>
      </c>
      <c r="AJ2512" s="2" t="s">
        <v>231</v>
      </c>
      <c r="AK2512" s="2" t="s">
        <v>207</v>
      </c>
      <c r="AL2512" s="2" t="s">
        <v>207</v>
      </c>
      <c r="AM2512" s="2" t="s">
        <v>178</v>
      </c>
      <c r="AN2512" s="2" t="s">
        <v>10482</v>
      </c>
      <c r="AO2512" s="22">
        <v>0</v>
      </c>
      <c r="AP2512" s="22">
        <v>22</v>
      </c>
      <c r="AQ2512" s="22">
        <v>163</v>
      </c>
      <c r="AR2512" s="22">
        <v>141</v>
      </c>
      <c r="AS2512" s="25">
        <v>6460.01</v>
      </c>
      <c r="AT2512" s="25">
        <v>0</v>
      </c>
      <c r="AU2512" s="25">
        <v>12000</v>
      </c>
      <c r="AV2512" s="25">
        <v>0</v>
      </c>
      <c r="AW2512" s="25">
        <v>6460.01</v>
      </c>
      <c r="AX2512" s="25">
        <v>12000</v>
      </c>
      <c r="AY2512" s="25">
        <v>5539.99</v>
      </c>
    </row>
    <row r="2513" spans="2:51">
      <c r="B2513" s="5" t="s">
        <v>17</v>
      </c>
      <c r="C2513" s="2" t="s">
        <v>600</v>
      </c>
      <c r="D2513" s="2"/>
      <c r="E2513" s="2"/>
      <c r="F2513" s="2"/>
      <c r="G2513" s="3">
        <v>46261</v>
      </c>
      <c r="H2513" s="2" t="s">
        <v>10483</v>
      </c>
      <c r="I2513" s="3">
        <v>46261</v>
      </c>
      <c r="J2513" s="2" t="s">
        <v>10484</v>
      </c>
      <c r="K2513" s="2" t="s">
        <v>208</v>
      </c>
      <c r="L2513" s="2"/>
      <c r="M2513" s="2" t="s">
        <v>90</v>
      </c>
      <c r="N2513" s="3"/>
      <c r="O2513" s="2"/>
      <c r="P2513" s="2"/>
      <c r="Q2513" s="2" t="s">
        <v>719</v>
      </c>
      <c r="R2513" s="2"/>
      <c r="S2513" s="2"/>
      <c r="T2513" s="3">
        <v>46261</v>
      </c>
      <c r="U2513" s="2" t="s">
        <v>10485</v>
      </c>
      <c r="V2513" s="2"/>
      <c r="W2513" s="2" t="s">
        <v>1309</v>
      </c>
      <c r="X2513" s="2" t="s">
        <v>91</v>
      </c>
      <c r="Y2513" s="2" t="s">
        <v>1102</v>
      </c>
      <c r="Z2513" s="2" t="s">
        <v>149</v>
      </c>
      <c r="AA2513" s="2" t="s">
        <v>90</v>
      </c>
      <c r="AB2513" s="2"/>
      <c r="AC2513" s="2" t="s">
        <v>114</v>
      </c>
      <c r="AD2513" s="2">
        <v>1</v>
      </c>
      <c r="AE2513" s="2" t="s">
        <v>422</v>
      </c>
      <c r="AF2513" s="2" t="s">
        <v>423</v>
      </c>
      <c r="AG2513" s="2" t="s">
        <v>423</v>
      </c>
      <c r="AH2513" s="2" t="s">
        <v>424</v>
      </c>
      <c r="AI2513" s="2"/>
      <c r="AJ2513" s="2" t="s">
        <v>238</v>
      </c>
      <c r="AK2513" s="2" t="s">
        <v>206</v>
      </c>
      <c r="AL2513" s="2" t="s">
        <v>206</v>
      </c>
      <c r="AM2513" s="2" t="s">
        <v>239</v>
      </c>
      <c r="AN2513" s="2" t="s">
        <v>10486</v>
      </c>
      <c r="AO2513" s="22">
        <v>0</v>
      </c>
      <c r="AP2513" s="22">
        <v>1171</v>
      </c>
      <c r="AQ2513" s="22">
        <v>1814</v>
      </c>
      <c r="AR2513" s="22">
        <v>643</v>
      </c>
      <c r="AS2513" s="25">
        <v>75141.52</v>
      </c>
      <c r="AT2513" s="25">
        <v>2409.6799999999998</v>
      </c>
      <c r="AU2513" s="25">
        <v>77199</v>
      </c>
      <c r="AV2513" s="25">
        <v>0</v>
      </c>
      <c r="AW2513" s="25">
        <v>72731.839999999997</v>
      </c>
      <c r="AX2513" s="25">
        <v>77199</v>
      </c>
      <c r="AY2513" s="25">
        <v>4467.16</v>
      </c>
    </row>
    <row r="2514" spans="2:51">
      <c r="B2514" s="5" t="s">
        <v>17</v>
      </c>
      <c r="C2514" s="2" t="s">
        <v>514</v>
      </c>
      <c r="D2514" s="2" t="s">
        <v>100</v>
      </c>
      <c r="E2514" s="2" t="s">
        <v>9648</v>
      </c>
      <c r="F2514" s="2" t="s">
        <v>88</v>
      </c>
      <c r="G2514" s="3">
        <v>46261</v>
      </c>
      <c r="H2514" s="2" t="s">
        <v>10487</v>
      </c>
      <c r="I2514" s="3">
        <v>46261</v>
      </c>
      <c r="J2514" s="2" t="s">
        <v>10488</v>
      </c>
      <c r="K2514" s="2" t="s">
        <v>208</v>
      </c>
      <c r="L2514" s="2"/>
      <c r="M2514" s="2" t="s">
        <v>90</v>
      </c>
      <c r="N2514" s="3"/>
      <c r="O2514" s="2"/>
      <c r="P2514" s="2"/>
      <c r="Q2514" s="2" t="s">
        <v>22</v>
      </c>
      <c r="R2514" s="2" t="s">
        <v>22</v>
      </c>
      <c r="S2514" s="2"/>
      <c r="T2514" s="3">
        <v>46261</v>
      </c>
      <c r="U2514" s="2" t="s">
        <v>10489</v>
      </c>
      <c r="V2514" s="2"/>
      <c r="W2514" s="2" t="s">
        <v>332</v>
      </c>
      <c r="X2514" s="2" t="s">
        <v>91</v>
      </c>
      <c r="Y2514" s="2" t="s">
        <v>333</v>
      </c>
      <c r="Z2514" s="2" t="s">
        <v>149</v>
      </c>
      <c r="AA2514" s="2" t="s">
        <v>90</v>
      </c>
      <c r="AB2514" s="2"/>
      <c r="AC2514" s="2" t="s">
        <v>114</v>
      </c>
      <c r="AD2514" s="2">
        <v>1</v>
      </c>
      <c r="AE2514" s="2" t="s">
        <v>189</v>
      </c>
      <c r="AF2514" s="2" t="s">
        <v>190</v>
      </c>
      <c r="AG2514" s="2" t="s">
        <v>14</v>
      </c>
      <c r="AH2514" s="2" t="s">
        <v>191</v>
      </c>
      <c r="AI2514" s="2"/>
      <c r="AJ2514" s="2" t="s">
        <v>123</v>
      </c>
      <c r="AK2514" s="2" t="s">
        <v>13</v>
      </c>
      <c r="AL2514" s="2" t="s">
        <v>13</v>
      </c>
      <c r="AM2514" s="2" t="s">
        <v>124</v>
      </c>
      <c r="AN2514" s="2" t="s">
        <v>10490</v>
      </c>
      <c r="AO2514" s="22">
        <v>0</v>
      </c>
      <c r="AP2514" s="22">
        <v>756</v>
      </c>
      <c r="AQ2514" s="22">
        <v>756</v>
      </c>
      <c r="AR2514" s="22">
        <v>0</v>
      </c>
      <c r="AS2514" s="25">
        <v>28281.69</v>
      </c>
      <c r="AT2514" s="25">
        <v>0</v>
      </c>
      <c r="AU2514" s="25">
        <v>27204.98</v>
      </c>
      <c r="AV2514" s="25">
        <v>0</v>
      </c>
      <c r="AW2514" s="25">
        <v>28281.69</v>
      </c>
      <c r="AX2514" s="25">
        <v>27204.98</v>
      </c>
      <c r="AY2514" s="25">
        <v>-1076.71</v>
      </c>
    </row>
    <row r="2515" spans="2:51">
      <c r="B2515" s="5" t="s">
        <v>17</v>
      </c>
      <c r="C2515" s="2" t="s">
        <v>514</v>
      </c>
      <c r="D2515" s="2" t="s">
        <v>100</v>
      </c>
      <c r="E2515" s="2" t="s">
        <v>9648</v>
      </c>
      <c r="F2515" s="2" t="s">
        <v>88</v>
      </c>
      <c r="G2515" s="3">
        <v>46261</v>
      </c>
      <c r="H2515" s="2" t="s">
        <v>10491</v>
      </c>
      <c r="I2515" s="3">
        <v>46261</v>
      </c>
      <c r="J2515" s="2" t="s">
        <v>10492</v>
      </c>
      <c r="K2515" s="2" t="s">
        <v>208</v>
      </c>
      <c r="L2515" s="2"/>
      <c r="M2515" s="2" t="s">
        <v>90</v>
      </c>
      <c r="N2515" s="3"/>
      <c r="O2515" s="2"/>
      <c r="P2515" s="2"/>
      <c r="Q2515" s="2" t="s">
        <v>22</v>
      </c>
      <c r="R2515" s="2" t="s">
        <v>22</v>
      </c>
      <c r="S2515" s="2"/>
      <c r="T2515" s="3">
        <v>46261</v>
      </c>
      <c r="U2515" s="2" t="s">
        <v>10493</v>
      </c>
      <c r="V2515" s="2"/>
      <c r="W2515" s="2" t="s">
        <v>759</v>
      </c>
      <c r="X2515" s="2" t="s">
        <v>91</v>
      </c>
      <c r="Y2515" s="2" t="s">
        <v>754</v>
      </c>
      <c r="Z2515" s="2" t="s">
        <v>149</v>
      </c>
      <c r="AA2515" s="2" t="s">
        <v>90</v>
      </c>
      <c r="AB2515" s="2"/>
      <c r="AC2515" s="2" t="s">
        <v>114</v>
      </c>
      <c r="AD2515" s="2">
        <v>1</v>
      </c>
      <c r="AE2515" s="2" t="s">
        <v>189</v>
      </c>
      <c r="AF2515" s="2" t="s">
        <v>190</v>
      </c>
      <c r="AG2515" s="2" t="s">
        <v>14</v>
      </c>
      <c r="AH2515" s="2" t="s">
        <v>191</v>
      </c>
      <c r="AI2515" s="2"/>
      <c r="AJ2515" s="2" t="s">
        <v>123</v>
      </c>
      <c r="AK2515" s="2" t="s">
        <v>13</v>
      </c>
      <c r="AL2515" s="2" t="s">
        <v>13</v>
      </c>
      <c r="AM2515" s="2" t="s">
        <v>124</v>
      </c>
      <c r="AN2515" s="2" t="s">
        <v>10494</v>
      </c>
      <c r="AO2515" s="22">
        <v>0</v>
      </c>
      <c r="AP2515" s="22">
        <v>424</v>
      </c>
      <c r="AQ2515" s="22">
        <v>704</v>
      </c>
      <c r="AR2515" s="22">
        <v>280</v>
      </c>
      <c r="AS2515" s="25">
        <v>27092.7</v>
      </c>
      <c r="AT2515" s="25">
        <v>0</v>
      </c>
      <c r="AU2515" s="25">
        <v>27872.58</v>
      </c>
      <c r="AV2515" s="25">
        <v>0</v>
      </c>
      <c r="AW2515" s="25">
        <v>27092.7</v>
      </c>
      <c r="AX2515" s="25">
        <v>27872.58</v>
      </c>
      <c r="AY2515" s="25">
        <v>779.88</v>
      </c>
    </row>
    <row r="2516" spans="2:51">
      <c r="B2516" s="5" t="s">
        <v>17</v>
      </c>
      <c r="C2516" s="2" t="s">
        <v>514</v>
      </c>
      <c r="D2516" s="2" t="s">
        <v>100</v>
      </c>
      <c r="E2516" s="2" t="s">
        <v>9648</v>
      </c>
      <c r="F2516" s="2" t="s">
        <v>88</v>
      </c>
      <c r="G2516" s="3">
        <v>46261</v>
      </c>
      <c r="H2516" s="2" t="s">
        <v>10495</v>
      </c>
      <c r="I2516" s="3">
        <v>46261</v>
      </c>
      <c r="J2516" s="2" t="s">
        <v>10496</v>
      </c>
      <c r="K2516" s="2" t="s">
        <v>208</v>
      </c>
      <c r="L2516" s="2"/>
      <c r="M2516" s="2" t="s">
        <v>90</v>
      </c>
      <c r="N2516" s="3"/>
      <c r="O2516" s="2"/>
      <c r="P2516" s="2"/>
      <c r="Q2516" s="2" t="s">
        <v>22</v>
      </c>
      <c r="R2516" s="2" t="s">
        <v>22</v>
      </c>
      <c r="S2516" s="2"/>
      <c r="T2516" s="3">
        <v>46261</v>
      </c>
      <c r="U2516" s="2" t="s">
        <v>10497</v>
      </c>
      <c r="V2516" s="2"/>
      <c r="W2516" s="2" t="s">
        <v>826</v>
      </c>
      <c r="X2516" s="2" t="s">
        <v>91</v>
      </c>
      <c r="Y2516" s="2" t="s">
        <v>754</v>
      </c>
      <c r="Z2516" s="2" t="s">
        <v>149</v>
      </c>
      <c r="AA2516" s="2" t="s">
        <v>90</v>
      </c>
      <c r="AB2516" s="2"/>
      <c r="AC2516" s="2" t="s">
        <v>114</v>
      </c>
      <c r="AD2516" s="2">
        <v>1</v>
      </c>
      <c r="AE2516" s="2" t="s">
        <v>189</v>
      </c>
      <c r="AF2516" s="2" t="s">
        <v>190</v>
      </c>
      <c r="AG2516" s="2" t="s">
        <v>14</v>
      </c>
      <c r="AH2516" s="2" t="s">
        <v>191</v>
      </c>
      <c r="AI2516" s="2"/>
      <c r="AJ2516" s="2" t="s">
        <v>123</v>
      </c>
      <c r="AK2516" s="2" t="s">
        <v>13</v>
      </c>
      <c r="AL2516" s="2" t="s">
        <v>13</v>
      </c>
      <c r="AM2516" s="2" t="s">
        <v>124</v>
      </c>
      <c r="AN2516" s="2" t="s">
        <v>10498</v>
      </c>
      <c r="AO2516" s="22">
        <v>0</v>
      </c>
      <c r="AP2516" s="22">
        <v>378</v>
      </c>
      <c r="AQ2516" s="22">
        <v>733</v>
      </c>
      <c r="AR2516" s="22">
        <v>355</v>
      </c>
      <c r="AS2516" s="25">
        <v>33365.870000000003</v>
      </c>
      <c r="AT2516" s="25">
        <v>0</v>
      </c>
      <c r="AU2516" s="25">
        <v>25558.29</v>
      </c>
      <c r="AV2516" s="25">
        <v>0</v>
      </c>
      <c r="AW2516" s="25">
        <v>33365.870000000003</v>
      </c>
      <c r="AX2516" s="25">
        <v>25558.29</v>
      </c>
      <c r="AY2516" s="25">
        <v>-7807.58</v>
      </c>
    </row>
    <row r="2517" spans="2:51">
      <c r="B2517" s="5" t="s">
        <v>17</v>
      </c>
      <c r="C2517" s="2" t="s">
        <v>600</v>
      </c>
      <c r="D2517" s="2"/>
      <c r="E2517" s="2"/>
      <c r="F2517" s="2"/>
      <c r="G2517" s="3">
        <v>46261</v>
      </c>
      <c r="H2517" s="2" t="s">
        <v>10499</v>
      </c>
      <c r="I2517" s="3">
        <v>46261</v>
      </c>
      <c r="J2517" s="2" t="s">
        <v>10500</v>
      </c>
      <c r="K2517" s="2" t="s">
        <v>208</v>
      </c>
      <c r="L2517" s="2"/>
      <c r="M2517" s="2" t="s">
        <v>90</v>
      </c>
      <c r="N2517" s="3"/>
      <c r="O2517" s="2"/>
      <c r="P2517" s="2"/>
      <c r="Q2517" s="2" t="s">
        <v>553</v>
      </c>
      <c r="R2517" s="2"/>
      <c r="S2517" s="2"/>
      <c r="T2517" s="3"/>
      <c r="U2517" s="2"/>
      <c r="V2517" s="2"/>
      <c r="W2517" s="2" t="s">
        <v>1337</v>
      </c>
      <c r="X2517" s="2" t="s">
        <v>91</v>
      </c>
      <c r="Y2517" s="2" t="s">
        <v>1338</v>
      </c>
      <c r="Z2517" s="2" t="s">
        <v>149</v>
      </c>
      <c r="AA2517" s="2" t="s">
        <v>2728</v>
      </c>
      <c r="AB2517" s="2" t="s">
        <v>2729</v>
      </c>
      <c r="AC2517" s="2" t="s">
        <v>114</v>
      </c>
      <c r="AD2517" s="2">
        <v>1</v>
      </c>
      <c r="AE2517" s="2" t="s">
        <v>321</v>
      </c>
      <c r="AF2517" s="2" t="s">
        <v>322</v>
      </c>
      <c r="AG2517" s="2" t="s">
        <v>322</v>
      </c>
      <c r="AH2517" s="2" t="s">
        <v>323</v>
      </c>
      <c r="AI2517" s="2" t="s">
        <v>10501</v>
      </c>
      <c r="AJ2517" s="2" t="s">
        <v>123</v>
      </c>
      <c r="AK2517" s="2" t="s">
        <v>13</v>
      </c>
      <c r="AL2517" s="2" t="s">
        <v>13</v>
      </c>
      <c r="AM2517" s="2" t="s">
        <v>124</v>
      </c>
      <c r="AN2517" s="2"/>
      <c r="AO2517" s="22">
        <v>0</v>
      </c>
      <c r="AP2517" s="22">
        <v>696</v>
      </c>
      <c r="AQ2517" s="22">
        <v>979</v>
      </c>
      <c r="AR2517" s="22">
        <v>283</v>
      </c>
      <c r="AS2517" s="25">
        <v>38799.69</v>
      </c>
      <c r="AT2517" s="25">
        <v>0</v>
      </c>
      <c r="AU2517" s="25">
        <v>32750</v>
      </c>
      <c r="AV2517" s="25">
        <v>0</v>
      </c>
      <c r="AW2517" s="25">
        <v>38799.69</v>
      </c>
      <c r="AX2517" s="25">
        <v>32750</v>
      </c>
      <c r="AY2517" s="25">
        <v>-6049.69</v>
      </c>
    </row>
    <row r="2518" spans="2:51" hidden="1">
      <c r="B2518" s="5" t="s">
        <v>17</v>
      </c>
      <c r="C2518" s="2" t="s">
        <v>524</v>
      </c>
      <c r="D2518" s="2" t="s">
        <v>100</v>
      </c>
      <c r="E2518" s="2" t="s">
        <v>9153</v>
      </c>
      <c r="F2518" s="2" t="s">
        <v>88</v>
      </c>
      <c r="G2518" s="3">
        <v>46261</v>
      </c>
      <c r="H2518" s="2" t="s">
        <v>10502</v>
      </c>
      <c r="I2518" s="3">
        <v>46261</v>
      </c>
      <c r="J2518" s="2" t="s">
        <v>10503</v>
      </c>
      <c r="K2518" s="2" t="s">
        <v>89</v>
      </c>
      <c r="L2518" s="2"/>
      <c r="M2518" s="2" t="s">
        <v>90</v>
      </c>
      <c r="N2518" s="3"/>
      <c r="O2518" s="2"/>
      <c r="P2518" s="2"/>
      <c r="Q2518" s="2" t="s">
        <v>22</v>
      </c>
      <c r="R2518" s="2" t="s">
        <v>22</v>
      </c>
      <c r="S2518" s="2"/>
      <c r="T2518" s="3">
        <v>46261</v>
      </c>
      <c r="U2518" s="2" t="s">
        <v>10504</v>
      </c>
      <c r="V2518" s="2"/>
      <c r="W2518" s="2" t="s">
        <v>1348</v>
      </c>
      <c r="X2518" s="2" t="s">
        <v>91</v>
      </c>
      <c r="Y2518" s="2" t="s">
        <v>1349</v>
      </c>
      <c r="Z2518" s="2" t="s">
        <v>92</v>
      </c>
      <c r="AA2518" s="2" t="s">
        <v>1350</v>
      </c>
      <c r="AB2518" s="2" t="s">
        <v>1351</v>
      </c>
      <c r="AC2518" s="2" t="s">
        <v>114</v>
      </c>
      <c r="AD2518" s="2">
        <v>1</v>
      </c>
      <c r="AE2518" s="2" t="s">
        <v>94</v>
      </c>
      <c r="AF2518" s="2" t="s">
        <v>95</v>
      </c>
      <c r="AG2518" s="2" t="s">
        <v>14</v>
      </c>
      <c r="AH2518" s="2" t="s">
        <v>96</v>
      </c>
      <c r="AI2518" s="2"/>
      <c r="AJ2518" s="2" t="s">
        <v>300</v>
      </c>
      <c r="AK2518" s="2" t="s">
        <v>301</v>
      </c>
      <c r="AL2518" s="2" t="s">
        <v>301</v>
      </c>
      <c r="AM2518" s="2" t="s">
        <v>302</v>
      </c>
      <c r="AN2518" s="2" t="s">
        <v>10505</v>
      </c>
      <c r="AO2518" s="22">
        <v>0</v>
      </c>
      <c r="AP2518" s="22">
        <v>0</v>
      </c>
      <c r="AQ2518" s="22">
        <v>0</v>
      </c>
      <c r="AR2518" s="22">
        <v>0</v>
      </c>
      <c r="AS2518" s="25">
        <v>50000</v>
      </c>
      <c r="AT2518" s="25">
        <v>0</v>
      </c>
      <c r="AU2518" s="25">
        <v>55234.79</v>
      </c>
      <c r="AV2518" s="25">
        <v>0</v>
      </c>
      <c r="AW2518" s="25">
        <v>50000</v>
      </c>
      <c r="AX2518" s="25">
        <v>55234.79</v>
      </c>
      <c r="AY2518" s="25">
        <v>5234.79</v>
      </c>
    </row>
    <row r="2519" spans="2:51" hidden="1">
      <c r="B2519" s="5" t="s">
        <v>17</v>
      </c>
      <c r="C2519" s="2" t="s">
        <v>524</v>
      </c>
      <c r="D2519" s="2" t="s">
        <v>100</v>
      </c>
      <c r="E2519" s="2" t="s">
        <v>9153</v>
      </c>
      <c r="F2519" s="2"/>
      <c r="G2519" s="3">
        <v>46261</v>
      </c>
      <c r="H2519" s="2" t="s">
        <v>10506</v>
      </c>
      <c r="I2519" s="3">
        <v>46261</v>
      </c>
      <c r="J2519" s="2" t="s">
        <v>10507</v>
      </c>
      <c r="K2519" s="2" t="s">
        <v>89</v>
      </c>
      <c r="L2519" s="2"/>
      <c r="M2519" s="2" t="s">
        <v>90</v>
      </c>
      <c r="N2519" s="3"/>
      <c r="O2519" s="2"/>
      <c r="P2519" s="2"/>
      <c r="Q2519" s="2" t="s">
        <v>22</v>
      </c>
      <c r="R2519" s="2" t="s">
        <v>22</v>
      </c>
      <c r="S2519" s="2"/>
      <c r="T2519" s="3"/>
      <c r="U2519" s="2"/>
      <c r="V2519" s="2"/>
      <c r="W2519" s="2" t="s">
        <v>10508</v>
      </c>
      <c r="X2519" s="2" t="s">
        <v>113</v>
      </c>
      <c r="Y2519" s="2" t="s">
        <v>10509</v>
      </c>
      <c r="Z2519" s="2" t="s">
        <v>92</v>
      </c>
      <c r="AA2519" s="2" t="s">
        <v>90</v>
      </c>
      <c r="AB2519" s="2"/>
      <c r="AC2519" s="2" t="s">
        <v>114</v>
      </c>
      <c r="AD2519" s="2">
        <v>1</v>
      </c>
      <c r="AE2519" s="2" t="s">
        <v>94</v>
      </c>
      <c r="AF2519" s="2" t="s">
        <v>95</v>
      </c>
      <c r="AG2519" s="2" t="s">
        <v>14</v>
      </c>
      <c r="AH2519" s="2" t="s">
        <v>96</v>
      </c>
      <c r="AI2519" s="2"/>
      <c r="AJ2519" s="2" t="s">
        <v>136</v>
      </c>
      <c r="AK2519" s="2" t="s">
        <v>9</v>
      </c>
      <c r="AL2519" s="2" t="s">
        <v>9</v>
      </c>
      <c r="AM2519" s="2" t="s">
        <v>137</v>
      </c>
      <c r="AN2519" s="2" t="s">
        <v>10510</v>
      </c>
      <c r="AO2519" s="22">
        <v>0</v>
      </c>
      <c r="AP2519" s="22">
        <v>0</v>
      </c>
      <c r="AQ2519" s="22">
        <v>0</v>
      </c>
      <c r="AR2519" s="22">
        <v>0</v>
      </c>
      <c r="AS2519" s="25">
        <v>41000</v>
      </c>
      <c r="AT2519" s="25">
        <v>0</v>
      </c>
      <c r="AU2519" s="25">
        <v>45617.18</v>
      </c>
      <c r="AV2519" s="25">
        <v>0</v>
      </c>
      <c r="AW2519" s="25">
        <v>41000</v>
      </c>
      <c r="AX2519" s="25">
        <v>45617.18</v>
      </c>
      <c r="AY2519" s="25">
        <v>4617.18</v>
      </c>
    </row>
    <row r="2520" spans="2:51" hidden="1">
      <c r="B2520" s="5" t="s">
        <v>17</v>
      </c>
      <c r="C2520" s="2" t="s">
        <v>524</v>
      </c>
      <c r="D2520" s="2" t="s">
        <v>100</v>
      </c>
      <c r="E2520" s="2" t="s">
        <v>9153</v>
      </c>
      <c r="F2520" s="2" t="s">
        <v>88</v>
      </c>
      <c r="G2520" s="3">
        <v>46261</v>
      </c>
      <c r="H2520" s="2" t="s">
        <v>10511</v>
      </c>
      <c r="I2520" s="3">
        <v>46261</v>
      </c>
      <c r="J2520" s="2" t="s">
        <v>10512</v>
      </c>
      <c r="K2520" s="2" t="s">
        <v>89</v>
      </c>
      <c r="L2520" s="2"/>
      <c r="M2520" s="2" t="s">
        <v>90</v>
      </c>
      <c r="N2520" s="3"/>
      <c r="O2520" s="2"/>
      <c r="P2520" s="2"/>
      <c r="Q2520" s="2" t="s">
        <v>22</v>
      </c>
      <c r="R2520" s="2" t="s">
        <v>22</v>
      </c>
      <c r="S2520" s="2"/>
      <c r="T2520" s="3">
        <v>46261</v>
      </c>
      <c r="U2520" s="2" t="s">
        <v>10513</v>
      </c>
      <c r="V2520" s="2"/>
      <c r="W2520" s="2" t="s">
        <v>955</v>
      </c>
      <c r="X2520" s="2" t="s">
        <v>91</v>
      </c>
      <c r="Y2520" s="2" t="s">
        <v>773</v>
      </c>
      <c r="Z2520" s="2" t="s">
        <v>92</v>
      </c>
      <c r="AA2520" s="2" t="s">
        <v>90</v>
      </c>
      <c r="AB2520" s="2"/>
      <c r="AC2520" s="2" t="s">
        <v>114</v>
      </c>
      <c r="AD2520" s="2">
        <v>1</v>
      </c>
      <c r="AE2520" s="2" t="s">
        <v>94</v>
      </c>
      <c r="AF2520" s="2" t="s">
        <v>95</v>
      </c>
      <c r="AG2520" s="2" t="s">
        <v>14</v>
      </c>
      <c r="AH2520" s="2" t="s">
        <v>96</v>
      </c>
      <c r="AI2520" s="2"/>
      <c r="AJ2520" s="2" t="s">
        <v>343</v>
      </c>
      <c r="AK2520" s="2" t="s">
        <v>286</v>
      </c>
      <c r="AL2520" s="2" t="s">
        <v>286</v>
      </c>
      <c r="AM2520" s="2" t="s">
        <v>303</v>
      </c>
      <c r="AN2520" s="2" t="s">
        <v>1133</v>
      </c>
      <c r="AO2520" s="22">
        <v>0</v>
      </c>
      <c r="AP2520" s="22">
        <v>0</v>
      </c>
      <c r="AQ2520" s="22">
        <v>0</v>
      </c>
      <c r="AR2520" s="22">
        <v>0</v>
      </c>
      <c r="AS2520" s="25">
        <v>31000</v>
      </c>
      <c r="AT2520" s="25">
        <v>0</v>
      </c>
      <c r="AU2520" s="25">
        <v>35012.6</v>
      </c>
      <c r="AV2520" s="25">
        <v>0</v>
      </c>
      <c r="AW2520" s="25">
        <v>31000</v>
      </c>
      <c r="AX2520" s="25">
        <v>35012.6</v>
      </c>
      <c r="AY2520" s="25">
        <v>4012.6</v>
      </c>
    </row>
    <row r="2521" spans="2:51" hidden="1">
      <c r="B2521" s="5" t="s">
        <v>17</v>
      </c>
      <c r="C2521" s="2" t="s">
        <v>524</v>
      </c>
      <c r="D2521" s="2" t="s">
        <v>100</v>
      </c>
      <c r="E2521" s="2" t="s">
        <v>9153</v>
      </c>
      <c r="F2521" s="2" t="s">
        <v>88</v>
      </c>
      <c r="G2521" s="3">
        <v>46261</v>
      </c>
      <c r="H2521" s="2" t="s">
        <v>10514</v>
      </c>
      <c r="I2521" s="3">
        <v>46261</v>
      </c>
      <c r="J2521" s="2" t="s">
        <v>10515</v>
      </c>
      <c r="K2521" s="2" t="s">
        <v>89</v>
      </c>
      <c r="L2521" s="2"/>
      <c r="M2521" s="2" t="s">
        <v>90</v>
      </c>
      <c r="N2521" s="3"/>
      <c r="O2521" s="2"/>
      <c r="P2521" s="2"/>
      <c r="Q2521" s="2" t="s">
        <v>22</v>
      </c>
      <c r="R2521" s="2" t="s">
        <v>22</v>
      </c>
      <c r="S2521" s="2"/>
      <c r="T2521" s="3">
        <v>46261</v>
      </c>
      <c r="U2521" s="2" t="s">
        <v>10516</v>
      </c>
      <c r="V2521" s="2"/>
      <c r="W2521" s="2" t="s">
        <v>859</v>
      </c>
      <c r="X2521" s="2" t="s">
        <v>113</v>
      </c>
      <c r="Y2521" s="2" t="s">
        <v>860</v>
      </c>
      <c r="Z2521" s="2" t="s">
        <v>92</v>
      </c>
      <c r="AA2521" s="2" t="s">
        <v>90</v>
      </c>
      <c r="AB2521" s="2"/>
      <c r="AC2521" s="2" t="s">
        <v>114</v>
      </c>
      <c r="AD2521" s="2">
        <v>1</v>
      </c>
      <c r="AE2521" s="2" t="s">
        <v>94</v>
      </c>
      <c r="AF2521" s="2" t="s">
        <v>95</v>
      </c>
      <c r="AG2521" s="2" t="s">
        <v>14</v>
      </c>
      <c r="AH2521" s="2" t="s">
        <v>96</v>
      </c>
      <c r="AI2521" s="2"/>
      <c r="AJ2521" s="2" t="s">
        <v>164</v>
      </c>
      <c r="AK2521" s="2" t="s">
        <v>165</v>
      </c>
      <c r="AL2521" s="2" t="s">
        <v>165</v>
      </c>
      <c r="AM2521" s="2" t="s">
        <v>166</v>
      </c>
      <c r="AN2521" s="2" t="s">
        <v>5139</v>
      </c>
      <c r="AO2521" s="22">
        <v>0</v>
      </c>
      <c r="AP2521" s="22">
        <v>0</v>
      </c>
      <c r="AQ2521" s="22">
        <v>0</v>
      </c>
      <c r="AR2521" s="22">
        <v>0</v>
      </c>
      <c r="AS2521" s="25">
        <v>13000</v>
      </c>
      <c r="AT2521" s="25">
        <v>0</v>
      </c>
      <c r="AU2521" s="25">
        <v>13737.08</v>
      </c>
      <c r="AV2521" s="25">
        <v>0</v>
      </c>
      <c r="AW2521" s="25">
        <v>13000</v>
      </c>
      <c r="AX2521" s="25">
        <v>13737.08</v>
      </c>
      <c r="AY2521" s="25">
        <v>737.08</v>
      </c>
    </row>
    <row r="2522" spans="2:51" hidden="1">
      <c r="B2522" s="5" t="s">
        <v>17</v>
      </c>
      <c r="C2522" s="2" t="s">
        <v>524</v>
      </c>
      <c r="D2522" s="2" t="s">
        <v>100</v>
      </c>
      <c r="E2522" s="2" t="s">
        <v>9153</v>
      </c>
      <c r="F2522" s="2" t="s">
        <v>88</v>
      </c>
      <c r="G2522" s="3">
        <v>46261</v>
      </c>
      <c r="H2522" s="2" t="s">
        <v>10517</v>
      </c>
      <c r="I2522" s="3">
        <v>46261</v>
      </c>
      <c r="J2522" s="2" t="s">
        <v>10518</v>
      </c>
      <c r="K2522" s="2" t="s">
        <v>89</v>
      </c>
      <c r="L2522" s="2"/>
      <c r="M2522" s="2" t="s">
        <v>90</v>
      </c>
      <c r="N2522" s="3"/>
      <c r="O2522" s="2"/>
      <c r="P2522" s="2"/>
      <c r="Q2522" s="2" t="s">
        <v>22</v>
      </c>
      <c r="R2522" s="2" t="s">
        <v>22</v>
      </c>
      <c r="S2522" s="2"/>
      <c r="T2522" s="3">
        <v>46261</v>
      </c>
      <c r="U2522" s="2" t="s">
        <v>10519</v>
      </c>
      <c r="V2522" s="2"/>
      <c r="W2522" s="2" t="s">
        <v>392</v>
      </c>
      <c r="X2522" s="2" t="s">
        <v>91</v>
      </c>
      <c r="Y2522" s="2" t="s">
        <v>333</v>
      </c>
      <c r="Z2522" s="2" t="s">
        <v>92</v>
      </c>
      <c r="AA2522" s="2" t="s">
        <v>90</v>
      </c>
      <c r="AB2522" s="2"/>
      <c r="AC2522" s="2" t="s">
        <v>114</v>
      </c>
      <c r="AD2522" s="2">
        <v>1</v>
      </c>
      <c r="AE2522" s="2" t="s">
        <v>94</v>
      </c>
      <c r="AF2522" s="2" t="s">
        <v>95</v>
      </c>
      <c r="AG2522" s="2" t="s">
        <v>14</v>
      </c>
      <c r="AH2522" s="2" t="s">
        <v>96</v>
      </c>
      <c r="AI2522" s="2"/>
      <c r="AJ2522" s="2" t="s">
        <v>363</v>
      </c>
      <c r="AK2522" s="2" t="s">
        <v>361</v>
      </c>
      <c r="AL2522" s="2" t="s">
        <v>361</v>
      </c>
      <c r="AM2522" s="2" t="s">
        <v>364</v>
      </c>
      <c r="AN2522" s="2" t="s">
        <v>10520</v>
      </c>
      <c r="AO2522" s="22">
        <v>0</v>
      </c>
      <c r="AP2522" s="22">
        <v>0</v>
      </c>
      <c r="AQ2522" s="22">
        <v>0</v>
      </c>
      <c r="AR2522" s="22">
        <v>0</v>
      </c>
      <c r="AS2522" s="25">
        <v>35000</v>
      </c>
      <c r="AT2522" s="25">
        <v>0</v>
      </c>
      <c r="AU2522" s="25">
        <v>39853.800000000003</v>
      </c>
      <c r="AV2522" s="25">
        <v>0</v>
      </c>
      <c r="AW2522" s="25">
        <v>35000</v>
      </c>
      <c r="AX2522" s="25">
        <v>39853.800000000003</v>
      </c>
      <c r="AY2522" s="25">
        <v>4853.8</v>
      </c>
    </row>
    <row r="2523" spans="2:51" hidden="1">
      <c r="B2523" s="5" t="s">
        <v>17</v>
      </c>
      <c r="C2523" s="2" t="s">
        <v>524</v>
      </c>
      <c r="D2523" s="2" t="s">
        <v>100</v>
      </c>
      <c r="E2523" s="2" t="s">
        <v>9153</v>
      </c>
      <c r="F2523" s="2" t="s">
        <v>88</v>
      </c>
      <c r="G2523" s="3">
        <v>46261</v>
      </c>
      <c r="H2523" s="2" t="s">
        <v>10521</v>
      </c>
      <c r="I2523" s="3">
        <v>46261</v>
      </c>
      <c r="J2523" s="2" t="s">
        <v>10522</v>
      </c>
      <c r="K2523" s="2" t="s">
        <v>89</v>
      </c>
      <c r="L2523" s="2"/>
      <c r="M2523" s="2" t="s">
        <v>90</v>
      </c>
      <c r="N2523" s="3"/>
      <c r="O2523" s="2"/>
      <c r="P2523" s="2"/>
      <c r="Q2523" s="2" t="s">
        <v>22</v>
      </c>
      <c r="R2523" s="2" t="s">
        <v>22</v>
      </c>
      <c r="S2523" s="2"/>
      <c r="T2523" s="3">
        <v>46261</v>
      </c>
      <c r="U2523" s="2" t="s">
        <v>10523</v>
      </c>
      <c r="V2523" s="2"/>
      <c r="W2523" s="2" t="s">
        <v>10524</v>
      </c>
      <c r="X2523" s="2" t="s">
        <v>91</v>
      </c>
      <c r="Y2523" s="2" t="s">
        <v>792</v>
      </c>
      <c r="Z2523" s="2" t="s">
        <v>92</v>
      </c>
      <c r="AA2523" s="2" t="s">
        <v>10525</v>
      </c>
      <c r="AB2523" s="2" t="s">
        <v>10526</v>
      </c>
      <c r="AC2523" s="2" t="s">
        <v>114</v>
      </c>
      <c r="AD2523" s="2">
        <v>1</v>
      </c>
      <c r="AE2523" s="2" t="s">
        <v>94</v>
      </c>
      <c r="AF2523" s="2" t="s">
        <v>95</v>
      </c>
      <c r="AG2523" s="2" t="s">
        <v>14</v>
      </c>
      <c r="AH2523" s="2" t="s">
        <v>96</v>
      </c>
      <c r="AI2523" s="2"/>
      <c r="AJ2523" s="2" t="s">
        <v>176</v>
      </c>
      <c r="AK2523" s="2" t="s">
        <v>177</v>
      </c>
      <c r="AL2523" s="2" t="s">
        <v>177</v>
      </c>
      <c r="AM2523" s="2" t="s">
        <v>178</v>
      </c>
      <c r="AN2523" s="2" t="s">
        <v>10527</v>
      </c>
      <c r="AO2523" s="22">
        <v>0</v>
      </c>
      <c r="AP2523" s="22">
        <v>0</v>
      </c>
      <c r="AQ2523" s="22">
        <v>0</v>
      </c>
      <c r="AR2523" s="22">
        <v>0</v>
      </c>
      <c r="AS2523" s="25">
        <v>30000</v>
      </c>
      <c r="AT2523" s="25">
        <v>0</v>
      </c>
      <c r="AU2523" s="25">
        <v>30749.4</v>
      </c>
      <c r="AV2523" s="25">
        <v>0</v>
      </c>
      <c r="AW2523" s="25">
        <v>30000</v>
      </c>
      <c r="AX2523" s="25">
        <v>30749.4</v>
      </c>
      <c r="AY2523" s="25">
        <v>749.4</v>
      </c>
    </row>
    <row r="2524" spans="2:51">
      <c r="B2524" s="5" t="s">
        <v>17</v>
      </c>
      <c r="C2524" s="2" t="s">
        <v>524</v>
      </c>
      <c r="D2524" s="2"/>
      <c r="E2524" s="2" t="s">
        <v>9153</v>
      </c>
      <c r="F2524" s="2" t="s">
        <v>88</v>
      </c>
      <c r="G2524" s="3">
        <v>46261</v>
      </c>
      <c r="H2524" s="2" t="s">
        <v>10528</v>
      </c>
      <c r="I2524" s="3">
        <v>46261</v>
      </c>
      <c r="J2524" s="2" t="s">
        <v>10529</v>
      </c>
      <c r="K2524" s="2" t="s">
        <v>89</v>
      </c>
      <c r="L2524" s="2"/>
      <c r="M2524" s="2" t="s">
        <v>90</v>
      </c>
      <c r="N2524" s="3"/>
      <c r="O2524" s="2"/>
      <c r="P2524" s="2"/>
      <c r="Q2524" s="2" t="s">
        <v>22</v>
      </c>
      <c r="R2524" s="2" t="s">
        <v>22</v>
      </c>
      <c r="S2524" s="2"/>
      <c r="T2524" s="3">
        <v>46261</v>
      </c>
      <c r="U2524" s="2" t="s">
        <v>10530</v>
      </c>
      <c r="V2524" s="2"/>
      <c r="W2524" s="2" t="s">
        <v>821</v>
      </c>
      <c r="X2524" s="2" t="s">
        <v>91</v>
      </c>
      <c r="Y2524" s="2" t="s">
        <v>822</v>
      </c>
      <c r="Z2524" s="2" t="s">
        <v>149</v>
      </c>
      <c r="AA2524" s="2" t="s">
        <v>90</v>
      </c>
      <c r="AB2524" s="2"/>
      <c r="AC2524" s="2" t="s">
        <v>114</v>
      </c>
      <c r="AD2524" s="2">
        <v>1</v>
      </c>
      <c r="AE2524" s="2" t="s">
        <v>94</v>
      </c>
      <c r="AF2524" s="2" t="s">
        <v>95</v>
      </c>
      <c r="AG2524" s="2" t="s">
        <v>14</v>
      </c>
      <c r="AH2524" s="2" t="s">
        <v>96</v>
      </c>
      <c r="AI2524" s="2"/>
      <c r="AJ2524" s="2" t="s">
        <v>306</v>
      </c>
      <c r="AK2524" s="2" t="s">
        <v>167</v>
      </c>
      <c r="AL2524" s="2" t="s">
        <v>167</v>
      </c>
      <c r="AM2524" s="2" t="s">
        <v>307</v>
      </c>
      <c r="AN2524" s="2" t="s">
        <v>799</v>
      </c>
      <c r="AO2524" s="22">
        <v>0</v>
      </c>
      <c r="AP2524" s="22">
        <v>1541</v>
      </c>
      <c r="AQ2524" s="22">
        <v>1541</v>
      </c>
      <c r="AR2524" s="22">
        <v>0</v>
      </c>
      <c r="AS2524" s="25">
        <v>66678.13</v>
      </c>
      <c r="AT2524" s="25">
        <v>0</v>
      </c>
      <c r="AU2524" s="25">
        <v>82284.92</v>
      </c>
      <c r="AV2524" s="25">
        <v>0</v>
      </c>
      <c r="AW2524" s="25">
        <v>66678.13</v>
      </c>
      <c r="AX2524" s="25">
        <v>82284.92</v>
      </c>
      <c r="AY2524" s="25">
        <v>15606.79</v>
      </c>
    </row>
    <row r="2525" spans="2:51" hidden="1">
      <c r="B2525" s="5" t="s">
        <v>17</v>
      </c>
      <c r="C2525" s="2" t="s">
        <v>524</v>
      </c>
      <c r="D2525" s="2"/>
      <c r="E2525" s="2" t="s">
        <v>9153</v>
      </c>
      <c r="F2525" s="2" t="s">
        <v>88</v>
      </c>
      <c r="G2525" s="3">
        <v>46261</v>
      </c>
      <c r="H2525" s="2" t="s">
        <v>10531</v>
      </c>
      <c r="I2525" s="3">
        <v>46261</v>
      </c>
      <c r="J2525" s="2" t="s">
        <v>10532</v>
      </c>
      <c r="K2525" s="2" t="s">
        <v>89</v>
      </c>
      <c r="L2525" s="2"/>
      <c r="M2525" s="2" t="s">
        <v>90</v>
      </c>
      <c r="N2525" s="3"/>
      <c r="O2525" s="2"/>
      <c r="P2525" s="2"/>
      <c r="Q2525" s="2" t="s">
        <v>22</v>
      </c>
      <c r="R2525" s="2" t="s">
        <v>22</v>
      </c>
      <c r="S2525" s="2"/>
      <c r="T2525" s="3">
        <v>46261</v>
      </c>
      <c r="U2525" s="2" t="s">
        <v>10533</v>
      </c>
      <c r="V2525" s="2"/>
      <c r="W2525" s="2" t="s">
        <v>1023</v>
      </c>
      <c r="X2525" s="2" t="s">
        <v>113</v>
      </c>
      <c r="Y2525" s="2" t="s">
        <v>924</v>
      </c>
      <c r="Z2525" s="2" t="s">
        <v>92</v>
      </c>
      <c r="AA2525" s="2" t="s">
        <v>90</v>
      </c>
      <c r="AB2525" s="2"/>
      <c r="AC2525" s="2" t="s">
        <v>114</v>
      </c>
      <c r="AD2525" s="2">
        <v>1</v>
      </c>
      <c r="AE2525" s="2" t="s">
        <v>94</v>
      </c>
      <c r="AF2525" s="2" t="s">
        <v>95</v>
      </c>
      <c r="AG2525" s="2" t="s">
        <v>14</v>
      </c>
      <c r="AH2525" s="2" t="s">
        <v>96</v>
      </c>
      <c r="AI2525" s="2"/>
      <c r="AJ2525" s="2" t="s">
        <v>240</v>
      </c>
      <c r="AK2525" s="2" t="s">
        <v>241</v>
      </c>
      <c r="AL2525" s="2" t="s">
        <v>241</v>
      </c>
      <c r="AM2525" s="2" t="s">
        <v>242</v>
      </c>
      <c r="AN2525" s="2" t="s">
        <v>799</v>
      </c>
      <c r="AO2525" s="22">
        <v>0</v>
      </c>
      <c r="AP2525" s="22">
        <v>0</v>
      </c>
      <c r="AQ2525" s="22">
        <v>0</v>
      </c>
      <c r="AR2525" s="22">
        <v>0</v>
      </c>
      <c r="AS2525" s="25">
        <v>60000</v>
      </c>
      <c r="AT2525" s="25">
        <v>0</v>
      </c>
      <c r="AU2525" s="25">
        <v>66221.06</v>
      </c>
      <c r="AV2525" s="25">
        <v>0</v>
      </c>
      <c r="AW2525" s="25">
        <v>60000</v>
      </c>
      <c r="AX2525" s="25">
        <v>66221.06</v>
      </c>
      <c r="AY2525" s="25">
        <v>6221.06</v>
      </c>
    </row>
    <row r="2526" spans="2:51">
      <c r="B2526" s="5" t="s">
        <v>17</v>
      </c>
      <c r="C2526" s="2" t="s">
        <v>524</v>
      </c>
      <c r="D2526" s="2" t="s">
        <v>100</v>
      </c>
      <c r="E2526" s="2" t="s">
        <v>9153</v>
      </c>
      <c r="F2526" s="2" t="s">
        <v>88</v>
      </c>
      <c r="G2526" s="3">
        <v>46267</v>
      </c>
      <c r="H2526" s="2" t="s">
        <v>10534</v>
      </c>
      <c r="I2526" s="3">
        <v>46261</v>
      </c>
      <c r="J2526" s="2" t="s">
        <v>10535</v>
      </c>
      <c r="K2526" s="2" t="s">
        <v>89</v>
      </c>
      <c r="L2526" s="2"/>
      <c r="M2526" s="2" t="s">
        <v>90</v>
      </c>
      <c r="N2526" s="3"/>
      <c r="O2526" s="2"/>
      <c r="P2526" s="2"/>
      <c r="Q2526" s="2" t="s">
        <v>22</v>
      </c>
      <c r="R2526" s="2" t="s">
        <v>22</v>
      </c>
      <c r="S2526" s="2"/>
      <c r="T2526" s="3">
        <v>46261</v>
      </c>
      <c r="U2526" s="2" t="s">
        <v>10536</v>
      </c>
      <c r="V2526" s="2"/>
      <c r="W2526" s="2" t="s">
        <v>463</v>
      </c>
      <c r="X2526" s="2" t="s">
        <v>91</v>
      </c>
      <c r="Y2526" s="2" t="s">
        <v>235</v>
      </c>
      <c r="Z2526" s="2" t="s">
        <v>149</v>
      </c>
      <c r="AA2526" s="2" t="s">
        <v>90</v>
      </c>
      <c r="AB2526" s="2"/>
      <c r="AC2526" s="2" t="s">
        <v>114</v>
      </c>
      <c r="AD2526" s="2">
        <v>1</v>
      </c>
      <c r="AE2526" s="2" t="s">
        <v>94</v>
      </c>
      <c r="AF2526" s="2" t="s">
        <v>95</v>
      </c>
      <c r="AG2526" s="2" t="s">
        <v>14</v>
      </c>
      <c r="AH2526" s="2" t="s">
        <v>96</v>
      </c>
      <c r="AI2526" s="2"/>
      <c r="AJ2526" s="2" t="s">
        <v>407</v>
      </c>
      <c r="AK2526" s="2" t="s">
        <v>408</v>
      </c>
      <c r="AL2526" s="2" t="s">
        <v>408</v>
      </c>
      <c r="AM2526" s="2" t="s">
        <v>409</v>
      </c>
      <c r="AN2526" s="2" t="s">
        <v>10537</v>
      </c>
      <c r="AO2526" s="22">
        <v>0</v>
      </c>
      <c r="AP2526" s="22">
        <v>0</v>
      </c>
      <c r="AQ2526" s="22">
        <v>0</v>
      </c>
      <c r="AR2526" s="22">
        <v>0</v>
      </c>
      <c r="AS2526" s="25">
        <v>0</v>
      </c>
      <c r="AT2526" s="25">
        <v>0</v>
      </c>
      <c r="AU2526" s="25">
        <v>32410.28</v>
      </c>
      <c r="AV2526" s="25">
        <v>0</v>
      </c>
      <c r="AW2526" s="25">
        <v>0</v>
      </c>
      <c r="AX2526" s="25">
        <v>32410.28</v>
      </c>
      <c r="AY2526" s="25">
        <v>32410.28</v>
      </c>
    </row>
    <row r="2527" spans="2:51" hidden="1">
      <c r="B2527" s="5" t="s">
        <v>17</v>
      </c>
      <c r="C2527" s="2" t="s">
        <v>524</v>
      </c>
      <c r="D2527" s="2" t="s">
        <v>100</v>
      </c>
      <c r="E2527" s="2" t="s">
        <v>9153</v>
      </c>
      <c r="F2527" s="2" t="s">
        <v>88</v>
      </c>
      <c r="G2527" s="3">
        <v>46262</v>
      </c>
      <c r="H2527" s="2" t="s">
        <v>10538</v>
      </c>
      <c r="I2527" s="3">
        <v>46261</v>
      </c>
      <c r="J2527" s="2" t="s">
        <v>10539</v>
      </c>
      <c r="K2527" s="2" t="s">
        <v>89</v>
      </c>
      <c r="L2527" s="2"/>
      <c r="M2527" s="2" t="s">
        <v>90</v>
      </c>
      <c r="N2527" s="3"/>
      <c r="O2527" s="2"/>
      <c r="P2527" s="2"/>
      <c r="Q2527" s="2" t="s">
        <v>22</v>
      </c>
      <c r="R2527" s="2" t="s">
        <v>22</v>
      </c>
      <c r="S2527" s="2"/>
      <c r="T2527" s="3">
        <v>46261</v>
      </c>
      <c r="U2527" s="2" t="s">
        <v>10540</v>
      </c>
      <c r="V2527" s="2"/>
      <c r="W2527" s="2" t="s">
        <v>10541</v>
      </c>
      <c r="X2527" s="2" t="s">
        <v>91</v>
      </c>
      <c r="Y2527" s="2" t="s">
        <v>951</v>
      </c>
      <c r="Z2527" s="2" t="s">
        <v>92</v>
      </c>
      <c r="AA2527" s="2" t="s">
        <v>90</v>
      </c>
      <c r="AB2527" s="2"/>
      <c r="AC2527" s="2" t="s">
        <v>114</v>
      </c>
      <c r="AD2527" s="2">
        <v>1</v>
      </c>
      <c r="AE2527" s="2" t="s">
        <v>94</v>
      </c>
      <c r="AF2527" s="2" t="s">
        <v>95</v>
      </c>
      <c r="AG2527" s="2" t="s">
        <v>14</v>
      </c>
      <c r="AH2527" s="2" t="s">
        <v>96</v>
      </c>
      <c r="AI2527" s="2"/>
      <c r="AJ2527" s="2" t="s">
        <v>736</v>
      </c>
      <c r="AK2527" s="2" t="s">
        <v>737</v>
      </c>
      <c r="AL2527" s="2" t="s">
        <v>737</v>
      </c>
      <c r="AM2527" s="2" t="s">
        <v>738</v>
      </c>
      <c r="AN2527" s="2" t="s">
        <v>10542</v>
      </c>
      <c r="AO2527" s="22">
        <v>0</v>
      </c>
      <c r="AP2527" s="22">
        <v>0</v>
      </c>
      <c r="AQ2527" s="22">
        <v>0</v>
      </c>
      <c r="AR2527" s="22">
        <v>0</v>
      </c>
      <c r="AS2527" s="25">
        <v>41000</v>
      </c>
      <c r="AT2527" s="25">
        <v>0</v>
      </c>
      <c r="AU2527" s="25">
        <v>47868.11</v>
      </c>
      <c r="AV2527" s="25">
        <v>0</v>
      </c>
      <c r="AW2527" s="25">
        <v>41000</v>
      </c>
      <c r="AX2527" s="25">
        <v>47868.11</v>
      </c>
      <c r="AY2527" s="25">
        <v>6868.11</v>
      </c>
    </row>
    <row r="2528" spans="2:51" hidden="1">
      <c r="B2528" s="5" t="s">
        <v>17</v>
      </c>
      <c r="C2528" s="2" t="s">
        <v>524</v>
      </c>
      <c r="D2528" s="2" t="s">
        <v>100</v>
      </c>
      <c r="E2528" s="2" t="s">
        <v>9153</v>
      </c>
      <c r="F2528" s="2" t="s">
        <v>88</v>
      </c>
      <c r="G2528" s="3">
        <v>46262</v>
      </c>
      <c r="H2528" s="2" t="s">
        <v>10543</v>
      </c>
      <c r="I2528" s="3">
        <v>46261</v>
      </c>
      <c r="J2528" s="2" t="s">
        <v>10544</v>
      </c>
      <c r="K2528" s="2" t="s">
        <v>89</v>
      </c>
      <c r="L2528" s="2"/>
      <c r="M2528" s="2" t="s">
        <v>90</v>
      </c>
      <c r="N2528" s="3"/>
      <c r="O2528" s="2"/>
      <c r="P2528" s="2"/>
      <c r="Q2528" s="2" t="s">
        <v>22</v>
      </c>
      <c r="R2528" s="2" t="s">
        <v>22</v>
      </c>
      <c r="S2528" s="2"/>
      <c r="T2528" s="3">
        <v>46261</v>
      </c>
      <c r="U2528" s="2" t="s">
        <v>10545</v>
      </c>
      <c r="V2528" s="2"/>
      <c r="W2528" s="2" t="s">
        <v>992</v>
      </c>
      <c r="X2528" s="2" t="s">
        <v>91</v>
      </c>
      <c r="Y2528" s="2" t="s">
        <v>993</v>
      </c>
      <c r="Z2528" s="2" t="s">
        <v>92</v>
      </c>
      <c r="AA2528" s="2" t="s">
        <v>90</v>
      </c>
      <c r="AB2528" s="2"/>
      <c r="AC2528" s="2" t="s">
        <v>114</v>
      </c>
      <c r="AD2528" s="2">
        <v>1</v>
      </c>
      <c r="AE2528" s="2" t="s">
        <v>94</v>
      </c>
      <c r="AF2528" s="2" t="s">
        <v>95</v>
      </c>
      <c r="AG2528" s="2" t="s">
        <v>14</v>
      </c>
      <c r="AH2528" s="2" t="s">
        <v>96</v>
      </c>
      <c r="AI2528" s="2"/>
      <c r="AJ2528" s="2" t="s">
        <v>123</v>
      </c>
      <c r="AK2528" s="2" t="s">
        <v>13</v>
      </c>
      <c r="AL2528" s="2" t="s">
        <v>13</v>
      </c>
      <c r="AM2528" s="2" t="s">
        <v>124</v>
      </c>
      <c r="AN2528" s="2" t="s">
        <v>10546</v>
      </c>
      <c r="AO2528" s="22">
        <v>0</v>
      </c>
      <c r="AP2528" s="22">
        <v>0</v>
      </c>
      <c r="AQ2528" s="22">
        <v>0</v>
      </c>
      <c r="AR2528" s="22">
        <v>0</v>
      </c>
      <c r="AS2528" s="25">
        <v>23000</v>
      </c>
      <c r="AT2528" s="25">
        <v>0</v>
      </c>
      <c r="AU2528" s="25">
        <v>26367.599999999999</v>
      </c>
      <c r="AV2528" s="25">
        <v>0</v>
      </c>
      <c r="AW2528" s="25">
        <v>23000</v>
      </c>
      <c r="AX2528" s="25">
        <v>26367.599999999999</v>
      </c>
      <c r="AY2528" s="25">
        <v>3367.6</v>
      </c>
    </row>
    <row r="2529" spans="2:51">
      <c r="B2529" s="5" t="s">
        <v>17</v>
      </c>
      <c r="C2529" s="2" t="s">
        <v>524</v>
      </c>
      <c r="D2529" s="2" t="s">
        <v>100</v>
      </c>
      <c r="E2529" s="2" t="s">
        <v>9153</v>
      </c>
      <c r="F2529" s="2" t="s">
        <v>88</v>
      </c>
      <c r="G2529" s="3">
        <v>46262</v>
      </c>
      <c r="H2529" s="2" t="s">
        <v>10547</v>
      </c>
      <c r="I2529" s="3">
        <v>46261</v>
      </c>
      <c r="J2529" s="2" t="s">
        <v>10548</v>
      </c>
      <c r="K2529" s="2" t="s">
        <v>89</v>
      </c>
      <c r="L2529" s="2"/>
      <c r="M2529" s="2" t="s">
        <v>90</v>
      </c>
      <c r="N2529" s="3"/>
      <c r="O2529" s="2"/>
      <c r="P2529" s="2"/>
      <c r="Q2529" s="2" t="s">
        <v>22</v>
      </c>
      <c r="R2529" s="2" t="s">
        <v>22</v>
      </c>
      <c r="S2529" s="2"/>
      <c r="T2529" s="3">
        <v>46261</v>
      </c>
      <c r="U2529" s="2" t="s">
        <v>10549</v>
      </c>
      <c r="V2529" s="2"/>
      <c r="W2529" s="2" t="s">
        <v>264</v>
      </c>
      <c r="X2529" s="2" t="s">
        <v>91</v>
      </c>
      <c r="Y2529" s="2" t="s">
        <v>265</v>
      </c>
      <c r="Z2529" s="2" t="s">
        <v>149</v>
      </c>
      <c r="AA2529" s="2" t="s">
        <v>90</v>
      </c>
      <c r="AB2529" s="2"/>
      <c r="AC2529" s="2" t="s">
        <v>114</v>
      </c>
      <c r="AD2529" s="2">
        <v>1</v>
      </c>
      <c r="AE2529" s="2" t="s">
        <v>94</v>
      </c>
      <c r="AF2529" s="2" t="s">
        <v>95</v>
      </c>
      <c r="AG2529" s="2" t="s">
        <v>14</v>
      </c>
      <c r="AH2529" s="2" t="s">
        <v>96</v>
      </c>
      <c r="AI2529" s="2"/>
      <c r="AJ2529" s="2" t="s">
        <v>123</v>
      </c>
      <c r="AK2529" s="2" t="s">
        <v>13</v>
      </c>
      <c r="AL2529" s="2" t="s">
        <v>13</v>
      </c>
      <c r="AM2529" s="2" t="s">
        <v>124</v>
      </c>
      <c r="AN2529" s="2" t="s">
        <v>10550</v>
      </c>
      <c r="AO2529" s="22">
        <v>0</v>
      </c>
      <c r="AP2529" s="22">
        <v>730</v>
      </c>
      <c r="AQ2529" s="22">
        <v>730</v>
      </c>
      <c r="AR2529" s="22">
        <v>0</v>
      </c>
      <c r="AS2529" s="25">
        <v>27492.78</v>
      </c>
      <c r="AT2529" s="25">
        <v>1091.23</v>
      </c>
      <c r="AU2529" s="25">
        <v>28399</v>
      </c>
      <c r="AV2529" s="25">
        <v>0</v>
      </c>
      <c r="AW2529" s="25">
        <v>26401.55</v>
      </c>
      <c r="AX2529" s="25">
        <v>28399</v>
      </c>
      <c r="AY2529" s="25">
        <v>1997.45</v>
      </c>
    </row>
    <row r="2530" spans="2:51">
      <c r="B2530" s="5" t="s">
        <v>17</v>
      </c>
      <c r="C2530" s="2" t="s">
        <v>524</v>
      </c>
      <c r="D2530" s="2" t="s">
        <v>100</v>
      </c>
      <c r="E2530" s="2" t="s">
        <v>9153</v>
      </c>
      <c r="F2530" s="2" t="s">
        <v>88</v>
      </c>
      <c r="G2530" s="3">
        <v>46262</v>
      </c>
      <c r="H2530" s="2" t="s">
        <v>10551</v>
      </c>
      <c r="I2530" s="3">
        <v>46261</v>
      </c>
      <c r="J2530" s="2" t="s">
        <v>10552</v>
      </c>
      <c r="K2530" s="2" t="s">
        <v>89</v>
      </c>
      <c r="L2530" s="2"/>
      <c r="M2530" s="2" t="s">
        <v>90</v>
      </c>
      <c r="N2530" s="3"/>
      <c r="O2530" s="2"/>
      <c r="P2530" s="2"/>
      <c r="Q2530" s="2" t="s">
        <v>22</v>
      </c>
      <c r="R2530" s="2" t="s">
        <v>22</v>
      </c>
      <c r="S2530" s="2"/>
      <c r="T2530" s="3">
        <v>46261</v>
      </c>
      <c r="U2530" s="2" t="s">
        <v>10553</v>
      </c>
      <c r="V2530" s="2"/>
      <c r="W2530" s="2" t="s">
        <v>463</v>
      </c>
      <c r="X2530" s="2" t="s">
        <v>91</v>
      </c>
      <c r="Y2530" s="2" t="s">
        <v>235</v>
      </c>
      <c r="Z2530" s="2" t="s">
        <v>149</v>
      </c>
      <c r="AA2530" s="2" t="s">
        <v>90</v>
      </c>
      <c r="AB2530" s="2"/>
      <c r="AC2530" s="2" t="s">
        <v>114</v>
      </c>
      <c r="AD2530" s="2">
        <v>1</v>
      </c>
      <c r="AE2530" s="2" t="s">
        <v>94</v>
      </c>
      <c r="AF2530" s="2" t="s">
        <v>95</v>
      </c>
      <c r="AG2530" s="2" t="s">
        <v>14</v>
      </c>
      <c r="AH2530" s="2" t="s">
        <v>96</v>
      </c>
      <c r="AI2530" s="2"/>
      <c r="AJ2530" s="2" t="s">
        <v>123</v>
      </c>
      <c r="AK2530" s="2" t="s">
        <v>13</v>
      </c>
      <c r="AL2530" s="2" t="s">
        <v>13</v>
      </c>
      <c r="AM2530" s="2" t="s">
        <v>124</v>
      </c>
      <c r="AN2530" s="2" t="s">
        <v>10554</v>
      </c>
      <c r="AO2530" s="22">
        <v>0</v>
      </c>
      <c r="AP2530" s="22">
        <v>767</v>
      </c>
      <c r="AQ2530" s="22">
        <v>767</v>
      </c>
      <c r="AR2530" s="22">
        <v>0</v>
      </c>
      <c r="AS2530" s="25">
        <v>27632.38</v>
      </c>
      <c r="AT2530" s="25">
        <v>0</v>
      </c>
      <c r="AU2530" s="25">
        <v>25381.72</v>
      </c>
      <c r="AV2530" s="25">
        <v>0</v>
      </c>
      <c r="AW2530" s="25">
        <v>27632.38</v>
      </c>
      <c r="AX2530" s="25">
        <v>25381.72</v>
      </c>
      <c r="AY2530" s="25">
        <v>-2250.66</v>
      </c>
    </row>
    <row r="2531" spans="2:51">
      <c r="B2531" s="5" t="s">
        <v>17</v>
      </c>
      <c r="C2531" s="2" t="s">
        <v>524</v>
      </c>
      <c r="D2531" s="2" t="s">
        <v>100</v>
      </c>
      <c r="E2531" s="2" t="s">
        <v>9153</v>
      </c>
      <c r="F2531" s="2" t="s">
        <v>88</v>
      </c>
      <c r="G2531" s="3">
        <v>46262</v>
      </c>
      <c r="H2531" s="2" t="s">
        <v>10555</v>
      </c>
      <c r="I2531" s="3">
        <v>46261</v>
      </c>
      <c r="J2531" s="2" t="s">
        <v>10556</v>
      </c>
      <c r="K2531" s="2" t="s">
        <v>89</v>
      </c>
      <c r="L2531" s="2"/>
      <c r="M2531" s="2" t="s">
        <v>90</v>
      </c>
      <c r="N2531" s="3"/>
      <c r="O2531" s="2"/>
      <c r="P2531" s="2"/>
      <c r="Q2531" s="2" t="s">
        <v>22</v>
      </c>
      <c r="R2531" s="2" t="s">
        <v>22</v>
      </c>
      <c r="S2531" s="2"/>
      <c r="T2531" s="3">
        <v>46261</v>
      </c>
      <c r="U2531" s="2" t="s">
        <v>10557</v>
      </c>
      <c r="V2531" s="2"/>
      <c r="W2531" s="2" t="s">
        <v>7020</v>
      </c>
      <c r="X2531" s="2" t="s">
        <v>91</v>
      </c>
      <c r="Y2531" s="2" t="s">
        <v>7021</v>
      </c>
      <c r="Z2531" s="2" t="s">
        <v>149</v>
      </c>
      <c r="AA2531" s="2" t="s">
        <v>90</v>
      </c>
      <c r="AB2531" s="2"/>
      <c r="AC2531" s="2" t="s">
        <v>114</v>
      </c>
      <c r="AD2531" s="2">
        <v>1</v>
      </c>
      <c r="AE2531" s="2" t="s">
        <v>94</v>
      </c>
      <c r="AF2531" s="2" t="s">
        <v>95</v>
      </c>
      <c r="AG2531" s="2" t="s">
        <v>14</v>
      </c>
      <c r="AH2531" s="2" t="s">
        <v>96</v>
      </c>
      <c r="AI2531" s="2"/>
      <c r="AJ2531" s="2" t="s">
        <v>140</v>
      </c>
      <c r="AK2531" s="2" t="s">
        <v>141</v>
      </c>
      <c r="AL2531" s="2" t="s">
        <v>141</v>
      </c>
      <c r="AM2531" s="2" t="s">
        <v>142</v>
      </c>
      <c r="AN2531" s="2" t="s">
        <v>10558</v>
      </c>
      <c r="AO2531" s="22">
        <v>0</v>
      </c>
      <c r="AP2531" s="22">
        <v>330</v>
      </c>
      <c r="AQ2531" s="22">
        <v>485</v>
      </c>
      <c r="AR2531" s="22">
        <v>155</v>
      </c>
      <c r="AS2531" s="25">
        <v>22842.89</v>
      </c>
      <c r="AT2531" s="25">
        <v>0</v>
      </c>
      <c r="AU2531" s="25">
        <v>19368.939999999999</v>
      </c>
      <c r="AV2531" s="25">
        <v>0</v>
      </c>
      <c r="AW2531" s="25">
        <v>22842.89</v>
      </c>
      <c r="AX2531" s="25">
        <v>19368.939999999999</v>
      </c>
      <c r="AY2531" s="25">
        <v>-3473.95</v>
      </c>
    </row>
    <row r="2532" spans="2:51" hidden="1">
      <c r="B2532" s="5" t="s">
        <v>17</v>
      </c>
      <c r="C2532" s="2" t="s">
        <v>107</v>
      </c>
      <c r="D2532" s="2"/>
      <c r="E2532" s="2"/>
      <c r="F2532" s="2"/>
      <c r="G2532" s="3">
        <v>46261</v>
      </c>
      <c r="H2532" s="2" t="s">
        <v>10559</v>
      </c>
      <c r="I2532" s="3">
        <v>46261</v>
      </c>
      <c r="J2532" s="2" t="s">
        <v>10560</v>
      </c>
      <c r="K2532" s="2" t="s">
        <v>208</v>
      </c>
      <c r="L2532" s="2"/>
      <c r="M2532" s="2" t="s">
        <v>90</v>
      </c>
      <c r="N2532" s="3"/>
      <c r="O2532" s="2"/>
      <c r="P2532" s="2"/>
      <c r="Q2532" s="2" t="s">
        <v>719</v>
      </c>
      <c r="R2532" s="2"/>
      <c r="S2532" s="2"/>
      <c r="T2532" s="3">
        <v>46261</v>
      </c>
      <c r="U2532" s="2" t="s">
        <v>10561</v>
      </c>
      <c r="V2532" s="2"/>
      <c r="W2532" s="2" t="s">
        <v>8039</v>
      </c>
      <c r="X2532" s="2" t="s">
        <v>91</v>
      </c>
      <c r="Y2532" s="2" t="s">
        <v>6024</v>
      </c>
      <c r="Z2532" s="2" t="s">
        <v>92</v>
      </c>
      <c r="AA2532" s="2" t="s">
        <v>90</v>
      </c>
      <c r="AB2532" s="2"/>
      <c r="AC2532" s="2" t="s">
        <v>114</v>
      </c>
      <c r="AD2532" s="2">
        <v>1</v>
      </c>
      <c r="AE2532" s="2" t="s">
        <v>422</v>
      </c>
      <c r="AF2532" s="2" t="s">
        <v>423</v>
      </c>
      <c r="AG2532" s="2" t="s">
        <v>423</v>
      </c>
      <c r="AH2532" s="2" t="s">
        <v>424</v>
      </c>
      <c r="AI2532" s="2"/>
      <c r="AJ2532" s="2" t="s">
        <v>232</v>
      </c>
      <c r="AK2532" s="2" t="s">
        <v>5</v>
      </c>
      <c r="AL2532" s="2" t="s">
        <v>5</v>
      </c>
      <c r="AM2532" s="2" t="s">
        <v>178</v>
      </c>
      <c r="AN2532" s="2"/>
      <c r="AO2532" s="22">
        <v>0</v>
      </c>
      <c r="AP2532" s="22">
        <v>0</v>
      </c>
      <c r="AQ2532" s="22">
        <v>0</v>
      </c>
      <c r="AR2532" s="22">
        <v>0</v>
      </c>
      <c r="AS2532" s="25">
        <v>36000</v>
      </c>
      <c r="AT2532" s="25">
        <v>0</v>
      </c>
      <c r="AU2532" s="25">
        <v>39364</v>
      </c>
      <c r="AV2532" s="25">
        <v>0</v>
      </c>
      <c r="AW2532" s="25">
        <v>36000</v>
      </c>
      <c r="AX2532" s="25">
        <v>39364</v>
      </c>
      <c r="AY2532" s="25">
        <v>3364</v>
      </c>
    </row>
    <row r="2533" spans="2:51" hidden="1">
      <c r="B2533" s="5" t="s">
        <v>17</v>
      </c>
      <c r="C2533" s="2" t="s">
        <v>107</v>
      </c>
      <c r="D2533" s="2"/>
      <c r="E2533" s="2"/>
      <c r="F2533" s="2"/>
      <c r="G2533" s="3">
        <v>46261</v>
      </c>
      <c r="H2533" s="2" t="s">
        <v>10562</v>
      </c>
      <c r="I2533" s="3">
        <v>46261</v>
      </c>
      <c r="J2533" s="2" t="s">
        <v>10563</v>
      </c>
      <c r="K2533" s="2" t="s">
        <v>208</v>
      </c>
      <c r="L2533" s="2"/>
      <c r="M2533" s="2" t="s">
        <v>90</v>
      </c>
      <c r="N2533" s="3"/>
      <c r="O2533" s="2"/>
      <c r="P2533" s="2"/>
      <c r="Q2533" s="2" t="s">
        <v>719</v>
      </c>
      <c r="R2533" s="2"/>
      <c r="S2533" s="2"/>
      <c r="T2533" s="3">
        <v>46261</v>
      </c>
      <c r="U2533" s="2" t="s">
        <v>10564</v>
      </c>
      <c r="V2533" s="2"/>
      <c r="W2533" s="2" t="s">
        <v>5588</v>
      </c>
      <c r="X2533" s="2" t="s">
        <v>91</v>
      </c>
      <c r="Y2533" s="2" t="s">
        <v>5589</v>
      </c>
      <c r="Z2533" s="2" t="s">
        <v>92</v>
      </c>
      <c r="AA2533" s="2" t="s">
        <v>90</v>
      </c>
      <c r="AB2533" s="2"/>
      <c r="AC2533" s="2" t="s">
        <v>114</v>
      </c>
      <c r="AD2533" s="2">
        <v>1</v>
      </c>
      <c r="AE2533" s="2" t="s">
        <v>422</v>
      </c>
      <c r="AF2533" s="2" t="s">
        <v>423</v>
      </c>
      <c r="AG2533" s="2" t="s">
        <v>423</v>
      </c>
      <c r="AH2533" s="2" t="s">
        <v>424</v>
      </c>
      <c r="AI2533" s="2"/>
      <c r="AJ2533" s="2" t="s">
        <v>209</v>
      </c>
      <c r="AK2533" s="2" t="s">
        <v>201</v>
      </c>
      <c r="AL2533" s="2" t="s">
        <v>201</v>
      </c>
      <c r="AM2533" s="2" t="s">
        <v>210</v>
      </c>
      <c r="AN2533" s="2"/>
      <c r="AO2533" s="22">
        <v>0</v>
      </c>
      <c r="AP2533" s="22">
        <v>0</v>
      </c>
      <c r="AQ2533" s="22">
        <v>0</v>
      </c>
      <c r="AR2533" s="22">
        <v>0</v>
      </c>
      <c r="AS2533" s="25">
        <v>21000</v>
      </c>
      <c r="AT2533" s="25">
        <v>0</v>
      </c>
      <c r="AU2533" s="25">
        <v>24862</v>
      </c>
      <c r="AV2533" s="25">
        <v>0</v>
      </c>
      <c r="AW2533" s="25">
        <v>21000</v>
      </c>
      <c r="AX2533" s="25">
        <v>24862</v>
      </c>
      <c r="AY2533" s="25">
        <v>3862</v>
      </c>
    </row>
    <row r="2534" spans="2:51" hidden="1">
      <c r="B2534" s="5" t="s">
        <v>18</v>
      </c>
      <c r="C2534" s="2" t="s">
        <v>99</v>
      </c>
      <c r="D2534" s="2"/>
      <c r="E2534" s="2"/>
      <c r="F2534" s="2"/>
      <c r="G2534" s="3">
        <v>46262</v>
      </c>
      <c r="H2534" s="2" t="s">
        <v>10565</v>
      </c>
      <c r="I2534" s="3">
        <v>46262</v>
      </c>
      <c r="J2534" s="2" t="s">
        <v>10566</v>
      </c>
      <c r="K2534" s="2"/>
      <c r="L2534" s="2"/>
      <c r="M2534" s="2" t="s">
        <v>90</v>
      </c>
      <c r="N2534" s="3"/>
      <c r="O2534" s="2" t="s">
        <v>10567</v>
      </c>
      <c r="P2534" s="2"/>
      <c r="Q2534" s="2" t="s">
        <v>32</v>
      </c>
      <c r="R2534" s="2" t="s">
        <v>32</v>
      </c>
      <c r="S2534" s="2"/>
      <c r="T2534" s="3">
        <v>46262</v>
      </c>
      <c r="U2534" s="2" t="s">
        <v>10568</v>
      </c>
      <c r="V2534" s="2"/>
      <c r="W2534" s="2" t="s">
        <v>1368</v>
      </c>
      <c r="X2534" s="2" t="s">
        <v>91</v>
      </c>
      <c r="Y2534" s="2" t="s">
        <v>1369</v>
      </c>
      <c r="Z2534" s="2" t="s">
        <v>92</v>
      </c>
      <c r="AA2534" s="2" t="s">
        <v>90</v>
      </c>
      <c r="AB2534" s="2"/>
      <c r="AC2534" s="2" t="s">
        <v>114</v>
      </c>
      <c r="AD2534" s="2">
        <v>1</v>
      </c>
      <c r="AE2534" s="2" t="s">
        <v>1273</v>
      </c>
      <c r="AF2534" s="2" t="s">
        <v>1274</v>
      </c>
      <c r="AG2534" s="2" t="s">
        <v>103</v>
      </c>
      <c r="AH2534" s="2" t="s">
        <v>214</v>
      </c>
      <c r="AI2534" s="2" t="s">
        <v>1275</v>
      </c>
      <c r="AJ2534" s="2" t="s">
        <v>979</v>
      </c>
      <c r="AK2534" s="2" t="s">
        <v>980</v>
      </c>
      <c r="AL2534" s="2" t="s">
        <v>980</v>
      </c>
      <c r="AM2534" s="2" t="s">
        <v>981</v>
      </c>
      <c r="AN2534" s="2"/>
      <c r="AO2534" s="22">
        <v>0</v>
      </c>
      <c r="AP2534" s="22">
        <v>0</v>
      </c>
      <c r="AQ2534" s="22">
        <v>0</v>
      </c>
      <c r="AR2534" s="22">
        <v>0</v>
      </c>
      <c r="AS2534" s="25">
        <v>65000</v>
      </c>
      <c r="AT2534" s="25">
        <v>0</v>
      </c>
      <c r="AU2534" s="25">
        <v>74319</v>
      </c>
      <c r="AV2534" s="25">
        <v>0</v>
      </c>
      <c r="AW2534" s="25">
        <v>65000</v>
      </c>
      <c r="AX2534" s="25">
        <v>74319</v>
      </c>
      <c r="AY2534" s="25">
        <v>9319</v>
      </c>
    </row>
    <row r="2535" spans="2:51" hidden="1">
      <c r="B2535" s="5" t="s">
        <v>18</v>
      </c>
      <c r="C2535" s="2" t="s">
        <v>107</v>
      </c>
      <c r="D2535" s="2" t="s">
        <v>100</v>
      </c>
      <c r="E2535" s="2"/>
      <c r="F2535" s="2" t="s">
        <v>88</v>
      </c>
      <c r="G2535" s="3">
        <v>46262</v>
      </c>
      <c r="H2535" s="2" t="s">
        <v>10569</v>
      </c>
      <c r="I2535" s="3">
        <v>46262</v>
      </c>
      <c r="J2535" s="2" t="s">
        <v>10570</v>
      </c>
      <c r="K2535" s="2"/>
      <c r="L2535" s="2"/>
      <c r="M2535" s="2" t="s">
        <v>90</v>
      </c>
      <c r="N2535" s="3"/>
      <c r="O2535" s="2"/>
      <c r="P2535" s="2"/>
      <c r="Q2535" s="2" t="s">
        <v>537</v>
      </c>
      <c r="R2535" s="2" t="s">
        <v>537</v>
      </c>
      <c r="S2535" s="2"/>
      <c r="T2535" s="3"/>
      <c r="U2535" s="2"/>
      <c r="V2535" s="2"/>
      <c r="W2535" s="2" t="s">
        <v>468</v>
      </c>
      <c r="X2535" s="2" t="s">
        <v>113</v>
      </c>
      <c r="Y2535" s="2" t="s">
        <v>473</v>
      </c>
      <c r="Z2535" s="2" t="s">
        <v>92</v>
      </c>
      <c r="AA2535" s="2" t="s">
        <v>90</v>
      </c>
      <c r="AB2535" s="2"/>
      <c r="AC2535" s="2" t="s">
        <v>93</v>
      </c>
      <c r="AD2535" s="2">
        <v>1</v>
      </c>
      <c r="AE2535" s="2" t="s">
        <v>110</v>
      </c>
      <c r="AF2535" s="2" t="s">
        <v>111</v>
      </c>
      <c r="AG2535" s="2" t="s">
        <v>103</v>
      </c>
      <c r="AH2535" s="2" t="s">
        <v>104</v>
      </c>
      <c r="AI2535" s="2" t="s">
        <v>381</v>
      </c>
      <c r="AJ2535" s="2" t="s">
        <v>108</v>
      </c>
      <c r="AK2535" s="2" t="s">
        <v>109</v>
      </c>
      <c r="AL2535" s="2" t="s">
        <v>103</v>
      </c>
      <c r="AM2535" s="2" t="s">
        <v>106</v>
      </c>
      <c r="AN2535" s="2" t="s">
        <v>10571</v>
      </c>
      <c r="AO2535" s="22">
        <v>0</v>
      </c>
      <c r="AP2535" s="22">
        <v>0</v>
      </c>
      <c r="AQ2535" s="22">
        <v>0</v>
      </c>
      <c r="AR2535" s="22">
        <v>0</v>
      </c>
      <c r="AS2535" s="25">
        <v>5500</v>
      </c>
      <c r="AT2535" s="25">
        <v>0</v>
      </c>
      <c r="AU2535" s="25">
        <v>7612</v>
      </c>
      <c r="AV2535" s="25">
        <v>0</v>
      </c>
      <c r="AW2535" s="25">
        <v>5500</v>
      </c>
      <c r="AX2535" s="25">
        <v>7612</v>
      </c>
      <c r="AY2535" s="25">
        <v>2112</v>
      </c>
    </row>
    <row r="2536" spans="2:51" hidden="1">
      <c r="B2536" s="5" t="s">
        <v>18</v>
      </c>
      <c r="C2536" s="2" t="s">
        <v>107</v>
      </c>
      <c r="D2536" s="2" t="s">
        <v>100</v>
      </c>
      <c r="E2536" s="2"/>
      <c r="F2536" s="2" t="s">
        <v>88</v>
      </c>
      <c r="G2536" s="3">
        <v>46262</v>
      </c>
      <c r="H2536" s="2" t="s">
        <v>10572</v>
      </c>
      <c r="I2536" s="3">
        <v>46262</v>
      </c>
      <c r="J2536" s="2" t="s">
        <v>10573</v>
      </c>
      <c r="K2536" s="2"/>
      <c r="L2536" s="2"/>
      <c r="M2536" s="2" t="s">
        <v>90</v>
      </c>
      <c r="N2536" s="3"/>
      <c r="O2536" s="2"/>
      <c r="P2536" s="2"/>
      <c r="Q2536" s="2" t="s">
        <v>537</v>
      </c>
      <c r="R2536" s="2" t="s">
        <v>537</v>
      </c>
      <c r="S2536" s="2"/>
      <c r="T2536" s="3"/>
      <c r="U2536" s="2"/>
      <c r="V2536" s="2"/>
      <c r="W2536" s="2" t="s">
        <v>755</v>
      </c>
      <c r="X2536" s="2" t="s">
        <v>261</v>
      </c>
      <c r="Y2536" s="2" t="s">
        <v>665</v>
      </c>
      <c r="Z2536" s="2" t="s">
        <v>92</v>
      </c>
      <c r="AA2536" s="2" t="s">
        <v>90</v>
      </c>
      <c r="AB2536" s="2"/>
      <c r="AC2536" s="2" t="s">
        <v>93</v>
      </c>
      <c r="AD2536" s="2">
        <v>1</v>
      </c>
      <c r="AE2536" s="2" t="s">
        <v>110</v>
      </c>
      <c r="AF2536" s="2" t="s">
        <v>111</v>
      </c>
      <c r="AG2536" s="2" t="s">
        <v>103</v>
      </c>
      <c r="AH2536" s="2" t="s">
        <v>104</v>
      </c>
      <c r="AI2536" s="2" t="s">
        <v>381</v>
      </c>
      <c r="AJ2536" s="2" t="s">
        <v>108</v>
      </c>
      <c r="AK2536" s="2" t="s">
        <v>109</v>
      </c>
      <c r="AL2536" s="2" t="s">
        <v>103</v>
      </c>
      <c r="AM2536" s="2" t="s">
        <v>106</v>
      </c>
      <c r="AN2536" s="2" t="s">
        <v>10574</v>
      </c>
      <c r="AO2536" s="22">
        <v>0</v>
      </c>
      <c r="AP2536" s="22">
        <v>0</v>
      </c>
      <c r="AQ2536" s="22">
        <v>0</v>
      </c>
      <c r="AR2536" s="22">
        <v>0</v>
      </c>
      <c r="AS2536" s="25">
        <v>5500</v>
      </c>
      <c r="AT2536" s="25">
        <v>0</v>
      </c>
      <c r="AU2536" s="25">
        <v>7612</v>
      </c>
      <c r="AV2536" s="25">
        <v>0</v>
      </c>
      <c r="AW2536" s="25">
        <v>5500</v>
      </c>
      <c r="AX2536" s="25">
        <v>7612</v>
      </c>
      <c r="AY2536" s="25">
        <v>2112</v>
      </c>
    </row>
    <row r="2537" spans="2:51" hidden="1">
      <c r="B2537" s="5" t="s">
        <v>18</v>
      </c>
      <c r="C2537" s="2" t="s">
        <v>99</v>
      </c>
      <c r="D2537" s="2" t="s">
        <v>100</v>
      </c>
      <c r="E2537" s="2"/>
      <c r="F2537" s="2"/>
      <c r="G2537" s="3">
        <v>46262</v>
      </c>
      <c r="H2537" s="2" t="s">
        <v>10575</v>
      </c>
      <c r="I2537" s="3">
        <v>46262</v>
      </c>
      <c r="J2537" s="2" t="s">
        <v>10576</v>
      </c>
      <c r="K2537" s="2"/>
      <c r="L2537" s="2"/>
      <c r="M2537" s="2" t="s">
        <v>90</v>
      </c>
      <c r="N2537" s="3"/>
      <c r="O2537" s="2" t="s">
        <v>10577</v>
      </c>
      <c r="P2537" s="2"/>
      <c r="Q2537" s="2" t="s">
        <v>26</v>
      </c>
      <c r="R2537" s="2" t="s">
        <v>26</v>
      </c>
      <c r="S2537" s="2"/>
      <c r="T2537" s="3"/>
      <c r="U2537" s="2"/>
      <c r="V2537" s="2"/>
      <c r="W2537" s="2" t="s">
        <v>5267</v>
      </c>
      <c r="X2537" s="2" t="s">
        <v>91</v>
      </c>
      <c r="Y2537" s="2" t="s">
        <v>519</v>
      </c>
      <c r="Z2537" s="2" t="s">
        <v>92</v>
      </c>
      <c r="AA2537" s="2" t="s">
        <v>90</v>
      </c>
      <c r="AB2537" s="2"/>
      <c r="AC2537" s="2" t="s">
        <v>93</v>
      </c>
      <c r="AD2537" s="2">
        <v>1</v>
      </c>
      <c r="AE2537" s="2" t="s">
        <v>692</v>
      </c>
      <c r="AF2537" s="2" t="s">
        <v>693</v>
      </c>
      <c r="AG2537" s="2" t="s">
        <v>103</v>
      </c>
      <c r="AH2537" s="2" t="s">
        <v>2</v>
      </c>
      <c r="AI2537" s="2" t="s">
        <v>699</v>
      </c>
      <c r="AJ2537" s="2" t="s">
        <v>731</v>
      </c>
      <c r="AK2537" s="2" t="s">
        <v>732</v>
      </c>
      <c r="AL2537" s="2" t="s">
        <v>103</v>
      </c>
      <c r="AM2537" s="2" t="s">
        <v>169</v>
      </c>
      <c r="AN2537" s="2"/>
      <c r="AO2537" s="22">
        <v>0</v>
      </c>
      <c r="AP2537" s="22">
        <v>0</v>
      </c>
      <c r="AQ2537" s="22">
        <v>0</v>
      </c>
      <c r="AR2537" s="22">
        <v>0</v>
      </c>
      <c r="AS2537" s="25">
        <v>5000</v>
      </c>
      <c r="AT2537" s="25">
        <v>0</v>
      </c>
      <c r="AU2537" s="25">
        <v>5545</v>
      </c>
      <c r="AV2537" s="25">
        <v>0</v>
      </c>
      <c r="AW2537" s="25">
        <v>5000</v>
      </c>
      <c r="AX2537" s="25">
        <v>5545</v>
      </c>
      <c r="AY2537" s="25">
        <v>545</v>
      </c>
    </row>
    <row r="2538" spans="2:51" hidden="1">
      <c r="B2538" s="5" t="s">
        <v>18</v>
      </c>
      <c r="C2538" s="2" t="s">
        <v>99</v>
      </c>
      <c r="D2538" s="2" t="s">
        <v>100</v>
      </c>
      <c r="E2538" s="2"/>
      <c r="F2538" s="2"/>
      <c r="G2538" s="3">
        <v>46262</v>
      </c>
      <c r="H2538" s="2" t="s">
        <v>10578</v>
      </c>
      <c r="I2538" s="3">
        <v>46262</v>
      </c>
      <c r="J2538" s="2" t="s">
        <v>10579</v>
      </c>
      <c r="K2538" s="2"/>
      <c r="L2538" s="2"/>
      <c r="M2538" s="2" t="s">
        <v>90</v>
      </c>
      <c r="N2538" s="3"/>
      <c r="O2538" s="2" t="s">
        <v>10580</v>
      </c>
      <c r="P2538" s="2"/>
      <c r="Q2538" s="2" t="s">
        <v>26</v>
      </c>
      <c r="R2538" s="2" t="s">
        <v>26</v>
      </c>
      <c r="S2538" s="2"/>
      <c r="T2538" s="3"/>
      <c r="U2538" s="2"/>
      <c r="V2538" s="2"/>
      <c r="W2538" s="2" t="s">
        <v>579</v>
      </c>
      <c r="X2538" s="2" t="s">
        <v>91</v>
      </c>
      <c r="Y2538" s="2" t="s">
        <v>519</v>
      </c>
      <c r="Z2538" s="2" t="s">
        <v>92</v>
      </c>
      <c r="AA2538" s="2" t="s">
        <v>90</v>
      </c>
      <c r="AB2538" s="2"/>
      <c r="AC2538" s="2" t="s">
        <v>93</v>
      </c>
      <c r="AD2538" s="2">
        <v>1</v>
      </c>
      <c r="AE2538" s="2" t="s">
        <v>692</v>
      </c>
      <c r="AF2538" s="2" t="s">
        <v>693</v>
      </c>
      <c r="AG2538" s="2" t="s">
        <v>103</v>
      </c>
      <c r="AH2538" s="2" t="s">
        <v>2</v>
      </c>
      <c r="AI2538" s="2" t="s">
        <v>699</v>
      </c>
      <c r="AJ2538" s="2" t="s">
        <v>731</v>
      </c>
      <c r="AK2538" s="2" t="s">
        <v>732</v>
      </c>
      <c r="AL2538" s="2" t="s">
        <v>103</v>
      </c>
      <c r="AM2538" s="2" t="s">
        <v>169</v>
      </c>
      <c r="AN2538" s="2"/>
      <c r="AO2538" s="22">
        <v>0</v>
      </c>
      <c r="AP2538" s="22">
        <v>0</v>
      </c>
      <c r="AQ2538" s="22">
        <v>0</v>
      </c>
      <c r="AR2538" s="22">
        <v>0</v>
      </c>
      <c r="AS2538" s="25">
        <v>5000</v>
      </c>
      <c r="AT2538" s="25">
        <v>0</v>
      </c>
      <c r="AU2538" s="25">
        <v>5545</v>
      </c>
      <c r="AV2538" s="25">
        <v>0</v>
      </c>
      <c r="AW2538" s="25">
        <v>5000</v>
      </c>
      <c r="AX2538" s="25">
        <v>5545</v>
      </c>
      <c r="AY2538" s="25">
        <v>545</v>
      </c>
    </row>
    <row r="2539" spans="2:51" hidden="1">
      <c r="B2539" s="5" t="s">
        <v>18</v>
      </c>
      <c r="C2539" s="2" t="s">
        <v>99</v>
      </c>
      <c r="D2539" s="2" t="s">
        <v>100</v>
      </c>
      <c r="E2539" s="2"/>
      <c r="F2539" s="2"/>
      <c r="G2539" s="3">
        <v>46262</v>
      </c>
      <c r="H2539" s="2" t="s">
        <v>10581</v>
      </c>
      <c r="I2539" s="3">
        <v>46262</v>
      </c>
      <c r="J2539" s="2" t="s">
        <v>10582</v>
      </c>
      <c r="K2539" s="2"/>
      <c r="L2539" s="2"/>
      <c r="M2539" s="2" t="s">
        <v>90</v>
      </c>
      <c r="N2539" s="3"/>
      <c r="O2539" s="2" t="s">
        <v>10583</v>
      </c>
      <c r="P2539" s="2"/>
      <c r="Q2539" s="2" t="s">
        <v>26</v>
      </c>
      <c r="R2539" s="2" t="s">
        <v>26</v>
      </c>
      <c r="S2539" s="2"/>
      <c r="T2539" s="3"/>
      <c r="U2539" s="2"/>
      <c r="V2539" s="2"/>
      <c r="W2539" s="2" t="s">
        <v>579</v>
      </c>
      <c r="X2539" s="2" t="s">
        <v>91</v>
      </c>
      <c r="Y2539" s="2" t="s">
        <v>519</v>
      </c>
      <c r="Z2539" s="2" t="s">
        <v>92</v>
      </c>
      <c r="AA2539" s="2" t="s">
        <v>90</v>
      </c>
      <c r="AB2539" s="2"/>
      <c r="AC2539" s="2" t="s">
        <v>93</v>
      </c>
      <c r="AD2539" s="2">
        <v>1</v>
      </c>
      <c r="AE2539" s="2" t="s">
        <v>692</v>
      </c>
      <c r="AF2539" s="2" t="s">
        <v>693</v>
      </c>
      <c r="AG2539" s="2" t="s">
        <v>103</v>
      </c>
      <c r="AH2539" s="2" t="s">
        <v>2</v>
      </c>
      <c r="AI2539" s="2" t="s">
        <v>699</v>
      </c>
      <c r="AJ2539" s="2" t="s">
        <v>731</v>
      </c>
      <c r="AK2539" s="2" t="s">
        <v>732</v>
      </c>
      <c r="AL2539" s="2" t="s">
        <v>103</v>
      </c>
      <c r="AM2539" s="2" t="s">
        <v>169</v>
      </c>
      <c r="AN2539" s="2"/>
      <c r="AO2539" s="22">
        <v>0</v>
      </c>
      <c r="AP2539" s="22">
        <v>0</v>
      </c>
      <c r="AQ2539" s="22">
        <v>0</v>
      </c>
      <c r="AR2539" s="22">
        <v>0</v>
      </c>
      <c r="AS2539" s="25">
        <v>5000</v>
      </c>
      <c r="AT2539" s="25">
        <v>0</v>
      </c>
      <c r="AU2539" s="25">
        <v>5545</v>
      </c>
      <c r="AV2539" s="25">
        <v>0</v>
      </c>
      <c r="AW2539" s="25">
        <v>5000</v>
      </c>
      <c r="AX2539" s="25">
        <v>5545</v>
      </c>
      <c r="AY2539" s="25">
        <v>545</v>
      </c>
    </row>
    <row r="2540" spans="2:51" hidden="1">
      <c r="B2540" s="5" t="s">
        <v>18</v>
      </c>
      <c r="C2540" s="2" t="s">
        <v>99</v>
      </c>
      <c r="D2540" s="2" t="s">
        <v>100</v>
      </c>
      <c r="E2540" s="2"/>
      <c r="F2540" s="2"/>
      <c r="G2540" s="3">
        <v>46262</v>
      </c>
      <c r="H2540" s="2" t="s">
        <v>10584</v>
      </c>
      <c r="I2540" s="3">
        <v>46262</v>
      </c>
      <c r="J2540" s="2" t="s">
        <v>10585</v>
      </c>
      <c r="K2540" s="2"/>
      <c r="L2540" s="2"/>
      <c r="M2540" s="2" t="s">
        <v>90</v>
      </c>
      <c r="N2540" s="3"/>
      <c r="O2540" s="2" t="s">
        <v>10586</v>
      </c>
      <c r="P2540" s="2"/>
      <c r="Q2540" s="2" t="s">
        <v>26</v>
      </c>
      <c r="R2540" s="2" t="s">
        <v>26</v>
      </c>
      <c r="S2540" s="2"/>
      <c r="T2540" s="3"/>
      <c r="U2540" s="2"/>
      <c r="V2540" s="2"/>
      <c r="W2540" s="2" t="s">
        <v>579</v>
      </c>
      <c r="X2540" s="2" t="s">
        <v>91</v>
      </c>
      <c r="Y2540" s="2" t="s">
        <v>519</v>
      </c>
      <c r="Z2540" s="2" t="s">
        <v>92</v>
      </c>
      <c r="AA2540" s="2" t="s">
        <v>90</v>
      </c>
      <c r="AB2540" s="2"/>
      <c r="AC2540" s="2" t="s">
        <v>93</v>
      </c>
      <c r="AD2540" s="2">
        <v>1</v>
      </c>
      <c r="AE2540" s="2" t="s">
        <v>692</v>
      </c>
      <c r="AF2540" s="2" t="s">
        <v>693</v>
      </c>
      <c r="AG2540" s="2" t="s">
        <v>103</v>
      </c>
      <c r="AH2540" s="2" t="s">
        <v>2</v>
      </c>
      <c r="AI2540" s="2" t="s">
        <v>699</v>
      </c>
      <c r="AJ2540" s="2" t="s">
        <v>731</v>
      </c>
      <c r="AK2540" s="2" t="s">
        <v>732</v>
      </c>
      <c r="AL2540" s="2" t="s">
        <v>103</v>
      </c>
      <c r="AM2540" s="2" t="s">
        <v>169</v>
      </c>
      <c r="AN2540" s="2"/>
      <c r="AO2540" s="22">
        <v>0</v>
      </c>
      <c r="AP2540" s="22">
        <v>0</v>
      </c>
      <c r="AQ2540" s="22">
        <v>0</v>
      </c>
      <c r="AR2540" s="22">
        <v>0</v>
      </c>
      <c r="AS2540" s="25">
        <v>5000</v>
      </c>
      <c r="AT2540" s="25">
        <v>0</v>
      </c>
      <c r="AU2540" s="25">
        <v>5545</v>
      </c>
      <c r="AV2540" s="25">
        <v>0</v>
      </c>
      <c r="AW2540" s="25">
        <v>5000</v>
      </c>
      <c r="AX2540" s="25">
        <v>5545</v>
      </c>
      <c r="AY2540" s="25">
        <v>545</v>
      </c>
    </row>
    <row r="2541" spans="2:51" hidden="1">
      <c r="B2541" s="5" t="s">
        <v>18</v>
      </c>
      <c r="C2541" s="2" t="s">
        <v>99</v>
      </c>
      <c r="D2541" s="2" t="s">
        <v>100</v>
      </c>
      <c r="E2541" s="2"/>
      <c r="F2541" s="2"/>
      <c r="G2541" s="3">
        <v>46262</v>
      </c>
      <c r="H2541" s="2" t="s">
        <v>10587</v>
      </c>
      <c r="I2541" s="3">
        <v>46262</v>
      </c>
      <c r="J2541" s="2" t="s">
        <v>10588</v>
      </c>
      <c r="K2541" s="2"/>
      <c r="L2541" s="2"/>
      <c r="M2541" s="2" t="s">
        <v>90</v>
      </c>
      <c r="N2541" s="3"/>
      <c r="O2541" s="2" t="s">
        <v>10589</v>
      </c>
      <c r="P2541" s="2"/>
      <c r="Q2541" s="2" t="s">
        <v>26</v>
      </c>
      <c r="R2541" s="2" t="s">
        <v>26</v>
      </c>
      <c r="S2541" s="2"/>
      <c r="T2541" s="3"/>
      <c r="U2541" s="2"/>
      <c r="V2541" s="2"/>
      <c r="W2541" s="2" t="s">
        <v>579</v>
      </c>
      <c r="X2541" s="2" t="s">
        <v>91</v>
      </c>
      <c r="Y2541" s="2" t="s">
        <v>519</v>
      </c>
      <c r="Z2541" s="2" t="s">
        <v>92</v>
      </c>
      <c r="AA2541" s="2" t="s">
        <v>90</v>
      </c>
      <c r="AB2541" s="2"/>
      <c r="AC2541" s="2" t="s">
        <v>93</v>
      </c>
      <c r="AD2541" s="2">
        <v>1</v>
      </c>
      <c r="AE2541" s="2" t="s">
        <v>692</v>
      </c>
      <c r="AF2541" s="2" t="s">
        <v>693</v>
      </c>
      <c r="AG2541" s="2" t="s">
        <v>103</v>
      </c>
      <c r="AH2541" s="2" t="s">
        <v>2</v>
      </c>
      <c r="AI2541" s="2" t="s">
        <v>699</v>
      </c>
      <c r="AJ2541" s="2" t="s">
        <v>731</v>
      </c>
      <c r="AK2541" s="2" t="s">
        <v>732</v>
      </c>
      <c r="AL2541" s="2" t="s">
        <v>103</v>
      </c>
      <c r="AM2541" s="2" t="s">
        <v>169</v>
      </c>
      <c r="AN2541" s="2"/>
      <c r="AO2541" s="22">
        <v>0</v>
      </c>
      <c r="AP2541" s="22">
        <v>0</v>
      </c>
      <c r="AQ2541" s="22">
        <v>0</v>
      </c>
      <c r="AR2541" s="22">
        <v>0</v>
      </c>
      <c r="AS2541" s="25">
        <v>5000</v>
      </c>
      <c r="AT2541" s="25">
        <v>0</v>
      </c>
      <c r="AU2541" s="25">
        <v>5545</v>
      </c>
      <c r="AV2541" s="25">
        <v>0</v>
      </c>
      <c r="AW2541" s="25">
        <v>5000</v>
      </c>
      <c r="AX2541" s="25">
        <v>5545</v>
      </c>
      <c r="AY2541" s="25">
        <v>545</v>
      </c>
    </row>
    <row r="2542" spans="2:51" hidden="1">
      <c r="B2542" s="5" t="s">
        <v>18</v>
      </c>
      <c r="C2542" s="2" t="s">
        <v>99</v>
      </c>
      <c r="D2542" s="2"/>
      <c r="E2542" s="2"/>
      <c r="F2542" s="2"/>
      <c r="G2542" s="3">
        <v>46262</v>
      </c>
      <c r="H2542" s="2" t="s">
        <v>10590</v>
      </c>
      <c r="I2542" s="3">
        <v>46262</v>
      </c>
      <c r="J2542" s="2" t="s">
        <v>10591</v>
      </c>
      <c r="K2542" s="2"/>
      <c r="L2542" s="2"/>
      <c r="M2542" s="2" t="s">
        <v>90</v>
      </c>
      <c r="N2542" s="3"/>
      <c r="O2542" s="2" t="s">
        <v>10592</v>
      </c>
      <c r="P2542" s="2"/>
      <c r="Q2542" s="2" t="s">
        <v>24</v>
      </c>
      <c r="R2542" s="2" t="s">
        <v>24</v>
      </c>
      <c r="S2542" s="2"/>
      <c r="T2542" s="3"/>
      <c r="U2542" s="2"/>
      <c r="V2542" s="2"/>
      <c r="W2542" s="2" t="s">
        <v>491</v>
      </c>
      <c r="X2542" s="2" t="s">
        <v>118</v>
      </c>
      <c r="Y2542" s="2" t="s">
        <v>519</v>
      </c>
      <c r="Z2542" s="2" t="s">
        <v>92</v>
      </c>
      <c r="AA2542" s="2" t="s">
        <v>90</v>
      </c>
      <c r="AB2542" s="2"/>
      <c r="AC2542" s="2" t="s">
        <v>114</v>
      </c>
      <c r="AD2542" s="2">
        <v>1</v>
      </c>
      <c r="AE2542" s="2" t="s">
        <v>105</v>
      </c>
      <c r="AF2542" s="2" t="s">
        <v>484</v>
      </c>
      <c r="AG2542" s="2" t="s">
        <v>103</v>
      </c>
      <c r="AH2542" s="2" t="s">
        <v>106</v>
      </c>
      <c r="AI2542" s="2" t="s">
        <v>119</v>
      </c>
      <c r="AJ2542" s="2" t="s">
        <v>808</v>
      </c>
      <c r="AK2542" s="2" t="s">
        <v>809</v>
      </c>
      <c r="AL2542" s="2" t="s">
        <v>129</v>
      </c>
      <c r="AM2542" s="2" t="s">
        <v>150</v>
      </c>
      <c r="AN2542" s="2"/>
      <c r="AO2542" s="22">
        <v>0</v>
      </c>
      <c r="AP2542" s="22">
        <v>0</v>
      </c>
      <c r="AQ2542" s="22">
        <v>0</v>
      </c>
      <c r="AR2542" s="22">
        <v>0</v>
      </c>
      <c r="AS2542" s="25">
        <v>38500</v>
      </c>
      <c r="AT2542" s="25">
        <v>0</v>
      </c>
      <c r="AU2542" s="25">
        <v>43649</v>
      </c>
      <c r="AV2542" s="25">
        <v>0</v>
      </c>
      <c r="AW2542" s="25">
        <v>38500</v>
      </c>
      <c r="AX2542" s="25">
        <v>43649</v>
      </c>
      <c r="AY2542" s="25">
        <v>5149</v>
      </c>
    </row>
    <row r="2543" spans="2:51" hidden="1">
      <c r="B2543" s="5" t="s">
        <v>18</v>
      </c>
      <c r="C2543" s="2" t="s">
        <v>99</v>
      </c>
      <c r="D2543" s="2"/>
      <c r="E2543" s="2" t="s">
        <v>2806</v>
      </c>
      <c r="F2543" s="2"/>
      <c r="G2543" s="3">
        <v>46262</v>
      </c>
      <c r="H2543" s="2" t="s">
        <v>10593</v>
      </c>
      <c r="I2543" s="3">
        <v>46262</v>
      </c>
      <c r="J2543" s="2" t="s">
        <v>10594</v>
      </c>
      <c r="K2543" s="2"/>
      <c r="L2543" s="2"/>
      <c r="M2543" s="2" t="s">
        <v>90</v>
      </c>
      <c r="N2543" s="3"/>
      <c r="O2543" s="2" t="s">
        <v>10595</v>
      </c>
      <c r="P2543" s="2"/>
      <c r="Q2543" s="2" t="s">
        <v>24</v>
      </c>
      <c r="R2543" s="2" t="s">
        <v>24</v>
      </c>
      <c r="S2543" s="2"/>
      <c r="T2543" s="3"/>
      <c r="U2543" s="2"/>
      <c r="V2543" s="2"/>
      <c r="W2543" s="2" t="s">
        <v>491</v>
      </c>
      <c r="X2543" s="2" t="s">
        <v>118</v>
      </c>
      <c r="Y2543" s="2" t="s">
        <v>519</v>
      </c>
      <c r="Z2543" s="2" t="s">
        <v>92</v>
      </c>
      <c r="AA2543" s="2" t="s">
        <v>90</v>
      </c>
      <c r="AB2543" s="2"/>
      <c r="AC2543" s="2" t="s">
        <v>93</v>
      </c>
      <c r="AD2543" s="2">
        <v>1</v>
      </c>
      <c r="AE2543" s="2" t="s">
        <v>105</v>
      </c>
      <c r="AF2543" s="2" t="s">
        <v>484</v>
      </c>
      <c r="AG2543" s="2" t="s">
        <v>103</v>
      </c>
      <c r="AH2543" s="2" t="s">
        <v>106</v>
      </c>
      <c r="AI2543" s="2" t="s">
        <v>119</v>
      </c>
      <c r="AJ2543" s="2" t="s">
        <v>120</v>
      </c>
      <c r="AK2543" s="2" t="s">
        <v>121</v>
      </c>
      <c r="AL2543" s="2" t="s">
        <v>103</v>
      </c>
      <c r="AM2543" s="2" t="s">
        <v>122</v>
      </c>
      <c r="AN2543" s="2"/>
      <c r="AO2543" s="22">
        <v>0</v>
      </c>
      <c r="AP2543" s="22">
        <v>0</v>
      </c>
      <c r="AQ2543" s="22">
        <v>0</v>
      </c>
      <c r="AR2543" s="22">
        <v>0</v>
      </c>
      <c r="AS2543" s="25">
        <v>15500</v>
      </c>
      <c r="AT2543" s="25">
        <v>0</v>
      </c>
      <c r="AU2543" s="25">
        <v>16776</v>
      </c>
      <c r="AV2543" s="25">
        <v>0</v>
      </c>
      <c r="AW2543" s="25">
        <v>15500</v>
      </c>
      <c r="AX2543" s="25">
        <v>16776</v>
      </c>
      <c r="AY2543" s="25">
        <v>1276</v>
      </c>
    </row>
    <row r="2544" spans="2:51" hidden="1">
      <c r="B2544" s="5" t="s">
        <v>18</v>
      </c>
      <c r="C2544" s="2" t="s">
        <v>99</v>
      </c>
      <c r="D2544" s="2" t="s">
        <v>100</v>
      </c>
      <c r="E2544" s="2"/>
      <c r="F2544" s="2"/>
      <c r="G2544" s="3">
        <v>46262</v>
      </c>
      <c r="H2544" s="2" t="s">
        <v>10596</v>
      </c>
      <c r="I2544" s="3">
        <v>46262</v>
      </c>
      <c r="J2544" s="2" t="s">
        <v>10597</v>
      </c>
      <c r="K2544" s="2"/>
      <c r="L2544" s="2"/>
      <c r="M2544" s="2" t="s">
        <v>90</v>
      </c>
      <c r="N2544" s="3"/>
      <c r="O2544" s="2" t="s">
        <v>10598</v>
      </c>
      <c r="P2544" s="2"/>
      <c r="Q2544" s="2" t="s">
        <v>34</v>
      </c>
      <c r="R2544" s="2" t="s">
        <v>34</v>
      </c>
      <c r="S2544" s="2"/>
      <c r="T2544" s="3"/>
      <c r="U2544" s="2"/>
      <c r="V2544" s="2"/>
      <c r="W2544" s="2" t="s">
        <v>10599</v>
      </c>
      <c r="X2544" s="2" t="s">
        <v>113</v>
      </c>
      <c r="Y2544" s="2" t="s">
        <v>10600</v>
      </c>
      <c r="Z2544" s="2" t="s">
        <v>92</v>
      </c>
      <c r="AA2544" s="2" t="s">
        <v>90</v>
      </c>
      <c r="AB2544" s="2"/>
      <c r="AC2544" s="2" t="s">
        <v>114</v>
      </c>
      <c r="AD2544" s="2">
        <v>1</v>
      </c>
      <c r="AE2544" s="2" t="s">
        <v>212</v>
      </c>
      <c r="AF2544" s="2" t="s">
        <v>213</v>
      </c>
      <c r="AG2544" s="2" t="s">
        <v>103</v>
      </c>
      <c r="AH2544" s="2" t="s">
        <v>214</v>
      </c>
      <c r="AI2544" s="2" t="s">
        <v>215</v>
      </c>
      <c r="AJ2544" s="2" t="s">
        <v>179</v>
      </c>
      <c r="AK2544" s="2" t="s">
        <v>8</v>
      </c>
      <c r="AL2544" s="2" t="s">
        <v>8</v>
      </c>
      <c r="AM2544" s="2" t="s">
        <v>712</v>
      </c>
      <c r="AN2544" s="2"/>
      <c r="AO2544" s="22">
        <v>0</v>
      </c>
      <c r="AP2544" s="22">
        <v>0</v>
      </c>
      <c r="AQ2544" s="22">
        <v>0</v>
      </c>
      <c r="AR2544" s="22">
        <v>0</v>
      </c>
      <c r="AS2544" s="25">
        <v>20000</v>
      </c>
      <c r="AT2544" s="25">
        <v>0</v>
      </c>
      <c r="AU2544" s="25">
        <v>31617</v>
      </c>
      <c r="AV2544" s="25">
        <v>0</v>
      </c>
      <c r="AW2544" s="25">
        <v>20000</v>
      </c>
      <c r="AX2544" s="25">
        <v>31617</v>
      </c>
      <c r="AY2544" s="25">
        <v>11617</v>
      </c>
    </row>
    <row r="2545" spans="2:51" hidden="1">
      <c r="B2545" s="5" t="s">
        <v>18</v>
      </c>
      <c r="C2545" s="2" t="s">
        <v>99</v>
      </c>
      <c r="D2545" s="2"/>
      <c r="E2545" s="2"/>
      <c r="F2545" s="2"/>
      <c r="G2545" s="3">
        <v>46262</v>
      </c>
      <c r="H2545" s="2" t="s">
        <v>10601</v>
      </c>
      <c r="I2545" s="3">
        <v>46262</v>
      </c>
      <c r="J2545" s="2" t="s">
        <v>10602</v>
      </c>
      <c r="K2545" s="2"/>
      <c r="L2545" s="2"/>
      <c r="M2545" s="2" t="s">
        <v>90</v>
      </c>
      <c r="N2545" s="3"/>
      <c r="O2545" s="2" t="s">
        <v>10603</v>
      </c>
      <c r="P2545" s="2"/>
      <c r="Q2545" s="2" t="s">
        <v>34</v>
      </c>
      <c r="R2545" s="2" t="s">
        <v>34</v>
      </c>
      <c r="S2545" s="2"/>
      <c r="T2545" s="3"/>
      <c r="U2545" s="2"/>
      <c r="V2545" s="2"/>
      <c r="W2545" s="2" t="s">
        <v>10604</v>
      </c>
      <c r="X2545" s="2" t="s">
        <v>91</v>
      </c>
      <c r="Y2545" s="2" t="s">
        <v>383</v>
      </c>
      <c r="Z2545" s="2" t="s">
        <v>92</v>
      </c>
      <c r="AA2545" s="2" t="s">
        <v>90</v>
      </c>
      <c r="AB2545" s="2"/>
      <c r="AC2545" s="2" t="s">
        <v>114</v>
      </c>
      <c r="AD2545" s="2">
        <v>1</v>
      </c>
      <c r="AE2545" s="2" t="s">
        <v>212</v>
      </c>
      <c r="AF2545" s="2" t="s">
        <v>213</v>
      </c>
      <c r="AG2545" s="2" t="s">
        <v>103</v>
      </c>
      <c r="AH2545" s="2" t="s">
        <v>214</v>
      </c>
      <c r="AI2545" s="2" t="s">
        <v>215</v>
      </c>
      <c r="AJ2545" s="2" t="s">
        <v>179</v>
      </c>
      <c r="AK2545" s="2" t="s">
        <v>8</v>
      </c>
      <c r="AL2545" s="2" t="s">
        <v>8</v>
      </c>
      <c r="AM2545" s="2" t="s">
        <v>712</v>
      </c>
      <c r="AN2545" s="2"/>
      <c r="AO2545" s="22">
        <v>0</v>
      </c>
      <c r="AP2545" s="22">
        <v>0</v>
      </c>
      <c r="AQ2545" s="22">
        <v>0</v>
      </c>
      <c r="AR2545" s="22">
        <v>0</v>
      </c>
      <c r="AS2545" s="25">
        <v>23000</v>
      </c>
      <c r="AT2545" s="25">
        <v>0</v>
      </c>
      <c r="AU2545" s="25">
        <v>31617</v>
      </c>
      <c r="AV2545" s="25">
        <v>0</v>
      </c>
      <c r="AW2545" s="25">
        <v>23000</v>
      </c>
      <c r="AX2545" s="25">
        <v>31617</v>
      </c>
      <c r="AY2545" s="25">
        <v>8617</v>
      </c>
    </row>
    <row r="2546" spans="2:51" hidden="1">
      <c r="B2546" s="5" t="s">
        <v>18</v>
      </c>
      <c r="C2546" s="2" t="s">
        <v>99</v>
      </c>
      <c r="D2546" s="2"/>
      <c r="E2546" s="2"/>
      <c r="F2546" s="2"/>
      <c r="G2546" s="3">
        <v>46262</v>
      </c>
      <c r="H2546" s="2" t="s">
        <v>10605</v>
      </c>
      <c r="I2546" s="3">
        <v>46262</v>
      </c>
      <c r="J2546" s="2" t="s">
        <v>10606</v>
      </c>
      <c r="K2546" s="2"/>
      <c r="L2546" s="2"/>
      <c r="M2546" s="2" t="s">
        <v>90</v>
      </c>
      <c r="N2546" s="3"/>
      <c r="O2546" s="2" t="s">
        <v>10607</v>
      </c>
      <c r="P2546" s="2"/>
      <c r="Q2546" s="2" t="s">
        <v>34</v>
      </c>
      <c r="R2546" s="2" t="s">
        <v>34</v>
      </c>
      <c r="S2546" s="2"/>
      <c r="T2546" s="3"/>
      <c r="U2546" s="2"/>
      <c r="V2546" s="2"/>
      <c r="W2546" s="2" t="s">
        <v>10608</v>
      </c>
      <c r="X2546" s="2" t="s">
        <v>91</v>
      </c>
      <c r="Y2546" s="2" t="s">
        <v>383</v>
      </c>
      <c r="Z2546" s="2" t="s">
        <v>92</v>
      </c>
      <c r="AA2546" s="2" t="s">
        <v>90</v>
      </c>
      <c r="AB2546" s="2"/>
      <c r="AC2546" s="2" t="s">
        <v>114</v>
      </c>
      <c r="AD2546" s="2">
        <v>1</v>
      </c>
      <c r="AE2546" s="2" t="s">
        <v>212</v>
      </c>
      <c r="AF2546" s="2" t="s">
        <v>213</v>
      </c>
      <c r="AG2546" s="2" t="s">
        <v>103</v>
      </c>
      <c r="AH2546" s="2" t="s">
        <v>214</v>
      </c>
      <c r="AI2546" s="2" t="s">
        <v>215</v>
      </c>
      <c r="AJ2546" s="2" t="s">
        <v>179</v>
      </c>
      <c r="AK2546" s="2" t="s">
        <v>8</v>
      </c>
      <c r="AL2546" s="2" t="s">
        <v>8</v>
      </c>
      <c r="AM2546" s="2" t="s">
        <v>712</v>
      </c>
      <c r="AN2546" s="2"/>
      <c r="AO2546" s="22">
        <v>0</v>
      </c>
      <c r="AP2546" s="22">
        <v>0</v>
      </c>
      <c r="AQ2546" s="22">
        <v>0</v>
      </c>
      <c r="AR2546" s="22">
        <v>0</v>
      </c>
      <c r="AS2546" s="25">
        <v>23000</v>
      </c>
      <c r="AT2546" s="25">
        <v>0</v>
      </c>
      <c r="AU2546" s="25">
        <v>31617</v>
      </c>
      <c r="AV2546" s="25">
        <v>0</v>
      </c>
      <c r="AW2546" s="25">
        <v>23000</v>
      </c>
      <c r="AX2546" s="25">
        <v>31617</v>
      </c>
      <c r="AY2546" s="25">
        <v>8617</v>
      </c>
    </row>
    <row r="2547" spans="2:51" hidden="1">
      <c r="B2547" s="5" t="s">
        <v>18</v>
      </c>
      <c r="C2547" s="2" t="s">
        <v>99</v>
      </c>
      <c r="D2547" s="2"/>
      <c r="E2547" s="2"/>
      <c r="F2547" s="2"/>
      <c r="G2547" s="3">
        <v>46262</v>
      </c>
      <c r="H2547" s="2" t="s">
        <v>10609</v>
      </c>
      <c r="I2547" s="3">
        <v>46262</v>
      </c>
      <c r="J2547" s="2" t="s">
        <v>10610</v>
      </c>
      <c r="K2547" s="2"/>
      <c r="L2547" s="2"/>
      <c r="M2547" s="2" t="s">
        <v>90</v>
      </c>
      <c r="N2547" s="3"/>
      <c r="O2547" s="2"/>
      <c r="P2547" s="2"/>
      <c r="Q2547" s="2" t="s">
        <v>30</v>
      </c>
      <c r="R2547" s="2" t="s">
        <v>30</v>
      </c>
      <c r="S2547" s="2"/>
      <c r="T2547" s="3"/>
      <c r="U2547" s="2"/>
      <c r="V2547" s="2"/>
      <c r="W2547" s="2" t="s">
        <v>10611</v>
      </c>
      <c r="X2547" s="2" t="s">
        <v>91</v>
      </c>
      <c r="Y2547" s="2" t="s">
        <v>383</v>
      </c>
      <c r="Z2547" s="2" t="s">
        <v>92</v>
      </c>
      <c r="AA2547" s="2" t="s">
        <v>90</v>
      </c>
      <c r="AB2547" s="2"/>
      <c r="AC2547" s="2" t="s">
        <v>114</v>
      </c>
      <c r="AD2547" s="2">
        <v>1</v>
      </c>
      <c r="AE2547" s="2" t="s">
        <v>676</v>
      </c>
      <c r="AF2547" s="2" t="s">
        <v>677</v>
      </c>
      <c r="AG2547" s="2" t="s">
        <v>103</v>
      </c>
      <c r="AH2547" s="2" t="s">
        <v>397</v>
      </c>
      <c r="AI2547" s="2" t="s">
        <v>678</v>
      </c>
      <c r="AJ2547" s="2" t="s">
        <v>179</v>
      </c>
      <c r="AK2547" s="2" t="s">
        <v>8</v>
      </c>
      <c r="AL2547" s="2" t="s">
        <v>8</v>
      </c>
      <c r="AM2547" s="2" t="s">
        <v>712</v>
      </c>
      <c r="AN2547" s="2"/>
      <c r="AO2547" s="22">
        <v>0</v>
      </c>
      <c r="AP2547" s="22">
        <v>0</v>
      </c>
      <c r="AQ2547" s="22">
        <v>0</v>
      </c>
      <c r="AR2547" s="22">
        <v>0</v>
      </c>
      <c r="AS2547" s="25">
        <v>23000</v>
      </c>
      <c r="AT2547" s="25">
        <v>0</v>
      </c>
      <c r="AU2547" s="25">
        <v>32799</v>
      </c>
      <c r="AV2547" s="25">
        <v>0</v>
      </c>
      <c r="AW2547" s="25">
        <v>23000</v>
      </c>
      <c r="AX2547" s="25">
        <v>32799</v>
      </c>
      <c r="AY2547" s="25">
        <v>9799</v>
      </c>
    </row>
    <row r="2548" spans="2:51" hidden="1">
      <c r="B2548" s="5" t="s">
        <v>18</v>
      </c>
      <c r="C2548" s="2" t="s">
        <v>99</v>
      </c>
      <c r="D2548" s="2"/>
      <c r="E2548" s="2"/>
      <c r="F2548" s="2"/>
      <c r="G2548" s="3">
        <v>46262</v>
      </c>
      <c r="H2548" s="2" t="s">
        <v>10612</v>
      </c>
      <c r="I2548" s="3">
        <v>46262</v>
      </c>
      <c r="J2548" s="2" t="s">
        <v>10613</v>
      </c>
      <c r="K2548" s="2"/>
      <c r="L2548" s="2"/>
      <c r="M2548" s="2" t="s">
        <v>90</v>
      </c>
      <c r="N2548" s="3"/>
      <c r="O2548" s="2"/>
      <c r="P2548" s="2"/>
      <c r="Q2548" s="2" t="s">
        <v>30</v>
      </c>
      <c r="R2548" s="2" t="s">
        <v>30</v>
      </c>
      <c r="S2548" s="2"/>
      <c r="T2548" s="3"/>
      <c r="U2548" s="2"/>
      <c r="V2548" s="2"/>
      <c r="W2548" s="2" t="s">
        <v>1375</v>
      </c>
      <c r="X2548" s="2" t="s">
        <v>91</v>
      </c>
      <c r="Y2548" s="2" t="s">
        <v>1376</v>
      </c>
      <c r="Z2548" s="2" t="s">
        <v>92</v>
      </c>
      <c r="AA2548" s="2" t="s">
        <v>90</v>
      </c>
      <c r="AB2548" s="2"/>
      <c r="AC2548" s="2" t="s">
        <v>114</v>
      </c>
      <c r="AD2548" s="2">
        <v>1</v>
      </c>
      <c r="AE2548" s="2" t="s">
        <v>212</v>
      </c>
      <c r="AF2548" s="2" t="s">
        <v>213</v>
      </c>
      <c r="AG2548" s="2" t="s">
        <v>103</v>
      </c>
      <c r="AH2548" s="2" t="s">
        <v>214</v>
      </c>
      <c r="AI2548" s="2" t="s">
        <v>215</v>
      </c>
      <c r="AJ2548" s="2" t="s">
        <v>231</v>
      </c>
      <c r="AK2548" s="2" t="s">
        <v>207</v>
      </c>
      <c r="AL2548" s="2" t="s">
        <v>207</v>
      </c>
      <c r="AM2548" s="2" t="s">
        <v>870</v>
      </c>
      <c r="AN2548" s="2"/>
      <c r="AO2548" s="22">
        <v>0</v>
      </c>
      <c r="AP2548" s="22">
        <v>0</v>
      </c>
      <c r="AQ2548" s="22">
        <v>0</v>
      </c>
      <c r="AR2548" s="22">
        <v>0</v>
      </c>
      <c r="AS2548" s="25">
        <v>36250</v>
      </c>
      <c r="AT2548" s="25">
        <v>0</v>
      </c>
      <c r="AU2548" s="25">
        <v>36800</v>
      </c>
      <c r="AV2548" s="25">
        <v>0</v>
      </c>
      <c r="AW2548" s="25">
        <v>36250</v>
      </c>
      <c r="AX2548" s="25">
        <v>36800</v>
      </c>
      <c r="AY2548" s="25">
        <v>550</v>
      </c>
    </row>
    <row r="2549" spans="2:51">
      <c r="B2549" s="5" t="s">
        <v>18</v>
      </c>
      <c r="C2549" s="2" t="s">
        <v>99</v>
      </c>
      <c r="D2549" s="2" t="s">
        <v>100</v>
      </c>
      <c r="E2549" s="2"/>
      <c r="F2549" s="2"/>
      <c r="G2549" s="3">
        <v>46262</v>
      </c>
      <c r="H2549" s="2" t="s">
        <v>10614</v>
      </c>
      <c r="I2549" s="3">
        <v>46262</v>
      </c>
      <c r="J2549" s="2" t="s">
        <v>10615</v>
      </c>
      <c r="K2549" s="2"/>
      <c r="L2549" s="2"/>
      <c r="M2549" s="2" t="s">
        <v>90</v>
      </c>
      <c r="N2549" s="3"/>
      <c r="O2549" s="2"/>
      <c r="P2549" s="2"/>
      <c r="Q2549" s="2" t="s">
        <v>30</v>
      </c>
      <c r="R2549" s="2" t="s">
        <v>30</v>
      </c>
      <c r="S2549" s="2"/>
      <c r="T2549" s="3"/>
      <c r="U2549" s="2"/>
      <c r="V2549" s="2"/>
      <c r="W2549" s="2" t="s">
        <v>1057</v>
      </c>
      <c r="X2549" s="2" t="s">
        <v>91</v>
      </c>
      <c r="Y2549" s="2" t="s">
        <v>1058</v>
      </c>
      <c r="Z2549" s="2" t="s">
        <v>149</v>
      </c>
      <c r="AA2549" s="2" t="s">
        <v>90</v>
      </c>
      <c r="AB2549" s="2"/>
      <c r="AC2549" s="2" t="s">
        <v>114</v>
      </c>
      <c r="AD2549" s="2">
        <v>1</v>
      </c>
      <c r="AE2549" s="2" t="s">
        <v>212</v>
      </c>
      <c r="AF2549" s="2" t="s">
        <v>213</v>
      </c>
      <c r="AG2549" s="2" t="s">
        <v>103</v>
      </c>
      <c r="AH2549" s="2" t="s">
        <v>214</v>
      </c>
      <c r="AI2549" s="2" t="s">
        <v>215</v>
      </c>
      <c r="AJ2549" s="2" t="s">
        <v>123</v>
      </c>
      <c r="AK2549" s="2" t="s">
        <v>13</v>
      </c>
      <c r="AL2549" s="2" t="s">
        <v>13</v>
      </c>
      <c r="AM2549" s="2" t="s">
        <v>10616</v>
      </c>
      <c r="AN2549" s="2"/>
      <c r="AO2549" s="22">
        <v>0</v>
      </c>
      <c r="AP2549" s="22">
        <v>552</v>
      </c>
      <c r="AQ2549" s="22">
        <v>831</v>
      </c>
      <c r="AR2549" s="22">
        <v>279</v>
      </c>
      <c r="AS2549" s="25">
        <v>34588.160000000003</v>
      </c>
      <c r="AT2549" s="25">
        <v>63.17</v>
      </c>
      <c r="AU2549" s="25">
        <v>38000</v>
      </c>
      <c r="AV2549" s="25">
        <v>0</v>
      </c>
      <c r="AW2549" s="25">
        <v>34524.99</v>
      </c>
      <c r="AX2549" s="25">
        <v>38000</v>
      </c>
      <c r="AY2549" s="25">
        <v>3475.01</v>
      </c>
    </row>
    <row r="2550" spans="2:51">
      <c r="B2550" s="5" t="s">
        <v>18</v>
      </c>
      <c r="C2550" s="2" t="s">
        <v>99</v>
      </c>
      <c r="D2550" s="2" t="s">
        <v>100</v>
      </c>
      <c r="E2550" s="2"/>
      <c r="F2550" s="2"/>
      <c r="G2550" s="3">
        <v>46262</v>
      </c>
      <c r="H2550" s="2" t="s">
        <v>10617</v>
      </c>
      <c r="I2550" s="3">
        <v>46262</v>
      </c>
      <c r="J2550" s="2" t="s">
        <v>10618</v>
      </c>
      <c r="K2550" s="2"/>
      <c r="L2550" s="2"/>
      <c r="M2550" s="2" t="s">
        <v>90</v>
      </c>
      <c r="N2550" s="3"/>
      <c r="O2550" s="2"/>
      <c r="P2550" s="2"/>
      <c r="Q2550" s="2" t="s">
        <v>30</v>
      </c>
      <c r="R2550" s="2" t="s">
        <v>30</v>
      </c>
      <c r="S2550" s="2"/>
      <c r="T2550" s="3"/>
      <c r="U2550" s="2"/>
      <c r="V2550" s="2"/>
      <c r="W2550" s="2" t="s">
        <v>1101</v>
      </c>
      <c r="X2550" s="2" t="s">
        <v>91</v>
      </c>
      <c r="Y2550" s="2" t="s">
        <v>1102</v>
      </c>
      <c r="Z2550" s="2" t="s">
        <v>149</v>
      </c>
      <c r="AA2550" s="2" t="s">
        <v>90</v>
      </c>
      <c r="AB2550" s="2"/>
      <c r="AC2550" s="2" t="s">
        <v>114</v>
      </c>
      <c r="AD2550" s="2">
        <v>1</v>
      </c>
      <c r="AE2550" s="2" t="s">
        <v>212</v>
      </c>
      <c r="AF2550" s="2" t="s">
        <v>213</v>
      </c>
      <c r="AG2550" s="2" t="s">
        <v>103</v>
      </c>
      <c r="AH2550" s="2" t="s">
        <v>214</v>
      </c>
      <c r="AI2550" s="2" t="s">
        <v>215</v>
      </c>
      <c r="AJ2550" s="2" t="s">
        <v>164</v>
      </c>
      <c r="AK2550" s="2" t="s">
        <v>165</v>
      </c>
      <c r="AL2550" s="2" t="s">
        <v>165</v>
      </c>
      <c r="AM2550" s="2" t="s">
        <v>166</v>
      </c>
      <c r="AN2550" s="2"/>
      <c r="AO2550" s="22">
        <v>0</v>
      </c>
      <c r="AP2550" s="22">
        <v>829</v>
      </c>
      <c r="AQ2550" s="22">
        <v>963</v>
      </c>
      <c r="AR2550" s="22">
        <v>134</v>
      </c>
      <c r="AS2550" s="25">
        <v>43814.38</v>
      </c>
      <c r="AT2550" s="25">
        <v>406.62</v>
      </c>
      <c r="AU2550" s="25">
        <v>41500</v>
      </c>
      <c r="AV2550" s="25">
        <v>0</v>
      </c>
      <c r="AW2550" s="25">
        <v>43407.76</v>
      </c>
      <c r="AX2550" s="25">
        <v>41500</v>
      </c>
      <c r="AY2550" s="25">
        <v>-1907.76</v>
      </c>
    </row>
    <row r="2551" spans="2:51" hidden="1">
      <c r="B2551" s="5" t="s">
        <v>18</v>
      </c>
      <c r="C2551" s="2" t="s">
        <v>99</v>
      </c>
      <c r="D2551" s="2" t="s">
        <v>100</v>
      </c>
      <c r="E2551" s="2"/>
      <c r="F2551" s="2"/>
      <c r="G2551" s="3">
        <v>46262</v>
      </c>
      <c r="H2551" s="2" t="s">
        <v>10619</v>
      </c>
      <c r="I2551" s="3">
        <v>46262</v>
      </c>
      <c r="J2551" s="2" t="s">
        <v>10620</v>
      </c>
      <c r="K2551" s="2"/>
      <c r="L2551" s="2"/>
      <c r="M2551" s="2" t="s">
        <v>90</v>
      </c>
      <c r="N2551" s="3"/>
      <c r="O2551" s="2"/>
      <c r="P2551" s="2"/>
      <c r="Q2551" s="2" t="s">
        <v>26</v>
      </c>
      <c r="R2551" s="2" t="s">
        <v>26</v>
      </c>
      <c r="S2551" s="2"/>
      <c r="T2551" s="3"/>
      <c r="U2551" s="2"/>
      <c r="V2551" s="2"/>
      <c r="W2551" s="2" t="s">
        <v>5267</v>
      </c>
      <c r="X2551" s="2" t="s">
        <v>91</v>
      </c>
      <c r="Y2551" s="2" t="s">
        <v>519</v>
      </c>
      <c r="Z2551" s="2" t="s">
        <v>92</v>
      </c>
      <c r="AA2551" s="2" t="s">
        <v>90</v>
      </c>
      <c r="AB2551" s="2"/>
      <c r="AC2551" s="2" t="s">
        <v>93</v>
      </c>
      <c r="AD2551" s="2">
        <v>1</v>
      </c>
      <c r="AE2551" s="2" t="s">
        <v>692</v>
      </c>
      <c r="AF2551" s="2" t="s">
        <v>693</v>
      </c>
      <c r="AG2551" s="2" t="s">
        <v>103</v>
      </c>
      <c r="AH2551" s="2" t="s">
        <v>2</v>
      </c>
      <c r="AI2551" s="2" t="s">
        <v>699</v>
      </c>
      <c r="AJ2551" s="2" t="s">
        <v>138</v>
      </c>
      <c r="AK2551" s="2" t="s">
        <v>103</v>
      </c>
      <c r="AL2551" s="2" t="s">
        <v>103</v>
      </c>
      <c r="AM2551" s="2" t="s">
        <v>169</v>
      </c>
      <c r="AN2551" s="2" t="s">
        <v>10621</v>
      </c>
      <c r="AO2551" s="22">
        <v>0</v>
      </c>
      <c r="AP2551" s="22">
        <v>0</v>
      </c>
      <c r="AQ2551" s="22">
        <v>0</v>
      </c>
      <c r="AR2551" s="22">
        <v>0</v>
      </c>
      <c r="AS2551" s="25">
        <v>9250</v>
      </c>
      <c r="AT2551" s="25">
        <v>0</v>
      </c>
      <c r="AU2551" s="25">
        <v>9615</v>
      </c>
      <c r="AV2551" s="25">
        <v>0</v>
      </c>
      <c r="AW2551" s="25">
        <v>9250</v>
      </c>
      <c r="AX2551" s="25">
        <v>9615</v>
      </c>
      <c r="AY2551" s="25">
        <v>365</v>
      </c>
    </row>
    <row r="2552" spans="2:51" hidden="1">
      <c r="B2552" s="5" t="s">
        <v>18</v>
      </c>
      <c r="C2552" s="2" t="s">
        <v>99</v>
      </c>
      <c r="D2552" s="2" t="s">
        <v>100</v>
      </c>
      <c r="E2552" s="2"/>
      <c r="F2552" s="2"/>
      <c r="G2552" s="3">
        <v>46262</v>
      </c>
      <c r="H2552" s="2" t="s">
        <v>10622</v>
      </c>
      <c r="I2552" s="3">
        <v>46262</v>
      </c>
      <c r="J2552" s="2" t="s">
        <v>10623</v>
      </c>
      <c r="K2552" s="2"/>
      <c r="L2552" s="2"/>
      <c r="M2552" s="2" t="s">
        <v>90</v>
      </c>
      <c r="N2552" s="3"/>
      <c r="O2552" s="2"/>
      <c r="P2552" s="2"/>
      <c r="Q2552" s="2" t="s">
        <v>26</v>
      </c>
      <c r="R2552" s="2" t="s">
        <v>26</v>
      </c>
      <c r="S2552" s="2"/>
      <c r="T2552" s="3"/>
      <c r="U2552" s="2"/>
      <c r="V2552" s="2"/>
      <c r="W2552" s="2" t="s">
        <v>601</v>
      </c>
      <c r="X2552" s="2" t="s">
        <v>101</v>
      </c>
      <c r="Y2552" s="2" t="s">
        <v>494</v>
      </c>
      <c r="Z2552" s="2" t="s">
        <v>92</v>
      </c>
      <c r="AA2552" s="2" t="s">
        <v>90</v>
      </c>
      <c r="AB2552" s="2"/>
      <c r="AC2552" s="2" t="s">
        <v>93</v>
      </c>
      <c r="AD2552" s="2">
        <v>1</v>
      </c>
      <c r="AE2552" s="2" t="s">
        <v>692</v>
      </c>
      <c r="AF2552" s="2" t="s">
        <v>693</v>
      </c>
      <c r="AG2552" s="2" t="s">
        <v>103</v>
      </c>
      <c r="AH2552" s="2" t="s">
        <v>2</v>
      </c>
      <c r="AI2552" s="2" t="s">
        <v>699</v>
      </c>
      <c r="AJ2552" s="2" t="s">
        <v>138</v>
      </c>
      <c r="AK2552" s="2" t="s">
        <v>103</v>
      </c>
      <c r="AL2552" s="2" t="s">
        <v>103</v>
      </c>
      <c r="AM2552" s="2" t="s">
        <v>169</v>
      </c>
      <c r="AN2552" s="2" t="s">
        <v>10624</v>
      </c>
      <c r="AO2552" s="22">
        <v>0</v>
      </c>
      <c r="AP2552" s="22">
        <v>0</v>
      </c>
      <c r="AQ2552" s="22">
        <v>0</v>
      </c>
      <c r="AR2552" s="22">
        <v>0</v>
      </c>
      <c r="AS2552" s="25">
        <v>5500</v>
      </c>
      <c r="AT2552" s="25">
        <v>0</v>
      </c>
      <c r="AU2552" s="25">
        <v>6185</v>
      </c>
      <c r="AV2552" s="25">
        <v>0</v>
      </c>
      <c r="AW2552" s="25">
        <v>5500</v>
      </c>
      <c r="AX2552" s="25">
        <v>6185</v>
      </c>
      <c r="AY2552" s="25">
        <v>685</v>
      </c>
    </row>
    <row r="2553" spans="2:51" hidden="1">
      <c r="B2553" s="5" t="s">
        <v>20</v>
      </c>
      <c r="C2553" s="2" t="s">
        <v>144</v>
      </c>
      <c r="D2553" s="2"/>
      <c r="E2553" s="2"/>
      <c r="F2553" s="2"/>
      <c r="G2553" s="3">
        <v>46262</v>
      </c>
      <c r="H2553" s="2" t="s">
        <v>10625</v>
      </c>
      <c r="I2553" s="3">
        <v>46262</v>
      </c>
      <c r="J2553" s="2" t="s">
        <v>10626</v>
      </c>
      <c r="K2553" s="2"/>
      <c r="L2553" s="2"/>
      <c r="M2553" s="2" t="s">
        <v>90</v>
      </c>
      <c r="N2553" s="3"/>
      <c r="O2553" s="2"/>
      <c r="P2553" s="2"/>
      <c r="Q2553" s="2" t="s">
        <v>26</v>
      </c>
      <c r="R2553" s="2" t="s">
        <v>26</v>
      </c>
      <c r="S2553" s="2" t="s">
        <v>26</v>
      </c>
      <c r="T2553" s="3">
        <v>46262</v>
      </c>
      <c r="U2553" s="2" t="s">
        <v>10627</v>
      </c>
      <c r="V2553" s="2" t="s">
        <v>10628</v>
      </c>
      <c r="W2553" s="2" t="s">
        <v>6425</v>
      </c>
      <c r="X2553" s="2" t="s">
        <v>113</v>
      </c>
      <c r="Y2553" s="2" t="s">
        <v>38</v>
      </c>
      <c r="Z2553" s="2" t="s">
        <v>92</v>
      </c>
      <c r="AA2553" s="2" t="s">
        <v>90</v>
      </c>
      <c r="AB2553" s="2"/>
      <c r="AC2553" s="2" t="s">
        <v>93</v>
      </c>
      <c r="AD2553" s="2">
        <v>1</v>
      </c>
      <c r="AE2553" s="2" t="s">
        <v>145</v>
      </c>
      <c r="AF2553" s="2" t="s">
        <v>146</v>
      </c>
      <c r="AG2553" s="2" t="s">
        <v>103</v>
      </c>
      <c r="AH2553" s="2" t="s">
        <v>2</v>
      </c>
      <c r="AI2553" s="2" t="s">
        <v>147</v>
      </c>
      <c r="AJ2553" s="2" t="s">
        <v>1234</v>
      </c>
      <c r="AK2553" s="2" t="s">
        <v>1235</v>
      </c>
      <c r="AL2553" s="2" t="s">
        <v>103</v>
      </c>
      <c r="AM2553" s="2" t="s">
        <v>2</v>
      </c>
      <c r="AN2553" s="2" t="s">
        <v>1236</v>
      </c>
      <c r="AO2553" s="22">
        <v>0</v>
      </c>
      <c r="AP2553" s="22">
        <v>0</v>
      </c>
      <c r="AQ2553" s="22">
        <v>0</v>
      </c>
      <c r="AR2553" s="22">
        <v>0</v>
      </c>
      <c r="AS2553" s="25">
        <v>17700</v>
      </c>
      <c r="AT2553" s="25">
        <v>0</v>
      </c>
      <c r="AU2553" s="25">
        <v>24141</v>
      </c>
      <c r="AV2553" s="25">
        <v>0</v>
      </c>
      <c r="AW2553" s="25">
        <v>17700</v>
      </c>
      <c r="AX2553" s="25">
        <v>24141</v>
      </c>
      <c r="AY2553" s="25">
        <v>6441</v>
      </c>
    </row>
    <row r="2554" spans="2:51" hidden="1">
      <c r="B2554" s="5" t="s">
        <v>20</v>
      </c>
      <c r="C2554" s="2" t="s">
        <v>144</v>
      </c>
      <c r="D2554" s="2"/>
      <c r="E2554" s="2"/>
      <c r="F2554" s="2"/>
      <c r="G2554" s="3">
        <v>46262</v>
      </c>
      <c r="H2554" s="2" t="s">
        <v>10629</v>
      </c>
      <c r="I2554" s="3">
        <v>46262</v>
      </c>
      <c r="J2554" s="2" t="s">
        <v>10630</v>
      </c>
      <c r="K2554" s="2"/>
      <c r="L2554" s="2"/>
      <c r="M2554" s="2" t="s">
        <v>90</v>
      </c>
      <c r="N2554" s="3"/>
      <c r="O2554" s="2"/>
      <c r="P2554" s="2"/>
      <c r="Q2554" s="2" t="s">
        <v>26</v>
      </c>
      <c r="R2554" s="2" t="s">
        <v>26</v>
      </c>
      <c r="S2554" s="2" t="s">
        <v>26</v>
      </c>
      <c r="T2554" s="3">
        <v>46262</v>
      </c>
      <c r="U2554" s="2" t="s">
        <v>10631</v>
      </c>
      <c r="V2554" s="2" t="s">
        <v>10632</v>
      </c>
      <c r="W2554" s="2" t="s">
        <v>10633</v>
      </c>
      <c r="X2554" s="2" t="s">
        <v>113</v>
      </c>
      <c r="Y2554" s="2" t="s">
        <v>38</v>
      </c>
      <c r="Z2554" s="2" t="s">
        <v>92</v>
      </c>
      <c r="AA2554" s="2" t="s">
        <v>90</v>
      </c>
      <c r="AB2554" s="2"/>
      <c r="AC2554" s="2" t="s">
        <v>93</v>
      </c>
      <c r="AD2554" s="2">
        <v>1</v>
      </c>
      <c r="AE2554" s="2" t="s">
        <v>145</v>
      </c>
      <c r="AF2554" s="2" t="s">
        <v>146</v>
      </c>
      <c r="AG2554" s="2" t="s">
        <v>103</v>
      </c>
      <c r="AH2554" s="2" t="s">
        <v>2</v>
      </c>
      <c r="AI2554" s="2" t="s">
        <v>147</v>
      </c>
      <c r="AJ2554" s="2" t="s">
        <v>1234</v>
      </c>
      <c r="AK2554" s="2" t="s">
        <v>1235</v>
      </c>
      <c r="AL2554" s="2" t="s">
        <v>103</v>
      </c>
      <c r="AM2554" s="2" t="s">
        <v>2</v>
      </c>
      <c r="AN2554" s="2" t="s">
        <v>1237</v>
      </c>
      <c r="AO2554" s="22">
        <v>0</v>
      </c>
      <c r="AP2554" s="22">
        <v>0</v>
      </c>
      <c r="AQ2554" s="22">
        <v>0</v>
      </c>
      <c r="AR2554" s="22">
        <v>0</v>
      </c>
      <c r="AS2554" s="25">
        <v>17700</v>
      </c>
      <c r="AT2554" s="25">
        <v>0</v>
      </c>
      <c r="AU2554" s="25">
        <v>24141</v>
      </c>
      <c r="AV2554" s="25">
        <v>0</v>
      </c>
      <c r="AW2554" s="25">
        <v>17700</v>
      </c>
      <c r="AX2554" s="25">
        <v>24141</v>
      </c>
      <c r="AY2554" s="25">
        <v>6441</v>
      </c>
    </row>
    <row r="2555" spans="2:51" hidden="1">
      <c r="B2555" s="5" t="s">
        <v>20</v>
      </c>
      <c r="C2555" s="2" t="s">
        <v>144</v>
      </c>
      <c r="D2555" s="2"/>
      <c r="E2555" s="2"/>
      <c r="F2555" s="2"/>
      <c r="G2555" s="3">
        <v>46262</v>
      </c>
      <c r="H2555" s="2" t="s">
        <v>10634</v>
      </c>
      <c r="I2555" s="3">
        <v>46262</v>
      </c>
      <c r="J2555" s="2" t="s">
        <v>10635</v>
      </c>
      <c r="K2555" s="2"/>
      <c r="L2555" s="2"/>
      <c r="M2555" s="2" t="s">
        <v>90</v>
      </c>
      <c r="N2555" s="3"/>
      <c r="O2555" s="2"/>
      <c r="P2555" s="2"/>
      <c r="Q2555" s="2" t="s">
        <v>28</v>
      </c>
      <c r="R2555" s="2" t="s">
        <v>28</v>
      </c>
      <c r="S2555" s="2" t="s">
        <v>28</v>
      </c>
      <c r="T2555" s="3">
        <v>46262</v>
      </c>
      <c r="U2555" s="2" t="s">
        <v>10636</v>
      </c>
      <c r="V2555" s="2" t="s">
        <v>10637</v>
      </c>
      <c r="W2555" s="2" t="s">
        <v>977</v>
      </c>
      <c r="X2555" s="2" t="s">
        <v>113</v>
      </c>
      <c r="Y2555" s="2" t="s">
        <v>221</v>
      </c>
      <c r="Z2555" s="2" t="s">
        <v>92</v>
      </c>
      <c r="AA2555" s="2" t="s">
        <v>90</v>
      </c>
      <c r="AB2555" s="2"/>
      <c r="AC2555" s="2" t="s">
        <v>114</v>
      </c>
      <c r="AD2555" s="2">
        <v>1</v>
      </c>
      <c r="AE2555" s="2" t="s">
        <v>217</v>
      </c>
      <c r="AF2555" s="2" t="s">
        <v>218</v>
      </c>
      <c r="AG2555" s="2" t="s">
        <v>129</v>
      </c>
      <c r="AH2555" s="2" t="s">
        <v>219</v>
      </c>
      <c r="AI2555" s="2" t="s">
        <v>220</v>
      </c>
      <c r="AJ2555" s="2" t="s">
        <v>266</v>
      </c>
      <c r="AK2555" s="2" t="s">
        <v>267</v>
      </c>
      <c r="AL2555" s="2" t="s">
        <v>126</v>
      </c>
      <c r="AM2555" s="2" t="s">
        <v>132</v>
      </c>
      <c r="AN2555" s="2" t="s">
        <v>324</v>
      </c>
      <c r="AO2555" s="22">
        <v>0</v>
      </c>
      <c r="AP2555" s="22">
        <v>0</v>
      </c>
      <c r="AQ2555" s="22">
        <v>0</v>
      </c>
      <c r="AR2555" s="22">
        <v>0</v>
      </c>
      <c r="AS2555" s="25">
        <v>13657</v>
      </c>
      <c r="AT2555" s="25">
        <v>0</v>
      </c>
      <c r="AU2555" s="25">
        <v>16044</v>
      </c>
      <c r="AV2555" s="25">
        <v>0</v>
      </c>
      <c r="AW2555" s="25">
        <v>13657</v>
      </c>
      <c r="AX2555" s="25">
        <v>16044</v>
      </c>
      <c r="AY2555" s="25">
        <v>2387</v>
      </c>
    </row>
    <row r="2556" spans="2:51" hidden="1">
      <c r="B2556" s="5" t="s">
        <v>20</v>
      </c>
      <c r="C2556" s="2" t="s">
        <v>144</v>
      </c>
      <c r="D2556" s="2"/>
      <c r="E2556" s="2"/>
      <c r="F2556" s="2"/>
      <c r="G2556" s="3">
        <v>46262</v>
      </c>
      <c r="H2556" s="2" t="s">
        <v>10638</v>
      </c>
      <c r="I2556" s="3">
        <v>46262</v>
      </c>
      <c r="J2556" s="2" t="s">
        <v>10639</v>
      </c>
      <c r="K2556" s="2"/>
      <c r="L2556" s="2"/>
      <c r="M2556" s="2" t="s">
        <v>90</v>
      </c>
      <c r="N2556" s="3"/>
      <c r="O2556" s="2"/>
      <c r="P2556" s="2"/>
      <c r="Q2556" s="2" t="s">
        <v>27</v>
      </c>
      <c r="R2556" s="2" t="s">
        <v>27</v>
      </c>
      <c r="S2556" s="2" t="s">
        <v>27</v>
      </c>
      <c r="T2556" s="3">
        <v>46262</v>
      </c>
      <c r="U2556" s="2" t="s">
        <v>10640</v>
      </c>
      <c r="V2556" s="2" t="s">
        <v>10641</v>
      </c>
      <c r="W2556" s="2" t="s">
        <v>776</v>
      </c>
      <c r="X2556" s="2" t="s">
        <v>113</v>
      </c>
      <c r="Y2556" s="2" t="s">
        <v>221</v>
      </c>
      <c r="Z2556" s="2" t="s">
        <v>92</v>
      </c>
      <c r="AA2556" s="2" t="s">
        <v>90</v>
      </c>
      <c r="AB2556" s="2"/>
      <c r="AC2556" s="2" t="s">
        <v>114</v>
      </c>
      <c r="AD2556" s="2">
        <v>1</v>
      </c>
      <c r="AE2556" s="2" t="s">
        <v>217</v>
      </c>
      <c r="AF2556" s="2" t="s">
        <v>218</v>
      </c>
      <c r="AG2556" s="2" t="s">
        <v>129</v>
      </c>
      <c r="AH2556" s="2" t="s">
        <v>219</v>
      </c>
      <c r="AI2556" s="2" t="s">
        <v>220</v>
      </c>
      <c r="AJ2556" s="2" t="s">
        <v>352</v>
      </c>
      <c r="AK2556" s="2" t="s">
        <v>352</v>
      </c>
      <c r="AL2556" s="2" t="s">
        <v>103</v>
      </c>
      <c r="AM2556" s="2"/>
      <c r="AN2556" s="2"/>
      <c r="AO2556" s="22">
        <v>0</v>
      </c>
      <c r="AP2556" s="22">
        <v>0</v>
      </c>
      <c r="AQ2556" s="22">
        <v>0</v>
      </c>
      <c r="AR2556" s="22">
        <v>0</v>
      </c>
      <c r="AS2556" s="25">
        <v>8770</v>
      </c>
      <c r="AT2556" s="25">
        <v>0</v>
      </c>
      <c r="AU2556" s="25">
        <v>10504</v>
      </c>
      <c r="AV2556" s="25">
        <v>0</v>
      </c>
      <c r="AW2556" s="25">
        <v>8770</v>
      </c>
      <c r="AX2556" s="25">
        <v>10504</v>
      </c>
      <c r="AY2556" s="25">
        <v>1734</v>
      </c>
    </row>
    <row r="2557" spans="2:51" hidden="1">
      <c r="B2557" s="5" t="s">
        <v>20</v>
      </c>
      <c r="C2557" s="2" t="s">
        <v>144</v>
      </c>
      <c r="D2557" s="2"/>
      <c r="E2557" s="2"/>
      <c r="F2557" s="2"/>
      <c r="G2557" s="3">
        <v>46262</v>
      </c>
      <c r="H2557" s="2" t="s">
        <v>10642</v>
      </c>
      <c r="I2557" s="3">
        <v>46262</v>
      </c>
      <c r="J2557" s="2" t="s">
        <v>10643</v>
      </c>
      <c r="K2557" s="2"/>
      <c r="L2557" s="2"/>
      <c r="M2557" s="2" t="s">
        <v>90</v>
      </c>
      <c r="N2557" s="3"/>
      <c r="O2557" s="2"/>
      <c r="P2557" s="2"/>
      <c r="Q2557" s="2" t="s">
        <v>33</v>
      </c>
      <c r="R2557" s="2" t="s">
        <v>33</v>
      </c>
      <c r="S2557" s="2" t="s">
        <v>33</v>
      </c>
      <c r="T2557" s="3">
        <v>46262</v>
      </c>
      <c r="U2557" s="2" t="s">
        <v>10644</v>
      </c>
      <c r="V2557" s="2" t="s">
        <v>10645</v>
      </c>
      <c r="W2557" s="2" t="s">
        <v>1003</v>
      </c>
      <c r="X2557" s="2" t="s">
        <v>113</v>
      </c>
      <c r="Y2557" s="2" t="s">
        <v>814</v>
      </c>
      <c r="Z2557" s="2" t="s">
        <v>92</v>
      </c>
      <c r="AA2557" s="2" t="s">
        <v>90</v>
      </c>
      <c r="AB2557" s="2"/>
      <c r="AC2557" s="2" t="s">
        <v>93</v>
      </c>
      <c r="AD2557" s="2">
        <v>1</v>
      </c>
      <c r="AE2557" s="2" t="s">
        <v>122</v>
      </c>
      <c r="AF2557" s="2" t="s">
        <v>122</v>
      </c>
      <c r="AG2557" s="2" t="s">
        <v>103</v>
      </c>
      <c r="AH2557" s="2" t="s">
        <v>122</v>
      </c>
      <c r="AI2557" s="2"/>
      <c r="AJ2557" s="2" t="s">
        <v>325</v>
      </c>
      <c r="AK2557" s="2" t="s">
        <v>325</v>
      </c>
      <c r="AL2557" s="2" t="s">
        <v>103</v>
      </c>
      <c r="AM2557" s="2" t="s">
        <v>148</v>
      </c>
      <c r="AN2557" s="2"/>
      <c r="AO2557" s="22">
        <v>0</v>
      </c>
      <c r="AP2557" s="22">
        <v>0</v>
      </c>
      <c r="AQ2557" s="22">
        <v>0</v>
      </c>
      <c r="AR2557" s="22">
        <v>0</v>
      </c>
      <c r="AS2557" s="25">
        <v>10000</v>
      </c>
      <c r="AT2557" s="25">
        <v>0</v>
      </c>
      <c r="AU2557" s="25">
        <v>13857</v>
      </c>
      <c r="AV2557" s="25">
        <v>0</v>
      </c>
      <c r="AW2557" s="25">
        <v>10000</v>
      </c>
      <c r="AX2557" s="25">
        <v>13857</v>
      </c>
      <c r="AY2557" s="25">
        <v>3857</v>
      </c>
    </row>
    <row r="2558" spans="2:51" hidden="1">
      <c r="B2558" s="5" t="s">
        <v>20</v>
      </c>
      <c r="C2558" s="2" t="s">
        <v>144</v>
      </c>
      <c r="D2558" s="2"/>
      <c r="E2558" s="2"/>
      <c r="F2558" s="2"/>
      <c r="G2558" s="3">
        <v>46262</v>
      </c>
      <c r="H2558" s="2" t="s">
        <v>10646</v>
      </c>
      <c r="I2558" s="3">
        <v>46262</v>
      </c>
      <c r="J2558" s="2" t="s">
        <v>10647</v>
      </c>
      <c r="K2558" s="2"/>
      <c r="L2558" s="2"/>
      <c r="M2558" s="2" t="s">
        <v>90</v>
      </c>
      <c r="N2558" s="3"/>
      <c r="O2558" s="2"/>
      <c r="P2558" s="2"/>
      <c r="Q2558" s="2" t="s">
        <v>33</v>
      </c>
      <c r="R2558" s="2" t="s">
        <v>33</v>
      </c>
      <c r="S2558" s="2" t="s">
        <v>33</v>
      </c>
      <c r="T2558" s="3">
        <v>46262</v>
      </c>
      <c r="U2558" s="2" t="s">
        <v>10648</v>
      </c>
      <c r="V2558" s="2" t="s">
        <v>10649</v>
      </c>
      <c r="W2558" s="2" t="s">
        <v>586</v>
      </c>
      <c r="X2558" s="2" t="s">
        <v>113</v>
      </c>
      <c r="Y2558" s="2" t="s">
        <v>221</v>
      </c>
      <c r="Z2558" s="2" t="s">
        <v>92</v>
      </c>
      <c r="AA2558" s="2" t="s">
        <v>90</v>
      </c>
      <c r="AB2558" s="2"/>
      <c r="AC2558" s="2" t="s">
        <v>93</v>
      </c>
      <c r="AD2558" s="2">
        <v>1</v>
      </c>
      <c r="AE2558" s="2" t="s">
        <v>583</v>
      </c>
      <c r="AF2558" s="2" t="s">
        <v>583</v>
      </c>
      <c r="AG2558" s="2" t="s">
        <v>129</v>
      </c>
      <c r="AH2558" s="2" t="s">
        <v>150</v>
      </c>
      <c r="AI2558" s="2" t="s">
        <v>584</v>
      </c>
      <c r="AJ2558" s="2" t="s">
        <v>217</v>
      </c>
      <c r="AK2558" s="2" t="s">
        <v>218</v>
      </c>
      <c r="AL2558" s="2" t="s">
        <v>129</v>
      </c>
      <c r="AM2558" s="2" t="s">
        <v>219</v>
      </c>
      <c r="AN2558" s="2" t="s">
        <v>419</v>
      </c>
      <c r="AO2558" s="22">
        <v>0</v>
      </c>
      <c r="AP2558" s="22">
        <v>0</v>
      </c>
      <c r="AQ2558" s="22">
        <v>0</v>
      </c>
      <c r="AR2558" s="22">
        <v>0</v>
      </c>
      <c r="AS2558" s="25">
        <v>9638</v>
      </c>
      <c r="AT2558" s="25">
        <v>0</v>
      </c>
      <c r="AU2558" s="25">
        <v>11484</v>
      </c>
      <c r="AV2558" s="25">
        <v>0</v>
      </c>
      <c r="AW2558" s="25">
        <v>9638</v>
      </c>
      <c r="AX2558" s="25">
        <v>11484</v>
      </c>
      <c r="AY2558" s="25">
        <v>1846</v>
      </c>
    </row>
    <row r="2559" spans="2:51" hidden="1">
      <c r="B2559" s="5" t="s">
        <v>20</v>
      </c>
      <c r="C2559" s="2" t="s">
        <v>144</v>
      </c>
      <c r="D2559" s="2"/>
      <c r="E2559" s="2"/>
      <c r="F2559" s="2"/>
      <c r="G2559" s="3">
        <v>46262</v>
      </c>
      <c r="H2559" s="2" t="s">
        <v>10650</v>
      </c>
      <c r="I2559" s="3">
        <v>46262</v>
      </c>
      <c r="J2559" s="2" t="s">
        <v>10651</v>
      </c>
      <c r="K2559" s="2"/>
      <c r="L2559" s="2"/>
      <c r="M2559" s="2" t="s">
        <v>90</v>
      </c>
      <c r="N2559" s="3"/>
      <c r="O2559" s="2"/>
      <c r="P2559" s="2"/>
      <c r="Q2559" s="2" t="s">
        <v>25</v>
      </c>
      <c r="R2559" s="2" t="s">
        <v>25</v>
      </c>
      <c r="S2559" s="2" t="s">
        <v>25</v>
      </c>
      <c r="T2559" s="3">
        <v>46262</v>
      </c>
      <c r="U2559" s="2" t="s">
        <v>10652</v>
      </c>
      <c r="V2559" s="2" t="s">
        <v>10653</v>
      </c>
      <c r="W2559" s="2" t="s">
        <v>830</v>
      </c>
      <c r="X2559" s="2" t="s">
        <v>113</v>
      </c>
      <c r="Y2559" s="2" t="s">
        <v>221</v>
      </c>
      <c r="Z2559" s="2" t="s">
        <v>92</v>
      </c>
      <c r="AA2559" s="2" t="s">
        <v>90</v>
      </c>
      <c r="AB2559" s="2"/>
      <c r="AC2559" s="2" t="s">
        <v>114</v>
      </c>
      <c r="AD2559" s="2">
        <v>1</v>
      </c>
      <c r="AE2559" s="2" t="s">
        <v>258</v>
      </c>
      <c r="AF2559" s="2" t="s">
        <v>258</v>
      </c>
      <c r="AG2559" s="2" t="s">
        <v>129</v>
      </c>
      <c r="AH2559" s="2" t="s">
        <v>223</v>
      </c>
      <c r="AI2559" s="2"/>
      <c r="AJ2559" s="2" t="s">
        <v>127</v>
      </c>
      <c r="AK2559" s="2" t="s">
        <v>127</v>
      </c>
      <c r="AL2559" s="2" t="s">
        <v>126</v>
      </c>
      <c r="AM2559" s="2" t="s">
        <v>127</v>
      </c>
      <c r="AN2559" s="2"/>
      <c r="AO2559" s="22">
        <v>0</v>
      </c>
      <c r="AP2559" s="22">
        <v>0</v>
      </c>
      <c r="AQ2559" s="22">
        <v>0</v>
      </c>
      <c r="AR2559" s="22">
        <v>0</v>
      </c>
      <c r="AS2559" s="25">
        <v>110770</v>
      </c>
      <c r="AT2559" s="25">
        <v>0</v>
      </c>
      <c r="AU2559" s="25">
        <v>120000</v>
      </c>
      <c r="AV2559" s="25">
        <v>0</v>
      </c>
      <c r="AW2559" s="25">
        <v>110770</v>
      </c>
      <c r="AX2559" s="25">
        <v>120000</v>
      </c>
      <c r="AY2559" s="25">
        <v>9230</v>
      </c>
    </row>
    <row r="2560" spans="2:51" hidden="1">
      <c r="B2560" s="5" t="s">
        <v>20</v>
      </c>
      <c r="C2560" s="2" t="s">
        <v>144</v>
      </c>
      <c r="D2560" s="2" t="s">
        <v>100</v>
      </c>
      <c r="E2560" s="2"/>
      <c r="F2560" s="2"/>
      <c r="G2560" s="3">
        <v>46262</v>
      </c>
      <c r="H2560" s="2" t="s">
        <v>10654</v>
      </c>
      <c r="I2560" s="3">
        <v>46262</v>
      </c>
      <c r="J2560" s="2" t="s">
        <v>10655</v>
      </c>
      <c r="K2560" s="2"/>
      <c r="L2560" s="2"/>
      <c r="M2560" s="2" t="s">
        <v>90</v>
      </c>
      <c r="N2560" s="3"/>
      <c r="O2560" s="2"/>
      <c r="P2560" s="2"/>
      <c r="Q2560" s="2" t="s">
        <v>29</v>
      </c>
      <c r="R2560" s="2" t="s">
        <v>29</v>
      </c>
      <c r="S2560" s="2" t="s">
        <v>29</v>
      </c>
      <c r="T2560" s="3">
        <v>46262</v>
      </c>
      <c r="U2560" s="2" t="s">
        <v>10656</v>
      </c>
      <c r="V2560" s="2" t="s">
        <v>10657</v>
      </c>
      <c r="W2560" s="2" t="s">
        <v>10658</v>
      </c>
      <c r="X2560" s="2" t="s">
        <v>113</v>
      </c>
      <c r="Y2560" s="2" t="s">
        <v>547</v>
      </c>
      <c r="Z2560" s="2" t="s">
        <v>92</v>
      </c>
      <c r="AA2560" s="2" t="s">
        <v>90</v>
      </c>
      <c r="AB2560" s="2"/>
      <c r="AC2560" s="2" t="s">
        <v>114</v>
      </c>
      <c r="AD2560" s="2">
        <v>1</v>
      </c>
      <c r="AE2560" s="2" t="s">
        <v>352</v>
      </c>
      <c r="AF2560" s="2" t="s">
        <v>352</v>
      </c>
      <c r="AG2560" s="2" t="s">
        <v>103</v>
      </c>
      <c r="AH2560" s="2"/>
      <c r="AI2560" s="2"/>
      <c r="AJ2560" s="2" t="s">
        <v>123</v>
      </c>
      <c r="AK2560" s="2" t="s">
        <v>13</v>
      </c>
      <c r="AL2560" s="2" t="s">
        <v>13</v>
      </c>
      <c r="AM2560" s="2" t="s">
        <v>124</v>
      </c>
      <c r="AN2560" s="2"/>
      <c r="AO2560" s="22">
        <v>0</v>
      </c>
      <c r="AP2560" s="22">
        <v>0</v>
      </c>
      <c r="AQ2560" s="22">
        <v>0</v>
      </c>
      <c r="AR2560" s="22">
        <v>0</v>
      </c>
      <c r="AS2560" s="25">
        <v>24000</v>
      </c>
      <c r="AT2560" s="25">
        <v>0</v>
      </c>
      <c r="AU2560" s="25">
        <v>26374</v>
      </c>
      <c r="AV2560" s="25">
        <v>0</v>
      </c>
      <c r="AW2560" s="25">
        <v>24000</v>
      </c>
      <c r="AX2560" s="25">
        <v>26374</v>
      </c>
      <c r="AY2560" s="25">
        <v>2374</v>
      </c>
    </row>
    <row r="2561" spans="2:51" hidden="1">
      <c r="B2561" s="5" t="s">
        <v>20</v>
      </c>
      <c r="C2561" s="2" t="s">
        <v>144</v>
      </c>
      <c r="D2561" s="2" t="s">
        <v>100</v>
      </c>
      <c r="E2561" s="2"/>
      <c r="F2561" s="2"/>
      <c r="G2561" s="3">
        <v>46262</v>
      </c>
      <c r="H2561" s="2" t="s">
        <v>10659</v>
      </c>
      <c r="I2561" s="3">
        <v>46262</v>
      </c>
      <c r="J2561" s="2" t="s">
        <v>10660</v>
      </c>
      <c r="K2561" s="2"/>
      <c r="L2561" s="2"/>
      <c r="M2561" s="2" t="s">
        <v>90</v>
      </c>
      <c r="N2561" s="3"/>
      <c r="O2561" s="2"/>
      <c r="P2561" s="2"/>
      <c r="Q2561" s="2" t="s">
        <v>28</v>
      </c>
      <c r="R2561" s="2" t="s">
        <v>28</v>
      </c>
      <c r="S2561" s="2" t="s">
        <v>28</v>
      </c>
      <c r="T2561" s="3">
        <v>46262</v>
      </c>
      <c r="U2561" s="2" t="s">
        <v>10661</v>
      </c>
      <c r="V2561" s="2" t="s">
        <v>10662</v>
      </c>
      <c r="W2561" s="2" t="s">
        <v>1074</v>
      </c>
      <c r="X2561" s="2" t="s">
        <v>113</v>
      </c>
      <c r="Y2561" s="2" t="s">
        <v>943</v>
      </c>
      <c r="Z2561" s="2" t="s">
        <v>92</v>
      </c>
      <c r="AA2561" s="2" t="s">
        <v>90</v>
      </c>
      <c r="AB2561" s="2"/>
      <c r="AC2561" s="2" t="s">
        <v>114</v>
      </c>
      <c r="AD2561" s="2">
        <v>1</v>
      </c>
      <c r="AE2561" s="2" t="s">
        <v>403</v>
      </c>
      <c r="AF2561" s="2" t="s">
        <v>403</v>
      </c>
      <c r="AG2561" s="2" t="s">
        <v>103</v>
      </c>
      <c r="AH2561" s="2" t="s">
        <v>7</v>
      </c>
      <c r="AI2561" s="2"/>
      <c r="AJ2561" s="2" t="s">
        <v>266</v>
      </c>
      <c r="AK2561" s="2" t="s">
        <v>267</v>
      </c>
      <c r="AL2561" s="2" t="s">
        <v>126</v>
      </c>
      <c r="AM2561" s="2" t="s">
        <v>132</v>
      </c>
      <c r="AN2561" s="2" t="s">
        <v>324</v>
      </c>
      <c r="AO2561" s="22">
        <v>0</v>
      </c>
      <c r="AP2561" s="22">
        <v>0</v>
      </c>
      <c r="AQ2561" s="22">
        <v>0</v>
      </c>
      <c r="AR2561" s="22">
        <v>0</v>
      </c>
      <c r="AS2561" s="25">
        <v>11400</v>
      </c>
      <c r="AT2561" s="25">
        <v>0</v>
      </c>
      <c r="AU2561" s="25">
        <v>18759</v>
      </c>
      <c r="AV2561" s="25">
        <v>0</v>
      </c>
      <c r="AW2561" s="25">
        <v>11400</v>
      </c>
      <c r="AX2561" s="25">
        <v>18759</v>
      </c>
      <c r="AY2561" s="25">
        <v>7359</v>
      </c>
    </row>
    <row r="2562" spans="2:51" hidden="1">
      <c r="B2562" s="5" t="s">
        <v>20</v>
      </c>
      <c r="C2562" s="2" t="s">
        <v>144</v>
      </c>
      <c r="D2562" s="2" t="s">
        <v>100</v>
      </c>
      <c r="E2562" s="2"/>
      <c r="F2562" s="2"/>
      <c r="G2562" s="3">
        <v>46262</v>
      </c>
      <c r="H2562" s="2" t="s">
        <v>10663</v>
      </c>
      <c r="I2562" s="3">
        <v>46262</v>
      </c>
      <c r="J2562" s="2" t="s">
        <v>10664</v>
      </c>
      <c r="K2562" s="2"/>
      <c r="L2562" s="2"/>
      <c r="M2562" s="2" t="s">
        <v>90</v>
      </c>
      <c r="N2562" s="3"/>
      <c r="O2562" s="2"/>
      <c r="P2562" s="2"/>
      <c r="Q2562" s="2" t="s">
        <v>29</v>
      </c>
      <c r="R2562" s="2" t="s">
        <v>29</v>
      </c>
      <c r="S2562" s="2" t="s">
        <v>29</v>
      </c>
      <c r="T2562" s="3">
        <v>46262</v>
      </c>
      <c r="U2562" s="2" t="s">
        <v>10665</v>
      </c>
      <c r="V2562" s="2" t="s">
        <v>10666</v>
      </c>
      <c r="W2562" s="2" t="s">
        <v>10667</v>
      </c>
      <c r="X2562" s="2" t="s">
        <v>113</v>
      </c>
      <c r="Y2562" s="2" t="s">
        <v>547</v>
      </c>
      <c r="Z2562" s="2" t="s">
        <v>92</v>
      </c>
      <c r="AA2562" s="2" t="s">
        <v>90</v>
      </c>
      <c r="AB2562" s="2"/>
      <c r="AC2562" s="2" t="s">
        <v>114</v>
      </c>
      <c r="AD2562" s="2">
        <v>1</v>
      </c>
      <c r="AE2562" s="2" t="s">
        <v>718</v>
      </c>
      <c r="AF2562" s="2" t="s">
        <v>718</v>
      </c>
      <c r="AG2562" s="2" t="s">
        <v>103</v>
      </c>
      <c r="AH2562" s="2"/>
      <c r="AI2562" s="2" t="s">
        <v>722</v>
      </c>
      <c r="AJ2562" s="2" t="s">
        <v>123</v>
      </c>
      <c r="AK2562" s="2" t="s">
        <v>13</v>
      </c>
      <c r="AL2562" s="2" t="s">
        <v>13</v>
      </c>
      <c r="AM2562" s="2" t="s">
        <v>124</v>
      </c>
      <c r="AN2562" s="2"/>
      <c r="AO2562" s="22">
        <v>0</v>
      </c>
      <c r="AP2562" s="22">
        <v>0</v>
      </c>
      <c r="AQ2562" s="22">
        <v>0</v>
      </c>
      <c r="AR2562" s="22">
        <v>0</v>
      </c>
      <c r="AS2562" s="25">
        <v>27000</v>
      </c>
      <c r="AT2562" s="25">
        <v>0</v>
      </c>
      <c r="AU2562" s="25">
        <v>35454</v>
      </c>
      <c r="AV2562" s="25">
        <v>0</v>
      </c>
      <c r="AW2562" s="25">
        <v>27000</v>
      </c>
      <c r="AX2562" s="25">
        <v>35454</v>
      </c>
      <c r="AY2562" s="25">
        <v>8454</v>
      </c>
    </row>
    <row r="2563" spans="2:51" hidden="1">
      <c r="B2563" s="5" t="s">
        <v>20</v>
      </c>
      <c r="C2563" s="2" t="s">
        <v>144</v>
      </c>
      <c r="D2563" s="2"/>
      <c r="E2563" s="2"/>
      <c r="F2563" s="2"/>
      <c r="G2563" s="3">
        <v>46262</v>
      </c>
      <c r="H2563" s="2" t="s">
        <v>10668</v>
      </c>
      <c r="I2563" s="3">
        <v>46262</v>
      </c>
      <c r="J2563" s="2" t="s">
        <v>10669</v>
      </c>
      <c r="K2563" s="2"/>
      <c r="L2563" s="2"/>
      <c r="M2563" s="2" t="s">
        <v>90</v>
      </c>
      <c r="N2563" s="3"/>
      <c r="O2563" s="2"/>
      <c r="P2563" s="2"/>
      <c r="Q2563" s="2" t="s">
        <v>486</v>
      </c>
      <c r="R2563" s="2" t="s">
        <v>486</v>
      </c>
      <c r="S2563" s="2" t="s">
        <v>486</v>
      </c>
      <c r="T2563" s="3">
        <v>46262</v>
      </c>
      <c r="U2563" s="2" t="s">
        <v>10670</v>
      </c>
      <c r="V2563" s="2" t="s">
        <v>10671</v>
      </c>
      <c r="W2563" s="2" t="s">
        <v>491</v>
      </c>
      <c r="X2563" s="2" t="s">
        <v>118</v>
      </c>
      <c r="Y2563" s="2" t="s">
        <v>519</v>
      </c>
      <c r="Z2563" s="2" t="s">
        <v>92</v>
      </c>
      <c r="AA2563" s="2" t="s">
        <v>90</v>
      </c>
      <c r="AB2563" s="2"/>
      <c r="AC2563" s="2" t="s">
        <v>93</v>
      </c>
      <c r="AD2563" s="2">
        <v>1</v>
      </c>
      <c r="AE2563" s="2" t="s">
        <v>597</v>
      </c>
      <c r="AF2563" s="2" t="s">
        <v>597</v>
      </c>
      <c r="AG2563" s="2" t="s">
        <v>103</v>
      </c>
      <c r="AH2563" s="2"/>
      <c r="AI2563" s="2"/>
      <c r="AJ2563" s="2" t="s">
        <v>102</v>
      </c>
      <c r="AK2563" s="2" t="s">
        <v>102</v>
      </c>
      <c r="AL2563" s="2" t="s">
        <v>103</v>
      </c>
      <c r="AM2563" s="2" t="s">
        <v>104</v>
      </c>
      <c r="AN2563" s="2"/>
      <c r="AO2563" s="22">
        <v>0</v>
      </c>
      <c r="AP2563" s="22">
        <v>0</v>
      </c>
      <c r="AQ2563" s="22">
        <v>0</v>
      </c>
      <c r="AR2563" s="22">
        <v>0</v>
      </c>
      <c r="AS2563" s="25">
        <v>12500</v>
      </c>
      <c r="AT2563" s="25">
        <v>0</v>
      </c>
      <c r="AU2563" s="25">
        <v>15412</v>
      </c>
      <c r="AV2563" s="25">
        <v>0</v>
      </c>
      <c r="AW2563" s="25">
        <v>12500</v>
      </c>
      <c r="AX2563" s="25">
        <v>15412</v>
      </c>
      <c r="AY2563" s="25">
        <v>2912</v>
      </c>
    </row>
    <row r="2564" spans="2:51" hidden="1">
      <c r="B2564" s="5" t="s">
        <v>20</v>
      </c>
      <c r="C2564" s="2" t="s">
        <v>144</v>
      </c>
      <c r="D2564" s="2"/>
      <c r="E2564" s="2"/>
      <c r="F2564" s="2"/>
      <c r="G2564" s="3">
        <v>46262</v>
      </c>
      <c r="H2564" s="2" t="s">
        <v>10672</v>
      </c>
      <c r="I2564" s="3">
        <v>46262</v>
      </c>
      <c r="J2564" s="2" t="s">
        <v>10673</v>
      </c>
      <c r="K2564" s="2"/>
      <c r="L2564" s="2"/>
      <c r="M2564" s="2" t="s">
        <v>90</v>
      </c>
      <c r="N2564" s="3"/>
      <c r="O2564" s="2"/>
      <c r="P2564" s="2"/>
      <c r="Q2564" s="2" t="s">
        <v>614</v>
      </c>
      <c r="R2564" s="2" t="s">
        <v>614</v>
      </c>
      <c r="S2564" s="2" t="s">
        <v>614</v>
      </c>
      <c r="T2564" s="3">
        <v>46262</v>
      </c>
      <c r="U2564" s="2" t="s">
        <v>10674</v>
      </c>
      <c r="V2564" s="2" t="s">
        <v>10675</v>
      </c>
      <c r="W2564" s="2" t="s">
        <v>929</v>
      </c>
      <c r="X2564" s="2" t="s">
        <v>113</v>
      </c>
      <c r="Y2564" s="2" t="s">
        <v>356</v>
      </c>
      <c r="Z2564" s="2" t="s">
        <v>92</v>
      </c>
      <c r="AA2564" s="2" t="s">
        <v>90</v>
      </c>
      <c r="AB2564" s="2"/>
      <c r="AC2564" s="2" t="s">
        <v>93</v>
      </c>
      <c r="AD2564" s="2">
        <v>1</v>
      </c>
      <c r="AE2564" s="2" t="s">
        <v>352</v>
      </c>
      <c r="AF2564" s="2" t="s">
        <v>352</v>
      </c>
      <c r="AG2564" s="2" t="s">
        <v>103</v>
      </c>
      <c r="AH2564" s="2"/>
      <c r="AI2564" s="2"/>
      <c r="AJ2564" s="2" t="s">
        <v>384</v>
      </c>
      <c r="AK2564" s="2" t="s">
        <v>384</v>
      </c>
      <c r="AL2564" s="2" t="s">
        <v>103</v>
      </c>
      <c r="AM2564" s="2" t="s">
        <v>384</v>
      </c>
      <c r="AN2564" s="2"/>
      <c r="AO2564" s="22">
        <v>0</v>
      </c>
      <c r="AP2564" s="22">
        <v>0</v>
      </c>
      <c r="AQ2564" s="22">
        <v>0</v>
      </c>
      <c r="AR2564" s="22">
        <v>0</v>
      </c>
      <c r="AS2564" s="25">
        <v>7735</v>
      </c>
      <c r="AT2564" s="25">
        <v>0</v>
      </c>
      <c r="AU2564" s="25">
        <v>9591</v>
      </c>
      <c r="AV2564" s="25">
        <v>0</v>
      </c>
      <c r="AW2564" s="25">
        <v>7735</v>
      </c>
      <c r="AX2564" s="25">
        <v>9591</v>
      </c>
      <c r="AY2564" s="25">
        <v>1856</v>
      </c>
    </row>
    <row r="2565" spans="2:51" hidden="1">
      <c r="B2565" s="5" t="s">
        <v>21</v>
      </c>
      <c r="C2565" s="2" t="s">
        <v>152</v>
      </c>
      <c r="D2565" s="2" t="s">
        <v>100</v>
      </c>
      <c r="E2565" s="2"/>
      <c r="F2565" s="2"/>
      <c r="G2565" s="3">
        <v>46262</v>
      </c>
      <c r="H2565" s="2" t="s">
        <v>10676</v>
      </c>
      <c r="I2565" s="3">
        <v>46262</v>
      </c>
      <c r="J2565" s="2" t="s">
        <v>10677</v>
      </c>
      <c r="K2565" s="2"/>
      <c r="L2565" s="2"/>
      <c r="M2565" s="2" t="s">
        <v>90</v>
      </c>
      <c r="N2565" s="3"/>
      <c r="O2565" s="2" t="s">
        <v>10678</v>
      </c>
      <c r="P2565" s="2"/>
      <c r="Q2565" s="2" t="s">
        <v>27</v>
      </c>
      <c r="R2565" s="2" t="s">
        <v>538</v>
      </c>
      <c r="S2565" s="2" t="s">
        <v>27</v>
      </c>
      <c r="T2565" s="3">
        <v>46262</v>
      </c>
      <c r="U2565" s="2" t="s">
        <v>10679</v>
      </c>
      <c r="V2565" s="2"/>
      <c r="W2565" s="2" t="s">
        <v>496</v>
      </c>
      <c r="X2565" s="2" t="s">
        <v>133</v>
      </c>
      <c r="Y2565" s="2" t="s">
        <v>153</v>
      </c>
      <c r="Z2565" s="2" t="s">
        <v>92</v>
      </c>
      <c r="AA2565" s="2" t="s">
        <v>90</v>
      </c>
      <c r="AB2565" s="2"/>
      <c r="AC2565" s="2" t="s">
        <v>114</v>
      </c>
      <c r="AD2565" s="2">
        <v>1</v>
      </c>
      <c r="AE2565" s="2" t="s">
        <v>539</v>
      </c>
      <c r="AF2565" s="2" t="s">
        <v>540</v>
      </c>
      <c r="AG2565" s="2" t="s">
        <v>13</v>
      </c>
      <c r="AH2565" s="2" t="s">
        <v>154</v>
      </c>
      <c r="AI2565" s="2" t="s">
        <v>541</v>
      </c>
      <c r="AJ2565" s="2" t="s">
        <v>155</v>
      </c>
      <c r="AK2565" s="2" t="s">
        <v>156</v>
      </c>
      <c r="AL2565" s="2" t="s">
        <v>129</v>
      </c>
      <c r="AM2565" s="2" t="s">
        <v>150</v>
      </c>
      <c r="AN2565" s="2" t="s">
        <v>10680</v>
      </c>
      <c r="AO2565" s="22">
        <v>27220</v>
      </c>
      <c r="AP2565" s="22">
        <v>0</v>
      </c>
      <c r="AQ2565" s="22">
        <v>0</v>
      </c>
      <c r="AR2565" s="22">
        <v>0</v>
      </c>
      <c r="AS2565" s="25">
        <v>29642.58</v>
      </c>
      <c r="AT2565" s="25">
        <v>0</v>
      </c>
      <c r="AU2565" s="25">
        <v>43777.93</v>
      </c>
      <c r="AV2565" s="25">
        <v>0</v>
      </c>
      <c r="AW2565" s="25">
        <v>29642.58</v>
      </c>
      <c r="AX2565" s="25">
        <v>43777.93</v>
      </c>
      <c r="AY2565" s="25">
        <v>14135.35</v>
      </c>
    </row>
    <row r="2566" spans="2:51" hidden="1">
      <c r="B2566" s="5" t="s">
        <v>21</v>
      </c>
      <c r="C2566" s="2" t="s">
        <v>107</v>
      </c>
      <c r="D2566" s="2" t="s">
        <v>100</v>
      </c>
      <c r="E2566" s="2"/>
      <c r="F2566" s="2"/>
      <c r="G2566" s="3">
        <v>46262</v>
      </c>
      <c r="H2566" s="2" t="s">
        <v>10681</v>
      </c>
      <c r="I2566" s="3">
        <v>46262</v>
      </c>
      <c r="J2566" s="2" t="s">
        <v>10682</v>
      </c>
      <c r="K2566" s="2"/>
      <c r="L2566" s="2"/>
      <c r="M2566" s="2" t="s">
        <v>90</v>
      </c>
      <c r="N2566" s="3"/>
      <c r="O2566" s="2" t="s">
        <v>10683</v>
      </c>
      <c r="P2566" s="2"/>
      <c r="Q2566" s="2" t="s">
        <v>27</v>
      </c>
      <c r="R2566" s="2" t="s">
        <v>538</v>
      </c>
      <c r="S2566" s="2" t="s">
        <v>27</v>
      </c>
      <c r="T2566" s="3"/>
      <c r="U2566" s="2"/>
      <c r="V2566" s="2"/>
      <c r="W2566" s="2" t="s">
        <v>528</v>
      </c>
      <c r="X2566" s="2" t="s">
        <v>133</v>
      </c>
      <c r="Y2566" s="2" t="s">
        <v>513</v>
      </c>
      <c r="Z2566" s="2" t="s">
        <v>92</v>
      </c>
      <c r="AA2566" s="2" t="s">
        <v>90</v>
      </c>
      <c r="AB2566" s="2"/>
      <c r="AC2566" s="2" t="s">
        <v>114</v>
      </c>
      <c r="AD2566" s="2">
        <v>1</v>
      </c>
      <c r="AE2566" s="2" t="s">
        <v>539</v>
      </c>
      <c r="AF2566" s="2" t="s">
        <v>540</v>
      </c>
      <c r="AG2566" s="2" t="s">
        <v>13</v>
      </c>
      <c r="AH2566" s="2" t="s">
        <v>154</v>
      </c>
      <c r="AI2566" s="2" t="s">
        <v>541</v>
      </c>
      <c r="AJ2566" s="2" t="s">
        <v>155</v>
      </c>
      <c r="AK2566" s="2" t="s">
        <v>156</v>
      </c>
      <c r="AL2566" s="2" t="s">
        <v>129</v>
      </c>
      <c r="AM2566" s="2" t="s">
        <v>150</v>
      </c>
      <c r="AN2566" s="2" t="s">
        <v>10684</v>
      </c>
      <c r="AO2566" s="22">
        <v>0</v>
      </c>
      <c r="AP2566" s="22">
        <v>0</v>
      </c>
      <c r="AQ2566" s="22">
        <v>0</v>
      </c>
      <c r="AR2566" s="22">
        <v>0</v>
      </c>
      <c r="AS2566" s="25">
        <v>28793.16</v>
      </c>
      <c r="AT2566" s="25">
        <v>0</v>
      </c>
      <c r="AU2566" s="25">
        <v>42523.45</v>
      </c>
      <c r="AV2566" s="25">
        <v>0</v>
      </c>
      <c r="AW2566" s="25">
        <v>28793.16</v>
      </c>
      <c r="AX2566" s="25">
        <v>42523.45</v>
      </c>
      <c r="AY2566" s="25">
        <v>13730.29</v>
      </c>
    </row>
    <row r="2567" spans="2:51" hidden="1">
      <c r="B2567" s="5" t="s">
        <v>21</v>
      </c>
      <c r="C2567" s="2" t="s">
        <v>152</v>
      </c>
      <c r="D2567" s="2" t="s">
        <v>100</v>
      </c>
      <c r="E2567" s="2"/>
      <c r="F2567" s="2"/>
      <c r="G2567" s="3">
        <v>46262</v>
      </c>
      <c r="H2567" s="2" t="s">
        <v>10685</v>
      </c>
      <c r="I2567" s="3">
        <v>46262</v>
      </c>
      <c r="J2567" s="2" t="s">
        <v>10686</v>
      </c>
      <c r="K2567" s="2"/>
      <c r="L2567" s="2"/>
      <c r="M2567" s="2" t="s">
        <v>90</v>
      </c>
      <c r="N2567" s="3"/>
      <c r="O2567" s="2" t="s">
        <v>10687</v>
      </c>
      <c r="P2567" s="2"/>
      <c r="Q2567" s="2" t="s">
        <v>27</v>
      </c>
      <c r="R2567" s="2" t="s">
        <v>538</v>
      </c>
      <c r="S2567" s="2" t="s">
        <v>27</v>
      </c>
      <c r="T2567" s="3">
        <v>46262</v>
      </c>
      <c r="U2567" s="2" t="s">
        <v>10688</v>
      </c>
      <c r="V2567" s="2"/>
      <c r="W2567" s="2" t="s">
        <v>330</v>
      </c>
      <c r="X2567" s="2" t="s">
        <v>133</v>
      </c>
      <c r="Y2567" s="2" t="s">
        <v>331</v>
      </c>
      <c r="Z2567" s="2" t="s">
        <v>92</v>
      </c>
      <c r="AA2567" s="2" t="s">
        <v>90</v>
      </c>
      <c r="AB2567" s="2"/>
      <c r="AC2567" s="2" t="s">
        <v>114</v>
      </c>
      <c r="AD2567" s="2">
        <v>1</v>
      </c>
      <c r="AE2567" s="2" t="s">
        <v>539</v>
      </c>
      <c r="AF2567" s="2" t="s">
        <v>540</v>
      </c>
      <c r="AG2567" s="2" t="s">
        <v>13</v>
      </c>
      <c r="AH2567" s="2" t="s">
        <v>154</v>
      </c>
      <c r="AI2567" s="2" t="s">
        <v>541</v>
      </c>
      <c r="AJ2567" s="2" t="s">
        <v>155</v>
      </c>
      <c r="AK2567" s="2" t="s">
        <v>156</v>
      </c>
      <c r="AL2567" s="2" t="s">
        <v>129</v>
      </c>
      <c r="AM2567" s="2" t="s">
        <v>150</v>
      </c>
      <c r="AN2567" s="2" t="s">
        <v>10689</v>
      </c>
      <c r="AO2567" s="22">
        <v>27300</v>
      </c>
      <c r="AP2567" s="22">
        <v>0</v>
      </c>
      <c r="AQ2567" s="22">
        <v>0</v>
      </c>
      <c r="AR2567" s="22">
        <v>0</v>
      </c>
      <c r="AS2567" s="25">
        <v>29729.7</v>
      </c>
      <c r="AT2567" s="25">
        <v>0</v>
      </c>
      <c r="AU2567" s="25">
        <v>43906.59</v>
      </c>
      <c r="AV2567" s="25">
        <v>0</v>
      </c>
      <c r="AW2567" s="25">
        <v>29729.7</v>
      </c>
      <c r="AX2567" s="25">
        <v>43906.59</v>
      </c>
      <c r="AY2567" s="25">
        <v>14176.89</v>
      </c>
    </row>
    <row r="2568" spans="2:51" hidden="1">
      <c r="B2568" s="5" t="s">
        <v>21</v>
      </c>
      <c r="C2568" s="2" t="s">
        <v>99</v>
      </c>
      <c r="D2568" s="2" t="s">
        <v>100</v>
      </c>
      <c r="E2568" s="2"/>
      <c r="F2568" s="2"/>
      <c r="G2568" s="3">
        <v>46262</v>
      </c>
      <c r="H2568" s="2" t="s">
        <v>10690</v>
      </c>
      <c r="I2568" s="3">
        <v>46262</v>
      </c>
      <c r="J2568" s="2" t="s">
        <v>10691</v>
      </c>
      <c r="K2568" s="2"/>
      <c r="L2568" s="2"/>
      <c r="M2568" s="2" t="s">
        <v>90</v>
      </c>
      <c r="N2568" s="3"/>
      <c r="O2568" s="2" t="s">
        <v>10692</v>
      </c>
      <c r="P2568" s="2"/>
      <c r="Q2568" s="2" t="s">
        <v>29</v>
      </c>
      <c r="R2568" s="2" t="s">
        <v>538</v>
      </c>
      <c r="S2568" s="2" t="s">
        <v>29</v>
      </c>
      <c r="T2568" s="3"/>
      <c r="U2568" s="2"/>
      <c r="V2568" s="2"/>
      <c r="W2568" s="2" t="s">
        <v>641</v>
      </c>
      <c r="X2568" s="2" t="s">
        <v>133</v>
      </c>
      <c r="Y2568" s="2" t="s">
        <v>619</v>
      </c>
      <c r="Z2568" s="2" t="s">
        <v>92</v>
      </c>
      <c r="AA2568" s="2" t="s">
        <v>90</v>
      </c>
      <c r="AB2568" s="2"/>
      <c r="AC2568" s="2" t="s">
        <v>93</v>
      </c>
      <c r="AD2568" s="2">
        <v>1</v>
      </c>
      <c r="AE2568" s="2" t="s">
        <v>539</v>
      </c>
      <c r="AF2568" s="2" t="s">
        <v>540</v>
      </c>
      <c r="AG2568" s="2" t="s">
        <v>13</v>
      </c>
      <c r="AH2568" s="2" t="s">
        <v>154</v>
      </c>
      <c r="AI2568" s="2" t="s">
        <v>541</v>
      </c>
      <c r="AJ2568" s="2" t="s">
        <v>849</v>
      </c>
      <c r="AK2568" s="2" t="s">
        <v>850</v>
      </c>
      <c r="AL2568" s="2" t="s">
        <v>13</v>
      </c>
      <c r="AM2568" s="2" t="s">
        <v>154</v>
      </c>
      <c r="AN2568" s="2" t="s">
        <v>10693</v>
      </c>
      <c r="AO2568" s="22">
        <v>0</v>
      </c>
      <c r="AP2568" s="22">
        <v>0</v>
      </c>
      <c r="AQ2568" s="22">
        <v>0</v>
      </c>
      <c r="AR2568" s="22">
        <v>0</v>
      </c>
      <c r="AS2568" s="25">
        <v>2750</v>
      </c>
      <c r="AT2568" s="25">
        <v>0</v>
      </c>
      <c r="AU2568" s="25">
        <v>3690</v>
      </c>
      <c r="AV2568" s="25">
        <v>0</v>
      </c>
      <c r="AW2568" s="25">
        <v>2750</v>
      </c>
      <c r="AX2568" s="25">
        <v>3690</v>
      </c>
      <c r="AY2568" s="25">
        <v>940</v>
      </c>
    </row>
    <row r="2569" spans="2:51" hidden="1">
      <c r="B2569" s="5" t="s">
        <v>21</v>
      </c>
      <c r="C2569" s="2" t="s">
        <v>107</v>
      </c>
      <c r="D2569" s="2" t="s">
        <v>100</v>
      </c>
      <c r="E2569" s="2"/>
      <c r="F2569" s="2"/>
      <c r="G2569" s="3">
        <v>46262</v>
      </c>
      <c r="H2569" s="2" t="s">
        <v>10694</v>
      </c>
      <c r="I2569" s="3">
        <v>46262</v>
      </c>
      <c r="J2569" s="2" t="s">
        <v>10695</v>
      </c>
      <c r="K2569" s="2"/>
      <c r="L2569" s="2"/>
      <c r="M2569" s="2" t="s">
        <v>90</v>
      </c>
      <c r="N2569" s="3"/>
      <c r="O2569" s="2" t="s">
        <v>10696</v>
      </c>
      <c r="P2569" s="2"/>
      <c r="Q2569" s="2" t="s">
        <v>27</v>
      </c>
      <c r="R2569" s="2" t="s">
        <v>538</v>
      </c>
      <c r="S2569" s="2" t="s">
        <v>27</v>
      </c>
      <c r="T2569" s="3"/>
      <c r="U2569" s="2"/>
      <c r="V2569" s="2"/>
      <c r="W2569" s="2" t="s">
        <v>335</v>
      </c>
      <c r="X2569" s="2" t="s">
        <v>133</v>
      </c>
      <c r="Y2569" s="2" t="s">
        <v>336</v>
      </c>
      <c r="Z2569" s="2" t="s">
        <v>92</v>
      </c>
      <c r="AA2569" s="2" t="s">
        <v>603</v>
      </c>
      <c r="AB2569" s="2" t="s">
        <v>604</v>
      </c>
      <c r="AC2569" s="2" t="s">
        <v>114</v>
      </c>
      <c r="AD2569" s="2">
        <v>1</v>
      </c>
      <c r="AE2569" s="2" t="s">
        <v>539</v>
      </c>
      <c r="AF2569" s="2" t="s">
        <v>540</v>
      </c>
      <c r="AG2569" s="2" t="s">
        <v>13</v>
      </c>
      <c r="AH2569" s="2" t="s">
        <v>154</v>
      </c>
      <c r="AI2569" s="2" t="s">
        <v>541</v>
      </c>
      <c r="AJ2569" s="2" t="s">
        <v>155</v>
      </c>
      <c r="AK2569" s="2" t="s">
        <v>156</v>
      </c>
      <c r="AL2569" s="2" t="s">
        <v>129</v>
      </c>
      <c r="AM2569" s="2" t="s">
        <v>150</v>
      </c>
      <c r="AN2569" s="2" t="s">
        <v>10697</v>
      </c>
      <c r="AO2569" s="22">
        <v>0</v>
      </c>
      <c r="AP2569" s="22">
        <v>0</v>
      </c>
      <c r="AQ2569" s="22">
        <v>0</v>
      </c>
      <c r="AR2569" s="22">
        <v>0</v>
      </c>
      <c r="AS2569" s="25">
        <v>28320</v>
      </c>
      <c r="AT2569" s="25">
        <v>0</v>
      </c>
      <c r="AU2569" s="25">
        <v>43424</v>
      </c>
      <c r="AV2569" s="25">
        <v>0</v>
      </c>
      <c r="AW2569" s="25">
        <v>28320</v>
      </c>
      <c r="AX2569" s="25">
        <v>43424</v>
      </c>
      <c r="AY2569" s="25">
        <v>15104</v>
      </c>
    </row>
    <row r="2570" spans="2:51" hidden="1">
      <c r="B2570" s="5" t="s">
        <v>21</v>
      </c>
      <c r="C2570" s="2" t="s">
        <v>152</v>
      </c>
      <c r="D2570" s="2" t="s">
        <v>100</v>
      </c>
      <c r="E2570" s="2"/>
      <c r="F2570" s="2"/>
      <c r="G2570" s="3">
        <v>46262</v>
      </c>
      <c r="H2570" s="2" t="s">
        <v>10698</v>
      </c>
      <c r="I2570" s="3">
        <v>46262</v>
      </c>
      <c r="J2570" s="2" t="s">
        <v>10699</v>
      </c>
      <c r="K2570" s="2"/>
      <c r="L2570" s="2"/>
      <c r="M2570" s="2" t="s">
        <v>90</v>
      </c>
      <c r="N2570" s="3"/>
      <c r="O2570" s="2" t="s">
        <v>10700</v>
      </c>
      <c r="P2570" s="2"/>
      <c r="Q2570" s="2" t="s">
        <v>27</v>
      </c>
      <c r="R2570" s="2" t="s">
        <v>538</v>
      </c>
      <c r="S2570" s="2" t="s">
        <v>27</v>
      </c>
      <c r="T2570" s="3">
        <v>46262</v>
      </c>
      <c r="U2570" s="2" t="s">
        <v>10701</v>
      </c>
      <c r="V2570" s="2"/>
      <c r="W2570" s="2" t="s">
        <v>1010</v>
      </c>
      <c r="X2570" s="2" t="s">
        <v>133</v>
      </c>
      <c r="Y2570" s="2" t="s">
        <v>336</v>
      </c>
      <c r="Z2570" s="2" t="s">
        <v>92</v>
      </c>
      <c r="AA2570" s="2" t="s">
        <v>603</v>
      </c>
      <c r="AB2570" s="2" t="s">
        <v>604</v>
      </c>
      <c r="AC2570" s="2" t="s">
        <v>114</v>
      </c>
      <c r="AD2570" s="2">
        <v>1</v>
      </c>
      <c r="AE2570" s="2" t="s">
        <v>539</v>
      </c>
      <c r="AF2570" s="2" t="s">
        <v>540</v>
      </c>
      <c r="AG2570" s="2" t="s">
        <v>13</v>
      </c>
      <c r="AH2570" s="2" t="s">
        <v>154</v>
      </c>
      <c r="AI2570" s="2" t="s">
        <v>541</v>
      </c>
      <c r="AJ2570" s="2" t="s">
        <v>155</v>
      </c>
      <c r="AK2570" s="2" t="s">
        <v>156</v>
      </c>
      <c r="AL2570" s="2" t="s">
        <v>129</v>
      </c>
      <c r="AM2570" s="2" t="s">
        <v>150</v>
      </c>
      <c r="AN2570" s="2" t="s">
        <v>10702</v>
      </c>
      <c r="AO2570" s="22">
        <v>27260</v>
      </c>
      <c r="AP2570" s="22">
        <v>0</v>
      </c>
      <c r="AQ2570" s="22">
        <v>0</v>
      </c>
      <c r="AR2570" s="22">
        <v>0</v>
      </c>
      <c r="AS2570" s="25">
        <v>29686.14</v>
      </c>
      <c r="AT2570" s="25">
        <v>0</v>
      </c>
      <c r="AU2570" s="25">
        <v>43842.26</v>
      </c>
      <c r="AV2570" s="25">
        <v>0</v>
      </c>
      <c r="AW2570" s="25">
        <v>29686.14</v>
      </c>
      <c r="AX2570" s="25">
        <v>43842.26</v>
      </c>
      <c r="AY2570" s="25">
        <v>14156.12</v>
      </c>
    </row>
    <row r="2571" spans="2:51" hidden="1">
      <c r="B2571" s="5" t="s">
        <v>21</v>
      </c>
      <c r="C2571" s="2" t="s">
        <v>152</v>
      </c>
      <c r="D2571" s="2" t="s">
        <v>100</v>
      </c>
      <c r="E2571" s="2"/>
      <c r="F2571" s="2"/>
      <c r="G2571" s="3">
        <v>46262</v>
      </c>
      <c r="H2571" s="2" t="s">
        <v>10703</v>
      </c>
      <c r="I2571" s="3">
        <v>46262</v>
      </c>
      <c r="J2571" s="2" t="s">
        <v>10704</v>
      </c>
      <c r="K2571" s="2"/>
      <c r="L2571" s="2"/>
      <c r="M2571" s="2" t="s">
        <v>90</v>
      </c>
      <c r="N2571" s="3"/>
      <c r="O2571" s="2" t="s">
        <v>10705</v>
      </c>
      <c r="P2571" s="2"/>
      <c r="Q2571" s="2" t="s">
        <v>27</v>
      </c>
      <c r="R2571" s="2" t="s">
        <v>538</v>
      </c>
      <c r="S2571" s="2" t="s">
        <v>27</v>
      </c>
      <c r="T2571" s="3">
        <v>46262</v>
      </c>
      <c r="U2571" s="2" t="s">
        <v>10706</v>
      </c>
      <c r="V2571" s="2"/>
      <c r="W2571" s="2" t="s">
        <v>641</v>
      </c>
      <c r="X2571" s="2" t="s">
        <v>133</v>
      </c>
      <c r="Y2571" s="2" t="s">
        <v>619</v>
      </c>
      <c r="Z2571" s="2" t="s">
        <v>92</v>
      </c>
      <c r="AA2571" s="2" t="s">
        <v>90</v>
      </c>
      <c r="AB2571" s="2"/>
      <c r="AC2571" s="2" t="s">
        <v>114</v>
      </c>
      <c r="AD2571" s="2">
        <v>1</v>
      </c>
      <c r="AE2571" s="2" t="s">
        <v>539</v>
      </c>
      <c r="AF2571" s="2" t="s">
        <v>540</v>
      </c>
      <c r="AG2571" s="2" t="s">
        <v>13</v>
      </c>
      <c r="AH2571" s="2" t="s">
        <v>154</v>
      </c>
      <c r="AI2571" s="2" t="s">
        <v>541</v>
      </c>
      <c r="AJ2571" s="2" t="s">
        <v>155</v>
      </c>
      <c r="AK2571" s="2" t="s">
        <v>156</v>
      </c>
      <c r="AL2571" s="2" t="s">
        <v>129</v>
      </c>
      <c r="AM2571" s="2" t="s">
        <v>150</v>
      </c>
      <c r="AN2571" s="2" t="s">
        <v>10707</v>
      </c>
      <c r="AO2571" s="22">
        <v>27300</v>
      </c>
      <c r="AP2571" s="22">
        <v>0</v>
      </c>
      <c r="AQ2571" s="22">
        <v>0</v>
      </c>
      <c r="AR2571" s="22">
        <v>0</v>
      </c>
      <c r="AS2571" s="25">
        <v>29729.7</v>
      </c>
      <c r="AT2571" s="25">
        <v>0</v>
      </c>
      <c r="AU2571" s="25">
        <v>43906.59</v>
      </c>
      <c r="AV2571" s="25">
        <v>0</v>
      </c>
      <c r="AW2571" s="25">
        <v>29729.7</v>
      </c>
      <c r="AX2571" s="25">
        <v>43906.59</v>
      </c>
      <c r="AY2571" s="25">
        <v>14176.89</v>
      </c>
    </row>
    <row r="2572" spans="2:51" hidden="1">
      <c r="B2572" s="5" t="s">
        <v>21</v>
      </c>
      <c r="C2572" s="2" t="s">
        <v>107</v>
      </c>
      <c r="D2572" s="2" t="s">
        <v>100</v>
      </c>
      <c r="E2572" s="2"/>
      <c r="F2572" s="2"/>
      <c r="G2572" s="3">
        <v>46262</v>
      </c>
      <c r="H2572" s="2" t="s">
        <v>10708</v>
      </c>
      <c r="I2572" s="3">
        <v>46262</v>
      </c>
      <c r="J2572" s="2" t="s">
        <v>10709</v>
      </c>
      <c r="K2572" s="2"/>
      <c r="L2572" s="2"/>
      <c r="M2572" s="2" t="s">
        <v>90</v>
      </c>
      <c r="N2572" s="3"/>
      <c r="O2572" s="2"/>
      <c r="P2572" s="2"/>
      <c r="Q2572" s="2" t="s">
        <v>29</v>
      </c>
      <c r="R2572" s="2" t="s">
        <v>29</v>
      </c>
      <c r="S2572" s="2" t="s">
        <v>29</v>
      </c>
      <c r="T2572" s="3"/>
      <c r="U2572" s="2"/>
      <c r="V2572" s="2"/>
      <c r="W2572" s="2" t="s">
        <v>10710</v>
      </c>
      <c r="X2572" s="2" t="s">
        <v>91</v>
      </c>
      <c r="Y2572" s="2" t="s">
        <v>10711</v>
      </c>
      <c r="Z2572" s="2" t="s">
        <v>92</v>
      </c>
      <c r="AA2572" s="2" t="s">
        <v>90</v>
      </c>
      <c r="AB2572" s="2"/>
      <c r="AC2572" s="2" t="s">
        <v>93</v>
      </c>
      <c r="AD2572" s="2">
        <v>1</v>
      </c>
      <c r="AE2572" s="2" t="s">
        <v>123</v>
      </c>
      <c r="AF2572" s="2" t="s">
        <v>13</v>
      </c>
      <c r="AG2572" s="2" t="s">
        <v>13</v>
      </c>
      <c r="AH2572" s="2" t="s">
        <v>124</v>
      </c>
      <c r="AI2572" s="2"/>
      <c r="AJ2572" s="2" t="s">
        <v>123</v>
      </c>
      <c r="AK2572" s="2" t="s">
        <v>13</v>
      </c>
      <c r="AL2572" s="2" t="s">
        <v>13</v>
      </c>
      <c r="AM2572" s="2" t="s">
        <v>124</v>
      </c>
      <c r="AN2572" s="2"/>
      <c r="AO2572" s="22">
        <v>0</v>
      </c>
      <c r="AP2572" s="22">
        <v>0</v>
      </c>
      <c r="AQ2572" s="22">
        <v>0</v>
      </c>
      <c r="AR2572" s="22">
        <v>0</v>
      </c>
      <c r="AS2572" s="25">
        <v>5500</v>
      </c>
      <c r="AT2572" s="25">
        <v>0</v>
      </c>
      <c r="AU2572" s="25">
        <v>7000</v>
      </c>
      <c r="AV2572" s="25">
        <v>0</v>
      </c>
      <c r="AW2572" s="25">
        <v>5500</v>
      </c>
      <c r="AX2572" s="25">
        <v>7000</v>
      </c>
      <c r="AY2572" s="25">
        <v>1500</v>
      </c>
    </row>
    <row r="2573" spans="2:51" hidden="1">
      <c r="B2573" s="5" t="s">
        <v>21</v>
      </c>
      <c r="C2573" s="2" t="s">
        <v>152</v>
      </c>
      <c r="D2573" s="2" t="s">
        <v>100</v>
      </c>
      <c r="E2573" s="2"/>
      <c r="F2573" s="2"/>
      <c r="G2573" s="3">
        <v>46262</v>
      </c>
      <c r="H2573" s="2" t="s">
        <v>10712</v>
      </c>
      <c r="I2573" s="3">
        <v>46262</v>
      </c>
      <c r="J2573" s="2" t="s">
        <v>10713</v>
      </c>
      <c r="K2573" s="2"/>
      <c r="L2573" s="2"/>
      <c r="M2573" s="2" t="s">
        <v>90</v>
      </c>
      <c r="N2573" s="3"/>
      <c r="O2573" s="2" t="s">
        <v>10714</v>
      </c>
      <c r="P2573" s="2"/>
      <c r="Q2573" s="2" t="s">
        <v>27</v>
      </c>
      <c r="R2573" s="2" t="s">
        <v>538</v>
      </c>
      <c r="S2573" s="2" t="s">
        <v>27</v>
      </c>
      <c r="T2573" s="3">
        <v>46262</v>
      </c>
      <c r="U2573" s="2" t="s">
        <v>10715</v>
      </c>
      <c r="V2573" s="2"/>
      <c r="W2573" s="2" t="s">
        <v>338</v>
      </c>
      <c r="X2573" s="2" t="s">
        <v>133</v>
      </c>
      <c r="Y2573" s="2" t="s">
        <v>339</v>
      </c>
      <c r="Z2573" s="2" t="s">
        <v>92</v>
      </c>
      <c r="AA2573" s="2" t="s">
        <v>339</v>
      </c>
      <c r="AB2573" s="2" t="s">
        <v>340</v>
      </c>
      <c r="AC2573" s="2" t="s">
        <v>114</v>
      </c>
      <c r="AD2573" s="2">
        <v>1</v>
      </c>
      <c r="AE2573" s="2" t="s">
        <v>539</v>
      </c>
      <c r="AF2573" s="2" t="s">
        <v>540</v>
      </c>
      <c r="AG2573" s="2" t="s">
        <v>13</v>
      </c>
      <c r="AH2573" s="2" t="s">
        <v>154</v>
      </c>
      <c r="AI2573" s="2" t="s">
        <v>541</v>
      </c>
      <c r="AJ2573" s="2" t="s">
        <v>155</v>
      </c>
      <c r="AK2573" s="2" t="s">
        <v>156</v>
      </c>
      <c r="AL2573" s="2" t="s">
        <v>129</v>
      </c>
      <c r="AM2573" s="2" t="s">
        <v>150</v>
      </c>
      <c r="AN2573" s="2" t="s">
        <v>10716</v>
      </c>
      <c r="AO2573" s="22">
        <v>27260</v>
      </c>
      <c r="AP2573" s="22">
        <v>0</v>
      </c>
      <c r="AQ2573" s="22">
        <v>0</v>
      </c>
      <c r="AR2573" s="22">
        <v>0</v>
      </c>
      <c r="AS2573" s="25">
        <v>29686.14</v>
      </c>
      <c r="AT2573" s="25">
        <v>0</v>
      </c>
      <c r="AU2573" s="25">
        <v>43842.26</v>
      </c>
      <c r="AV2573" s="25">
        <v>0</v>
      </c>
      <c r="AW2573" s="25">
        <v>29686.14</v>
      </c>
      <c r="AX2573" s="25">
        <v>43842.26</v>
      </c>
      <c r="AY2573" s="25">
        <v>14156.12</v>
      </c>
    </row>
    <row r="2574" spans="2:51" hidden="1">
      <c r="B2574" s="5" t="s">
        <v>21</v>
      </c>
      <c r="C2574" s="2" t="s">
        <v>152</v>
      </c>
      <c r="D2574" s="2" t="s">
        <v>100</v>
      </c>
      <c r="E2574" s="2"/>
      <c r="F2574" s="2"/>
      <c r="G2574" s="3">
        <v>46262</v>
      </c>
      <c r="H2574" s="2" t="s">
        <v>10717</v>
      </c>
      <c r="I2574" s="3">
        <v>46262</v>
      </c>
      <c r="J2574" s="2" t="s">
        <v>10718</v>
      </c>
      <c r="K2574" s="2"/>
      <c r="L2574" s="2"/>
      <c r="M2574" s="2" t="s">
        <v>90</v>
      </c>
      <c r="N2574" s="3"/>
      <c r="O2574" s="2" t="s">
        <v>10719</v>
      </c>
      <c r="P2574" s="2"/>
      <c r="Q2574" s="2" t="s">
        <v>486</v>
      </c>
      <c r="R2574" s="2" t="s">
        <v>538</v>
      </c>
      <c r="S2574" s="2" t="s">
        <v>486</v>
      </c>
      <c r="T2574" s="3">
        <v>46262</v>
      </c>
      <c r="U2574" s="2" t="s">
        <v>10720</v>
      </c>
      <c r="V2574" s="2"/>
      <c r="W2574" s="2" t="s">
        <v>535</v>
      </c>
      <c r="X2574" s="2" t="s">
        <v>133</v>
      </c>
      <c r="Y2574" s="2" t="s">
        <v>358</v>
      </c>
      <c r="Z2574" s="2" t="s">
        <v>92</v>
      </c>
      <c r="AA2574" s="2" t="s">
        <v>90</v>
      </c>
      <c r="AB2574" s="2"/>
      <c r="AC2574" s="2" t="s">
        <v>114</v>
      </c>
      <c r="AD2574" s="2">
        <v>1</v>
      </c>
      <c r="AE2574" s="2" t="s">
        <v>539</v>
      </c>
      <c r="AF2574" s="2" t="s">
        <v>540</v>
      </c>
      <c r="AG2574" s="2" t="s">
        <v>13</v>
      </c>
      <c r="AH2574" s="2" t="s">
        <v>154</v>
      </c>
      <c r="AI2574" s="2" t="s">
        <v>541</v>
      </c>
      <c r="AJ2574" s="2" t="s">
        <v>194</v>
      </c>
      <c r="AK2574" s="2" t="s">
        <v>487</v>
      </c>
      <c r="AL2574" s="2" t="s">
        <v>103</v>
      </c>
      <c r="AM2574" s="2" t="s">
        <v>104</v>
      </c>
      <c r="AN2574" s="2" t="s">
        <v>10721</v>
      </c>
      <c r="AO2574" s="22">
        <v>27200</v>
      </c>
      <c r="AP2574" s="22">
        <v>0</v>
      </c>
      <c r="AQ2574" s="22">
        <v>0</v>
      </c>
      <c r="AR2574" s="22">
        <v>0</v>
      </c>
      <c r="AS2574" s="25">
        <v>37264</v>
      </c>
      <c r="AT2574" s="25">
        <v>0</v>
      </c>
      <c r="AU2574" s="25">
        <v>43340.480000000003</v>
      </c>
      <c r="AV2574" s="25">
        <v>0</v>
      </c>
      <c r="AW2574" s="25">
        <v>37264</v>
      </c>
      <c r="AX2574" s="25">
        <v>43340.480000000003</v>
      </c>
      <c r="AY2574" s="25">
        <v>6076.48</v>
      </c>
    </row>
    <row r="2575" spans="2:51" hidden="1">
      <c r="B2575" s="5" t="s">
        <v>21</v>
      </c>
      <c r="C2575" s="2" t="s">
        <v>152</v>
      </c>
      <c r="D2575" s="2" t="s">
        <v>100</v>
      </c>
      <c r="E2575" s="2"/>
      <c r="F2575" s="2"/>
      <c r="G2575" s="3">
        <v>46262</v>
      </c>
      <c r="H2575" s="2" t="s">
        <v>10722</v>
      </c>
      <c r="I2575" s="3">
        <v>46262</v>
      </c>
      <c r="J2575" s="2" t="s">
        <v>10723</v>
      </c>
      <c r="K2575" s="2"/>
      <c r="L2575" s="2"/>
      <c r="M2575" s="2" t="s">
        <v>90</v>
      </c>
      <c r="N2575" s="3"/>
      <c r="O2575" s="2" t="s">
        <v>10724</v>
      </c>
      <c r="P2575" s="2"/>
      <c r="Q2575" s="2" t="s">
        <v>27</v>
      </c>
      <c r="R2575" s="2" t="s">
        <v>538</v>
      </c>
      <c r="S2575" s="2" t="s">
        <v>27</v>
      </c>
      <c r="T2575" s="3">
        <v>46262</v>
      </c>
      <c r="U2575" s="2" t="s">
        <v>10725</v>
      </c>
      <c r="V2575" s="2"/>
      <c r="W2575" s="2" t="s">
        <v>293</v>
      </c>
      <c r="X2575" s="2" t="s">
        <v>133</v>
      </c>
      <c r="Y2575" s="2" t="s">
        <v>651</v>
      </c>
      <c r="Z2575" s="2" t="s">
        <v>92</v>
      </c>
      <c r="AA2575" s="2" t="s">
        <v>90</v>
      </c>
      <c r="AB2575" s="2"/>
      <c r="AC2575" s="2" t="s">
        <v>114</v>
      </c>
      <c r="AD2575" s="2">
        <v>1</v>
      </c>
      <c r="AE2575" s="2" t="s">
        <v>539</v>
      </c>
      <c r="AF2575" s="2" t="s">
        <v>540</v>
      </c>
      <c r="AG2575" s="2" t="s">
        <v>13</v>
      </c>
      <c r="AH2575" s="2" t="s">
        <v>154</v>
      </c>
      <c r="AI2575" s="2" t="s">
        <v>541</v>
      </c>
      <c r="AJ2575" s="2" t="s">
        <v>155</v>
      </c>
      <c r="AK2575" s="2" t="s">
        <v>156</v>
      </c>
      <c r="AL2575" s="2" t="s">
        <v>129</v>
      </c>
      <c r="AM2575" s="2" t="s">
        <v>150</v>
      </c>
      <c r="AN2575" s="2" t="s">
        <v>10726</v>
      </c>
      <c r="AO2575" s="22">
        <v>27320</v>
      </c>
      <c r="AP2575" s="22">
        <v>0</v>
      </c>
      <c r="AQ2575" s="22">
        <v>0</v>
      </c>
      <c r="AR2575" s="22">
        <v>0</v>
      </c>
      <c r="AS2575" s="25">
        <v>29751.48</v>
      </c>
      <c r="AT2575" s="25">
        <v>0</v>
      </c>
      <c r="AU2575" s="25">
        <v>43938.76</v>
      </c>
      <c r="AV2575" s="25">
        <v>0</v>
      </c>
      <c r="AW2575" s="25">
        <v>29751.48</v>
      </c>
      <c r="AX2575" s="25">
        <v>43938.76</v>
      </c>
      <c r="AY2575" s="25">
        <v>14187.28</v>
      </c>
    </row>
    <row r="2576" spans="2:51" hidden="1">
      <c r="B2576" s="5" t="s">
        <v>21</v>
      </c>
      <c r="C2576" s="2" t="s">
        <v>152</v>
      </c>
      <c r="D2576" s="2" t="s">
        <v>100</v>
      </c>
      <c r="E2576" s="2"/>
      <c r="F2576" s="2"/>
      <c r="G2576" s="3">
        <v>46262</v>
      </c>
      <c r="H2576" s="2" t="s">
        <v>10727</v>
      </c>
      <c r="I2576" s="3">
        <v>46262</v>
      </c>
      <c r="J2576" s="2" t="s">
        <v>10728</v>
      </c>
      <c r="K2576" s="2"/>
      <c r="L2576" s="2"/>
      <c r="M2576" s="2" t="s">
        <v>90</v>
      </c>
      <c r="N2576" s="3"/>
      <c r="O2576" s="2" t="s">
        <v>10729</v>
      </c>
      <c r="P2576" s="2"/>
      <c r="Q2576" s="2" t="s">
        <v>27</v>
      </c>
      <c r="R2576" s="2" t="s">
        <v>538</v>
      </c>
      <c r="S2576" s="2" t="s">
        <v>27</v>
      </c>
      <c r="T2576" s="3">
        <v>46262</v>
      </c>
      <c r="U2576" s="2" t="s">
        <v>10730</v>
      </c>
      <c r="V2576" s="2"/>
      <c r="W2576" s="2" t="s">
        <v>748</v>
      </c>
      <c r="X2576" s="2" t="s">
        <v>133</v>
      </c>
      <c r="Y2576" s="2" t="s">
        <v>342</v>
      </c>
      <c r="Z2576" s="2" t="s">
        <v>92</v>
      </c>
      <c r="AA2576" s="2" t="s">
        <v>90</v>
      </c>
      <c r="AB2576" s="2"/>
      <c r="AC2576" s="2" t="s">
        <v>114</v>
      </c>
      <c r="AD2576" s="2">
        <v>1</v>
      </c>
      <c r="AE2576" s="2" t="s">
        <v>539</v>
      </c>
      <c r="AF2576" s="2" t="s">
        <v>540</v>
      </c>
      <c r="AG2576" s="2" t="s">
        <v>13</v>
      </c>
      <c r="AH2576" s="2" t="s">
        <v>154</v>
      </c>
      <c r="AI2576" s="2" t="s">
        <v>541</v>
      </c>
      <c r="AJ2576" s="2" t="s">
        <v>155</v>
      </c>
      <c r="AK2576" s="2" t="s">
        <v>156</v>
      </c>
      <c r="AL2576" s="2" t="s">
        <v>129</v>
      </c>
      <c r="AM2576" s="2" t="s">
        <v>150</v>
      </c>
      <c r="AN2576" s="2" t="s">
        <v>10731</v>
      </c>
      <c r="AO2576" s="22">
        <v>27320</v>
      </c>
      <c r="AP2576" s="22">
        <v>0</v>
      </c>
      <c r="AQ2576" s="22">
        <v>0</v>
      </c>
      <c r="AR2576" s="22">
        <v>0</v>
      </c>
      <c r="AS2576" s="25">
        <v>29751.48</v>
      </c>
      <c r="AT2576" s="25">
        <v>0</v>
      </c>
      <c r="AU2576" s="25">
        <v>43938.76</v>
      </c>
      <c r="AV2576" s="25">
        <v>0</v>
      </c>
      <c r="AW2576" s="25">
        <v>29751.48</v>
      </c>
      <c r="AX2576" s="25">
        <v>43938.76</v>
      </c>
      <c r="AY2576" s="25">
        <v>14187.28</v>
      </c>
    </row>
    <row r="2577" spans="2:51" hidden="1">
      <c r="B2577" s="5" t="s">
        <v>21</v>
      </c>
      <c r="C2577" s="2" t="s">
        <v>152</v>
      </c>
      <c r="D2577" s="2" t="s">
        <v>100</v>
      </c>
      <c r="E2577" s="2"/>
      <c r="F2577" s="2"/>
      <c r="G2577" s="3">
        <v>46262</v>
      </c>
      <c r="H2577" s="2" t="s">
        <v>10732</v>
      </c>
      <c r="I2577" s="3">
        <v>46262</v>
      </c>
      <c r="J2577" s="2" t="s">
        <v>10733</v>
      </c>
      <c r="K2577" s="2"/>
      <c r="L2577" s="2"/>
      <c r="M2577" s="2" t="s">
        <v>90</v>
      </c>
      <c r="N2577" s="3"/>
      <c r="O2577" s="2" t="s">
        <v>10734</v>
      </c>
      <c r="P2577" s="2"/>
      <c r="Q2577" s="2" t="s">
        <v>27</v>
      </c>
      <c r="R2577" s="2" t="s">
        <v>538</v>
      </c>
      <c r="S2577" s="2" t="s">
        <v>27</v>
      </c>
      <c r="T2577" s="3">
        <v>46262</v>
      </c>
      <c r="U2577" s="2" t="s">
        <v>10735</v>
      </c>
      <c r="V2577" s="2"/>
      <c r="W2577" s="2" t="s">
        <v>1104</v>
      </c>
      <c r="X2577" s="2" t="s">
        <v>133</v>
      </c>
      <c r="Y2577" s="2" t="s">
        <v>277</v>
      </c>
      <c r="Z2577" s="2" t="s">
        <v>92</v>
      </c>
      <c r="AA2577" s="2" t="s">
        <v>278</v>
      </c>
      <c r="AB2577" s="2" t="s">
        <v>279</v>
      </c>
      <c r="AC2577" s="2" t="s">
        <v>114</v>
      </c>
      <c r="AD2577" s="2">
        <v>1</v>
      </c>
      <c r="AE2577" s="2" t="s">
        <v>539</v>
      </c>
      <c r="AF2577" s="2" t="s">
        <v>540</v>
      </c>
      <c r="AG2577" s="2" t="s">
        <v>13</v>
      </c>
      <c r="AH2577" s="2" t="s">
        <v>154</v>
      </c>
      <c r="AI2577" s="2" t="s">
        <v>541</v>
      </c>
      <c r="AJ2577" s="2" t="s">
        <v>155</v>
      </c>
      <c r="AK2577" s="2" t="s">
        <v>156</v>
      </c>
      <c r="AL2577" s="2" t="s">
        <v>129</v>
      </c>
      <c r="AM2577" s="2" t="s">
        <v>150</v>
      </c>
      <c r="AN2577" s="2" t="s">
        <v>10736</v>
      </c>
      <c r="AO2577" s="22">
        <v>27320</v>
      </c>
      <c r="AP2577" s="22">
        <v>0</v>
      </c>
      <c r="AQ2577" s="22">
        <v>0</v>
      </c>
      <c r="AR2577" s="22">
        <v>0</v>
      </c>
      <c r="AS2577" s="25">
        <v>29751.48</v>
      </c>
      <c r="AT2577" s="25">
        <v>0</v>
      </c>
      <c r="AU2577" s="25">
        <v>43938.76</v>
      </c>
      <c r="AV2577" s="25">
        <v>0</v>
      </c>
      <c r="AW2577" s="25">
        <v>29751.48</v>
      </c>
      <c r="AX2577" s="25">
        <v>43938.76</v>
      </c>
      <c r="AY2577" s="25">
        <v>14187.28</v>
      </c>
    </row>
    <row r="2578" spans="2:51" hidden="1">
      <c r="B2578" s="5" t="s">
        <v>21</v>
      </c>
      <c r="C2578" s="2" t="s">
        <v>152</v>
      </c>
      <c r="D2578" s="2" t="s">
        <v>100</v>
      </c>
      <c r="E2578" s="2"/>
      <c r="F2578" s="2"/>
      <c r="G2578" s="3">
        <v>46262</v>
      </c>
      <c r="H2578" s="2" t="s">
        <v>10737</v>
      </c>
      <c r="I2578" s="3">
        <v>46262</v>
      </c>
      <c r="J2578" s="2" t="s">
        <v>10738</v>
      </c>
      <c r="K2578" s="2"/>
      <c r="L2578" s="2"/>
      <c r="M2578" s="2" t="s">
        <v>90</v>
      </c>
      <c r="N2578" s="3"/>
      <c r="O2578" s="2" t="s">
        <v>10739</v>
      </c>
      <c r="P2578" s="2"/>
      <c r="Q2578" s="2" t="s">
        <v>486</v>
      </c>
      <c r="R2578" s="2" t="s">
        <v>538</v>
      </c>
      <c r="S2578" s="2" t="s">
        <v>486</v>
      </c>
      <c r="T2578" s="3">
        <v>46262</v>
      </c>
      <c r="U2578" s="2" t="s">
        <v>10740</v>
      </c>
      <c r="V2578" s="2"/>
      <c r="W2578" s="2" t="s">
        <v>304</v>
      </c>
      <c r="X2578" s="2" t="s">
        <v>133</v>
      </c>
      <c r="Y2578" s="2" t="s">
        <v>305</v>
      </c>
      <c r="Z2578" s="2" t="s">
        <v>92</v>
      </c>
      <c r="AA2578" s="2" t="s">
        <v>90</v>
      </c>
      <c r="AB2578" s="2"/>
      <c r="AC2578" s="2" t="s">
        <v>114</v>
      </c>
      <c r="AD2578" s="2">
        <v>1</v>
      </c>
      <c r="AE2578" s="2" t="s">
        <v>539</v>
      </c>
      <c r="AF2578" s="2" t="s">
        <v>540</v>
      </c>
      <c r="AG2578" s="2" t="s">
        <v>13</v>
      </c>
      <c r="AH2578" s="2" t="s">
        <v>154</v>
      </c>
      <c r="AI2578" s="2" t="s">
        <v>541</v>
      </c>
      <c r="AJ2578" s="2" t="s">
        <v>194</v>
      </c>
      <c r="AK2578" s="2" t="s">
        <v>487</v>
      </c>
      <c r="AL2578" s="2" t="s">
        <v>103</v>
      </c>
      <c r="AM2578" s="2" t="s">
        <v>104</v>
      </c>
      <c r="AN2578" s="2" t="s">
        <v>10741</v>
      </c>
      <c r="AO2578" s="22">
        <v>27220</v>
      </c>
      <c r="AP2578" s="22">
        <v>0</v>
      </c>
      <c r="AQ2578" s="22">
        <v>0</v>
      </c>
      <c r="AR2578" s="22">
        <v>0</v>
      </c>
      <c r="AS2578" s="25">
        <v>37291.4</v>
      </c>
      <c r="AT2578" s="25">
        <v>0</v>
      </c>
      <c r="AU2578" s="25">
        <v>43372.35</v>
      </c>
      <c r="AV2578" s="25">
        <v>0</v>
      </c>
      <c r="AW2578" s="25">
        <v>37291.4</v>
      </c>
      <c r="AX2578" s="25">
        <v>43372.35</v>
      </c>
      <c r="AY2578" s="25">
        <v>6080.95</v>
      </c>
    </row>
    <row r="2579" spans="2:51" hidden="1">
      <c r="B2579" s="5" t="s">
        <v>21</v>
      </c>
      <c r="C2579" s="2" t="s">
        <v>152</v>
      </c>
      <c r="D2579" s="2" t="s">
        <v>100</v>
      </c>
      <c r="E2579" s="2"/>
      <c r="F2579" s="2"/>
      <c r="G2579" s="3">
        <v>46262</v>
      </c>
      <c r="H2579" s="2" t="s">
        <v>10742</v>
      </c>
      <c r="I2579" s="3">
        <v>46262</v>
      </c>
      <c r="J2579" s="2" t="s">
        <v>10743</v>
      </c>
      <c r="K2579" s="2"/>
      <c r="L2579" s="2"/>
      <c r="M2579" s="2" t="s">
        <v>90</v>
      </c>
      <c r="N2579" s="3"/>
      <c r="O2579" s="2" t="s">
        <v>10744</v>
      </c>
      <c r="P2579" s="2"/>
      <c r="Q2579" s="2" t="s">
        <v>27</v>
      </c>
      <c r="R2579" s="2" t="s">
        <v>538</v>
      </c>
      <c r="S2579" s="2" t="s">
        <v>27</v>
      </c>
      <c r="T2579" s="3">
        <v>46262</v>
      </c>
      <c r="U2579" s="2" t="s">
        <v>10745</v>
      </c>
      <c r="V2579" s="2"/>
      <c r="W2579" s="2" t="s">
        <v>767</v>
      </c>
      <c r="X2579" s="2" t="s">
        <v>133</v>
      </c>
      <c r="Y2579" s="2" t="s">
        <v>291</v>
      </c>
      <c r="Z2579" s="2" t="s">
        <v>92</v>
      </c>
      <c r="AA2579" s="2" t="s">
        <v>90</v>
      </c>
      <c r="AB2579" s="2"/>
      <c r="AC2579" s="2" t="s">
        <v>114</v>
      </c>
      <c r="AD2579" s="2">
        <v>1</v>
      </c>
      <c r="AE2579" s="2" t="s">
        <v>539</v>
      </c>
      <c r="AF2579" s="2" t="s">
        <v>540</v>
      </c>
      <c r="AG2579" s="2" t="s">
        <v>13</v>
      </c>
      <c r="AH2579" s="2" t="s">
        <v>154</v>
      </c>
      <c r="AI2579" s="2" t="s">
        <v>541</v>
      </c>
      <c r="AJ2579" s="2" t="s">
        <v>155</v>
      </c>
      <c r="AK2579" s="2" t="s">
        <v>156</v>
      </c>
      <c r="AL2579" s="2" t="s">
        <v>129</v>
      </c>
      <c r="AM2579" s="2" t="s">
        <v>150</v>
      </c>
      <c r="AN2579" s="2" t="s">
        <v>10746</v>
      </c>
      <c r="AO2579" s="22">
        <v>26400</v>
      </c>
      <c r="AP2579" s="22">
        <v>0</v>
      </c>
      <c r="AQ2579" s="22">
        <v>0</v>
      </c>
      <c r="AR2579" s="22">
        <v>0</v>
      </c>
      <c r="AS2579" s="25">
        <v>28749.599999999999</v>
      </c>
      <c r="AT2579" s="25">
        <v>0</v>
      </c>
      <c r="AU2579" s="25">
        <v>42459.12</v>
      </c>
      <c r="AV2579" s="25">
        <v>0</v>
      </c>
      <c r="AW2579" s="25">
        <v>28749.599999999999</v>
      </c>
      <c r="AX2579" s="25">
        <v>42459.12</v>
      </c>
      <c r="AY2579" s="25">
        <v>13709.52</v>
      </c>
    </row>
    <row r="2580" spans="2:51" hidden="1">
      <c r="B2580" s="5" t="s">
        <v>21</v>
      </c>
      <c r="C2580" s="2" t="s">
        <v>107</v>
      </c>
      <c r="D2580" s="2" t="s">
        <v>100</v>
      </c>
      <c r="E2580" s="2"/>
      <c r="F2580" s="2"/>
      <c r="G2580" s="3">
        <v>46262</v>
      </c>
      <c r="H2580" s="2" t="s">
        <v>10747</v>
      </c>
      <c r="I2580" s="3">
        <v>46262</v>
      </c>
      <c r="J2580" s="2" t="s">
        <v>10748</v>
      </c>
      <c r="K2580" s="2"/>
      <c r="L2580" s="2"/>
      <c r="M2580" s="2" t="s">
        <v>90</v>
      </c>
      <c r="N2580" s="3"/>
      <c r="O2580" s="2" t="s">
        <v>10749</v>
      </c>
      <c r="P2580" s="2"/>
      <c r="Q2580" s="2" t="s">
        <v>27</v>
      </c>
      <c r="R2580" s="2" t="s">
        <v>538</v>
      </c>
      <c r="S2580" s="2" t="s">
        <v>27</v>
      </c>
      <c r="T2580" s="3"/>
      <c r="U2580" s="2"/>
      <c r="V2580" s="2"/>
      <c r="W2580" s="2" t="s">
        <v>550</v>
      </c>
      <c r="X2580" s="2" t="s">
        <v>133</v>
      </c>
      <c r="Y2580" s="2" t="s">
        <v>506</v>
      </c>
      <c r="Z2580" s="2" t="s">
        <v>92</v>
      </c>
      <c r="AA2580" s="2" t="s">
        <v>90</v>
      </c>
      <c r="AB2580" s="2"/>
      <c r="AC2580" s="2" t="s">
        <v>114</v>
      </c>
      <c r="AD2580" s="2">
        <v>1</v>
      </c>
      <c r="AE2580" s="2" t="s">
        <v>539</v>
      </c>
      <c r="AF2580" s="2" t="s">
        <v>540</v>
      </c>
      <c r="AG2580" s="2" t="s">
        <v>13</v>
      </c>
      <c r="AH2580" s="2" t="s">
        <v>154</v>
      </c>
      <c r="AI2580" s="2" t="s">
        <v>541</v>
      </c>
      <c r="AJ2580" s="2" t="s">
        <v>155</v>
      </c>
      <c r="AK2580" s="2" t="s">
        <v>156</v>
      </c>
      <c r="AL2580" s="2" t="s">
        <v>129</v>
      </c>
      <c r="AM2580" s="2" t="s">
        <v>150</v>
      </c>
      <c r="AN2580" s="2" t="s">
        <v>10750</v>
      </c>
      <c r="AO2580" s="22">
        <v>0</v>
      </c>
      <c r="AP2580" s="22">
        <v>0</v>
      </c>
      <c r="AQ2580" s="22">
        <v>0</v>
      </c>
      <c r="AR2580" s="22">
        <v>0</v>
      </c>
      <c r="AS2580" s="25">
        <v>29729.7</v>
      </c>
      <c r="AT2580" s="25">
        <v>0</v>
      </c>
      <c r="AU2580" s="25">
        <v>44035.25</v>
      </c>
      <c r="AV2580" s="25">
        <v>0</v>
      </c>
      <c r="AW2580" s="25">
        <v>29729.7</v>
      </c>
      <c r="AX2580" s="25">
        <v>44035.25</v>
      </c>
      <c r="AY2580" s="25">
        <v>14305.55</v>
      </c>
    </row>
    <row r="2581" spans="2:51" hidden="1">
      <c r="B2581" s="5" t="s">
        <v>551</v>
      </c>
      <c r="C2581" s="2" t="s">
        <v>552</v>
      </c>
      <c r="D2581" s="2"/>
      <c r="E2581" s="2" t="s">
        <v>9039</v>
      </c>
      <c r="F2581" s="2" t="s">
        <v>88</v>
      </c>
      <c r="G2581" s="3">
        <v>46262</v>
      </c>
      <c r="H2581" s="2" t="s">
        <v>10751</v>
      </c>
      <c r="I2581" s="3">
        <v>46262</v>
      </c>
      <c r="J2581" s="2" t="s">
        <v>10752</v>
      </c>
      <c r="K2581" s="2"/>
      <c r="L2581" s="2"/>
      <c r="M2581" s="2" t="s">
        <v>90</v>
      </c>
      <c r="N2581" s="3"/>
      <c r="O2581" s="2"/>
      <c r="P2581" s="2"/>
      <c r="Q2581" s="2" t="s">
        <v>834</v>
      </c>
      <c r="R2581" s="2" t="s">
        <v>834</v>
      </c>
      <c r="S2581" s="2"/>
      <c r="T2581" s="3"/>
      <c r="U2581" s="2"/>
      <c r="V2581" s="2"/>
      <c r="W2581" s="2" t="s">
        <v>1253</v>
      </c>
      <c r="X2581" s="2" t="s">
        <v>91</v>
      </c>
      <c r="Y2581" s="2" t="s">
        <v>957</v>
      </c>
      <c r="Z2581" s="2" t="s">
        <v>92</v>
      </c>
      <c r="AA2581" s="2" t="s">
        <v>90</v>
      </c>
      <c r="AB2581" s="2"/>
      <c r="AC2581" s="2" t="s">
        <v>114</v>
      </c>
      <c r="AD2581" s="2">
        <v>1</v>
      </c>
      <c r="AE2581" s="2" t="s">
        <v>321</v>
      </c>
      <c r="AF2581" s="2" t="s">
        <v>322</v>
      </c>
      <c r="AG2581" s="2" t="s">
        <v>322</v>
      </c>
      <c r="AH2581" s="2" t="s">
        <v>323</v>
      </c>
      <c r="AI2581" s="2"/>
      <c r="AJ2581" s="2" t="s">
        <v>183</v>
      </c>
      <c r="AK2581" s="2" t="s">
        <v>184</v>
      </c>
      <c r="AL2581" s="2" t="s">
        <v>184</v>
      </c>
      <c r="AM2581" s="2" t="s">
        <v>185</v>
      </c>
      <c r="AN2581" s="2" t="s">
        <v>10753</v>
      </c>
      <c r="AO2581" s="22">
        <v>0</v>
      </c>
      <c r="AP2581" s="22">
        <v>0</v>
      </c>
      <c r="AQ2581" s="22">
        <v>0</v>
      </c>
      <c r="AR2581" s="22">
        <v>0</v>
      </c>
      <c r="AS2581" s="25">
        <v>15000</v>
      </c>
      <c r="AT2581" s="25">
        <v>0</v>
      </c>
      <c r="AU2581" s="25">
        <v>15967.31</v>
      </c>
      <c r="AV2581" s="25">
        <v>0</v>
      </c>
      <c r="AW2581" s="25">
        <v>15000</v>
      </c>
      <c r="AX2581" s="25">
        <v>15967.31</v>
      </c>
      <c r="AY2581" s="25">
        <v>967.31</v>
      </c>
    </row>
    <row r="2582" spans="2:51" hidden="1">
      <c r="B2582" s="5" t="s">
        <v>551</v>
      </c>
      <c r="C2582" s="2" t="s">
        <v>552</v>
      </c>
      <c r="D2582" s="2"/>
      <c r="E2582" s="2" t="s">
        <v>9039</v>
      </c>
      <c r="F2582" s="2" t="s">
        <v>88</v>
      </c>
      <c r="G2582" s="3">
        <v>46262</v>
      </c>
      <c r="H2582" s="2" t="s">
        <v>10754</v>
      </c>
      <c r="I2582" s="3">
        <v>46262</v>
      </c>
      <c r="J2582" s="2" t="s">
        <v>10755</v>
      </c>
      <c r="K2582" s="2"/>
      <c r="L2582" s="2"/>
      <c r="M2582" s="2" t="s">
        <v>90</v>
      </c>
      <c r="N2582" s="3"/>
      <c r="O2582" s="2"/>
      <c r="P2582" s="2"/>
      <c r="Q2582" s="2" t="s">
        <v>834</v>
      </c>
      <c r="R2582" s="2" t="s">
        <v>834</v>
      </c>
      <c r="S2582" s="2"/>
      <c r="T2582" s="3"/>
      <c r="U2582" s="2"/>
      <c r="V2582" s="2"/>
      <c r="W2582" s="2" t="s">
        <v>2244</v>
      </c>
      <c r="X2582" s="2" t="s">
        <v>91</v>
      </c>
      <c r="Y2582" s="2" t="s">
        <v>894</v>
      </c>
      <c r="Z2582" s="2" t="s">
        <v>92</v>
      </c>
      <c r="AA2582" s="2" t="s">
        <v>90</v>
      </c>
      <c r="AB2582" s="2"/>
      <c r="AC2582" s="2" t="s">
        <v>114</v>
      </c>
      <c r="AD2582" s="2">
        <v>1</v>
      </c>
      <c r="AE2582" s="2" t="s">
        <v>321</v>
      </c>
      <c r="AF2582" s="2" t="s">
        <v>322</v>
      </c>
      <c r="AG2582" s="2" t="s">
        <v>322</v>
      </c>
      <c r="AH2582" s="2" t="s">
        <v>323</v>
      </c>
      <c r="AI2582" s="2"/>
      <c r="AJ2582" s="2" t="s">
        <v>138</v>
      </c>
      <c r="AK2582" s="2" t="s">
        <v>103</v>
      </c>
      <c r="AL2582" s="2" t="s">
        <v>103</v>
      </c>
      <c r="AM2582" s="2" t="s">
        <v>139</v>
      </c>
      <c r="AN2582" s="2" t="s">
        <v>10756</v>
      </c>
      <c r="AO2582" s="22">
        <v>0</v>
      </c>
      <c r="AP2582" s="22">
        <v>0</v>
      </c>
      <c r="AQ2582" s="22">
        <v>0</v>
      </c>
      <c r="AR2582" s="22">
        <v>0</v>
      </c>
      <c r="AS2582" s="25">
        <v>48500</v>
      </c>
      <c r="AT2582" s="25">
        <v>0</v>
      </c>
      <c r="AU2582" s="25">
        <v>49714.73</v>
      </c>
      <c r="AV2582" s="25">
        <v>0</v>
      </c>
      <c r="AW2582" s="25">
        <v>48500</v>
      </c>
      <c r="AX2582" s="25">
        <v>49714.73</v>
      </c>
      <c r="AY2582" s="25">
        <v>1214.73</v>
      </c>
    </row>
    <row r="2583" spans="2:51" hidden="1">
      <c r="B2583" s="5" t="s">
        <v>551</v>
      </c>
      <c r="C2583" s="2" t="s">
        <v>552</v>
      </c>
      <c r="D2583" s="2"/>
      <c r="E2583" s="2" t="s">
        <v>9039</v>
      </c>
      <c r="F2583" s="2" t="s">
        <v>88</v>
      </c>
      <c r="G2583" s="3">
        <v>46262</v>
      </c>
      <c r="H2583" s="2" t="s">
        <v>10757</v>
      </c>
      <c r="I2583" s="3">
        <v>46262</v>
      </c>
      <c r="J2583" s="2" t="s">
        <v>10758</v>
      </c>
      <c r="K2583" s="2"/>
      <c r="L2583" s="2"/>
      <c r="M2583" s="2" t="s">
        <v>90</v>
      </c>
      <c r="N2583" s="3"/>
      <c r="O2583" s="2"/>
      <c r="P2583" s="2"/>
      <c r="Q2583" s="2" t="s">
        <v>834</v>
      </c>
      <c r="R2583" s="2" t="s">
        <v>834</v>
      </c>
      <c r="S2583" s="2"/>
      <c r="T2583" s="3"/>
      <c r="U2583" s="2"/>
      <c r="V2583" s="2"/>
      <c r="W2583" s="2" t="s">
        <v>862</v>
      </c>
      <c r="X2583" s="2" t="s">
        <v>91</v>
      </c>
      <c r="Y2583" s="2" t="s">
        <v>863</v>
      </c>
      <c r="Z2583" s="2" t="s">
        <v>92</v>
      </c>
      <c r="AA2583" s="2" t="s">
        <v>90</v>
      </c>
      <c r="AB2583" s="2"/>
      <c r="AC2583" s="2" t="s">
        <v>114</v>
      </c>
      <c r="AD2583" s="2">
        <v>1</v>
      </c>
      <c r="AE2583" s="2" t="s">
        <v>321</v>
      </c>
      <c r="AF2583" s="2" t="s">
        <v>322</v>
      </c>
      <c r="AG2583" s="2" t="s">
        <v>322</v>
      </c>
      <c r="AH2583" s="2" t="s">
        <v>323</v>
      </c>
      <c r="AI2583" s="2"/>
      <c r="AJ2583" s="2" t="s">
        <v>138</v>
      </c>
      <c r="AK2583" s="2" t="s">
        <v>103</v>
      </c>
      <c r="AL2583" s="2" t="s">
        <v>103</v>
      </c>
      <c r="AM2583" s="2" t="s">
        <v>139</v>
      </c>
      <c r="AN2583" s="2" t="s">
        <v>903</v>
      </c>
      <c r="AO2583" s="22">
        <v>0</v>
      </c>
      <c r="AP2583" s="22">
        <v>0</v>
      </c>
      <c r="AQ2583" s="22">
        <v>0</v>
      </c>
      <c r="AR2583" s="22">
        <v>0</v>
      </c>
      <c r="AS2583" s="25">
        <v>38500</v>
      </c>
      <c r="AT2583" s="25">
        <v>0</v>
      </c>
      <c r="AU2583" s="25">
        <v>39921.47</v>
      </c>
      <c r="AV2583" s="25">
        <v>0</v>
      </c>
      <c r="AW2583" s="25">
        <v>38500</v>
      </c>
      <c r="AX2583" s="25">
        <v>39921.47</v>
      </c>
      <c r="AY2583" s="25">
        <v>1421.47</v>
      </c>
    </row>
    <row r="2584" spans="2:51" hidden="1">
      <c r="B2584" s="5" t="s">
        <v>551</v>
      </c>
      <c r="C2584" s="2" t="s">
        <v>552</v>
      </c>
      <c r="D2584" s="2"/>
      <c r="E2584" s="2" t="s">
        <v>9039</v>
      </c>
      <c r="F2584" s="2" t="s">
        <v>88</v>
      </c>
      <c r="G2584" s="3">
        <v>46262</v>
      </c>
      <c r="H2584" s="2" t="s">
        <v>10759</v>
      </c>
      <c r="I2584" s="3">
        <v>46262</v>
      </c>
      <c r="J2584" s="2" t="s">
        <v>10760</v>
      </c>
      <c r="K2584" s="2"/>
      <c r="L2584" s="2"/>
      <c r="M2584" s="2" t="s">
        <v>90</v>
      </c>
      <c r="N2584" s="3"/>
      <c r="O2584" s="2"/>
      <c r="P2584" s="2"/>
      <c r="Q2584" s="2" t="s">
        <v>834</v>
      </c>
      <c r="R2584" s="2" t="s">
        <v>834</v>
      </c>
      <c r="S2584" s="2"/>
      <c r="T2584" s="3"/>
      <c r="U2584" s="2"/>
      <c r="V2584" s="2"/>
      <c r="W2584" s="2" t="s">
        <v>956</v>
      </c>
      <c r="X2584" s="2" t="s">
        <v>91</v>
      </c>
      <c r="Y2584" s="2" t="s">
        <v>957</v>
      </c>
      <c r="Z2584" s="2" t="s">
        <v>92</v>
      </c>
      <c r="AA2584" s="2" t="s">
        <v>90</v>
      </c>
      <c r="AB2584" s="2"/>
      <c r="AC2584" s="2" t="s">
        <v>114</v>
      </c>
      <c r="AD2584" s="2">
        <v>1</v>
      </c>
      <c r="AE2584" s="2" t="s">
        <v>321</v>
      </c>
      <c r="AF2584" s="2" t="s">
        <v>322</v>
      </c>
      <c r="AG2584" s="2" t="s">
        <v>322</v>
      </c>
      <c r="AH2584" s="2" t="s">
        <v>323</v>
      </c>
      <c r="AI2584" s="2"/>
      <c r="AJ2584" s="2" t="s">
        <v>138</v>
      </c>
      <c r="AK2584" s="2" t="s">
        <v>103</v>
      </c>
      <c r="AL2584" s="2" t="s">
        <v>103</v>
      </c>
      <c r="AM2584" s="2" t="s">
        <v>139</v>
      </c>
      <c r="AN2584" s="2" t="s">
        <v>1296</v>
      </c>
      <c r="AO2584" s="22">
        <v>0</v>
      </c>
      <c r="AP2584" s="22">
        <v>0</v>
      </c>
      <c r="AQ2584" s="22">
        <v>0</v>
      </c>
      <c r="AR2584" s="22">
        <v>0</v>
      </c>
      <c r="AS2584" s="25">
        <v>38500</v>
      </c>
      <c r="AT2584" s="25">
        <v>0</v>
      </c>
      <c r="AU2584" s="25">
        <v>39921.47</v>
      </c>
      <c r="AV2584" s="25">
        <v>0</v>
      </c>
      <c r="AW2584" s="25">
        <v>38500</v>
      </c>
      <c r="AX2584" s="25">
        <v>39921.47</v>
      </c>
      <c r="AY2584" s="25">
        <v>1421.47</v>
      </c>
    </row>
    <row r="2585" spans="2:51" hidden="1">
      <c r="B2585" s="5" t="s">
        <v>551</v>
      </c>
      <c r="C2585" s="2" t="s">
        <v>552</v>
      </c>
      <c r="D2585" s="2"/>
      <c r="E2585" s="2"/>
      <c r="F2585" s="2" t="s">
        <v>88</v>
      </c>
      <c r="G2585" s="3">
        <v>46262</v>
      </c>
      <c r="H2585" s="2" t="s">
        <v>10761</v>
      </c>
      <c r="I2585" s="3">
        <v>46262</v>
      </c>
      <c r="J2585" s="2" t="s">
        <v>10762</v>
      </c>
      <c r="K2585" s="2"/>
      <c r="L2585" s="2"/>
      <c r="M2585" s="2" t="s">
        <v>90</v>
      </c>
      <c r="N2585" s="3"/>
      <c r="O2585" s="2"/>
      <c r="P2585" s="2"/>
      <c r="Q2585" s="2" t="s">
        <v>553</v>
      </c>
      <c r="R2585" s="2" t="s">
        <v>553</v>
      </c>
      <c r="S2585" s="2"/>
      <c r="T2585" s="3"/>
      <c r="U2585" s="2"/>
      <c r="V2585" s="2"/>
      <c r="W2585" s="2" t="s">
        <v>10763</v>
      </c>
      <c r="X2585" s="2" t="s">
        <v>133</v>
      </c>
      <c r="Y2585" s="2" t="s">
        <v>10764</v>
      </c>
      <c r="Z2585" s="2" t="s">
        <v>92</v>
      </c>
      <c r="AA2585" s="2" t="s">
        <v>90</v>
      </c>
      <c r="AB2585" s="2"/>
      <c r="AC2585" s="2" t="s">
        <v>114</v>
      </c>
      <c r="AD2585" s="2">
        <v>1</v>
      </c>
      <c r="AE2585" s="2" t="s">
        <v>554</v>
      </c>
      <c r="AF2585" s="2" t="s">
        <v>555</v>
      </c>
      <c r="AG2585" s="2" t="s">
        <v>322</v>
      </c>
      <c r="AH2585" s="2" t="s">
        <v>556</v>
      </c>
      <c r="AI2585" s="2" t="s">
        <v>557</v>
      </c>
      <c r="AJ2585" s="2" t="s">
        <v>232</v>
      </c>
      <c r="AK2585" s="2" t="s">
        <v>5</v>
      </c>
      <c r="AL2585" s="2" t="s">
        <v>5</v>
      </c>
      <c r="AM2585" s="2" t="s">
        <v>178</v>
      </c>
      <c r="AN2585" s="2" t="s">
        <v>911</v>
      </c>
      <c r="AO2585" s="22">
        <v>0</v>
      </c>
      <c r="AP2585" s="22">
        <v>0</v>
      </c>
      <c r="AQ2585" s="22">
        <v>0</v>
      </c>
      <c r="AR2585" s="22">
        <v>0</v>
      </c>
      <c r="AS2585" s="25">
        <v>27000</v>
      </c>
      <c r="AT2585" s="25">
        <v>0</v>
      </c>
      <c r="AU2585" s="25">
        <v>27700</v>
      </c>
      <c r="AV2585" s="25">
        <v>0</v>
      </c>
      <c r="AW2585" s="25">
        <v>27000</v>
      </c>
      <c r="AX2585" s="25">
        <v>27700</v>
      </c>
      <c r="AY2585" s="25">
        <v>700</v>
      </c>
    </row>
    <row r="2586" spans="2:51" hidden="1">
      <c r="B2586" s="5" t="s">
        <v>551</v>
      </c>
      <c r="C2586" s="2" t="s">
        <v>552</v>
      </c>
      <c r="D2586" s="2"/>
      <c r="E2586" s="2"/>
      <c r="F2586" s="2" t="s">
        <v>88</v>
      </c>
      <c r="G2586" s="3">
        <v>46262</v>
      </c>
      <c r="H2586" s="2" t="s">
        <v>10765</v>
      </c>
      <c r="I2586" s="3">
        <v>46262</v>
      </c>
      <c r="J2586" s="2" t="s">
        <v>10766</v>
      </c>
      <c r="K2586" s="2"/>
      <c r="L2586" s="2"/>
      <c r="M2586" s="2" t="s">
        <v>90</v>
      </c>
      <c r="N2586" s="3"/>
      <c r="O2586" s="2"/>
      <c r="P2586" s="2"/>
      <c r="Q2586" s="2" t="s">
        <v>553</v>
      </c>
      <c r="R2586" s="2" t="s">
        <v>553</v>
      </c>
      <c r="S2586" s="2"/>
      <c r="T2586" s="3"/>
      <c r="U2586" s="2"/>
      <c r="V2586" s="2"/>
      <c r="W2586" s="2" t="s">
        <v>694</v>
      </c>
      <c r="X2586" s="2" t="s">
        <v>91</v>
      </c>
      <c r="Y2586" s="2" t="s">
        <v>695</v>
      </c>
      <c r="Z2586" s="2" t="s">
        <v>92</v>
      </c>
      <c r="AA2586" s="2" t="s">
        <v>90</v>
      </c>
      <c r="AB2586" s="2"/>
      <c r="AC2586" s="2" t="s">
        <v>114</v>
      </c>
      <c r="AD2586" s="2">
        <v>1</v>
      </c>
      <c r="AE2586" s="2" t="s">
        <v>554</v>
      </c>
      <c r="AF2586" s="2" t="s">
        <v>555</v>
      </c>
      <c r="AG2586" s="2" t="s">
        <v>322</v>
      </c>
      <c r="AH2586" s="2" t="s">
        <v>556</v>
      </c>
      <c r="AI2586" s="2" t="s">
        <v>557</v>
      </c>
      <c r="AJ2586" s="2" t="s">
        <v>231</v>
      </c>
      <c r="AK2586" s="2" t="s">
        <v>207</v>
      </c>
      <c r="AL2586" s="2" t="s">
        <v>207</v>
      </c>
      <c r="AM2586" s="2" t="s">
        <v>178</v>
      </c>
      <c r="AN2586" s="2" t="s">
        <v>972</v>
      </c>
      <c r="AO2586" s="22">
        <v>0</v>
      </c>
      <c r="AP2586" s="22">
        <v>0</v>
      </c>
      <c r="AQ2586" s="22">
        <v>0</v>
      </c>
      <c r="AR2586" s="22">
        <v>0</v>
      </c>
      <c r="AS2586" s="25">
        <v>9250</v>
      </c>
      <c r="AT2586" s="25">
        <v>0</v>
      </c>
      <c r="AU2586" s="25">
        <v>9050</v>
      </c>
      <c r="AV2586" s="25">
        <v>0</v>
      </c>
      <c r="AW2586" s="25">
        <v>9250</v>
      </c>
      <c r="AX2586" s="25">
        <v>9050</v>
      </c>
      <c r="AY2586" s="25">
        <v>-200</v>
      </c>
    </row>
    <row r="2587" spans="2:51" hidden="1">
      <c r="B2587" s="5" t="s">
        <v>19</v>
      </c>
      <c r="C2587" s="2" t="s">
        <v>112</v>
      </c>
      <c r="D2587" s="2" t="s">
        <v>100</v>
      </c>
      <c r="E2587" s="2"/>
      <c r="F2587" s="2"/>
      <c r="G2587" s="3">
        <v>46262</v>
      </c>
      <c r="H2587" s="2" t="s">
        <v>10767</v>
      </c>
      <c r="I2587" s="3">
        <v>46262</v>
      </c>
      <c r="J2587" s="2" t="s">
        <v>10768</v>
      </c>
      <c r="K2587" s="2"/>
      <c r="L2587" s="2"/>
      <c r="M2587" s="2" t="s">
        <v>90</v>
      </c>
      <c r="N2587" s="3"/>
      <c r="O2587" s="2"/>
      <c r="P2587" s="2"/>
      <c r="Q2587" s="2" t="s">
        <v>25</v>
      </c>
      <c r="R2587" s="2" t="s">
        <v>25</v>
      </c>
      <c r="S2587" s="2"/>
      <c r="T2587" s="3">
        <v>46262</v>
      </c>
      <c r="U2587" s="2" t="s">
        <v>10769</v>
      </c>
      <c r="V2587" s="2"/>
      <c r="W2587" s="2" t="s">
        <v>10770</v>
      </c>
      <c r="X2587" s="2" t="s">
        <v>91</v>
      </c>
      <c r="Y2587" s="2" t="s">
        <v>758</v>
      </c>
      <c r="Z2587" s="2" t="s">
        <v>92</v>
      </c>
      <c r="AA2587" s="2" t="s">
        <v>90</v>
      </c>
      <c r="AB2587" s="2"/>
      <c r="AC2587" s="2" t="s">
        <v>114</v>
      </c>
      <c r="AD2587" s="2">
        <v>1</v>
      </c>
      <c r="AE2587" s="2" t="s">
        <v>125</v>
      </c>
      <c r="AF2587" s="2" t="s">
        <v>125</v>
      </c>
      <c r="AG2587" s="2" t="s">
        <v>126</v>
      </c>
      <c r="AH2587" s="2" t="s">
        <v>127</v>
      </c>
      <c r="AI2587" s="2"/>
      <c r="AJ2587" s="2" t="s">
        <v>134</v>
      </c>
      <c r="AK2587" s="2" t="s">
        <v>10</v>
      </c>
      <c r="AL2587" s="2" t="s">
        <v>10</v>
      </c>
      <c r="AM2587" s="2" t="s">
        <v>135</v>
      </c>
      <c r="AN2587" s="2"/>
      <c r="AO2587" s="22">
        <v>0</v>
      </c>
      <c r="AP2587" s="22">
        <v>0</v>
      </c>
      <c r="AQ2587" s="22">
        <v>0</v>
      </c>
      <c r="AR2587" s="22">
        <v>0</v>
      </c>
      <c r="AS2587" s="25">
        <v>48000</v>
      </c>
      <c r="AT2587" s="25">
        <v>0</v>
      </c>
      <c r="AU2587" s="25">
        <v>56235</v>
      </c>
      <c r="AV2587" s="25">
        <v>0</v>
      </c>
      <c r="AW2587" s="25">
        <v>48000</v>
      </c>
      <c r="AX2587" s="25">
        <v>56235</v>
      </c>
      <c r="AY2587" s="25">
        <v>8235</v>
      </c>
    </row>
    <row r="2588" spans="2:51" hidden="1">
      <c r="B2588" s="5" t="s">
        <v>19</v>
      </c>
      <c r="C2588" s="2" t="s">
        <v>112</v>
      </c>
      <c r="D2588" s="2" t="s">
        <v>100</v>
      </c>
      <c r="E2588" s="2"/>
      <c r="F2588" s="2"/>
      <c r="G2588" s="3">
        <v>46262</v>
      </c>
      <c r="H2588" s="2" t="s">
        <v>10771</v>
      </c>
      <c r="I2588" s="3">
        <v>46262</v>
      </c>
      <c r="J2588" s="2" t="s">
        <v>10772</v>
      </c>
      <c r="K2588" s="2"/>
      <c r="L2588" s="2"/>
      <c r="M2588" s="2" t="s">
        <v>90</v>
      </c>
      <c r="N2588" s="3"/>
      <c r="O2588" s="2"/>
      <c r="P2588" s="2"/>
      <c r="Q2588" s="2" t="s">
        <v>25</v>
      </c>
      <c r="R2588" s="2" t="s">
        <v>25</v>
      </c>
      <c r="S2588" s="2"/>
      <c r="T2588" s="3">
        <v>46262</v>
      </c>
      <c r="U2588" s="2" t="s">
        <v>10773</v>
      </c>
      <c r="V2588" s="2"/>
      <c r="W2588" s="2" t="s">
        <v>790</v>
      </c>
      <c r="X2588" s="2" t="s">
        <v>113</v>
      </c>
      <c r="Y2588" s="2" t="s">
        <v>196</v>
      </c>
      <c r="Z2588" s="2" t="s">
        <v>92</v>
      </c>
      <c r="AA2588" s="2" t="s">
        <v>90</v>
      </c>
      <c r="AB2588" s="2"/>
      <c r="AC2588" s="2" t="s">
        <v>114</v>
      </c>
      <c r="AD2588" s="2">
        <v>1</v>
      </c>
      <c r="AE2588" s="2" t="s">
        <v>125</v>
      </c>
      <c r="AF2588" s="2" t="s">
        <v>125</v>
      </c>
      <c r="AG2588" s="2" t="s">
        <v>126</v>
      </c>
      <c r="AH2588" s="2" t="s">
        <v>127</v>
      </c>
      <c r="AI2588" s="2"/>
      <c r="AJ2588" s="2" t="s">
        <v>187</v>
      </c>
      <c r="AK2588" s="2" t="s">
        <v>6</v>
      </c>
      <c r="AL2588" s="2" t="s">
        <v>6</v>
      </c>
      <c r="AM2588" s="2" t="s">
        <v>188</v>
      </c>
      <c r="AN2588" s="2"/>
      <c r="AO2588" s="22">
        <v>0</v>
      </c>
      <c r="AP2588" s="22">
        <v>0</v>
      </c>
      <c r="AQ2588" s="22">
        <v>0</v>
      </c>
      <c r="AR2588" s="22">
        <v>0</v>
      </c>
      <c r="AS2588" s="25">
        <v>39000</v>
      </c>
      <c r="AT2588" s="25">
        <v>0</v>
      </c>
      <c r="AU2588" s="25">
        <v>40032</v>
      </c>
      <c r="AV2588" s="25">
        <v>0</v>
      </c>
      <c r="AW2588" s="25">
        <v>39000</v>
      </c>
      <c r="AX2588" s="25">
        <v>40032</v>
      </c>
      <c r="AY2588" s="25">
        <v>1032</v>
      </c>
    </row>
    <row r="2589" spans="2:51" hidden="1">
      <c r="B2589" s="5" t="s">
        <v>19</v>
      </c>
      <c r="C2589" s="2" t="s">
        <v>112</v>
      </c>
      <c r="D2589" s="2" t="s">
        <v>100</v>
      </c>
      <c r="E2589" s="2"/>
      <c r="F2589" s="2"/>
      <c r="G2589" s="3">
        <v>46262</v>
      </c>
      <c r="H2589" s="2" t="s">
        <v>10774</v>
      </c>
      <c r="I2589" s="3">
        <v>46262</v>
      </c>
      <c r="J2589" s="2" t="s">
        <v>10775</v>
      </c>
      <c r="K2589" s="2"/>
      <c r="L2589" s="2"/>
      <c r="M2589" s="2" t="s">
        <v>90</v>
      </c>
      <c r="N2589" s="3"/>
      <c r="O2589" s="2"/>
      <c r="P2589" s="2"/>
      <c r="Q2589" s="2" t="s">
        <v>23</v>
      </c>
      <c r="R2589" s="2" t="s">
        <v>23</v>
      </c>
      <c r="S2589" s="2"/>
      <c r="T2589" s="3">
        <v>46262</v>
      </c>
      <c r="U2589" s="2" t="s">
        <v>10776</v>
      </c>
      <c r="V2589" s="2"/>
      <c r="W2589" s="2" t="s">
        <v>568</v>
      </c>
      <c r="X2589" s="2" t="s">
        <v>113</v>
      </c>
      <c r="Y2589" s="2" t="s">
        <v>569</v>
      </c>
      <c r="Z2589" s="2" t="s">
        <v>92</v>
      </c>
      <c r="AA2589" s="2" t="s">
        <v>90</v>
      </c>
      <c r="AB2589" s="2"/>
      <c r="AC2589" s="2" t="s">
        <v>114</v>
      </c>
      <c r="AD2589" s="2">
        <v>1</v>
      </c>
      <c r="AE2589" s="2" t="s">
        <v>282</v>
      </c>
      <c r="AF2589" s="2" t="s">
        <v>3</v>
      </c>
      <c r="AG2589" s="2" t="s">
        <v>3</v>
      </c>
      <c r="AH2589" s="2" t="s">
        <v>283</v>
      </c>
      <c r="AI2589" s="2"/>
      <c r="AJ2589" s="2" t="s">
        <v>327</v>
      </c>
      <c r="AK2589" s="2" t="s">
        <v>12</v>
      </c>
      <c r="AL2589" s="2" t="s">
        <v>12</v>
      </c>
      <c r="AM2589" s="2" t="s">
        <v>328</v>
      </c>
      <c r="AN2589" s="2" t="s">
        <v>10777</v>
      </c>
      <c r="AO2589" s="22">
        <v>0</v>
      </c>
      <c r="AP2589" s="22">
        <v>0</v>
      </c>
      <c r="AQ2589" s="22">
        <v>0</v>
      </c>
      <c r="AR2589" s="22">
        <v>0</v>
      </c>
      <c r="AS2589" s="25">
        <v>36000</v>
      </c>
      <c r="AT2589" s="25">
        <v>0</v>
      </c>
      <c r="AU2589" s="25">
        <v>39947</v>
      </c>
      <c r="AV2589" s="25">
        <v>0</v>
      </c>
      <c r="AW2589" s="25">
        <v>36000</v>
      </c>
      <c r="AX2589" s="25">
        <v>39947</v>
      </c>
      <c r="AY2589" s="25">
        <v>3947</v>
      </c>
    </row>
    <row r="2590" spans="2:51" hidden="1">
      <c r="B2590" s="5" t="s">
        <v>19</v>
      </c>
      <c r="C2590" s="2" t="s">
        <v>112</v>
      </c>
      <c r="D2590" s="2" t="s">
        <v>100</v>
      </c>
      <c r="E2590" s="2"/>
      <c r="F2590" s="2"/>
      <c r="G2590" s="3">
        <v>46262</v>
      </c>
      <c r="H2590" s="2" t="s">
        <v>10778</v>
      </c>
      <c r="I2590" s="3">
        <v>46262</v>
      </c>
      <c r="J2590" s="2" t="s">
        <v>10779</v>
      </c>
      <c r="K2590" s="2"/>
      <c r="L2590" s="2"/>
      <c r="M2590" s="2" t="s">
        <v>90</v>
      </c>
      <c r="N2590" s="3"/>
      <c r="O2590" s="2"/>
      <c r="P2590" s="2"/>
      <c r="Q2590" s="2" t="s">
        <v>23</v>
      </c>
      <c r="R2590" s="2" t="s">
        <v>23</v>
      </c>
      <c r="S2590" s="2"/>
      <c r="T2590" s="3">
        <v>46262</v>
      </c>
      <c r="U2590" s="2" t="s">
        <v>10780</v>
      </c>
      <c r="V2590" s="2"/>
      <c r="W2590" s="2" t="s">
        <v>10781</v>
      </c>
      <c r="X2590" s="2" t="s">
        <v>113</v>
      </c>
      <c r="Y2590" s="2" t="s">
        <v>3060</v>
      </c>
      <c r="Z2590" s="2" t="s">
        <v>92</v>
      </c>
      <c r="AA2590" s="2" t="s">
        <v>90</v>
      </c>
      <c r="AB2590" s="2"/>
      <c r="AC2590" s="2" t="s">
        <v>114</v>
      </c>
      <c r="AD2590" s="2">
        <v>1</v>
      </c>
      <c r="AE2590" s="2" t="s">
        <v>282</v>
      </c>
      <c r="AF2590" s="2" t="s">
        <v>3</v>
      </c>
      <c r="AG2590" s="2" t="s">
        <v>3</v>
      </c>
      <c r="AH2590" s="2" t="s">
        <v>283</v>
      </c>
      <c r="AI2590" s="2"/>
      <c r="AJ2590" s="2" t="s">
        <v>422</v>
      </c>
      <c r="AK2590" s="2" t="s">
        <v>423</v>
      </c>
      <c r="AL2590" s="2" t="s">
        <v>423</v>
      </c>
      <c r="AM2590" s="2" t="s">
        <v>424</v>
      </c>
      <c r="AN2590" s="2" t="s">
        <v>10782</v>
      </c>
      <c r="AO2590" s="22">
        <v>0</v>
      </c>
      <c r="AP2590" s="22">
        <v>0</v>
      </c>
      <c r="AQ2590" s="22">
        <v>0</v>
      </c>
      <c r="AR2590" s="22">
        <v>0</v>
      </c>
      <c r="AS2590" s="25">
        <v>24000</v>
      </c>
      <c r="AT2590" s="25">
        <v>0</v>
      </c>
      <c r="AU2590" s="25">
        <v>33810</v>
      </c>
      <c r="AV2590" s="25">
        <v>0</v>
      </c>
      <c r="AW2590" s="25">
        <v>24000</v>
      </c>
      <c r="AX2590" s="25">
        <v>33810</v>
      </c>
      <c r="AY2590" s="25">
        <v>9810</v>
      </c>
    </row>
    <row r="2591" spans="2:51" hidden="1">
      <c r="B2591" s="5" t="s">
        <v>19</v>
      </c>
      <c r="C2591" s="2" t="s">
        <v>112</v>
      </c>
      <c r="D2591" s="2" t="s">
        <v>100</v>
      </c>
      <c r="E2591" s="2"/>
      <c r="F2591" s="2"/>
      <c r="G2591" s="3">
        <v>46262</v>
      </c>
      <c r="H2591" s="2" t="s">
        <v>10783</v>
      </c>
      <c r="I2591" s="3">
        <v>46262</v>
      </c>
      <c r="J2591" s="2" t="s">
        <v>10784</v>
      </c>
      <c r="K2591" s="2"/>
      <c r="L2591" s="2"/>
      <c r="M2591" s="2" t="s">
        <v>90</v>
      </c>
      <c r="N2591" s="3"/>
      <c r="O2591" s="2"/>
      <c r="P2591" s="2"/>
      <c r="Q2591" s="2" t="s">
        <v>23</v>
      </c>
      <c r="R2591" s="2" t="s">
        <v>23</v>
      </c>
      <c r="S2591" s="2"/>
      <c r="T2591" s="3">
        <v>46262</v>
      </c>
      <c r="U2591" s="2" t="s">
        <v>10785</v>
      </c>
      <c r="V2591" s="2"/>
      <c r="W2591" s="2" t="s">
        <v>10786</v>
      </c>
      <c r="X2591" s="2" t="s">
        <v>113</v>
      </c>
      <c r="Y2591" s="2" t="s">
        <v>10787</v>
      </c>
      <c r="Z2591" s="2" t="s">
        <v>92</v>
      </c>
      <c r="AA2591" s="2" t="s">
        <v>90</v>
      </c>
      <c r="AB2591" s="2"/>
      <c r="AC2591" s="2" t="s">
        <v>114</v>
      </c>
      <c r="AD2591" s="2">
        <v>1</v>
      </c>
      <c r="AE2591" s="2" t="s">
        <v>7</v>
      </c>
      <c r="AF2591" s="2" t="s">
        <v>7</v>
      </c>
      <c r="AG2591" s="2" t="s">
        <v>103</v>
      </c>
      <c r="AH2591" s="2" t="s">
        <v>7</v>
      </c>
      <c r="AI2591" s="2"/>
      <c r="AJ2591" s="2" t="s">
        <v>115</v>
      </c>
      <c r="AK2591" s="2" t="s">
        <v>116</v>
      </c>
      <c r="AL2591" s="2" t="s">
        <v>116</v>
      </c>
      <c r="AM2591" s="2" t="s">
        <v>117</v>
      </c>
      <c r="AN2591" s="2" t="s">
        <v>10788</v>
      </c>
      <c r="AO2591" s="22">
        <v>0</v>
      </c>
      <c r="AP2591" s="22">
        <v>0</v>
      </c>
      <c r="AQ2591" s="22">
        <v>0</v>
      </c>
      <c r="AR2591" s="22">
        <v>0</v>
      </c>
      <c r="AS2591" s="25">
        <v>15000</v>
      </c>
      <c r="AT2591" s="25">
        <v>0</v>
      </c>
      <c r="AU2591" s="25">
        <v>19668</v>
      </c>
      <c r="AV2591" s="25">
        <v>0</v>
      </c>
      <c r="AW2591" s="25">
        <v>15000</v>
      </c>
      <c r="AX2591" s="25">
        <v>19668</v>
      </c>
      <c r="AY2591" s="25">
        <v>4668</v>
      </c>
    </row>
    <row r="2592" spans="2:51" hidden="1">
      <c r="B2592" s="5" t="s">
        <v>19</v>
      </c>
      <c r="C2592" s="2" t="s">
        <v>112</v>
      </c>
      <c r="D2592" s="2" t="s">
        <v>100</v>
      </c>
      <c r="E2592" s="2"/>
      <c r="F2592" s="2"/>
      <c r="G2592" s="3">
        <v>46262</v>
      </c>
      <c r="H2592" s="2" t="s">
        <v>10789</v>
      </c>
      <c r="I2592" s="3">
        <v>46262</v>
      </c>
      <c r="J2592" s="2" t="s">
        <v>10790</v>
      </c>
      <c r="K2592" s="2"/>
      <c r="L2592" s="2"/>
      <c r="M2592" s="2" t="s">
        <v>90</v>
      </c>
      <c r="N2592" s="3"/>
      <c r="O2592" s="2"/>
      <c r="P2592" s="2"/>
      <c r="Q2592" s="2" t="s">
        <v>23</v>
      </c>
      <c r="R2592" s="2" t="s">
        <v>23</v>
      </c>
      <c r="S2592" s="2"/>
      <c r="T2592" s="3">
        <v>46262</v>
      </c>
      <c r="U2592" s="2" t="s">
        <v>10791</v>
      </c>
      <c r="V2592" s="2"/>
      <c r="W2592" s="2" t="s">
        <v>10792</v>
      </c>
      <c r="X2592" s="2" t="s">
        <v>113</v>
      </c>
      <c r="Y2592" s="2" t="s">
        <v>10793</v>
      </c>
      <c r="Z2592" s="2" t="s">
        <v>92</v>
      </c>
      <c r="AA2592" s="2" t="s">
        <v>90</v>
      </c>
      <c r="AB2592" s="2"/>
      <c r="AC2592" s="2" t="s">
        <v>114</v>
      </c>
      <c r="AD2592" s="2">
        <v>1</v>
      </c>
      <c r="AE2592" s="2" t="s">
        <v>7</v>
      </c>
      <c r="AF2592" s="2" t="s">
        <v>7</v>
      </c>
      <c r="AG2592" s="2" t="s">
        <v>103</v>
      </c>
      <c r="AH2592" s="2" t="s">
        <v>7</v>
      </c>
      <c r="AI2592" s="2"/>
      <c r="AJ2592" s="2" t="s">
        <v>115</v>
      </c>
      <c r="AK2592" s="2" t="s">
        <v>116</v>
      </c>
      <c r="AL2592" s="2" t="s">
        <v>116</v>
      </c>
      <c r="AM2592" s="2" t="s">
        <v>117</v>
      </c>
      <c r="AN2592" s="2" t="s">
        <v>10794</v>
      </c>
      <c r="AO2592" s="22">
        <v>0</v>
      </c>
      <c r="AP2592" s="22">
        <v>0</v>
      </c>
      <c r="AQ2592" s="22">
        <v>0</v>
      </c>
      <c r="AR2592" s="22">
        <v>0</v>
      </c>
      <c r="AS2592" s="25">
        <v>14000</v>
      </c>
      <c r="AT2592" s="25">
        <v>0</v>
      </c>
      <c r="AU2592" s="25">
        <v>19668</v>
      </c>
      <c r="AV2592" s="25">
        <v>0</v>
      </c>
      <c r="AW2592" s="25">
        <v>14000</v>
      </c>
      <c r="AX2592" s="25">
        <v>19668</v>
      </c>
      <c r="AY2592" s="25">
        <v>5668</v>
      </c>
    </row>
    <row r="2593" spans="2:51" hidden="1">
      <c r="B2593" s="5" t="s">
        <v>19</v>
      </c>
      <c r="C2593" s="2" t="s">
        <v>112</v>
      </c>
      <c r="D2593" s="2" t="s">
        <v>100</v>
      </c>
      <c r="E2593" s="2"/>
      <c r="F2593" s="2"/>
      <c r="G2593" s="3">
        <v>46262</v>
      </c>
      <c r="H2593" s="2" t="s">
        <v>10795</v>
      </c>
      <c r="I2593" s="3">
        <v>46262</v>
      </c>
      <c r="J2593" s="2" t="s">
        <v>10796</v>
      </c>
      <c r="K2593" s="2"/>
      <c r="L2593" s="2"/>
      <c r="M2593" s="2" t="s">
        <v>90</v>
      </c>
      <c r="N2593" s="3"/>
      <c r="O2593" s="2"/>
      <c r="P2593" s="2"/>
      <c r="Q2593" s="2" t="s">
        <v>25</v>
      </c>
      <c r="R2593" s="2" t="s">
        <v>25</v>
      </c>
      <c r="S2593" s="2"/>
      <c r="T2593" s="3">
        <v>46262</v>
      </c>
      <c r="U2593" s="2" t="s">
        <v>10797</v>
      </c>
      <c r="V2593" s="2"/>
      <c r="W2593" s="2" t="s">
        <v>10798</v>
      </c>
      <c r="X2593" s="2" t="s">
        <v>113</v>
      </c>
      <c r="Y2593" s="2" t="s">
        <v>10799</v>
      </c>
      <c r="Z2593" s="2" t="s">
        <v>92</v>
      </c>
      <c r="AA2593" s="2" t="s">
        <v>90</v>
      </c>
      <c r="AB2593" s="2"/>
      <c r="AC2593" s="2" t="s">
        <v>114</v>
      </c>
      <c r="AD2593" s="2">
        <v>1</v>
      </c>
      <c r="AE2593" s="2" t="s">
        <v>125</v>
      </c>
      <c r="AF2593" s="2" t="s">
        <v>125</v>
      </c>
      <c r="AG2593" s="2" t="s">
        <v>126</v>
      </c>
      <c r="AH2593" s="2" t="s">
        <v>127</v>
      </c>
      <c r="AI2593" s="2"/>
      <c r="AJ2593" s="2" t="s">
        <v>232</v>
      </c>
      <c r="AK2593" s="2" t="s">
        <v>5</v>
      </c>
      <c r="AL2593" s="2" t="s">
        <v>5</v>
      </c>
      <c r="AM2593" s="2" t="s">
        <v>178</v>
      </c>
      <c r="AN2593" s="2"/>
      <c r="AO2593" s="22">
        <v>0</v>
      </c>
      <c r="AP2593" s="22">
        <v>0</v>
      </c>
      <c r="AQ2593" s="22">
        <v>0</v>
      </c>
      <c r="AR2593" s="22">
        <v>0</v>
      </c>
      <c r="AS2593" s="25">
        <v>30000</v>
      </c>
      <c r="AT2593" s="25">
        <v>0</v>
      </c>
      <c r="AU2593" s="25">
        <v>36518</v>
      </c>
      <c r="AV2593" s="25">
        <v>0</v>
      </c>
      <c r="AW2593" s="25">
        <v>30000</v>
      </c>
      <c r="AX2593" s="25">
        <v>36518</v>
      </c>
      <c r="AY2593" s="25">
        <v>6518</v>
      </c>
    </row>
    <row r="2594" spans="2:51" hidden="1">
      <c r="B2594" s="5" t="s">
        <v>19</v>
      </c>
      <c r="C2594" s="2" t="s">
        <v>112</v>
      </c>
      <c r="D2594" s="2" t="s">
        <v>100</v>
      </c>
      <c r="E2594" s="2"/>
      <c r="F2594" s="2"/>
      <c r="G2594" s="3">
        <v>46262</v>
      </c>
      <c r="H2594" s="2" t="s">
        <v>10800</v>
      </c>
      <c r="I2594" s="3">
        <v>46262</v>
      </c>
      <c r="J2594" s="2" t="s">
        <v>10801</v>
      </c>
      <c r="K2594" s="2"/>
      <c r="L2594" s="2"/>
      <c r="M2594" s="2" t="s">
        <v>90</v>
      </c>
      <c r="N2594" s="3"/>
      <c r="O2594" s="2"/>
      <c r="P2594" s="2"/>
      <c r="Q2594" s="2" t="s">
        <v>23</v>
      </c>
      <c r="R2594" s="2" t="s">
        <v>23</v>
      </c>
      <c r="S2594" s="2"/>
      <c r="T2594" s="3">
        <v>46262</v>
      </c>
      <c r="U2594" s="2" t="s">
        <v>10802</v>
      </c>
      <c r="V2594" s="2"/>
      <c r="W2594" s="2" t="s">
        <v>10803</v>
      </c>
      <c r="X2594" s="2" t="s">
        <v>113</v>
      </c>
      <c r="Y2594" s="2" t="s">
        <v>10804</v>
      </c>
      <c r="Z2594" s="2" t="s">
        <v>92</v>
      </c>
      <c r="AA2594" s="2" t="s">
        <v>90</v>
      </c>
      <c r="AB2594" s="2"/>
      <c r="AC2594" s="2" t="s">
        <v>114</v>
      </c>
      <c r="AD2594" s="2">
        <v>1</v>
      </c>
      <c r="AE2594" s="2" t="s">
        <v>216</v>
      </c>
      <c r="AF2594" s="2" t="s">
        <v>216</v>
      </c>
      <c r="AG2594" s="2" t="s">
        <v>103</v>
      </c>
      <c r="AH2594" s="2"/>
      <c r="AI2594" s="2"/>
      <c r="AJ2594" s="2" t="s">
        <v>243</v>
      </c>
      <c r="AK2594" s="2" t="s">
        <v>11</v>
      </c>
      <c r="AL2594" s="2" t="s">
        <v>11</v>
      </c>
      <c r="AM2594" s="2" t="s">
        <v>244</v>
      </c>
      <c r="AN2594" s="2" t="s">
        <v>10805</v>
      </c>
      <c r="AO2594" s="22">
        <v>0</v>
      </c>
      <c r="AP2594" s="22">
        <v>0</v>
      </c>
      <c r="AQ2594" s="22">
        <v>0</v>
      </c>
      <c r="AR2594" s="22">
        <v>0</v>
      </c>
      <c r="AS2594" s="25">
        <v>40000</v>
      </c>
      <c r="AT2594" s="25">
        <v>0</v>
      </c>
      <c r="AU2594" s="25">
        <v>51619</v>
      </c>
      <c r="AV2594" s="25">
        <v>0</v>
      </c>
      <c r="AW2594" s="25">
        <v>40000</v>
      </c>
      <c r="AX2594" s="25">
        <v>51619</v>
      </c>
      <c r="AY2594" s="25">
        <v>11619</v>
      </c>
    </row>
    <row r="2595" spans="2:51" hidden="1">
      <c r="B2595" s="5" t="s">
        <v>19</v>
      </c>
      <c r="C2595" s="2" t="s">
        <v>112</v>
      </c>
      <c r="D2595" s="2" t="s">
        <v>100</v>
      </c>
      <c r="E2595" s="2"/>
      <c r="F2595" s="2"/>
      <c r="G2595" s="3">
        <v>46262</v>
      </c>
      <c r="H2595" s="2" t="s">
        <v>10806</v>
      </c>
      <c r="I2595" s="3">
        <v>46262</v>
      </c>
      <c r="J2595" s="2" t="s">
        <v>10807</v>
      </c>
      <c r="K2595" s="2"/>
      <c r="L2595" s="2"/>
      <c r="M2595" s="2" t="s">
        <v>90</v>
      </c>
      <c r="N2595" s="3"/>
      <c r="O2595" s="2"/>
      <c r="P2595" s="2"/>
      <c r="Q2595" s="2" t="s">
        <v>25</v>
      </c>
      <c r="R2595" s="2" t="s">
        <v>25</v>
      </c>
      <c r="S2595" s="2"/>
      <c r="T2595" s="3">
        <v>46262</v>
      </c>
      <c r="U2595" s="2" t="s">
        <v>10808</v>
      </c>
      <c r="V2595" s="2"/>
      <c r="W2595" s="2" t="s">
        <v>10809</v>
      </c>
      <c r="X2595" s="2" t="s">
        <v>113</v>
      </c>
      <c r="Y2595" s="2" t="s">
        <v>10810</v>
      </c>
      <c r="Z2595" s="2" t="s">
        <v>92</v>
      </c>
      <c r="AA2595" s="2" t="s">
        <v>90</v>
      </c>
      <c r="AB2595" s="2"/>
      <c r="AC2595" s="2" t="s">
        <v>114</v>
      </c>
      <c r="AD2595" s="2">
        <v>1</v>
      </c>
      <c r="AE2595" s="2" t="s">
        <v>125</v>
      </c>
      <c r="AF2595" s="2" t="s">
        <v>125</v>
      </c>
      <c r="AG2595" s="2" t="s">
        <v>126</v>
      </c>
      <c r="AH2595" s="2" t="s">
        <v>127</v>
      </c>
      <c r="AI2595" s="2"/>
      <c r="AJ2595" s="2" t="s">
        <v>271</v>
      </c>
      <c r="AK2595" s="2" t="s">
        <v>272</v>
      </c>
      <c r="AL2595" s="2" t="s">
        <v>272</v>
      </c>
      <c r="AM2595" s="2" t="s">
        <v>273</v>
      </c>
      <c r="AN2595" s="2"/>
      <c r="AO2595" s="22">
        <v>0</v>
      </c>
      <c r="AP2595" s="22">
        <v>0</v>
      </c>
      <c r="AQ2595" s="22">
        <v>0</v>
      </c>
      <c r="AR2595" s="22">
        <v>0</v>
      </c>
      <c r="AS2595" s="25">
        <v>39000</v>
      </c>
      <c r="AT2595" s="25">
        <v>0</v>
      </c>
      <c r="AU2595" s="25">
        <v>40032</v>
      </c>
      <c r="AV2595" s="25">
        <v>0</v>
      </c>
      <c r="AW2595" s="25">
        <v>39000</v>
      </c>
      <c r="AX2595" s="25">
        <v>40032</v>
      </c>
      <c r="AY2595" s="25">
        <v>1032</v>
      </c>
    </row>
    <row r="2596" spans="2:51" hidden="1">
      <c r="B2596" s="5" t="s">
        <v>19</v>
      </c>
      <c r="C2596" s="2" t="s">
        <v>112</v>
      </c>
      <c r="D2596" s="2" t="s">
        <v>100</v>
      </c>
      <c r="E2596" s="2"/>
      <c r="F2596" s="2"/>
      <c r="G2596" s="3">
        <v>46262</v>
      </c>
      <c r="H2596" s="2" t="s">
        <v>10811</v>
      </c>
      <c r="I2596" s="3">
        <v>46262</v>
      </c>
      <c r="J2596" s="2" t="s">
        <v>10812</v>
      </c>
      <c r="K2596" s="2"/>
      <c r="L2596" s="2"/>
      <c r="M2596" s="2" t="s">
        <v>90</v>
      </c>
      <c r="N2596" s="3"/>
      <c r="O2596" s="2"/>
      <c r="P2596" s="2"/>
      <c r="Q2596" s="2" t="s">
        <v>25</v>
      </c>
      <c r="R2596" s="2" t="s">
        <v>25</v>
      </c>
      <c r="S2596" s="2"/>
      <c r="T2596" s="3">
        <v>46262</v>
      </c>
      <c r="U2596" s="2" t="s">
        <v>10813</v>
      </c>
      <c r="V2596" s="2"/>
      <c r="W2596" s="2" t="s">
        <v>10814</v>
      </c>
      <c r="X2596" s="2" t="s">
        <v>113</v>
      </c>
      <c r="Y2596" s="2" t="s">
        <v>10815</v>
      </c>
      <c r="Z2596" s="2" t="s">
        <v>92</v>
      </c>
      <c r="AA2596" s="2" t="s">
        <v>90</v>
      </c>
      <c r="AB2596" s="2"/>
      <c r="AC2596" s="2" t="s">
        <v>114</v>
      </c>
      <c r="AD2596" s="2">
        <v>1</v>
      </c>
      <c r="AE2596" s="2" t="s">
        <v>125</v>
      </c>
      <c r="AF2596" s="2" t="s">
        <v>125</v>
      </c>
      <c r="AG2596" s="2" t="s">
        <v>126</v>
      </c>
      <c r="AH2596" s="2" t="s">
        <v>127</v>
      </c>
      <c r="AI2596" s="2"/>
      <c r="AJ2596" s="2" t="s">
        <v>225</v>
      </c>
      <c r="AK2596" s="2" t="s">
        <v>226</v>
      </c>
      <c r="AL2596" s="2" t="s">
        <v>226</v>
      </c>
      <c r="AM2596" s="2" t="s">
        <v>227</v>
      </c>
      <c r="AN2596" s="2"/>
      <c r="AO2596" s="22">
        <v>0</v>
      </c>
      <c r="AP2596" s="22">
        <v>0</v>
      </c>
      <c r="AQ2596" s="22">
        <v>0</v>
      </c>
      <c r="AR2596" s="22">
        <v>0</v>
      </c>
      <c r="AS2596" s="25">
        <v>46000</v>
      </c>
      <c r="AT2596" s="25">
        <v>0</v>
      </c>
      <c r="AU2596" s="25">
        <v>62986</v>
      </c>
      <c r="AV2596" s="25">
        <v>0</v>
      </c>
      <c r="AW2596" s="25">
        <v>46000</v>
      </c>
      <c r="AX2596" s="25">
        <v>62986</v>
      </c>
      <c r="AY2596" s="25">
        <v>16986</v>
      </c>
    </row>
    <row r="2597" spans="2:51" hidden="1">
      <c r="B2597" s="5" t="s">
        <v>19</v>
      </c>
      <c r="C2597" s="2" t="s">
        <v>131</v>
      </c>
      <c r="D2597" s="2"/>
      <c r="E2597" s="2"/>
      <c r="F2597" s="2" t="s">
        <v>126</v>
      </c>
      <c r="G2597" s="3">
        <v>46262</v>
      </c>
      <c r="H2597" s="2" t="s">
        <v>10816</v>
      </c>
      <c r="I2597" s="3">
        <v>46262</v>
      </c>
      <c r="J2597" s="2" t="s">
        <v>10817</v>
      </c>
      <c r="K2597" s="2" t="s">
        <v>126</v>
      </c>
      <c r="L2597" s="2"/>
      <c r="M2597" s="2" t="s">
        <v>90</v>
      </c>
      <c r="N2597" s="3">
        <v>46262</v>
      </c>
      <c r="O2597" s="2"/>
      <c r="P2597" s="2"/>
      <c r="Q2597" s="2" t="s">
        <v>25</v>
      </c>
      <c r="R2597" s="2" t="s">
        <v>25</v>
      </c>
      <c r="S2597" s="2"/>
      <c r="T2597" s="3"/>
      <c r="U2597" s="2"/>
      <c r="V2597" s="2"/>
      <c r="W2597" s="2" t="s">
        <v>10818</v>
      </c>
      <c r="X2597" s="2" t="s">
        <v>133</v>
      </c>
      <c r="Y2597" s="2" t="s">
        <v>170</v>
      </c>
      <c r="Z2597" s="2" t="s">
        <v>92</v>
      </c>
      <c r="AA2597" s="2" t="s">
        <v>90</v>
      </c>
      <c r="AB2597" s="2"/>
      <c r="AC2597" s="2" t="s">
        <v>114</v>
      </c>
      <c r="AD2597" s="2"/>
      <c r="AE2597" s="2" t="s">
        <v>171</v>
      </c>
      <c r="AF2597" s="2" t="s">
        <v>125</v>
      </c>
      <c r="AG2597" s="2" t="s">
        <v>126</v>
      </c>
      <c r="AH2597" s="2" t="s">
        <v>127</v>
      </c>
      <c r="AI2597" s="2"/>
      <c r="AJ2597" s="2" t="s">
        <v>306</v>
      </c>
      <c r="AK2597" s="2" t="s">
        <v>167</v>
      </c>
      <c r="AL2597" s="2" t="s">
        <v>167</v>
      </c>
      <c r="AM2597" s="2" t="s">
        <v>307</v>
      </c>
      <c r="AN2597" s="2" t="s">
        <v>402</v>
      </c>
      <c r="AO2597" s="22">
        <v>0</v>
      </c>
      <c r="AP2597" s="22">
        <v>0</v>
      </c>
      <c r="AQ2597" s="22">
        <v>1</v>
      </c>
      <c r="AR2597" s="22"/>
      <c r="AS2597" s="25">
        <v>71253</v>
      </c>
      <c r="AT2597" s="25">
        <v>0</v>
      </c>
      <c r="AU2597" s="25">
        <v>80092</v>
      </c>
      <c r="AV2597" s="25">
        <v>0</v>
      </c>
      <c r="AW2597" s="25">
        <v>71253</v>
      </c>
      <c r="AX2597" s="25">
        <v>80092</v>
      </c>
      <c r="AY2597" s="25">
        <v>8839</v>
      </c>
    </row>
    <row r="2598" spans="2:51" hidden="1">
      <c r="B2598" s="5" t="s">
        <v>19</v>
      </c>
      <c r="C2598" s="2" t="s">
        <v>131</v>
      </c>
      <c r="D2598" s="2"/>
      <c r="E2598" s="2"/>
      <c r="F2598" s="2" t="s">
        <v>126</v>
      </c>
      <c r="G2598" s="3">
        <v>46262</v>
      </c>
      <c r="H2598" s="2" t="s">
        <v>10819</v>
      </c>
      <c r="I2598" s="3">
        <v>46262</v>
      </c>
      <c r="J2598" s="2" t="s">
        <v>10820</v>
      </c>
      <c r="K2598" s="2" t="s">
        <v>126</v>
      </c>
      <c r="L2598" s="2"/>
      <c r="M2598" s="2" t="s">
        <v>90</v>
      </c>
      <c r="N2598" s="3">
        <v>46262</v>
      </c>
      <c r="O2598" s="2"/>
      <c r="P2598" s="2"/>
      <c r="Q2598" s="2" t="s">
        <v>25</v>
      </c>
      <c r="R2598" s="2" t="s">
        <v>25</v>
      </c>
      <c r="S2598" s="2"/>
      <c r="T2598" s="3"/>
      <c r="U2598" s="2"/>
      <c r="V2598" s="2"/>
      <c r="W2598" s="2" t="s">
        <v>615</v>
      </c>
      <c r="X2598" s="2" t="s">
        <v>113</v>
      </c>
      <c r="Y2598" s="2" t="s">
        <v>616</v>
      </c>
      <c r="Z2598" s="2" t="s">
        <v>92</v>
      </c>
      <c r="AA2598" s="2" t="s">
        <v>90</v>
      </c>
      <c r="AB2598" s="2"/>
      <c r="AC2598" s="2" t="s">
        <v>114</v>
      </c>
      <c r="AD2598" s="2"/>
      <c r="AE2598" s="2" t="s">
        <v>171</v>
      </c>
      <c r="AF2598" s="2" t="s">
        <v>125</v>
      </c>
      <c r="AG2598" s="2" t="s">
        <v>126</v>
      </c>
      <c r="AH2598" s="2" t="s">
        <v>127</v>
      </c>
      <c r="AI2598" s="2"/>
      <c r="AJ2598" s="2" t="s">
        <v>138</v>
      </c>
      <c r="AK2598" s="2" t="s">
        <v>103</v>
      </c>
      <c r="AL2598" s="2" t="s">
        <v>103</v>
      </c>
      <c r="AM2598" s="2" t="s">
        <v>139</v>
      </c>
      <c r="AN2598" s="2" t="s">
        <v>594</v>
      </c>
      <c r="AO2598" s="22">
        <v>0</v>
      </c>
      <c r="AP2598" s="22">
        <v>0</v>
      </c>
      <c r="AQ2598" s="22">
        <v>1</v>
      </c>
      <c r="AR2598" s="22"/>
      <c r="AS2598" s="25">
        <v>26791</v>
      </c>
      <c r="AT2598" s="25">
        <v>0</v>
      </c>
      <c r="AU2598" s="25">
        <v>30274</v>
      </c>
      <c r="AV2598" s="25">
        <v>0</v>
      </c>
      <c r="AW2598" s="25">
        <v>26791</v>
      </c>
      <c r="AX2598" s="25">
        <v>30274</v>
      </c>
      <c r="AY2598" s="25">
        <v>3483</v>
      </c>
    </row>
    <row r="2599" spans="2:51" hidden="1">
      <c r="B2599" s="5" t="s">
        <v>19</v>
      </c>
      <c r="C2599" s="2" t="s">
        <v>131</v>
      </c>
      <c r="D2599" s="2"/>
      <c r="E2599" s="2"/>
      <c r="F2599" s="2" t="s">
        <v>126</v>
      </c>
      <c r="G2599" s="3">
        <v>46262</v>
      </c>
      <c r="H2599" s="2" t="s">
        <v>10821</v>
      </c>
      <c r="I2599" s="3">
        <v>46262</v>
      </c>
      <c r="J2599" s="2" t="s">
        <v>10822</v>
      </c>
      <c r="K2599" s="2" t="s">
        <v>126</v>
      </c>
      <c r="L2599" s="2"/>
      <c r="M2599" s="2" t="s">
        <v>90</v>
      </c>
      <c r="N2599" s="3">
        <v>46262</v>
      </c>
      <c r="O2599" s="2"/>
      <c r="P2599" s="2"/>
      <c r="Q2599" s="2" t="s">
        <v>25</v>
      </c>
      <c r="R2599" s="2" t="s">
        <v>25</v>
      </c>
      <c r="S2599" s="2"/>
      <c r="T2599" s="3"/>
      <c r="U2599" s="2"/>
      <c r="V2599" s="2"/>
      <c r="W2599" s="2" t="s">
        <v>10823</v>
      </c>
      <c r="X2599" s="2" t="s">
        <v>113</v>
      </c>
      <c r="Y2599" s="2" t="s">
        <v>10824</v>
      </c>
      <c r="Z2599" s="2" t="s">
        <v>92</v>
      </c>
      <c r="AA2599" s="2" t="s">
        <v>90</v>
      </c>
      <c r="AB2599" s="2"/>
      <c r="AC2599" s="2" t="s">
        <v>114</v>
      </c>
      <c r="AD2599" s="2"/>
      <c r="AE2599" s="2" t="s">
        <v>171</v>
      </c>
      <c r="AF2599" s="2" t="s">
        <v>125</v>
      </c>
      <c r="AG2599" s="2" t="s">
        <v>126</v>
      </c>
      <c r="AH2599" s="2" t="s">
        <v>127</v>
      </c>
      <c r="AI2599" s="2"/>
      <c r="AJ2599" s="2" t="s">
        <v>363</v>
      </c>
      <c r="AK2599" s="2" t="s">
        <v>361</v>
      </c>
      <c r="AL2599" s="2" t="s">
        <v>361</v>
      </c>
      <c r="AM2599" s="2" t="s">
        <v>364</v>
      </c>
      <c r="AN2599" s="2" t="s">
        <v>467</v>
      </c>
      <c r="AO2599" s="22">
        <v>0</v>
      </c>
      <c r="AP2599" s="22">
        <v>0</v>
      </c>
      <c r="AQ2599" s="22">
        <v>1</v>
      </c>
      <c r="AR2599" s="22"/>
      <c r="AS2599" s="25">
        <v>37052</v>
      </c>
      <c r="AT2599" s="25">
        <v>0</v>
      </c>
      <c r="AU2599" s="25">
        <v>38635</v>
      </c>
      <c r="AV2599" s="25">
        <v>0</v>
      </c>
      <c r="AW2599" s="25">
        <v>37052</v>
      </c>
      <c r="AX2599" s="25">
        <v>38635</v>
      </c>
      <c r="AY2599" s="25">
        <v>1583</v>
      </c>
    </row>
    <row r="2600" spans="2:51" hidden="1">
      <c r="B2600" s="5" t="s">
        <v>19</v>
      </c>
      <c r="C2600" s="2" t="s">
        <v>131</v>
      </c>
      <c r="D2600" s="2"/>
      <c r="E2600" s="2"/>
      <c r="F2600" s="2" t="s">
        <v>126</v>
      </c>
      <c r="G2600" s="3">
        <v>46262</v>
      </c>
      <c r="H2600" s="2" t="s">
        <v>10825</v>
      </c>
      <c r="I2600" s="3">
        <v>46262</v>
      </c>
      <c r="J2600" s="2" t="s">
        <v>10826</v>
      </c>
      <c r="K2600" s="2" t="s">
        <v>126</v>
      </c>
      <c r="L2600" s="2"/>
      <c r="M2600" s="2" t="s">
        <v>90</v>
      </c>
      <c r="N2600" s="3">
        <v>46262</v>
      </c>
      <c r="O2600" s="2"/>
      <c r="P2600" s="2"/>
      <c r="Q2600" s="2" t="s">
        <v>25</v>
      </c>
      <c r="R2600" s="2" t="s">
        <v>25</v>
      </c>
      <c r="S2600" s="2"/>
      <c r="T2600" s="3"/>
      <c r="U2600" s="2"/>
      <c r="V2600" s="2"/>
      <c r="W2600" s="2" t="s">
        <v>10827</v>
      </c>
      <c r="X2600" s="2" t="s">
        <v>113</v>
      </c>
      <c r="Y2600" s="2" t="s">
        <v>170</v>
      </c>
      <c r="Z2600" s="2" t="s">
        <v>92</v>
      </c>
      <c r="AA2600" s="2" t="s">
        <v>90</v>
      </c>
      <c r="AB2600" s="2"/>
      <c r="AC2600" s="2" t="s">
        <v>114</v>
      </c>
      <c r="AD2600" s="2"/>
      <c r="AE2600" s="2" t="s">
        <v>171</v>
      </c>
      <c r="AF2600" s="2" t="s">
        <v>125</v>
      </c>
      <c r="AG2600" s="2" t="s">
        <v>126</v>
      </c>
      <c r="AH2600" s="2" t="s">
        <v>127</v>
      </c>
      <c r="AI2600" s="2"/>
      <c r="AJ2600" s="2" t="s">
        <v>136</v>
      </c>
      <c r="AK2600" s="2" t="s">
        <v>9</v>
      </c>
      <c r="AL2600" s="2" t="s">
        <v>9</v>
      </c>
      <c r="AM2600" s="2" t="s">
        <v>137</v>
      </c>
      <c r="AN2600" s="2" t="s">
        <v>181</v>
      </c>
      <c r="AO2600" s="22">
        <v>0</v>
      </c>
      <c r="AP2600" s="22">
        <v>0</v>
      </c>
      <c r="AQ2600" s="22">
        <v>1</v>
      </c>
      <c r="AR2600" s="22"/>
      <c r="AS2600" s="25">
        <v>29356</v>
      </c>
      <c r="AT2600" s="25">
        <v>0</v>
      </c>
      <c r="AU2600" s="25">
        <v>32026</v>
      </c>
      <c r="AV2600" s="25">
        <v>0</v>
      </c>
      <c r="AW2600" s="25">
        <v>29356</v>
      </c>
      <c r="AX2600" s="25">
        <v>32026</v>
      </c>
      <c r="AY2600" s="25">
        <v>2670</v>
      </c>
    </row>
    <row r="2601" spans="2:51" hidden="1">
      <c r="B2601" s="5" t="s">
        <v>19</v>
      </c>
      <c r="C2601" s="2" t="s">
        <v>131</v>
      </c>
      <c r="D2601" s="2"/>
      <c r="E2601" s="2"/>
      <c r="F2601" s="2" t="s">
        <v>126</v>
      </c>
      <c r="G2601" s="3">
        <v>46262</v>
      </c>
      <c r="H2601" s="2" t="s">
        <v>10828</v>
      </c>
      <c r="I2601" s="3">
        <v>46262</v>
      </c>
      <c r="J2601" s="2" t="s">
        <v>10829</v>
      </c>
      <c r="K2601" s="2" t="s">
        <v>126</v>
      </c>
      <c r="L2601" s="2"/>
      <c r="M2601" s="2" t="s">
        <v>90</v>
      </c>
      <c r="N2601" s="3">
        <v>46262</v>
      </c>
      <c r="O2601" s="2"/>
      <c r="P2601" s="2"/>
      <c r="Q2601" s="2" t="s">
        <v>25</v>
      </c>
      <c r="R2601" s="2" t="s">
        <v>25</v>
      </c>
      <c r="S2601" s="2"/>
      <c r="T2601" s="3"/>
      <c r="U2601" s="2"/>
      <c r="V2601" s="2"/>
      <c r="W2601" s="2" t="s">
        <v>346</v>
      </c>
      <c r="X2601" s="2" t="s">
        <v>113</v>
      </c>
      <c r="Y2601" s="2" t="s">
        <v>170</v>
      </c>
      <c r="Z2601" s="2" t="s">
        <v>92</v>
      </c>
      <c r="AA2601" s="2" t="s">
        <v>90</v>
      </c>
      <c r="AB2601" s="2"/>
      <c r="AC2601" s="2" t="s">
        <v>93</v>
      </c>
      <c r="AD2601" s="2"/>
      <c r="AE2601" s="2" t="s">
        <v>171</v>
      </c>
      <c r="AF2601" s="2" t="s">
        <v>125</v>
      </c>
      <c r="AG2601" s="2" t="s">
        <v>126</v>
      </c>
      <c r="AH2601" s="2" t="s">
        <v>127</v>
      </c>
      <c r="AI2601" s="2"/>
      <c r="AJ2601" s="2" t="s">
        <v>254</v>
      </c>
      <c r="AK2601" s="2" t="s">
        <v>126</v>
      </c>
      <c r="AL2601" s="2" t="s">
        <v>126</v>
      </c>
      <c r="AM2601" s="2" t="s">
        <v>314</v>
      </c>
      <c r="AN2601" s="2" t="s">
        <v>316</v>
      </c>
      <c r="AO2601" s="22">
        <v>0</v>
      </c>
      <c r="AP2601" s="22">
        <v>0</v>
      </c>
      <c r="AQ2601" s="22">
        <v>1</v>
      </c>
      <c r="AR2601" s="22"/>
      <c r="AS2601" s="25">
        <v>5700</v>
      </c>
      <c r="AT2601" s="25">
        <v>0</v>
      </c>
      <c r="AU2601" s="25">
        <v>4887</v>
      </c>
      <c r="AV2601" s="25">
        <v>0</v>
      </c>
      <c r="AW2601" s="25">
        <v>5700</v>
      </c>
      <c r="AX2601" s="25">
        <v>4887</v>
      </c>
      <c r="AY2601" s="25">
        <v>-813</v>
      </c>
    </row>
    <row r="2602" spans="2:51" hidden="1">
      <c r="B2602" s="5" t="s">
        <v>19</v>
      </c>
      <c r="C2602" s="2" t="s">
        <v>131</v>
      </c>
      <c r="D2602" s="2"/>
      <c r="E2602" s="2"/>
      <c r="F2602" s="2" t="s">
        <v>126</v>
      </c>
      <c r="G2602" s="3">
        <v>46262</v>
      </c>
      <c r="H2602" s="2" t="s">
        <v>10830</v>
      </c>
      <c r="I2602" s="3">
        <v>46262</v>
      </c>
      <c r="J2602" s="2" t="s">
        <v>10831</v>
      </c>
      <c r="K2602" s="2" t="s">
        <v>126</v>
      </c>
      <c r="L2602" s="2"/>
      <c r="M2602" s="2" t="s">
        <v>90</v>
      </c>
      <c r="N2602" s="3">
        <v>46262</v>
      </c>
      <c r="O2602" s="2"/>
      <c r="P2602" s="2"/>
      <c r="Q2602" s="2" t="s">
        <v>25</v>
      </c>
      <c r="R2602" s="2" t="s">
        <v>25</v>
      </c>
      <c r="S2602" s="2"/>
      <c r="T2602" s="3"/>
      <c r="U2602" s="2"/>
      <c r="V2602" s="2"/>
      <c r="W2602" s="2" t="s">
        <v>182</v>
      </c>
      <c r="X2602" s="2" t="s">
        <v>113</v>
      </c>
      <c r="Y2602" s="2" t="s">
        <v>170</v>
      </c>
      <c r="Z2602" s="2" t="s">
        <v>92</v>
      </c>
      <c r="AA2602" s="2" t="s">
        <v>90</v>
      </c>
      <c r="AB2602" s="2"/>
      <c r="AC2602" s="2" t="s">
        <v>114</v>
      </c>
      <c r="AD2602" s="2"/>
      <c r="AE2602" s="2" t="s">
        <v>171</v>
      </c>
      <c r="AF2602" s="2" t="s">
        <v>125</v>
      </c>
      <c r="AG2602" s="2" t="s">
        <v>126</v>
      </c>
      <c r="AH2602" s="2" t="s">
        <v>127</v>
      </c>
      <c r="AI2602" s="2"/>
      <c r="AJ2602" s="2" t="s">
        <v>138</v>
      </c>
      <c r="AK2602" s="2" t="s">
        <v>103</v>
      </c>
      <c r="AL2602" s="2" t="s">
        <v>103</v>
      </c>
      <c r="AM2602" s="2" t="s">
        <v>139</v>
      </c>
      <c r="AN2602" s="2" t="s">
        <v>388</v>
      </c>
      <c r="AO2602" s="22">
        <v>0</v>
      </c>
      <c r="AP2602" s="22">
        <v>0</v>
      </c>
      <c r="AQ2602" s="22">
        <v>1</v>
      </c>
      <c r="AR2602" s="22"/>
      <c r="AS2602" s="25">
        <v>10545</v>
      </c>
      <c r="AT2602" s="25">
        <v>0</v>
      </c>
      <c r="AU2602" s="25">
        <v>12582</v>
      </c>
      <c r="AV2602" s="25">
        <v>0</v>
      </c>
      <c r="AW2602" s="25">
        <v>10545</v>
      </c>
      <c r="AX2602" s="25">
        <v>12582</v>
      </c>
      <c r="AY2602" s="25">
        <v>2037</v>
      </c>
    </row>
    <row r="2603" spans="2:51" hidden="1">
      <c r="B2603" s="5" t="s">
        <v>19</v>
      </c>
      <c r="C2603" s="2" t="s">
        <v>131</v>
      </c>
      <c r="D2603" s="2"/>
      <c r="E2603" s="2"/>
      <c r="F2603" s="2" t="s">
        <v>126</v>
      </c>
      <c r="G2603" s="3">
        <v>46262</v>
      </c>
      <c r="H2603" s="2" t="s">
        <v>10832</v>
      </c>
      <c r="I2603" s="3">
        <v>46262</v>
      </c>
      <c r="J2603" s="2" t="s">
        <v>10833</v>
      </c>
      <c r="K2603" s="2" t="s">
        <v>126</v>
      </c>
      <c r="L2603" s="2"/>
      <c r="M2603" s="2" t="s">
        <v>90</v>
      </c>
      <c r="N2603" s="3">
        <v>46262</v>
      </c>
      <c r="O2603" s="2"/>
      <c r="P2603" s="2"/>
      <c r="Q2603" s="2" t="s">
        <v>25</v>
      </c>
      <c r="R2603" s="2" t="s">
        <v>25</v>
      </c>
      <c r="S2603" s="2"/>
      <c r="T2603" s="3"/>
      <c r="U2603" s="2"/>
      <c r="V2603" s="2"/>
      <c r="W2603" s="2" t="s">
        <v>661</v>
      </c>
      <c r="X2603" s="2" t="s">
        <v>113</v>
      </c>
      <c r="Y2603" s="2" t="s">
        <v>170</v>
      </c>
      <c r="Z2603" s="2" t="s">
        <v>92</v>
      </c>
      <c r="AA2603" s="2" t="s">
        <v>90</v>
      </c>
      <c r="AB2603" s="2"/>
      <c r="AC2603" s="2" t="s">
        <v>114</v>
      </c>
      <c r="AD2603" s="2"/>
      <c r="AE2603" s="2" t="s">
        <v>171</v>
      </c>
      <c r="AF2603" s="2" t="s">
        <v>125</v>
      </c>
      <c r="AG2603" s="2" t="s">
        <v>126</v>
      </c>
      <c r="AH2603" s="2" t="s">
        <v>127</v>
      </c>
      <c r="AI2603" s="2"/>
      <c r="AJ2603" s="2" t="s">
        <v>140</v>
      </c>
      <c r="AK2603" s="2" t="s">
        <v>141</v>
      </c>
      <c r="AL2603" s="2" t="s">
        <v>141</v>
      </c>
      <c r="AM2603" s="2" t="s">
        <v>142</v>
      </c>
      <c r="AN2603" s="2" t="s">
        <v>660</v>
      </c>
      <c r="AO2603" s="22">
        <v>0</v>
      </c>
      <c r="AP2603" s="22">
        <v>0</v>
      </c>
      <c r="AQ2603" s="22">
        <v>1</v>
      </c>
      <c r="AR2603" s="22"/>
      <c r="AS2603" s="25">
        <v>34201</v>
      </c>
      <c r="AT2603" s="25">
        <v>0</v>
      </c>
      <c r="AU2603" s="25">
        <v>37490</v>
      </c>
      <c r="AV2603" s="25">
        <v>0</v>
      </c>
      <c r="AW2603" s="25">
        <v>34201</v>
      </c>
      <c r="AX2603" s="25">
        <v>37490</v>
      </c>
      <c r="AY2603" s="25">
        <v>3289</v>
      </c>
    </row>
    <row r="2604" spans="2:51" hidden="1">
      <c r="B2604" s="5" t="s">
        <v>19</v>
      </c>
      <c r="C2604" s="2" t="s">
        <v>131</v>
      </c>
      <c r="D2604" s="2"/>
      <c r="E2604" s="2"/>
      <c r="F2604" s="2" t="s">
        <v>126</v>
      </c>
      <c r="G2604" s="3">
        <v>46262</v>
      </c>
      <c r="H2604" s="2" t="s">
        <v>10834</v>
      </c>
      <c r="I2604" s="3">
        <v>46262</v>
      </c>
      <c r="J2604" s="2" t="s">
        <v>10835</v>
      </c>
      <c r="K2604" s="2" t="s">
        <v>126</v>
      </c>
      <c r="L2604" s="2"/>
      <c r="M2604" s="2" t="s">
        <v>90</v>
      </c>
      <c r="N2604" s="3">
        <v>46262</v>
      </c>
      <c r="O2604" s="2"/>
      <c r="P2604" s="2"/>
      <c r="Q2604" s="2" t="s">
        <v>25</v>
      </c>
      <c r="R2604" s="2" t="s">
        <v>25</v>
      </c>
      <c r="S2604" s="2"/>
      <c r="T2604" s="3"/>
      <c r="U2604" s="2"/>
      <c r="V2604" s="2"/>
      <c r="W2604" s="2" t="s">
        <v>1130</v>
      </c>
      <c r="X2604" s="2" t="s">
        <v>133</v>
      </c>
      <c r="Y2604" s="2" t="s">
        <v>170</v>
      </c>
      <c r="Z2604" s="2" t="s">
        <v>92</v>
      </c>
      <c r="AA2604" s="2" t="s">
        <v>90</v>
      </c>
      <c r="AB2604" s="2"/>
      <c r="AC2604" s="2" t="s">
        <v>114</v>
      </c>
      <c r="AD2604" s="2"/>
      <c r="AE2604" s="2" t="s">
        <v>171</v>
      </c>
      <c r="AF2604" s="2" t="s">
        <v>125</v>
      </c>
      <c r="AG2604" s="2" t="s">
        <v>126</v>
      </c>
      <c r="AH2604" s="2" t="s">
        <v>127</v>
      </c>
      <c r="AI2604" s="2"/>
      <c r="AJ2604" s="2" t="s">
        <v>245</v>
      </c>
      <c r="AK2604" s="2" t="s">
        <v>246</v>
      </c>
      <c r="AL2604" s="2" t="s">
        <v>246</v>
      </c>
      <c r="AM2604" s="2" t="s">
        <v>247</v>
      </c>
      <c r="AN2604" s="2" t="s">
        <v>783</v>
      </c>
      <c r="AO2604" s="22">
        <v>0</v>
      </c>
      <c r="AP2604" s="22">
        <v>0</v>
      </c>
      <c r="AQ2604" s="22">
        <v>1</v>
      </c>
      <c r="AR2604" s="22"/>
      <c r="AS2604" s="25">
        <v>48937</v>
      </c>
      <c r="AT2604" s="25">
        <v>0</v>
      </c>
      <c r="AU2604" s="25">
        <v>56427</v>
      </c>
      <c r="AV2604" s="25">
        <v>0</v>
      </c>
      <c r="AW2604" s="25">
        <v>48937</v>
      </c>
      <c r="AX2604" s="25">
        <v>56427</v>
      </c>
      <c r="AY2604" s="25">
        <v>7490</v>
      </c>
    </row>
    <row r="2605" spans="2:51" hidden="1">
      <c r="B2605" s="5" t="s">
        <v>19</v>
      </c>
      <c r="C2605" s="2" t="s">
        <v>131</v>
      </c>
      <c r="D2605" s="2"/>
      <c r="E2605" s="2"/>
      <c r="F2605" s="2" t="s">
        <v>126</v>
      </c>
      <c r="G2605" s="3">
        <v>46262</v>
      </c>
      <c r="H2605" s="2" t="s">
        <v>10836</v>
      </c>
      <c r="I2605" s="3">
        <v>46262</v>
      </c>
      <c r="J2605" s="2" t="s">
        <v>10837</v>
      </c>
      <c r="K2605" s="2" t="s">
        <v>126</v>
      </c>
      <c r="L2605" s="2"/>
      <c r="M2605" s="2" t="s">
        <v>90</v>
      </c>
      <c r="N2605" s="3">
        <v>46262</v>
      </c>
      <c r="O2605" s="2"/>
      <c r="P2605" s="2"/>
      <c r="Q2605" s="2" t="s">
        <v>25</v>
      </c>
      <c r="R2605" s="2" t="s">
        <v>25</v>
      </c>
      <c r="S2605" s="2"/>
      <c r="T2605" s="3"/>
      <c r="U2605" s="2"/>
      <c r="V2605" s="2"/>
      <c r="W2605" s="2" t="s">
        <v>404</v>
      </c>
      <c r="X2605" s="2" t="s">
        <v>113</v>
      </c>
      <c r="Y2605" s="2" t="s">
        <v>405</v>
      </c>
      <c r="Z2605" s="2" t="s">
        <v>92</v>
      </c>
      <c r="AA2605" s="2" t="s">
        <v>90</v>
      </c>
      <c r="AB2605" s="2"/>
      <c r="AC2605" s="2" t="s">
        <v>114</v>
      </c>
      <c r="AD2605" s="2"/>
      <c r="AE2605" s="2" t="s">
        <v>171</v>
      </c>
      <c r="AF2605" s="2" t="s">
        <v>125</v>
      </c>
      <c r="AG2605" s="2" t="s">
        <v>126</v>
      </c>
      <c r="AH2605" s="2" t="s">
        <v>127</v>
      </c>
      <c r="AI2605" s="2"/>
      <c r="AJ2605" s="2" t="s">
        <v>179</v>
      </c>
      <c r="AK2605" s="2" t="s">
        <v>8</v>
      </c>
      <c r="AL2605" s="2" t="s">
        <v>8</v>
      </c>
      <c r="AM2605" s="2" t="s">
        <v>180</v>
      </c>
      <c r="AN2605" s="2" t="s">
        <v>367</v>
      </c>
      <c r="AO2605" s="22">
        <v>0</v>
      </c>
      <c r="AP2605" s="22">
        <v>0</v>
      </c>
      <c r="AQ2605" s="22">
        <v>1</v>
      </c>
      <c r="AR2605" s="22"/>
      <c r="AS2605" s="25">
        <v>13538</v>
      </c>
      <c r="AT2605" s="25">
        <v>0</v>
      </c>
      <c r="AU2605" s="25">
        <v>14296</v>
      </c>
      <c r="AV2605" s="25">
        <v>0</v>
      </c>
      <c r="AW2605" s="25">
        <v>13538</v>
      </c>
      <c r="AX2605" s="25">
        <v>14296</v>
      </c>
      <c r="AY2605" s="25">
        <v>758</v>
      </c>
    </row>
    <row r="2606" spans="2:51" hidden="1">
      <c r="B2606" s="5" t="s">
        <v>19</v>
      </c>
      <c r="C2606" s="2" t="s">
        <v>131</v>
      </c>
      <c r="D2606" s="2"/>
      <c r="E2606" s="2"/>
      <c r="F2606" s="2" t="s">
        <v>126</v>
      </c>
      <c r="G2606" s="3">
        <v>46262</v>
      </c>
      <c r="H2606" s="2" t="s">
        <v>10838</v>
      </c>
      <c r="I2606" s="3">
        <v>46262</v>
      </c>
      <c r="J2606" s="2" t="s">
        <v>10839</v>
      </c>
      <c r="K2606" s="2" t="s">
        <v>126</v>
      </c>
      <c r="L2606" s="2"/>
      <c r="M2606" s="2" t="s">
        <v>90</v>
      </c>
      <c r="N2606" s="3">
        <v>46262</v>
      </c>
      <c r="O2606" s="2"/>
      <c r="P2606" s="2"/>
      <c r="Q2606" s="2" t="s">
        <v>25</v>
      </c>
      <c r="R2606" s="2" t="s">
        <v>25</v>
      </c>
      <c r="S2606" s="2"/>
      <c r="T2606" s="3"/>
      <c r="U2606" s="2"/>
      <c r="V2606" s="2"/>
      <c r="W2606" s="2" t="s">
        <v>728</v>
      </c>
      <c r="X2606" s="2" t="s">
        <v>113</v>
      </c>
      <c r="Y2606" s="2" t="s">
        <v>170</v>
      </c>
      <c r="Z2606" s="2" t="s">
        <v>92</v>
      </c>
      <c r="AA2606" s="2" t="s">
        <v>90</v>
      </c>
      <c r="AB2606" s="2"/>
      <c r="AC2606" s="2" t="s">
        <v>114</v>
      </c>
      <c r="AD2606" s="2"/>
      <c r="AE2606" s="2" t="s">
        <v>171</v>
      </c>
      <c r="AF2606" s="2" t="s">
        <v>125</v>
      </c>
      <c r="AG2606" s="2" t="s">
        <v>126</v>
      </c>
      <c r="AH2606" s="2" t="s">
        <v>127</v>
      </c>
      <c r="AI2606" s="2"/>
      <c r="AJ2606" s="2" t="s">
        <v>176</v>
      </c>
      <c r="AK2606" s="2" t="s">
        <v>177</v>
      </c>
      <c r="AL2606" s="2" t="s">
        <v>177</v>
      </c>
      <c r="AM2606" s="2" t="s">
        <v>178</v>
      </c>
      <c r="AN2606" s="2" t="s">
        <v>574</v>
      </c>
      <c r="AO2606" s="22">
        <v>0</v>
      </c>
      <c r="AP2606" s="22">
        <v>0</v>
      </c>
      <c r="AQ2606" s="22">
        <v>1</v>
      </c>
      <c r="AR2606" s="22"/>
      <c r="AS2606" s="25">
        <v>38762</v>
      </c>
      <c r="AT2606" s="25">
        <v>0</v>
      </c>
      <c r="AU2606" s="25">
        <v>44874</v>
      </c>
      <c r="AV2606" s="25">
        <v>0</v>
      </c>
      <c r="AW2606" s="25">
        <v>38762</v>
      </c>
      <c r="AX2606" s="25">
        <v>44874</v>
      </c>
      <c r="AY2606" s="25">
        <v>6112</v>
      </c>
    </row>
    <row r="2607" spans="2:51" hidden="1">
      <c r="B2607" s="5" t="s">
        <v>19</v>
      </c>
      <c r="C2607" s="2" t="s">
        <v>131</v>
      </c>
      <c r="D2607" s="2"/>
      <c r="E2607" s="2"/>
      <c r="F2607" s="2" t="s">
        <v>126</v>
      </c>
      <c r="G2607" s="3">
        <v>46262</v>
      </c>
      <c r="H2607" s="2" t="s">
        <v>10840</v>
      </c>
      <c r="I2607" s="3">
        <v>46262</v>
      </c>
      <c r="J2607" s="2" t="s">
        <v>10841</v>
      </c>
      <c r="K2607" s="2" t="s">
        <v>126</v>
      </c>
      <c r="L2607" s="2"/>
      <c r="M2607" s="2" t="s">
        <v>90</v>
      </c>
      <c r="N2607" s="3">
        <v>46262</v>
      </c>
      <c r="O2607" s="2"/>
      <c r="P2607" s="2"/>
      <c r="Q2607" s="2" t="s">
        <v>25</v>
      </c>
      <c r="R2607" s="2" t="s">
        <v>25</v>
      </c>
      <c r="S2607" s="2"/>
      <c r="T2607" s="3"/>
      <c r="U2607" s="2"/>
      <c r="V2607" s="2"/>
      <c r="W2607" s="2" t="s">
        <v>10842</v>
      </c>
      <c r="X2607" s="2" t="s">
        <v>133</v>
      </c>
      <c r="Y2607" s="2" t="s">
        <v>170</v>
      </c>
      <c r="Z2607" s="2" t="s">
        <v>92</v>
      </c>
      <c r="AA2607" s="2" t="s">
        <v>90</v>
      </c>
      <c r="AB2607" s="2"/>
      <c r="AC2607" s="2" t="s">
        <v>114</v>
      </c>
      <c r="AD2607" s="2"/>
      <c r="AE2607" s="2" t="s">
        <v>171</v>
      </c>
      <c r="AF2607" s="2" t="s">
        <v>125</v>
      </c>
      <c r="AG2607" s="2" t="s">
        <v>126</v>
      </c>
      <c r="AH2607" s="2" t="s">
        <v>127</v>
      </c>
      <c r="AI2607" s="2"/>
      <c r="AJ2607" s="2" t="s">
        <v>238</v>
      </c>
      <c r="AK2607" s="2" t="s">
        <v>206</v>
      </c>
      <c r="AL2607" s="2" t="s">
        <v>206</v>
      </c>
      <c r="AM2607" s="2" t="s">
        <v>239</v>
      </c>
      <c r="AN2607" s="2" t="s">
        <v>285</v>
      </c>
      <c r="AO2607" s="22">
        <v>0</v>
      </c>
      <c r="AP2607" s="22">
        <v>0</v>
      </c>
      <c r="AQ2607" s="22">
        <v>1</v>
      </c>
      <c r="AR2607" s="22"/>
      <c r="AS2607" s="25">
        <v>71253</v>
      </c>
      <c r="AT2607" s="25">
        <v>0</v>
      </c>
      <c r="AU2607" s="25">
        <v>80092</v>
      </c>
      <c r="AV2607" s="25">
        <v>0</v>
      </c>
      <c r="AW2607" s="25">
        <v>71253</v>
      </c>
      <c r="AX2607" s="25">
        <v>80092</v>
      </c>
      <c r="AY2607" s="25">
        <v>8839</v>
      </c>
    </row>
    <row r="2608" spans="2:51" hidden="1">
      <c r="B2608" s="5" t="s">
        <v>19</v>
      </c>
      <c r="C2608" s="2" t="s">
        <v>131</v>
      </c>
      <c r="D2608" s="2"/>
      <c r="E2608" s="2"/>
      <c r="F2608" s="2" t="s">
        <v>126</v>
      </c>
      <c r="G2608" s="3">
        <v>46262</v>
      </c>
      <c r="H2608" s="2" t="s">
        <v>10843</v>
      </c>
      <c r="I2608" s="3">
        <v>46262</v>
      </c>
      <c r="J2608" s="2" t="s">
        <v>10844</v>
      </c>
      <c r="K2608" s="2" t="s">
        <v>126</v>
      </c>
      <c r="L2608" s="2"/>
      <c r="M2608" s="2" t="s">
        <v>90</v>
      </c>
      <c r="N2608" s="3">
        <v>46262</v>
      </c>
      <c r="O2608" s="2"/>
      <c r="P2608" s="2"/>
      <c r="Q2608" s="2" t="s">
        <v>25</v>
      </c>
      <c r="R2608" s="2" t="s">
        <v>25</v>
      </c>
      <c r="S2608" s="2"/>
      <c r="T2608" s="3"/>
      <c r="U2608" s="2"/>
      <c r="V2608" s="2"/>
      <c r="W2608" s="2" t="s">
        <v>591</v>
      </c>
      <c r="X2608" s="2" t="s">
        <v>113</v>
      </c>
      <c r="Y2608" s="2" t="s">
        <v>170</v>
      </c>
      <c r="Z2608" s="2" t="s">
        <v>92</v>
      </c>
      <c r="AA2608" s="2" t="s">
        <v>90</v>
      </c>
      <c r="AB2608" s="2"/>
      <c r="AC2608" s="2" t="s">
        <v>114</v>
      </c>
      <c r="AD2608" s="2"/>
      <c r="AE2608" s="2" t="s">
        <v>171</v>
      </c>
      <c r="AF2608" s="2" t="s">
        <v>125</v>
      </c>
      <c r="AG2608" s="2" t="s">
        <v>126</v>
      </c>
      <c r="AH2608" s="2" t="s">
        <v>127</v>
      </c>
      <c r="AI2608" s="2"/>
      <c r="AJ2608" s="2" t="s">
        <v>243</v>
      </c>
      <c r="AK2608" s="2" t="s">
        <v>11</v>
      </c>
      <c r="AL2608" s="2" t="s">
        <v>11</v>
      </c>
      <c r="AM2608" s="2" t="s">
        <v>244</v>
      </c>
      <c r="AN2608" s="2" t="s">
        <v>534</v>
      </c>
      <c r="AO2608" s="22">
        <v>0</v>
      </c>
      <c r="AP2608" s="22">
        <v>0</v>
      </c>
      <c r="AQ2608" s="22">
        <v>1</v>
      </c>
      <c r="AR2608" s="22"/>
      <c r="AS2608" s="25">
        <v>44462</v>
      </c>
      <c r="AT2608" s="25">
        <v>0</v>
      </c>
      <c r="AU2608" s="25">
        <v>55264</v>
      </c>
      <c r="AV2608" s="25">
        <v>0</v>
      </c>
      <c r="AW2608" s="25">
        <v>44462</v>
      </c>
      <c r="AX2608" s="25">
        <v>55264</v>
      </c>
      <c r="AY2608" s="25">
        <v>10802</v>
      </c>
    </row>
    <row r="2609" spans="2:51" hidden="1">
      <c r="B2609" s="5" t="s">
        <v>19</v>
      </c>
      <c r="C2609" s="2" t="s">
        <v>131</v>
      </c>
      <c r="D2609" s="2"/>
      <c r="E2609" s="2"/>
      <c r="F2609" s="2" t="s">
        <v>126</v>
      </c>
      <c r="G2609" s="3">
        <v>46262</v>
      </c>
      <c r="H2609" s="2" t="s">
        <v>10845</v>
      </c>
      <c r="I2609" s="3">
        <v>46262</v>
      </c>
      <c r="J2609" s="2" t="s">
        <v>10846</v>
      </c>
      <c r="K2609" s="2" t="s">
        <v>126</v>
      </c>
      <c r="L2609" s="2"/>
      <c r="M2609" s="2" t="s">
        <v>90</v>
      </c>
      <c r="N2609" s="3">
        <v>46262</v>
      </c>
      <c r="O2609" s="2"/>
      <c r="P2609" s="2"/>
      <c r="Q2609" s="2" t="s">
        <v>25</v>
      </c>
      <c r="R2609" s="2" t="s">
        <v>25</v>
      </c>
      <c r="S2609" s="2"/>
      <c r="T2609" s="3"/>
      <c r="U2609" s="2"/>
      <c r="V2609" s="2"/>
      <c r="W2609" s="2" t="s">
        <v>592</v>
      </c>
      <c r="X2609" s="2" t="s">
        <v>113</v>
      </c>
      <c r="Y2609" s="2" t="s">
        <v>170</v>
      </c>
      <c r="Z2609" s="2" t="s">
        <v>92</v>
      </c>
      <c r="AA2609" s="2" t="s">
        <v>90</v>
      </c>
      <c r="AB2609" s="2"/>
      <c r="AC2609" s="2" t="s">
        <v>114</v>
      </c>
      <c r="AD2609" s="2"/>
      <c r="AE2609" s="2" t="s">
        <v>171</v>
      </c>
      <c r="AF2609" s="2" t="s">
        <v>125</v>
      </c>
      <c r="AG2609" s="2" t="s">
        <v>126</v>
      </c>
      <c r="AH2609" s="2" t="s">
        <v>127</v>
      </c>
      <c r="AI2609" s="2"/>
      <c r="AJ2609" s="2" t="s">
        <v>243</v>
      </c>
      <c r="AK2609" s="2" t="s">
        <v>11</v>
      </c>
      <c r="AL2609" s="2" t="s">
        <v>11</v>
      </c>
      <c r="AM2609" s="2" t="s">
        <v>244</v>
      </c>
      <c r="AN2609" s="2" t="s">
        <v>563</v>
      </c>
      <c r="AO2609" s="22">
        <v>0</v>
      </c>
      <c r="AP2609" s="22">
        <v>0</v>
      </c>
      <c r="AQ2609" s="22">
        <v>1</v>
      </c>
      <c r="AR2609" s="22"/>
      <c r="AS2609" s="25">
        <v>44462</v>
      </c>
      <c r="AT2609" s="25">
        <v>0</v>
      </c>
      <c r="AU2609" s="25">
        <v>55264</v>
      </c>
      <c r="AV2609" s="25">
        <v>0</v>
      </c>
      <c r="AW2609" s="25">
        <v>44462</v>
      </c>
      <c r="AX2609" s="25">
        <v>55264</v>
      </c>
      <c r="AY2609" s="25">
        <v>10802</v>
      </c>
    </row>
    <row r="2610" spans="2:51" hidden="1">
      <c r="B2610" s="5" t="s">
        <v>19</v>
      </c>
      <c r="C2610" s="2" t="s">
        <v>131</v>
      </c>
      <c r="D2610" s="2"/>
      <c r="E2610" s="2"/>
      <c r="F2610" s="2" t="s">
        <v>126</v>
      </c>
      <c r="G2610" s="3">
        <v>46262</v>
      </c>
      <c r="H2610" s="2" t="s">
        <v>10847</v>
      </c>
      <c r="I2610" s="3">
        <v>46262</v>
      </c>
      <c r="J2610" s="2" t="s">
        <v>10848</v>
      </c>
      <c r="K2610" s="2" t="s">
        <v>126</v>
      </c>
      <c r="L2610" s="2"/>
      <c r="M2610" s="2" t="s">
        <v>90</v>
      </c>
      <c r="N2610" s="3">
        <v>46262</v>
      </c>
      <c r="O2610" s="2"/>
      <c r="P2610" s="2"/>
      <c r="Q2610" s="2" t="s">
        <v>25</v>
      </c>
      <c r="R2610" s="2" t="s">
        <v>25</v>
      </c>
      <c r="S2610" s="2"/>
      <c r="T2610" s="3"/>
      <c r="U2610" s="2"/>
      <c r="V2610" s="2"/>
      <c r="W2610" s="2" t="s">
        <v>3559</v>
      </c>
      <c r="X2610" s="2" t="s">
        <v>133</v>
      </c>
      <c r="Y2610" s="2" t="s">
        <v>3560</v>
      </c>
      <c r="Z2610" s="2" t="s">
        <v>92</v>
      </c>
      <c r="AA2610" s="2" t="s">
        <v>90</v>
      </c>
      <c r="AB2610" s="2"/>
      <c r="AC2610" s="2" t="s">
        <v>114</v>
      </c>
      <c r="AD2610" s="2"/>
      <c r="AE2610" s="2" t="s">
        <v>171</v>
      </c>
      <c r="AF2610" s="2" t="s">
        <v>125</v>
      </c>
      <c r="AG2610" s="2" t="s">
        <v>126</v>
      </c>
      <c r="AH2610" s="2" t="s">
        <v>127</v>
      </c>
      <c r="AI2610" s="2"/>
      <c r="AJ2610" s="2" t="s">
        <v>415</v>
      </c>
      <c r="AK2610" s="2" t="s">
        <v>412</v>
      </c>
      <c r="AL2610" s="2" t="s">
        <v>412</v>
      </c>
      <c r="AM2610" s="2" t="s">
        <v>413</v>
      </c>
      <c r="AN2610" s="2" t="s">
        <v>481</v>
      </c>
      <c r="AO2610" s="22">
        <v>0</v>
      </c>
      <c r="AP2610" s="22">
        <v>0</v>
      </c>
      <c r="AQ2610" s="22">
        <v>1</v>
      </c>
      <c r="AR2610" s="22"/>
      <c r="AS2610" s="25">
        <v>54484</v>
      </c>
      <c r="AT2610" s="25">
        <v>0</v>
      </c>
      <c r="AU2610" s="25">
        <v>57599</v>
      </c>
      <c r="AV2610" s="25">
        <v>0</v>
      </c>
      <c r="AW2610" s="25">
        <v>54484</v>
      </c>
      <c r="AX2610" s="25">
        <v>57599</v>
      </c>
      <c r="AY2610" s="25">
        <v>3115</v>
      </c>
    </row>
    <row r="2611" spans="2:51" hidden="1">
      <c r="B2611" s="5" t="s">
        <v>19</v>
      </c>
      <c r="C2611" s="2" t="s">
        <v>131</v>
      </c>
      <c r="D2611" s="2"/>
      <c r="E2611" s="2"/>
      <c r="F2611" s="2" t="s">
        <v>126</v>
      </c>
      <c r="G2611" s="3">
        <v>46262</v>
      </c>
      <c r="H2611" s="2" t="s">
        <v>10849</v>
      </c>
      <c r="I2611" s="3">
        <v>46262</v>
      </c>
      <c r="J2611" s="2" t="s">
        <v>10850</v>
      </c>
      <c r="K2611" s="2" t="s">
        <v>126</v>
      </c>
      <c r="L2611" s="2"/>
      <c r="M2611" s="2" t="s">
        <v>90</v>
      </c>
      <c r="N2611" s="3">
        <v>46262</v>
      </c>
      <c r="O2611" s="2"/>
      <c r="P2611" s="2"/>
      <c r="Q2611" s="2" t="s">
        <v>25</v>
      </c>
      <c r="R2611" s="2" t="s">
        <v>25</v>
      </c>
      <c r="S2611" s="2"/>
      <c r="T2611" s="3"/>
      <c r="U2611" s="2"/>
      <c r="V2611" s="2"/>
      <c r="W2611" s="2" t="s">
        <v>482</v>
      </c>
      <c r="X2611" s="2" t="s">
        <v>113</v>
      </c>
      <c r="Y2611" s="2" t="s">
        <v>170</v>
      </c>
      <c r="Z2611" s="2" t="s">
        <v>92</v>
      </c>
      <c r="AA2611" s="2" t="s">
        <v>90</v>
      </c>
      <c r="AB2611" s="2"/>
      <c r="AC2611" s="2" t="s">
        <v>114</v>
      </c>
      <c r="AD2611" s="2"/>
      <c r="AE2611" s="2" t="s">
        <v>171</v>
      </c>
      <c r="AF2611" s="2" t="s">
        <v>125</v>
      </c>
      <c r="AG2611" s="2" t="s">
        <v>126</v>
      </c>
      <c r="AH2611" s="2" t="s">
        <v>127</v>
      </c>
      <c r="AI2611" s="2"/>
      <c r="AJ2611" s="2" t="s">
        <v>232</v>
      </c>
      <c r="AK2611" s="2" t="s">
        <v>5</v>
      </c>
      <c r="AL2611" s="2" t="s">
        <v>5</v>
      </c>
      <c r="AM2611" s="2" t="s">
        <v>178</v>
      </c>
      <c r="AN2611" s="2" t="s">
        <v>530</v>
      </c>
      <c r="AO2611" s="22">
        <v>0</v>
      </c>
      <c r="AP2611" s="22">
        <v>0</v>
      </c>
      <c r="AQ2611" s="22">
        <v>1</v>
      </c>
      <c r="AR2611" s="22"/>
      <c r="AS2611" s="25">
        <v>30781</v>
      </c>
      <c r="AT2611" s="25">
        <v>0</v>
      </c>
      <c r="AU2611" s="25">
        <v>33169</v>
      </c>
      <c r="AV2611" s="25">
        <v>0</v>
      </c>
      <c r="AW2611" s="25">
        <v>30781</v>
      </c>
      <c r="AX2611" s="25">
        <v>33169</v>
      </c>
      <c r="AY2611" s="25">
        <v>2388</v>
      </c>
    </row>
    <row r="2612" spans="2:51" hidden="1">
      <c r="B2612" s="5" t="s">
        <v>19</v>
      </c>
      <c r="C2612" s="2" t="s">
        <v>131</v>
      </c>
      <c r="D2612" s="2"/>
      <c r="E2612" s="2"/>
      <c r="F2612" s="2" t="s">
        <v>126</v>
      </c>
      <c r="G2612" s="3">
        <v>46262</v>
      </c>
      <c r="H2612" s="2" t="s">
        <v>10851</v>
      </c>
      <c r="I2612" s="3">
        <v>46262</v>
      </c>
      <c r="J2612" s="2" t="s">
        <v>10852</v>
      </c>
      <c r="K2612" s="2" t="s">
        <v>126</v>
      </c>
      <c r="L2612" s="2"/>
      <c r="M2612" s="2" t="s">
        <v>90</v>
      </c>
      <c r="N2612" s="3">
        <v>46262</v>
      </c>
      <c r="O2612" s="2"/>
      <c r="P2612" s="2"/>
      <c r="Q2612" s="2" t="s">
        <v>25</v>
      </c>
      <c r="R2612" s="2" t="s">
        <v>25</v>
      </c>
      <c r="S2612" s="2"/>
      <c r="T2612" s="3"/>
      <c r="U2612" s="2"/>
      <c r="V2612" s="2"/>
      <c r="W2612" s="2" t="s">
        <v>10853</v>
      </c>
      <c r="X2612" s="2" t="s">
        <v>113</v>
      </c>
      <c r="Y2612" s="2" t="s">
        <v>143</v>
      </c>
      <c r="Z2612" s="2" t="s">
        <v>92</v>
      </c>
      <c r="AA2612" s="2" t="s">
        <v>90</v>
      </c>
      <c r="AB2612" s="2"/>
      <c r="AC2612" s="2" t="s">
        <v>114</v>
      </c>
      <c r="AD2612" s="2"/>
      <c r="AE2612" s="2" t="s">
        <v>171</v>
      </c>
      <c r="AF2612" s="2" t="s">
        <v>125</v>
      </c>
      <c r="AG2612" s="2" t="s">
        <v>126</v>
      </c>
      <c r="AH2612" s="2" t="s">
        <v>127</v>
      </c>
      <c r="AI2612" s="2"/>
      <c r="AJ2612" s="2" t="s">
        <v>251</v>
      </c>
      <c r="AK2612" s="2" t="s">
        <v>252</v>
      </c>
      <c r="AL2612" s="2" t="s">
        <v>252</v>
      </c>
      <c r="AM2612" s="2" t="s">
        <v>253</v>
      </c>
      <c r="AN2612" s="2" t="s">
        <v>636</v>
      </c>
      <c r="AO2612" s="22">
        <v>0</v>
      </c>
      <c r="AP2612" s="22">
        <v>0</v>
      </c>
      <c r="AQ2612" s="22">
        <v>1</v>
      </c>
      <c r="AR2612" s="22"/>
      <c r="AS2612" s="25">
        <v>57002</v>
      </c>
      <c r="AT2612" s="25">
        <v>0</v>
      </c>
      <c r="AU2612" s="25">
        <v>72297</v>
      </c>
      <c r="AV2612" s="25">
        <v>0</v>
      </c>
      <c r="AW2612" s="25">
        <v>57002</v>
      </c>
      <c r="AX2612" s="25">
        <v>72297</v>
      </c>
      <c r="AY2612" s="25">
        <v>15295</v>
      </c>
    </row>
    <row r="2613" spans="2:51" hidden="1">
      <c r="B2613" s="5" t="s">
        <v>19</v>
      </c>
      <c r="C2613" s="2" t="s">
        <v>131</v>
      </c>
      <c r="D2613" s="2"/>
      <c r="E2613" s="2"/>
      <c r="F2613" s="2" t="s">
        <v>126</v>
      </c>
      <c r="G2613" s="3">
        <v>46262</v>
      </c>
      <c r="H2613" s="2" t="s">
        <v>10854</v>
      </c>
      <c r="I2613" s="3">
        <v>46262</v>
      </c>
      <c r="J2613" s="2" t="s">
        <v>10855</v>
      </c>
      <c r="K2613" s="2" t="s">
        <v>126</v>
      </c>
      <c r="L2613" s="2"/>
      <c r="M2613" s="2" t="s">
        <v>90</v>
      </c>
      <c r="N2613" s="3">
        <v>46262</v>
      </c>
      <c r="O2613" s="2"/>
      <c r="P2613" s="2"/>
      <c r="Q2613" s="2" t="s">
        <v>25</v>
      </c>
      <c r="R2613" s="2" t="s">
        <v>25</v>
      </c>
      <c r="S2613" s="2"/>
      <c r="T2613" s="3"/>
      <c r="U2613" s="2"/>
      <c r="V2613" s="2"/>
      <c r="W2613" s="2" t="s">
        <v>466</v>
      </c>
      <c r="X2613" s="2" t="s">
        <v>113</v>
      </c>
      <c r="Y2613" s="2" t="s">
        <v>573</v>
      </c>
      <c r="Z2613" s="2" t="s">
        <v>92</v>
      </c>
      <c r="AA2613" s="2" t="s">
        <v>90</v>
      </c>
      <c r="AB2613" s="2"/>
      <c r="AC2613" s="2" t="s">
        <v>114</v>
      </c>
      <c r="AD2613" s="2"/>
      <c r="AE2613" s="2" t="s">
        <v>171</v>
      </c>
      <c r="AF2613" s="2" t="s">
        <v>125</v>
      </c>
      <c r="AG2613" s="2" t="s">
        <v>126</v>
      </c>
      <c r="AH2613" s="2" t="s">
        <v>127</v>
      </c>
      <c r="AI2613" s="2"/>
      <c r="AJ2613" s="2" t="s">
        <v>172</v>
      </c>
      <c r="AK2613" s="2" t="s">
        <v>173</v>
      </c>
      <c r="AL2613" s="2" t="s">
        <v>173</v>
      </c>
      <c r="AM2613" s="2" t="s">
        <v>174</v>
      </c>
      <c r="AN2613" s="2" t="s">
        <v>175</v>
      </c>
      <c r="AO2613" s="22">
        <v>0</v>
      </c>
      <c r="AP2613" s="22">
        <v>0</v>
      </c>
      <c r="AQ2613" s="22">
        <v>1</v>
      </c>
      <c r="AR2613" s="22"/>
      <c r="AS2613" s="25">
        <v>25366</v>
      </c>
      <c r="AT2613" s="25">
        <v>0</v>
      </c>
      <c r="AU2613" s="25">
        <v>29909</v>
      </c>
      <c r="AV2613" s="25">
        <v>0</v>
      </c>
      <c r="AW2613" s="25">
        <v>25366</v>
      </c>
      <c r="AX2613" s="25">
        <v>29909</v>
      </c>
      <c r="AY2613" s="25">
        <v>4543</v>
      </c>
    </row>
    <row r="2614" spans="2:51" hidden="1">
      <c r="B2614" s="5" t="s">
        <v>19</v>
      </c>
      <c r="C2614" s="2" t="s">
        <v>131</v>
      </c>
      <c r="D2614" s="2"/>
      <c r="E2614" s="2"/>
      <c r="F2614" s="2" t="s">
        <v>126</v>
      </c>
      <c r="G2614" s="3">
        <v>46262</v>
      </c>
      <c r="H2614" s="2" t="s">
        <v>10856</v>
      </c>
      <c r="I2614" s="3">
        <v>46262</v>
      </c>
      <c r="J2614" s="2" t="s">
        <v>10857</v>
      </c>
      <c r="K2614" s="2" t="s">
        <v>126</v>
      </c>
      <c r="L2614" s="2"/>
      <c r="M2614" s="2" t="s">
        <v>90</v>
      </c>
      <c r="N2614" s="3">
        <v>46262</v>
      </c>
      <c r="O2614" s="2"/>
      <c r="P2614" s="2"/>
      <c r="Q2614" s="2" t="s">
        <v>25</v>
      </c>
      <c r="R2614" s="2" t="s">
        <v>25</v>
      </c>
      <c r="S2614" s="2"/>
      <c r="T2614" s="3"/>
      <c r="U2614" s="2"/>
      <c r="V2614" s="2"/>
      <c r="W2614" s="2" t="s">
        <v>464</v>
      </c>
      <c r="X2614" s="2" t="s">
        <v>113</v>
      </c>
      <c r="Y2614" s="2" t="s">
        <v>170</v>
      </c>
      <c r="Z2614" s="2" t="s">
        <v>92</v>
      </c>
      <c r="AA2614" s="2" t="s">
        <v>90</v>
      </c>
      <c r="AB2614" s="2"/>
      <c r="AC2614" s="2" t="s">
        <v>114</v>
      </c>
      <c r="AD2614" s="2"/>
      <c r="AE2614" s="2" t="s">
        <v>171</v>
      </c>
      <c r="AF2614" s="2" t="s">
        <v>125</v>
      </c>
      <c r="AG2614" s="2" t="s">
        <v>126</v>
      </c>
      <c r="AH2614" s="2" t="s">
        <v>127</v>
      </c>
      <c r="AI2614" s="2"/>
      <c r="AJ2614" s="2" t="s">
        <v>123</v>
      </c>
      <c r="AK2614" s="2" t="s">
        <v>13</v>
      </c>
      <c r="AL2614" s="2" t="s">
        <v>13</v>
      </c>
      <c r="AM2614" s="2" t="s">
        <v>124</v>
      </c>
      <c r="AN2614" s="2" t="s">
        <v>726</v>
      </c>
      <c r="AO2614" s="22">
        <v>0</v>
      </c>
      <c r="AP2614" s="22">
        <v>0</v>
      </c>
      <c r="AQ2614" s="22">
        <v>1</v>
      </c>
      <c r="AR2614" s="22"/>
      <c r="AS2614" s="25">
        <v>19523</v>
      </c>
      <c r="AT2614" s="25">
        <v>0</v>
      </c>
      <c r="AU2614" s="25">
        <v>21763</v>
      </c>
      <c r="AV2614" s="25">
        <v>0</v>
      </c>
      <c r="AW2614" s="25">
        <v>19523</v>
      </c>
      <c r="AX2614" s="25">
        <v>21763</v>
      </c>
      <c r="AY2614" s="25">
        <v>2240</v>
      </c>
    </row>
    <row r="2615" spans="2:51" hidden="1">
      <c r="B2615" s="5" t="s">
        <v>19</v>
      </c>
      <c r="C2615" s="2" t="s">
        <v>131</v>
      </c>
      <c r="D2615" s="2"/>
      <c r="E2615" s="2"/>
      <c r="F2615" s="2" t="s">
        <v>126</v>
      </c>
      <c r="G2615" s="3">
        <v>46262</v>
      </c>
      <c r="H2615" s="2" t="s">
        <v>10858</v>
      </c>
      <c r="I2615" s="3">
        <v>46262</v>
      </c>
      <c r="J2615" s="2" t="s">
        <v>10859</v>
      </c>
      <c r="K2615" s="2" t="s">
        <v>126</v>
      </c>
      <c r="L2615" s="2"/>
      <c r="M2615" s="2" t="s">
        <v>90</v>
      </c>
      <c r="N2615" s="3">
        <v>46262</v>
      </c>
      <c r="O2615" s="2"/>
      <c r="P2615" s="2"/>
      <c r="Q2615" s="2" t="s">
        <v>25</v>
      </c>
      <c r="R2615" s="2" t="s">
        <v>25</v>
      </c>
      <c r="S2615" s="2"/>
      <c r="T2615" s="3"/>
      <c r="U2615" s="2"/>
      <c r="V2615" s="2"/>
      <c r="W2615" s="2" t="s">
        <v>427</v>
      </c>
      <c r="X2615" s="2" t="s">
        <v>113</v>
      </c>
      <c r="Y2615" s="2" t="s">
        <v>170</v>
      </c>
      <c r="Z2615" s="2" t="s">
        <v>92</v>
      </c>
      <c r="AA2615" s="2" t="s">
        <v>90</v>
      </c>
      <c r="AB2615" s="2"/>
      <c r="AC2615" s="2" t="s">
        <v>114</v>
      </c>
      <c r="AD2615" s="2"/>
      <c r="AE2615" s="2" t="s">
        <v>171</v>
      </c>
      <c r="AF2615" s="2" t="s">
        <v>125</v>
      </c>
      <c r="AG2615" s="2" t="s">
        <v>126</v>
      </c>
      <c r="AH2615" s="2" t="s">
        <v>127</v>
      </c>
      <c r="AI2615" s="2"/>
      <c r="AJ2615" s="2" t="s">
        <v>268</v>
      </c>
      <c r="AK2615" s="2" t="s">
        <v>15</v>
      </c>
      <c r="AL2615" s="2" t="s">
        <v>269</v>
      </c>
      <c r="AM2615" s="2" t="s">
        <v>270</v>
      </c>
      <c r="AN2615" s="2" t="s">
        <v>399</v>
      </c>
      <c r="AO2615" s="22">
        <v>0</v>
      </c>
      <c r="AP2615" s="22">
        <v>0</v>
      </c>
      <c r="AQ2615" s="22">
        <v>1</v>
      </c>
      <c r="AR2615" s="22"/>
      <c r="AS2615" s="25">
        <v>19951</v>
      </c>
      <c r="AT2615" s="25">
        <v>0</v>
      </c>
      <c r="AU2615" s="25">
        <v>20875</v>
      </c>
      <c r="AV2615" s="25">
        <v>0</v>
      </c>
      <c r="AW2615" s="25">
        <v>19951</v>
      </c>
      <c r="AX2615" s="25">
        <v>20875</v>
      </c>
      <c r="AY2615" s="25">
        <v>924</v>
      </c>
    </row>
    <row r="2616" spans="2:51" hidden="1">
      <c r="B2616" s="5" t="s">
        <v>19</v>
      </c>
      <c r="C2616" s="2" t="s">
        <v>112</v>
      </c>
      <c r="D2616" s="2" t="s">
        <v>100</v>
      </c>
      <c r="E2616" s="2"/>
      <c r="F2616" s="2"/>
      <c r="G2616" s="3">
        <v>46262</v>
      </c>
      <c r="H2616" s="2" t="s">
        <v>10860</v>
      </c>
      <c r="I2616" s="3">
        <v>46262</v>
      </c>
      <c r="J2616" s="2" t="s">
        <v>10861</v>
      </c>
      <c r="K2616" s="2"/>
      <c r="L2616" s="2"/>
      <c r="M2616" s="2" t="s">
        <v>90</v>
      </c>
      <c r="N2616" s="3"/>
      <c r="O2616" s="2"/>
      <c r="P2616" s="2"/>
      <c r="Q2616" s="2" t="s">
        <v>23</v>
      </c>
      <c r="R2616" s="2" t="s">
        <v>23</v>
      </c>
      <c r="S2616" s="2"/>
      <c r="T2616" s="3">
        <v>46262</v>
      </c>
      <c r="U2616" s="2" t="s">
        <v>10862</v>
      </c>
      <c r="V2616" s="2"/>
      <c r="W2616" s="2" t="s">
        <v>10863</v>
      </c>
      <c r="X2616" s="2" t="s">
        <v>113</v>
      </c>
      <c r="Y2616" s="2" t="s">
        <v>10864</v>
      </c>
      <c r="Z2616" s="2" t="s">
        <v>92</v>
      </c>
      <c r="AA2616" s="2" t="s">
        <v>90</v>
      </c>
      <c r="AB2616" s="2"/>
      <c r="AC2616" s="2" t="s">
        <v>114</v>
      </c>
      <c r="AD2616" s="2">
        <v>1</v>
      </c>
      <c r="AE2616" s="2" t="s">
        <v>282</v>
      </c>
      <c r="AF2616" s="2" t="s">
        <v>3</v>
      </c>
      <c r="AG2616" s="2" t="s">
        <v>3</v>
      </c>
      <c r="AH2616" s="2" t="s">
        <v>283</v>
      </c>
      <c r="AI2616" s="2"/>
      <c r="AJ2616" s="2" t="s">
        <v>415</v>
      </c>
      <c r="AK2616" s="2" t="s">
        <v>412</v>
      </c>
      <c r="AL2616" s="2" t="s">
        <v>412</v>
      </c>
      <c r="AM2616" s="2" t="s">
        <v>413</v>
      </c>
      <c r="AN2616" s="2" t="s">
        <v>10865</v>
      </c>
      <c r="AO2616" s="22">
        <v>0</v>
      </c>
      <c r="AP2616" s="22">
        <v>0</v>
      </c>
      <c r="AQ2616" s="22">
        <v>0</v>
      </c>
      <c r="AR2616" s="22">
        <v>0</v>
      </c>
      <c r="AS2616" s="25">
        <v>44000</v>
      </c>
      <c r="AT2616" s="25">
        <v>0</v>
      </c>
      <c r="AU2616" s="25">
        <v>53143</v>
      </c>
      <c r="AV2616" s="25">
        <v>0</v>
      </c>
      <c r="AW2616" s="25">
        <v>44000</v>
      </c>
      <c r="AX2616" s="25">
        <v>53143</v>
      </c>
      <c r="AY2616" s="25">
        <v>9143</v>
      </c>
    </row>
    <row r="2617" spans="2:51" hidden="1">
      <c r="B2617" s="5" t="s">
        <v>19</v>
      </c>
      <c r="C2617" s="2" t="s">
        <v>112</v>
      </c>
      <c r="D2617" s="2" t="s">
        <v>100</v>
      </c>
      <c r="E2617" s="2"/>
      <c r="F2617" s="2"/>
      <c r="G2617" s="3">
        <v>46262</v>
      </c>
      <c r="H2617" s="2" t="s">
        <v>10866</v>
      </c>
      <c r="I2617" s="3">
        <v>46262</v>
      </c>
      <c r="J2617" s="2" t="s">
        <v>10867</v>
      </c>
      <c r="K2617" s="2"/>
      <c r="L2617" s="2"/>
      <c r="M2617" s="2" t="s">
        <v>90</v>
      </c>
      <c r="N2617" s="3"/>
      <c r="O2617" s="2"/>
      <c r="P2617" s="2"/>
      <c r="Q2617" s="2" t="s">
        <v>23</v>
      </c>
      <c r="R2617" s="2" t="s">
        <v>23</v>
      </c>
      <c r="S2617" s="2"/>
      <c r="T2617" s="3">
        <v>46262</v>
      </c>
      <c r="U2617" s="2" t="s">
        <v>10868</v>
      </c>
      <c r="V2617" s="2"/>
      <c r="W2617" s="2" t="s">
        <v>10869</v>
      </c>
      <c r="X2617" s="2" t="s">
        <v>113</v>
      </c>
      <c r="Y2617" s="2" t="s">
        <v>10870</v>
      </c>
      <c r="Z2617" s="2" t="s">
        <v>92</v>
      </c>
      <c r="AA2617" s="2" t="s">
        <v>90</v>
      </c>
      <c r="AB2617" s="2"/>
      <c r="AC2617" s="2" t="s">
        <v>114</v>
      </c>
      <c r="AD2617" s="2">
        <v>1</v>
      </c>
      <c r="AE2617" s="2" t="s">
        <v>216</v>
      </c>
      <c r="AF2617" s="2" t="s">
        <v>216</v>
      </c>
      <c r="AG2617" s="2" t="s">
        <v>103</v>
      </c>
      <c r="AH2617" s="2"/>
      <c r="AI2617" s="2"/>
      <c r="AJ2617" s="2" t="s">
        <v>97</v>
      </c>
      <c r="AK2617" s="2" t="s">
        <v>14</v>
      </c>
      <c r="AL2617" s="2" t="s">
        <v>14</v>
      </c>
      <c r="AM2617" s="2" t="s">
        <v>98</v>
      </c>
      <c r="AN2617" s="2" t="s">
        <v>10871</v>
      </c>
      <c r="AO2617" s="22">
        <v>0</v>
      </c>
      <c r="AP2617" s="22">
        <v>0</v>
      </c>
      <c r="AQ2617" s="22">
        <v>0</v>
      </c>
      <c r="AR2617" s="22">
        <v>0</v>
      </c>
      <c r="AS2617" s="25">
        <v>28000</v>
      </c>
      <c r="AT2617" s="25">
        <v>0</v>
      </c>
      <c r="AU2617" s="25">
        <v>33237</v>
      </c>
      <c r="AV2617" s="25">
        <v>0</v>
      </c>
      <c r="AW2617" s="25">
        <v>28000</v>
      </c>
      <c r="AX2617" s="25">
        <v>33237</v>
      </c>
      <c r="AY2617" s="25">
        <v>5237</v>
      </c>
    </row>
    <row r="2618" spans="2:51">
      <c r="B2618" s="5" t="s">
        <v>17</v>
      </c>
      <c r="C2618" s="2" t="s">
        <v>600</v>
      </c>
      <c r="D2618" s="2"/>
      <c r="E2618" s="2"/>
      <c r="F2618" s="2"/>
      <c r="G2618" s="3">
        <v>46262</v>
      </c>
      <c r="H2618" s="2" t="s">
        <v>10872</v>
      </c>
      <c r="I2618" s="3">
        <v>46262</v>
      </c>
      <c r="J2618" s="2" t="s">
        <v>10873</v>
      </c>
      <c r="K2618" s="2" t="s">
        <v>208</v>
      </c>
      <c r="L2618" s="2"/>
      <c r="M2618" s="2" t="s">
        <v>90</v>
      </c>
      <c r="N2618" s="3"/>
      <c r="O2618" s="2"/>
      <c r="P2618" s="2"/>
      <c r="Q2618" s="2" t="s">
        <v>719</v>
      </c>
      <c r="R2618" s="2"/>
      <c r="S2618" s="2"/>
      <c r="T2618" s="3">
        <v>46262</v>
      </c>
      <c r="U2618" s="2" t="s">
        <v>10874</v>
      </c>
      <c r="V2618" s="2"/>
      <c r="W2618" s="2" t="s">
        <v>472</v>
      </c>
      <c r="X2618" s="2" t="s">
        <v>91</v>
      </c>
      <c r="Y2618" s="2" t="s">
        <v>512</v>
      </c>
      <c r="Z2618" s="2" t="s">
        <v>149</v>
      </c>
      <c r="AA2618" s="2" t="s">
        <v>90</v>
      </c>
      <c r="AB2618" s="2"/>
      <c r="AC2618" s="2" t="s">
        <v>114</v>
      </c>
      <c r="AD2618" s="2">
        <v>1</v>
      </c>
      <c r="AE2618" s="2" t="s">
        <v>422</v>
      </c>
      <c r="AF2618" s="2" t="s">
        <v>423</v>
      </c>
      <c r="AG2618" s="2" t="s">
        <v>423</v>
      </c>
      <c r="AH2618" s="2" t="s">
        <v>424</v>
      </c>
      <c r="AI2618" s="2"/>
      <c r="AJ2618" s="2" t="s">
        <v>231</v>
      </c>
      <c r="AK2618" s="2" t="s">
        <v>207</v>
      </c>
      <c r="AL2618" s="2" t="s">
        <v>207</v>
      </c>
      <c r="AM2618" s="2" t="s">
        <v>178</v>
      </c>
      <c r="AN2618" s="2"/>
      <c r="AO2618" s="22">
        <v>0</v>
      </c>
      <c r="AP2618" s="22">
        <v>782</v>
      </c>
      <c r="AQ2618" s="22">
        <v>902</v>
      </c>
      <c r="AR2618" s="22">
        <v>120</v>
      </c>
      <c r="AS2618" s="25">
        <v>39258.720000000001</v>
      </c>
      <c r="AT2618" s="25">
        <v>0</v>
      </c>
      <c r="AU2618" s="25">
        <v>63795</v>
      </c>
      <c r="AV2618" s="25">
        <v>0</v>
      </c>
      <c r="AW2618" s="25">
        <v>39258.720000000001</v>
      </c>
      <c r="AX2618" s="25">
        <v>63795</v>
      </c>
      <c r="AY2618" s="25">
        <v>24536.28</v>
      </c>
    </row>
    <row r="2619" spans="2:51">
      <c r="B2619" s="5" t="s">
        <v>17</v>
      </c>
      <c r="C2619" s="2" t="s">
        <v>600</v>
      </c>
      <c r="D2619" s="2"/>
      <c r="E2619" s="2"/>
      <c r="F2619" s="2"/>
      <c r="G2619" s="3">
        <v>46262</v>
      </c>
      <c r="H2619" s="2" t="s">
        <v>10875</v>
      </c>
      <c r="I2619" s="3">
        <v>46262</v>
      </c>
      <c r="J2619" s="2" t="s">
        <v>10876</v>
      </c>
      <c r="K2619" s="2" t="s">
        <v>208</v>
      </c>
      <c r="L2619" s="2"/>
      <c r="M2619" s="2" t="s">
        <v>90</v>
      </c>
      <c r="N2619" s="3"/>
      <c r="O2619" s="2"/>
      <c r="P2619" s="2"/>
      <c r="Q2619" s="2" t="s">
        <v>719</v>
      </c>
      <c r="R2619" s="2"/>
      <c r="S2619" s="2"/>
      <c r="T2619" s="3">
        <v>46262</v>
      </c>
      <c r="U2619" s="2" t="s">
        <v>10877</v>
      </c>
      <c r="V2619" s="2"/>
      <c r="W2619" s="2" t="s">
        <v>869</v>
      </c>
      <c r="X2619" s="2" t="s">
        <v>91</v>
      </c>
      <c r="Y2619" s="2" t="s">
        <v>654</v>
      </c>
      <c r="Z2619" s="2" t="s">
        <v>149</v>
      </c>
      <c r="AA2619" s="2" t="s">
        <v>7996</v>
      </c>
      <c r="AB2619" s="2" t="s">
        <v>7997</v>
      </c>
      <c r="AC2619" s="2" t="s">
        <v>114</v>
      </c>
      <c r="AD2619" s="2">
        <v>1</v>
      </c>
      <c r="AE2619" s="2" t="s">
        <v>422</v>
      </c>
      <c r="AF2619" s="2" t="s">
        <v>423</v>
      </c>
      <c r="AG2619" s="2" t="s">
        <v>423</v>
      </c>
      <c r="AH2619" s="2" t="s">
        <v>424</v>
      </c>
      <c r="AI2619" s="2"/>
      <c r="AJ2619" s="2" t="s">
        <v>232</v>
      </c>
      <c r="AK2619" s="2" t="s">
        <v>5</v>
      </c>
      <c r="AL2619" s="2" t="s">
        <v>5</v>
      </c>
      <c r="AM2619" s="2" t="s">
        <v>178</v>
      </c>
      <c r="AN2619" s="2"/>
      <c r="AO2619" s="22">
        <v>0</v>
      </c>
      <c r="AP2619" s="22">
        <v>500</v>
      </c>
      <c r="AQ2619" s="22">
        <v>800</v>
      </c>
      <c r="AR2619" s="22">
        <v>300</v>
      </c>
      <c r="AS2619" s="25">
        <v>32477.69</v>
      </c>
      <c r="AT2619" s="25">
        <v>382.86</v>
      </c>
      <c r="AU2619" s="25">
        <v>40400</v>
      </c>
      <c r="AV2619" s="25">
        <v>0</v>
      </c>
      <c r="AW2619" s="25">
        <v>32094.83</v>
      </c>
      <c r="AX2619" s="25">
        <v>40400</v>
      </c>
      <c r="AY2619" s="25">
        <v>8305.17</v>
      </c>
    </row>
    <row r="2620" spans="2:51" hidden="1">
      <c r="B2620" s="5" t="s">
        <v>17</v>
      </c>
      <c r="C2620" s="2" t="s">
        <v>107</v>
      </c>
      <c r="D2620" s="2"/>
      <c r="E2620" s="2"/>
      <c r="F2620" s="2"/>
      <c r="G2620" s="3">
        <v>46262</v>
      </c>
      <c r="H2620" s="2" t="s">
        <v>10878</v>
      </c>
      <c r="I2620" s="3">
        <v>46262</v>
      </c>
      <c r="J2620" s="2" t="s">
        <v>10879</v>
      </c>
      <c r="K2620" s="2" t="s">
        <v>208</v>
      </c>
      <c r="L2620" s="2"/>
      <c r="M2620" s="2" t="s">
        <v>90</v>
      </c>
      <c r="N2620" s="3"/>
      <c r="O2620" s="2"/>
      <c r="P2620" s="2"/>
      <c r="Q2620" s="2" t="s">
        <v>719</v>
      </c>
      <c r="R2620" s="2"/>
      <c r="S2620" s="2"/>
      <c r="T2620" s="3">
        <v>46262</v>
      </c>
      <c r="U2620" s="2" t="s">
        <v>10880</v>
      </c>
      <c r="V2620" s="2"/>
      <c r="W2620" s="2" t="s">
        <v>1384</v>
      </c>
      <c r="X2620" s="2" t="s">
        <v>91</v>
      </c>
      <c r="Y2620" s="2" t="s">
        <v>1385</v>
      </c>
      <c r="Z2620" s="2" t="s">
        <v>92</v>
      </c>
      <c r="AA2620" s="2" t="s">
        <v>90</v>
      </c>
      <c r="AB2620" s="2"/>
      <c r="AC2620" s="2" t="s">
        <v>114</v>
      </c>
      <c r="AD2620" s="2">
        <v>1</v>
      </c>
      <c r="AE2620" s="2" t="s">
        <v>422</v>
      </c>
      <c r="AF2620" s="2" t="s">
        <v>423</v>
      </c>
      <c r="AG2620" s="2" t="s">
        <v>423</v>
      </c>
      <c r="AH2620" s="2" t="s">
        <v>424</v>
      </c>
      <c r="AI2620" s="2"/>
      <c r="AJ2620" s="2" t="s">
        <v>138</v>
      </c>
      <c r="AK2620" s="2" t="s">
        <v>103</v>
      </c>
      <c r="AL2620" s="2" t="s">
        <v>103</v>
      </c>
      <c r="AM2620" s="2" t="s">
        <v>139</v>
      </c>
      <c r="AN2620" s="2" t="s">
        <v>1030</v>
      </c>
      <c r="AO2620" s="22">
        <v>0</v>
      </c>
      <c r="AP2620" s="22">
        <v>0</v>
      </c>
      <c r="AQ2620" s="22">
        <v>0</v>
      </c>
      <c r="AR2620" s="22">
        <v>0</v>
      </c>
      <c r="AS2620" s="25">
        <v>49000</v>
      </c>
      <c r="AT2620" s="25">
        <v>0</v>
      </c>
      <c r="AU2620" s="25">
        <v>59564</v>
      </c>
      <c r="AV2620" s="25">
        <v>0</v>
      </c>
      <c r="AW2620" s="25">
        <v>49000</v>
      </c>
      <c r="AX2620" s="25">
        <v>59564</v>
      </c>
      <c r="AY2620" s="25">
        <v>10564</v>
      </c>
    </row>
    <row r="2621" spans="2:51" hidden="1">
      <c r="B2621" s="5" t="s">
        <v>17</v>
      </c>
      <c r="C2621" s="2" t="s">
        <v>524</v>
      </c>
      <c r="D2621" s="2" t="s">
        <v>100</v>
      </c>
      <c r="E2621" s="2" t="s">
        <v>9153</v>
      </c>
      <c r="F2621" s="2" t="s">
        <v>88</v>
      </c>
      <c r="G2621" s="3">
        <v>46265</v>
      </c>
      <c r="H2621" s="2" t="s">
        <v>10881</v>
      </c>
      <c r="I2621" s="3">
        <v>46262</v>
      </c>
      <c r="J2621" s="2" t="s">
        <v>10882</v>
      </c>
      <c r="K2621" s="2" t="s">
        <v>89</v>
      </c>
      <c r="L2621" s="2"/>
      <c r="M2621" s="2" t="s">
        <v>90</v>
      </c>
      <c r="N2621" s="3"/>
      <c r="O2621" s="2"/>
      <c r="P2621" s="2"/>
      <c r="Q2621" s="2" t="s">
        <v>22</v>
      </c>
      <c r="R2621" s="2" t="s">
        <v>22</v>
      </c>
      <c r="S2621" s="2"/>
      <c r="T2621" s="3">
        <v>46262</v>
      </c>
      <c r="U2621" s="2" t="s">
        <v>10883</v>
      </c>
      <c r="V2621" s="2"/>
      <c r="W2621" s="2" t="s">
        <v>10884</v>
      </c>
      <c r="X2621" s="2" t="s">
        <v>91</v>
      </c>
      <c r="Y2621" s="2" t="s">
        <v>10885</v>
      </c>
      <c r="Z2621" s="2" t="s">
        <v>92</v>
      </c>
      <c r="AA2621" s="2" t="s">
        <v>90</v>
      </c>
      <c r="AB2621" s="2"/>
      <c r="AC2621" s="2" t="s">
        <v>114</v>
      </c>
      <c r="AD2621" s="2">
        <v>1</v>
      </c>
      <c r="AE2621" s="2" t="s">
        <v>94</v>
      </c>
      <c r="AF2621" s="2" t="s">
        <v>95</v>
      </c>
      <c r="AG2621" s="2" t="s">
        <v>14</v>
      </c>
      <c r="AH2621" s="2" t="s">
        <v>96</v>
      </c>
      <c r="AI2621" s="2"/>
      <c r="AJ2621" s="2" t="s">
        <v>123</v>
      </c>
      <c r="AK2621" s="2" t="s">
        <v>13</v>
      </c>
      <c r="AL2621" s="2" t="s">
        <v>13</v>
      </c>
      <c r="AM2621" s="2" t="s">
        <v>124</v>
      </c>
      <c r="AN2621" s="2" t="s">
        <v>10886</v>
      </c>
      <c r="AO2621" s="22">
        <v>0</v>
      </c>
      <c r="AP2621" s="22">
        <v>0</v>
      </c>
      <c r="AQ2621" s="22">
        <v>0</v>
      </c>
      <c r="AR2621" s="22">
        <v>0</v>
      </c>
      <c r="AS2621" s="25">
        <v>23000</v>
      </c>
      <c r="AT2621" s="25">
        <v>0</v>
      </c>
      <c r="AU2621" s="25">
        <v>23860.2</v>
      </c>
      <c r="AV2621" s="25">
        <v>0</v>
      </c>
      <c r="AW2621" s="25">
        <v>23000</v>
      </c>
      <c r="AX2621" s="25">
        <v>23860.2</v>
      </c>
      <c r="AY2621" s="25">
        <v>860.2</v>
      </c>
    </row>
    <row r="2622" spans="2:51" hidden="1">
      <c r="B2622" s="5" t="s">
        <v>17</v>
      </c>
      <c r="C2622" s="2" t="s">
        <v>107</v>
      </c>
      <c r="D2622" s="2"/>
      <c r="E2622" s="2"/>
      <c r="F2622" s="2"/>
      <c r="G2622" s="3">
        <v>46262</v>
      </c>
      <c r="H2622" s="2" t="s">
        <v>10887</v>
      </c>
      <c r="I2622" s="3">
        <v>46262</v>
      </c>
      <c r="J2622" s="2" t="s">
        <v>10888</v>
      </c>
      <c r="K2622" s="2" t="s">
        <v>208</v>
      </c>
      <c r="L2622" s="2"/>
      <c r="M2622" s="2" t="s">
        <v>90</v>
      </c>
      <c r="N2622" s="3"/>
      <c r="O2622" s="2"/>
      <c r="P2622" s="2"/>
      <c r="Q2622" s="2" t="s">
        <v>1233</v>
      </c>
      <c r="R2622" s="2"/>
      <c r="S2622" s="2"/>
      <c r="T2622" s="3"/>
      <c r="U2622" s="2"/>
      <c r="V2622" s="2"/>
      <c r="W2622" s="2" t="s">
        <v>667</v>
      </c>
      <c r="X2622" s="2" t="s">
        <v>91</v>
      </c>
      <c r="Y2622" s="2" t="s">
        <v>668</v>
      </c>
      <c r="Z2622" s="2" t="s">
        <v>92</v>
      </c>
      <c r="AA2622" s="2" t="s">
        <v>90</v>
      </c>
      <c r="AB2622" s="2"/>
      <c r="AC2622" s="2" t="s">
        <v>114</v>
      </c>
      <c r="AD2622" s="2">
        <v>1</v>
      </c>
      <c r="AE2622" s="2" t="s">
        <v>390</v>
      </c>
      <c r="AF2622" s="2" t="s">
        <v>362</v>
      </c>
      <c r="AG2622" s="2" t="s">
        <v>362</v>
      </c>
      <c r="AH2622" s="2" t="s">
        <v>391</v>
      </c>
      <c r="AI2622" s="2"/>
      <c r="AJ2622" s="2" t="s">
        <v>232</v>
      </c>
      <c r="AK2622" s="2" t="s">
        <v>5</v>
      </c>
      <c r="AL2622" s="2" t="s">
        <v>5</v>
      </c>
      <c r="AM2622" s="2" t="s">
        <v>178</v>
      </c>
      <c r="AN2622" s="2"/>
      <c r="AO2622" s="22">
        <v>0</v>
      </c>
      <c r="AP2622" s="22">
        <v>0</v>
      </c>
      <c r="AQ2622" s="22">
        <v>0</v>
      </c>
      <c r="AR2622" s="22">
        <v>0</v>
      </c>
      <c r="AS2622" s="25">
        <v>27000</v>
      </c>
      <c r="AT2622" s="25">
        <v>0</v>
      </c>
      <c r="AU2622" s="25">
        <v>28000</v>
      </c>
      <c r="AV2622" s="25">
        <v>0</v>
      </c>
      <c r="AW2622" s="25">
        <v>27000</v>
      </c>
      <c r="AX2622" s="25">
        <v>28000</v>
      </c>
      <c r="AY2622" s="25">
        <v>1000</v>
      </c>
    </row>
    <row r="2623" spans="2:51">
      <c r="B2623" s="5" t="s">
        <v>17</v>
      </c>
      <c r="C2623" s="2" t="s">
        <v>600</v>
      </c>
      <c r="D2623" s="2"/>
      <c r="E2623" s="2"/>
      <c r="F2623" s="2"/>
      <c r="G2623" s="3">
        <v>46262</v>
      </c>
      <c r="H2623" s="2" t="s">
        <v>10889</v>
      </c>
      <c r="I2623" s="3">
        <v>46262</v>
      </c>
      <c r="J2623" s="2" t="s">
        <v>10890</v>
      </c>
      <c r="K2623" s="2" t="s">
        <v>208</v>
      </c>
      <c r="L2623" s="2"/>
      <c r="M2623" s="2" t="s">
        <v>90</v>
      </c>
      <c r="N2623" s="3"/>
      <c r="O2623" s="2"/>
      <c r="P2623" s="2"/>
      <c r="Q2623" s="2" t="s">
        <v>719</v>
      </c>
      <c r="R2623" s="2"/>
      <c r="S2623" s="2"/>
      <c r="T2623" s="3">
        <v>46262</v>
      </c>
      <c r="U2623" s="2" t="s">
        <v>10891</v>
      </c>
      <c r="V2623" s="2"/>
      <c r="W2623" s="2" t="s">
        <v>905</v>
      </c>
      <c r="X2623" s="2" t="s">
        <v>91</v>
      </c>
      <c r="Y2623" s="2" t="s">
        <v>906</v>
      </c>
      <c r="Z2623" s="2" t="s">
        <v>149</v>
      </c>
      <c r="AA2623" s="2" t="s">
        <v>90</v>
      </c>
      <c r="AB2623" s="2"/>
      <c r="AC2623" s="2" t="s">
        <v>114</v>
      </c>
      <c r="AD2623" s="2">
        <v>1</v>
      </c>
      <c r="AE2623" s="2" t="s">
        <v>422</v>
      </c>
      <c r="AF2623" s="2" t="s">
        <v>423</v>
      </c>
      <c r="AG2623" s="2" t="s">
        <v>423</v>
      </c>
      <c r="AH2623" s="2" t="s">
        <v>424</v>
      </c>
      <c r="AI2623" s="2"/>
      <c r="AJ2623" s="2" t="s">
        <v>243</v>
      </c>
      <c r="AK2623" s="2" t="s">
        <v>11</v>
      </c>
      <c r="AL2623" s="2" t="s">
        <v>11</v>
      </c>
      <c r="AM2623" s="2" t="s">
        <v>244</v>
      </c>
      <c r="AN2623" s="2"/>
      <c r="AO2623" s="22">
        <v>0</v>
      </c>
      <c r="AP2623" s="22">
        <v>416</v>
      </c>
      <c r="AQ2623" s="22">
        <v>986</v>
      </c>
      <c r="AR2623" s="22">
        <v>570</v>
      </c>
      <c r="AS2623" s="25">
        <v>39727.33</v>
      </c>
      <c r="AT2623" s="25">
        <v>623.08000000000004</v>
      </c>
      <c r="AU2623" s="25">
        <v>31699</v>
      </c>
      <c r="AV2623" s="25">
        <v>0</v>
      </c>
      <c r="AW2623" s="25">
        <v>39104.25</v>
      </c>
      <c r="AX2623" s="25">
        <v>31699</v>
      </c>
      <c r="AY2623" s="25">
        <v>-7405.25</v>
      </c>
    </row>
    <row r="2624" spans="2:51" hidden="1">
      <c r="B2624" s="5" t="s">
        <v>17</v>
      </c>
      <c r="C2624" s="2" t="s">
        <v>514</v>
      </c>
      <c r="D2624" s="2" t="s">
        <v>100</v>
      </c>
      <c r="E2624" s="2" t="s">
        <v>9153</v>
      </c>
      <c r="F2624" s="2" t="s">
        <v>88</v>
      </c>
      <c r="G2624" s="3">
        <v>46262</v>
      </c>
      <c r="H2624" s="2" t="s">
        <v>10892</v>
      </c>
      <c r="I2624" s="3">
        <v>46262</v>
      </c>
      <c r="J2624" s="2" t="s">
        <v>10893</v>
      </c>
      <c r="K2624" s="2" t="s">
        <v>89</v>
      </c>
      <c r="L2624" s="2"/>
      <c r="M2624" s="2" t="s">
        <v>90</v>
      </c>
      <c r="N2624" s="3"/>
      <c r="O2624" s="2"/>
      <c r="P2624" s="2"/>
      <c r="Q2624" s="2" t="s">
        <v>22</v>
      </c>
      <c r="R2624" s="2" t="s">
        <v>22</v>
      </c>
      <c r="S2624" s="2"/>
      <c r="T2624" s="3">
        <v>46262</v>
      </c>
      <c r="U2624" s="2" t="s">
        <v>10894</v>
      </c>
      <c r="V2624" s="2"/>
      <c r="W2624" s="2" t="s">
        <v>10895</v>
      </c>
      <c r="X2624" s="2" t="s">
        <v>113</v>
      </c>
      <c r="Y2624" s="2" t="s">
        <v>10764</v>
      </c>
      <c r="Z2624" s="2" t="s">
        <v>92</v>
      </c>
      <c r="AA2624" s="2" t="s">
        <v>90</v>
      </c>
      <c r="AB2624" s="2"/>
      <c r="AC2624" s="2" t="s">
        <v>114</v>
      </c>
      <c r="AD2624" s="2">
        <v>1</v>
      </c>
      <c r="AE2624" s="2" t="s">
        <v>94</v>
      </c>
      <c r="AF2624" s="2" t="s">
        <v>95</v>
      </c>
      <c r="AG2624" s="2" t="s">
        <v>14</v>
      </c>
      <c r="AH2624" s="2" t="s">
        <v>96</v>
      </c>
      <c r="AI2624" s="2"/>
      <c r="AJ2624" s="2" t="s">
        <v>232</v>
      </c>
      <c r="AK2624" s="2" t="s">
        <v>5</v>
      </c>
      <c r="AL2624" s="2" t="s">
        <v>5</v>
      </c>
      <c r="AM2624" s="2" t="s">
        <v>178</v>
      </c>
      <c r="AN2624" s="2" t="s">
        <v>10896</v>
      </c>
      <c r="AO2624" s="22">
        <v>0</v>
      </c>
      <c r="AP2624" s="22">
        <v>0</v>
      </c>
      <c r="AQ2624" s="22">
        <v>0</v>
      </c>
      <c r="AR2624" s="22">
        <v>0</v>
      </c>
      <c r="AS2624" s="25">
        <v>21000</v>
      </c>
      <c r="AT2624" s="25">
        <v>0</v>
      </c>
      <c r="AU2624" s="25">
        <v>21260.2</v>
      </c>
      <c r="AV2624" s="25">
        <v>0</v>
      </c>
      <c r="AW2624" s="25">
        <v>21000</v>
      </c>
      <c r="AX2624" s="25">
        <v>21260.2</v>
      </c>
      <c r="AY2624" s="25">
        <v>260.2</v>
      </c>
    </row>
    <row r="2625" spans="2:51" hidden="1">
      <c r="B2625" s="5" t="s">
        <v>17</v>
      </c>
      <c r="C2625" s="2" t="s">
        <v>524</v>
      </c>
      <c r="D2625" s="2" t="s">
        <v>100</v>
      </c>
      <c r="E2625" s="2" t="s">
        <v>9153</v>
      </c>
      <c r="F2625" s="2" t="s">
        <v>88</v>
      </c>
      <c r="G2625" s="3">
        <v>46262</v>
      </c>
      <c r="H2625" s="2" t="s">
        <v>10897</v>
      </c>
      <c r="I2625" s="3">
        <v>46262</v>
      </c>
      <c r="J2625" s="2" t="s">
        <v>10898</v>
      </c>
      <c r="K2625" s="2" t="s">
        <v>89</v>
      </c>
      <c r="L2625" s="2"/>
      <c r="M2625" s="2" t="s">
        <v>90</v>
      </c>
      <c r="N2625" s="3"/>
      <c r="O2625" s="2"/>
      <c r="P2625" s="2"/>
      <c r="Q2625" s="2" t="s">
        <v>22</v>
      </c>
      <c r="R2625" s="2" t="s">
        <v>22</v>
      </c>
      <c r="S2625" s="2"/>
      <c r="T2625" s="3">
        <v>46262</v>
      </c>
      <c r="U2625" s="2" t="s">
        <v>10899</v>
      </c>
      <c r="V2625" s="2"/>
      <c r="W2625" s="2" t="s">
        <v>1134</v>
      </c>
      <c r="X2625" s="2" t="s">
        <v>91</v>
      </c>
      <c r="Y2625" s="2" t="s">
        <v>1135</v>
      </c>
      <c r="Z2625" s="2" t="s">
        <v>92</v>
      </c>
      <c r="AA2625" s="2" t="s">
        <v>1135</v>
      </c>
      <c r="AB2625" s="2" t="s">
        <v>1136</v>
      </c>
      <c r="AC2625" s="2" t="s">
        <v>114</v>
      </c>
      <c r="AD2625" s="2">
        <v>1</v>
      </c>
      <c r="AE2625" s="2" t="s">
        <v>94</v>
      </c>
      <c r="AF2625" s="2" t="s">
        <v>95</v>
      </c>
      <c r="AG2625" s="2" t="s">
        <v>14</v>
      </c>
      <c r="AH2625" s="2" t="s">
        <v>96</v>
      </c>
      <c r="AI2625" s="2"/>
      <c r="AJ2625" s="2" t="s">
        <v>245</v>
      </c>
      <c r="AK2625" s="2" t="s">
        <v>246</v>
      </c>
      <c r="AL2625" s="2" t="s">
        <v>246</v>
      </c>
      <c r="AM2625" s="2" t="s">
        <v>247</v>
      </c>
      <c r="AN2625" s="2" t="s">
        <v>799</v>
      </c>
      <c r="AO2625" s="22">
        <v>0</v>
      </c>
      <c r="AP2625" s="22">
        <v>0</v>
      </c>
      <c r="AQ2625" s="22">
        <v>0</v>
      </c>
      <c r="AR2625" s="22">
        <v>0</v>
      </c>
      <c r="AS2625" s="25">
        <v>42000</v>
      </c>
      <c r="AT2625" s="25">
        <v>0</v>
      </c>
      <c r="AU2625" s="25">
        <v>45005.919999999998</v>
      </c>
      <c r="AV2625" s="25">
        <v>0</v>
      </c>
      <c r="AW2625" s="25">
        <v>42000</v>
      </c>
      <c r="AX2625" s="25">
        <v>45005.919999999998</v>
      </c>
      <c r="AY2625" s="25">
        <v>3005.92</v>
      </c>
    </row>
    <row r="2626" spans="2:51" hidden="1">
      <c r="B2626" s="5" t="s">
        <v>17</v>
      </c>
      <c r="C2626" s="2" t="s">
        <v>524</v>
      </c>
      <c r="D2626" s="2" t="s">
        <v>100</v>
      </c>
      <c r="E2626" s="2" t="s">
        <v>9153</v>
      </c>
      <c r="F2626" s="2" t="s">
        <v>88</v>
      </c>
      <c r="G2626" s="3">
        <v>46262</v>
      </c>
      <c r="H2626" s="2" t="s">
        <v>10900</v>
      </c>
      <c r="I2626" s="3">
        <v>46262</v>
      </c>
      <c r="J2626" s="2" t="s">
        <v>10901</v>
      </c>
      <c r="K2626" s="2" t="s">
        <v>89</v>
      </c>
      <c r="L2626" s="2"/>
      <c r="M2626" s="2" t="s">
        <v>90</v>
      </c>
      <c r="N2626" s="3"/>
      <c r="O2626" s="2"/>
      <c r="P2626" s="2"/>
      <c r="Q2626" s="2" t="s">
        <v>22</v>
      </c>
      <c r="R2626" s="2" t="s">
        <v>22</v>
      </c>
      <c r="S2626" s="2"/>
      <c r="T2626" s="3">
        <v>46262</v>
      </c>
      <c r="U2626" s="2" t="s">
        <v>10902</v>
      </c>
      <c r="V2626" s="2"/>
      <c r="W2626" s="2" t="s">
        <v>806</v>
      </c>
      <c r="X2626" s="2" t="s">
        <v>91</v>
      </c>
      <c r="Y2626" s="2" t="s">
        <v>773</v>
      </c>
      <c r="Z2626" s="2" t="s">
        <v>92</v>
      </c>
      <c r="AA2626" s="2" t="s">
        <v>90</v>
      </c>
      <c r="AB2626" s="2"/>
      <c r="AC2626" s="2" t="s">
        <v>114</v>
      </c>
      <c r="AD2626" s="2">
        <v>1</v>
      </c>
      <c r="AE2626" s="2" t="s">
        <v>94</v>
      </c>
      <c r="AF2626" s="2" t="s">
        <v>95</v>
      </c>
      <c r="AG2626" s="2" t="s">
        <v>14</v>
      </c>
      <c r="AH2626" s="2" t="s">
        <v>96</v>
      </c>
      <c r="AI2626" s="2"/>
      <c r="AJ2626" s="2" t="s">
        <v>123</v>
      </c>
      <c r="AK2626" s="2" t="s">
        <v>13</v>
      </c>
      <c r="AL2626" s="2" t="s">
        <v>13</v>
      </c>
      <c r="AM2626" s="2" t="s">
        <v>124</v>
      </c>
      <c r="AN2626" s="2" t="s">
        <v>10903</v>
      </c>
      <c r="AO2626" s="22">
        <v>0</v>
      </c>
      <c r="AP2626" s="22">
        <v>0</v>
      </c>
      <c r="AQ2626" s="22">
        <v>0</v>
      </c>
      <c r="AR2626" s="22">
        <v>0</v>
      </c>
      <c r="AS2626" s="25">
        <v>22000</v>
      </c>
      <c r="AT2626" s="25">
        <v>0</v>
      </c>
      <c r="AU2626" s="25">
        <v>25243.4</v>
      </c>
      <c r="AV2626" s="25">
        <v>0</v>
      </c>
      <c r="AW2626" s="25">
        <v>22000</v>
      </c>
      <c r="AX2626" s="25">
        <v>25243.4</v>
      </c>
      <c r="AY2626" s="25">
        <v>3243.4</v>
      </c>
    </row>
    <row r="2627" spans="2:51">
      <c r="B2627" s="5" t="s">
        <v>17</v>
      </c>
      <c r="C2627" s="2" t="s">
        <v>524</v>
      </c>
      <c r="D2627" s="2" t="s">
        <v>100</v>
      </c>
      <c r="E2627" s="2" t="s">
        <v>9153</v>
      </c>
      <c r="F2627" s="2" t="s">
        <v>88</v>
      </c>
      <c r="G2627" s="3">
        <v>46262</v>
      </c>
      <c r="H2627" s="2" t="s">
        <v>10904</v>
      </c>
      <c r="I2627" s="3">
        <v>46262</v>
      </c>
      <c r="J2627" s="2" t="s">
        <v>10905</v>
      </c>
      <c r="K2627" s="2" t="s">
        <v>89</v>
      </c>
      <c r="L2627" s="2"/>
      <c r="M2627" s="2" t="s">
        <v>90</v>
      </c>
      <c r="N2627" s="3"/>
      <c r="O2627" s="2"/>
      <c r="P2627" s="2"/>
      <c r="Q2627" s="2" t="s">
        <v>22</v>
      </c>
      <c r="R2627" s="2" t="s">
        <v>22</v>
      </c>
      <c r="S2627" s="2"/>
      <c r="T2627" s="3">
        <v>46262</v>
      </c>
      <c r="U2627" s="2" t="s">
        <v>10906</v>
      </c>
      <c r="V2627" s="2"/>
      <c r="W2627" s="2" t="s">
        <v>211</v>
      </c>
      <c r="X2627" s="2" t="s">
        <v>91</v>
      </c>
      <c r="Y2627" s="2" t="s">
        <v>35</v>
      </c>
      <c r="Z2627" s="2" t="s">
        <v>149</v>
      </c>
      <c r="AA2627" s="2" t="s">
        <v>90</v>
      </c>
      <c r="AB2627" s="2"/>
      <c r="AC2627" s="2" t="s">
        <v>114</v>
      </c>
      <c r="AD2627" s="2">
        <v>1</v>
      </c>
      <c r="AE2627" s="2" t="s">
        <v>94</v>
      </c>
      <c r="AF2627" s="2" t="s">
        <v>95</v>
      </c>
      <c r="AG2627" s="2" t="s">
        <v>14</v>
      </c>
      <c r="AH2627" s="2" t="s">
        <v>96</v>
      </c>
      <c r="AI2627" s="2"/>
      <c r="AJ2627" s="2" t="s">
        <v>164</v>
      </c>
      <c r="AK2627" s="2" t="s">
        <v>165</v>
      </c>
      <c r="AL2627" s="2" t="s">
        <v>165</v>
      </c>
      <c r="AM2627" s="2" t="s">
        <v>166</v>
      </c>
      <c r="AN2627" s="2" t="s">
        <v>799</v>
      </c>
      <c r="AO2627" s="22">
        <v>0</v>
      </c>
      <c r="AP2627" s="22">
        <v>420</v>
      </c>
      <c r="AQ2627" s="22">
        <v>420</v>
      </c>
      <c r="AR2627" s="22">
        <v>0</v>
      </c>
      <c r="AS2627" s="25">
        <v>15421.74</v>
      </c>
      <c r="AT2627" s="25">
        <v>0</v>
      </c>
      <c r="AU2627" s="25">
        <v>12794.6</v>
      </c>
      <c r="AV2627" s="25">
        <v>0</v>
      </c>
      <c r="AW2627" s="25">
        <v>15421.74</v>
      </c>
      <c r="AX2627" s="25">
        <v>12794.6</v>
      </c>
      <c r="AY2627" s="25">
        <v>-2627.14</v>
      </c>
    </row>
    <row r="2628" spans="2:51" hidden="1">
      <c r="B2628" s="5" t="s">
        <v>17</v>
      </c>
      <c r="C2628" s="2" t="s">
        <v>524</v>
      </c>
      <c r="D2628" s="2" t="s">
        <v>100</v>
      </c>
      <c r="E2628" s="2" t="s">
        <v>9153</v>
      </c>
      <c r="F2628" s="2" t="s">
        <v>88</v>
      </c>
      <c r="G2628" s="3">
        <v>46262</v>
      </c>
      <c r="H2628" s="2" t="s">
        <v>10907</v>
      </c>
      <c r="I2628" s="3">
        <v>46262</v>
      </c>
      <c r="J2628" s="2" t="s">
        <v>10908</v>
      </c>
      <c r="K2628" s="2" t="s">
        <v>89</v>
      </c>
      <c r="L2628" s="2"/>
      <c r="M2628" s="2" t="s">
        <v>90</v>
      </c>
      <c r="N2628" s="3"/>
      <c r="O2628" s="2"/>
      <c r="P2628" s="2"/>
      <c r="Q2628" s="2" t="s">
        <v>22</v>
      </c>
      <c r="R2628" s="2" t="s">
        <v>22</v>
      </c>
      <c r="S2628" s="2"/>
      <c r="T2628" s="3">
        <v>46262</v>
      </c>
      <c r="U2628" s="2" t="s">
        <v>10909</v>
      </c>
      <c r="V2628" s="2"/>
      <c r="W2628" s="2" t="s">
        <v>10910</v>
      </c>
      <c r="X2628" s="2" t="s">
        <v>91</v>
      </c>
      <c r="Y2628" s="2" t="s">
        <v>10911</v>
      </c>
      <c r="Z2628" s="2" t="s">
        <v>92</v>
      </c>
      <c r="AA2628" s="2" t="s">
        <v>10912</v>
      </c>
      <c r="AB2628" s="2" t="s">
        <v>10913</v>
      </c>
      <c r="AC2628" s="2" t="s">
        <v>114</v>
      </c>
      <c r="AD2628" s="2">
        <v>1</v>
      </c>
      <c r="AE2628" s="2" t="s">
        <v>94</v>
      </c>
      <c r="AF2628" s="2" t="s">
        <v>95</v>
      </c>
      <c r="AG2628" s="2" t="s">
        <v>14</v>
      </c>
      <c r="AH2628" s="2" t="s">
        <v>96</v>
      </c>
      <c r="AI2628" s="2"/>
      <c r="AJ2628" s="2" t="s">
        <v>236</v>
      </c>
      <c r="AK2628" s="2" t="s">
        <v>168</v>
      </c>
      <c r="AL2628" s="2" t="s">
        <v>168</v>
      </c>
      <c r="AM2628" s="2" t="s">
        <v>237</v>
      </c>
      <c r="AN2628" s="2" t="s">
        <v>799</v>
      </c>
      <c r="AO2628" s="22">
        <v>0</v>
      </c>
      <c r="AP2628" s="22">
        <v>0</v>
      </c>
      <c r="AQ2628" s="22">
        <v>0</v>
      </c>
      <c r="AR2628" s="22">
        <v>0</v>
      </c>
      <c r="AS2628" s="25">
        <v>22000</v>
      </c>
      <c r="AT2628" s="25">
        <v>0</v>
      </c>
      <c r="AU2628" s="25">
        <v>24620.959999999999</v>
      </c>
      <c r="AV2628" s="25">
        <v>0</v>
      </c>
      <c r="AW2628" s="25">
        <v>22000</v>
      </c>
      <c r="AX2628" s="25">
        <v>24620.959999999999</v>
      </c>
      <c r="AY2628" s="25">
        <v>2620.96</v>
      </c>
    </row>
    <row r="2629" spans="2:51">
      <c r="B2629" s="5" t="s">
        <v>17</v>
      </c>
      <c r="C2629" s="2" t="s">
        <v>524</v>
      </c>
      <c r="D2629" s="2" t="s">
        <v>100</v>
      </c>
      <c r="E2629" s="2" t="s">
        <v>9153</v>
      </c>
      <c r="F2629" s="2" t="s">
        <v>88</v>
      </c>
      <c r="G2629" s="3">
        <v>46266</v>
      </c>
      <c r="H2629" s="2" t="s">
        <v>10914</v>
      </c>
      <c r="I2629" s="3">
        <v>46262</v>
      </c>
      <c r="J2629" s="2" t="s">
        <v>10915</v>
      </c>
      <c r="K2629" s="2" t="s">
        <v>89</v>
      </c>
      <c r="L2629" s="2"/>
      <c r="M2629" s="2" t="s">
        <v>90</v>
      </c>
      <c r="N2629" s="3"/>
      <c r="O2629" s="2"/>
      <c r="P2629" s="2"/>
      <c r="Q2629" s="2" t="s">
        <v>22</v>
      </c>
      <c r="R2629" s="2" t="s">
        <v>22</v>
      </c>
      <c r="S2629" s="2"/>
      <c r="T2629" s="3">
        <v>46262</v>
      </c>
      <c r="U2629" s="2" t="s">
        <v>10916</v>
      </c>
      <c r="V2629" s="2"/>
      <c r="W2629" s="2" t="s">
        <v>942</v>
      </c>
      <c r="X2629" s="2" t="s">
        <v>91</v>
      </c>
      <c r="Y2629" s="2" t="s">
        <v>822</v>
      </c>
      <c r="Z2629" s="2" t="s">
        <v>149</v>
      </c>
      <c r="AA2629" s="2" t="s">
        <v>90</v>
      </c>
      <c r="AB2629" s="2"/>
      <c r="AC2629" s="2" t="s">
        <v>114</v>
      </c>
      <c r="AD2629" s="2">
        <v>1</v>
      </c>
      <c r="AE2629" s="2" t="s">
        <v>94</v>
      </c>
      <c r="AF2629" s="2" t="s">
        <v>95</v>
      </c>
      <c r="AG2629" s="2" t="s">
        <v>14</v>
      </c>
      <c r="AH2629" s="2" t="s">
        <v>96</v>
      </c>
      <c r="AI2629" s="2"/>
      <c r="AJ2629" s="2" t="s">
        <v>232</v>
      </c>
      <c r="AK2629" s="2" t="s">
        <v>5</v>
      </c>
      <c r="AL2629" s="2" t="s">
        <v>5</v>
      </c>
      <c r="AM2629" s="2" t="s">
        <v>178</v>
      </c>
      <c r="AN2629" s="2" t="s">
        <v>10917</v>
      </c>
      <c r="AO2629" s="22">
        <v>0</v>
      </c>
      <c r="AP2629" s="22">
        <v>0</v>
      </c>
      <c r="AQ2629" s="22">
        <v>0</v>
      </c>
      <c r="AR2629" s="22">
        <v>0</v>
      </c>
      <c r="AS2629" s="25">
        <v>0</v>
      </c>
      <c r="AT2629" s="25">
        <v>0</v>
      </c>
      <c r="AU2629" s="25">
        <v>18508.88</v>
      </c>
      <c r="AV2629" s="25">
        <v>0</v>
      </c>
      <c r="AW2629" s="25">
        <v>0</v>
      </c>
      <c r="AX2629" s="25">
        <v>18508.88</v>
      </c>
      <c r="AY2629" s="25">
        <v>18508.88</v>
      </c>
    </row>
    <row r="2630" spans="2:51" hidden="1">
      <c r="B2630" s="5" t="s">
        <v>17</v>
      </c>
      <c r="C2630" s="2" t="s">
        <v>107</v>
      </c>
      <c r="D2630" s="2"/>
      <c r="E2630" s="2"/>
      <c r="F2630" s="2"/>
      <c r="G2630" s="3">
        <v>46262</v>
      </c>
      <c r="H2630" s="2" t="s">
        <v>10918</v>
      </c>
      <c r="I2630" s="3">
        <v>46262</v>
      </c>
      <c r="J2630" s="2" t="s">
        <v>10919</v>
      </c>
      <c r="K2630" s="2" t="s">
        <v>208</v>
      </c>
      <c r="L2630" s="2"/>
      <c r="M2630" s="2" t="s">
        <v>90</v>
      </c>
      <c r="N2630" s="3"/>
      <c r="O2630" s="2"/>
      <c r="P2630" s="2"/>
      <c r="Q2630" s="2" t="s">
        <v>719</v>
      </c>
      <c r="R2630" s="2"/>
      <c r="S2630" s="2"/>
      <c r="T2630" s="3">
        <v>46262</v>
      </c>
      <c r="U2630" s="2" t="s">
        <v>10920</v>
      </c>
      <c r="V2630" s="2"/>
      <c r="W2630" s="2" t="s">
        <v>10921</v>
      </c>
      <c r="X2630" s="2" t="s">
        <v>91</v>
      </c>
      <c r="Y2630" s="2" t="s">
        <v>10922</v>
      </c>
      <c r="Z2630" s="2" t="s">
        <v>92</v>
      </c>
      <c r="AA2630" s="2" t="s">
        <v>90</v>
      </c>
      <c r="AB2630" s="2"/>
      <c r="AC2630" s="2" t="s">
        <v>114</v>
      </c>
      <c r="AD2630" s="2">
        <v>1</v>
      </c>
      <c r="AE2630" s="2" t="s">
        <v>422</v>
      </c>
      <c r="AF2630" s="2" t="s">
        <v>423</v>
      </c>
      <c r="AG2630" s="2" t="s">
        <v>423</v>
      </c>
      <c r="AH2630" s="2" t="s">
        <v>424</v>
      </c>
      <c r="AI2630" s="2"/>
      <c r="AJ2630" s="2" t="s">
        <v>232</v>
      </c>
      <c r="AK2630" s="2" t="s">
        <v>5</v>
      </c>
      <c r="AL2630" s="2" t="s">
        <v>5</v>
      </c>
      <c r="AM2630" s="2" t="s">
        <v>178</v>
      </c>
      <c r="AN2630" s="2"/>
      <c r="AO2630" s="22">
        <v>0</v>
      </c>
      <c r="AP2630" s="22">
        <v>0</v>
      </c>
      <c r="AQ2630" s="22">
        <v>0</v>
      </c>
      <c r="AR2630" s="22">
        <v>0</v>
      </c>
      <c r="AS2630" s="25">
        <v>32000</v>
      </c>
      <c r="AT2630" s="25">
        <v>0</v>
      </c>
      <c r="AU2630" s="25">
        <v>40614</v>
      </c>
      <c r="AV2630" s="25">
        <v>0</v>
      </c>
      <c r="AW2630" s="25">
        <v>32000</v>
      </c>
      <c r="AX2630" s="25">
        <v>40614</v>
      </c>
      <c r="AY2630" s="25">
        <v>8614</v>
      </c>
    </row>
    <row r="2631" spans="2:51" hidden="1">
      <c r="B2631" s="5" t="s">
        <v>17</v>
      </c>
      <c r="C2631" s="2" t="s">
        <v>107</v>
      </c>
      <c r="D2631" s="2"/>
      <c r="E2631" s="2"/>
      <c r="F2631" s="2"/>
      <c r="G2631" s="3">
        <v>46262</v>
      </c>
      <c r="H2631" s="2" t="s">
        <v>10923</v>
      </c>
      <c r="I2631" s="3">
        <v>46262</v>
      </c>
      <c r="J2631" s="2" t="s">
        <v>10924</v>
      </c>
      <c r="K2631" s="2" t="s">
        <v>208</v>
      </c>
      <c r="L2631" s="2"/>
      <c r="M2631" s="2" t="s">
        <v>90</v>
      </c>
      <c r="N2631" s="3"/>
      <c r="O2631" s="2"/>
      <c r="P2631" s="2"/>
      <c r="Q2631" s="2" t="s">
        <v>719</v>
      </c>
      <c r="R2631" s="2"/>
      <c r="S2631" s="2"/>
      <c r="T2631" s="3">
        <v>46262</v>
      </c>
      <c r="U2631" s="2" t="s">
        <v>10925</v>
      </c>
      <c r="V2631" s="2"/>
      <c r="W2631" s="2" t="s">
        <v>10926</v>
      </c>
      <c r="X2631" s="2" t="s">
        <v>91</v>
      </c>
      <c r="Y2631" s="2" t="s">
        <v>8028</v>
      </c>
      <c r="Z2631" s="2" t="s">
        <v>92</v>
      </c>
      <c r="AA2631" s="2" t="s">
        <v>90</v>
      </c>
      <c r="AB2631" s="2"/>
      <c r="AC2631" s="2" t="s">
        <v>114</v>
      </c>
      <c r="AD2631" s="2">
        <v>1</v>
      </c>
      <c r="AE2631" s="2" t="s">
        <v>422</v>
      </c>
      <c r="AF2631" s="2" t="s">
        <v>423</v>
      </c>
      <c r="AG2631" s="2" t="s">
        <v>423</v>
      </c>
      <c r="AH2631" s="2" t="s">
        <v>424</v>
      </c>
      <c r="AI2631" s="2"/>
      <c r="AJ2631" s="2" t="s">
        <v>232</v>
      </c>
      <c r="AK2631" s="2" t="s">
        <v>5</v>
      </c>
      <c r="AL2631" s="2" t="s">
        <v>5</v>
      </c>
      <c r="AM2631" s="2" t="s">
        <v>178</v>
      </c>
      <c r="AN2631" s="2" t="s">
        <v>954</v>
      </c>
      <c r="AO2631" s="22">
        <v>0</v>
      </c>
      <c r="AP2631" s="22">
        <v>0</v>
      </c>
      <c r="AQ2631" s="22">
        <v>0</v>
      </c>
      <c r="AR2631" s="22">
        <v>0</v>
      </c>
      <c r="AS2631" s="25">
        <v>35000</v>
      </c>
      <c r="AT2631" s="25">
        <v>0</v>
      </c>
      <c r="AU2631" s="25">
        <v>39364</v>
      </c>
      <c r="AV2631" s="25">
        <v>0</v>
      </c>
      <c r="AW2631" s="25">
        <v>35000</v>
      </c>
      <c r="AX2631" s="25">
        <v>39364</v>
      </c>
      <c r="AY2631" s="25">
        <v>4364</v>
      </c>
    </row>
    <row r="2632" spans="2:51" hidden="1">
      <c r="B2632" s="5" t="s">
        <v>17</v>
      </c>
      <c r="C2632" s="2" t="s">
        <v>107</v>
      </c>
      <c r="D2632" s="2"/>
      <c r="E2632" s="2"/>
      <c r="F2632" s="2"/>
      <c r="G2632" s="3">
        <v>46262</v>
      </c>
      <c r="H2632" s="2" t="s">
        <v>10927</v>
      </c>
      <c r="I2632" s="3">
        <v>46262</v>
      </c>
      <c r="J2632" s="2" t="s">
        <v>10928</v>
      </c>
      <c r="K2632" s="2" t="s">
        <v>208</v>
      </c>
      <c r="L2632" s="2"/>
      <c r="M2632" s="2" t="s">
        <v>90</v>
      </c>
      <c r="N2632" s="3"/>
      <c r="O2632" s="2"/>
      <c r="P2632" s="2"/>
      <c r="Q2632" s="2" t="s">
        <v>719</v>
      </c>
      <c r="R2632" s="2"/>
      <c r="S2632" s="2"/>
      <c r="T2632" s="3">
        <v>46262</v>
      </c>
      <c r="U2632" s="2" t="s">
        <v>10929</v>
      </c>
      <c r="V2632" s="2"/>
      <c r="W2632" s="2" t="s">
        <v>6748</v>
      </c>
      <c r="X2632" s="2" t="s">
        <v>91</v>
      </c>
      <c r="Y2632" s="2" t="s">
        <v>6749</v>
      </c>
      <c r="Z2632" s="2" t="s">
        <v>92</v>
      </c>
      <c r="AA2632" s="2" t="s">
        <v>90</v>
      </c>
      <c r="AB2632" s="2"/>
      <c r="AC2632" s="2" t="s">
        <v>114</v>
      </c>
      <c r="AD2632" s="2">
        <v>1</v>
      </c>
      <c r="AE2632" s="2" t="s">
        <v>422</v>
      </c>
      <c r="AF2632" s="2" t="s">
        <v>423</v>
      </c>
      <c r="AG2632" s="2" t="s">
        <v>423</v>
      </c>
      <c r="AH2632" s="2" t="s">
        <v>424</v>
      </c>
      <c r="AI2632" s="2"/>
      <c r="AJ2632" s="2" t="s">
        <v>232</v>
      </c>
      <c r="AK2632" s="2" t="s">
        <v>5</v>
      </c>
      <c r="AL2632" s="2" t="s">
        <v>5</v>
      </c>
      <c r="AM2632" s="2" t="s">
        <v>178</v>
      </c>
      <c r="AN2632" s="2" t="s">
        <v>4229</v>
      </c>
      <c r="AO2632" s="22">
        <v>0</v>
      </c>
      <c r="AP2632" s="22">
        <v>0</v>
      </c>
      <c r="AQ2632" s="22">
        <v>0</v>
      </c>
      <c r="AR2632" s="22">
        <v>0</v>
      </c>
      <c r="AS2632" s="25">
        <v>35000</v>
      </c>
      <c r="AT2632" s="25">
        <v>0</v>
      </c>
      <c r="AU2632" s="25">
        <v>39364</v>
      </c>
      <c r="AV2632" s="25">
        <v>0</v>
      </c>
      <c r="AW2632" s="25">
        <v>35000</v>
      </c>
      <c r="AX2632" s="25">
        <v>39364</v>
      </c>
      <c r="AY2632" s="25">
        <v>4364</v>
      </c>
    </row>
    <row r="2633" spans="2:51" hidden="1">
      <c r="B2633" s="5" t="s">
        <v>17</v>
      </c>
      <c r="C2633" s="2" t="s">
        <v>107</v>
      </c>
      <c r="D2633" s="2"/>
      <c r="E2633" s="2"/>
      <c r="F2633" s="2"/>
      <c r="G2633" s="3">
        <v>46262</v>
      </c>
      <c r="H2633" s="2" t="s">
        <v>10930</v>
      </c>
      <c r="I2633" s="3">
        <v>46262</v>
      </c>
      <c r="J2633" s="2" t="s">
        <v>10931</v>
      </c>
      <c r="K2633" s="2" t="s">
        <v>208</v>
      </c>
      <c r="L2633" s="2"/>
      <c r="M2633" s="2" t="s">
        <v>90</v>
      </c>
      <c r="N2633" s="3"/>
      <c r="O2633" s="2"/>
      <c r="P2633" s="2"/>
      <c r="Q2633" s="2" t="s">
        <v>719</v>
      </c>
      <c r="R2633" s="2"/>
      <c r="S2633" s="2"/>
      <c r="T2633" s="3">
        <v>46262</v>
      </c>
      <c r="U2633" s="2" t="s">
        <v>10932</v>
      </c>
      <c r="V2633" s="2"/>
      <c r="W2633" s="2" t="s">
        <v>5588</v>
      </c>
      <c r="X2633" s="2" t="s">
        <v>91</v>
      </c>
      <c r="Y2633" s="2" t="s">
        <v>5589</v>
      </c>
      <c r="Z2633" s="2" t="s">
        <v>92</v>
      </c>
      <c r="AA2633" s="2" t="s">
        <v>90</v>
      </c>
      <c r="AB2633" s="2"/>
      <c r="AC2633" s="2" t="s">
        <v>114</v>
      </c>
      <c r="AD2633" s="2">
        <v>1</v>
      </c>
      <c r="AE2633" s="2" t="s">
        <v>422</v>
      </c>
      <c r="AF2633" s="2" t="s">
        <v>423</v>
      </c>
      <c r="AG2633" s="2" t="s">
        <v>423</v>
      </c>
      <c r="AH2633" s="2" t="s">
        <v>424</v>
      </c>
      <c r="AI2633" s="2"/>
      <c r="AJ2633" s="2" t="s">
        <v>209</v>
      </c>
      <c r="AK2633" s="2" t="s">
        <v>201</v>
      </c>
      <c r="AL2633" s="2" t="s">
        <v>201</v>
      </c>
      <c r="AM2633" s="2" t="s">
        <v>210</v>
      </c>
      <c r="AN2633" s="2" t="s">
        <v>10933</v>
      </c>
      <c r="AO2633" s="22">
        <v>0</v>
      </c>
      <c r="AP2633" s="22">
        <v>0</v>
      </c>
      <c r="AQ2633" s="22">
        <v>0</v>
      </c>
      <c r="AR2633" s="22">
        <v>0</v>
      </c>
      <c r="AS2633" s="25">
        <v>26000</v>
      </c>
      <c r="AT2633" s="25">
        <v>0</v>
      </c>
      <c r="AU2633" s="25">
        <v>30962</v>
      </c>
      <c r="AV2633" s="25">
        <v>0</v>
      </c>
      <c r="AW2633" s="25">
        <v>26000</v>
      </c>
      <c r="AX2633" s="25">
        <v>30962</v>
      </c>
      <c r="AY2633" s="25">
        <v>4962</v>
      </c>
    </row>
    <row r="2634" spans="2:51" hidden="1">
      <c r="B2634" s="5" t="s">
        <v>17</v>
      </c>
      <c r="C2634" s="2" t="s">
        <v>107</v>
      </c>
      <c r="D2634" s="2"/>
      <c r="E2634" s="2"/>
      <c r="F2634" s="2"/>
      <c r="G2634" s="3">
        <v>46262</v>
      </c>
      <c r="H2634" s="2" t="s">
        <v>10934</v>
      </c>
      <c r="I2634" s="3">
        <v>46262</v>
      </c>
      <c r="J2634" s="2" t="s">
        <v>10935</v>
      </c>
      <c r="K2634" s="2" t="s">
        <v>208</v>
      </c>
      <c r="L2634" s="2"/>
      <c r="M2634" s="2" t="s">
        <v>90</v>
      </c>
      <c r="N2634" s="3"/>
      <c r="O2634" s="2"/>
      <c r="P2634" s="2"/>
      <c r="Q2634" s="2" t="s">
        <v>719</v>
      </c>
      <c r="R2634" s="2"/>
      <c r="S2634" s="2"/>
      <c r="T2634" s="3">
        <v>46262</v>
      </c>
      <c r="U2634" s="2" t="s">
        <v>10936</v>
      </c>
      <c r="V2634" s="2"/>
      <c r="W2634" s="2" t="s">
        <v>4716</v>
      </c>
      <c r="X2634" s="2" t="s">
        <v>91</v>
      </c>
      <c r="Y2634" s="2" t="s">
        <v>4717</v>
      </c>
      <c r="Z2634" s="2" t="s">
        <v>92</v>
      </c>
      <c r="AA2634" s="2" t="s">
        <v>90</v>
      </c>
      <c r="AB2634" s="2"/>
      <c r="AC2634" s="2" t="s">
        <v>114</v>
      </c>
      <c r="AD2634" s="2">
        <v>1</v>
      </c>
      <c r="AE2634" s="2" t="s">
        <v>422</v>
      </c>
      <c r="AF2634" s="2" t="s">
        <v>423</v>
      </c>
      <c r="AG2634" s="2" t="s">
        <v>423</v>
      </c>
      <c r="AH2634" s="2" t="s">
        <v>424</v>
      </c>
      <c r="AI2634" s="2"/>
      <c r="AJ2634" s="2" t="s">
        <v>138</v>
      </c>
      <c r="AK2634" s="2" t="s">
        <v>103</v>
      </c>
      <c r="AL2634" s="2" t="s">
        <v>103</v>
      </c>
      <c r="AM2634" s="2" t="s">
        <v>139</v>
      </c>
      <c r="AN2634" s="2" t="s">
        <v>1030</v>
      </c>
      <c r="AO2634" s="22">
        <v>0</v>
      </c>
      <c r="AP2634" s="22">
        <v>0</v>
      </c>
      <c r="AQ2634" s="22">
        <v>0</v>
      </c>
      <c r="AR2634" s="22">
        <v>0</v>
      </c>
      <c r="AS2634" s="25">
        <v>52000</v>
      </c>
      <c r="AT2634" s="25">
        <v>0</v>
      </c>
      <c r="AU2634" s="25">
        <v>59564</v>
      </c>
      <c r="AV2634" s="25">
        <v>0</v>
      </c>
      <c r="AW2634" s="25">
        <v>52000</v>
      </c>
      <c r="AX2634" s="25">
        <v>59564</v>
      </c>
      <c r="AY2634" s="25">
        <v>7564</v>
      </c>
    </row>
    <row r="2635" spans="2:51" hidden="1">
      <c r="B2635" s="5" t="s">
        <v>17</v>
      </c>
      <c r="C2635" s="2" t="s">
        <v>524</v>
      </c>
      <c r="D2635" s="2" t="s">
        <v>100</v>
      </c>
      <c r="E2635" s="2" t="s">
        <v>9153</v>
      </c>
      <c r="F2635" s="2" t="s">
        <v>88</v>
      </c>
      <c r="G2635" s="3">
        <v>46265</v>
      </c>
      <c r="H2635" s="2" t="s">
        <v>10937</v>
      </c>
      <c r="I2635" s="3">
        <v>46262</v>
      </c>
      <c r="J2635" s="2" t="s">
        <v>10938</v>
      </c>
      <c r="K2635" s="2" t="s">
        <v>89</v>
      </c>
      <c r="L2635" s="2"/>
      <c r="M2635" s="2" t="s">
        <v>90</v>
      </c>
      <c r="N2635" s="3"/>
      <c r="O2635" s="2"/>
      <c r="P2635" s="2"/>
      <c r="Q2635" s="2" t="s">
        <v>22</v>
      </c>
      <c r="R2635" s="2" t="s">
        <v>22</v>
      </c>
      <c r="S2635" s="2"/>
      <c r="T2635" s="3">
        <v>46262</v>
      </c>
      <c r="U2635" s="2" t="s">
        <v>10939</v>
      </c>
      <c r="V2635" s="2"/>
      <c r="W2635" s="2" t="s">
        <v>4704</v>
      </c>
      <c r="X2635" s="2" t="s">
        <v>91</v>
      </c>
      <c r="Y2635" s="2" t="s">
        <v>936</v>
      </c>
      <c r="Z2635" s="2" t="s">
        <v>92</v>
      </c>
      <c r="AA2635" s="2" t="s">
        <v>4705</v>
      </c>
      <c r="AB2635" s="2" t="s">
        <v>4706</v>
      </c>
      <c r="AC2635" s="2" t="s">
        <v>114</v>
      </c>
      <c r="AD2635" s="2">
        <v>1</v>
      </c>
      <c r="AE2635" s="2" t="s">
        <v>94</v>
      </c>
      <c r="AF2635" s="2" t="s">
        <v>95</v>
      </c>
      <c r="AG2635" s="2" t="s">
        <v>14</v>
      </c>
      <c r="AH2635" s="2" t="s">
        <v>96</v>
      </c>
      <c r="AI2635" s="2"/>
      <c r="AJ2635" s="2" t="s">
        <v>140</v>
      </c>
      <c r="AK2635" s="2" t="s">
        <v>141</v>
      </c>
      <c r="AL2635" s="2" t="s">
        <v>141</v>
      </c>
      <c r="AM2635" s="2" t="s">
        <v>142</v>
      </c>
      <c r="AN2635" s="2" t="s">
        <v>799</v>
      </c>
      <c r="AO2635" s="22">
        <v>0</v>
      </c>
      <c r="AP2635" s="22">
        <v>0</v>
      </c>
      <c r="AQ2635" s="22">
        <v>0</v>
      </c>
      <c r="AR2635" s="22">
        <v>0</v>
      </c>
      <c r="AS2635" s="25">
        <v>19000</v>
      </c>
      <c r="AT2635" s="25">
        <v>0</v>
      </c>
      <c r="AU2635" s="25">
        <v>19634.419999999998</v>
      </c>
      <c r="AV2635" s="25">
        <v>0</v>
      </c>
      <c r="AW2635" s="25">
        <v>19000</v>
      </c>
      <c r="AX2635" s="25">
        <v>19634.419999999998</v>
      </c>
      <c r="AY2635" s="25">
        <v>634.41999999999996</v>
      </c>
    </row>
    <row r="2636" spans="2:51" hidden="1">
      <c r="B2636" s="5" t="s">
        <v>17</v>
      </c>
      <c r="C2636" s="2" t="s">
        <v>524</v>
      </c>
      <c r="D2636" s="2" t="s">
        <v>100</v>
      </c>
      <c r="E2636" s="2" t="s">
        <v>9153</v>
      </c>
      <c r="F2636" s="2" t="s">
        <v>88</v>
      </c>
      <c r="G2636" s="3">
        <v>46265</v>
      </c>
      <c r="H2636" s="2" t="s">
        <v>10940</v>
      </c>
      <c r="I2636" s="3">
        <v>46262</v>
      </c>
      <c r="J2636" s="2" t="s">
        <v>10941</v>
      </c>
      <c r="K2636" s="2" t="s">
        <v>89</v>
      </c>
      <c r="L2636" s="2"/>
      <c r="M2636" s="2" t="s">
        <v>90</v>
      </c>
      <c r="N2636" s="3"/>
      <c r="O2636" s="2"/>
      <c r="P2636" s="2"/>
      <c r="Q2636" s="2" t="s">
        <v>22</v>
      </c>
      <c r="R2636" s="2" t="s">
        <v>22</v>
      </c>
      <c r="S2636" s="2"/>
      <c r="T2636" s="3">
        <v>46262</v>
      </c>
      <c r="U2636" s="2" t="s">
        <v>10942</v>
      </c>
      <c r="V2636" s="2"/>
      <c r="W2636" s="2" t="s">
        <v>1358</v>
      </c>
      <c r="X2636" s="2" t="s">
        <v>91</v>
      </c>
      <c r="Y2636" s="2" t="s">
        <v>1359</v>
      </c>
      <c r="Z2636" s="2" t="s">
        <v>92</v>
      </c>
      <c r="AA2636" s="2" t="s">
        <v>1359</v>
      </c>
      <c r="AB2636" s="2" t="s">
        <v>1360</v>
      </c>
      <c r="AC2636" s="2" t="s">
        <v>114</v>
      </c>
      <c r="AD2636" s="2">
        <v>1</v>
      </c>
      <c r="AE2636" s="2" t="s">
        <v>94</v>
      </c>
      <c r="AF2636" s="2" t="s">
        <v>95</v>
      </c>
      <c r="AG2636" s="2" t="s">
        <v>14</v>
      </c>
      <c r="AH2636" s="2" t="s">
        <v>96</v>
      </c>
      <c r="AI2636" s="2"/>
      <c r="AJ2636" s="2" t="s">
        <v>308</v>
      </c>
      <c r="AK2636" s="2" t="s">
        <v>309</v>
      </c>
      <c r="AL2636" s="2" t="s">
        <v>309</v>
      </c>
      <c r="AM2636" s="2" t="s">
        <v>310</v>
      </c>
      <c r="AN2636" s="2" t="s">
        <v>799</v>
      </c>
      <c r="AO2636" s="22">
        <v>0</v>
      </c>
      <c r="AP2636" s="22">
        <v>0</v>
      </c>
      <c r="AQ2636" s="22">
        <v>0</v>
      </c>
      <c r="AR2636" s="22">
        <v>0</v>
      </c>
      <c r="AS2636" s="25">
        <v>32000</v>
      </c>
      <c r="AT2636" s="25">
        <v>0</v>
      </c>
      <c r="AU2636" s="25">
        <v>38334.019999999997</v>
      </c>
      <c r="AV2636" s="25">
        <v>0</v>
      </c>
      <c r="AW2636" s="25">
        <v>32000</v>
      </c>
      <c r="AX2636" s="25">
        <v>38334.019999999997</v>
      </c>
      <c r="AY2636" s="25">
        <v>6334.02</v>
      </c>
    </row>
    <row r="2637" spans="2:51" hidden="1">
      <c r="B2637" s="5" t="s">
        <v>18</v>
      </c>
      <c r="C2637" s="2" t="s">
        <v>99</v>
      </c>
      <c r="D2637" s="2" t="s">
        <v>100</v>
      </c>
      <c r="E2637" s="2"/>
      <c r="F2637" s="2"/>
      <c r="G2637" s="3">
        <v>46263</v>
      </c>
      <c r="H2637" s="2" t="s">
        <v>10943</v>
      </c>
      <c r="I2637" s="3">
        <v>46263</v>
      </c>
      <c r="J2637" s="2" t="s">
        <v>10944</v>
      </c>
      <c r="K2637" s="2"/>
      <c r="L2637" s="2"/>
      <c r="M2637" s="2" t="s">
        <v>90</v>
      </c>
      <c r="N2637" s="3"/>
      <c r="O2637" s="2" t="s">
        <v>10945</v>
      </c>
      <c r="P2637" s="2"/>
      <c r="Q2637" s="2" t="s">
        <v>26</v>
      </c>
      <c r="R2637" s="2" t="s">
        <v>26</v>
      </c>
      <c r="S2637" s="2"/>
      <c r="T2637" s="3"/>
      <c r="U2637" s="2"/>
      <c r="V2637" s="2"/>
      <c r="W2637" s="2" t="s">
        <v>579</v>
      </c>
      <c r="X2637" s="2" t="s">
        <v>91</v>
      </c>
      <c r="Y2637" s="2" t="s">
        <v>519</v>
      </c>
      <c r="Z2637" s="2" t="s">
        <v>92</v>
      </c>
      <c r="AA2637" s="2" t="s">
        <v>90</v>
      </c>
      <c r="AB2637" s="2"/>
      <c r="AC2637" s="2" t="s">
        <v>93</v>
      </c>
      <c r="AD2637" s="2">
        <v>1</v>
      </c>
      <c r="AE2637" s="2" t="s">
        <v>692</v>
      </c>
      <c r="AF2637" s="2" t="s">
        <v>693</v>
      </c>
      <c r="AG2637" s="2" t="s">
        <v>103</v>
      </c>
      <c r="AH2637" s="2" t="s">
        <v>2</v>
      </c>
      <c r="AI2637" s="2" t="s">
        <v>699</v>
      </c>
      <c r="AJ2637" s="2" t="s">
        <v>731</v>
      </c>
      <c r="AK2637" s="2" t="s">
        <v>732</v>
      </c>
      <c r="AL2637" s="2" t="s">
        <v>103</v>
      </c>
      <c r="AM2637" s="2" t="s">
        <v>169</v>
      </c>
      <c r="AN2637" s="2"/>
      <c r="AO2637" s="22">
        <v>0</v>
      </c>
      <c r="AP2637" s="22">
        <v>0</v>
      </c>
      <c r="AQ2637" s="22">
        <v>0</v>
      </c>
      <c r="AR2637" s="22">
        <v>0</v>
      </c>
      <c r="AS2637" s="25">
        <v>5000</v>
      </c>
      <c r="AT2637" s="25">
        <v>0</v>
      </c>
      <c r="AU2637" s="25">
        <v>5545</v>
      </c>
      <c r="AV2637" s="25">
        <v>0</v>
      </c>
      <c r="AW2637" s="25">
        <v>5000</v>
      </c>
      <c r="AX2637" s="25">
        <v>5545</v>
      </c>
      <c r="AY2637" s="25">
        <v>545</v>
      </c>
    </row>
    <row r="2638" spans="2:51" hidden="1">
      <c r="B2638" s="5" t="s">
        <v>18</v>
      </c>
      <c r="C2638" s="2" t="s">
        <v>99</v>
      </c>
      <c r="D2638" s="2"/>
      <c r="E2638" s="2"/>
      <c r="F2638" s="2"/>
      <c r="G2638" s="3">
        <v>46263</v>
      </c>
      <c r="H2638" s="2" t="s">
        <v>10946</v>
      </c>
      <c r="I2638" s="3">
        <v>46263</v>
      </c>
      <c r="J2638" s="2" t="s">
        <v>10947</v>
      </c>
      <c r="K2638" s="2"/>
      <c r="L2638" s="2"/>
      <c r="M2638" s="2" t="s">
        <v>90</v>
      </c>
      <c r="N2638" s="3"/>
      <c r="O2638" s="2"/>
      <c r="P2638" s="2"/>
      <c r="Q2638" s="2" t="s">
        <v>30</v>
      </c>
      <c r="R2638" s="2" t="s">
        <v>30</v>
      </c>
      <c r="S2638" s="2"/>
      <c r="T2638" s="3"/>
      <c r="U2638" s="2"/>
      <c r="V2638" s="2"/>
      <c r="W2638" s="2" t="s">
        <v>420</v>
      </c>
      <c r="X2638" s="2" t="s">
        <v>91</v>
      </c>
      <c r="Y2638" s="2" t="s">
        <v>383</v>
      </c>
      <c r="Z2638" s="2" t="s">
        <v>92</v>
      </c>
      <c r="AA2638" s="2" t="s">
        <v>90</v>
      </c>
      <c r="AB2638" s="2"/>
      <c r="AC2638" s="2" t="s">
        <v>114</v>
      </c>
      <c r="AD2638" s="2">
        <v>1</v>
      </c>
      <c r="AE2638" s="2" t="s">
        <v>212</v>
      </c>
      <c r="AF2638" s="2" t="s">
        <v>213</v>
      </c>
      <c r="AG2638" s="2" t="s">
        <v>103</v>
      </c>
      <c r="AH2638" s="2" t="s">
        <v>214</v>
      </c>
      <c r="AI2638" s="2" t="s">
        <v>215</v>
      </c>
      <c r="AJ2638" s="2" t="s">
        <v>183</v>
      </c>
      <c r="AK2638" s="2" t="s">
        <v>184</v>
      </c>
      <c r="AL2638" s="2" t="s">
        <v>184</v>
      </c>
      <c r="AM2638" s="2" t="s">
        <v>185</v>
      </c>
      <c r="AN2638" s="2"/>
      <c r="AO2638" s="22">
        <v>0</v>
      </c>
      <c r="AP2638" s="22">
        <v>0</v>
      </c>
      <c r="AQ2638" s="22">
        <v>0</v>
      </c>
      <c r="AR2638" s="22">
        <v>0</v>
      </c>
      <c r="AS2638" s="25">
        <v>29850</v>
      </c>
      <c r="AT2638" s="25">
        <v>0</v>
      </c>
      <c r="AU2638" s="25">
        <v>27777</v>
      </c>
      <c r="AV2638" s="25">
        <v>0</v>
      </c>
      <c r="AW2638" s="25">
        <v>29850</v>
      </c>
      <c r="AX2638" s="25">
        <v>27777</v>
      </c>
      <c r="AY2638" s="25">
        <v>-2073</v>
      </c>
    </row>
    <row r="2639" spans="2:51" hidden="1">
      <c r="B2639" s="5" t="s">
        <v>18</v>
      </c>
      <c r="C2639" s="2" t="s">
        <v>99</v>
      </c>
      <c r="D2639" s="2" t="s">
        <v>100</v>
      </c>
      <c r="E2639" s="2"/>
      <c r="F2639" s="2"/>
      <c r="G2639" s="3">
        <v>46263</v>
      </c>
      <c r="H2639" s="2" t="s">
        <v>10948</v>
      </c>
      <c r="I2639" s="3">
        <v>46263</v>
      </c>
      <c r="J2639" s="2" t="s">
        <v>10949</v>
      </c>
      <c r="K2639" s="2"/>
      <c r="L2639" s="2"/>
      <c r="M2639" s="2" t="s">
        <v>90</v>
      </c>
      <c r="N2639" s="3"/>
      <c r="O2639" s="2" t="s">
        <v>10950</v>
      </c>
      <c r="P2639" s="2"/>
      <c r="Q2639" s="2" t="s">
        <v>26</v>
      </c>
      <c r="R2639" s="2" t="s">
        <v>26</v>
      </c>
      <c r="S2639" s="2"/>
      <c r="T2639" s="3"/>
      <c r="U2639" s="2"/>
      <c r="V2639" s="2"/>
      <c r="W2639" s="2" t="s">
        <v>5267</v>
      </c>
      <c r="X2639" s="2" t="s">
        <v>91</v>
      </c>
      <c r="Y2639" s="2" t="s">
        <v>519</v>
      </c>
      <c r="Z2639" s="2" t="s">
        <v>92</v>
      </c>
      <c r="AA2639" s="2" t="s">
        <v>90</v>
      </c>
      <c r="AB2639" s="2"/>
      <c r="AC2639" s="2" t="s">
        <v>93</v>
      </c>
      <c r="AD2639" s="2">
        <v>1</v>
      </c>
      <c r="AE2639" s="2" t="s">
        <v>692</v>
      </c>
      <c r="AF2639" s="2" t="s">
        <v>693</v>
      </c>
      <c r="AG2639" s="2" t="s">
        <v>103</v>
      </c>
      <c r="AH2639" s="2" t="s">
        <v>2</v>
      </c>
      <c r="AI2639" s="2" t="s">
        <v>699</v>
      </c>
      <c r="AJ2639" s="2" t="s">
        <v>731</v>
      </c>
      <c r="AK2639" s="2" t="s">
        <v>732</v>
      </c>
      <c r="AL2639" s="2" t="s">
        <v>103</v>
      </c>
      <c r="AM2639" s="2" t="s">
        <v>169</v>
      </c>
      <c r="AN2639" s="2"/>
      <c r="AO2639" s="22">
        <v>0</v>
      </c>
      <c r="AP2639" s="22">
        <v>0</v>
      </c>
      <c r="AQ2639" s="22">
        <v>0</v>
      </c>
      <c r="AR2639" s="22">
        <v>0</v>
      </c>
      <c r="AS2639" s="25">
        <v>5000</v>
      </c>
      <c r="AT2639" s="25">
        <v>0</v>
      </c>
      <c r="AU2639" s="25">
        <v>5545</v>
      </c>
      <c r="AV2639" s="25">
        <v>0</v>
      </c>
      <c r="AW2639" s="25">
        <v>5000</v>
      </c>
      <c r="AX2639" s="25">
        <v>5545</v>
      </c>
      <c r="AY2639" s="25">
        <v>545</v>
      </c>
    </row>
    <row r="2640" spans="2:51" hidden="1">
      <c r="B2640" s="5" t="s">
        <v>18</v>
      </c>
      <c r="C2640" s="2" t="s">
        <v>99</v>
      </c>
      <c r="D2640" s="2" t="s">
        <v>100</v>
      </c>
      <c r="E2640" s="2"/>
      <c r="F2640" s="2"/>
      <c r="G2640" s="3">
        <v>46263</v>
      </c>
      <c r="H2640" s="2" t="s">
        <v>10951</v>
      </c>
      <c r="I2640" s="3">
        <v>46263</v>
      </c>
      <c r="J2640" s="2" t="s">
        <v>10952</v>
      </c>
      <c r="K2640" s="2"/>
      <c r="L2640" s="2"/>
      <c r="M2640" s="2" t="s">
        <v>90</v>
      </c>
      <c r="N2640" s="3"/>
      <c r="O2640" s="2" t="s">
        <v>10953</v>
      </c>
      <c r="P2640" s="2"/>
      <c r="Q2640" s="2" t="s">
        <v>26</v>
      </c>
      <c r="R2640" s="2" t="s">
        <v>26</v>
      </c>
      <c r="S2640" s="2"/>
      <c r="T2640" s="3"/>
      <c r="U2640" s="2"/>
      <c r="V2640" s="2"/>
      <c r="W2640" s="2" t="s">
        <v>579</v>
      </c>
      <c r="X2640" s="2" t="s">
        <v>91</v>
      </c>
      <c r="Y2640" s="2" t="s">
        <v>519</v>
      </c>
      <c r="Z2640" s="2" t="s">
        <v>92</v>
      </c>
      <c r="AA2640" s="2" t="s">
        <v>90</v>
      </c>
      <c r="AB2640" s="2"/>
      <c r="AC2640" s="2" t="s">
        <v>93</v>
      </c>
      <c r="AD2640" s="2">
        <v>1</v>
      </c>
      <c r="AE2640" s="2" t="s">
        <v>692</v>
      </c>
      <c r="AF2640" s="2" t="s">
        <v>693</v>
      </c>
      <c r="AG2640" s="2" t="s">
        <v>103</v>
      </c>
      <c r="AH2640" s="2" t="s">
        <v>2</v>
      </c>
      <c r="AI2640" s="2" t="s">
        <v>699</v>
      </c>
      <c r="AJ2640" s="2" t="s">
        <v>731</v>
      </c>
      <c r="AK2640" s="2" t="s">
        <v>732</v>
      </c>
      <c r="AL2640" s="2" t="s">
        <v>103</v>
      </c>
      <c r="AM2640" s="2" t="s">
        <v>169</v>
      </c>
      <c r="AN2640" s="2"/>
      <c r="AO2640" s="22">
        <v>0</v>
      </c>
      <c r="AP2640" s="22">
        <v>0</v>
      </c>
      <c r="AQ2640" s="22">
        <v>0</v>
      </c>
      <c r="AR2640" s="22">
        <v>0</v>
      </c>
      <c r="AS2640" s="25">
        <v>5000</v>
      </c>
      <c r="AT2640" s="25">
        <v>0</v>
      </c>
      <c r="AU2640" s="25">
        <v>5545</v>
      </c>
      <c r="AV2640" s="25">
        <v>0</v>
      </c>
      <c r="AW2640" s="25">
        <v>5000</v>
      </c>
      <c r="AX2640" s="25">
        <v>5545</v>
      </c>
      <c r="AY2640" s="25">
        <v>545</v>
      </c>
    </row>
    <row r="2641" spans="2:51" hidden="1">
      <c r="B2641" s="5" t="s">
        <v>18</v>
      </c>
      <c r="C2641" s="2" t="s">
        <v>99</v>
      </c>
      <c r="D2641" s="2" t="s">
        <v>100</v>
      </c>
      <c r="E2641" s="2"/>
      <c r="F2641" s="2"/>
      <c r="G2641" s="3">
        <v>46263</v>
      </c>
      <c r="H2641" s="2" t="s">
        <v>10954</v>
      </c>
      <c r="I2641" s="3">
        <v>46263</v>
      </c>
      <c r="J2641" s="2" t="s">
        <v>10955</v>
      </c>
      <c r="K2641" s="2"/>
      <c r="L2641" s="2"/>
      <c r="M2641" s="2" t="s">
        <v>90</v>
      </c>
      <c r="N2641" s="3"/>
      <c r="O2641" s="2" t="s">
        <v>10956</v>
      </c>
      <c r="P2641" s="2"/>
      <c r="Q2641" s="2" t="s">
        <v>26</v>
      </c>
      <c r="R2641" s="2" t="s">
        <v>26</v>
      </c>
      <c r="S2641" s="2"/>
      <c r="T2641" s="3"/>
      <c r="U2641" s="2"/>
      <c r="V2641" s="2"/>
      <c r="W2641" s="2" t="s">
        <v>579</v>
      </c>
      <c r="X2641" s="2" t="s">
        <v>91</v>
      </c>
      <c r="Y2641" s="2" t="s">
        <v>519</v>
      </c>
      <c r="Z2641" s="2" t="s">
        <v>92</v>
      </c>
      <c r="AA2641" s="2" t="s">
        <v>90</v>
      </c>
      <c r="AB2641" s="2"/>
      <c r="AC2641" s="2" t="s">
        <v>93</v>
      </c>
      <c r="AD2641" s="2">
        <v>1</v>
      </c>
      <c r="AE2641" s="2" t="s">
        <v>692</v>
      </c>
      <c r="AF2641" s="2" t="s">
        <v>693</v>
      </c>
      <c r="AG2641" s="2" t="s">
        <v>103</v>
      </c>
      <c r="AH2641" s="2" t="s">
        <v>2</v>
      </c>
      <c r="AI2641" s="2" t="s">
        <v>699</v>
      </c>
      <c r="AJ2641" s="2" t="s">
        <v>731</v>
      </c>
      <c r="AK2641" s="2" t="s">
        <v>732</v>
      </c>
      <c r="AL2641" s="2" t="s">
        <v>103</v>
      </c>
      <c r="AM2641" s="2" t="s">
        <v>169</v>
      </c>
      <c r="AN2641" s="2"/>
      <c r="AO2641" s="22">
        <v>0</v>
      </c>
      <c r="AP2641" s="22">
        <v>0</v>
      </c>
      <c r="AQ2641" s="22">
        <v>0</v>
      </c>
      <c r="AR2641" s="22">
        <v>0</v>
      </c>
      <c r="AS2641" s="25">
        <v>5000</v>
      </c>
      <c r="AT2641" s="25">
        <v>0</v>
      </c>
      <c r="AU2641" s="25">
        <v>5545</v>
      </c>
      <c r="AV2641" s="25">
        <v>0</v>
      </c>
      <c r="AW2641" s="25">
        <v>5000</v>
      </c>
      <c r="AX2641" s="25">
        <v>5545</v>
      </c>
      <c r="AY2641" s="25">
        <v>545</v>
      </c>
    </row>
    <row r="2642" spans="2:51" hidden="1">
      <c r="B2642" s="5" t="s">
        <v>18</v>
      </c>
      <c r="C2642" s="2" t="s">
        <v>99</v>
      </c>
      <c r="D2642" s="2"/>
      <c r="E2642" s="2" t="s">
        <v>2806</v>
      </c>
      <c r="F2642" s="2"/>
      <c r="G2642" s="3">
        <v>46263</v>
      </c>
      <c r="H2642" s="2" t="s">
        <v>10957</v>
      </c>
      <c r="I2642" s="3">
        <v>46263</v>
      </c>
      <c r="J2642" s="2" t="s">
        <v>10958</v>
      </c>
      <c r="K2642" s="2"/>
      <c r="L2642" s="2"/>
      <c r="M2642" s="2" t="s">
        <v>90</v>
      </c>
      <c r="N2642" s="3"/>
      <c r="O2642" s="2" t="s">
        <v>10959</v>
      </c>
      <c r="P2642" s="2"/>
      <c r="Q2642" s="2" t="s">
        <v>24</v>
      </c>
      <c r="R2642" s="2" t="s">
        <v>24</v>
      </c>
      <c r="S2642" s="2"/>
      <c r="T2642" s="3"/>
      <c r="U2642" s="2"/>
      <c r="V2642" s="2"/>
      <c r="W2642" s="2" t="s">
        <v>687</v>
      </c>
      <c r="X2642" s="2" t="s">
        <v>91</v>
      </c>
      <c r="Y2642" s="2" t="s">
        <v>519</v>
      </c>
      <c r="Z2642" s="2" t="s">
        <v>92</v>
      </c>
      <c r="AA2642" s="2" t="s">
        <v>90</v>
      </c>
      <c r="AB2642" s="2"/>
      <c r="AC2642" s="2" t="s">
        <v>114</v>
      </c>
      <c r="AD2642" s="2">
        <v>1</v>
      </c>
      <c r="AE2642" s="2" t="s">
        <v>105</v>
      </c>
      <c r="AF2642" s="2" t="s">
        <v>484</v>
      </c>
      <c r="AG2642" s="2" t="s">
        <v>103</v>
      </c>
      <c r="AH2642" s="2" t="s">
        <v>106</v>
      </c>
      <c r="AI2642" s="2" t="s">
        <v>119</v>
      </c>
      <c r="AJ2642" s="2" t="s">
        <v>808</v>
      </c>
      <c r="AK2642" s="2" t="s">
        <v>809</v>
      </c>
      <c r="AL2642" s="2" t="s">
        <v>129</v>
      </c>
      <c r="AM2642" s="2" t="s">
        <v>150</v>
      </c>
      <c r="AN2642" s="2"/>
      <c r="AO2642" s="22">
        <v>0</v>
      </c>
      <c r="AP2642" s="22">
        <v>0</v>
      </c>
      <c r="AQ2642" s="22">
        <v>0</v>
      </c>
      <c r="AR2642" s="22">
        <v>0</v>
      </c>
      <c r="AS2642" s="25">
        <v>40200</v>
      </c>
      <c r="AT2642" s="25">
        <v>0</v>
      </c>
      <c r="AU2642" s="25">
        <v>43649</v>
      </c>
      <c r="AV2642" s="25">
        <v>0</v>
      </c>
      <c r="AW2642" s="25">
        <v>40200</v>
      </c>
      <c r="AX2642" s="25">
        <v>43649</v>
      </c>
      <c r="AY2642" s="25">
        <v>3449</v>
      </c>
    </row>
    <row r="2643" spans="2:51" hidden="1">
      <c r="B2643" s="5" t="s">
        <v>18</v>
      </c>
      <c r="C2643" s="2" t="s">
        <v>99</v>
      </c>
      <c r="D2643" s="2"/>
      <c r="E2643" s="2" t="s">
        <v>2806</v>
      </c>
      <c r="F2643" s="2"/>
      <c r="G2643" s="3">
        <v>46263</v>
      </c>
      <c r="H2643" s="2" t="s">
        <v>10960</v>
      </c>
      <c r="I2643" s="3">
        <v>46263</v>
      </c>
      <c r="J2643" s="2" t="s">
        <v>10961</v>
      </c>
      <c r="K2643" s="2"/>
      <c r="L2643" s="2"/>
      <c r="M2643" s="2" t="s">
        <v>90</v>
      </c>
      <c r="N2643" s="3"/>
      <c r="O2643" s="2" t="s">
        <v>10962</v>
      </c>
      <c r="P2643" s="2"/>
      <c r="Q2643" s="2" t="s">
        <v>24</v>
      </c>
      <c r="R2643" s="2" t="s">
        <v>24</v>
      </c>
      <c r="S2643" s="2"/>
      <c r="T2643" s="3"/>
      <c r="U2643" s="2"/>
      <c r="V2643" s="2"/>
      <c r="W2643" s="2" t="s">
        <v>7646</v>
      </c>
      <c r="X2643" s="2" t="s">
        <v>1178</v>
      </c>
      <c r="Y2643" s="2" t="s">
        <v>519</v>
      </c>
      <c r="Z2643" s="2" t="s">
        <v>92</v>
      </c>
      <c r="AA2643" s="2" t="s">
        <v>90</v>
      </c>
      <c r="AB2643" s="2"/>
      <c r="AC2643" s="2" t="s">
        <v>114</v>
      </c>
      <c r="AD2643" s="2">
        <v>1</v>
      </c>
      <c r="AE2643" s="2" t="s">
        <v>105</v>
      </c>
      <c r="AF2643" s="2" t="s">
        <v>484</v>
      </c>
      <c r="AG2643" s="2" t="s">
        <v>103</v>
      </c>
      <c r="AH2643" s="2" t="s">
        <v>106</v>
      </c>
      <c r="AI2643" s="2" t="s">
        <v>119</v>
      </c>
      <c r="AJ2643" s="2" t="s">
        <v>808</v>
      </c>
      <c r="AK2643" s="2" t="s">
        <v>809</v>
      </c>
      <c r="AL2643" s="2" t="s">
        <v>129</v>
      </c>
      <c r="AM2643" s="2" t="s">
        <v>150</v>
      </c>
      <c r="AN2643" s="2"/>
      <c r="AO2643" s="22">
        <v>0</v>
      </c>
      <c r="AP2643" s="22">
        <v>0</v>
      </c>
      <c r="AQ2643" s="22">
        <v>0</v>
      </c>
      <c r="AR2643" s="22">
        <v>0</v>
      </c>
      <c r="AS2643" s="25">
        <v>40200</v>
      </c>
      <c r="AT2643" s="25">
        <v>0</v>
      </c>
      <c r="AU2643" s="25">
        <v>43649</v>
      </c>
      <c r="AV2643" s="25">
        <v>0</v>
      </c>
      <c r="AW2643" s="25">
        <v>40200</v>
      </c>
      <c r="AX2643" s="25">
        <v>43649</v>
      </c>
      <c r="AY2643" s="25">
        <v>3449</v>
      </c>
    </row>
    <row r="2644" spans="2:51" hidden="1">
      <c r="B2644" s="5" t="s">
        <v>18</v>
      </c>
      <c r="C2644" s="2" t="s">
        <v>99</v>
      </c>
      <c r="D2644" s="2"/>
      <c r="E2644" s="2"/>
      <c r="F2644" s="2"/>
      <c r="G2644" s="3">
        <v>46263</v>
      </c>
      <c r="H2644" s="2" t="s">
        <v>10963</v>
      </c>
      <c r="I2644" s="3">
        <v>46263</v>
      </c>
      <c r="J2644" s="2" t="s">
        <v>10964</v>
      </c>
      <c r="K2644" s="2"/>
      <c r="L2644" s="2"/>
      <c r="M2644" s="2" t="s">
        <v>90</v>
      </c>
      <c r="N2644" s="3"/>
      <c r="O2644" s="2" t="s">
        <v>10965</v>
      </c>
      <c r="P2644" s="2"/>
      <c r="Q2644" s="2" t="s">
        <v>24</v>
      </c>
      <c r="R2644" s="2" t="s">
        <v>24</v>
      </c>
      <c r="S2644" s="2"/>
      <c r="T2644" s="3"/>
      <c r="U2644" s="2"/>
      <c r="V2644" s="2"/>
      <c r="W2644" s="2" t="s">
        <v>598</v>
      </c>
      <c r="X2644" s="2" t="s">
        <v>91</v>
      </c>
      <c r="Y2644" s="2" t="s">
        <v>519</v>
      </c>
      <c r="Z2644" s="2" t="s">
        <v>92</v>
      </c>
      <c r="AA2644" s="2" t="s">
        <v>90</v>
      </c>
      <c r="AB2644" s="2"/>
      <c r="AC2644" s="2" t="s">
        <v>114</v>
      </c>
      <c r="AD2644" s="2">
        <v>1</v>
      </c>
      <c r="AE2644" s="2" t="s">
        <v>105</v>
      </c>
      <c r="AF2644" s="2" t="s">
        <v>484</v>
      </c>
      <c r="AG2644" s="2" t="s">
        <v>103</v>
      </c>
      <c r="AH2644" s="2" t="s">
        <v>106</v>
      </c>
      <c r="AI2644" s="2" t="s">
        <v>119</v>
      </c>
      <c r="AJ2644" s="2" t="s">
        <v>808</v>
      </c>
      <c r="AK2644" s="2" t="s">
        <v>809</v>
      </c>
      <c r="AL2644" s="2" t="s">
        <v>129</v>
      </c>
      <c r="AM2644" s="2" t="s">
        <v>150</v>
      </c>
      <c r="AN2644" s="2"/>
      <c r="AO2644" s="22">
        <v>0</v>
      </c>
      <c r="AP2644" s="22">
        <v>0</v>
      </c>
      <c r="AQ2644" s="22">
        <v>0</v>
      </c>
      <c r="AR2644" s="22">
        <v>0</v>
      </c>
      <c r="AS2644" s="25">
        <v>40200</v>
      </c>
      <c r="AT2644" s="25">
        <v>0</v>
      </c>
      <c r="AU2644" s="25">
        <v>43649</v>
      </c>
      <c r="AV2644" s="25">
        <v>0</v>
      </c>
      <c r="AW2644" s="25">
        <v>40200</v>
      </c>
      <c r="AX2644" s="25">
        <v>43649</v>
      </c>
      <c r="AY2644" s="25">
        <v>3449</v>
      </c>
    </row>
    <row r="2645" spans="2:51" hidden="1">
      <c r="B2645" s="5" t="s">
        <v>18</v>
      </c>
      <c r="C2645" s="2" t="s">
        <v>99</v>
      </c>
      <c r="D2645" s="2" t="s">
        <v>100</v>
      </c>
      <c r="E2645" s="2"/>
      <c r="F2645" s="2"/>
      <c r="G2645" s="3">
        <v>46263</v>
      </c>
      <c r="H2645" s="2" t="s">
        <v>10966</v>
      </c>
      <c r="I2645" s="3">
        <v>46263</v>
      </c>
      <c r="J2645" s="2" t="s">
        <v>10967</v>
      </c>
      <c r="K2645" s="2"/>
      <c r="L2645" s="2"/>
      <c r="M2645" s="2" t="s">
        <v>90</v>
      </c>
      <c r="N2645" s="3"/>
      <c r="O2645" s="2"/>
      <c r="P2645" s="2"/>
      <c r="Q2645" s="2" t="s">
        <v>537</v>
      </c>
      <c r="R2645" s="2" t="s">
        <v>537</v>
      </c>
      <c r="S2645" s="2"/>
      <c r="T2645" s="3"/>
      <c r="U2645" s="2"/>
      <c r="V2645" s="2"/>
      <c r="W2645" s="2" t="s">
        <v>10968</v>
      </c>
      <c r="X2645" s="2" t="s">
        <v>113</v>
      </c>
      <c r="Y2645" s="2" t="s">
        <v>10969</v>
      </c>
      <c r="Z2645" s="2" t="s">
        <v>92</v>
      </c>
      <c r="AA2645" s="2" t="s">
        <v>90</v>
      </c>
      <c r="AB2645" s="2"/>
      <c r="AC2645" s="2" t="s">
        <v>114</v>
      </c>
      <c r="AD2645" s="2">
        <v>1</v>
      </c>
      <c r="AE2645" s="2" t="s">
        <v>110</v>
      </c>
      <c r="AF2645" s="2" t="s">
        <v>111</v>
      </c>
      <c r="AG2645" s="2" t="s">
        <v>103</v>
      </c>
      <c r="AH2645" s="2" t="s">
        <v>104</v>
      </c>
      <c r="AI2645" s="2" t="s">
        <v>381</v>
      </c>
      <c r="AJ2645" s="2" t="s">
        <v>157</v>
      </c>
      <c r="AK2645" s="2" t="s">
        <v>158</v>
      </c>
      <c r="AL2645" s="2" t="s">
        <v>158</v>
      </c>
      <c r="AM2645" s="2" t="s">
        <v>159</v>
      </c>
      <c r="AN2645" s="2"/>
      <c r="AO2645" s="22">
        <v>0</v>
      </c>
      <c r="AP2645" s="22">
        <v>0</v>
      </c>
      <c r="AQ2645" s="22">
        <v>0</v>
      </c>
      <c r="AR2645" s="22">
        <v>0</v>
      </c>
      <c r="AS2645" s="25">
        <v>41450</v>
      </c>
      <c r="AT2645" s="25">
        <v>0</v>
      </c>
      <c r="AU2645" s="25">
        <v>52059</v>
      </c>
      <c r="AV2645" s="25">
        <v>0</v>
      </c>
      <c r="AW2645" s="25">
        <v>41450</v>
      </c>
      <c r="AX2645" s="25">
        <v>52059</v>
      </c>
      <c r="AY2645" s="25">
        <v>10609</v>
      </c>
    </row>
    <row r="2646" spans="2:51" hidden="1">
      <c r="B2646" s="5" t="s">
        <v>18</v>
      </c>
      <c r="C2646" s="2" t="s">
        <v>99</v>
      </c>
      <c r="D2646" s="2"/>
      <c r="E2646" s="2"/>
      <c r="F2646" s="2"/>
      <c r="G2646" s="3">
        <v>46263</v>
      </c>
      <c r="H2646" s="2" t="s">
        <v>10970</v>
      </c>
      <c r="I2646" s="3">
        <v>46263</v>
      </c>
      <c r="J2646" s="2" t="s">
        <v>10971</v>
      </c>
      <c r="K2646" s="2"/>
      <c r="L2646" s="2"/>
      <c r="M2646" s="2" t="s">
        <v>90</v>
      </c>
      <c r="N2646" s="3"/>
      <c r="O2646" s="2" t="s">
        <v>10972</v>
      </c>
      <c r="P2646" s="2"/>
      <c r="Q2646" s="2" t="s">
        <v>34</v>
      </c>
      <c r="R2646" s="2" t="s">
        <v>34</v>
      </c>
      <c r="S2646" s="2"/>
      <c r="T2646" s="3"/>
      <c r="U2646" s="2"/>
      <c r="V2646" s="2"/>
      <c r="W2646" s="2" t="s">
        <v>8850</v>
      </c>
      <c r="X2646" s="2" t="s">
        <v>91</v>
      </c>
      <c r="Y2646" s="2" t="s">
        <v>383</v>
      </c>
      <c r="Z2646" s="2" t="s">
        <v>92</v>
      </c>
      <c r="AA2646" s="2" t="s">
        <v>90</v>
      </c>
      <c r="AB2646" s="2"/>
      <c r="AC2646" s="2" t="s">
        <v>114</v>
      </c>
      <c r="AD2646" s="2">
        <v>1</v>
      </c>
      <c r="AE2646" s="2" t="s">
        <v>212</v>
      </c>
      <c r="AF2646" s="2" t="s">
        <v>213</v>
      </c>
      <c r="AG2646" s="2" t="s">
        <v>103</v>
      </c>
      <c r="AH2646" s="2" t="s">
        <v>214</v>
      </c>
      <c r="AI2646" s="2" t="s">
        <v>215</v>
      </c>
      <c r="AJ2646" s="2" t="s">
        <v>179</v>
      </c>
      <c r="AK2646" s="2" t="s">
        <v>8</v>
      </c>
      <c r="AL2646" s="2" t="s">
        <v>8</v>
      </c>
      <c r="AM2646" s="2" t="s">
        <v>712</v>
      </c>
      <c r="AN2646" s="2"/>
      <c r="AO2646" s="22">
        <v>0</v>
      </c>
      <c r="AP2646" s="22">
        <v>0</v>
      </c>
      <c r="AQ2646" s="22">
        <v>0</v>
      </c>
      <c r="AR2646" s="22">
        <v>0</v>
      </c>
      <c r="AS2646" s="25">
        <v>23000</v>
      </c>
      <c r="AT2646" s="25">
        <v>0</v>
      </c>
      <c r="AU2646" s="25">
        <v>31617</v>
      </c>
      <c r="AV2646" s="25">
        <v>0</v>
      </c>
      <c r="AW2646" s="25">
        <v>23000</v>
      </c>
      <c r="AX2646" s="25">
        <v>31617</v>
      </c>
      <c r="AY2646" s="25">
        <v>8617</v>
      </c>
    </row>
    <row r="2647" spans="2:51" hidden="1">
      <c r="B2647" s="5" t="s">
        <v>18</v>
      </c>
      <c r="C2647" s="2" t="s">
        <v>99</v>
      </c>
      <c r="D2647" s="2"/>
      <c r="E2647" s="2"/>
      <c r="F2647" s="2"/>
      <c r="G2647" s="3">
        <v>46263</v>
      </c>
      <c r="H2647" s="2" t="s">
        <v>10973</v>
      </c>
      <c r="I2647" s="3">
        <v>46263</v>
      </c>
      <c r="J2647" s="2" t="s">
        <v>10974</v>
      </c>
      <c r="K2647" s="2"/>
      <c r="L2647" s="2"/>
      <c r="M2647" s="2" t="s">
        <v>90</v>
      </c>
      <c r="N2647" s="3"/>
      <c r="O2647" s="2" t="s">
        <v>10975</v>
      </c>
      <c r="P2647" s="2"/>
      <c r="Q2647" s="2" t="s">
        <v>34</v>
      </c>
      <c r="R2647" s="2" t="s">
        <v>34</v>
      </c>
      <c r="S2647" s="2"/>
      <c r="T2647" s="3"/>
      <c r="U2647" s="2"/>
      <c r="V2647" s="2"/>
      <c r="W2647" s="2" t="s">
        <v>10976</v>
      </c>
      <c r="X2647" s="2" t="s">
        <v>91</v>
      </c>
      <c r="Y2647" s="2" t="s">
        <v>383</v>
      </c>
      <c r="Z2647" s="2" t="s">
        <v>92</v>
      </c>
      <c r="AA2647" s="2" t="s">
        <v>90</v>
      </c>
      <c r="AB2647" s="2"/>
      <c r="AC2647" s="2" t="s">
        <v>114</v>
      </c>
      <c r="AD2647" s="2">
        <v>1</v>
      </c>
      <c r="AE2647" s="2" t="s">
        <v>212</v>
      </c>
      <c r="AF2647" s="2" t="s">
        <v>213</v>
      </c>
      <c r="AG2647" s="2" t="s">
        <v>103</v>
      </c>
      <c r="AH2647" s="2" t="s">
        <v>214</v>
      </c>
      <c r="AI2647" s="2" t="s">
        <v>215</v>
      </c>
      <c r="AJ2647" s="2" t="s">
        <v>179</v>
      </c>
      <c r="AK2647" s="2" t="s">
        <v>8</v>
      </c>
      <c r="AL2647" s="2" t="s">
        <v>8</v>
      </c>
      <c r="AM2647" s="2" t="s">
        <v>712</v>
      </c>
      <c r="AN2647" s="2"/>
      <c r="AO2647" s="22">
        <v>0</v>
      </c>
      <c r="AP2647" s="22">
        <v>0</v>
      </c>
      <c r="AQ2647" s="22">
        <v>0</v>
      </c>
      <c r="AR2647" s="22">
        <v>0</v>
      </c>
      <c r="AS2647" s="25">
        <v>23000</v>
      </c>
      <c r="AT2647" s="25">
        <v>0</v>
      </c>
      <c r="AU2647" s="25">
        <v>31617</v>
      </c>
      <c r="AV2647" s="25">
        <v>0</v>
      </c>
      <c r="AW2647" s="25">
        <v>23000</v>
      </c>
      <c r="AX2647" s="25">
        <v>31617</v>
      </c>
      <c r="AY2647" s="25">
        <v>8617</v>
      </c>
    </row>
    <row r="2648" spans="2:51" hidden="1">
      <c r="B2648" s="5" t="s">
        <v>18</v>
      </c>
      <c r="C2648" s="2" t="s">
        <v>99</v>
      </c>
      <c r="D2648" s="2"/>
      <c r="E2648" s="2"/>
      <c r="F2648" s="2"/>
      <c r="G2648" s="3">
        <v>46263</v>
      </c>
      <c r="H2648" s="2" t="s">
        <v>10977</v>
      </c>
      <c r="I2648" s="3">
        <v>46263</v>
      </c>
      <c r="J2648" s="2" t="s">
        <v>10978</v>
      </c>
      <c r="K2648" s="2"/>
      <c r="L2648" s="2"/>
      <c r="M2648" s="2" t="s">
        <v>90</v>
      </c>
      <c r="N2648" s="3"/>
      <c r="O2648" s="2"/>
      <c r="P2648" s="2"/>
      <c r="Q2648" s="2" t="s">
        <v>30</v>
      </c>
      <c r="R2648" s="2" t="s">
        <v>30</v>
      </c>
      <c r="S2648" s="2"/>
      <c r="T2648" s="3"/>
      <c r="U2648" s="2"/>
      <c r="V2648" s="2"/>
      <c r="W2648" s="2" t="s">
        <v>6384</v>
      </c>
      <c r="X2648" s="2" t="s">
        <v>1178</v>
      </c>
      <c r="Y2648" s="2" t="s">
        <v>383</v>
      </c>
      <c r="Z2648" s="2" t="s">
        <v>92</v>
      </c>
      <c r="AA2648" s="2" t="s">
        <v>90</v>
      </c>
      <c r="AB2648" s="2"/>
      <c r="AC2648" s="2" t="s">
        <v>114</v>
      </c>
      <c r="AD2648" s="2">
        <v>1</v>
      </c>
      <c r="AE2648" s="2" t="s">
        <v>676</v>
      </c>
      <c r="AF2648" s="2" t="s">
        <v>677</v>
      </c>
      <c r="AG2648" s="2" t="s">
        <v>103</v>
      </c>
      <c r="AH2648" s="2" t="s">
        <v>397</v>
      </c>
      <c r="AI2648" s="2" t="s">
        <v>678</v>
      </c>
      <c r="AJ2648" s="2" t="s">
        <v>179</v>
      </c>
      <c r="AK2648" s="2" t="s">
        <v>8</v>
      </c>
      <c r="AL2648" s="2" t="s">
        <v>8</v>
      </c>
      <c r="AM2648" s="2" t="s">
        <v>712</v>
      </c>
      <c r="AN2648" s="2"/>
      <c r="AO2648" s="22">
        <v>0</v>
      </c>
      <c r="AP2648" s="22">
        <v>0</v>
      </c>
      <c r="AQ2648" s="22">
        <v>0</v>
      </c>
      <c r="AR2648" s="22">
        <v>0</v>
      </c>
      <c r="AS2648" s="25">
        <v>23000</v>
      </c>
      <c r="AT2648" s="25">
        <v>0</v>
      </c>
      <c r="AU2648" s="25">
        <v>32799</v>
      </c>
      <c r="AV2648" s="25">
        <v>0</v>
      </c>
      <c r="AW2648" s="25">
        <v>23000</v>
      </c>
      <c r="AX2648" s="25">
        <v>32799</v>
      </c>
      <c r="AY2648" s="25">
        <v>9799</v>
      </c>
    </row>
    <row r="2649" spans="2:51" hidden="1">
      <c r="B2649" s="5" t="s">
        <v>18</v>
      </c>
      <c r="C2649" s="2" t="s">
        <v>99</v>
      </c>
      <c r="D2649" s="2"/>
      <c r="E2649" s="2"/>
      <c r="F2649" s="2"/>
      <c r="G2649" s="3">
        <v>46263</v>
      </c>
      <c r="H2649" s="2" t="s">
        <v>10979</v>
      </c>
      <c r="I2649" s="3">
        <v>46263</v>
      </c>
      <c r="J2649" s="2" t="s">
        <v>10980</v>
      </c>
      <c r="K2649" s="2"/>
      <c r="L2649" s="2"/>
      <c r="M2649" s="2" t="s">
        <v>90</v>
      </c>
      <c r="N2649" s="3"/>
      <c r="O2649" s="2"/>
      <c r="P2649" s="2"/>
      <c r="Q2649" s="2" t="s">
        <v>30</v>
      </c>
      <c r="R2649" s="2" t="s">
        <v>30</v>
      </c>
      <c r="S2649" s="2"/>
      <c r="T2649" s="3"/>
      <c r="U2649" s="2"/>
      <c r="V2649" s="2"/>
      <c r="W2649" s="2" t="s">
        <v>1501</v>
      </c>
      <c r="X2649" s="2" t="s">
        <v>91</v>
      </c>
      <c r="Y2649" s="2" t="s">
        <v>1502</v>
      </c>
      <c r="Z2649" s="2" t="s">
        <v>92</v>
      </c>
      <c r="AA2649" s="2" t="s">
        <v>90</v>
      </c>
      <c r="AB2649" s="2"/>
      <c r="AC2649" s="2" t="s">
        <v>114</v>
      </c>
      <c r="AD2649" s="2">
        <v>1</v>
      </c>
      <c r="AE2649" s="2" t="s">
        <v>212</v>
      </c>
      <c r="AF2649" s="2" t="s">
        <v>213</v>
      </c>
      <c r="AG2649" s="2" t="s">
        <v>103</v>
      </c>
      <c r="AH2649" s="2" t="s">
        <v>214</v>
      </c>
      <c r="AI2649" s="2" t="s">
        <v>215</v>
      </c>
      <c r="AJ2649" s="2" t="s">
        <v>97</v>
      </c>
      <c r="AK2649" s="2" t="s">
        <v>14</v>
      </c>
      <c r="AL2649" s="2" t="s">
        <v>14</v>
      </c>
      <c r="AM2649" s="2" t="s">
        <v>96</v>
      </c>
      <c r="AN2649" s="2"/>
      <c r="AO2649" s="22">
        <v>0</v>
      </c>
      <c r="AP2649" s="22">
        <v>0</v>
      </c>
      <c r="AQ2649" s="22">
        <v>0</v>
      </c>
      <c r="AR2649" s="22">
        <v>0</v>
      </c>
      <c r="AS2649" s="25">
        <v>40000</v>
      </c>
      <c r="AT2649" s="25">
        <v>0</v>
      </c>
      <c r="AU2649" s="25">
        <v>37750</v>
      </c>
      <c r="AV2649" s="25">
        <v>0</v>
      </c>
      <c r="AW2649" s="25">
        <v>40000</v>
      </c>
      <c r="AX2649" s="25">
        <v>37750</v>
      </c>
      <c r="AY2649" s="25">
        <v>-2250</v>
      </c>
    </row>
    <row r="2650" spans="2:51" hidden="1">
      <c r="B2650" s="5" t="s">
        <v>18</v>
      </c>
      <c r="C2650" s="2" t="s">
        <v>99</v>
      </c>
      <c r="D2650" s="2" t="s">
        <v>100</v>
      </c>
      <c r="E2650" s="2"/>
      <c r="F2650" s="2"/>
      <c r="G2650" s="3">
        <v>46263</v>
      </c>
      <c r="H2650" s="2" t="s">
        <v>10981</v>
      </c>
      <c r="I2650" s="3">
        <v>46263</v>
      </c>
      <c r="J2650" s="2" t="s">
        <v>10982</v>
      </c>
      <c r="K2650" s="2"/>
      <c r="L2650" s="2"/>
      <c r="M2650" s="2" t="s">
        <v>90</v>
      </c>
      <c r="N2650" s="3"/>
      <c r="O2650" s="2"/>
      <c r="P2650" s="2"/>
      <c r="Q2650" s="2" t="s">
        <v>30</v>
      </c>
      <c r="R2650" s="2" t="s">
        <v>30</v>
      </c>
      <c r="S2650" s="2"/>
      <c r="T2650" s="3"/>
      <c r="U2650" s="2"/>
      <c r="V2650" s="2"/>
      <c r="W2650" s="2" t="s">
        <v>7543</v>
      </c>
      <c r="X2650" s="2" t="s">
        <v>91</v>
      </c>
      <c r="Y2650" s="2" t="s">
        <v>7544</v>
      </c>
      <c r="Z2650" s="2" t="s">
        <v>92</v>
      </c>
      <c r="AA2650" s="2" t="s">
        <v>7545</v>
      </c>
      <c r="AB2650" s="2" t="s">
        <v>7546</v>
      </c>
      <c r="AC2650" s="2" t="s">
        <v>114</v>
      </c>
      <c r="AD2650" s="2">
        <v>1</v>
      </c>
      <c r="AE2650" s="2" t="s">
        <v>212</v>
      </c>
      <c r="AF2650" s="2" t="s">
        <v>213</v>
      </c>
      <c r="AG2650" s="2" t="s">
        <v>103</v>
      </c>
      <c r="AH2650" s="2" t="s">
        <v>214</v>
      </c>
      <c r="AI2650" s="2" t="s">
        <v>215</v>
      </c>
      <c r="AJ2650" s="2" t="s">
        <v>123</v>
      </c>
      <c r="AK2650" s="2" t="s">
        <v>13</v>
      </c>
      <c r="AL2650" s="2" t="s">
        <v>13</v>
      </c>
      <c r="AM2650" s="2" t="s">
        <v>10983</v>
      </c>
      <c r="AN2650" s="2"/>
      <c r="AO2650" s="22">
        <v>0</v>
      </c>
      <c r="AP2650" s="22">
        <v>0</v>
      </c>
      <c r="AQ2650" s="22">
        <v>0</v>
      </c>
      <c r="AR2650" s="22">
        <v>0</v>
      </c>
      <c r="AS2650" s="25">
        <v>37000</v>
      </c>
      <c r="AT2650" s="25">
        <v>0</v>
      </c>
      <c r="AU2650" s="25">
        <v>39250</v>
      </c>
      <c r="AV2650" s="25">
        <v>0</v>
      </c>
      <c r="AW2650" s="25">
        <v>37000</v>
      </c>
      <c r="AX2650" s="25">
        <v>39250</v>
      </c>
      <c r="AY2650" s="25">
        <v>2250</v>
      </c>
    </row>
    <row r="2651" spans="2:51" hidden="1">
      <c r="B2651" s="5" t="s">
        <v>18</v>
      </c>
      <c r="C2651" s="2" t="s">
        <v>99</v>
      </c>
      <c r="D2651" s="2"/>
      <c r="E2651" s="2"/>
      <c r="F2651" s="2"/>
      <c r="G2651" s="3">
        <v>46263</v>
      </c>
      <c r="H2651" s="2" t="s">
        <v>10984</v>
      </c>
      <c r="I2651" s="3">
        <v>46263</v>
      </c>
      <c r="J2651" s="2" t="s">
        <v>10985</v>
      </c>
      <c r="K2651" s="2"/>
      <c r="L2651" s="2"/>
      <c r="M2651" s="2" t="s">
        <v>90</v>
      </c>
      <c r="N2651" s="3"/>
      <c r="O2651" s="2"/>
      <c r="P2651" s="2"/>
      <c r="Q2651" s="2" t="s">
        <v>30</v>
      </c>
      <c r="R2651" s="2" t="s">
        <v>30</v>
      </c>
      <c r="S2651" s="2"/>
      <c r="T2651" s="3"/>
      <c r="U2651" s="2"/>
      <c r="V2651" s="2"/>
      <c r="W2651" s="2" t="s">
        <v>10986</v>
      </c>
      <c r="X2651" s="2" t="s">
        <v>113</v>
      </c>
      <c r="Y2651" s="2" t="s">
        <v>1067</v>
      </c>
      <c r="Z2651" s="2" t="s">
        <v>92</v>
      </c>
      <c r="AA2651" s="2" t="s">
        <v>90</v>
      </c>
      <c r="AB2651" s="2"/>
      <c r="AC2651" s="2" t="s">
        <v>114</v>
      </c>
      <c r="AD2651" s="2">
        <v>1</v>
      </c>
      <c r="AE2651" s="2" t="s">
        <v>212</v>
      </c>
      <c r="AF2651" s="2" t="s">
        <v>213</v>
      </c>
      <c r="AG2651" s="2" t="s">
        <v>103</v>
      </c>
      <c r="AH2651" s="2" t="s">
        <v>214</v>
      </c>
      <c r="AI2651" s="2" t="s">
        <v>215</v>
      </c>
      <c r="AJ2651" s="2" t="s">
        <v>97</v>
      </c>
      <c r="AK2651" s="2" t="s">
        <v>14</v>
      </c>
      <c r="AL2651" s="2" t="s">
        <v>14</v>
      </c>
      <c r="AM2651" s="2" t="s">
        <v>98</v>
      </c>
      <c r="AN2651" s="2"/>
      <c r="AO2651" s="22">
        <v>0</v>
      </c>
      <c r="AP2651" s="22">
        <v>0</v>
      </c>
      <c r="AQ2651" s="22">
        <v>0</v>
      </c>
      <c r="AR2651" s="22">
        <v>0</v>
      </c>
      <c r="AS2651" s="25">
        <v>39000</v>
      </c>
      <c r="AT2651" s="25">
        <v>0</v>
      </c>
      <c r="AU2651" s="25">
        <v>35850</v>
      </c>
      <c r="AV2651" s="25">
        <v>0</v>
      </c>
      <c r="AW2651" s="25">
        <v>39000</v>
      </c>
      <c r="AX2651" s="25">
        <v>35850</v>
      </c>
      <c r="AY2651" s="25">
        <v>-3150</v>
      </c>
    </row>
    <row r="2652" spans="2:51" hidden="1">
      <c r="B2652" s="5" t="s">
        <v>18</v>
      </c>
      <c r="C2652" s="2" t="s">
        <v>99</v>
      </c>
      <c r="D2652" s="2"/>
      <c r="E2652" s="2"/>
      <c r="F2652" s="2"/>
      <c r="G2652" s="3">
        <v>46263</v>
      </c>
      <c r="H2652" s="2" t="s">
        <v>10987</v>
      </c>
      <c r="I2652" s="3">
        <v>46263</v>
      </c>
      <c r="J2652" s="2" t="s">
        <v>10988</v>
      </c>
      <c r="K2652" s="2"/>
      <c r="L2652" s="2"/>
      <c r="M2652" s="2" t="s">
        <v>90</v>
      </c>
      <c r="N2652" s="3"/>
      <c r="O2652" s="2" t="s">
        <v>10989</v>
      </c>
      <c r="P2652" s="2"/>
      <c r="Q2652" s="2" t="s">
        <v>32</v>
      </c>
      <c r="R2652" s="2" t="s">
        <v>32</v>
      </c>
      <c r="S2652" s="2"/>
      <c r="T2652" s="3">
        <v>46263</v>
      </c>
      <c r="U2652" s="2" t="s">
        <v>10990</v>
      </c>
      <c r="V2652" s="2"/>
      <c r="W2652" s="2" t="s">
        <v>10991</v>
      </c>
      <c r="X2652" s="2" t="s">
        <v>91</v>
      </c>
      <c r="Y2652" s="2" t="s">
        <v>10992</v>
      </c>
      <c r="Z2652" s="2" t="s">
        <v>92</v>
      </c>
      <c r="AA2652" s="2" t="s">
        <v>90</v>
      </c>
      <c r="AB2652" s="2"/>
      <c r="AC2652" s="2" t="s">
        <v>114</v>
      </c>
      <c r="AD2652" s="2">
        <v>1</v>
      </c>
      <c r="AE2652" s="2" t="s">
        <v>1273</v>
      </c>
      <c r="AF2652" s="2" t="s">
        <v>1274</v>
      </c>
      <c r="AG2652" s="2" t="s">
        <v>103</v>
      </c>
      <c r="AH2652" s="2" t="s">
        <v>214</v>
      </c>
      <c r="AI2652" s="2" t="s">
        <v>1275</v>
      </c>
      <c r="AJ2652" s="2" t="s">
        <v>979</v>
      </c>
      <c r="AK2652" s="2" t="s">
        <v>980</v>
      </c>
      <c r="AL2652" s="2" t="s">
        <v>980</v>
      </c>
      <c r="AM2652" s="2" t="s">
        <v>981</v>
      </c>
      <c r="AN2652" s="2"/>
      <c r="AO2652" s="22">
        <v>0</v>
      </c>
      <c r="AP2652" s="22">
        <v>0</v>
      </c>
      <c r="AQ2652" s="22">
        <v>0</v>
      </c>
      <c r="AR2652" s="22">
        <v>0</v>
      </c>
      <c r="AS2652" s="25">
        <v>65000</v>
      </c>
      <c r="AT2652" s="25">
        <v>0</v>
      </c>
      <c r="AU2652" s="25">
        <v>74319</v>
      </c>
      <c r="AV2652" s="25">
        <v>0</v>
      </c>
      <c r="AW2652" s="25">
        <v>65000</v>
      </c>
      <c r="AX2652" s="25">
        <v>74319</v>
      </c>
      <c r="AY2652" s="25">
        <v>9319</v>
      </c>
    </row>
    <row r="2653" spans="2:51" hidden="1">
      <c r="B2653" s="5" t="s">
        <v>18</v>
      </c>
      <c r="C2653" s="2" t="s">
        <v>99</v>
      </c>
      <c r="D2653" s="2"/>
      <c r="E2653" s="2"/>
      <c r="F2653" s="2"/>
      <c r="G2653" s="3">
        <v>46263</v>
      </c>
      <c r="H2653" s="2" t="s">
        <v>10993</v>
      </c>
      <c r="I2653" s="3">
        <v>46263</v>
      </c>
      <c r="J2653" s="2" t="s">
        <v>10994</v>
      </c>
      <c r="K2653" s="2"/>
      <c r="L2653" s="2"/>
      <c r="M2653" s="2" t="s">
        <v>90</v>
      </c>
      <c r="N2653" s="3"/>
      <c r="O2653" s="2" t="s">
        <v>10995</v>
      </c>
      <c r="P2653" s="2"/>
      <c r="Q2653" s="2" t="s">
        <v>32</v>
      </c>
      <c r="R2653" s="2" t="s">
        <v>32</v>
      </c>
      <c r="S2653" s="2"/>
      <c r="T2653" s="3">
        <v>46263</v>
      </c>
      <c r="U2653" s="2" t="s">
        <v>10996</v>
      </c>
      <c r="V2653" s="2"/>
      <c r="W2653" s="2" t="s">
        <v>10997</v>
      </c>
      <c r="X2653" s="2" t="s">
        <v>113</v>
      </c>
      <c r="Y2653" s="2" t="s">
        <v>10998</v>
      </c>
      <c r="Z2653" s="2" t="s">
        <v>92</v>
      </c>
      <c r="AA2653" s="2" t="s">
        <v>90</v>
      </c>
      <c r="AB2653" s="2"/>
      <c r="AC2653" s="2" t="s">
        <v>114</v>
      </c>
      <c r="AD2653" s="2">
        <v>1</v>
      </c>
      <c r="AE2653" s="2" t="s">
        <v>1273</v>
      </c>
      <c r="AF2653" s="2" t="s">
        <v>1274</v>
      </c>
      <c r="AG2653" s="2" t="s">
        <v>103</v>
      </c>
      <c r="AH2653" s="2" t="s">
        <v>214</v>
      </c>
      <c r="AI2653" s="2" t="s">
        <v>1275</v>
      </c>
      <c r="AJ2653" s="2" t="s">
        <v>232</v>
      </c>
      <c r="AK2653" s="2" t="s">
        <v>5</v>
      </c>
      <c r="AL2653" s="2" t="s">
        <v>5</v>
      </c>
      <c r="AM2653" s="2" t="s">
        <v>178</v>
      </c>
      <c r="AN2653" s="2"/>
      <c r="AO2653" s="22">
        <v>0</v>
      </c>
      <c r="AP2653" s="22">
        <v>0</v>
      </c>
      <c r="AQ2653" s="22">
        <v>0</v>
      </c>
      <c r="AR2653" s="22">
        <v>0</v>
      </c>
      <c r="AS2653" s="25">
        <v>36000</v>
      </c>
      <c r="AT2653" s="25">
        <v>0</v>
      </c>
      <c r="AU2653" s="25">
        <v>49976</v>
      </c>
      <c r="AV2653" s="25">
        <v>0</v>
      </c>
      <c r="AW2653" s="25">
        <v>36000</v>
      </c>
      <c r="AX2653" s="25">
        <v>49976</v>
      </c>
      <c r="AY2653" s="25">
        <v>13976</v>
      </c>
    </row>
    <row r="2654" spans="2:51" hidden="1">
      <c r="B2654" s="5" t="s">
        <v>18</v>
      </c>
      <c r="C2654" s="2" t="s">
        <v>107</v>
      </c>
      <c r="D2654" s="2" t="s">
        <v>100</v>
      </c>
      <c r="E2654" s="2"/>
      <c r="F2654" s="2" t="s">
        <v>88</v>
      </c>
      <c r="G2654" s="3">
        <v>46263</v>
      </c>
      <c r="H2654" s="2" t="s">
        <v>10999</v>
      </c>
      <c r="I2654" s="3">
        <v>46263</v>
      </c>
      <c r="J2654" s="2" t="s">
        <v>11000</v>
      </c>
      <c r="K2654" s="2"/>
      <c r="L2654" s="2"/>
      <c r="M2654" s="2" t="s">
        <v>90</v>
      </c>
      <c r="N2654" s="3"/>
      <c r="O2654" s="2"/>
      <c r="P2654" s="2"/>
      <c r="Q2654" s="2" t="s">
        <v>537</v>
      </c>
      <c r="R2654" s="2" t="s">
        <v>537</v>
      </c>
      <c r="S2654" s="2"/>
      <c r="T2654" s="3"/>
      <c r="U2654" s="2"/>
      <c r="V2654" s="2"/>
      <c r="W2654" s="2" t="s">
        <v>274</v>
      </c>
      <c r="X2654" s="2" t="s">
        <v>151</v>
      </c>
      <c r="Y2654" s="2" t="s">
        <v>275</v>
      </c>
      <c r="Z2654" s="2" t="s">
        <v>92</v>
      </c>
      <c r="AA2654" s="2" t="s">
        <v>90</v>
      </c>
      <c r="AB2654" s="2"/>
      <c r="AC2654" s="2" t="s">
        <v>93</v>
      </c>
      <c r="AD2654" s="2">
        <v>1</v>
      </c>
      <c r="AE2654" s="2" t="s">
        <v>110</v>
      </c>
      <c r="AF2654" s="2" t="s">
        <v>111</v>
      </c>
      <c r="AG2654" s="2" t="s">
        <v>103</v>
      </c>
      <c r="AH2654" s="2" t="s">
        <v>104</v>
      </c>
      <c r="AI2654" s="2" t="s">
        <v>381</v>
      </c>
      <c r="AJ2654" s="2" t="s">
        <v>108</v>
      </c>
      <c r="AK2654" s="2" t="s">
        <v>109</v>
      </c>
      <c r="AL2654" s="2" t="s">
        <v>103</v>
      </c>
      <c r="AM2654" s="2" t="s">
        <v>106</v>
      </c>
      <c r="AN2654" s="2" t="s">
        <v>11001</v>
      </c>
      <c r="AO2654" s="22">
        <v>0</v>
      </c>
      <c r="AP2654" s="22">
        <v>0</v>
      </c>
      <c r="AQ2654" s="22">
        <v>0</v>
      </c>
      <c r="AR2654" s="22">
        <v>0</v>
      </c>
      <c r="AS2654" s="25">
        <v>5500</v>
      </c>
      <c r="AT2654" s="25">
        <v>0</v>
      </c>
      <c r="AU2654" s="25">
        <v>7612</v>
      </c>
      <c r="AV2654" s="25">
        <v>0</v>
      </c>
      <c r="AW2654" s="25">
        <v>5500</v>
      </c>
      <c r="AX2654" s="25">
        <v>7612</v>
      </c>
      <c r="AY2654" s="25">
        <v>2112</v>
      </c>
    </row>
    <row r="2655" spans="2:51" hidden="1">
      <c r="B2655" s="5" t="s">
        <v>18</v>
      </c>
      <c r="C2655" s="2" t="s">
        <v>107</v>
      </c>
      <c r="D2655" s="2" t="s">
        <v>100</v>
      </c>
      <c r="E2655" s="2"/>
      <c r="F2655" s="2" t="s">
        <v>88</v>
      </c>
      <c r="G2655" s="3">
        <v>46263</v>
      </c>
      <c r="H2655" s="2" t="s">
        <v>11002</v>
      </c>
      <c r="I2655" s="3">
        <v>46263</v>
      </c>
      <c r="J2655" s="2" t="s">
        <v>11003</v>
      </c>
      <c r="K2655" s="2"/>
      <c r="L2655" s="2"/>
      <c r="M2655" s="2" t="s">
        <v>90</v>
      </c>
      <c r="N2655" s="3"/>
      <c r="O2655" s="2"/>
      <c r="P2655" s="2"/>
      <c r="Q2655" s="2" t="s">
        <v>537</v>
      </c>
      <c r="R2655" s="2" t="s">
        <v>537</v>
      </c>
      <c r="S2655" s="2"/>
      <c r="T2655" s="3"/>
      <c r="U2655" s="2"/>
      <c r="V2655" s="2"/>
      <c r="W2655" s="2" t="s">
        <v>274</v>
      </c>
      <c r="X2655" s="2" t="s">
        <v>151</v>
      </c>
      <c r="Y2655" s="2" t="s">
        <v>275</v>
      </c>
      <c r="Z2655" s="2" t="s">
        <v>92</v>
      </c>
      <c r="AA2655" s="2" t="s">
        <v>90</v>
      </c>
      <c r="AB2655" s="2"/>
      <c r="AC2655" s="2" t="s">
        <v>93</v>
      </c>
      <c r="AD2655" s="2">
        <v>1</v>
      </c>
      <c r="AE2655" s="2" t="s">
        <v>108</v>
      </c>
      <c r="AF2655" s="2" t="s">
        <v>109</v>
      </c>
      <c r="AG2655" s="2" t="s">
        <v>103</v>
      </c>
      <c r="AH2655" s="2" t="s">
        <v>106</v>
      </c>
      <c r="AI2655" s="2" t="s">
        <v>109</v>
      </c>
      <c r="AJ2655" s="2" t="s">
        <v>110</v>
      </c>
      <c r="AK2655" s="2" t="s">
        <v>111</v>
      </c>
      <c r="AL2655" s="2" t="s">
        <v>103</v>
      </c>
      <c r="AM2655" s="2" t="s">
        <v>104</v>
      </c>
      <c r="AN2655" s="2" t="s">
        <v>11004</v>
      </c>
      <c r="AO2655" s="22">
        <v>0</v>
      </c>
      <c r="AP2655" s="22">
        <v>0</v>
      </c>
      <c r="AQ2655" s="22">
        <v>0</v>
      </c>
      <c r="AR2655" s="22">
        <v>0</v>
      </c>
      <c r="AS2655" s="25">
        <v>25500</v>
      </c>
      <c r="AT2655" s="25">
        <v>0</v>
      </c>
      <c r="AU2655" s="25">
        <v>30518.12</v>
      </c>
      <c r="AV2655" s="25">
        <v>0</v>
      </c>
      <c r="AW2655" s="25">
        <v>25500</v>
      </c>
      <c r="AX2655" s="25">
        <v>30518.12</v>
      </c>
      <c r="AY2655" s="25">
        <v>5018.12</v>
      </c>
    </row>
    <row r="2656" spans="2:51" hidden="1">
      <c r="B2656" s="5" t="s">
        <v>20</v>
      </c>
      <c r="C2656" s="2" t="s">
        <v>144</v>
      </c>
      <c r="D2656" s="2"/>
      <c r="E2656" s="2"/>
      <c r="F2656" s="2"/>
      <c r="G2656" s="3">
        <v>46263</v>
      </c>
      <c r="H2656" s="2" t="s">
        <v>11005</v>
      </c>
      <c r="I2656" s="3">
        <v>46263</v>
      </c>
      <c r="J2656" s="2" t="s">
        <v>11006</v>
      </c>
      <c r="K2656" s="2"/>
      <c r="L2656" s="2"/>
      <c r="M2656" s="2" t="s">
        <v>90</v>
      </c>
      <c r="N2656" s="3"/>
      <c r="O2656" s="2"/>
      <c r="P2656" s="2"/>
      <c r="Q2656" s="2" t="s">
        <v>33</v>
      </c>
      <c r="R2656" s="2" t="s">
        <v>33</v>
      </c>
      <c r="S2656" s="2" t="s">
        <v>33</v>
      </c>
      <c r="T2656" s="3">
        <v>46263</v>
      </c>
      <c r="U2656" s="2" t="s">
        <v>11007</v>
      </c>
      <c r="V2656" s="2" t="s">
        <v>11008</v>
      </c>
      <c r="W2656" s="2" t="s">
        <v>11009</v>
      </c>
      <c r="X2656" s="2" t="s">
        <v>113</v>
      </c>
      <c r="Y2656" s="2" t="s">
        <v>38</v>
      </c>
      <c r="Z2656" s="2" t="s">
        <v>92</v>
      </c>
      <c r="AA2656" s="2" t="s">
        <v>90</v>
      </c>
      <c r="AB2656" s="2"/>
      <c r="AC2656" s="2" t="s">
        <v>93</v>
      </c>
      <c r="AD2656" s="2">
        <v>1</v>
      </c>
      <c r="AE2656" s="2" t="s">
        <v>102</v>
      </c>
      <c r="AF2656" s="2" t="s">
        <v>102</v>
      </c>
      <c r="AG2656" s="2" t="s">
        <v>103</v>
      </c>
      <c r="AH2656" s="2" t="s">
        <v>104</v>
      </c>
      <c r="AI2656" s="2"/>
      <c r="AJ2656" s="2" t="s">
        <v>353</v>
      </c>
      <c r="AK2656" s="2" t="s">
        <v>354</v>
      </c>
      <c r="AL2656" s="2" t="s">
        <v>103</v>
      </c>
      <c r="AM2656" s="2" t="s">
        <v>2</v>
      </c>
      <c r="AN2656" s="2" t="s">
        <v>885</v>
      </c>
      <c r="AO2656" s="22">
        <v>0</v>
      </c>
      <c r="AP2656" s="22">
        <v>0</v>
      </c>
      <c r="AQ2656" s="22">
        <v>0</v>
      </c>
      <c r="AR2656" s="22">
        <v>0</v>
      </c>
      <c r="AS2656" s="25">
        <v>15536</v>
      </c>
      <c r="AT2656" s="25">
        <v>0</v>
      </c>
      <c r="AU2656" s="25">
        <v>19647</v>
      </c>
      <c r="AV2656" s="25">
        <v>0</v>
      </c>
      <c r="AW2656" s="25">
        <v>15536</v>
      </c>
      <c r="AX2656" s="25">
        <v>19647</v>
      </c>
      <c r="AY2656" s="25">
        <v>4111</v>
      </c>
    </row>
    <row r="2657" spans="2:51" hidden="1">
      <c r="B2657" s="5" t="s">
        <v>20</v>
      </c>
      <c r="C2657" s="2" t="s">
        <v>144</v>
      </c>
      <c r="D2657" s="2"/>
      <c r="E2657" s="2"/>
      <c r="F2657" s="2"/>
      <c r="G2657" s="3">
        <v>46263</v>
      </c>
      <c r="H2657" s="2" t="s">
        <v>11010</v>
      </c>
      <c r="I2657" s="3">
        <v>46263</v>
      </c>
      <c r="J2657" s="2" t="s">
        <v>11011</v>
      </c>
      <c r="K2657" s="2"/>
      <c r="L2657" s="2"/>
      <c r="M2657" s="2" t="s">
        <v>90</v>
      </c>
      <c r="N2657" s="3"/>
      <c r="O2657" s="2"/>
      <c r="P2657" s="2"/>
      <c r="Q2657" s="2" t="s">
        <v>33</v>
      </c>
      <c r="R2657" s="2" t="s">
        <v>33</v>
      </c>
      <c r="S2657" s="2" t="s">
        <v>33</v>
      </c>
      <c r="T2657" s="3">
        <v>46263</v>
      </c>
      <c r="U2657" s="2" t="s">
        <v>11012</v>
      </c>
      <c r="V2657" s="2" t="s">
        <v>11013</v>
      </c>
      <c r="W2657" s="2" t="s">
        <v>11014</v>
      </c>
      <c r="X2657" s="2" t="s">
        <v>113</v>
      </c>
      <c r="Y2657" s="2" t="s">
        <v>38</v>
      </c>
      <c r="Z2657" s="2" t="s">
        <v>92</v>
      </c>
      <c r="AA2657" s="2" t="s">
        <v>90</v>
      </c>
      <c r="AB2657" s="2"/>
      <c r="AC2657" s="2" t="s">
        <v>93</v>
      </c>
      <c r="AD2657" s="2">
        <v>1</v>
      </c>
      <c r="AE2657" s="2" t="s">
        <v>102</v>
      </c>
      <c r="AF2657" s="2" t="s">
        <v>102</v>
      </c>
      <c r="AG2657" s="2" t="s">
        <v>103</v>
      </c>
      <c r="AH2657" s="2" t="s">
        <v>104</v>
      </c>
      <c r="AI2657" s="2"/>
      <c r="AJ2657" s="2" t="s">
        <v>353</v>
      </c>
      <c r="AK2657" s="2" t="s">
        <v>354</v>
      </c>
      <c r="AL2657" s="2" t="s">
        <v>103</v>
      </c>
      <c r="AM2657" s="2" t="s">
        <v>2</v>
      </c>
      <c r="AN2657" s="2" t="s">
        <v>885</v>
      </c>
      <c r="AO2657" s="22">
        <v>0</v>
      </c>
      <c r="AP2657" s="22">
        <v>0</v>
      </c>
      <c r="AQ2657" s="22">
        <v>0</v>
      </c>
      <c r="AR2657" s="22">
        <v>0</v>
      </c>
      <c r="AS2657" s="25">
        <v>15536</v>
      </c>
      <c r="AT2657" s="25">
        <v>0</v>
      </c>
      <c r="AU2657" s="25">
        <v>19647</v>
      </c>
      <c r="AV2657" s="25">
        <v>0</v>
      </c>
      <c r="AW2657" s="25">
        <v>15536</v>
      </c>
      <c r="AX2657" s="25">
        <v>19647</v>
      </c>
      <c r="AY2657" s="25">
        <v>4111</v>
      </c>
    </row>
    <row r="2658" spans="2:51" hidden="1">
      <c r="B2658" s="5" t="s">
        <v>20</v>
      </c>
      <c r="C2658" s="2" t="s">
        <v>144</v>
      </c>
      <c r="D2658" s="2"/>
      <c r="E2658" s="2"/>
      <c r="F2658" s="2"/>
      <c r="G2658" s="3">
        <v>46263</v>
      </c>
      <c r="H2658" s="2" t="s">
        <v>11015</v>
      </c>
      <c r="I2658" s="3">
        <v>46263</v>
      </c>
      <c r="J2658" s="2" t="s">
        <v>11016</v>
      </c>
      <c r="K2658" s="2"/>
      <c r="L2658" s="2"/>
      <c r="M2658" s="2" t="s">
        <v>90</v>
      </c>
      <c r="N2658" s="3"/>
      <c r="O2658" s="2"/>
      <c r="P2658" s="2"/>
      <c r="Q2658" s="2" t="s">
        <v>33</v>
      </c>
      <c r="R2658" s="2" t="s">
        <v>33</v>
      </c>
      <c r="S2658" s="2" t="s">
        <v>33</v>
      </c>
      <c r="T2658" s="3">
        <v>46263</v>
      </c>
      <c r="U2658" s="2" t="s">
        <v>11017</v>
      </c>
      <c r="V2658" s="2" t="s">
        <v>11018</v>
      </c>
      <c r="W2658" s="2" t="s">
        <v>716</v>
      </c>
      <c r="X2658" s="2" t="s">
        <v>113</v>
      </c>
      <c r="Y2658" s="2" t="s">
        <v>221</v>
      </c>
      <c r="Z2658" s="2" t="s">
        <v>92</v>
      </c>
      <c r="AA2658" s="2" t="s">
        <v>90</v>
      </c>
      <c r="AB2658" s="2"/>
      <c r="AC2658" s="2" t="s">
        <v>93</v>
      </c>
      <c r="AD2658" s="2">
        <v>1</v>
      </c>
      <c r="AE2658" s="2" t="s">
        <v>583</v>
      </c>
      <c r="AF2658" s="2" t="s">
        <v>583</v>
      </c>
      <c r="AG2658" s="2" t="s">
        <v>129</v>
      </c>
      <c r="AH2658" s="2" t="s">
        <v>150</v>
      </c>
      <c r="AI2658" s="2" t="s">
        <v>584</v>
      </c>
      <c r="AJ2658" s="2" t="s">
        <v>217</v>
      </c>
      <c r="AK2658" s="2" t="s">
        <v>218</v>
      </c>
      <c r="AL2658" s="2" t="s">
        <v>129</v>
      </c>
      <c r="AM2658" s="2" t="s">
        <v>219</v>
      </c>
      <c r="AN2658" s="2" t="s">
        <v>419</v>
      </c>
      <c r="AO2658" s="22">
        <v>0</v>
      </c>
      <c r="AP2658" s="22">
        <v>0</v>
      </c>
      <c r="AQ2658" s="22">
        <v>0</v>
      </c>
      <c r="AR2658" s="22">
        <v>0</v>
      </c>
      <c r="AS2658" s="25">
        <v>11558</v>
      </c>
      <c r="AT2658" s="25">
        <v>0</v>
      </c>
      <c r="AU2658" s="25">
        <v>15534</v>
      </c>
      <c r="AV2658" s="25">
        <v>0</v>
      </c>
      <c r="AW2658" s="25">
        <v>11558</v>
      </c>
      <c r="AX2658" s="25">
        <v>15534</v>
      </c>
      <c r="AY2658" s="25">
        <v>3976</v>
      </c>
    </row>
    <row r="2659" spans="2:51" hidden="1">
      <c r="B2659" s="5" t="s">
        <v>20</v>
      </c>
      <c r="C2659" s="2" t="s">
        <v>144</v>
      </c>
      <c r="D2659" s="2"/>
      <c r="E2659" s="2"/>
      <c r="F2659" s="2"/>
      <c r="G2659" s="3">
        <v>46263</v>
      </c>
      <c r="H2659" s="2" t="s">
        <v>11019</v>
      </c>
      <c r="I2659" s="3">
        <v>46263</v>
      </c>
      <c r="J2659" s="2" t="s">
        <v>11020</v>
      </c>
      <c r="K2659" s="2"/>
      <c r="L2659" s="2"/>
      <c r="M2659" s="2" t="s">
        <v>90</v>
      </c>
      <c r="N2659" s="3"/>
      <c r="O2659" s="2"/>
      <c r="P2659" s="2"/>
      <c r="Q2659" s="2" t="s">
        <v>33</v>
      </c>
      <c r="R2659" s="2" t="s">
        <v>33</v>
      </c>
      <c r="S2659" s="2" t="s">
        <v>33</v>
      </c>
      <c r="T2659" s="3">
        <v>46263</v>
      </c>
      <c r="U2659" s="2" t="s">
        <v>11021</v>
      </c>
      <c r="V2659" s="2" t="s">
        <v>11022</v>
      </c>
      <c r="W2659" s="2" t="s">
        <v>11023</v>
      </c>
      <c r="X2659" s="2" t="s">
        <v>113</v>
      </c>
      <c r="Y2659" s="2" t="s">
        <v>38</v>
      </c>
      <c r="Z2659" s="2" t="s">
        <v>92</v>
      </c>
      <c r="AA2659" s="2" t="s">
        <v>90</v>
      </c>
      <c r="AB2659" s="2"/>
      <c r="AC2659" s="2" t="s">
        <v>93</v>
      </c>
      <c r="AD2659" s="2">
        <v>1</v>
      </c>
      <c r="AE2659" s="2" t="s">
        <v>102</v>
      </c>
      <c r="AF2659" s="2" t="s">
        <v>102</v>
      </c>
      <c r="AG2659" s="2" t="s">
        <v>103</v>
      </c>
      <c r="AH2659" s="2" t="s">
        <v>104</v>
      </c>
      <c r="AI2659" s="2"/>
      <c r="AJ2659" s="2" t="s">
        <v>353</v>
      </c>
      <c r="AK2659" s="2" t="s">
        <v>354</v>
      </c>
      <c r="AL2659" s="2" t="s">
        <v>103</v>
      </c>
      <c r="AM2659" s="2" t="s">
        <v>2</v>
      </c>
      <c r="AN2659" s="2" t="s">
        <v>886</v>
      </c>
      <c r="AO2659" s="22">
        <v>0</v>
      </c>
      <c r="AP2659" s="22">
        <v>0</v>
      </c>
      <c r="AQ2659" s="22">
        <v>0</v>
      </c>
      <c r="AR2659" s="22">
        <v>0</v>
      </c>
      <c r="AS2659" s="25">
        <v>11368</v>
      </c>
      <c r="AT2659" s="25">
        <v>0</v>
      </c>
      <c r="AU2659" s="25">
        <v>14901</v>
      </c>
      <c r="AV2659" s="25">
        <v>0</v>
      </c>
      <c r="AW2659" s="25">
        <v>11368</v>
      </c>
      <c r="AX2659" s="25">
        <v>14901</v>
      </c>
      <c r="AY2659" s="25">
        <v>3533</v>
      </c>
    </row>
    <row r="2660" spans="2:51" hidden="1">
      <c r="B2660" s="5" t="s">
        <v>21</v>
      </c>
      <c r="C2660" s="2" t="s">
        <v>107</v>
      </c>
      <c r="D2660" s="2" t="s">
        <v>100</v>
      </c>
      <c r="E2660" s="2"/>
      <c r="F2660" s="2"/>
      <c r="G2660" s="3">
        <v>46263</v>
      </c>
      <c r="H2660" s="2" t="s">
        <v>11024</v>
      </c>
      <c r="I2660" s="3">
        <v>46263</v>
      </c>
      <c r="J2660" s="2" t="s">
        <v>11025</v>
      </c>
      <c r="K2660" s="2"/>
      <c r="L2660" s="2"/>
      <c r="M2660" s="2" t="s">
        <v>90</v>
      </c>
      <c r="N2660" s="3"/>
      <c r="O2660" s="2" t="s">
        <v>11026</v>
      </c>
      <c r="P2660" s="2"/>
      <c r="Q2660" s="2" t="s">
        <v>538</v>
      </c>
      <c r="R2660" s="2" t="s">
        <v>27</v>
      </c>
      <c r="S2660" s="2" t="s">
        <v>538</v>
      </c>
      <c r="T2660" s="3"/>
      <c r="U2660" s="2"/>
      <c r="V2660" s="2"/>
      <c r="W2660" s="2" t="s">
        <v>560</v>
      </c>
      <c r="X2660" s="2" t="s">
        <v>133</v>
      </c>
      <c r="Y2660" s="2" t="s">
        <v>277</v>
      </c>
      <c r="Z2660" s="2" t="s">
        <v>92</v>
      </c>
      <c r="AA2660" s="2" t="s">
        <v>278</v>
      </c>
      <c r="AB2660" s="2" t="s">
        <v>279</v>
      </c>
      <c r="AC2660" s="2" t="s">
        <v>114</v>
      </c>
      <c r="AD2660" s="2">
        <v>1</v>
      </c>
      <c r="AE2660" s="2" t="s">
        <v>155</v>
      </c>
      <c r="AF2660" s="2" t="s">
        <v>156</v>
      </c>
      <c r="AG2660" s="2" t="s">
        <v>129</v>
      </c>
      <c r="AH2660" s="2" t="s">
        <v>150</v>
      </c>
      <c r="AI2660" s="2" t="s">
        <v>385</v>
      </c>
      <c r="AJ2660" s="2" t="s">
        <v>539</v>
      </c>
      <c r="AK2660" s="2" t="s">
        <v>540</v>
      </c>
      <c r="AL2660" s="2" t="s">
        <v>13</v>
      </c>
      <c r="AM2660" s="2" t="s">
        <v>154</v>
      </c>
      <c r="AN2660" s="2" t="s">
        <v>11027</v>
      </c>
      <c r="AO2660" s="22">
        <v>0</v>
      </c>
      <c r="AP2660" s="22">
        <v>0</v>
      </c>
      <c r="AQ2660" s="22">
        <v>0</v>
      </c>
      <c r="AR2660" s="22">
        <v>0</v>
      </c>
      <c r="AS2660" s="25">
        <v>21750</v>
      </c>
      <c r="AT2660" s="25">
        <v>0</v>
      </c>
      <c r="AU2660" s="25">
        <v>23753</v>
      </c>
      <c r="AV2660" s="25">
        <v>0</v>
      </c>
      <c r="AW2660" s="25">
        <v>21750</v>
      </c>
      <c r="AX2660" s="25">
        <v>23753</v>
      </c>
      <c r="AY2660" s="25">
        <v>2003</v>
      </c>
    </row>
    <row r="2661" spans="2:51" hidden="1">
      <c r="B2661" s="5" t="s">
        <v>551</v>
      </c>
      <c r="C2661" s="2" t="s">
        <v>552</v>
      </c>
      <c r="D2661" s="2"/>
      <c r="E2661" s="2" t="s">
        <v>9039</v>
      </c>
      <c r="F2661" s="2" t="s">
        <v>88</v>
      </c>
      <c r="G2661" s="3">
        <v>46263</v>
      </c>
      <c r="H2661" s="2" t="s">
        <v>11028</v>
      </c>
      <c r="I2661" s="3">
        <v>46263</v>
      </c>
      <c r="J2661" s="2" t="s">
        <v>11029</v>
      </c>
      <c r="K2661" s="2"/>
      <c r="L2661" s="2"/>
      <c r="M2661" s="2" t="s">
        <v>90</v>
      </c>
      <c r="N2661" s="3"/>
      <c r="O2661" s="2"/>
      <c r="P2661" s="2"/>
      <c r="Q2661" s="2" t="s">
        <v>834</v>
      </c>
      <c r="R2661" s="2" t="s">
        <v>834</v>
      </c>
      <c r="S2661" s="2"/>
      <c r="T2661" s="3"/>
      <c r="U2661" s="2"/>
      <c r="V2661" s="2"/>
      <c r="W2661" s="2" t="s">
        <v>1896</v>
      </c>
      <c r="X2661" s="2" t="s">
        <v>91</v>
      </c>
      <c r="Y2661" s="2" t="s">
        <v>1897</v>
      </c>
      <c r="Z2661" s="2" t="s">
        <v>92</v>
      </c>
      <c r="AA2661" s="2" t="s">
        <v>90</v>
      </c>
      <c r="AB2661" s="2"/>
      <c r="AC2661" s="2" t="s">
        <v>114</v>
      </c>
      <c r="AD2661" s="2">
        <v>1</v>
      </c>
      <c r="AE2661" s="2" t="s">
        <v>321</v>
      </c>
      <c r="AF2661" s="2" t="s">
        <v>322</v>
      </c>
      <c r="AG2661" s="2" t="s">
        <v>322</v>
      </c>
      <c r="AH2661" s="2" t="s">
        <v>323</v>
      </c>
      <c r="AI2661" s="2"/>
      <c r="AJ2661" s="2" t="s">
        <v>134</v>
      </c>
      <c r="AK2661" s="2" t="s">
        <v>10</v>
      </c>
      <c r="AL2661" s="2" t="s">
        <v>10</v>
      </c>
      <c r="AM2661" s="2" t="s">
        <v>135</v>
      </c>
      <c r="AN2661" s="2" t="s">
        <v>11030</v>
      </c>
      <c r="AO2661" s="22">
        <v>0</v>
      </c>
      <c r="AP2661" s="22">
        <v>0</v>
      </c>
      <c r="AQ2661" s="22">
        <v>0</v>
      </c>
      <c r="AR2661" s="22">
        <v>0</v>
      </c>
      <c r="AS2661" s="25">
        <v>82000</v>
      </c>
      <c r="AT2661" s="25">
        <v>0</v>
      </c>
      <c r="AU2661" s="25">
        <v>82099.63</v>
      </c>
      <c r="AV2661" s="25">
        <v>0</v>
      </c>
      <c r="AW2661" s="25">
        <v>82000</v>
      </c>
      <c r="AX2661" s="25">
        <v>82099.63</v>
      </c>
      <c r="AY2661" s="25">
        <v>99.63</v>
      </c>
    </row>
    <row r="2662" spans="2:51" hidden="1">
      <c r="B2662" s="5" t="s">
        <v>551</v>
      </c>
      <c r="C2662" s="2" t="s">
        <v>552</v>
      </c>
      <c r="D2662" s="2"/>
      <c r="E2662" s="2" t="s">
        <v>9039</v>
      </c>
      <c r="F2662" s="2" t="s">
        <v>88</v>
      </c>
      <c r="G2662" s="3">
        <v>46263</v>
      </c>
      <c r="H2662" s="2" t="s">
        <v>11031</v>
      </c>
      <c r="I2662" s="3">
        <v>46263</v>
      </c>
      <c r="J2662" s="2" t="s">
        <v>11032</v>
      </c>
      <c r="K2662" s="2"/>
      <c r="L2662" s="2"/>
      <c r="M2662" s="2" t="s">
        <v>90</v>
      </c>
      <c r="N2662" s="3"/>
      <c r="O2662" s="2"/>
      <c r="P2662" s="2"/>
      <c r="Q2662" s="2" t="s">
        <v>834</v>
      </c>
      <c r="R2662" s="2" t="s">
        <v>834</v>
      </c>
      <c r="S2662" s="2"/>
      <c r="T2662" s="3"/>
      <c r="U2662" s="2"/>
      <c r="V2662" s="2"/>
      <c r="W2662" s="2" t="s">
        <v>11033</v>
      </c>
      <c r="X2662" s="2" t="s">
        <v>91</v>
      </c>
      <c r="Y2662" s="2" t="s">
        <v>9895</v>
      </c>
      <c r="Z2662" s="2" t="s">
        <v>92</v>
      </c>
      <c r="AA2662" s="2" t="s">
        <v>90</v>
      </c>
      <c r="AB2662" s="2"/>
      <c r="AC2662" s="2" t="s">
        <v>114</v>
      </c>
      <c r="AD2662" s="2">
        <v>1</v>
      </c>
      <c r="AE2662" s="2" t="s">
        <v>321</v>
      </c>
      <c r="AF2662" s="2" t="s">
        <v>322</v>
      </c>
      <c r="AG2662" s="2" t="s">
        <v>322</v>
      </c>
      <c r="AH2662" s="2" t="s">
        <v>323</v>
      </c>
      <c r="AI2662" s="2"/>
      <c r="AJ2662" s="2" t="s">
        <v>183</v>
      </c>
      <c r="AK2662" s="2" t="s">
        <v>184</v>
      </c>
      <c r="AL2662" s="2" t="s">
        <v>184</v>
      </c>
      <c r="AM2662" s="2" t="s">
        <v>185</v>
      </c>
      <c r="AN2662" s="2" t="s">
        <v>963</v>
      </c>
      <c r="AO2662" s="22">
        <v>0</v>
      </c>
      <c r="AP2662" s="22">
        <v>0</v>
      </c>
      <c r="AQ2662" s="22">
        <v>0</v>
      </c>
      <c r="AR2662" s="22">
        <v>0</v>
      </c>
      <c r="AS2662" s="25">
        <v>18000</v>
      </c>
      <c r="AT2662" s="25">
        <v>0</v>
      </c>
      <c r="AU2662" s="25">
        <v>15967.31</v>
      </c>
      <c r="AV2662" s="25">
        <v>0</v>
      </c>
      <c r="AW2662" s="25">
        <v>18000</v>
      </c>
      <c r="AX2662" s="25">
        <v>15967.31</v>
      </c>
      <c r="AY2662" s="25">
        <v>-2032.69</v>
      </c>
    </row>
    <row r="2663" spans="2:51" hidden="1">
      <c r="B2663" s="5" t="s">
        <v>551</v>
      </c>
      <c r="C2663" s="2" t="s">
        <v>552</v>
      </c>
      <c r="D2663" s="2"/>
      <c r="E2663" s="2" t="s">
        <v>9039</v>
      </c>
      <c r="F2663" s="2" t="s">
        <v>88</v>
      </c>
      <c r="G2663" s="3">
        <v>46263</v>
      </c>
      <c r="H2663" s="2" t="s">
        <v>11034</v>
      </c>
      <c r="I2663" s="3">
        <v>46263</v>
      </c>
      <c r="J2663" s="2" t="s">
        <v>11035</v>
      </c>
      <c r="K2663" s="2"/>
      <c r="L2663" s="2"/>
      <c r="M2663" s="2" t="s">
        <v>90</v>
      </c>
      <c r="N2663" s="3"/>
      <c r="O2663" s="2"/>
      <c r="P2663" s="2"/>
      <c r="Q2663" s="2" t="s">
        <v>834</v>
      </c>
      <c r="R2663" s="2" t="s">
        <v>834</v>
      </c>
      <c r="S2663" s="2"/>
      <c r="T2663" s="3"/>
      <c r="U2663" s="2"/>
      <c r="V2663" s="2"/>
      <c r="W2663" s="2" t="s">
        <v>1138</v>
      </c>
      <c r="X2663" s="2" t="s">
        <v>91</v>
      </c>
      <c r="Y2663" s="2" t="s">
        <v>1228</v>
      </c>
      <c r="Z2663" s="2" t="s">
        <v>92</v>
      </c>
      <c r="AA2663" s="2" t="s">
        <v>90</v>
      </c>
      <c r="AB2663" s="2"/>
      <c r="AC2663" s="2" t="s">
        <v>114</v>
      </c>
      <c r="AD2663" s="2">
        <v>1</v>
      </c>
      <c r="AE2663" s="2" t="s">
        <v>321</v>
      </c>
      <c r="AF2663" s="2" t="s">
        <v>322</v>
      </c>
      <c r="AG2663" s="2" t="s">
        <v>322</v>
      </c>
      <c r="AH2663" s="2" t="s">
        <v>323</v>
      </c>
      <c r="AI2663" s="2"/>
      <c r="AJ2663" s="2" t="s">
        <v>183</v>
      </c>
      <c r="AK2663" s="2" t="s">
        <v>184</v>
      </c>
      <c r="AL2663" s="2" t="s">
        <v>184</v>
      </c>
      <c r="AM2663" s="2" t="s">
        <v>185</v>
      </c>
      <c r="AN2663" s="2" t="s">
        <v>963</v>
      </c>
      <c r="AO2663" s="22">
        <v>0</v>
      </c>
      <c r="AP2663" s="22">
        <v>0</v>
      </c>
      <c r="AQ2663" s="22">
        <v>0</v>
      </c>
      <c r="AR2663" s="22">
        <v>0</v>
      </c>
      <c r="AS2663" s="25">
        <v>24000</v>
      </c>
      <c r="AT2663" s="25">
        <v>0</v>
      </c>
      <c r="AU2663" s="25">
        <v>25531.97</v>
      </c>
      <c r="AV2663" s="25">
        <v>0</v>
      </c>
      <c r="AW2663" s="25">
        <v>24000</v>
      </c>
      <c r="AX2663" s="25">
        <v>25531.97</v>
      </c>
      <c r="AY2663" s="25">
        <v>1531.97</v>
      </c>
    </row>
    <row r="2664" spans="2:51" hidden="1">
      <c r="B2664" s="5" t="s">
        <v>551</v>
      </c>
      <c r="C2664" s="2" t="s">
        <v>552</v>
      </c>
      <c r="D2664" s="2"/>
      <c r="E2664" s="2"/>
      <c r="F2664" s="2" t="s">
        <v>88</v>
      </c>
      <c r="G2664" s="3">
        <v>46263</v>
      </c>
      <c r="H2664" s="2" t="s">
        <v>11036</v>
      </c>
      <c r="I2664" s="3">
        <v>46263</v>
      </c>
      <c r="J2664" s="2" t="s">
        <v>11037</v>
      </c>
      <c r="K2664" s="2"/>
      <c r="L2664" s="2"/>
      <c r="M2664" s="2" t="s">
        <v>90</v>
      </c>
      <c r="N2664" s="3"/>
      <c r="O2664" s="2"/>
      <c r="P2664" s="2"/>
      <c r="Q2664" s="2" t="s">
        <v>553</v>
      </c>
      <c r="R2664" s="2" t="s">
        <v>553</v>
      </c>
      <c r="S2664" s="2"/>
      <c r="T2664" s="3"/>
      <c r="U2664" s="2"/>
      <c r="V2664" s="2"/>
      <c r="W2664" s="2" t="s">
        <v>11038</v>
      </c>
      <c r="X2664" s="2" t="s">
        <v>91</v>
      </c>
      <c r="Y2664" s="2" t="s">
        <v>11039</v>
      </c>
      <c r="Z2664" s="2" t="s">
        <v>92</v>
      </c>
      <c r="AA2664" s="2" t="s">
        <v>90</v>
      </c>
      <c r="AB2664" s="2"/>
      <c r="AC2664" s="2" t="s">
        <v>114</v>
      </c>
      <c r="AD2664" s="2">
        <v>1</v>
      </c>
      <c r="AE2664" s="2" t="s">
        <v>554</v>
      </c>
      <c r="AF2664" s="2" t="s">
        <v>555</v>
      </c>
      <c r="AG2664" s="2" t="s">
        <v>322</v>
      </c>
      <c r="AH2664" s="2" t="s">
        <v>556</v>
      </c>
      <c r="AI2664" s="2" t="s">
        <v>557</v>
      </c>
      <c r="AJ2664" s="2" t="s">
        <v>232</v>
      </c>
      <c r="AK2664" s="2" t="s">
        <v>5</v>
      </c>
      <c r="AL2664" s="2" t="s">
        <v>5</v>
      </c>
      <c r="AM2664" s="2" t="s">
        <v>178</v>
      </c>
      <c r="AN2664" s="2" t="s">
        <v>911</v>
      </c>
      <c r="AO2664" s="22">
        <v>0</v>
      </c>
      <c r="AP2664" s="22">
        <v>0</v>
      </c>
      <c r="AQ2664" s="22">
        <v>0</v>
      </c>
      <c r="AR2664" s="22">
        <v>0</v>
      </c>
      <c r="AS2664" s="25">
        <v>27000</v>
      </c>
      <c r="AT2664" s="25">
        <v>0</v>
      </c>
      <c r="AU2664" s="25">
        <v>27700</v>
      </c>
      <c r="AV2664" s="25">
        <v>0</v>
      </c>
      <c r="AW2664" s="25">
        <v>27000</v>
      </c>
      <c r="AX2664" s="25">
        <v>27700</v>
      </c>
      <c r="AY2664" s="25">
        <v>700</v>
      </c>
    </row>
    <row r="2665" spans="2:51" hidden="1">
      <c r="B2665" s="5" t="s">
        <v>19</v>
      </c>
      <c r="C2665" s="2" t="s">
        <v>112</v>
      </c>
      <c r="D2665" s="2" t="s">
        <v>100</v>
      </c>
      <c r="E2665" s="2"/>
      <c r="F2665" s="2"/>
      <c r="G2665" s="3">
        <v>46263</v>
      </c>
      <c r="H2665" s="2" t="s">
        <v>11040</v>
      </c>
      <c r="I2665" s="3">
        <v>46263</v>
      </c>
      <c r="J2665" s="2" t="s">
        <v>11041</v>
      </c>
      <c r="K2665" s="2"/>
      <c r="L2665" s="2"/>
      <c r="M2665" s="2" t="s">
        <v>90</v>
      </c>
      <c r="N2665" s="3"/>
      <c r="O2665" s="2"/>
      <c r="P2665" s="2"/>
      <c r="Q2665" s="2" t="s">
        <v>25</v>
      </c>
      <c r="R2665" s="2" t="s">
        <v>25</v>
      </c>
      <c r="S2665" s="2"/>
      <c r="T2665" s="3">
        <v>46263</v>
      </c>
      <c r="U2665" s="2" t="s">
        <v>11042</v>
      </c>
      <c r="V2665" s="2"/>
      <c r="W2665" s="2" t="s">
        <v>292</v>
      </c>
      <c r="X2665" s="2" t="s">
        <v>113</v>
      </c>
      <c r="Y2665" s="2" t="s">
        <v>656</v>
      </c>
      <c r="Z2665" s="2" t="s">
        <v>92</v>
      </c>
      <c r="AA2665" s="2" t="s">
        <v>90</v>
      </c>
      <c r="AB2665" s="2"/>
      <c r="AC2665" s="2" t="s">
        <v>114</v>
      </c>
      <c r="AD2665" s="2">
        <v>1</v>
      </c>
      <c r="AE2665" s="2" t="s">
        <v>125</v>
      </c>
      <c r="AF2665" s="2" t="s">
        <v>125</v>
      </c>
      <c r="AG2665" s="2" t="s">
        <v>126</v>
      </c>
      <c r="AH2665" s="2" t="s">
        <v>127</v>
      </c>
      <c r="AI2665" s="2"/>
      <c r="AJ2665" s="2" t="s">
        <v>575</v>
      </c>
      <c r="AK2665" s="2" t="s">
        <v>576</v>
      </c>
      <c r="AL2665" s="2" t="s">
        <v>576</v>
      </c>
      <c r="AM2665" s="2" t="s">
        <v>577</v>
      </c>
      <c r="AN2665" s="2"/>
      <c r="AO2665" s="22">
        <v>0</v>
      </c>
      <c r="AP2665" s="22">
        <v>0</v>
      </c>
      <c r="AQ2665" s="22">
        <v>0</v>
      </c>
      <c r="AR2665" s="22">
        <v>0</v>
      </c>
      <c r="AS2665" s="25">
        <v>28000</v>
      </c>
      <c r="AT2665" s="25">
        <v>0</v>
      </c>
      <c r="AU2665" s="25">
        <v>30279</v>
      </c>
      <c r="AV2665" s="25">
        <v>0</v>
      </c>
      <c r="AW2665" s="25">
        <v>28000</v>
      </c>
      <c r="AX2665" s="25">
        <v>30279</v>
      </c>
      <c r="AY2665" s="25">
        <v>2279</v>
      </c>
    </row>
    <row r="2666" spans="2:51" hidden="1">
      <c r="B2666" s="5" t="s">
        <v>19</v>
      </c>
      <c r="C2666" s="2" t="s">
        <v>112</v>
      </c>
      <c r="D2666" s="2" t="s">
        <v>100</v>
      </c>
      <c r="E2666" s="2"/>
      <c r="F2666" s="2"/>
      <c r="G2666" s="3">
        <v>46263</v>
      </c>
      <c r="H2666" s="2" t="s">
        <v>11043</v>
      </c>
      <c r="I2666" s="3">
        <v>46263</v>
      </c>
      <c r="J2666" s="2" t="s">
        <v>11044</v>
      </c>
      <c r="K2666" s="2"/>
      <c r="L2666" s="2"/>
      <c r="M2666" s="2" t="s">
        <v>90</v>
      </c>
      <c r="N2666" s="3"/>
      <c r="O2666" s="2"/>
      <c r="P2666" s="2"/>
      <c r="Q2666" s="2" t="s">
        <v>23</v>
      </c>
      <c r="R2666" s="2" t="s">
        <v>23</v>
      </c>
      <c r="S2666" s="2"/>
      <c r="T2666" s="3">
        <v>46263</v>
      </c>
      <c r="U2666" s="2" t="s">
        <v>11045</v>
      </c>
      <c r="V2666" s="2"/>
      <c r="W2666" s="2" t="s">
        <v>11046</v>
      </c>
      <c r="X2666" s="2" t="s">
        <v>113</v>
      </c>
      <c r="Y2666" s="2" t="s">
        <v>11047</v>
      </c>
      <c r="Z2666" s="2" t="s">
        <v>92</v>
      </c>
      <c r="AA2666" s="2" t="s">
        <v>90</v>
      </c>
      <c r="AB2666" s="2"/>
      <c r="AC2666" s="2" t="s">
        <v>114</v>
      </c>
      <c r="AD2666" s="2">
        <v>1</v>
      </c>
      <c r="AE2666" s="2" t="s">
        <v>216</v>
      </c>
      <c r="AF2666" s="2" t="s">
        <v>216</v>
      </c>
      <c r="AG2666" s="2" t="s">
        <v>103</v>
      </c>
      <c r="AH2666" s="2"/>
      <c r="AI2666" s="2"/>
      <c r="AJ2666" s="2" t="s">
        <v>97</v>
      </c>
      <c r="AK2666" s="2" t="s">
        <v>14</v>
      </c>
      <c r="AL2666" s="2" t="s">
        <v>14</v>
      </c>
      <c r="AM2666" s="2" t="s">
        <v>98</v>
      </c>
      <c r="AN2666" s="2" t="s">
        <v>11048</v>
      </c>
      <c r="AO2666" s="22">
        <v>0</v>
      </c>
      <c r="AP2666" s="22">
        <v>0</v>
      </c>
      <c r="AQ2666" s="22">
        <v>0</v>
      </c>
      <c r="AR2666" s="22">
        <v>0</v>
      </c>
      <c r="AS2666" s="25">
        <v>25000</v>
      </c>
      <c r="AT2666" s="25">
        <v>0</v>
      </c>
      <c r="AU2666" s="25">
        <v>33237</v>
      </c>
      <c r="AV2666" s="25">
        <v>0</v>
      </c>
      <c r="AW2666" s="25">
        <v>25000</v>
      </c>
      <c r="AX2666" s="25">
        <v>33237</v>
      </c>
      <c r="AY2666" s="25">
        <v>8237</v>
      </c>
    </row>
    <row r="2667" spans="2:51" hidden="1">
      <c r="B2667" s="5" t="s">
        <v>19</v>
      </c>
      <c r="C2667" s="2" t="s">
        <v>112</v>
      </c>
      <c r="D2667" s="2" t="s">
        <v>100</v>
      </c>
      <c r="E2667" s="2"/>
      <c r="F2667" s="2"/>
      <c r="G2667" s="3">
        <v>46263</v>
      </c>
      <c r="H2667" s="2" t="s">
        <v>11049</v>
      </c>
      <c r="I2667" s="3">
        <v>46263</v>
      </c>
      <c r="J2667" s="2" t="s">
        <v>11050</v>
      </c>
      <c r="K2667" s="2"/>
      <c r="L2667" s="2"/>
      <c r="M2667" s="2" t="s">
        <v>90</v>
      </c>
      <c r="N2667" s="3"/>
      <c r="O2667" s="2"/>
      <c r="P2667" s="2"/>
      <c r="Q2667" s="2" t="s">
        <v>25</v>
      </c>
      <c r="R2667" s="2" t="s">
        <v>25</v>
      </c>
      <c r="S2667" s="2"/>
      <c r="T2667" s="3">
        <v>46263</v>
      </c>
      <c r="U2667" s="2" t="s">
        <v>11051</v>
      </c>
      <c r="V2667" s="2"/>
      <c r="W2667" s="2" t="s">
        <v>11052</v>
      </c>
      <c r="X2667" s="2" t="s">
        <v>113</v>
      </c>
      <c r="Y2667" s="2" t="s">
        <v>11053</v>
      </c>
      <c r="Z2667" s="2" t="s">
        <v>92</v>
      </c>
      <c r="AA2667" s="2" t="s">
        <v>90</v>
      </c>
      <c r="AB2667" s="2"/>
      <c r="AC2667" s="2" t="s">
        <v>114</v>
      </c>
      <c r="AD2667" s="2">
        <v>1</v>
      </c>
      <c r="AE2667" s="2" t="s">
        <v>125</v>
      </c>
      <c r="AF2667" s="2" t="s">
        <v>125</v>
      </c>
      <c r="AG2667" s="2" t="s">
        <v>126</v>
      </c>
      <c r="AH2667" s="2" t="s">
        <v>127</v>
      </c>
      <c r="AI2667" s="2"/>
      <c r="AJ2667" s="2" t="s">
        <v>329</v>
      </c>
      <c r="AK2667" s="2" t="s">
        <v>329</v>
      </c>
      <c r="AL2667" s="2" t="s">
        <v>103</v>
      </c>
      <c r="AM2667" s="2"/>
      <c r="AN2667" s="2"/>
      <c r="AO2667" s="22">
        <v>0</v>
      </c>
      <c r="AP2667" s="22">
        <v>0</v>
      </c>
      <c r="AQ2667" s="22">
        <v>0</v>
      </c>
      <c r="AR2667" s="22">
        <v>0</v>
      </c>
      <c r="AS2667" s="25">
        <v>10000</v>
      </c>
      <c r="AT2667" s="25">
        <v>0</v>
      </c>
      <c r="AU2667" s="25">
        <v>11436</v>
      </c>
      <c r="AV2667" s="25">
        <v>0</v>
      </c>
      <c r="AW2667" s="25">
        <v>10000</v>
      </c>
      <c r="AX2667" s="25">
        <v>11436</v>
      </c>
      <c r="AY2667" s="25">
        <v>1436</v>
      </c>
    </row>
    <row r="2668" spans="2:51" hidden="1">
      <c r="B2668" s="5" t="s">
        <v>19</v>
      </c>
      <c r="C2668" s="2" t="s">
        <v>112</v>
      </c>
      <c r="D2668" s="2" t="s">
        <v>100</v>
      </c>
      <c r="E2668" s="2"/>
      <c r="F2668" s="2"/>
      <c r="G2668" s="3">
        <v>46263</v>
      </c>
      <c r="H2668" s="2" t="s">
        <v>11054</v>
      </c>
      <c r="I2668" s="3">
        <v>46263</v>
      </c>
      <c r="J2668" s="2" t="s">
        <v>11055</v>
      </c>
      <c r="K2668" s="2"/>
      <c r="L2668" s="2"/>
      <c r="M2668" s="2" t="s">
        <v>90</v>
      </c>
      <c r="N2668" s="3"/>
      <c r="O2668" s="2"/>
      <c r="P2668" s="2"/>
      <c r="Q2668" s="2" t="s">
        <v>25</v>
      </c>
      <c r="R2668" s="2" t="s">
        <v>25</v>
      </c>
      <c r="S2668" s="2"/>
      <c r="T2668" s="3">
        <v>46263</v>
      </c>
      <c r="U2668" s="2" t="s">
        <v>11056</v>
      </c>
      <c r="V2668" s="2"/>
      <c r="W2668" s="2" t="s">
        <v>11057</v>
      </c>
      <c r="X2668" s="2" t="s">
        <v>113</v>
      </c>
      <c r="Y2668" s="2" t="s">
        <v>11058</v>
      </c>
      <c r="Z2668" s="2" t="s">
        <v>92</v>
      </c>
      <c r="AA2668" s="2" t="s">
        <v>90</v>
      </c>
      <c r="AB2668" s="2"/>
      <c r="AC2668" s="2" t="s">
        <v>114</v>
      </c>
      <c r="AD2668" s="2">
        <v>1</v>
      </c>
      <c r="AE2668" s="2" t="s">
        <v>125</v>
      </c>
      <c r="AF2668" s="2" t="s">
        <v>125</v>
      </c>
      <c r="AG2668" s="2" t="s">
        <v>126</v>
      </c>
      <c r="AH2668" s="2" t="s">
        <v>127</v>
      </c>
      <c r="AI2668" s="2"/>
      <c r="AJ2668" s="2" t="s">
        <v>225</v>
      </c>
      <c r="AK2668" s="2" t="s">
        <v>226</v>
      </c>
      <c r="AL2668" s="2" t="s">
        <v>226</v>
      </c>
      <c r="AM2668" s="2" t="s">
        <v>227</v>
      </c>
      <c r="AN2668" s="2"/>
      <c r="AO2668" s="22">
        <v>0</v>
      </c>
      <c r="AP2668" s="22">
        <v>0</v>
      </c>
      <c r="AQ2668" s="22">
        <v>0</v>
      </c>
      <c r="AR2668" s="22">
        <v>0</v>
      </c>
      <c r="AS2668" s="25">
        <v>48000</v>
      </c>
      <c r="AT2668" s="25">
        <v>0</v>
      </c>
      <c r="AU2668" s="25">
        <v>62986</v>
      </c>
      <c r="AV2668" s="25">
        <v>0</v>
      </c>
      <c r="AW2668" s="25">
        <v>48000</v>
      </c>
      <c r="AX2668" s="25">
        <v>62986</v>
      </c>
      <c r="AY2668" s="25">
        <v>14986</v>
      </c>
    </row>
    <row r="2669" spans="2:51" hidden="1">
      <c r="B2669" s="5" t="s">
        <v>19</v>
      </c>
      <c r="C2669" s="2" t="s">
        <v>131</v>
      </c>
      <c r="D2669" s="2"/>
      <c r="E2669" s="2"/>
      <c r="F2669" s="2" t="s">
        <v>126</v>
      </c>
      <c r="G2669" s="3">
        <v>46263</v>
      </c>
      <c r="H2669" s="2" t="s">
        <v>11059</v>
      </c>
      <c r="I2669" s="3">
        <v>46263</v>
      </c>
      <c r="J2669" s="2" t="s">
        <v>11060</v>
      </c>
      <c r="K2669" s="2" t="s">
        <v>126</v>
      </c>
      <c r="L2669" s="2"/>
      <c r="M2669" s="2" t="s">
        <v>90</v>
      </c>
      <c r="N2669" s="3">
        <v>46263</v>
      </c>
      <c r="O2669" s="2"/>
      <c r="P2669" s="2"/>
      <c r="Q2669" s="2" t="s">
        <v>25</v>
      </c>
      <c r="R2669" s="2" t="s">
        <v>25</v>
      </c>
      <c r="S2669" s="2"/>
      <c r="T2669" s="3"/>
      <c r="U2669" s="2"/>
      <c r="V2669" s="2"/>
      <c r="W2669" s="2" t="s">
        <v>11061</v>
      </c>
      <c r="X2669" s="2" t="s">
        <v>113</v>
      </c>
      <c r="Y2669" s="2" t="s">
        <v>11062</v>
      </c>
      <c r="Z2669" s="2" t="s">
        <v>92</v>
      </c>
      <c r="AA2669" s="2" t="s">
        <v>90</v>
      </c>
      <c r="AB2669" s="2"/>
      <c r="AC2669" s="2" t="s">
        <v>114</v>
      </c>
      <c r="AD2669" s="2"/>
      <c r="AE2669" s="2" t="s">
        <v>171</v>
      </c>
      <c r="AF2669" s="2" t="s">
        <v>125</v>
      </c>
      <c r="AG2669" s="2" t="s">
        <v>126</v>
      </c>
      <c r="AH2669" s="2" t="s">
        <v>127</v>
      </c>
      <c r="AI2669" s="2"/>
      <c r="AJ2669" s="2" t="s">
        <v>306</v>
      </c>
      <c r="AK2669" s="2" t="s">
        <v>167</v>
      </c>
      <c r="AL2669" s="2" t="s">
        <v>167</v>
      </c>
      <c r="AM2669" s="2" t="s">
        <v>307</v>
      </c>
      <c r="AN2669" s="2" t="s">
        <v>402</v>
      </c>
      <c r="AO2669" s="22">
        <v>0</v>
      </c>
      <c r="AP2669" s="22">
        <v>0</v>
      </c>
      <c r="AQ2669" s="22">
        <v>1</v>
      </c>
      <c r="AR2669" s="22"/>
      <c r="AS2669" s="25">
        <v>71253</v>
      </c>
      <c r="AT2669" s="25">
        <v>0</v>
      </c>
      <c r="AU2669" s="25">
        <v>80092</v>
      </c>
      <c r="AV2669" s="25">
        <v>0</v>
      </c>
      <c r="AW2669" s="25">
        <v>71253</v>
      </c>
      <c r="AX2669" s="25">
        <v>80092</v>
      </c>
      <c r="AY2669" s="25">
        <v>8839</v>
      </c>
    </row>
    <row r="2670" spans="2:51" hidden="1">
      <c r="B2670" s="5" t="s">
        <v>19</v>
      </c>
      <c r="C2670" s="2" t="s">
        <v>131</v>
      </c>
      <c r="D2670" s="2"/>
      <c r="E2670" s="2"/>
      <c r="F2670" s="2" t="s">
        <v>126</v>
      </c>
      <c r="G2670" s="3">
        <v>46263</v>
      </c>
      <c r="H2670" s="2" t="s">
        <v>11063</v>
      </c>
      <c r="I2670" s="3">
        <v>46263</v>
      </c>
      <c r="J2670" s="2" t="s">
        <v>11064</v>
      </c>
      <c r="K2670" s="2" t="s">
        <v>126</v>
      </c>
      <c r="L2670" s="2"/>
      <c r="M2670" s="2" t="s">
        <v>90</v>
      </c>
      <c r="N2670" s="3">
        <v>46263</v>
      </c>
      <c r="O2670" s="2"/>
      <c r="P2670" s="2"/>
      <c r="Q2670" s="2" t="s">
        <v>25</v>
      </c>
      <c r="R2670" s="2" t="s">
        <v>25</v>
      </c>
      <c r="S2670" s="2"/>
      <c r="T2670" s="3"/>
      <c r="U2670" s="2"/>
      <c r="V2670" s="2"/>
      <c r="W2670" s="2" t="s">
        <v>11065</v>
      </c>
      <c r="X2670" s="2" t="s">
        <v>113</v>
      </c>
      <c r="Y2670" s="2" t="s">
        <v>170</v>
      </c>
      <c r="Z2670" s="2" t="s">
        <v>92</v>
      </c>
      <c r="AA2670" s="2" t="s">
        <v>90</v>
      </c>
      <c r="AB2670" s="2"/>
      <c r="AC2670" s="2" t="s">
        <v>114</v>
      </c>
      <c r="AD2670" s="2"/>
      <c r="AE2670" s="2" t="s">
        <v>171</v>
      </c>
      <c r="AF2670" s="2" t="s">
        <v>125</v>
      </c>
      <c r="AG2670" s="2" t="s">
        <v>126</v>
      </c>
      <c r="AH2670" s="2" t="s">
        <v>127</v>
      </c>
      <c r="AI2670" s="2"/>
      <c r="AJ2670" s="2" t="s">
        <v>140</v>
      </c>
      <c r="AK2670" s="2" t="s">
        <v>141</v>
      </c>
      <c r="AL2670" s="2" t="s">
        <v>141</v>
      </c>
      <c r="AM2670" s="2" t="s">
        <v>142</v>
      </c>
      <c r="AN2670" s="2" t="s">
        <v>669</v>
      </c>
      <c r="AO2670" s="22">
        <v>0</v>
      </c>
      <c r="AP2670" s="22">
        <v>0</v>
      </c>
      <c r="AQ2670" s="22">
        <v>1</v>
      </c>
      <c r="AR2670" s="22"/>
      <c r="AS2670" s="25">
        <v>32229</v>
      </c>
      <c r="AT2670" s="25">
        <v>0</v>
      </c>
      <c r="AU2670" s="25">
        <v>37490</v>
      </c>
      <c r="AV2670" s="25">
        <v>0</v>
      </c>
      <c r="AW2670" s="25">
        <v>32229</v>
      </c>
      <c r="AX2670" s="25">
        <v>37490</v>
      </c>
      <c r="AY2670" s="25">
        <v>5261</v>
      </c>
    </row>
    <row r="2671" spans="2:51" hidden="1">
      <c r="B2671" s="5" t="s">
        <v>19</v>
      </c>
      <c r="C2671" s="2" t="s">
        <v>131</v>
      </c>
      <c r="D2671" s="2"/>
      <c r="E2671" s="2"/>
      <c r="F2671" s="2" t="s">
        <v>126</v>
      </c>
      <c r="G2671" s="3">
        <v>46263</v>
      </c>
      <c r="H2671" s="2" t="s">
        <v>11066</v>
      </c>
      <c r="I2671" s="3">
        <v>46263</v>
      </c>
      <c r="J2671" s="2" t="s">
        <v>11067</v>
      </c>
      <c r="K2671" s="2" t="s">
        <v>126</v>
      </c>
      <c r="L2671" s="2"/>
      <c r="M2671" s="2" t="s">
        <v>90</v>
      </c>
      <c r="N2671" s="3">
        <v>46263</v>
      </c>
      <c r="O2671" s="2"/>
      <c r="P2671" s="2"/>
      <c r="Q2671" s="2" t="s">
        <v>25</v>
      </c>
      <c r="R2671" s="2" t="s">
        <v>25</v>
      </c>
      <c r="S2671" s="2"/>
      <c r="T2671" s="3"/>
      <c r="U2671" s="2"/>
      <c r="V2671" s="2"/>
      <c r="W2671" s="2" t="s">
        <v>182</v>
      </c>
      <c r="X2671" s="2" t="s">
        <v>113</v>
      </c>
      <c r="Y2671" s="2" t="s">
        <v>170</v>
      </c>
      <c r="Z2671" s="2" t="s">
        <v>92</v>
      </c>
      <c r="AA2671" s="2" t="s">
        <v>90</v>
      </c>
      <c r="AB2671" s="2"/>
      <c r="AC2671" s="2" t="s">
        <v>114</v>
      </c>
      <c r="AD2671" s="2"/>
      <c r="AE2671" s="2" t="s">
        <v>171</v>
      </c>
      <c r="AF2671" s="2" t="s">
        <v>125</v>
      </c>
      <c r="AG2671" s="2" t="s">
        <v>126</v>
      </c>
      <c r="AH2671" s="2" t="s">
        <v>127</v>
      </c>
      <c r="AI2671" s="2"/>
      <c r="AJ2671" s="2" t="s">
        <v>138</v>
      </c>
      <c r="AK2671" s="2" t="s">
        <v>103</v>
      </c>
      <c r="AL2671" s="2" t="s">
        <v>103</v>
      </c>
      <c r="AM2671" s="2" t="s">
        <v>139</v>
      </c>
      <c r="AN2671" s="2" t="s">
        <v>388</v>
      </c>
      <c r="AO2671" s="22">
        <v>0</v>
      </c>
      <c r="AP2671" s="22">
        <v>0</v>
      </c>
      <c r="AQ2671" s="22">
        <v>1</v>
      </c>
      <c r="AR2671" s="22"/>
      <c r="AS2671" s="25">
        <v>10545</v>
      </c>
      <c r="AT2671" s="25">
        <v>0</v>
      </c>
      <c r="AU2671" s="25">
        <v>12582</v>
      </c>
      <c r="AV2671" s="25">
        <v>0</v>
      </c>
      <c r="AW2671" s="25">
        <v>10545</v>
      </c>
      <c r="AX2671" s="25">
        <v>12582</v>
      </c>
      <c r="AY2671" s="25">
        <v>2037</v>
      </c>
    </row>
    <row r="2672" spans="2:51" hidden="1">
      <c r="B2672" s="5" t="s">
        <v>19</v>
      </c>
      <c r="C2672" s="2" t="s">
        <v>131</v>
      </c>
      <c r="D2672" s="2"/>
      <c r="E2672" s="2"/>
      <c r="F2672" s="2" t="s">
        <v>126</v>
      </c>
      <c r="G2672" s="3">
        <v>46263</v>
      </c>
      <c r="H2672" s="2" t="s">
        <v>11068</v>
      </c>
      <c r="I2672" s="3">
        <v>46263</v>
      </c>
      <c r="J2672" s="2" t="s">
        <v>11069</v>
      </c>
      <c r="K2672" s="2" t="s">
        <v>126</v>
      </c>
      <c r="L2672" s="2"/>
      <c r="M2672" s="2" t="s">
        <v>90</v>
      </c>
      <c r="N2672" s="3">
        <v>46263</v>
      </c>
      <c r="O2672" s="2"/>
      <c r="P2672" s="2"/>
      <c r="Q2672" s="2" t="s">
        <v>25</v>
      </c>
      <c r="R2672" s="2" t="s">
        <v>25</v>
      </c>
      <c r="S2672" s="2"/>
      <c r="T2672" s="3"/>
      <c r="U2672" s="2"/>
      <c r="V2672" s="2"/>
      <c r="W2672" s="2" t="s">
        <v>478</v>
      </c>
      <c r="X2672" s="2" t="s">
        <v>113</v>
      </c>
      <c r="Y2672" s="2" t="s">
        <v>276</v>
      </c>
      <c r="Z2672" s="2" t="s">
        <v>92</v>
      </c>
      <c r="AA2672" s="2" t="s">
        <v>90</v>
      </c>
      <c r="AB2672" s="2"/>
      <c r="AC2672" s="2" t="s">
        <v>114</v>
      </c>
      <c r="AD2672" s="2"/>
      <c r="AE2672" s="2" t="s">
        <v>171</v>
      </c>
      <c r="AF2672" s="2" t="s">
        <v>125</v>
      </c>
      <c r="AG2672" s="2" t="s">
        <v>126</v>
      </c>
      <c r="AH2672" s="2" t="s">
        <v>127</v>
      </c>
      <c r="AI2672" s="2"/>
      <c r="AJ2672" s="2" t="s">
        <v>138</v>
      </c>
      <c r="AK2672" s="2" t="s">
        <v>103</v>
      </c>
      <c r="AL2672" s="2" t="s">
        <v>103</v>
      </c>
      <c r="AM2672" s="2" t="s">
        <v>139</v>
      </c>
      <c r="AN2672" s="2" t="s">
        <v>388</v>
      </c>
      <c r="AO2672" s="22">
        <v>0</v>
      </c>
      <c r="AP2672" s="22">
        <v>0</v>
      </c>
      <c r="AQ2672" s="22">
        <v>1</v>
      </c>
      <c r="AR2672" s="22"/>
      <c r="AS2672" s="25">
        <v>10545</v>
      </c>
      <c r="AT2672" s="25">
        <v>0</v>
      </c>
      <c r="AU2672" s="25">
        <v>12582</v>
      </c>
      <c r="AV2672" s="25">
        <v>0</v>
      </c>
      <c r="AW2672" s="25">
        <v>10545</v>
      </c>
      <c r="AX2672" s="25">
        <v>12582</v>
      </c>
      <c r="AY2672" s="25">
        <v>2037</v>
      </c>
    </row>
    <row r="2673" spans="2:51" hidden="1">
      <c r="B2673" s="5" t="s">
        <v>19</v>
      </c>
      <c r="C2673" s="2" t="s">
        <v>131</v>
      </c>
      <c r="D2673" s="2"/>
      <c r="E2673" s="2"/>
      <c r="F2673" s="2" t="s">
        <v>126</v>
      </c>
      <c r="G2673" s="3">
        <v>46263</v>
      </c>
      <c r="H2673" s="2" t="s">
        <v>11070</v>
      </c>
      <c r="I2673" s="3">
        <v>46263</v>
      </c>
      <c r="J2673" s="2" t="s">
        <v>11071</v>
      </c>
      <c r="K2673" s="2" t="s">
        <v>126</v>
      </c>
      <c r="L2673" s="2"/>
      <c r="M2673" s="2" t="s">
        <v>90</v>
      </c>
      <c r="N2673" s="3">
        <v>46263</v>
      </c>
      <c r="O2673" s="2"/>
      <c r="P2673" s="2"/>
      <c r="Q2673" s="2" t="s">
        <v>25</v>
      </c>
      <c r="R2673" s="2" t="s">
        <v>25</v>
      </c>
      <c r="S2673" s="2"/>
      <c r="T2673" s="3"/>
      <c r="U2673" s="2"/>
      <c r="V2673" s="2"/>
      <c r="W2673" s="2" t="s">
        <v>404</v>
      </c>
      <c r="X2673" s="2" t="s">
        <v>113</v>
      </c>
      <c r="Y2673" s="2" t="s">
        <v>405</v>
      </c>
      <c r="Z2673" s="2" t="s">
        <v>92</v>
      </c>
      <c r="AA2673" s="2" t="s">
        <v>90</v>
      </c>
      <c r="AB2673" s="2"/>
      <c r="AC2673" s="2" t="s">
        <v>114</v>
      </c>
      <c r="AD2673" s="2"/>
      <c r="AE2673" s="2" t="s">
        <v>171</v>
      </c>
      <c r="AF2673" s="2" t="s">
        <v>125</v>
      </c>
      <c r="AG2673" s="2" t="s">
        <v>126</v>
      </c>
      <c r="AH2673" s="2" t="s">
        <v>127</v>
      </c>
      <c r="AI2673" s="2"/>
      <c r="AJ2673" s="2" t="s">
        <v>179</v>
      </c>
      <c r="AK2673" s="2" t="s">
        <v>8</v>
      </c>
      <c r="AL2673" s="2" t="s">
        <v>8</v>
      </c>
      <c r="AM2673" s="2" t="s">
        <v>180</v>
      </c>
      <c r="AN2673" s="2" t="s">
        <v>589</v>
      </c>
      <c r="AO2673" s="22">
        <v>0</v>
      </c>
      <c r="AP2673" s="22">
        <v>0</v>
      </c>
      <c r="AQ2673" s="22">
        <v>1</v>
      </c>
      <c r="AR2673" s="22"/>
      <c r="AS2673" s="25">
        <v>13681</v>
      </c>
      <c r="AT2673" s="25">
        <v>0</v>
      </c>
      <c r="AU2673" s="25">
        <v>14415</v>
      </c>
      <c r="AV2673" s="25">
        <v>0</v>
      </c>
      <c r="AW2673" s="25">
        <v>13681</v>
      </c>
      <c r="AX2673" s="25">
        <v>14415</v>
      </c>
      <c r="AY2673" s="25">
        <v>734</v>
      </c>
    </row>
    <row r="2674" spans="2:51" hidden="1">
      <c r="B2674" s="5" t="s">
        <v>19</v>
      </c>
      <c r="C2674" s="2" t="s">
        <v>131</v>
      </c>
      <c r="D2674" s="2"/>
      <c r="E2674" s="2"/>
      <c r="F2674" s="2" t="s">
        <v>126</v>
      </c>
      <c r="G2674" s="3">
        <v>46263</v>
      </c>
      <c r="H2674" s="2" t="s">
        <v>11072</v>
      </c>
      <c r="I2674" s="3">
        <v>46263</v>
      </c>
      <c r="J2674" s="2" t="s">
        <v>11073</v>
      </c>
      <c r="K2674" s="2" t="s">
        <v>126</v>
      </c>
      <c r="L2674" s="2"/>
      <c r="M2674" s="2" t="s">
        <v>90</v>
      </c>
      <c r="N2674" s="3">
        <v>46263</v>
      </c>
      <c r="O2674" s="2"/>
      <c r="P2674" s="2"/>
      <c r="Q2674" s="2" t="s">
        <v>25</v>
      </c>
      <c r="R2674" s="2" t="s">
        <v>25</v>
      </c>
      <c r="S2674" s="2"/>
      <c r="T2674" s="3"/>
      <c r="U2674" s="2"/>
      <c r="V2674" s="2"/>
      <c r="W2674" s="2" t="s">
        <v>1145</v>
      </c>
      <c r="X2674" s="2" t="s">
        <v>133</v>
      </c>
      <c r="Y2674" s="2" t="s">
        <v>170</v>
      </c>
      <c r="Z2674" s="2" t="s">
        <v>92</v>
      </c>
      <c r="AA2674" s="2" t="s">
        <v>90</v>
      </c>
      <c r="AB2674" s="2"/>
      <c r="AC2674" s="2" t="s">
        <v>114</v>
      </c>
      <c r="AD2674" s="2"/>
      <c r="AE2674" s="2" t="s">
        <v>171</v>
      </c>
      <c r="AF2674" s="2" t="s">
        <v>125</v>
      </c>
      <c r="AG2674" s="2" t="s">
        <v>126</v>
      </c>
      <c r="AH2674" s="2" t="s">
        <v>127</v>
      </c>
      <c r="AI2674" s="2"/>
      <c r="AJ2674" s="2" t="s">
        <v>236</v>
      </c>
      <c r="AK2674" s="2" t="s">
        <v>168</v>
      </c>
      <c r="AL2674" s="2" t="s">
        <v>168</v>
      </c>
      <c r="AM2674" s="2" t="s">
        <v>237</v>
      </c>
      <c r="AN2674" s="2" t="s">
        <v>818</v>
      </c>
      <c r="AO2674" s="22">
        <v>0</v>
      </c>
      <c r="AP2674" s="22">
        <v>0</v>
      </c>
      <c r="AQ2674" s="22">
        <v>1</v>
      </c>
      <c r="AR2674" s="22"/>
      <c r="AS2674" s="25">
        <v>28326</v>
      </c>
      <c r="AT2674" s="25">
        <v>0</v>
      </c>
      <c r="AU2674" s="25">
        <v>32849</v>
      </c>
      <c r="AV2674" s="25">
        <v>0</v>
      </c>
      <c r="AW2674" s="25">
        <v>28326</v>
      </c>
      <c r="AX2674" s="25">
        <v>32849</v>
      </c>
      <c r="AY2674" s="25">
        <v>4523</v>
      </c>
    </row>
    <row r="2675" spans="2:51" hidden="1">
      <c r="B2675" s="5" t="s">
        <v>19</v>
      </c>
      <c r="C2675" s="2" t="s">
        <v>131</v>
      </c>
      <c r="D2675" s="2"/>
      <c r="E2675" s="2"/>
      <c r="F2675" s="2" t="s">
        <v>126</v>
      </c>
      <c r="G2675" s="3">
        <v>46263</v>
      </c>
      <c r="H2675" s="2" t="s">
        <v>11074</v>
      </c>
      <c r="I2675" s="3">
        <v>46263</v>
      </c>
      <c r="J2675" s="2" t="s">
        <v>11075</v>
      </c>
      <c r="K2675" s="2" t="s">
        <v>126</v>
      </c>
      <c r="L2675" s="2"/>
      <c r="M2675" s="2" t="s">
        <v>90</v>
      </c>
      <c r="N2675" s="3">
        <v>46263</v>
      </c>
      <c r="O2675" s="2"/>
      <c r="P2675" s="2"/>
      <c r="Q2675" s="2" t="s">
        <v>25</v>
      </c>
      <c r="R2675" s="2" t="s">
        <v>25</v>
      </c>
      <c r="S2675" s="2"/>
      <c r="T2675" s="3"/>
      <c r="U2675" s="2"/>
      <c r="V2675" s="2"/>
      <c r="W2675" s="2" t="s">
        <v>6185</v>
      </c>
      <c r="X2675" s="2" t="s">
        <v>133</v>
      </c>
      <c r="Y2675" s="2" t="s">
        <v>170</v>
      </c>
      <c r="Z2675" s="2" t="s">
        <v>92</v>
      </c>
      <c r="AA2675" s="2" t="s">
        <v>90</v>
      </c>
      <c r="AB2675" s="2"/>
      <c r="AC2675" s="2" t="s">
        <v>114</v>
      </c>
      <c r="AD2675" s="2"/>
      <c r="AE2675" s="2" t="s">
        <v>171</v>
      </c>
      <c r="AF2675" s="2" t="s">
        <v>125</v>
      </c>
      <c r="AG2675" s="2" t="s">
        <v>126</v>
      </c>
      <c r="AH2675" s="2" t="s">
        <v>127</v>
      </c>
      <c r="AI2675" s="2"/>
      <c r="AJ2675" s="2" t="s">
        <v>233</v>
      </c>
      <c r="AK2675" s="2" t="s">
        <v>16</v>
      </c>
      <c r="AL2675" s="2" t="s">
        <v>16</v>
      </c>
      <c r="AM2675" s="2" t="s">
        <v>234</v>
      </c>
      <c r="AN2675" s="2" t="s">
        <v>502</v>
      </c>
      <c r="AO2675" s="22">
        <v>0</v>
      </c>
      <c r="AP2675" s="22">
        <v>0</v>
      </c>
      <c r="AQ2675" s="22">
        <v>1</v>
      </c>
      <c r="AR2675" s="22"/>
      <c r="AS2675" s="25">
        <v>26791</v>
      </c>
      <c r="AT2675" s="25">
        <v>0</v>
      </c>
      <c r="AU2675" s="25">
        <v>26880</v>
      </c>
      <c r="AV2675" s="25">
        <v>0</v>
      </c>
      <c r="AW2675" s="25">
        <v>26791</v>
      </c>
      <c r="AX2675" s="25">
        <v>26880</v>
      </c>
      <c r="AY2675" s="25">
        <v>89</v>
      </c>
    </row>
    <row r="2676" spans="2:51" hidden="1">
      <c r="B2676" s="5" t="s">
        <v>19</v>
      </c>
      <c r="C2676" s="2" t="s">
        <v>131</v>
      </c>
      <c r="D2676" s="2"/>
      <c r="E2676" s="2"/>
      <c r="F2676" s="2" t="s">
        <v>126</v>
      </c>
      <c r="G2676" s="3">
        <v>46263</v>
      </c>
      <c r="H2676" s="2" t="s">
        <v>11076</v>
      </c>
      <c r="I2676" s="3">
        <v>46263</v>
      </c>
      <c r="J2676" s="2" t="s">
        <v>11077</v>
      </c>
      <c r="K2676" s="2" t="s">
        <v>126</v>
      </c>
      <c r="L2676" s="2"/>
      <c r="M2676" s="2" t="s">
        <v>90</v>
      </c>
      <c r="N2676" s="3">
        <v>46263</v>
      </c>
      <c r="O2676" s="2"/>
      <c r="P2676" s="2"/>
      <c r="Q2676" s="2" t="s">
        <v>25</v>
      </c>
      <c r="R2676" s="2" t="s">
        <v>25</v>
      </c>
      <c r="S2676" s="2"/>
      <c r="T2676" s="3"/>
      <c r="U2676" s="2"/>
      <c r="V2676" s="2"/>
      <c r="W2676" s="2" t="s">
        <v>588</v>
      </c>
      <c r="X2676" s="2" t="s">
        <v>113</v>
      </c>
      <c r="Y2676" s="2" t="s">
        <v>170</v>
      </c>
      <c r="Z2676" s="2" t="s">
        <v>92</v>
      </c>
      <c r="AA2676" s="2" t="s">
        <v>90</v>
      </c>
      <c r="AB2676" s="2"/>
      <c r="AC2676" s="2" t="s">
        <v>114</v>
      </c>
      <c r="AD2676" s="2"/>
      <c r="AE2676" s="2" t="s">
        <v>171</v>
      </c>
      <c r="AF2676" s="2" t="s">
        <v>125</v>
      </c>
      <c r="AG2676" s="2" t="s">
        <v>126</v>
      </c>
      <c r="AH2676" s="2" t="s">
        <v>127</v>
      </c>
      <c r="AI2676" s="2"/>
      <c r="AJ2676" s="2" t="s">
        <v>238</v>
      </c>
      <c r="AK2676" s="2" t="s">
        <v>206</v>
      </c>
      <c r="AL2676" s="2" t="s">
        <v>206</v>
      </c>
      <c r="AM2676" s="2" t="s">
        <v>239</v>
      </c>
      <c r="AN2676" s="2" t="s">
        <v>285</v>
      </c>
      <c r="AO2676" s="22">
        <v>0</v>
      </c>
      <c r="AP2676" s="22">
        <v>0</v>
      </c>
      <c r="AQ2676" s="22">
        <v>1</v>
      </c>
      <c r="AR2676" s="22"/>
      <c r="AS2676" s="25">
        <v>71253</v>
      </c>
      <c r="AT2676" s="25">
        <v>0</v>
      </c>
      <c r="AU2676" s="25">
        <v>80092</v>
      </c>
      <c r="AV2676" s="25">
        <v>0</v>
      </c>
      <c r="AW2676" s="25">
        <v>71253</v>
      </c>
      <c r="AX2676" s="25">
        <v>80092</v>
      </c>
      <c r="AY2676" s="25">
        <v>8839</v>
      </c>
    </row>
    <row r="2677" spans="2:51" hidden="1">
      <c r="B2677" s="5" t="s">
        <v>19</v>
      </c>
      <c r="C2677" s="2" t="s">
        <v>131</v>
      </c>
      <c r="D2677" s="2"/>
      <c r="E2677" s="2"/>
      <c r="F2677" s="2" t="s">
        <v>126</v>
      </c>
      <c r="G2677" s="3">
        <v>46263</v>
      </c>
      <c r="H2677" s="2" t="s">
        <v>11078</v>
      </c>
      <c r="I2677" s="3">
        <v>46263</v>
      </c>
      <c r="J2677" s="2" t="s">
        <v>11079</v>
      </c>
      <c r="K2677" s="2" t="s">
        <v>126</v>
      </c>
      <c r="L2677" s="2"/>
      <c r="M2677" s="2" t="s">
        <v>90</v>
      </c>
      <c r="N2677" s="3">
        <v>46263</v>
      </c>
      <c r="O2677" s="2"/>
      <c r="P2677" s="2"/>
      <c r="Q2677" s="2" t="s">
        <v>25</v>
      </c>
      <c r="R2677" s="2" t="s">
        <v>25</v>
      </c>
      <c r="S2677" s="2"/>
      <c r="T2677" s="3"/>
      <c r="U2677" s="2"/>
      <c r="V2677" s="2"/>
      <c r="W2677" s="2" t="s">
        <v>757</v>
      </c>
      <c r="X2677" s="2" t="s">
        <v>133</v>
      </c>
      <c r="Y2677" s="2" t="s">
        <v>170</v>
      </c>
      <c r="Z2677" s="2" t="s">
        <v>92</v>
      </c>
      <c r="AA2677" s="2" t="s">
        <v>90</v>
      </c>
      <c r="AB2677" s="2"/>
      <c r="AC2677" s="2" t="s">
        <v>114</v>
      </c>
      <c r="AD2677" s="2"/>
      <c r="AE2677" s="2" t="s">
        <v>171</v>
      </c>
      <c r="AF2677" s="2" t="s">
        <v>125</v>
      </c>
      <c r="AG2677" s="2" t="s">
        <v>126</v>
      </c>
      <c r="AH2677" s="2" t="s">
        <v>127</v>
      </c>
      <c r="AI2677" s="2"/>
      <c r="AJ2677" s="2" t="s">
        <v>138</v>
      </c>
      <c r="AK2677" s="2" t="s">
        <v>103</v>
      </c>
      <c r="AL2677" s="2" t="s">
        <v>103</v>
      </c>
      <c r="AM2677" s="2" t="s">
        <v>139</v>
      </c>
      <c r="AN2677" s="2" t="s">
        <v>375</v>
      </c>
      <c r="AO2677" s="22">
        <v>0</v>
      </c>
      <c r="AP2677" s="22">
        <v>0</v>
      </c>
      <c r="AQ2677" s="22">
        <v>1</v>
      </c>
      <c r="AR2677" s="22"/>
      <c r="AS2677" s="25">
        <v>22393</v>
      </c>
      <c r="AT2677" s="25">
        <v>0</v>
      </c>
      <c r="AU2677" s="25">
        <v>22489</v>
      </c>
      <c r="AV2677" s="25">
        <v>0</v>
      </c>
      <c r="AW2677" s="25">
        <v>22393</v>
      </c>
      <c r="AX2677" s="25">
        <v>22489</v>
      </c>
      <c r="AY2677" s="25">
        <v>96</v>
      </c>
    </row>
    <row r="2678" spans="2:51" hidden="1">
      <c r="B2678" s="5" t="s">
        <v>19</v>
      </c>
      <c r="C2678" s="2" t="s">
        <v>131</v>
      </c>
      <c r="D2678" s="2"/>
      <c r="E2678" s="2"/>
      <c r="F2678" s="2" t="s">
        <v>126</v>
      </c>
      <c r="G2678" s="3">
        <v>46263</v>
      </c>
      <c r="H2678" s="2" t="s">
        <v>11080</v>
      </c>
      <c r="I2678" s="3">
        <v>46263</v>
      </c>
      <c r="J2678" s="2" t="s">
        <v>11081</v>
      </c>
      <c r="K2678" s="2" t="s">
        <v>126</v>
      </c>
      <c r="L2678" s="2"/>
      <c r="M2678" s="2" t="s">
        <v>90</v>
      </c>
      <c r="N2678" s="3">
        <v>46263</v>
      </c>
      <c r="O2678" s="2"/>
      <c r="P2678" s="2"/>
      <c r="Q2678" s="2" t="s">
        <v>25</v>
      </c>
      <c r="R2678" s="2" t="s">
        <v>25</v>
      </c>
      <c r="S2678" s="2"/>
      <c r="T2678" s="3"/>
      <c r="U2678" s="2"/>
      <c r="V2678" s="2"/>
      <c r="W2678" s="2" t="s">
        <v>11082</v>
      </c>
      <c r="X2678" s="2" t="s">
        <v>133</v>
      </c>
      <c r="Y2678" s="2" t="s">
        <v>170</v>
      </c>
      <c r="Z2678" s="2" t="s">
        <v>92</v>
      </c>
      <c r="AA2678" s="2" t="s">
        <v>90</v>
      </c>
      <c r="AB2678" s="2"/>
      <c r="AC2678" s="2" t="s">
        <v>114</v>
      </c>
      <c r="AD2678" s="2"/>
      <c r="AE2678" s="2" t="s">
        <v>171</v>
      </c>
      <c r="AF2678" s="2" t="s">
        <v>125</v>
      </c>
      <c r="AG2678" s="2" t="s">
        <v>126</v>
      </c>
      <c r="AH2678" s="2" t="s">
        <v>127</v>
      </c>
      <c r="AI2678" s="2"/>
      <c r="AJ2678" s="2" t="s">
        <v>326</v>
      </c>
      <c r="AK2678" s="2" t="s">
        <v>202</v>
      </c>
      <c r="AL2678" s="2" t="s">
        <v>202</v>
      </c>
      <c r="AM2678" s="2" t="s">
        <v>203</v>
      </c>
      <c r="AN2678" s="2" t="s">
        <v>386</v>
      </c>
      <c r="AO2678" s="22">
        <v>0</v>
      </c>
      <c r="AP2678" s="22">
        <v>0</v>
      </c>
      <c r="AQ2678" s="22">
        <v>1</v>
      </c>
      <c r="AR2678" s="22"/>
      <c r="AS2678" s="25">
        <v>5985</v>
      </c>
      <c r="AT2678" s="25">
        <v>0</v>
      </c>
      <c r="AU2678" s="25">
        <v>5131</v>
      </c>
      <c r="AV2678" s="25">
        <v>0</v>
      </c>
      <c r="AW2678" s="25">
        <v>5985</v>
      </c>
      <c r="AX2678" s="25">
        <v>5131</v>
      </c>
      <c r="AY2678" s="25">
        <v>-854</v>
      </c>
    </row>
    <row r="2679" spans="2:51" hidden="1">
      <c r="B2679" s="5" t="s">
        <v>19</v>
      </c>
      <c r="C2679" s="2" t="s">
        <v>131</v>
      </c>
      <c r="D2679" s="2"/>
      <c r="E2679" s="2"/>
      <c r="F2679" s="2" t="s">
        <v>126</v>
      </c>
      <c r="G2679" s="3">
        <v>46263</v>
      </c>
      <c r="H2679" s="2" t="s">
        <v>11083</v>
      </c>
      <c r="I2679" s="3">
        <v>46263</v>
      </c>
      <c r="J2679" s="2" t="s">
        <v>11084</v>
      </c>
      <c r="K2679" s="2" t="s">
        <v>126</v>
      </c>
      <c r="L2679" s="2"/>
      <c r="M2679" s="2" t="s">
        <v>90</v>
      </c>
      <c r="N2679" s="3">
        <v>46263</v>
      </c>
      <c r="O2679" s="2"/>
      <c r="P2679" s="2"/>
      <c r="Q2679" s="2" t="s">
        <v>25</v>
      </c>
      <c r="R2679" s="2" t="s">
        <v>25</v>
      </c>
      <c r="S2679" s="2"/>
      <c r="T2679" s="3"/>
      <c r="U2679" s="2"/>
      <c r="V2679" s="2"/>
      <c r="W2679" s="2" t="s">
        <v>4623</v>
      </c>
      <c r="X2679" s="2" t="s">
        <v>133</v>
      </c>
      <c r="Y2679" s="2" t="s">
        <v>170</v>
      </c>
      <c r="Z2679" s="2" t="s">
        <v>92</v>
      </c>
      <c r="AA2679" s="2" t="s">
        <v>90</v>
      </c>
      <c r="AB2679" s="2"/>
      <c r="AC2679" s="2" t="s">
        <v>114</v>
      </c>
      <c r="AD2679" s="2"/>
      <c r="AE2679" s="2" t="s">
        <v>171</v>
      </c>
      <c r="AF2679" s="2" t="s">
        <v>125</v>
      </c>
      <c r="AG2679" s="2" t="s">
        <v>126</v>
      </c>
      <c r="AH2679" s="2" t="s">
        <v>127</v>
      </c>
      <c r="AI2679" s="2"/>
      <c r="AJ2679" s="2" t="s">
        <v>326</v>
      </c>
      <c r="AK2679" s="2" t="s">
        <v>202</v>
      </c>
      <c r="AL2679" s="2" t="s">
        <v>202</v>
      </c>
      <c r="AM2679" s="2" t="s">
        <v>203</v>
      </c>
      <c r="AN2679" s="2" t="s">
        <v>386</v>
      </c>
      <c r="AO2679" s="22">
        <v>0</v>
      </c>
      <c r="AP2679" s="22">
        <v>0</v>
      </c>
      <c r="AQ2679" s="22">
        <v>1</v>
      </c>
      <c r="AR2679" s="22"/>
      <c r="AS2679" s="25">
        <v>5985</v>
      </c>
      <c r="AT2679" s="25">
        <v>0</v>
      </c>
      <c r="AU2679" s="25">
        <v>5131</v>
      </c>
      <c r="AV2679" s="25">
        <v>0</v>
      </c>
      <c r="AW2679" s="25">
        <v>5985</v>
      </c>
      <c r="AX2679" s="25">
        <v>5131</v>
      </c>
      <c r="AY2679" s="25">
        <v>-854</v>
      </c>
    </row>
    <row r="2680" spans="2:51" hidden="1">
      <c r="B2680" s="5" t="s">
        <v>19</v>
      </c>
      <c r="C2680" s="2" t="s">
        <v>131</v>
      </c>
      <c r="D2680" s="2"/>
      <c r="E2680" s="2"/>
      <c r="F2680" s="2" t="s">
        <v>126</v>
      </c>
      <c r="G2680" s="3">
        <v>46263</v>
      </c>
      <c r="H2680" s="2" t="s">
        <v>11085</v>
      </c>
      <c r="I2680" s="3">
        <v>46263</v>
      </c>
      <c r="J2680" s="2" t="s">
        <v>11086</v>
      </c>
      <c r="K2680" s="2" t="s">
        <v>126</v>
      </c>
      <c r="L2680" s="2"/>
      <c r="M2680" s="2" t="s">
        <v>90</v>
      </c>
      <c r="N2680" s="3">
        <v>46263</v>
      </c>
      <c r="O2680" s="2"/>
      <c r="P2680" s="2"/>
      <c r="Q2680" s="2" t="s">
        <v>25</v>
      </c>
      <c r="R2680" s="2" t="s">
        <v>25</v>
      </c>
      <c r="S2680" s="2"/>
      <c r="T2680" s="3"/>
      <c r="U2680" s="2"/>
      <c r="V2680" s="2"/>
      <c r="W2680" s="2" t="s">
        <v>11087</v>
      </c>
      <c r="X2680" s="2" t="s">
        <v>133</v>
      </c>
      <c r="Y2680" s="2" t="s">
        <v>170</v>
      </c>
      <c r="Z2680" s="2" t="s">
        <v>92</v>
      </c>
      <c r="AA2680" s="2" t="s">
        <v>90</v>
      </c>
      <c r="AB2680" s="2"/>
      <c r="AC2680" s="2" t="s">
        <v>114</v>
      </c>
      <c r="AD2680" s="2"/>
      <c r="AE2680" s="2" t="s">
        <v>171</v>
      </c>
      <c r="AF2680" s="2" t="s">
        <v>125</v>
      </c>
      <c r="AG2680" s="2" t="s">
        <v>126</v>
      </c>
      <c r="AH2680" s="2" t="s">
        <v>127</v>
      </c>
      <c r="AI2680" s="2"/>
      <c r="AJ2680" s="2" t="s">
        <v>326</v>
      </c>
      <c r="AK2680" s="2" t="s">
        <v>202</v>
      </c>
      <c r="AL2680" s="2" t="s">
        <v>202</v>
      </c>
      <c r="AM2680" s="2" t="s">
        <v>203</v>
      </c>
      <c r="AN2680" s="2" t="s">
        <v>386</v>
      </c>
      <c r="AO2680" s="22">
        <v>0</v>
      </c>
      <c r="AP2680" s="22">
        <v>0</v>
      </c>
      <c r="AQ2680" s="22">
        <v>1</v>
      </c>
      <c r="AR2680" s="22"/>
      <c r="AS2680" s="25">
        <v>5985</v>
      </c>
      <c r="AT2680" s="25">
        <v>0</v>
      </c>
      <c r="AU2680" s="25">
        <v>5131</v>
      </c>
      <c r="AV2680" s="25">
        <v>0</v>
      </c>
      <c r="AW2680" s="25">
        <v>5985</v>
      </c>
      <c r="AX2680" s="25">
        <v>5131</v>
      </c>
      <c r="AY2680" s="25">
        <v>-854</v>
      </c>
    </row>
    <row r="2681" spans="2:51" hidden="1">
      <c r="B2681" s="5" t="s">
        <v>19</v>
      </c>
      <c r="C2681" s="2" t="s">
        <v>112</v>
      </c>
      <c r="D2681" s="2" t="s">
        <v>100</v>
      </c>
      <c r="E2681" s="2"/>
      <c r="F2681" s="2"/>
      <c r="G2681" s="3">
        <v>46263</v>
      </c>
      <c r="H2681" s="2" t="s">
        <v>11088</v>
      </c>
      <c r="I2681" s="3">
        <v>46263</v>
      </c>
      <c r="J2681" s="2" t="s">
        <v>11089</v>
      </c>
      <c r="K2681" s="2"/>
      <c r="L2681" s="2"/>
      <c r="M2681" s="2" t="s">
        <v>90</v>
      </c>
      <c r="N2681" s="3"/>
      <c r="O2681" s="2"/>
      <c r="P2681" s="2"/>
      <c r="Q2681" s="2" t="s">
        <v>25</v>
      </c>
      <c r="R2681" s="2" t="s">
        <v>25</v>
      </c>
      <c r="S2681" s="2"/>
      <c r="T2681" s="3">
        <v>46263</v>
      </c>
      <c r="U2681" s="2" t="s">
        <v>11090</v>
      </c>
      <c r="V2681" s="2"/>
      <c r="W2681" s="2" t="s">
        <v>11091</v>
      </c>
      <c r="X2681" s="2" t="s">
        <v>113</v>
      </c>
      <c r="Y2681" s="2" t="s">
        <v>11092</v>
      </c>
      <c r="Z2681" s="2" t="s">
        <v>92</v>
      </c>
      <c r="AA2681" s="2" t="s">
        <v>90</v>
      </c>
      <c r="AB2681" s="2"/>
      <c r="AC2681" s="2" t="s">
        <v>114</v>
      </c>
      <c r="AD2681" s="2">
        <v>1</v>
      </c>
      <c r="AE2681" s="2" t="s">
        <v>125</v>
      </c>
      <c r="AF2681" s="2" t="s">
        <v>125</v>
      </c>
      <c r="AG2681" s="2" t="s">
        <v>126</v>
      </c>
      <c r="AH2681" s="2" t="s">
        <v>127</v>
      </c>
      <c r="AI2681" s="2"/>
      <c r="AJ2681" s="2" t="s">
        <v>140</v>
      </c>
      <c r="AK2681" s="2" t="s">
        <v>141</v>
      </c>
      <c r="AL2681" s="2" t="s">
        <v>141</v>
      </c>
      <c r="AM2681" s="2" t="s">
        <v>142</v>
      </c>
      <c r="AN2681" s="2"/>
      <c r="AO2681" s="22">
        <v>0</v>
      </c>
      <c r="AP2681" s="22">
        <v>0</v>
      </c>
      <c r="AQ2681" s="22">
        <v>0</v>
      </c>
      <c r="AR2681" s="22">
        <v>0</v>
      </c>
      <c r="AS2681" s="25">
        <v>32000</v>
      </c>
      <c r="AT2681" s="25">
        <v>0</v>
      </c>
      <c r="AU2681" s="25">
        <v>37490</v>
      </c>
      <c r="AV2681" s="25">
        <v>0</v>
      </c>
      <c r="AW2681" s="25">
        <v>32000</v>
      </c>
      <c r="AX2681" s="25">
        <v>37490</v>
      </c>
      <c r="AY2681" s="25">
        <v>5490</v>
      </c>
    </row>
    <row r="2682" spans="2:51" hidden="1">
      <c r="B2682" s="5" t="s">
        <v>19</v>
      </c>
      <c r="C2682" s="2" t="s">
        <v>112</v>
      </c>
      <c r="D2682" s="2" t="s">
        <v>100</v>
      </c>
      <c r="E2682" s="2"/>
      <c r="F2682" s="2"/>
      <c r="G2682" s="3">
        <v>46263</v>
      </c>
      <c r="H2682" s="2" t="s">
        <v>11093</v>
      </c>
      <c r="I2682" s="3">
        <v>46263</v>
      </c>
      <c r="J2682" s="2" t="s">
        <v>11094</v>
      </c>
      <c r="K2682" s="2"/>
      <c r="L2682" s="2"/>
      <c r="M2682" s="2" t="s">
        <v>90</v>
      </c>
      <c r="N2682" s="3"/>
      <c r="O2682" s="2"/>
      <c r="P2682" s="2"/>
      <c r="Q2682" s="2" t="s">
        <v>25</v>
      </c>
      <c r="R2682" s="2" t="s">
        <v>25</v>
      </c>
      <c r="S2682" s="2"/>
      <c r="T2682" s="3">
        <v>46263</v>
      </c>
      <c r="U2682" s="2" t="s">
        <v>11095</v>
      </c>
      <c r="V2682" s="2"/>
      <c r="W2682" s="2" t="s">
        <v>11096</v>
      </c>
      <c r="X2682" s="2" t="s">
        <v>113</v>
      </c>
      <c r="Y2682" s="2" t="s">
        <v>10799</v>
      </c>
      <c r="Z2682" s="2" t="s">
        <v>92</v>
      </c>
      <c r="AA2682" s="2" t="s">
        <v>90</v>
      </c>
      <c r="AB2682" s="2"/>
      <c r="AC2682" s="2" t="s">
        <v>114</v>
      </c>
      <c r="AD2682" s="2">
        <v>1</v>
      </c>
      <c r="AE2682" s="2" t="s">
        <v>125</v>
      </c>
      <c r="AF2682" s="2" t="s">
        <v>125</v>
      </c>
      <c r="AG2682" s="2" t="s">
        <v>126</v>
      </c>
      <c r="AH2682" s="2" t="s">
        <v>127</v>
      </c>
      <c r="AI2682" s="2"/>
      <c r="AJ2682" s="2" t="s">
        <v>232</v>
      </c>
      <c r="AK2682" s="2" t="s">
        <v>5</v>
      </c>
      <c r="AL2682" s="2" t="s">
        <v>5</v>
      </c>
      <c r="AM2682" s="2" t="s">
        <v>178</v>
      </c>
      <c r="AN2682" s="2"/>
      <c r="AO2682" s="22">
        <v>0</v>
      </c>
      <c r="AP2682" s="22">
        <v>0</v>
      </c>
      <c r="AQ2682" s="22">
        <v>0</v>
      </c>
      <c r="AR2682" s="22">
        <v>0</v>
      </c>
      <c r="AS2682" s="25">
        <v>35000</v>
      </c>
      <c r="AT2682" s="25">
        <v>0</v>
      </c>
      <c r="AU2682" s="25">
        <v>39867</v>
      </c>
      <c r="AV2682" s="25">
        <v>0</v>
      </c>
      <c r="AW2682" s="25">
        <v>35000</v>
      </c>
      <c r="AX2682" s="25">
        <v>39867</v>
      </c>
      <c r="AY2682" s="25">
        <v>4867</v>
      </c>
    </row>
    <row r="2683" spans="2:51" hidden="1">
      <c r="B2683" s="5" t="s">
        <v>19</v>
      </c>
      <c r="C2683" s="2" t="s">
        <v>112</v>
      </c>
      <c r="D2683" s="2" t="s">
        <v>100</v>
      </c>
      <c r="E2683" s="2"/>
      <c r="F2683" s="2"/>
      <c r="G2683" s="3">
        <v>46263</v>
      </c>
      <c r="H2683" s="2" t="s">
        <v>11097</v>
      </c>
      <c r="I2683" s="3">
        <v>46263</v>
      </c>
      <c r="J2683" s="2" t="s">
        <v>11098</v>
      </c>
      <c r="K2683" s="2"/>
      <c r="L2683" s="2"/>
      <c r="M2683" s="2" t="s">
        <v>90</v>
      </c>
      <c r="N2683" s="3"/>
      <c r="O2683" s="2"/>
      <c r="P2683" s="2"/>
      <c r="Q2683" s="2" t="s">
        <v>23</v>
      </c>
      <c r="R2683" s="2" t="s">
        <v>23</v>
      </c>
      <c r="S2683" s="2"/>
      <c r="T2683" s="3">
        <v>46263</v>
      </c>
      <c r="U2683" s="2" t="s">
        <v>11099</v>
      </c>
      <c r="V2683" s="2"/>
      <c r="W2683" s="2" t="s">
        <v>11100</v>
      </c>
      <c r="X2683" s="2" t="s">
        <v>113</v>
      </c>
      <c r="Y2683" s="2" t="s">
        <v>11101</v>
      </c>
      <c r="Z2683" s="2" t="s">
        <v>92</v>
      </c>
      <c r="AA2683" s="2" t="s">
        <v>90</v>
      </c>
      <c r="AB2683" s="2"/>
      <c r="AC2683" s="2" t="s">
        <v>114</v>
      </c>
      <c r="AD2683" s="2">
        <v>1</v>
      </c>
      <c r="AE2683" s="2" t="s">
        <v>7</v>
      </c>
      <c r="AF2683" s="2" t="s">
        <v>7</v>
      </c>
      <c r="AG2683" s="2" t="s">
        <v>103</v>
      </c>
      <c r="AH2683" s="2" t="s">
        <v>7</v>
      </c>
      <c r="AI2683" s="2"/>
      <c r="AJ2683" s="2" t="s">
        <v>136</v>
      </c>
      <c r="AK2683" s="2" t="s">
        <v>9</v>
      </c>
      <c r="AL2683" s="2" t="s">
        <v>9</v>
      </c>
      <c r="AM2683" s="2" t="s">
        <v>137</v>
      </c>
      <c r="AN2683" s="2" t="s">
        <v>11102</v>
      </c>
      <c r="AO2683" s="22">
        <v>0</v>
      </c>
      <c r="AP2683" s="22">
        <v>0</v>
      </c>
      <c r="AQ2683" s="22">
        <v>0</v>
      </c>
      <c r="AR2683" s="22">
        <v>0</v>
      </c>
      <c r="AS2683" s="25">
        <v>42000</v>
      </c>
      <c r="AT2683" s="25">
        <v>0</v>
      </c>
      <c r="AU2683" s="25">
        <v>39736</v>
      </c>
      <c r="AV2683" s="25">
        <v>0</v>
      </c>
      <c r="AW2683" s="25">
        <v>42000</v>
      </c>
      <c r="AX2683" s="25">
        <v>39736</v>
      </c>
      <c r="AY2683" s="25">
        <v>-2264</v>
      </c>
    </row>
    <row r="2684" spans="2:51" hidden="1">
      <c r="B2684" s="5" t="s">
        <v>19</v>
      </c>
      <c r="C2684" s="2" t="s">
        <v>112</v>
      </c>
      <c r="D2684" s="2" t="s">
        <v>100</v>
      </c>
      <c r="E2684" s="2"/>
      <c r="F2684" s="2"/>
      <c r="G2684" s="3">
        <v>46263</v>
      </c>
      <c r="H2684" s="2" t="s">
        <v>11103</v>
      </c>
      <c r="I2684" s="3">
        <v>46263</v>
      </c>
      <c r="J2684" s="2" t="s">
        <v>11104</v>
      </c>
      <c r="K2684" s="2"/>
      <c r="L2684" s="2"/>
      <c r="M2684" s="2" t="s">
        <v>90</v>
      </c>
      <c r="N2684" s="3"/>
      <c r="O2684" s="2"/>
      <c r="P2684" s="2"/>
      <c r="Q2684" s="2" t="s">
        <v>25</v>
      </c>
      <c r="R2684" s="2" t="s">
        <v>25</v>
      </c>
      <c r="S2684" s="2"/>
      <c r="T2684" s="3">
        <v>46263</v>
      </c>
      <c r="U2684" s="2" t="s">
        <v>11105</v>
      </c>
      <c r="V2684" s="2"/>
      <c r="W2684" s="2" t="s">
        <v>11106</v>
      </c>
      <c r="X2684" s="2" t="s">
        <v>113</v>
      </c>
      <c r="Y2684" s="2" t="s">
        <v>11107</v>
      </c>
      <c r="Z2684" s="2" t="s">
        <v>92</v>
      </c>
      <c r="AA2684" s="2" t="s">
        <v>90</v>
      </c>
      <c r="AB2684" s="2"/>
      <c r="AC2684" s="2" t="s">
        <v>114</v>
      </c>
      <c r="AD2684" s="2">
        <v>1</v>
      </c>
      <c r="AE2684" s="2" t="s">
        <v>125</v>
      </c>
      <c r="AF2684" s="2" t="s">
        <v>125</v>
      </c>
      <c r="AG2684" s="2" t="s">
        <v>126</v>
      </c>
      <c r="AH2684" s="2" t="s">
        <v>127</v>
      </c>
      <c r="AI2684" s="2"/>
      <c r="AJ2684" s="2" t="s">
        <v>240</v>
      </c>
      <c r="AK2684" s="2" t="s">
        <v>241</v>
      </c>
      <c r="AL2684" s="2" t="s">
        <v>241</v>
      </c>
      <c r="AM2684" s="2" t="s">
        <v>242</v>
      </c>
      <c r="AN2684" s="2"/>
      <c r="AO2684" s="22">
        <v>0</v>
      </c>
      <c r="AP2684" s="22">
        <v>0</v>
      </c>
      <c r="AQ2684" s="22">
        <v>0</v>
      </c>
      <c r="AR2684" s="22">
        <v>0</v>
      </c>
      <c r="AS2684" s="25">
        <v>54000</v>
      </c>
      <c r="AT2684" s="25">
        <v>0</v>
      </c>
      <c r="AU2684" s="25">
        <v>61132</v>
      </c>
      <c r="AV2684" s="25">
        <v>0</v>
      </c>
      <c r="AW2684" s="25">
        <v>54000</v>
      </c>
      <c r="AX2684" s="25">
        <v>61132</v>
      </c>
      <c r="AY2684" s="25">
        <v>7132</v>
      </c>
    </row>
    <row r="2685" spans="2:51" hidden="1">
      <c r="B2685" s="5" t="s">
        <v>19</v>
      </c>
      <c r="C2685" s="2" t="s">
        <v>112</v>
      </c>
      <c r="D2685" s="2" t="s">
        <v>100</v>
      </c>
      <c r="E2685" s="2"/>
      <c r="F2685" s="2"/>
      <c r="G2685" s="3">
        <v>46263</v>
      </c>
      <c r="H2685" s="2" t="s">
        <v>11108</v>
      </c>
      <c r="I2685" s="3">
        <v>46263</v>
      </c>
      <c r="J2685" s="2" t="s">
        <v>11109</v>
      </c>
      <c r="K2685" s="2"/>
      <c r="L2685" s="2"/>
      <c r="M2685" s="2" t="s">
        <v>90</v>
      </c>
      <c r="N2685" s="3"/>
      <c r="O2685" s="2"/>
      <c r="P2685" s="2"/>
      <c r="Q2685" s="2" t="s">
        <v>23</v>
      </c>
      <c r="R2685" s="2" t="s">
        <v>23</v>
      </c>
      <c r="S2685" s="2"/>
      <c r="T2685" s="3">
        <v>46263</v>
      </c>
      <c r="U2685" s="2" t="s">
        <v>11110</v>
      </c>
      <c r="V2685" s="2"/>
      <c r="W2685" s="2" t="s">
        <v>11111</v>
      </c>
      <c r="X2685" s="2" t="s">
        <v>113</v>
      </c>
      <c r="Y2685" s="2" t="s">
        <v>11112</v>
      </c>
      <c r="Z2685" s="2" t="s">
        <v>92</v>
      </c>
      <c r="AA2685" s="2" t="s">
        <v>90</v>
      </c>
      <c r="AB2685" s="2"/>
      <c r="AC2685" s="2" t="s">
        <v>114</v>
      </c>
      <c r="AD2685" s="2">
        <v>1</v>
      </c>
      <c r="AE2685" s="2" t="s">
        <v>216</v>
      </c>
      <c r="AF2685" s="2" t="s">
        <v>216</v>
      </c>
      <c r="AG2685" s="2" t="s">
        <v>103</v>
      </c>
      <c r="AH2685" s="2"/>
      <c r="AI2685" s="2"/>
      <c r="AJ2685" s="2" t="s">
        <v>282</v>
      </c>
      <c r="AK2685" s="2" t="s">
        <v>3</v>
      </c>
      <c r="AL2685" s="2" t="s">
        <v>3</v>
      </c>
      <c r="AM2685" s="2" t="s">
        <v>283</v>
      </c>
      <c r="AN2685" s="2" t="s">
        <v>11113</v>
      </c>
      <c r="AO2685" s="22">
        <v>0</v>
      </c>
      <c r="AP2685" s="22">
        <v>0</v>
      </c>
      <c r="AQ2685" s="22">
        <v>0</v>
      </c>
      <c r="AR2685" s="22">
        <v>0</v>
      </c>
      <c r="AS2685" s="25">
        <v>12000</v>
      </c>
      <c r="AT2685" s="25">
        <v>0</v>
      </c>
      <c r="AU2685" s="25">
        <v>13385</v>
      </c>
      <c r="AV2685" s="25">
        <v>0</v>
      </c>
      <c r="AW2685" s="25">
        <v>12000</v>
      </c>
      <c r="AX2685" s="25">
        <v>13385</v>
      </c>
      <c r="AY2685" s="25">
        <v>1385</v>
      </c>
    </row>
    <row r="2686" spans="2:51">
      <c r="B2686" s="5" t="s">
        <v>649</v>
      </c>
      <c r="C2686" s="2" t="s">
        <v>107</v>
      </c>
      <c r="D2686" s="2"/>
      <c r="E2686" s="2" t="s">
        <v>6291</v>
      </c>
      <c r="F2686" s="2"/>
      <c r="G2686" s="3">
        <v>46263</v>
      </c>
      <c r="H2686" s="2" t="s">
        <v>11114</v>
      </c>
      <c r="I2686" s="3">
        <v>46263</v>
      </c>
      <c r="J2686" s="2" t="s">
        <v>11115</v>
      </c>
      <c r="K2686" s="2"/>
      <c r="L2686" s="2"/>
      <c r="M2686" s="2" t="s">
        <v>90</v>
      </c>
      <c r="N2686" s="3"/>
      <c r="O2686" s="2"/>
      <c r="P2686" s="2"/>
      <c r="Q2686" s="2" t="s">
        <v>680</v>
      </c>
      <c r="R2686" s="2" t="s">
        <v>680</v>
      </c>
      <c r="S2686" s="2"/>
      <c r="T2686" s="3"/>
      <c r="U2686" s="2"/>
      <c r="V2686" s="2"/>
      <c r="W2686" s="2" t="s">
        <v>1219</v>
      </c>
      <c r="X2686" s="2" t="s">
        <v>113</v>
      </c>
      <c r="Y2686" s="2" t="s">
        <v>924</v>
      </c>
      <c r="Z2686" s="2" t="s">
        <v>149</v>
      </c>
      <c r="AA2686" s="2" t="s">
        <v>90</v>
      </c>
      <c r="AB2686" s="2"/>
      <c r="AC2686" s="2" t="s">
        <v>93</v>
      </c>
      <c r="AD2686" s="2">
        <v>1</v>
      </c>
      <c r="AE2686" s="2" t="s">
        <v>157</v>
      </c>
      <c r="AF2686" s="2" t="s">
        <v>158</v>
      </c>
      <c r="AG2686" s="2" t="s">
        <v>158</v>
      </c>
      <c r="AH2686" s="2" t="s">
        <v>159</v>
      </c>
      <c r="AI2686" s="2"/>
      <c r="AJ2686" s="2" t="s">
        <v>157</v>
      </c>
      <c r="AK2686" s="2" t="s">
        <v>158</v>
      </c>
      <c r="AL2686" s="2" t="s">
        <v>158</v>
      </c>
      <c r="AM2686" s="2" t="s">
        <v>159</v>
      </c>
      <c r="AN2686" s="2" t="s">
        <v>7969</v>
      </c>
      <c r="AO2686" s="22">
        <v>0</v>
      </c>
      <c r="AP2686" s="22">
        <v>60</v>
      </c>
      <c r="AQ2686" s="22">
        <v>60</v>
      </c>
      <c r="AR2686" s="22">
        <v>0</v>
      </c>
      <c r="AS2686" s="25">
        <v>5235.3900000000003</v>
      </c>
      <c r="AT2686" s="25">
        <v>0</v>
      </c>
      <c r="AU2686" s="25">
        <v>9400</v>
      </c>
      <c r="AV2686" s="25">
        <v>0</v>
      </c>
      <c r="AW2686" s="25">
        <v>5235.3900000000003</v>
      </c>
      <c r="AX2686" s="25">
        <v>9400</v>
      </c>
      <c r="AY2686" s="25">
        <v>4164.6099999999997</v>
      </c>
    </row>
    <row r="2687" spans="2:51" hidden="1">
      <c r="B2687" s="5" t="s">
        <v>17</v>
      </c>
      <c r="C2687" s="2" t="s">
        <v>524</v>
      </c>
      <c r="D2687" s="2" t="s">
        <v>100</v>
      </c>
      <c r="E2687" s="2" t="s">
        <v>9648</v>
      </c>
      <c r="F2687" s="2"/>
      <c r="G2687" s="3">
        <v>46263</v>
      </c>
      <c r="H2687" s="2" t="s">
        <v>11116</v>
      </c>
      <c r="I2687" s="3">
        <v>46263</v>
      </c>
      <c r="J2687" s="2" t="s">
        <v>11117</v>
      </c>
      <c r="K2687" s="2" t="s">
        <v>208</v>
      </c>
      <c r="L2687" s="2"/>
      <c r="M2687" s="2" t="s">
        <v>90</v>
      </c>
      <c r="N2687" s="3"/>
      <c r="O2687" s="2"/>
      <c r="P2687" s="2"/>
      <c r="Q2687" s="2" t="s">
        <v>22</v>
      </c>
      <c r="R2687" s="2" t="s">
        <v>22</v>
      </c>
      <c r="S2687" s="2"/>
      <c r="T2687" s="3"/>
      <c r="U2687" s="2"/>
      <c r="V2687" s="2"/>
      <c r="W2687" s="2" t="s">
        <v>11118</v>
      </c>
      <c r="X2687" s="2" t="s">
        <v>91</v>
      </c>
      <c r="Y2687" s="2" t="s">
        <v>11119</v>
      </c>
      <c r="Z2687" s="2" t="s">
        <v>92</v>
      </c>
      <c r="AA2687" s="2" t="s">
        <v>10912</v>
      </c>
      <c r="AB2687" s="2" t="s">
        <v>10913</v>
      </c>
      <c r="AC2687" s="2" t="s">
        <v>114</v>
      </c>
      <c r="AD2687" s="2">
        <v>1</v>
      </c>
      <c r="AE2687" s="2" t="s">
        <v>189</v>
      </c>
      <c r="AF2687" s="2" t="s">
        <v>190</v>
      </c>
      <c r="AG2687" s="2" t="s">
        <v>14</v>
      </c>
      <c r="AH2687" s="2" t="s">
        <v>191</v>
      </c>
      <c r="AI2687" s="2"/>
      <c r="AJ2687" s="2" t="s">
        <v>240</v>
      </c>
      <c r="AK2687" s="2" t="s">
        <v>241</v>
      </c>
      <c r="AL2687" s="2" t="s">
        <v>241</v>
      </c>
      <c r="AM2687" s="2" t="s">
        <v>242</v>
      </c>
      <c r="AN2687" s="2" t="s">
        <v>11120</v>
      </c>
      <c r="AO2687" s="22">
        <v>0</v>
      </c>
      <c r="AP2687" s="22">
        <v>0</v>
      </c>
      <c r="AQ2687" s="22">
        <v>0</v>
      </c>
      <c r="AR2687" s="22">
        <v>0</v>
      </c>
      <c r="AS2687" s="25">
        <v>66000</v>
      </c>
      <c r="AT2687" s="25">
        <v>0</v>
      </c>
      <c r="AU2687" s="25">
        <v>66664.740000000005</v>
      </c>
      <c r="AV2687" s="25">
        <v>0</v>
      </c>
      <c r="AW2687" s="25">
        <v>66000</v>
      </c>
      <c r="AX2687" s="25">
        <v>66664.740000000005</v>
      </c>
      <c r="AY2687" s="25">
        <v>664.74</v>
      </c>
    </row>
    <row r="2688" spans="2:51">
      <c r="B2688" s="5" t="s">
        <v>17</v>
      </c>
      <c r="C2688" s="2" t="s">
        <v>524</v>
      </c>
      <c r="D2688" s="2" t="s">
        <v>100</v>
      </c>
      <c r="E2688" s="2" t="s">
        <v>9648</v>
      </c>
      <c r="F2688" s="2" t="s">
        <v>88</v>
      </c>
      <c r="G2688" s="3">
        <v>46264</v>
      </c>
      <c r="H2688" s="2" t="s">
        <v>11121</v>
      </c>
      <c r="I2688" s="3">
        <v>46263</v>
      </c>
      <c r="J2688" s="2" t="s">
        <v>11122</v>
      </c>
      <c r="K2688" s="2" t="s">
        <v>208</v>
      </c>
      <c r="L2688" s="2"/>
      <c r="M2688" s="2" t="s">
        <v>90</v>
      </c>
      <c r="N2688" s="3"/>
      <c r="O2688" s="2"/>
      <c r="P2688" s="2"/>
      <c r="Q2688" s="2" t="s">
        <v>22</v>
      </c>
      <c r="R2688" s="2" t="s">
        <v>22</v>
      </c>
      <c r="S2688" s="2"/>
      <c r="T2688" s="3">
        <v>46263</v>
      </c>
      <c r="U2688" s="2" t="s">
        <v>11123</v>
      </c>
      <c r="V2688" s="2"/>
      <c r="W2688" s="2" t="s">
        <v>995</v>
      </c>
      <c r="X2688" s="2" t="s">
        <v>91</v>
      </c>
      <c r="Y2688" s="2" t="s">
        <v>559</v>
      </c>
      <c r="Z2688" s="2" t="s">
        <v>149</v>
      </c>
      <c r="AA2688" s="2" t="s">
        <v>90</v>
      </c>
      <c r="AB2688" s="2"/>
      <c r="AC2688" s="2" t="s">
        <v>114</v>
      </c>
      <c r="AD2688" s="2">
        <v>1</v>
      </c>
      <c r="AE2688" s="2" t="s">
        <v>189</v>
      </c>
      <c r="AF2688" s="2" t="s">
        <v>190</v>
      </c>
      <c r="AG2688" s="2" t="s">
        <v>14</v>
      </c>
      <c r="AH2688" s="2" t="s">
        <v>191</v>
      </c>
      <c r="AI2688" s="2"/>
      <c r="AJ2688" s="2" t="s">
        <v>134</v>
      </c>
      <c r="AK2688" s="2" t="s">
        <v>10</v>
      </c>
      <c r="AL2688" s="2" t="s">
        <v>10</v>
      </c>
      <c r="AM2688" s="2" t="s">
        <v>135</v>
      </c>
      <c r="AN2688" s="2" t="s">
        <v>11124</v>
      </c>
      <c r="AO2688" s="22">
        <v>0</v>
      </c>
      <c r="AP2688" s="22">
        <v>1050</v>
      </c>
      <c r="AQ2688" s="22">
        <v>1095</v>
      </c>
      <c r="AR2688" s="22">
        <v>45</v>
      </c>
      <c r="AS2688" s="25">
        <v>50652.5</v>
      </c>
      <c r="AT2688" s="25">
        <v>669.68</v>
      </c>
      <c r="AU2688" s="25">
        <v>76292</v>
      </c>
      <c r="AV2688" s="25">
        <v>0</v>
      </c>
      <c r="AW2688" s="25">
        <v>49982.82</v>
      </c>
      <c r="AX2688" s="25">
        <v>76292</v>
      </c>
      <c r="AY2688" s="25">
        <v>26309.18</v>
      </c>
    </row>
    <row r="2689" spans="2:51" hidden="1">
      <c r="B2689" s="5" t="s">
        <v>17</v>
      </c>
      <c r="C2689" s="2" t="s">
        <v>524</v>
      </c>
      <c r="D2689" s="2" t="s">
        <v>100</v>
      </c>
      <c r="E2689" s="2" t="s">
        <v>9648</v>
      </c>
      <c r="F2689" s="2" t="s">
        <v>88</v>
      </c>
      <c r="G2689" s="3">
        <v>46264</v>
      </c>
      <c r="H2689" s="2" t="s">
        <v>11125</v>
      </c>
      <c r="I2689" s="3">
        <v>46263</v>
      </c>
      <c r="J2689" s="2" t="s">
        <v>11126</v>
      </c>
      <c r="K2689" s="2" t="s">
        <v>208</v>
      </c>
      <c r="L2689" s="2"/>
      <c r="M2689" s="2" t="s">
        <v>90</v>
      </c>
      <c r="N2689" s="3"/>
      <c r="O2689" s="2"/>
      <c r="P2689" s="2"/>
      <c r="Q2689" s="2" t="s">
        <v>22</v>
      </c>
      <c r="R2689" s="2" t="s">
        <v>22</v>
      </c>
      <c r="S2689" s="2"/>
      <c r="T2689" s="3">
        <v>46263</v>
      </c>
      <c r="U2689" s="2" t="s">
        <v>11127</v>
      </c>
      <c r="V2689" s="2"/>
      <c r="W2689" s="2" t="s">
        <v>844</v>
      </c>
      <c r="X2689" s="2" t="s">
        <v>91</v>
      </c>
      <c r="Y2689" s="2" t="s">
        <v>845</v>
      </c>
      <c r="Z2689" s="2" t="s">
        <v>92</v>
      </c>
      <c r="AA2689" s="2" t="s">
        <v>90</v>
      </c>
      <c r="AB2689" s="2"/>
      <c r="AC2689" s="2" t="s">
        <v>114</v>
      </c>
      <c r="AD2689" s="2">
        <v>1</v>
      </c>
      <c r="AE2689" s="2" t="s">
        <v>189</v>
      </c>
      <c r="AF2689" s="2" t="s">
        <v>190</v>
      </c>
      <c r="AG2689" s="2" t="s">
        <v>14</v>
      </c>
      <c r="AH2689" s="2" t="s">
        <v>191</v>
      </c>
      <c r="AI2689" s="2"/>
      <c r="AJ2689" s="2" t="s">
        <v>136</v>
      </c>
      <c r="AK2689" s="2" t="s">
        <v>9</v>
      </c>
      <c r="AL2689" s="2" t="s">
        <v>9</v>
      </c>
      <c r="AM2689" s="2" t="s">
        <v>137</v>
      </c>
      <c r="AN2689" s="2" t="s">
        <v>11128</v>
      </c>
      <c r="AO2689" s="22">
        <v>0</v>
      </c>
      <c r="AP2689" s="22">
        <v>0</v>
      </c>
      <c r="AQ2689" s="22">
        <v>0</v>
      </c>
      <c r="AR2689" s="22">
        <v>0</v>
      </c>
      <c r="AS2689" s="25">
        <v>43000</v>
      </c>
      <c r="AT2689" s="25">
        <v>0</v>
      </c>
      <c r="AU2689" s="25">
        <v>47029.8</v>
      </c>
      <c r="AV2689" s="25">
        <v>0</v>
      </c>
      <c r="AW2689" s="25">
        <v>43000</v>
      </c>
      <c r="AX2689" s="25">
        <v>47029.8</v>
      </c>
      <c r="AY2689" s="25">
        <v>4029.8</v>
      </c>
    </row>
    <row r="2690" spans="2:51">
      <c r="B2690" s="5" t="s">
        <v>17</v>
      </c>
      <c r="C2690" s="2" t="s">
        <v>600</v>
      </c>
      <c r="D2690" s="2"/>
      <c r="E2690" s="2"/>
      <c r="F2690" s="2"/>
      <c r="G2690" s="3">
        <v>46263</v>
      </c>
      <c r="H2690" s="2" t="s">
        <v>11129</v>
      </c>
      <c r="I2690" s="3">
        <v>46263</v>
      </c>
      <c r="J2690" s="2" t="s">
        <v>11130</v>
      </c>
      <c r="K2690" s="2" t="s">
        <v>208</v>
      </c>
      <c r="L2690" s="2"/>
      <c r="M2690" s="2" t="s">
        <v>90</v>
      </c>
      <c r="N2690" s="3"/>
      <c r="O2690" s="2"/>
      <c r="P2690" s="2"/>
      <c r="Q2690" s="2" t="s">
        <v>719</v>
      </c>
      <c r="R2690" s="2"/>
      <c r="S2690" s="2"/>
      <c r="T2690" s="3">
        <v>46263</v>
      </c>
      <c r="U2690" s="2" t="s">
        <v>11131</v>
      </c>
      <c r="V2690" s="2"/>
      <c r="W2690" s="2" t="s">
        <v>425</v>
      </c>
      <c r="X2690" s="2" t="s">
        <v>91</v>
      </c>
      <c r="Y2690" s="2" t="s">
        <v>471</v>
      </c>
      <c r="Z2690" s="2" t="s">
        <v>149</v>
      </c>
      <c r="AA2690" s="2" t="s">
        <v>90</v>
      </c>
      <c r="AB2690" s="2"/>
      <c r="AC2690" s="2" t="s">
        <v>114</v>
      </c>
      <c r="AD2690" s="2">
        <v>1</v>
      </c>
      <c r="AE2690" s="2" t="s">
        <v>422</v>
      </c>
      <c r="AF2690" s="2" t="s">
        <v>423</v>
      </c>
      <c r="AG2690" s="2" t="s">
        <v>423</v>
      </c>
      <c r="AH2690" s="2" t="s">
        <v>424</v>
      </c>
      <c r="AI2690" s="2"/>
      <c r="AJ2690" s="2" t="s">
        <v>138</v>
      </c>
      <c r="AK2690" s="2" t="s">
        <v>103</v>
      </c>
      <c r="AL2690" s="2" t="s">
        <v>103</v>
      </c>
      <c r="AM2690" s="2" t="s">
        <v>139</v>
      </c>
      <c r="AN2690" s="2" t="s">
        <v>11132</v>
      </c>
      <c r="AO2690" s="22">
        <v>0</v>
      </c>
      <c r="AP2690" s="22">
        <v>1275</v>
      </c>
      <c r="AQ2690" s="22">
        <v>1275</v>
      </c>
      <c r="AR2690" s="22">
        <v>0</v>
      </c>
      <c r="AS2690" s="25">
        <v>51293.68</v>
      </c>
      <c r="AT2690" s="25">
        <v>0</v>
      </c>
      <c r="AU2690" s="25">
        <v>61814</v>
      </c>
      <c r="AV2690" s="25">
        <v>0</v>
      </c>
      <c r="AW2690" s="25">
        <v>51293.68</v>
      </c>
      <c r="AX2690" s="25">
        <v>61814</v>
      </c>
      <c r="AY2690" s="25">
        <v>10520.32</v>
      </c>
    </row>
    <row r="2691" spans="2:51">
      <c r="B2691" s="5" t="s">
        <v>17</v>
      </c>
      <c r="C2691" s="2" t="s">
        <v>600</v>
      </c>
      <c r="D2691" s="2"/>
      <c r="E2691" s="2"/>
      <c r="F2691" s="2"/>
      <c r="G2691" s="3">
        <v>46263</v>
      </c>
      <c r="H2691" s="2" t="s">
        <v>11133</v>
      </c>
      <c r="I2691" s="3">
        <v>46263</v>
      </c>
      <c r="J2691" s="2" t="s">
        <v>11134</v>
      </c>
      <c r="K2691" s="2" t="s">
        <v>208</v>
      </c>
      <c r="L2691" s="2"/>
      <c r="M2691" s="2" t="s">
        <v>90</v>
      </c>
      <c r="N2691" s="3"/>
      <c r="O2691" s="2"/>
      <c r="P2691" s="2"/>
      <c r="Q2691" s="2" t="s">
        <v>719</v>
      </c>
      <c r="R2691" s="2"/>
      <c r="S2691" s="2"/>
      <c r="T2691" s="3">
        <v>46263</v>
      </c>
      <c r="U2691" s="2" t="s">
        <v>11135</v>
      </c>
      <c r="V2691" s="2"/>
      <c r="W2691" s="2" t="s">
        <v>916</v>
      </c>
      <c r="X2691" s="2" t="s">
        <v>91</v>
      </c>
      <c r="Y2691" s="2" t="s">
        <v>753</v>
      </c>
      <c r="Z2691" s="2" t="s">
        <v>149</v>
      </c>
      <c r="AA2691" s="2" t="s">
        <v>90</v>
      </c>
      <c r="AB2691" s="2"/>
      <c r="AC2691" s="2" t="s">
        <v>114</v>
      </c>
      <c r="AD2691" s="2">
        <v>1</v>
      </c>
      <c r="AE2691" s="2" t="s">
        <v>422</v>
      </c>
      <c r="AF2691" s="2" t="s">
        <v>423</v>
      </c>
      <c r="AG2691" s="2" t="s">
        <v>423</v>
      </c>
      <c r="AH2691" s="2" t="s">
        <v>424</v>
      </c>
      <c r="AI2691" s="2"/>
      <c r="AJ2691" s="2" t="s">
        <v>378</v>
      </c>
      <c r="AK2691" s="2" t="s">
        <v>379</v>
      </c>
      <c r="AL2691" s="2" t="s">
        <v>379</v>
      </c>
      <c r="AM2691" s="2" t="s">
        <v>380</v>
      </c>
      <c r="AN2691" s="2" t="s">
        <v>11136</v>
      </c>
      <c r="AO2691" s="22">
        <v>0</v>
      </c>
      <c r="AP2691" s="22">
        <v>695</v>
      </c>
      <c r="AQ2691" s="22">
        <v>695</v>
      </c>
      <c r="AR2691" s="22">
        <v>0</v>
      </c>
      <c r="AS2691" s="25">
        <v>29245.95</v>
      </c>
      <c r="AT2691" s="25">
        <v>0</v>
      </c>
      <c r="AU2691" s="25">
        <v>43429</v>
      </c>
      <c r="AV2691" s="25">
        <v>0</v>
      </c>
      <c r="AW2691" s="25">
        <v>29245.95</v>
      </c>
      <c r="AX2691" s="25">
        <v>43429</v>
      </c>
      <c r="AY2691" s="25">
        <v>14183.05</v>
      </c>
    </row>
    <row r="2692" spans="2:51" hidden="1">
      <c r="B2692" s="5" t="s">
        <v>17</v>
      </c>
      <c r="C2692" s="2" t="s">
        <v>524</v>
      </c>
      <c r="D2692" s="2" t="s">
        <v>100</v>
      </c>
      <c r="E2692" s="2" t="s">
        <v>9153</v>
      </c>
      <c r="F2692" s="2" t="s">
        <v>88</v>
      </c>
      <c r="G2692" s="3">
        <v>46265</v>
      </c>
      <c r="H2692" s="2" t="s">
        <v>11137</v>
      </c>
      <c r="I2692" s="3">
        <v>46263</v>
      </c>
      <c r="J2692" s="2" t="s">
        <v>11138</v>
      </c>
      <c r="K2692" s="2" t="s">
        <v>89</v>
      </c>
      <c r="L2692" s="2"/>
      <c r="M2692" s="2" t="s">
        <v>90</v>
      </c>
      <c r="N2692" s="3"/>
      <c r="O2692" s="2"/>
      <c r="P2692" s="2"/>
      <c r="Q2692" s="2" t="s">
        <v>22</v>
      </c>
      <c r="R2692" s="2" t="s">
        <v>22</v>
      </c>
      <c r="S2692" s="2"/>
      <c r="T2692" s="3">
        <v>46263</v>
      </c>
      <c r="U2692" s="2" t="s">
        <v>11139</v>
      </c>
      <c r="V2692" s="2"/>
      <c r="W2692" s="2" t="s">
        <v>623</v>
      </c>
      <c r="X2692" s="2" t="s">
        <v>151</v>
      </c>
      <c r="Y2692" s="2" t="s">
        <v>624</v>
      </c>
      <c r="Z2692" s="2" t="s">
        <v>92</v>
      </c>
      <c r="AA2692" s="2" t="s">
        <v>90</v>
      </c>
      <c r="AB2692" s="2"/>
      <c r="AC2692" s="2" t="s">
        <v>114</v>
      </c>
      <c r="AD2692" s="2">
        <v>1</v>
      </c>
      <c r="AE2692" s="2" t="s">
        <v>94</v>
      </c>
      <c r="AF2692" s="2" t="s">
        <v>95</v>
      </c>
      <c r="AG2692" s="2" t="s">
        <v>14</v>
      </c>
      <c r="AH2692" s="2" t="s">
        <v>96</v>
      </c>
      <c r="AI2692" s="2"/>
      <c r="AJ2692" s="2" t="s">
        <v>123</v>
      </c>
      <c r="AK2692" s="2" t="s">
        <v>13</v>
      </c>
      <c r="AL2692" s="2" t="s">
        <v>13</v>
      </c>
      <c r="AM2692" s="2" t="s">
        <v>124</v>
      </c>
      <c r="AN2692" s="2" t="s">
        <v>11140</v>
      </c>
      <c r="AO2692" s="22">
        <v>0</v>
      </c>
      <c r="AP2692" s="22">
        <v>0</v>
      </c>
      <c r="AQ2692" s="22">
        <v>0</v>
      </c>
      <c r="AR2692" s="22">
        <v>0</v>
      </c>
      <c r="AS2692" s="25">
        <v>26500</v>
      </c>
      <c r="AT2692" s="25">
        <v>0</v>
      </c>
      <c r="AU2692" s="25">
        <v>29134</v>
      </c>
      <c r="AV2692" s="25">
        <v>0</v>
      </c>
      <c r="AW2692" s="25">
        <v>26500</v>
      </c>
      <c r="AX2692" s="25">
        <v>29134</v>
      </c>
      <c r="AY2692" s="25">
        <v>2634</v>
      </c>
    </row>
    <row r="2693" spans="2:51">
      <c r="B2693" s="5" t="s">
        <v>17</v>
      </c>
      <c r="C2693" s="2" t="s">
        <v>600</v>
      </c>
      <c r="D2693" s="2"/>
      <c r="E2693" s="2"/>
      <c r="F2693" s="2"/>
      <c r="G2693" s="3">
        <v>46263</v>
      </c>
      <c r="H2693" s="2" t="s">
        <v>11141</v>
      </c>
      <c r="I2693" s="3">
        <v>46263</v>
      </c>
      <c r="J2693" s="2" t="s">
        <v>11142</v>
      </c>
      <c r="K2693" s="2" t="s">
        <v>208</v>
      </c>
      <c r="L2693" s="2"/>
      <c r="M2693" s="2" t="s">
        <v>90</v>
      </c>
      <c r="N2693" s="3"/>
      <c r="O2693" s="2"/>
      <c r="P2693" s="2"/>
      <c r="Q2693" s="2" t="s">
        <v>719</v>
      </c>
      <c r="R2693" s="2"/>
      <c r="S2693" s="2"/>
      <c r="T2693" s="3">
        <v>46263</v>
      </c>
      <c r="U2693" s="2" t="s">
        <v>11143</v>
      </c>
      <c r="V2693" s="2"/>
      <c r="W2693" s="2" t="s">
        <v>708</v>
      </c>
      <c r="X2693" s="2" t="s">
        <v>91</v>
      </c>
      <c r="Y2693" s="2" t="s">
        <v>521</v>
      </c>
      <c r="Z2693" s="2" t="s">
        <v>149</v>
      </c>
      <c r="AA2693" s="2" t="s">
        <v>710</v>
      </c>
      <c r="AB2693" s="2"/>
      <c r="AC2693" s="2" t="s">
        <v>114</v>
      </c>
      <c r="AD2693" s="2">
        <v>1</v>
      </c>
      <c r="AE2693" s="2" t="s">
        <v>422</v>
      </c>
      <c r="AF2693" s="2" t="s">
        <v>423</v>
      </c>
      <c r="AG2693" s="2" t="s">
        <v>423</v>
      </c>
      <c r="AH2693" s="2" t="s">
        <v>424</v>
      </c>
      <c r="AI2693" s="2"/>
      <c r="AJ2693" s="2" t="s">
        <v>243</v>
      </c>
      <c r="AK2693" s="2" t="s">
        <v>11</v>
      </c>
      <c r="AL2693" s="2" t="s">
        <v>11</v>
      </c>
      <c r="AM2693" s="2" t="s">
        <v>244</v>
      </c>
      <c r="AN2693" s="2" t="s">
        <v>11144</v>
      </c>
      <c r="AO2693" s="22">
        <v>0</v>
      </c>
      <c r="AP2693" s="22">
        <v>442</v>
      </c>
      <c r="AQ2693" s="22">
        <v>892</v>
      </c>
      <c r="AR2693" s="22">
        <v>450</v>
      </c>
      <c r="AS2693" s="25">
        <v>36669.08</v>
      </c>
      <c r="AT2693" s="25">
        <v>0</v>
      </c>
      <c r="AU2693" s="25">
        <v>34699</v>
      </c>
      <c r="AV2693" s="25">
        <v>0</v>
      </c>
      <c r="AW2693" s="25">
        <v>36669.08</v>
      </c>
      <c r="AX2693" s="25">
        <v>34699</v>
      </c>
      <c r="AY2693" s="25">
        <v>-1970.08</v>
      </c>
    </row>
    <row r="2694" spans="2:51" hidden="1">
      <c r="B2694" s="5" t="s">
        <v>17</v>
      </c>
      <c r="C2694" s="2" t="s">
        <v>514</v>
      </c>
      <c r="D2694" s="2" t="s">
        <v>100</v>
      </c>
      <c r="E2694" s="2" t="s">
        <v>9648</v>
      </c>
      <c r="F2694" s="2" t="s">
        <v>88</v>
      </c>
      <c r="G2694" s="3">
        <v>46263</v>
      </c>
      <c r="H2694" s="2" t="s">
        <v>11145</v>
      </c>
      <c r="I2694" s="3">
        <v>46263</v>
      </c>
      <c r="J2694" s="2" t="s">
        <v>11146</v>
      </c>
      <c r="K2694" s="2" t="s">
        <v>208</v>
      </c>
      <c r="L2694" s="2"/>
      <c r="M2694" s="2" t="s">
        <v>90</v>
      </c>
      <c r="N2694" s="3"/>
      <c r="O2694" s="2"/>
      <c r="P2694" s="2"/>
      <c r="Q2694" s="2" t="s">
        <v>22</v>
      </c>
      <c r="R2694" s="2" t="s">
        <v>22</v>
      </c>
      <c r="S2694" s="2"/>
      <c r="T2694" s="3">
        <v>46263</v>
      </c>
      <c r="U2694" s="2" t="s">
        <v>11147</v>
      </c>
      <c r="V2694" s="2"/>
      <c r="W2694" s="2" t="s">
        <v>634</v>
      </c>
      <c r="X2694" s="2" t="s">
        <v>91</v>
      </c>
      <c r="Y2694" s="2" t="s">
        <v>635</v>
      </c>
      <c r="Z2694" s="2" t="s">
        <v>92</v>
      </c>
      <c r="AA2694" s="2" t="s">
        <v>90</v>
      </c>
      <c r="AB2694" s="2"/>
      <c r="AC2694" s="2" t="s">
        <v>114</v>
      </c>
      <c r="AD2694" s="2">
        <v>1</v>
      </c>
      <c r="AE2694" s="2" t="s">
        <v>189</v>
      </c>
      <c r="AF2694" s="2" t="s">
        <v>190</v>
      </c>
      <c r="AG2694" s="2" t="s">
        <v>14</v>
      </c>
      <c r="AH2694" s="2" t="s">
        <v>191</v>
      </c>
      <c r="AI2694" s="2"/>
      <c r="AJ2694" s="2" t="s">
        <v>306</v>
      </c>
      <c r="AK2694" s="2" t="s">
        <v>167</v>
      </c>
      <c r="AL2694" s="2" t="s">
        <v>167</v>
      </c>
      <c r="AM2694" s="2" t="s">
        <v>307</v>
      </c>
      <c r="AN2694" s="2" t="s">
        <v>11148</v>
      </c>
      <c r="AO2694" s="22">
        <v>0</v>
      </c>
      <c r="AP2694" s="22">
        <v>0</v>
      </c>
      <c r="AQ2694" s="22">
        <v>0</v>
      </c>
      <c r="AR2694" s="22">
        <v>0</v>
      </c>
      <c r="AS2694" s="25">
        <v>76000</v>
      </c>
      <c r="AT2694" s="25">
        <v>0</v>
      </c>
      <c r="AU2694" s="25">
        <v>84837.57</v>
      </c>
      <c r="AV2694" s="25">
        <v>0</v>
      </c>
      <c r="AW2694" s="25">
        <v>76000</v>
      </c>
      <c r="AX2694" s="25">
        <v>84837.57</v>
      </c>
      <c r="AY2694" s="25">
        <v>8837.57</v>
      </c>
    </row>
    <row r="2695" spans="2:51" hidden="1">
      <c r="B2695" s="5" t="s">
        <v>17</v>
      </c>
      <c r="C2695" s="2" t="s">
        <v>514</v>
      </c>
      <c r="D2695" s="2" t="s">
        <v>100</v>
      </c>
      <c r="E2695" s="2" t="s">
        <v>9648</v>
      </c>
      <c r="F2695" s="2" t="s">
        <v>88</v>
      </c>
      <c r="G2695" s="3">
        <v>46263</v>
      </c>
      <c r="H2695" s="2" t="s">
        <v>11149</v>
      </c>
      <c r="I2695" s="3">
        <v>46263</v>
      </c>
      <c r="J2695" s="2" t="s">
        <v>11150</v>
      </c>
      <c r="K2695" s="2" t="s">
        <v>208</v>
      </c>
      <c r="L2695" s="2"/>
      <c r="M2695" s="2" t="s">
        <v>90</v>
      </c>
      <c r="N2695" s="3"/>
      <c r="O2695" s="2"/>
      <c r="P2695" s="2"/>
      <c r="Q2695" s="2" t="s">
        <v>22</v>
      </c>
      <c r="R2695" s="2" t="s">
        <v>22</v>
      </c>
      <c r="S2695" s="2"/>
      <c r="T2695" s="3">
        <v>46263</v>
      </c>
      <c r="U2695" s="2" t="s">
        <v>11151</v>
      </c>
      <c r="V2695" s="2"/>
      <c r="W2695" s="2" t="s">
        <v>807</v>
      </c>
      <c r="X2695" s="2" t="s">
        <v>91</v>
      </c>
      <c r="Y2695" s="2" t="s">
        <v>792</v>
      </c>
      <c r="Z2695" s="2" t="s">
        <v>92</v>
      </c>
      <c r="AA2695" s="2" t="s">
        <v>90</v>
      </c>
      <c r="AB2695" s="2"/>
      <c r="AC2695" s="2" t="s">
        <v>114</v>
      </c>
      <c r="AD2695" s="2">
        <v>1</v>
      </c>
      <c r="AE2695" s="2" t="s">
        <v>189</v>
      </c>
      <c r="AF2695" s="2" t="s">
        <v>190</v>
      </c>
      <c r="AG2695" s="2" t="s">
        <v>14</v>
      </c>
      <c r="AH2695" s="2" t="s">
        <v>191</v>
      </c>
      <c r="AI2695" s="2"/>
      <c r="AJ2695" s="2" t="s">
        <v>240</v>
      </c>
      <c r="AK2695" s="2" t="s">
        <v>241</v>
      </c>
      <c r="AL2695" s="2" t="s">
        <v>241</v>
      </c>
      <c r="AM2695" s="2" t="s">
        <v>242</v>
      </c>
      <c r="AN2695" s="2" t="s">
        <v>11152</v>
      </c>
      <c r="AO2695" s="22">
        <v>0</v>
      </c>
      <c r="AP2695" s="22">
        <v>0</v>
      </c>
      <c r="AQ2695" s="22">
        <v>0</v>
      </c>
      <c r="AR2695" s="22">
        <v>0</v>
      </c>
      <c r="AS2695" s="25">
        <v>61000</v>
      </c>
      <c r="AT2695" s="25">
        <v>0</v>
      </c>
      <c r="AU2695" s="25">
        <v>67206.899999999994</v>
      </c>
      <c r="AV2695" s="25">
        <v>0</v>
      </c>
      <c r="AW2695" s="25">
        <v>61000</v>
      </c>
      <c r="AX2695" s="25">
        <v>67206.899999999994</v>
      </c>
      <c r="AY2695" s="25">
        <v>6206.9</v>
      </c>
    </row>
    <row r="2696" spans="2:51" hidden="1">
      <c r="B2696" s="5" t="s">
        <v>17</v>
      </c>
      <c r="C2696" s="2" t="s">
        <v>514</v>
      </c>
      <c r="D2696" s="2" t="s">
        <v>100</v>
      </c>
      <c r="E2696" s="2" t="s">
        <v>9648</v>
      </c>
      <c r="F2696" s="2" t="s">
        <v>88</v>
      </c>
      <c r="G2696" s="3">
        <v>46263</v>
      </c>
      <c r="H2696" s="2" t="s">
        <v>11153</v>
      </c>
      <c r="I2696" s="3">
        <v>46263</v>
      </c>
      <c r="J2696" s="2" t="s">
        <v>11154</v>
      </c>
      <c r="K2696" s="2" t="s">
        <v>208</v>
      </c>
      <c r="L2696" s="2"/>
      <c r="M2696" s="2" t="s">
        <v>90</v>
      </c>
      <c r="N2696" s="3"/>
      <c r="O2696" s="2"/>
      <c r="P2696" s="2"/>
      <c r="Q2696" s="2" t="s">
        <v>22</v>
      </c>
      <c r="R2696" s="2" t="s">
        <v>22</v>
      </c>
      <c r="S2696" s="2"/>
      <c r="T2696" s="3">
        <v>46263</v>
      </c>
      <c r="U2696" s="2" t="s">
        <v>11155</v>
      </c>
      <c r="V2696" s="2"/>
      <c r="W2696" s="2" t="s">
        <v>11156</v>
      </c>
      <c r="X2696" s="2" t="s">
        <v>91</v>
      </c>
      <c r="Y2696" s="2" t="s">
        <v>11157</v>
      </c>
      <c r="Z2696" s="2" t="s">
        <v>92</v>
      </c>
      <c r="AA2696" s="2" t="s">
        <v>90</v>
      </c>
      <c r="AB2696" s="2"/>
      <c r="AC2696" s="2" t="s">
        <v>114</v>
      </c>
      <c r="AD2696" s="2">
        <v>1</v>
      </c>
      <c r="AE2696" s="2" t="s">
        <v>189</v>
      </c>
      <c r="AF2696" s="2" t="s">
        <v>190</v>
      </c>
      <c r="AG2696" s="2" t="s">
        <v>14</v>
      </c>
      <c r="AH2696" s="2" t="s">
        <v>191</v>
      </c>
      <c r="AI2696" s="2"/>
      <c r="AJ2696" s="2" t="s">
        <v>134</v>
      </c>
      <c r="AK2696" s="2" t="s">
        <v>10</v>
      </c>
      <c r="AL2696" s="2" t="s">
        <v>10</v>
      </c>
      <c r="AM2696" s="2" t="s">
        <v>135</v>
      </c>
      <c r="AN2696" s="2" t="s">
        <v>11158</v>
      </c>
      <c r="AO2696" s="22">
        <v>0</v>
      </c>
      <c r="AP2696" s="22">
        <v>0</v>
      </c>
      <c r="AQ2696" s="22">
        <v>0</v>
      </c>
      <c r="AR2696" s="22">
        <v>0</v>
      </c>
      <c r="AS2696" s="25">
        <v>62000</v>
      </c>
      <c r="AT2696" s="25">
        <v>0</v>
      </c>
      <c r="AU2696" s="25">
        <v>65921.399999999994</v>
      </c>
      <c r="AV2696" s="25">
        <v>0</v>
      </c>
      <c r="AW2696" s="25">
        <v>62000</v>
      </c>
      <c r="AX2696" s="25">
        <v>65921.399999999994</v>
      </c>
      <c r="AY2696" s="25">
        <v>3921.4</v>
      </c>
    </row>
    <row r="2697" spans="2:51">
      <c r="B2697" s="5" t="s">
        <v>17</v>
      </c>
      <c r="C2697" s="2" t="s">
        <v>514</v>
      </c>
      <c r="D2697" s="2" t="s">
        <v>100</v>
      </c>
      <c r="E2697" s="2" t="s">
        <v>9648</v>
      </c>
      <c r="F2697" s="2" t="s">
        <v>88</v>
      </c>
      <c r="G2697" s="3">
        <v>46263</v>
      </c>
      <c r="H2697" s="2" t="s">
        <v>11159</v>
      </c>
      <c r="I2697" s="3">
        <v>46263</v>
      </c>
      <c r="J2697" s="2" t="s">
        <v>11160</v>
      </c>
      <c r="K2697" s="2" t="s">
        <v>208</v>
      </c>
      <c r="L2697" s="2"/>
      <c r="M2697" s="2" t="s">
        <v>90</v>
      </c>
      <c r="N2697" s="3"/>
      <c r="O2697" s="2"/>
      <c r="P2697" s="2"/>
      <c r="Q2697" s="2" t="s">
        <v>22</v>
      </c>
      <c r="R2697" s="2" t="s">
        <v>22</v>
      </c>
      <c r="S2697" s="2"/>
      <c r="T2697" s="3">
        <v>46263</v>
      </c>
      <c r="U2697" s="2" t="s">
        <v>11161</v>
      </c>
      <c r="V2697" s="2"/>
      <c r="W2697" s="2" t="s">
        <v>759</v>
      </c>
      <c r="X2697" s="2" t="s">
        <v>91</v>
      </c>
      <c r="Y2697" s="2" t="s">
        <v>754</v>
      </c>
      <c r="Z2697" s="2" t="s">
        <v>149</v>
      </c>
      <c r="AA2697" s="2" t="s">
        <v>90</v>
      </c>
      <c r="AB2697" s="2"/>
      <c r="AC2697" s="2" t="s">
        <v>114</v>
      </c>
      <c r="AD2697" s="2">
        <v>1</v>
      </c>
      <c r="AE2697" s="2" t="s">
        <v>189</v>
      </c>
      <c r="AF2697" s="2" t="s">
        <v>190</v>
      </c>
      <c r="AG2697" s="2" t="s">
        <v>14</v>
      </c>
      <c r="AH2697" s="2" t="s">
        <v>191</v>
      </c>
      <c r="AI2697" s="2"/>
      <c r="AJ2697" s="2" t="s">
        <v>306</v>
      </c>
      <c r="AK2697" s="2" t="s">
        <v>167</v>
      </c>
      <c r="AL2697" s="2" t="s">
        <v>167</v>
      </c>
      <c r="AM2697" s="2" t="s">
        <v>307</v>
      </c>
      <c r="AN2697" s="2" t="s">
        <v>11162</v>
      </c>
      <c r="AO2697" s="22">
        <v>0</v>
      </c>
      <c r="AP2697" s="22">
        <v>1291</v>
      </c>
      <c r="AQ2697" s="22">
        <v>1291</v>
      </c>
      <c r="AR2697" s="22">
        <v>0</v>
      </c>
      <c r="AS2697" s="25">
        <v>49682.8</v>
      </c>
      <c r="AT2697" s="25">
        <v>0</v>
      </c>
      <c r="AU2697" s="25">
        <v>82476.09</v>
      </c>
      <c r="AV2697" s="25">
        <v>0</v>
      </c>
      <c r="AW2697" s="25">
        <v>49682.8</v>
      </c>
      <c r="AX2697" s="25">
        <v>82476.09</v>
      </c>
      <c r="AY2697" s="25">
        <v>32793.29</v>
      </c>
    </row>
    <row r="2698" spans="2:51" hidden="1">
      <c r="B2698" s="5" t="s">
        <v>17</v>
      </c>
      <c r="C2698" s="2" t="s">
        <v>514</v>
      </c>
      <c r="D2698" s="2" t="s">
        <v>100</v>
      </c>
      <c r="E2698" s="2" t="s">
        <v>9153</v>
      </c>
      <c r="F2698" s="2" t="s">
        <v>88</v>
      </c>
      <c r="G2698" s="3">
        <v>46263</v>
      </c>
      <c r="H2698" s="2" t="s">
        <v>11163</v>
      </c>
      <c r="I2698" s="3">
        <v>46263</v>
      </c>
      <c r="J2698" s="2" t="s">
        <v>11164</v>
      </c>
      <c r="K2698" s="2" t="s">
        <v>89</v>
      </c>
      <c r="L2698" s="2"/>
      <c r="M2698" s="2" t="s">
        <v>90</v>
      </c>
      <c r="N2698" s="3"/>
      <c r="O2698" s="2"/>
      <c r="P2698" s="2"/>
      <c r="Q2698" s="2" t="s">
        <v>22</v>
      </c>
      <c r="R2698" s="2" t="s">
        <v>22</v>
      </c>
      <c r="S2698" s="2"/>
      <c r="T2698" s="3">
        <v>46263</v>
      </c>
      <c r="U2698" s="2" t="s">
        <v>11165</v>
      </c>
      <c r="V2698" s="2"/>
      <c r="W2698" s="2" t="s">
        <v>392</v>
      </c>
      <c r="X2698" s="2" t="s">
        <v>91</v>
      </c>
      <c r="Y2698" s="2" t="s">
        <v>333</v>
      </c>
      <c r="Z2698" s="2" t="s">
        <v>92</v>
      </c>
      <c r="AA2698" s="2" t="s">
        <v>90</v>
      </c>
      <c r="AB2698" s="2"/>
      <c r="AC2698" s="2" t="s">
        <v>114</v>
      </c>
      <c r="AD2698" s="2">
        <v>1</v>
      </c>
      <c r="AE2698" s="2" t="s">
        <v>94</v>
      </c>
      <c r="AF2698" s="2" t="s">
        <v>95</v>
      </c>
      <c r="AG2698" s="2" t="s">
        <v>14</v>
      </c>
      <c r="AH2698" s="2" t="s">
        <v>96</v>
      </c>
      <c r="AI2698" s="2"/>
      <c r="AJ2698" s="2" t="s">
        <v>236</v>
      </c>
      <c r="AK2698" s="2" t="s">
        <v>168</v>
      </c>
      <c r="AL2698" s="2" t="s">
        <v>168</v>
      </c>
      <c r="AM2698" s="2" t="s">
        <v>237</v>
      </c>
      <c r="AN2698" s="2" t="s">
        <v>11166</v>
      </c>
      <c r="AO2698" s="22">
        <v>0</v>
      </c>
      <c r="AP2698" s="22">
        <v>0</v>
      </c>
      <c r="AQ2698" s="22">
        <v>0</v>
      </c>
      <c r="AR2698" s="22">
        <v>0</v>
      </c>
      <c r="AS2698" s="25">
        <v>25000</v>
      </c>
      <c r="AT2698" s="25">
        <v>0</v>
      </c>
      <c r="AU2698" s="25">
        <v>28831.599999999999</v>
      </c>
      <c r="AV2698" s="25">
        <v>0</v>
      </c>
      <c r="AW2698" s="25">
        <v>25000</v>
      </c>
      <c r="AX2698" s="25">
        <v>28831.599999999999</v>
      </c>
      <c r="AY2698" s="25">
        <v>3831.6</v>
      </c>
    </row>
    <row r="2699" spans="2:51" hidden="1">
      <c r="B2699" s="5" t="s">
        <v>17</v>
      </c>
      <c r="C2699" s="2" t="s">
        <v>514</v>
      </c>
      <c r="D2699" s="2" t="s">
        <v>100</v>
      </c>
      <c r="E2699" s="2" t="s">
        <v>9153</v>
      </c>
      <c r="F2699" s="2" t="s">
        <v>88</v>
      </c>
      <c r="G2699" s="3">
        <v>46263</v>
      </c>
      <c r="H2699" s="2" t="s">
        <v>11167</v>
      </c>
      <c r="I2699" s="3">
        <v>46263</v>
      </c>
      <c r="J2699" s="2" t="s">
        <v>11168</v>
      </c>
      <c r="K2699" s="2" t="s">
        <v>89</v>
      </c>
      <c r="L2699" s="2"/>
      <c r="M2699" s="2" t="s">
        <v>90</v>
      </c>
      <c r="N2699" s="3"/>
      <c r="O2699" s="2"/>
      <c r="P2699" s="2"/>
      <c r="Q2699" s="2" t="s">
        <v>22</v>
      </c>
      <c r="R2699" s="2" t="s">
        <v>22</v>
      </c>
      <c r="S2699" s="2"/>
      <c r="T2699" s="3">
        <v>46263</v>
      </c>
      <c r="U2699" s="2" t="s">
        <v>11169</v>
      </c>
      <c r="V2699" s="2"/>
      <c r="W2699" s="2" t="s">
        <v>6241</v>
      </c>
      <c r="X2699" s="2" t="s">
        <v>91</v>
      </c>
      <c r="Y2699" s="2" t="s">
        <v>6242</v>
      </c>
      <c r="Z2699" s="2" t="s">
        <v>92</v>
      </c>
      <c r="AA2699" s="2" t="s">
        <v>6243</v>
      </c>
      <c r="AB2699" s="2" t="s">
        <v>6244</v>
      </c>
      <c r="AC2699" s="2" t="s">
        <v>114</v>
      </c>
      <c r="AD2699" s="2">
        <v>1</v>
      </c>
      <c r="AE2699" s="2" t="s">
        <v>94</v>
      </c>
      <c r="AF2699" s="2" t="s">
        <v>95</v>
      </c>
      <c r="AG2699" s="2" t="s">
        <v>14</v>
      </c>
      <c r="AH2699" s="2" t="s">
        <v>96</v>
      </c>
      <c r="AI2699" s="2"/>
      <c r="AJ2699" s="2" t="s">
        <v>415</v>
      </c>
      <c r="AK2699" s="2" t="s">
        <v>412</v>
      </c>
      <c r="AL2699" s="2" t="s">
        <v>412</v>
      </c>
      <c r="AM2699" s="2" t="s">
        <v>413</v>
      </c>
      <c r="AN2699" s="2" t="s">
        <v>11170</v>
      </c>
      <c r="AO2699" s="22">
        <v>0</v>
      </c>
      <c r="AP2699" s="22">
        <v>0</v>
      </c>
      <c r="AQ2699" s="22">
        <v>0</v>
      </c>
      <c r="AR2699" s="22">
        <v>0</v>
      </c>
      <c r="AS2699" s="25">
        <v>53000</v>
      </c>
      <c r="AT2699" s="25">
        <v>0</v>
      </c>
      <c r="AU2699" s="25">
        <v>59015.22</v>
      </c>
      <c r="AV2699" s="25">
        <v>0</v>
      </c>
      <c r="AW2699" s="25">
        <v>53000</v>
      </c>
      <c r="AX2699" s="25">
        <v>59015.22</v>
      </c>
      <c r="AY2699" s="25">
        <v>6015.22</v>
      </c>
    </row>
    <row r="2700" spans="2:51" hidden="1">
      <c r="B2700" s="5" t="s">
        <v>17</v>
      </c>
      <c r="C2700" s="2" t="s">
        <v>514</v>
      </c>
      <c r="D2700" s="2" t="s">
        <v>100</v>
      </c>
      <c r="E2700" s="2" t="s">
        <v>9153</v>
      </c>
      <c r="F2700" s="2" t="s">
        <v>88</v>
      </c>
      <c r="G2700" s="3">
        <v>46263</v>
      </c>
      <c r="H2700" s="2" t="s">
        <v>11171</v>
      </c>
      <c r="I2700" s="3">
        <v>46263</v>
      </c>
      <c r="J2700" s="2" t="s">
        <v>11172</v>
      </c>
      <c r="K2700" s="2" t="s">
        <v>89</v>
      </c>
      <c r="L2700" s="2"/>
      <c r="M2700" s="2" t="s">
        <v>90</v>
      </c>
      <c r="N2700" s="3"/>
      <c r="O2700" s="2"/>
      <c r="P2700" s="2"/>
      <c r="Q2700" s="2" t="s">
        <v>22</v>
      </c>
      <c r="R2700" s="2" t="s">
        <v>22</v>
      </c>
      <c r="S2700" s="2"/>
      <c r="T2700" s="3">
        <v>46263</v>
      </c>
      <c r="U2700" s="2" t="s">
        <v>11173</v>
      </c>
      <c r="V2700" s="2"/>
      <c r="W2700" s="2" t="s">
        <v>1677</v>
      </c>
      <c r="X2700" s="2" t="s">
        <v>91</v>
      </c>
      <c r="Y2700" s="2" t="s">
        <v>856</v>
      </c>
      <c r="Z2700" s="2" t="s">
        <v>92</v>
      </c>
      <c r="AA2700" s="2" t="s">
        <v>90</v>
      </c>
      <c r="AB2700" s="2"/>
      <c r="AC2700" s="2" t="s">
        <v>114</v>
      </c>
      <c r="AD2700" s="2">
        <v>1</v>
      </c>
      <c r="AE2700" s="2" t="s">
        <v>94</v>
      </c>
      <c r="AF2700" s="2" t="s">
        <v>95</v>
      </c>
      <c r="AG2700" s="2" t="s">
        <v>14</v>
      </c>
      <c r="AH2700" s="2" t="s">
        <v>96</v>
      </c>
      <c r="AI2700" s="2"/>
      <c r="AJ2700" s="2" t="s">
        <v>134</v>
      </c>
      <c r="AK2700" s="2" t="s">
        <v>10</v>
      </c>
      <c r="AL2700" s="2" t="s">
        <v>10</v>
      </c>
      <c r="AM2700" s="2" t="s">
        <v>135</v>
      </c>
      <c r="AN2700" s="2" t="s">
        <v>1367</v>
      </c>
      <c r="AO2700" s="22">
        <v>0</v>
      </c>
      <c r="AP2700" s="22">
        <v>0</v>
      </c>
      <c r="AQ2700" s="22">
        <v>0</v>
      </c>
      <c r="AR2700" s="22">
        <v>0</v>
      </c>
      <c r="AS2700" s="25">
        <v>61000</v>
      </c>
      <c r="AT2700" s="25">
        <v>0</v>
      </c>
      <c r="AU2700" s="25">
        <v>69202.53</v>
      </c>
      <c r="AV2700" s="25">
        <v>0</v>
      </c>
      <c r="AW2700" s="25">
        <v>61000</v>
      </c>
      <c r="AX2700" s="25">
        <v>69202.53</v>
      </c>
      <c r="AY2700" s="25">
        <v>8202.5300000000007</v>
      </c>
    </row>
    <row r="2701" spans="2:51">
      <c r="B2701" s="5" t="s">
        <v>17</v>
      </c>
      <c r="C2701" s="2" t="s">
        <v>524</v>
      </c>
      <c r="D2701" s="2"/>
      <c r="E2701" s="2" t="s">
        <v>9153</v>
      </c>
      <c r="F2701" s="2" t="s">
        <v>88</v>
      </c>
      <c r="G2701" s="3">
        <v>46266</v>
      </c>
      <c r="H2701" s="2" t="s">
        <v>11174</v>
      </c>
      <c r="I2701" s="3">
        <v>46263</v>
      </c>
      <c r="J2701" s="2" t="s">
        <v>11175</v>
      </c>
      <c r="K2701" s="2" t="s">
        <v>89</v>
      </c>
      <c r="L2701" s="2"/>
      <c r="M2701" s="2" t="s">
        <v>90</v>
      </c>
      <c r="N2701" s="3"/>
      <c r="O2701" s="2"/>
      <c r="P2701" s="2"/>
      <c r="Q2701" s="2" t="s">
        <v>22</v>
      </c>
      <c r="R2701" s="2" t="s">
        <v>22</v>
      </c>
      <c r="S2701" s="2"/>
      <c r="T2701" s="3">
        <v>46263</v>
      </c>
      <c r="U2701" s="2" t="s">
        <v>11176</v>
      </c>
      <c r="V2701" s="2"/>
      <c r="W2701" s="2" t="s">
        <v>826</v>
      </c>
      <c r="X2701" s="2" t="s">
        <v>91</v>
      </c>
      <c r="Y2701" s="2" t="s">
        <v>754</v>
      </c>
      <c r="Z2701" s="2" t="s">
        <v>149</v>
      </c>
      <c r="AA2701" s="2" t="s">
        <v>90</v>
      </c>
      <c r="AB2701" s="2"/>
      <c r="AC2701" s="2" t="s">
        <v>114</v>
      </c>
      <c r="AD2701" s="2">
        <v>1</v>
      </c>
      <c r="AE2701" s="2" t="s">
        <v>94</v>
      </c>
      <c r="AF2701" s="2" t="s">
        <v>95</v>
      </c>
      <c r="AG2701" s="2" t="s">
        <v>14</v>
      </c>
      <c r="AH2701" s="2" t="s">
        <v>96</v>
      </c>
      <c r="AI2701" s="2"/>
      <c r="AJ2701" s="2" t="s">
        <v>176</v>
      </c>
      <c r="AK2701" s="2" t="s">
        <v>177</v>
      </c>
      <c r="AL2701" s="2" t="s">
        <v>177</v>
      </c>
      <c r="AM2701" s="2" t="s">
        <v>178</v>
      </c>
      <c r="AN2701" s="2" t="s">
        <v>11177</v>
      </c>
      <c r="AO2701" s="22">
        <v>0</v>
      </c>
      <c r="AP2701" s="22">
        <v>0</v>
      </c>
      <c r="AQ2701" s="22">
        <v>0</v>
      </c>
      <c r="AR2701" s="22">
        <v>0</v>
      </c>
      <c r="AS2701" s="25">
        <v>0</v>
      </c>
      <c r="AT2701" s="25">
        <v>0</v>
      </c>
      <c r="AU2701" s="25">
        <v>30843.74</v>
      </c>
      <c r="AV2701" s="25">
        <v>0</v>
      </c>
      <c r="AW2701" s="25">
        <v>0</v>
      </c>
      <c r="AX2701" s="25">
        <v>30843.74</v>
      </c>
      <c r="AY2701" s="25">
        <v>30843.74</v>
      </c>
    </row>
    <row r="2702" spans="2:51" hidden="1">
      <c r="B2702" s="5" t="s">
        <v>17</v>
      </c>
      <c r="C2702" s="2" t="s">
        <v>524</v>
      </c>
      <c r="D2702" s="2" t="s">
        <v>100</v>
      </c>
      <c r="E2702" s="2" t="s">
        <v>9153</v>
      </c>
      <c r="F2702" s="2" t="s">
        <v>88</v>
      </c>
      <c r="G2702" s="3">
        <v>46266</v>
      </c>
      <c r="H2702" s="2" t="s">
        <v>11178</v>
      </c>
      <c r="I2702" s="3">
        <v>46263</v>
      </c>
      <c r="J2702" s="2" t="s">
        <v>11179</v>
      </c>
      <c r="K2702" s="2" t="s">
        <v>89</v>
      </c>
      <c r="L2702" s="2"/>
      <c r="M2702" s="2" t="s">
        <v>90</v>
      </c>
      <c r="N2702" s="3"/>
      <c r="O2702" s="2"/>
      <c r="P2702" s="2"/>
      <c r="Q2702" s="2" t="s">
        <v>22</v>
      </c>
      <c r="R2702" s="2" t="s">
        <v>22</v>
      </c>
      <c r="S2702" s="2"/>
      <c r="T2702" s="3">
        <v>46263</v>
      </c>
      <c r="U2702" s="2" t="s">
        <v>11180</v>
      </c>
      <c r="V2702" s="2"/>
      <c r="W2702" s="2" t="s">
        <v>666</v>
      </c>
      <c r="X2702" s="2" t="s">
        <v>113</v>
      </c>
      <c r="Y2702" s="2" t="s">
        <v>652</v>
      </c>
      <c r="Z2702" s="2" t="s">
        <v>92</v>
      </c>
      <c r="AA2702" s="2" t="s">
        <v>90</v>
      </c>
      <c r="AB2702" s="2"/>
      <c r="AC2702" s="2" t="s">
        <v>114</v>
      </c>
      <c r="AD2702" s="2">
        <v>1</v>
      </c>
      <c r="AE2702" s="2" t="s">
        <v>94</v>
      </c>
      <c r="AF2702" s="2" t="s">
        <v>95</v>
      </c>
      <c r="AG2702" s="2" t="s">
        <v>14</v>
      </c>
      <c r="AH2702" s="2" t="s">
        <v>96</v>
      </c>
      <c r="AI2702" s="2"/>
      <c r="AJ2702" s="2" t="s">
        <v>123</v>
      </c>
      <c r="AK2702" s="2" t="s">
        <v>13</v>
      </c>
      <c r="AL2702" s="2" t="s">
        <v>13</v>
      </c>
      <c r="AM2702" s="2" t="s">
        <v>124</v>
      </c>
      <c r="AN2702" s="2" t="s">
        <v>11181</v>
      </c>
      <c r="AO2702" s="22">
        <v>0</v>
      </c>
      <c r="AP2702" s="22">
        <v>0</v>
      </c>
      <c r="AQ2702" s="22">
        <v>0</v>
      </c>
      <c r="AR2702" s="22">
        <v>0</v>
      </c>
      <c r="AS2702" s="25">
        <v>23000</v>
      </c>
      <c r="AT2702" s="25">
        <v>0</v>
      </c>
      <c r="AU2702" s="25">
        <v>26298.44</v>
      </c>
      <c r="AV2702" s="25">
        <v>0</v>
      </c>
      <c r="AW2702" s="25">
        <v>23000</v>
      </c>
      <c r="AX2702" s="25">
        <v>26298.44</v>
      </c>
      <c r="AY2702" s="25">
        <v>3298.44</v>
      </c>
    </row>
    <row r="2703" spans="2:51" hidden="1">
      <c r="B2703" s="5" t="s">
        <v>17</v>
      </c>
      <c r="C2703" s="2" t="s">
        <v>524</v>
      </c>
      <c r="D2703" s="2" t="s">
        <v>100</v>
      </c>
      <c r="E2703" s="2" t="s">
        <v>9153</v>
      </c>
      <c r="F2703" s="2" t="s">
        <v>88</v>
      </c>
      <c r="G2703" s="3">
        <v>46266</v>
      </c>
      <c r="H2703" s="2" t="s">
        <v>11182</v>
      </c>
      <c r="I2703" s="3">
        <v>46263</v>
      </c>
      <c r="J2703" s="2" t="s">
        <v>11183</v>
      </c>
      <c r="K2703" s="2" t="s">
        <v>89</v>
      </c>
      <c r="L2703" s="2"/>
      <c r="M2703" s="2" t="s">
        <v>90</v>
      </c>
      <c r="N2703" s="3"/>
      <c r="O2703" s="2"/>
      <c r="P2703" s="2"/>
      <c r="Q2703" s="2" t="s">
        <v>22</v>
      </c>
      <c r="R2703" s="2" t="s">
        <v>22</v>
      </c>
      <c r="S2703" s="2"/>
      <c r="T2703" s="3">
        <v>46263</v>
      </c>
      <c r="U2703" s="2" t="s">
        <v>11184</v>
      </c>
      <c r="V2703" s="2"/>
      <c r="W2703" s="2" t="s">
        <v>11185</v>
      </c>
      <c r="X2703" s="2" t="s">
        <v>91</v>
      </c>
      <c r="Y2703" s="2" t="s">
        <v>1301</v>
      </c>
      <c r="Z2703" s="2" t="s">
        <v>92</v>
      </c>
      <c r="AA2703" s="2" t="s">
        <v>5199</v>
      </c>
      <c r="AB2703" s="2"/>
      <c r="AC2703" s="2" t="s">
        <v>114</v>
      </c>
      <c r="AD2703" s="2">
        <v>1</v>
      </c>
      <c r="AE2703" s="2" t="s">
        <v>94</v>
      </c>
      <c r="AF2703" s="2" t="s">
        <v>95</v>
      </c>
      <c r="AG2703" s="2" t="s">
        <v>14</v>
      </c>
      <c r="AH2703" s="2" t="s">
        <v>96</v>
      </c>
      <c r="AI2703" s="2"/>
      <c r="AJ2703" s="2" t="s">
        <v>123</v>
      </c>
      <c r="AK2703" s="2" t="s">
        <v>13</v>
      </c>
      <c r="AL2703" s="2" t="s">
        <v>13</v>
      </c>
      <c r="AM2703" s="2" t="s">
        <v>124</v>
      </c>
      <c r="AN2703" s="2" t="s">
        <v>11186</v>
      </c>
      <c r="AO2703" s="22">
        <v>0</v>
      </c>
      <c r="AP2703" s="22">
        <v>0</v>
      </c>
      <c r="AQ2703" s="22">
        <v>0</v>
      </c>
      <c r="AR2703" s="22">
        <v>0</v>
      </c>
      <c r="AS2703" s="25">
        <v>26000</v>
      </c>
      <c r="AT2703" s="25">
        <v>0</v>
      </c>
      <c r="AU2703" s="25">
        <v>28304.080000000002</v>
      </c>
      <c r="AV2703" s="25">
        <v>0</v>
      </c>
      <c r="AW2703" s="25">
        <v>26000</v>
      </c>
      <c r="AX2703" s="25">
        <v>28304.080000000002</v>
      </c>
      <c r="AY2703" s="25">
        <v>2304.08</v>
      </c>
    </row>
    <row r="2704" spans="2:51">
      <c r="B2704" s="5" t="s">
        <v>17</v>
      </c>
      <c r="C2704" s="2" t="s">
        <v>524</v>
      </c>
      <c r="D2704" s="2" t="s">
        <v>100</v>
      </c>
      <c r="E2704" s="2" t="s">
        <v>9153</v>
      </c>
      <c r="F2704" s="2" t="s">
        <v>88</v>
      </c>
      <c r="G2704" s="3">
        <v>46266</v>
      </c>
      <c r="H2704" s="2" t="s">
        <v>11187</v>
      </c>
      <c r="I2704" s="3">
        <v>46263</v>
      </c>
      <c r="J2704" s="2" t="s">
        <v>11188</v>
      </c>
      <c r="K2704" s="2" t="s">
        <v>89</v>
      </c>
      <c r="L2704" s="2"/>
      <c r="M2704" s="2" t="s">
        <v>90</v>
      </c>
      <c r="N2704" s="3"/>
      <c r="O2704" s="2"/>
      <c r="P2704" s="2"/>
      <c r="Q2704" s="2" t="s">
        <v>22</v>
      </c>
      <c r="R2704" s="2" t="s">
        <v>22</v>
      </c>
      <c r="S2704" s="2"/>
      <c r="T2704" s="3">
        <v>46263</v>
      </c>
      <c r="U2704" s="2" t="s">
        <v>11189</v>
      </c>
      <c r="V2704" s="2"/>
      <c r="W2704" s="2" t="s">
        <v>839</v>
      </c>
      <c r="X2704" s="2" t="s">
        <v>91</v>
      </c>
      <c r="Y2704" s="2" t="s">
        <v>840</v>
      </c>
      <c r="Z2704" s="2" t="s">
        <v>149</v>
      </c>
      <c r="AA2704" s="2" t="s">
        <v>90</v>
      </c>
      <c r="AB2704" s="2"/>
      <c r="AC2704" s="2" t="s">
        <v>114</v>
      </c>
      <c r="AD2704" s="2">
        <v>1</v>
      </c>
      <c r="AE2704" s="2" t="s">
        <v>94</v>
      </c>
      <c r="AF2704" s="2" t="s">
        <v>95</v>
      </c>
      <c r="AG2704" s="2" t="s">
        <v>14</v>
      </c>
      <c r="AH2704" s="2" t="s">
        <v>96</v>
      </c>
      <c r="AI2704" s="2"/>
      <c r="AJ2704" s="2" t="s">
        <v>232</v>
      </c>
      <c r="AK2704" s="2" t="s">
        <v>5</v>
      </c>
      <c r="AL2704" s="2" t="s">
        <v>5</v>
      </c>
      <c r="AM2704" s="2" t="s">
        <v>178</v>
      </c>
      <c r="AN2704" s="2" t="s">
        <v>11190</v>
      </c>
      <c r="AO2704" s="22">
        <v>0</v>
      </c>
      <c r="AP2704" s="22">
        <v>0</v>
      </c>
      <c r="AQ2704" s="22">
        <v>0</v>
      </c>
      <c r="AR2704" s="22">
        <v>0</v>
      </c>
      <c r="AS2704" s="25">
        <v>0</v>
      </c>
      <c r="AT2704" s="25">
        <v>0</v>
      </c>
      <c r="AU2704" s="25">
        <v>23590.26</v>
      </c>
      <c r="AV2704" s="25">
        <v>0</v>
      </c>
      <c r="AW2704" s="25">
        <v>0</v>
      </c>
      <c r="AX2704" s="25">
        <v>23590.26</v>
      </c>
      <c r="AY2704" s="25">
        <v>23590.26</v>
      </c>
    </row>
    <row r="2705" spans="2:51" hidden="1">
      <c r="B2705" s="5" t="s">
        <v>17</v>
      </c>
      <c r="C2705" s="2" t="s">
        <v>107</v>
      </c>
      <c r="D2705" s="2"/>
      <c r="E2705" s="2"/>
      <c r="F2705" s="2"/>
      <c r="G2705" s="3">
        <v>46263</v>
      </c>
      <c r="H2705" s="2" t="s">
        <v>11191</v>
      </c>
      <c r="I2705" s="3">
        <v>46263</v>
      </c>
      <c r="J2705" s="2" t="s">
        <v>11192</v>
      </c>
      <c r="K2705" s="2" t="s">
        <v>208</v>
      </c>
      <c r="L2705" s="2"/>
      <c r="M2705" s="2" t="s">
        <v>90</v>
      </c>
      <c r="N2705" s="3"/>
      <c r="O2705" s="2"/>
      <c r="P2705" s="2"/>
      <c r="Q2705" s="2" t="s">
        <v>719</v>
      </c>
      <c r="R2705" s="2"/>
      <c r="S2705" s="2"/>
      <c r="T2705" s="3">
        <v>46263</v>
      </c>
      <c r="U2705" s="2" t="s">
        <v>11193</v>
      </c>
      <c r="V2705" s="2"/>
      <c r="W2705" s="2" t="s">
        <v>11194</v>
      </c>
      <c r="X2705" s="2" t="s">
        <v>91</v>
      </c>
      <c r="Y2705" s="2" t="s">
        <v>11195</v>
      </c>
      <c r="Z2705" s="2" t="s">
        <v>92</v>
      </c>
      <c r="AA2705" s="2" t="s">
        <v>90</v>
      </c>
      <c r="AB2705" s="2"/>
      <c r="AC2705" s="2" t="s">
        <v>114</v>
      </c>
      <c r="AD2705" s="2">
        <v>1</v>
      </c>
      <c r="AE2705" s="2" t="s">
        <v>422</v>
      </c>
      <c r="AF2705" s="2" t="s">
        <v>423</v>
      </c>
      <c r="AG2705" s="2" t="s">
        <v>423</v>
      </c>
      <c r="AH2705" s="2" t="s">
        <v>424</v>
      </c>
      <c r="AI2705" s="2"/>
      <c r="AJ2705" s="2" t="s">
        <v>138</v>
      </c>
      <c r="AK2705" s="2" t="s">
        <v>103</v>
      </c>
      <c r="AL2705" s="2" t="s">
        <v>103</v>
      </c>
      <c r="AM2705" s="2" t="s">
        <v>139</v>
      </c>
      <c r="AN2705" s="2" t="s">
        <v>991</v>
      </c>
      <c r="AO2705" s="22">
        <v>0</v>
      </c>
      <c r="AP2705" s="22">
        <v>0</v>
      </c>
      <c r="AQ2705" s="22">
        <v>0</v>
      </c>
      <c r="AR2705" s="22">
        <v>0</v>
      </c>
      <c r="AS2705" s="25">
        <v>48000</v>
      </c>
      <c r="AT2705" s="25">
        <v>0</v>
      </c>
      <c r="AU2705" s="25">
        <v>53245</v>
      </c>
      <c r="AV2705" s="25">
        <v>0</v>
      </c>
      <c r="AW2705" s="25">
        <v>48000</v>
      </c>
      <c r="AX2705" s="25">
        <v>53245</v>
      </c>
      <c r="AY2705" s="25">
        <v>5245</v>
      </c>
    </row>
    <row r="2706" spans="2:51" hidden="1">
      <c r="B2706" s="5" t="s">
        <v>17</v>
      </c>
      <c r="C2706" s="2" t="s">
        <v>107</v>
      </c>
      <c r="D2706" s="2"/>
      <c r="E2706" s="2"/>
      <c r="F2706" s="2"/>
      <c r="G2706" s="3">
        <v>46263</v>
      </c>
      <c r="H2706" s="2" t="s">
        <v>11196</v>
      </c>
      <c r="I2706" s="3">
        <v>46263</v>
      </c>
      <c r="J2706" s="2" t="s">
        <v>11197</v>
      </c>
      <c r="K2706" s="2" t="s">
        <v>208</v>
      </c>
      <c r="L2706" s="2"/>
      <c r="M2706" s="2" t="s">
        <v>90</v>
      </c>
      <c r="N2706" s="3"/>
      <c r="O2706" s="2"/>
      <c r="P2706" s="2"/>
      <c r="Q2706" s="2" t="s">
        <v>719</v>
      </c>
      <c r="R2706" s="2"/>
      <c r="S2706" s="2"/>
      <c r="T2706" s="3">
        <v>46263</v>
      </c>
      <c r="U2706" s="2" t="s">
        <v>11198</v>
      </c>
      <c r="V2706" s="2"/>
      <c r="W2706" s="2" t="s">
        <v>7170</v>
      </c>
      <c r="X2706" s="2" t="s">
        <v>113</v>
      </c>
      <c r="Y2706" s="2" t="s">
        <v>7171</v>
      </c>
      <c r="Z2706" s="2" t="s">
        <v>92</v>
      </c>
      <c r="AA2706" s="2" t="s">
        <v>90</v>
      </c>
      <c r="AB2706" s="2"/>
      <c r="AC2706" s="2" t="s">
        <v>114</v>
      </c>
      <c r="AD2706" s="2">
        <v>1</v>
      </c>
      <c r="AE2706" s="2" t="s">
        <v>422</v>
      </c>
      <c r="AF2706" s="2" t="s">
        <v>423</v>
      </c>
      <c r="AG2706" s="2" t="s">
        <v>423</v>
      </c>
      <c r="AH2706" s="2" t="s">
        <v>424</v>
      </c>
      <c r="AI2706" s="2"/>
      <c r="AJ2706" s="2" t="s">
        <v>138</v>
      </c>
      <c r="AK2706" s="2" t="s">
        <v>103</v>
      </c>
      <c r="AL2706" s="2" t="s">
        <v>103</v>
      </c>
      <c r="AM2706" s="2" t="s">
        <v>139</v>
      </c>
      <c r="AN2706" s="2" t="s">
        <v>1030</v>
      </c>
      <c r="AO2706" s="22">
        <v>0</v>
      </c>
      <c r="AP2706" s="22">
        <v>0</v>
      </c>
      <c r="AQ2706" s="22">
        <v>0</v>
      </c>
      <c r="AR2706" s="22">
        <v>0</v>
      </c>
      <c r="AS2706" s="25">
        <v>55000</v>
      </c>
      <c r="AT2706" s="25">
        <v>0</v>
      </c>
      <c r="AU2706" s="25">
        <v>59564</v>
      </c>
      <c r="AV2706" s="25">
        <v>0</v>
      </c>
      <c r="AW2706" s="25">
        <v>55000</v>
      </c>
      <c r="AX2706" s="25">
        <v>59564</v>
      </c>
      <c r="AY2706" s="25">
        <v>4564</v>
      </c>
    </row>
    <row r="2707" spans="2:51" hidden="1">
      <c r="B2707" s="5" t="s">
        <v>17</v>
      </c>
      <c r="C2707" s="2" t="s">
        <v>107</v>
      </c>
      <c r="D2707" s="2"/>
      <c r="E2707" s="2"/>
      <c r="F2707" s="2"/>
      <c r="G2707" s="3">
        <v>46263</v>
      </c>
      <c r="H2707" s="2" t="s">
        <v>11199</v>
      </c>
      <c r="I2707" s="3">
        <v>46263</v>
      </c>
      <c r="J2707" s="2" t="s">
        <v>11200</v>
      </c>
      <c r="K2707" s="2" t="s">
        <v>208</v>
      </c>
      <c r="L2707" s="2"/>
      <c r="M2707" s="2" t="s">
        <v>90</v>
      </c>
      <c r="N2707" s="3"/>
      <c r="O2707" s="2"/>
      <c r="P2707" s="2"/>
      <c r="Q2707" s="2" t="s">
        <v>719</v>
      </c>
      <c r="R2707" s="2"/>
      <c r="S2707" s="2"/>
      <c r="T2707" s="3">
        <v>46263</v>
      </c>
      <c r="U2707" s="2" t="s">
        <v>11201</v>
      </c>
      <c r="V2707" s="2"/>
      <c r="W2707" s="2" t="s">
        <v>7175</v>
      </c>
      <c r="X2707" s="2" t="s">
        <v>91</v>
      </c>
      <c r="Y2707" s="2" t="s">
        <v>7176</v>
      </c>
      <c r="Z2707" s="2" t="s">
        <v>92</v>
      </c>
      <c r="AA2707" s="2" t="s">
        <v>90</v>
      </c>
      <c r="AB2707" s="2"/>
      <c r="AC2707" s="2" t="s">
        <v>114</v>
      </c>
      <c r="AD2707" s="2">
        <v>1</v>
      </c>
      <c r="AE2707" s="2" t="s">
        <v>422</v>
      </c>
      <c r="AF2707" s="2" t="s">
        <v>423</v>
      </c>
      <c r="AG2707" s="2" t="s">
        <v>423</v>
      </c>
      <c r="AH2707" s="2" t="s">
        <v>424</v>
      </c>
      <c r="AI2707" s="2"/>
      <c r="AJ2707" s="2" t="s">
        <v>575</v>
      </c>
      <c r="AK2707" s="2" t="s">
        <v>576</v>
      </c>
      <c r="AL2707" s="2" t="s">
        <v>576</v>
      </c>
      <c r="AM2707" s="2" t="s">
        <v>577</v>
      </c>
      <c r="AN2707" s="2" t="s">
        <v>11202</v>
      </c>
      <c r="AO2707" s="22">
        <v>0</v>
      </c>
      <c r="AP2707" s="22">
        <v>0</v>
      </c>
      <c r="AQ2707" s="22">
        <v>0</v>
      </c>
      <c r="AR2707" s="22">
        <v>0</v>
      </c>
      <c r="AS2707" s="25">
        <v>66000</v>
      </c>
      <c r="AT2707" s="25">
        <v>0</v>
      </c>
      <c r="AU2707" s="25">
        <v>70155</v>
      </c>
      <c r="AV2707" s="25">
        <v>0</v>
      </c>
      <c r="AW2707" s="25">
        <v>66000</v>
      </c>
      <c r="AX2707" s="25">
        <v>70155</v>
      </c>
      <c r="AY2707" s="25">
        <v>4155</v>
      </c>
    </row>
    <row r="2708" spans="2:51" hidden="1">
      <c r="B2708" s="5" t="s">
        <v>17</v>
      </c>
      <c r="C2708" s="2" t="s">
        <v>107</v>
      </c>
      <c r="D2708" s="2"/>
      <c r="E2708" s="2"/>
      <c r="F2708" s="2"/>
      <c r="G2708" s="3">
        <v>46263</v>
      </c>
      <c r="H2708" s="2" t="s">
        <v>11203</v>
      </c>
      <c r="I2708" s="3">
        <v>46263</v>
      </c>
      <c r="J2708" s="2" t="s">
        <v>11204</v>
      </c>
      <c r="K2708" s="2" t="s">
        <v>208</v>
      </c>
      <c r="L2708" s="2"/>
      <c r="M2708" s="2" t="s">
        <v>90</v>
      </c>
      <c r="N2708" s="3"/>
      <c r="O2708" s="2"/>
      <c r="P2708" s="2"/>
      <c r="Q2708" s="2" t="s">
        <v>719</v>
      </c>
      <c r="R2708" s="2"/>
      <c r="S2708" s="2"/>
      <c r="T2708" s="3">
        <v>46263</v>
      </c>
      <c r="U2708" s="2" t="s">
        <v>11205</v>
      </c>
      <c r="V2708" s="2"/>
      <c r="W2708" s="2" t="s">
        <v>1150</v>
      </c>
      <c r="X2708" s="2" t="s">
        <v>91</v>
      </c>
      <c r="Y2708" s="2" t="s">
        <v>1151</v>
      </c>
      <c r="Z2708" s="2" t="s">
        <v>92</v>
      </c>
      <c r="AA2708" s="2" t="s">
        <v>90</v>
      </c>
      <c r="AB2708" s="2"/>
      <c r="AC2708" s="2" t="s">
        <v>114</v>
      </c>
      <c r="AD2708" s="2">
        <v>1</v>
      </c>
      <c r="AE2708" s="2" t="s">
        <v>422</v>
      </c>
      <c r="AF2708" s="2" t="s">
        <v>423</v>
      </c>
      <c r="AG2708" s="2" t="s">
        <v>423</v>
      </c>
      <c r="AH2708" s="2" t="s">
        <v>424</v>
      </c>
      <c r="AI2708" s="2"/>
      <c r="AJ2708" s="2" t="s">
        <v>575</v>
      </c>
      <c r="AK2708" s="2" t="s">
        <v>576</v>
      </c>
      <c r="AL2708" s="2" t="s">
        <v>576</v>
      </c>
      <c r="AM2708" s="2" t="s">
        <v>577</v>
      </c>
      <c r="AN2708" s="2"/>
      <c r="AO2708" s="22">
        <v>0</v>
      </c>
      <c r="AP2708" s="22">
        <v>0</v>
      </c>
      <c r="AQ2708" s="22">
        <v>0</v>
      </c>
      <c r="AR2708" s="22">
        <v>0</v>
      </c>
      <c r="AS2708" s="25">
        <v>65000</v>
      </c>
      <c r="AT2708" s="25">
        <v>0</v>
      </c>
      <c r="AU2708" s="25">
        <v>69405</v>
      </c>
      <c r="AV2708" s="25">
        <v>0</v>
      </c>
      <c r="AW2708" s="25">
        <v>65000</v>
      </c>
      <c r="AX2708" s="25">
        <v>69405</v>
      </c>
      <c r="AY2708" s="25">
        <v>4405</v>
      </c>
    </row>
    <row r="2709" spans="2:51" hidden="1">
      <c r="B2709" s="5" t="s">
        <v>17</v>
      </c>
      <c r="C2709" s="2" t="s">
        <v>107</v>
      </c>
      <c r="D2709" s="2"/>
      <c r="E2709" s="2"/>
      <c r="F2709" s="2"/>
      <c r="G2709" s="3">
        <v>46263</v>
      </c>
      <c r="H2709" s="2" t="s">
        <v>11206</v>
      </c>
      <c r="I2709" s="3">
        <v>46263</v>
      </c>
      <c r="J2709" s="2" t="s">
        <v>11207</v>
      </c>
      <c r="K2709" s="2" t="s">
        <v>208</v>
      </c>
      <c r="L2709" s="2"/>
      <c r="M2709" s="2" t="s">
        <v>90</v>
      </c>
      <c r="N2709" s="3"/>
      <c r="O2709" s="2"/>
      <c r="P2709" s="2"/>
      <c r="Q2709" s="2" t="s">
        <v>719</v>
      </c>
      <c r="R2709" s="2"/>
      <c r="S2709" s="2"/>
      <c r="T2709" s="3">
        <v>46263</v>
      </c>
      <c r="U2709" s="2" t="s">
        <v>11208</v>
      </c>
      <c r="V2709" s="2"/>
      <c r="W2709" s="2" t="s">
        <v>11209</v>
      </c>
      <c r="X2709" s="2" t="s">
        <v>91</v>
      </c>
      <c r="Y2709" s="2" t="s">
        <v>11210</v>
      </c>
      <c r="Z2709" s="2" t="s">
        <v>92</v>
      </c>
      <c r="AA2709" s="2" t="s">
        <v>90</v>
      </c>
      <c r="AB2709" s="2"/>
      <c r="AC2709" s="2" t="s">
        <v>114</v>
      </c>
      <c r="AD2709" s="2">
        <v>1</v>
      </c>
      <c r="AE2709" s="2" t="s">
        <v>422</v>
      </c>
      <c r="AF2709" s="2" t="s">
        <v>423</v>
      </c>
      <c r="AG2709" s="2" t="s">
        <v>423</v>
      </c>
      <c r="AH2709" s="2" t="s">
        <v>424</v>
      </c>
      <c r="AI2709" s="2"/>
      <c r="AJ2709" s="2" t="s">
        <v>128</v>
      </c>
      <c r="AK2709" s="2" t="s">
        <v>129</v>
      </c>
      <c r="AL2709" s="2" t="s">
        <v>129</v>
      </c>
      <c r="AM2709" s="2" t="s">
        <v>130</v>
      </c>
      <c r="AN2709" s="2"/>
      <c r="AO2709" s="22">
        <v>0</v>
      </c>
      <c r="AP2709" s="22">
        <v>0</v>
      </c>
      <c r="AQ2709" s="22">
        <v>0</v>
      </c>
      <c r="AR2709" s="22">
        <v>0</v>
      </c>
      <c r="AS2709" s="25">
        <v>42000</v>
      </c>
      <c r="AT2709" s="25">
        <v>0</v>
      </c>
      <c r="AU2709" s="25">
        <v>46201</v>
      </c>
      <c r="AV2709" s="25">
        <v>0</v>
      </c>
      <c r="AW2709" s="25">
        <v>42000</v>
      </c>
      <c r="AX2709" s="25">
        <v>46201</v>
      </c>
      <c r="AY2709" s="25">
        <v>4201</v>
      </c>
    </row>
    <row r="2710" spans="2:51" hidden="1">
      <c r="B2710" s="5" t="s">
        <v>17</v>
      </c>
      <c r="C2710" s="2" t="s">
        <v>107</v>
      </c>
      <c r="D2710" s="2"/>
      <c r="E2710" s="2"/>
      <c r="F2710" s="2"/>
      <c r="G2710" s="3">
        <v>46263</v>
      </c>
      <c r="H2710" s="2" t="s">
        <v>11211</v>
      </c>
      <c r="I2710" s="3">
        <v>46263</v>
      </c>
      <c r="J2710" s="2" t="s">
        <v>11212</v>
      </c>
      <c r="K2710" s="2" t="s">
        <v>208</v>
      </c>
      <c r="L2710" s="2"/>
      <c r="M2710" s="2" t="s">
        <v>90</v>
      </c>
      <c r="N2710" s="3"/>
      <c r="O2710" s="2"/>
      <c r="P2710" s="2"/>
      <c r="Q2710" s="2" t="s">
        <v>719</v>
      </c>
      <c r="R2710" s="2"/>
      <c r="S2710" s="2"/>
      <c r="T2710" s="3">
        <v>46263</v>
      </c>
      <c r="U2710" s="2" t="s">
        <v>11213</v>
      </c>
      <c r="V2710" s="2"/>
      <c r="W2710" s="2" t="s">
        <v>11214</v>
      </c>
      <c r="X2710" s="2" t="s">
        <v>91</v>
      </c>
      <c r="Y2710" s="2" t="s">
        <v>11215</v>
      </c>
      <c r="Z2710" s="2" t="s">
        <v>92</v>
      </c>
      <c r="AA2710" s="2" t="s">
        <v>90</v>
      </c>
      <c r="AB2710" s="2"/>
      <c r="AC2710" s="2" t="s">
        <v>114</v>
      </c>
      <c r="AD2710" s="2">
        <v>1</v>
      </c>
      <c r="AE2710" s="2" t="s">
        <v>422</v>
      </c>
      <c r="AF2710" s="2" t="s">
        <v>423</v>
      </c>
      <c r="AG2710" s="2" t="s">
        <v>423</v>
      </c>
      <c r="AH2710" s="2" t="s">
        <v>424</v>
      </c>
      <c r="AI2710" s="2"/>
      <c r="AJ2710" s="2" t="s">
        <v>232</v>
      </c>
      <c r="AK2710" s="2" t="s">
        <v>5</v>
      </c>
      <c r="AL2710" s="2" t="s">
        <v>5</v>
      </c>
      <c r="AM2710" s="2" t="s">
        <v>178</v>
      </c>
      <c r="AN2710" s="2" t="s">
        <v>4229</v>
      </c>
      <c r="AO2710" s="22">
        <v>0</v>
      </c>
      <c r="AP2710" s="22">
        <v>0</v>
      </c>
      <c r="AQ2710" s="22">
        <v>0</v>
      </c>
      <c r="AR2710" s="22">
        <v>0</v>
      </c>
      <c r="AS2710" s="25">
        <v>38000</v>
      </c>
      <c r="AT2710" s="25">
        <v>0</v>
      </c>
      <c r="AU2710" s="25">
        <v>39364</v>
      </c>
      <c r="AV2710" s="25">
        <v>0</v>
      </c>
      <c r="AW2710" s="25">
        <v>38000</v>
      </c>
      <c r="AX2710" s="25">
        <v>39364</v>
      </c>
      <c r="AY2710" s="25">
        <v>1364</v>
      </c>
    </row>
    <row r="2711" spans="2:51">
      <c r="B2711" s="5" t="s">
        <v>17</v>
      </c>
      <c r="C2711" s="2" t="s">
        <v>600</v>
      </c>
      <c r="D2711" s="2"/>
      <c r="E2711" s="2"/>
      <c r="F2711" s="2"/>
      <c r="G2711" s="3">
        <v>46263</v>
      </c>
      <c r="H2711" s="2" t="s">
        <v>11216</v>
      </c>
      <c r="I2711" s="3">
        <v>46263</v>
      </c>
      <c r="J2711" s="2" t="s">
        <v>11217</v>
      </c>
      <c r="K2711" s="2" t="s">
        <v>208</v>
      </c>
      <c r="L2711" s="2"/>
      <c r="M2711" s="2" t="s">
        <v>90</v>
      </c>
      <c r="N2711" s="3"/>
      <c r="O2711" s="2"/>
      <c r="P2711" s="2"/>
      <c r="Q2711" s="2" t="s">
        <v>719</v>
      </c>
      <c r="R2711" s="2"/>
      <c r="S2711" s="2"/>
      <c r="T2711" s="3">
        <v>46263</v>
      </c>
      <c r="U2711" s="2" t="s">
        <v>11218</v>
      </c>
      <c r="V2711" s="2"/>
      <c r="W2711" s="2" t="s">
        <v>653</v>
      </c>
      <c r="X2711" s="2" t="s">
        <v>91</v>
      </c>
      <c r="Y2711" s="2" t="s">
        <v>654</v>
      </c>
      <c r="Z2711" s="2" t="s">
        <v>149</v>
      </c>
      <c r="AA2711" s="2" t="s">
        <v>90</v>
      </c>
      <c r="AB2711" s="2"/>
      <c r="AC2711" s="2" t="s">
        <v>114</v>
      </c>
      <c r="AD2711" s="2">
        <v>1</v>
      </c>
      <c r="AE2711" s="2" t="s">
        <v>422</v>
      </c>
      <c r="AF2711" s="2" t="s">
        <v>423</v>
      </c>
      <c r="AG2711" s="2" t="s">
        <v>423</v>
      </c>
      <c r="AH2711" s="2" t="s">
        <v>424</v>
      </c>
      <c r="AI2711" s="2"/>
      <c r="AJ2711" s="2" t="s">
        <v>136</v>
      </c>
      <c r="AK2711" s="2" t="s">
        <v>9</v>
      </c>
      <c r="AL2711" s="2" t="s">
        <v>9</v>
      </c>
      <c r="AM2711" s="2" t="s">
        <v>137</v>
      </c>
      <c r="AN2711" s="2" t="s">
        <v>1019</v>
      </c>
      <c r="AO2711" s="22">
        <v>0</v>
      </c>
      <c r="AP2711" s="22">
        <v>645</v>
      </c>
      <c r="AQ2711" s="22">
        <v>1320</v>
      </c>
      <c r="AR2711" s="22">
        <v>675</v>
      </c>
      <c r="AS2711" s="25">
        <v>52774.93</v>
      </c>
      <c r="AT2711" s="25">
        <v>0</v>
      </c>
      <c r="AU2711" s="25">
        <v>47158</v>
      </c>
      <c r="AV2711" s="25">
        <v>0</v>
      </c>
      <c r="AW2711" s="25">
        <v>52774.93</v>
      </c>
      <c r="AX2711" s="25">
        <v>47158</v>
      </c>
      <c r="AY2711" s="25">
        <v>-5616.93</v>
      </c>
    </row>
    <row r="2712" spans="2:51" hidden="1">
      <c r="B2712" s="5" t="s">
        <v>17</v>
      </c>
      <c r="C2712" s="2" t="s">
        <v>524</v>
      </c>
      <c r="D2712" s="2" t="s">
        <v>100</v>
      </c>
      <c r="E2712" s="2" t="s">
        <v>9153</v>
      </c>
      <c r="F2712" s="2" t="s">
        <v>88</v>
      </c>
      <c r="G2712" s="3">
        <v>46265</v>
      </c>
      <c r="H2712" s="2" t="s">
        <v>11219</v>
      </c>
      <c r="I2712" s="3">
        <v>46263</v>
      </c>
      <c r="J2712" s="2" t="s">
        <v>11220</v>
      </c>
      <c r="K2712" s="2" t="s">
        <v>89</v>
      </c>
      <c r="L2712" s="2"/>
      <c r="M2712" s="2" t="s">
        <v>90</v>
      </c>
      <c r="N2712" s="3"/>
      <c r="O2712" s="2"/>
      <c r="P2712" s="2"/>
      <c r="Q2712" s="2" t="s">
        <v>22</v>
      </c>
      <c r="R2712" s="2" t="s">
        <v>22</v>
      </c>
      <c r="S2712" s="2"/>
      <c r="T2712" s="3">
        <v>46263</v>
      </c>
      <c r="U2712" s="2" t="s">
        <v>11221</v>
      </c>
      <c r="V2712" s="2"/>
      <c r="W2712" s="2" t="s">
        <v>10910</v>
      </c>
      <c r="X2712" s="2" t="s">
        <v>91</v>
      </c>
      <c r="Y2712" s="2" t="s">
        <v>10911</v>
      </c>
      <c r="Z2712" s="2" t="s">
        <v>92</v>
      </c>
      <c r="AA2712" s="2" t="s">
        <v>10912</v>
      </c>
      <c r="AB2712" s="2" t="s">
        <v>10913</v>
      </c>
      <c r="AC2712" s="2" t="s">
        <v>114</v>
      </c>
      <c r="AD2712" s="2">
        <v>1</v>
      </c>
      <c r="AE2712" s="2" t="s">
        <v>94</v>
      </c>
      <c r="AF2712" s="2" t="s">
        <v>95</v>
      </c>
      <c r="AG2712" s="2" t="s">
        <v>14</v>
      </c>
      <c r="AH2712" s="2" t="s">
        <v>96</v>
      </c>
      <c r="AI2712" s="2"/>
      <c r="AJ2712" s="2" t="s">
        <v>136</v>
      </c>
      <c r="AK2712" s="2" t="s">
        <v>9</v>
      </c>
      <c r="AL2712" s="2" t="s">
        <v>9</v>
      </c>
      <c r="AM2712" s="2" t="s">
        <v>137</v>
      </c>
      <c r="AN2712" s="2" t="s">
        <v>11222</v>
      </c>
      <c r="AO2712" s="22">
        <v>0</v>
      </c>
      <c r="AP2712" s="22">
        <v>0</v>
      </c>
      <c r="AQ2712" s="22">
        <v>0</v>
      </c>
      <c r="AR2712" s="22">
        <v>0</v>
      </c>
      <c r="AS2712" s="25">
        <v>52000</v>
      </c>
      <c r="AT2712" s="25">
        <v>0</v>
      </c>
      <c r="AU2712" s="25">
        <v>55734.54</v>
      </c>
      <c r="AV2712" s="25">
        <v>0</v>
      </c>
      <c r="AW2712" s="25">
        <v>52000</v>
      </c>
      <c r="AX2712" s="25">
        <v>55734.54</v>
      </c>
      <c r="AY2712" s="25">
        <v>3734.54</v>
      </c>
    </row>
    <row r="2713" spans="2:51">
      <c r="B2713" s="5" t="s">
        <v>17</v>
      </c>
      <c r="C2713" s="2" t="s">
        <v>524</v>
      </c>
      <c r="D2713" s="2" t="s">
        <v>100</v>
      </c>
      <c r="E2713" s="2" t="s">
        <v>9153</v>
      </c>
      <c r="F2713" s="2" t="s">
        <v>88</v>
      </c>
      <c r="G2713" s="3">
        <v>46265</v>
      </c>
      <c r="H2713" s="2" t="s">
        <v>11223</v>
      </c>
      <c r="I2713" s="3">
        <v>46263</v>
      </c>
      <c r="J2713" s="2" t="s">
        <v>11224</v>
      </c>
      <c r="K2713" s="2" t="s">
        <v>89</v>
      </c>
      <c r="L2713" s="2"/>
      <c r="M2713" s="2" t="s">
        <v>90</v>
      </c>
      <c r="N2713" s="3"/>
      <c r="O2713" s="2"/>
      <c r="P2713" s="2"/>
      <c r="Q2713" s="2" t="s">
        <v>22</v>
      </c>
      <c r="R2713" s="2" t="s">
        <v>22</v>
      </c>
      <c r="S2713" s="2"/>
      <c r="T2713" s="3">
        <v>46263</v>
      </c>
      <c r="U2713" s="2" t="s">
        <v>11225</v>
      </c>
      <c r="V2713" s="2"/>
      <c r="W2713" s="2" t="s">
        <v>11226</v>
      </c>
      <c r="X2713" s="2" t="s">
        <v>91</v>
      </c>
      <c r="Y2713" s="2" t="s">
        <v>11227</v>
      </c>
      <c r="Z2713" s="2" t="s">
        <v>149</v>
      </c>
      <c r="AA2713" s="2" t="s">
        <v>90</v>
      </c>
      <c r="AB2713" s="2"/>
      <c r="AC2713" s="2" t="s">
        <v>114</v>
      </c>
      <c r="AD2713" s="2">
        <v>1</v>
      </c>
      <c r="AE2713" s="2" t="s">
        <v>94</v>
      </c>
      <c r="AF2713" s="2" t="s">
        <v>95</v>
      </c>
      <c r="AG2713" s="2" t="s">
        <v>14</v>
      </c>
      <c r="AH2713" s="2" t="s">
        <v>96</v>
      </c>
      <c r="AI2713" s="2"/>
      <c r="AJ2713" s="2" t="s">
        <v>140</v>
      </c>
      <c r="AK2713" s="2" t="s">
        <v>141</v>
      </c>
      <c r="AL2713" s="2" t="s">
        <v>141</v>
      </c>
      <c r="AM2713" s="2" t="s">
        <v>142</v>
      </c>
      <c r="AN2713" s="2" t="s">
        <v>1187</v>
      </c>
      <c r="AO2713" s="22">
        <v>0</v>
      </c>
      <c r="AP2713" s="22">
        <v>480</v>
      </c>
      <c r="AQ2713" s="22">
        <v>480</v>
      </c>
      <c r="AR2713" s="22">
        <v>0</v>
      </c>
      <c r="AS2713" s="25">
        <v>15994</v>
      </c>
      <c r="AT2713" s="25">
        <v>0</v>
      </c>
      <c r="AU2713" s="25">
        <v>21854.78</v>
      </c>
      <c r="AV2713" s="25">
        <v>0</v>
      </c>
      <c r="AW2713" s="25">
        <v>15994</v>
      </c>
      <c r="AX2713" s="25">
        <v>21854.78</v>
      </c>
      <c r="AY2713" s="25">
        <v>5860.78</v>
      </c>
    </row>
    <row r="2714" spans="2:51" hidden="1">
      <c r="B2714" s="5" t="s">
        <v>18</v>
      </c>
      <c r="C2714" s="2" t="s">
        <v>99</v>
      </c>
      <c r="D2714" s="2" t="s">
        <v>100</v>
      </c>
      <c r="E2714" s="2"/>
      <c r="F2714" s="2"/>
      <c r="G2714" s="3">
        <v>46264</v>
      </c>
      <c r="H2714" s="2" t="s">
        <v>11228</v>
      </c>
      <c r="I2714" s="3">
        <v>46264</v>
      </c>
      <c r="J2714" s="2" t="s">
        <v>11229</v>
      </c>
      <c r="K2714" s="2"/>
      <c r="L2714" s="2"/>
      <c r="M2714" s="2" t="s">
        <v>90</v>
      </c>
      <c r="N2714" s="3"/>
      <c r="O2714" s="2"/>
      <c r="P2714" s="2"/>
      <c r="Q2714" s="2" t="s">
        <v>537</v>
      </c>
      <c r="R2714" s="2" t="s">
        <v>537</v>
      </c>
      <c r="S2714" s="2"/>
      <c r="T2714" s="3"/>
      <c r="U2714" s="2"/>
      <c r="V2714" s="2"/>
      <c r="W2714" s="2" t="s">
        <v>517</v>
      </c>
      <c r="X2714" s="2" t="s">
        <v>91</v>
      </c>
      <c r="Y2714" s="2" t="s">
        <v>319</v>
      </c>
      <c r="Z2714" s="2" t="s">
        <v>92</v>
      </c>
      <c r="AA2714" s="2" t="s">
        <v>90</v>
      </c>
      <c r="AB2714" s="2"/>
      <c r="AC2714" s="2" t="s">
        <v>114</v>
      </c>
      <c r="AD2714" s="2">
        <v>1</v>
      </c>
      <c r="AE2714" s="2" t="s">
        <v>110</v>
      </c>
      <c r="AF2714" s="2" t="s">
        <v>111</v>
      </c>
      <c r="AG2714" s="2" t="s">
        <v>103</v>
      </c>
      <c r="AH2714" s="2" t="s">
        <v>104</v>
      </c>
      <c r="AI2714" s="2" t="s">
        <v>381</v>
      </c>
      <c r="AJ2714" s="2" t="s">
        <v>128</v>
      </c>
      <c r="AK2714" s="2" t="s">
        <v>129</v>
      </c>
      <c r="AL2714" s="2" t="s">
        <v>129</v>
      </c>
      <c r="AM2714" s="2" t="s">
        <v>150</v>
      </c>
      <c r="AN2714" s="2"/>
      <c r="AO2714" s="22">
        <v>0</v>
      </c>
      <c r="AP2714" s="22">
        <v>0</v>
      </c>
      <c r="AQ2714" s="22">
        <v>0</v>
      </c>
      <c r="AR2714" s="22">
        <v>0</v>
      </c>
      <c r="AS2714" s="25">
        <v>19000</v>
      </c>
      <c r="AT2714" s="25">
        <v>0</v>
      </c>
      <c r="AU2714" s="25">
        <v>20047</v>
      </c>
      <c r="AV2714" s="25">
        <v>0</v>
      </c>
      <c r="AW2714" s="25">
        <v>19000</v>
      </c>
      <c r="AX2714" s="25">
        <v>20047</v>
      </c>
      <c r="AY2714" s="25">
        <v>1047</v>
      </c>
    </row>
    <row r="2715" spans="2:51" hidden="1">
      <c r="B2715" s="5" t="s">
        <v>18</v>
      </c>
      <c r="C2715" s="2" t="s">
        <v>99</v>
      </c>
      <c r="D2715" s="2"/>
      <c r="E2715" s="2"/>
      <c r="F2715" s="2"/>
      <c r="G2715" s="3">
        <v>46264</v>
      </c>
      <c r="H2715" s="2" t="s">
        <v>11230</v>
      </c>
      <c r="I2715" s="3">
        <v>46264</v>
      </c>
      <c r="J2715" s="2" t="s">
        <v>11231</v>
      </c>
      <c r="K2715" s="2"/>
      <c r="L2715" s="2"/>
      <c r="M2715" s="2" t="s">
        <v>90</v>
      </c>
      <c r="N2715" s="3"/>
      <c r="O2715" s="2" t="s">
        <v>11232</v>
      </c>
      <c r="P2715" s="2"/>
      <c r="Q2715" s="2" t="s">
        <v>34</v>
      </c>
      <c r="R2715" s="2" t="s">
        <v>34</v>
      </c>
      <c r="S2715" s="2"/>
      <c r="T2715" s="3"/>
      <c r="U2715" s="2"/>
      <c r="V2715" s="2"/>
      <c r="W2715" s="2" t="s">
        <v>1091</v>
      </c>
      <c r="X2715" s="2" t="s">
        <v>91</v>
      </c>
      <c r="Y2715" s="2" t="s">
        <v>383</v>
      </c>
      <c r="Z2715" s="2" t="s">
        <v>92</v>
      </c>
      <c r="AA2715" s="2" t="s">
        <v>90</v>
      </c>
      <c r="AB2715" s="2"/>
      <c r="AC2715" s="2" t="s">
        <v>114</v>
      </c>
      <c r="AD2715" s="2">
        <v>1</v>
      </c>
      <c r="AE2715" s="2" t="s">
        <v>212</v>
      </c>
      <c r="AF2715" s="2" t="s">
        <v>213</v>
      </c>
      <c r="AG2715" s="2" t="s">
        <v>103</v>
      </c>
      <c r="AH2715" s="2" t="s">
        <v>214</v>
      </c>
      <c r="AI2715" s="2" t="s">
        <v>215</v>
      </c>
      <c r="AJ2715" s="2" t="s">
        <v>179</v>
      </c>
      <c r="AK2715" s="2" t="s">
        <v>8</v>
      </c>
      <c r="AL2715" s="2" t="s">
        <v>8</v>
      </c>
      <c r="AM2715" s="2" t="s">
        <v>712</v>
      </c>
      <c r="AN2715" s="2"/>
      <c r="AO2715" s="22">
        <v>0</v>
      </c>
      <c r="AP2715" s="22">
        <v>0</v>
      </c>
      <c r="AQ2715" s="22">
        <v>0</v>
      </c>
      <c r="AR2715" s="22">
        <v>0</v>
      </c>
      <c r="AS2715" s="25">
        <v>23000</v>
      </c>
      <c r="AT2715" s="25">
        <v>0</v>
      </c>
      <c r="AU2715" s="25">
        <v>31617</v>
      </c>
      <c r="AV2715" s="25">
        <v>0</v>
      </c>
      <c r="AW2715" s="25">
        <v>23000</v>
      </c>
      <c r="AX2715" s="25">
        <v>31617</v>
      </c>
      <c r="AY2715" s="25">
        <v>8617</v>
      </c>
    </row>
    <row r="2716" spans="2:51" hidden="1">
      <c r="B2716" s="5" t="s">
        <v>18</v>
      </c>
      <c r="C2716" s="2" t="s">
        <v>99</v>
      </c>
      <c r="D2716" s="2"/>
      <c r="E2716" s="2"/>
      <c r="F2716" s="2"/>
      <c r="G2716" s="3">
        <v>46264</v>
      </c>
      <c r="H2716" s="2" t="s">
        <v>11233</v>
      </c>
      <c r="I2716" s="3">
        <v>46264</v>
      </c>
      <c r="J2716" s="2" t="s">
        <v>11234</v>
      </c>
      <c r="K2716" s="2"/>
      <c r="L2716" s="2"/>
      <c r="M2716" s="2" t="s">
        <v>90</v>
      </c>
      <c r="N2716" s="3"/>
      <c r="O2716" s="2" t="s">
        <v>11235</v>
      </c>
      <c r="P2716" s="2"/>
      <c r="Q2716" s="2" t="s">
        <v>34</v>
      </c>
      <c r="R2716" s="2" t="s">
        <v>34</v>
      </c>
      <c r="S2716" s="2"/>
      <c r="T2716" s="3"/>
      <c r="U2716" s="2"/>
      <c r="V2716" s="2"/>
      <c r="W2716" s="2" t="s">
        <v>2449</v>
      </c>
      <c r="X2716" s="2" t="s">
        <v>91</v>
      </c>
      <c r="Y2716" s="2" t="s">
        <v>383</v>
      </c>
      <c r="Z2716" s="2" t="s">
        <v>92</v>
      </c>
      <c r="AA2716" s="2" t="s">
        <v>90</v>
      </c>
      <c r="AB2716" s="2"/>
      <c r="AC2716" s="2" t="s">
        <v>114</v>
      </c>
      <c r="AD2716" s="2">
        <v>1</v>
      </c>
      <c r="AE2716" s="2" t="s">
        <v>212</v>
      </c>
      <c r="AF2716" s="2" t="s">
        <v>213</v>
      </c>
      <c r="AG2716" s="2" t="s">
        <v>103</v>
      </c>
      <c r="AH2716" s="2" t="s">
        <v>214</v>
      </c>
      <c r="AI2716" s="2" t="s">
        <v>215</v>
      </c>
      <c r="AJ2716" s="2" t="s">
        <v>179</v>
      </c>
      <c r="AK2716" s="2" t="s">
        <v>8</v>
      </c>
      <c r="AL2716" s="2" t="s">
        <v>8</v>
      </c>
      <c r="AM2716" s="2" t="s">
        <v>712</v>
      </c>
      <c r="AN2716" s="2"/>
      <c r="AO2716" s="22">
        <v>0</v>
      </c>
      <c r="AP2716" s="22">
        <v>0</v>
      </c>
      <c r="AQ2716" s="22">
        <v>0</v>
      </c>
      <c r="AR2716" s="22">
        <v>0</v>
      </c>
      <c r="AS2716" s="25">
        <v>23000</v>
      </c>
      <c r="AT2716" s="25">
        <v>0</v>
      </c>
      <c r="AU2716" s="25">
        <v>31617</v>
      </c>
      <c r="AV2716" s="25">
        <v>0</v>
      </c>
      <c r="AW2716" s="25">
        <v>23000</v>
      </c>
      <c r="AX2716" s="25">
        <v>31617</v>
      </c>
      <c r="AY2716" s="25">
        <v>8617</v>
      </c>
    </row>
    <row r="2717" spans="2:51" hidden="1">
      <c r="B2717" s="5" t="s">
        <v>551</v>
      </c>
      <c r="C2717" s="2" t="s">
        <v>552</v>
      </c>
      <c r="D2717" s="2"/>
      <c r="E2717" s="2" t="s">
        <v>9039</v>
      </c>
      <c r="F2717" s="2" t="s">
        <v>88</v>
      </c>
      <c r="G2717" s="3">
        <v>46264</v>
      </c>
      <c r="H2717" s="2" t="s">
        <v>11236</v>
      </c>
      <c r="I2717" s="3">
        <v>46264</v>
      </c>
      <c r="J2717" s="2" t="s">
        <v>11237</v>
      </c>
      <c r="K2717" s="2"/>
      <c r="L2717" s="2"/>
      <c r="M2717" s="2" t="s">
        <v>90</v>
      </c>
      <c r="N2717" s="3"/>
      <c r="O2717" s="2"/>
      <c r="P2717" s="2"/>
      <c r="Q2717" s="2" t="s">
        <v>834</v>
      </c>
      <c r="R2717" s="2" t="s">
        <v>834</v>
      </c>
      <c r="S2717" s="2"/>
      <c r="T2717" s="3"/>
      <c r="U2717" s="2"/>
      <c r="V2717" s="2"/>
      <c r="W2717" s="2" t="s">
        <v>6287</v>
      </c>
      <c r="X2717" s="2" t="s">
        <v>91</v>
      </c>
      <c r="Y2717" s="2" t="s">
        <v>6288</v>
      </c>
      <c r="Z2717" s="2" t="s">
        <v>92</v>
      </c>
      <c r="AA2717" s="2" t="s">
        <v>90</v>
      </c>
      <c r="AB2717" s="2"/>
      <c r="AC2717" s="2" t="s">
        <v>114</v>
      </c>
      <c r="AD2717" s="2">
        <v>1</v>
      </c>
      <c r="AE2717" s="2" t="s">
        <v>321</v>
      </c>
      <c r="AF2717" s="2" t="s">
        <v>322</v>
      </c>
      <c r="AG2717" s="2" t="s">
        <v>322</v>
      </c>
      <c r="AH2717" s="2" t="s">
        <v>323</v>
      </c>
      <c r="AI2717" s="2"/>
      <c r="AJ2717" s="2" t="s">
        <v>183</v>
      </c>
      <c r="AK2717" s="2" t="s">
        <v>184</v>
      </c>
      <c r="AL2717" s="2" t="s">
        <v>184</v>
      </c>
      <c r="AM2717" s="2" t="s">
        <v>185</v>
      </c>
      <c r="AN2717" s="2" t="s">
        <v>1008</v>
      </c>
      <c r="AO2717" s="22">
        <v>0</v>
      </c>
      <c r="AP2717" s="22">
        <v>0</v>
      </c>
      <c r="AQ2717" s="22">
        <v>0</v>
      </c>
      <c r="AR2717" s="22">
        <v>0</v>
      </c>
      <c r="AS2717" s="25">
        <v>9500</v>
      </c>
      <c r="AT2717" s="25">
        <v>0</v>
      </c>
      <c r="AU2717" s="25">
        <v>9152.32</v>
      </c>
      <c r="AV2717" s="25">
        <v>0</v>
      </c>
      <c r="AW2717" s="25">
        <v>9500</v>
      </c>
      <c r="AX2717" s="25">
        <v>9152.32</v>
      </c>
      <c r="AY2717" s="25">
        <v>-347.68</v>
      </c>
    </row>
    <row r="2718" spans="2:51" hidden="1">
      <c r="B2718" s="5" t="s">
        <v>551</v>
      </c>
      <c r="C2718" s="2" t="s">
        <v>552</v>
      </c>
      <c r="D2718" s="2"/>
      <c r="E2718" s="2" t="s">
        <v>9039</v>
      </c>
      <c r="F2718" s="2" t="s">
        <v>88</v>
      </c>
      <c r="G2718" s="3">
        <v>46264</v>
      </c>
      <c r="H2718" s="2" t="s">
        <v>11238</v>
      </c>
      <c r="I2718" s="3">
        <v>46264</v>
      </c>
      <c r="J2718" s="2" t="s">
        <v>11239</v>
      </c>
      <c r="K2718" s="2"/>
      <c r="L2718" s="2"/>
      <c r="M2718" s="2" t="s">
        <v>90</v>
      </c>
      <c r="N2718" s="3"/>
      <c r="O2718" s="2"/>
      <c r="P2718" s="2"/>
      <c r="Q2718" s="2" t="s">
        <v>834</v>
      </c>
      <c r="R2718" s="2" t="s">
        <v>834</v>
      </c>
      <c r="S2718" s="2"/>
      <c r="T2718" s="3"/>
      <c r="U2718" s="2"/>
      <c r="V2718" s="2"/>
      <c r="W2718" s="2" t="s">
        <v>1138</v>
      </c>
      <c r="X2718" s="2" t="s">
        <v>91</v>
      </c>
      <c r="Y2718" s="2" t="s">
        <v>1228</v>
      </c>
      <c r="Z2718" s="2" t="s">
        <v>92</v>
      </c>
      <c r="AA2718" s="2" t="s">
        <v>90</v>
      </c>
      <c r="AB2718" s="2"/>
      <c r="AC2718" s="2" t="s">
        <v>114</v>
      </c>
      <c r="AD2718" s="2">
        <v>1</v>
      </c>
      <c r="AE2718" s="2" t="s">
        <v>321</v>
      </c>
      <c r="AF2718" s="2" t="s">
        <v>322</v>
      </c>
      <c r="AG2718" s="2" t="s">
        <v>322</v>
      </c>
      <c r="AH2718" s="2" t="s">
        <v>323</v>
      </c>
      <c r="AI2718" s="2"/>
      <c r="AJ2718" s="2" t="s">
        <v>138</v>
      </c>
      <c r="AK2718" s="2" t="s">
        <v>103</v>
      </c>
      <c r="AL2718" s="2" t="s">
        <v>103</v>
      </c>
      <c r="AM2718" s="2" t="s">
        <v>139</v>
      </c>
      <c r="AN2718" s="2" t="s">
        <v>11240</v>
      </c>
      <c r="AO2718" s="22">
        <v>0</v>
      </c>
      <c r="AP2718" s="22">
        <v>0</v>
      </c>
      <c r="AQ2718" s="22">
        <v>0</v>
      </c>
      <c r="AR2718" s="22">
        <v>0</v>
      </c>
      <c r="AS2718" s="25">
        <v>42000</v>
      </c>
      <c r="AT2718" s="25">
        <v>0</v>
      </c>
      <c r="AU2718" s="25">
        <v>44195.47</v>
      </c>
      <c r="AV2718" s="25">
        <v>0</v>
      </c>
      <c r="AW2718" s="25">
        <v>42000</v>
      </c>
      <c r="AX2718" s="25">
        <v>44195.47</v>
      </c>
      <c r="AY2718" s="25">
        <v>2195.4699999999998</v>
      </c>
    </row>
    <row r="2719" spans="2:51" hidden="1">
      <c r="B2719" s="5" t="s">
        <v>551</v>
      </c>
      <c r="C2719" s="2" t="s">
        <v>552</v>
      </c>
      <c r="D2719" s="2"/>
      <c r="E2719" s="2" t="s">
        <v>9039</v>
      </c>
      <c r="F2719" s="2" t="s">
        <v>88</v>
      </c>
      <c r="G2719" s="3">
        <v>46264</v>
      </c>
      <c r="H2719" s="2" t="s">
        <v>11241</v>
      </c>
      <c r="I2719" s="3">
        <v>46264</v>
      </c>
      <c r="J2719" s="2" t="s">
        <v>11242</v>
      </c>
      <c r="K2719" s="2"/>
      <c r="L2719" s="2"/>
      <c r="M2719" s="2" t="s">
        <v>90</v>
      </c>
      <c r="N2719" s="3"/>
      <c r="O2719" s="2"/>
      <c r="P2719" s="2"/>
      <c r="Q2719" s="2" t="s">
        <v>834</v>
      </c>
      <c r="R2719" s="2" t="s">
        <v>834</v>
      </c>
      <c r="S2719" s="2"/>
      <c r="T2719" s="3"/>
      <c r="U2719" s="2"/>
      <c r="V2719" s="2"/>
      <c r="W2719" s="2" t="s">
        <v>962</v>
      </c>
      <c r="X2719" s="2" t="s">
        <v>91</v>
      </c>
      <c r="Y2719" s="2" t="s">
        <v>1380</v>
      </c>
      <c r="Z2719" s="2" t="s">
        <v>92</v>
      </c>
      <c r="AA2719" s="2" t="s">
        <v>90</v>
      </c>
      <c r="AB2719" s="2"/>
      <c r="AC2719" s="2" t="s">
        <v>114</v>
      </c>
      <c r="AD2719" s="2">
        <v>1</v>
      </c>
      <c r="AE2719" s="2" t="s">
        <v>321</v>
      </c>
      <c r="AF2719" s="2" t="s">
        <v>322</v>
      </c>
      <c r="AG2719" s="2" t="s">
        <v>322</v>
      </c>
      <c r="AH2719" s="2" t="s">
        <v>323</v>
      </c>
      <c r="AI2719" s="2"/>
      <c r="AJ2719" s="2" t="s">
        <v>138</v>
      </c>
      <c r="AK2719" s="2" t="s">
        <v>103</v>
      </c>
      <c r="AL2719" s="2" t="s">
        <v>103</v>
      </c>
      <c r="AM2719" s="2" t="s">
        <v>139</v>
      </c>
      <c r="AN2719" s="2" t="s">
        <v>11243</v>
      </c>
      <c r="AO2719" s="22">
        <v>0</v>
      </c>
      <c r="AP2719" s="22">
        <v>0</v>
      </c>
      <c r="AQ2719" s="22">
        <v>0</v>
      </c>
      <c r="AR2719" s="22">
        <v>0</v>
      </c>
      <c r="AS2719" s="25">
        <v>48500</v>
      </c>
      <c r="AT2719" s="25">
        <v>0</v>
      </c>
      <c r="AU2719" s="25">
        <v>49714.73</v>
      </c>
      <c r="AV2719" s="25">
        <v>0</v>
      </c>
      <c r="AW2719" s="25">
        <v>48500</v>
      </c>
      <c r="AX2719" s="25">
        <v>49714.73</v>
      </c>
      <c r="AY2719" s="25">
        <v>1214.73</v>
      </c>
    </row>
    <row r="2720" spans="2:51" hidden="1">
      <c r="B2720" s="5" t="s">
        <v>551</v>
      </c>
      <c r="C2720" s="2" t="s">
        <v>552</v>
      </c>
      <c r="D2720" s="2"/>
      <c r="E2720" s="2" t="s">
        <v>9039</v>
      </c>
      <c r="F2720" s="2" t="s">
        <v>88</v>
      </c>
      <c r="G2720" s="3">
        <v>46264</v>
      </c>
      <c r="H2720" s="2" t="s">
        <v>11244</v>
      </c>
      <c r="I2720" s="3">
        <v>46264</v>
      </c>
      <c r="J2720" s="2" t="s">
        <v>11245</v>
      </c>
      <c r="K2720" s="2"/>
      <c r="L2720" s="2"/>
      <c r="M2720" s="2" t="s">
        <v>90</v>
      </c>
      <c r="N2720" s="3"/>
      <c r="O2720" s="2"/>
      <c r="P2720" s="2"/>
      <c r="Q2720" s="2" t="s">
        <v>834</v>
      </c>
      <c r="R2720" s="2" t="s">
        <v>834</v>
      </c>
      <c r="S2720" s="2"/>
      <c r="T2720" s="3"/>
      <c r="U2720" s="2"/>
      <c r="V2720" s="2"/>
      <c r="W2720" s="2" t="s">
        <v>862</v>
      </c>
      <c r="X2720" s="2" t="s">
        <v>91</v>
      </c>
      <c r="Y2720" s="2" t="s">
        <v>863</v>
      </c>
      <c r="Z2720" s="2" t="s">
        <v>92</v>
      </c>
      <c r="AA2720" s="2" t="s">
        <v>90</v>
      </c>
      <c r="AB2720" s="2"/>
      <c r="AC2720" s="2" t="s">
        <v>114</v>
      </c>
      <c r="AD2720" s="2">
        <v>1</v>
      </c>
      <c r="AE2720" s="2" t="s">
        <v>321</v>
      </c>
      <c r="AF2720" s="2" t="s">
        <v>322</v>
      </c>
      <c r="AG2720" s="2" t="s">
        <v>322</v>
      </c>
      <c r="AH2720" s="2" t="s">
        <v>323</v>
      </c>
      <c r="AI2720" s="2"/>
      <c r="AJ2720" s="2" t="s">
        <v>138</v>
      </c>
      <c r="AK2720" s="2" t="s">
        <v>103</v>
      </c>
      <c r="AL2720" s="2" t="s">
        <v>103</v>
      </c>
      <c r="AM2720" s="2" t="s">
        <v>139</v>
      </c>
      <c r="AN2720" s="2" t="s">
        <v>1140</v>
      </c>
      <c r="AO2720" s="22">
        <v>0</v>
      </c>
      <c r="AP2720" s="22">
        <v>0</v>
      </c>
      <c r="AQ2720" s="22">
        <v>0</v>
      </c>
      <c r="AR2720" s="22">
        <v>0</v>
      </c>
      <c r="AS2720" s="25">
        <v>52000</v>
      </c>
      <c r="AT2720" s="25">
        <v>0</v>
      </c>
      <c r="AU2720" s="25">
        <v>53988.73</v>
      </c>
      <c r="AV2720" s="25">
        <v>0</v>
      </c>
      <c r="AW2720" s="25">
        <v>52000</v>
      </c>
      <c r="AX2720" s="25">
        <v>53988.73</v>
      </c>
      <c r="AY2720" s="25">
        <v>1988.73</v>
      </c>
    </row>
    <row r="2721" spans="2:51">
      <c r="B2721" s="5" t="s">
        <v>551</v>
      </c>
      <c r="C2721" s="2" t="s">
        <v>552</v>
      </c>
      <c r="D2721" s="2"/>
      <c r="E2721" s="2" t="s">
        <v>9039</v>
      </c>
      <c r="F2721" s="2" t="s">
        <v>88</v>
      </c>
      <c r="G2721" s="3">
        <v>46264</v>
      </c>
      <c r="H2721" s="2" t="s">
        <v>11246</v>
      </c>
      <c r="I2721" s="3">
        <v>46264</v>
      </c>
      <c r="J2721" s="2" t="s">
        <v>11247</v>
      </c>
      <c r="K2721" s="2"/>
      <c r="L2721" s="2"/>
      <c r="M2721" s="2" t="s">
        <v>90</v>
      </c>
      <c r="N2721" s="3"/>
      <c r="O2721" s="2"/>
      <c r="P2721" s="2"/>
      <c r="Q2721" s="2" t="s">
        <v>834</v>
      </c>
      <c r="R2721" s="2" t="s">
        <v>834</v>
      </c>
      <c r="S2721" s="2"/>
      <c r="T2721" s="3"/>
      <c r="U2721" s="2"/>
      <c r="V2721" s="2"/>
      <c r="W2721" s="2" t="s">
        <v>720</v>
      </c>
      <c r="X2721" s="2" t="s">
        <v>91</v>
      </c>
      <c r="Y2721" s="2" t="s">
        <v>566</v>
      </c>
      <c r="Z2721" s="2" t="s">
        <v>149</v>
      </c>
      <c r="AA2721" s="2" t="s">
        <v>90</v>
      </c>
      <c r="AB2721" s="2"/>
      <c r="AC2721" s="2" t="s">
        <v>114</v>
      </c>
      <c r="AD2721" s="2">
        <v>1</v>
      </c>
      <c r="AE2721" s="2" t="s">
        <v>321</v>
      </c>
      <c r="AF2721" s="2" t="s">
        <v>322</v>
      </c>
      <c r="AG2721" s="2" t="s">
        <v>322</v>
      </c>
      <c r="AH2721" s="2" t="s">
        <v>323</v>
      </c>
      <c r="AI2721" s="2"/>
      <c r="AJ2721" s="2" t="s">
        <v>390</v>
      </c>
      <c r="AK2721" s="2" t="s">
        <v>362</v>
      </c>
      <c r="AL2721" s="2" t="s">
        <v>362</v>
      </c>
      <c r="AM2721" s="2" t="s">
        <v>391</v>
      </c>
      <c r="AN2721" s="2" t="s">
        <v>11248</v>
      </c>
      <c r="AO2721" s="22">
        <v>0</v>
      </c>
      <c r="AP2721" s="22">
        <v>190</v>
      </c>
      <c r="AQ2721" s="22">
        <v>380</v>
      </c>
      <c r="AR2721" s="22">
        <v>190</v>
      </c>
      <c r="AS2721" s="25">
        <v>17907.29</v>
      </c>
      <c r="AT2721" s="25">
        <v>325.81</v>
      </c>
      <c r="AU2721" s="25">
        <v>14270</v>
      </c>
      <c r="AV2721" s="25">
        <v>0</v>
      </c>
      <c r="AW2721" s="25">
        <v>17581.48</v>
      </c>
      <c r="AX2721" s="25">
        <v>14270</v>
      </c>
      <c r="AY2721" s="25">
        <v>-3311.48</v>
      </c>
    </row>
    <row r="2722" spans="2:51" hidden="1">
      <c r="B2722" s="5" t="s">
        <v>551</v>
      </c>
      <c r="C2722" s="2" t="s">
        <v>552</v>
      </c>
      <c r="D2722" s="2"/>
      <c r="E2722" s="2" t="s">
        <v>9039</v>
      </c>
      <c r="F2722" s="2" t="s">
        <v>88</v>
      </c>
      <c r="G2722" s="3">
        <v>46264</v>
      </c>
      <c r="H2722" s="2" t="s">
        <v>11249</v>
      </c>
      <c r="I2722" s="3">
        <v>46264</v>
      </c>
      <c r="J2722" s="2" t="s">
        <v>11250</v>
      </c>
      <c r="K2722" s="2"/>
      <c r="L2722" s="2"/>
      <c r="M2722" s="2" t="s">
        <v>90</v>
      </c>
      <c r="N2722" s="3"/>
      <c r="O2722" s="2"/>
      <c r="P2722" s="2"/>
      <c r="Q2722" s="2" t="s">
        <v>834</v>
      </c>
      <c r="R2722" s="2" t="s">
        <v>834</v>
      </c>
      <c r="S2722" s="2"/>
      <c r="T2722" s="3"/>
      <c r="U2722" s="2"/>
      <c r="V2722" s="2"/>
      <c r="W2722" s="2" t="s">
        <v>745</v>
      </c>
      <c r="X2722" s="2" t="s">
        <v>91</v>
      </c>
      <c r="Y2722" s="2" t="s">
        <v>659</v>
      </c>
      <c r="Z2722" s="2" t="s">
        <v>92</v>
      </c>
      <c r="AA2722" s="2" t="s">
        <v>90</v>
      </c>
      <c r="AB2722" s="2"/>
      <c r="AC2722" s="2" t="s">
        <v>93</v>
      </c>
      <c r="AD2722" s="2">
        <v>1</v>
      </c>
      <c r="AE2722" s="2" t="s">
        <v>321</v>
      </c>
      <c r="AF2722" s="2" t="s">
        <v>322</v>
      </c>
      <c r="AG2722" s="2" t="s">
        <v>322</v>
      </c>
      <c r="AH2722" s="2" t="s">
        <v>323</v>
      </c>
      <c r="AI2722" s="2"/>
      <c r="AJ2722" s="2" t="s">
        <v>321</v>
      </c>
      <c r="AK2722" s="2" t="s">
        <v>322</v>
      </c>
      <c r="AL2722" s="2" t="s">
        <v>322</v>
      </c>
      <c r="AM2722" s="2" t="s">
        <v>323</v>
      </c>
      <c r="AN2722" s="2" t="s">
        <v>880</v>
      </c>
      <c r="AO2722" s="22">
        <v>0</v>
      </c>
      <c r="AP2722" s="22">
        <v>0</v>
      </c>
      <c r="AQ2722" s="22">
        <v>0</v>
      </c>
      <c r="AR2722" s="22">
        <v>0</v>
      </c>
      <c r="AS2722" s="25">
        <v>4000</v>
      </c>
      <c r="AT2722" s="25">
        <v>0</v>
      </c>
      <c r="AU2722" s="25">
        <v>2288.08</v>
      </c>
      <c r="AV2722" s="25">
        <v>0</v>
      </c>
      <c r="AW2722" s="25">
        <v>4000</v>
      </c>
      <c r="AX2722" s="25">
        <v>2288.08</v>
      </c>
      <c r="AY2722" s="25">
        <v>-1711.92</v>
      </c>
    </row>
    <row r="2723" spans="2:51" hidden="1">
      <c r="B2723" s="5" t="s">
        <v>551</v>
      </c>
      <c r="C2723" s="2" t="s">
        <v>552</v>
      </c>
      <c r="D2723" s="2"/>
      <c r="E2723" s="2" t="s">
        <v>9039</v>
      </c>
      <c r="F2723" s="2" t="s">
        <v>88</v>
      </c>
      <c r="G2723" s="3">
        <v>46264</v>
      </c>
      <c r="H2723" s="2" t="s">
        <v>11251</v>
      </c>
      <c r="I2723" s="3">
        <v>46264</v>
      </c>
      <c r="J2723" s="2" t="s">
        <v>11252</v>
      </c>
      <c r="K2723" s="2"/>
      <c r="L2723" s="2"/>
      <c r="M2723" s="2" t="s">
        <v>90</v>
      </c>
      <c r="N2723" s="3"/>
      <c r="O2723" s="2"/>
      <c r="P2723" s="2"/>
      <c r="Q2723" s="2" t="s">
        <v>834</v>
      </c>
      <c r="R2723" s="2" t="s">
        <v>834</v>
      </c>
      <c r="S2723" s="2"/>
      <c r="T2723" s="3"/>
      <c r="U2723" s="2"/>
      <c r="V2723" s="2"/>
      <c r="W2723" s="2" t="s">
        <v>956</v>
      </c>
      <c r="X2723" s="2" t="s">
        <v>91</v>
      </c>
      <c r="Y2723" s="2" t="s">
        <v>957</v>
      </c>
      <c r="Z2723" s="2" t="s">
        <v>92</v>
      </c>
      <c r="AA2723" s="2" t="s">
        <v>90</v>
      </c>
      <c r="AB2723" s="2"/>
      <c r="AC2723" s="2" t="s">
        <v>114</v>
      </c>
      <c r="AD2723" s="2">
        <v>1</v>
      </c>
      <c r="AE2723" s="2" t="s">
        <v>321</v>
      </c>
      <c r="AF2723" s="2" t="s">
        <v>322</v>
      </c>
      <c r="AG2723" s="2" t="s">
        <v>322</v>
      </c>
      <c r="AH2723" s="2" t="s">
        <v>323</v>
      </c>
      <c r="AI2723" s="2"/>
      <c r="AJ2723" s="2" t="s">
        <v>231</v>
      </c>
      <c r="AK2723" s="2" t="s">
        <v>207</v>
      </c>
      <c r="AL2723" s="2" t="s">
        <v>207</v>
      </c>
      <c r="AM2723" s="2" t="s">
        <v>178</v>
      </c>
      <c r="AN2723" s="2" t="s">
        <v>3712</v>
      </c>
      <c r="AO2723" s="22">
        <v>0</v>
      </c>
      <c r="AP2723" s="22">
        <v>0</v>
      </c>
      <c r="AQ2723" s="22">
        <v>0</v>
      </c>
      <c r="AR2723" s="22">
        <v>0</v>
      </c>
      <c r="AS2723" s="25">
        <v>8500</v>
      </c>
      <c r="AT2723" s="25">
        <v>0</v>
      </c>
      <c r="AU2723" s="25">
        <v>8580.2999999999993</v>
      </c>
      <c r="AV2723" s="25">
        <v>0</v>
      </c>
      <c r="AW2723" s="25">
        <v>8500</v>
      </c>
      <c r="AX2723" s="25">
        <v>8580.2999999999993</v>
      </c>
      <c r="AY2723" s="25">
        <v>80.3</v>
      </c>
    </row>
    <row r="2724" spans="2:51" hidden="1">
      <c r="B2724" s="5" t="s">
        <v>551</v>
      </c>
      <c r="C2724" s="2" t="s">
        <v>552</v>
      </c>
      <c r="D2724" s="2"/>
      <c r="E2724" s="2"/>
      <c r="F2724" s="2" t="s">
        <v>88</v>
      </c>
      <c r="G2724" s="3">
        <v>46264</v>
      </c>
      <c r="H2724" s="2" t="s">
        <v>11253</v>
      </c>
      <c r="I2724" s="3">
        <v>46264</v>
      </c>
      <c r="J2724" s="2" t="s">
        <v>11254</v>
      </c>
      <c r="K2724" s="2"/>
      <c r="L2724" s="2"/>
      <c r="M2724" s="2" t="s">
        <v>90</v>
      </c>
      <c r="N2724" s="3"/>
      <c r="O2724" s="2"/>
      <c r="P2724" s="2"/>
      <c r="Q2724" s="2" t="s">
        <v>553</v>
      </c>
      <c r="R2724" s="2" t="s">
        <v>553</v>
      </c>
      <c r="S2724" s="2"/>
      <c r="T2724" s="3"/>
      <c r="U2724" s="2"/>
      <c r="V2724" s="2"/>
      <c r="W2724" s="2" t="s">
        <v>694</v>
      </c>
      <c r="X2724" s="2" t="s">
        <v>91</v>
      </c>
      <c r="Y2724" s="2" t="s">
        <v>695</v>
      </c>
      <c r="Z2724" s="2" t="s">
        <v>92</v>
      </c>
      <c r="AA2724" s="2" t="s">
        <v>90</v>
      </c>
      <c r="AB2724" s="2"/>
      <c r="AC2724" s="2" t="s">
        <v>93</v>
      </c>
      <c r="AD2724" s="2">
        <v>1</v>
      </c>
      <c r="AE2724" s="2" t="s">
        <v>554</v>
      </c>
      <c r="AF2724" s="2" t="s">
        <v>555</v>
      </c>
      <c r="AG2724" s="2" t="s">
        <v>322</v>
      </c>
      <c r="AH2724" s="2" t="s">
        <v>556</v>
      </c>
      <c r="AI2724" s="2" t="s">
        <v>557</v>
      </c>
      <c r="AJ2724" s="2" t="s">
        <v>321</v>
      </c>
      <c r="AK2724" s="2" t="s">
        <v>322</v>
      </c>
      <c r="AL2724" s="2" t="s">
        <v>322</v>
      </c>
      <c r="AM2724" s="2" t="s">
        <v>323</v>
      </c>
      <c r="AN2724" s="2" t="s">
        <v>1266</v>
      </c>
      <c r="AO2724" s="22">
        <v>0</v>
      </c>
      <c r="AP2724" s="22">
        <v>0</v>
      </c>
      <c r="AQ2724" s="22">
        <v>0</v>
      </c>
      <c r="AR2724" s="22">
        <v>0</v>
      </c>
      <c r="AS2724" s="25">
        <v>8750</v>
      </c>
      <c r="AT2724" s="25">
        <v>0</v>
      </c>
      <c r="AU2724" s="25">
        <v>9050</v>
      </c>
      <c r="AV2724" s="25">
        <v>0</v>
      </c>
      <c r="AW2724" s="25">
        <v>8750</v>
      </c>
      <c r="AX2724" s="25">
        <v>9050</v>
      </c>
      <c r="AY2724" s="25">
        <v>300</v>
      </c>
    </row>
    <row r="2725" spans="2:51" hidden="1">
      <c r="B2725" s="5" t="s">
        <v>19</v>
      </c>
      <c r="C2725" s="2" t="s">
        <v>112</v>
      </c>
      <c r="D2725" s="2" t="s">
        <v>100</v>
      </c>
      <c r="E2725" s="2"/>
      <c r="F2725" s="2"/>
      <c r="G2725" s="3">
        <v>46264</v>
      </c>
      <c r="H2725" s="2" t="s">
        <v>11255</v>
      </c>
      <c r="I2725" s="3">
        <v>46264</v>
      </c>
      <c r="J2725" s="2" t="s">
        <v>11256</v>
      </c>
      <c r="K2725" s="2"/>
      <c r="L2725" s="2"/>
      <c r="M2725" s="2" t="s">
        <v>90</v>
      </c>
      <c r="N2725" s="3"/>
      <c r="O2725" s="2"/>
      <c r="P2725" s="2"/>
      <c r="Q2725" s="2" t="s">
        <v>25</v>
      </c>
      <c r="R2725" s="2" t="s">
        <v>25</v>
      </c>
      <c r="S2725" s="2"/>
      <c r="T2725" s="3">
        <v>46264</v>
      </c>
      <c r="U2725" s="2" t="s">
        <v>11257</v>
      </c>
      <c r="V2725" s="2"/>
      <c r="W2725" s="2" t="s">
        <v>280</v>
      </c>
      <c r="X2725" s="2" t="s">
        <v>113</v>
      </c>
      <c r="Y2725" s="2" t="s">
        <v>196</v>
      </c>
      <c r="Z2725" s="2" t="s">
        <v>92</v>
      </c>
      <c r="AA2725" s="2" t="s">
        <v>90</v>
      </c>
      <c r="AB2725" s="2"/>
      <c r="AC2725" s="2" t="s">
        <v>114</v>
      </c>
      <c r="AD2725" s="2">
        <v>1</v>
      </c>
      <c r="AE2725" s="2" t="s">
        <v>125</v>
      </c>
      <c r="AF2725" s="2" t="s">
        <v>125</v>
      </c>
      <c r="AG2725" s="2" t="s">
        <v>126</v>
      </c>
      <c r="AH2725" s="2" t="s">
        <v>127</v>
      </c>
      <c r="AI2725" s="2"/>
      <c r="AJ2725" s="2" t="s">
        <v>321</v>
      </c>
      <c r="AK2725" s="2" t="s">
        <v>322</v>
      </c>
      <c r="AL2725" s="2" t="s">
        <v>322</v>
      </c>
      <c r="AM2725" s="2" t="s">
        <v>323</v>
      </c>
      <c r="AN2725" s="2"/>
      <c r="AO2725" s="22">
        <v>0</v>
      </c>
      <c r="AP2725" s="22">
        <v>0</v>
      </c>
      <c r="AQ2725" s="22">
        <v>0</v>
      </c>
      <c r="AR2725" s="22">
        <v>0</v>
      </c>
      <c r="AS2725" s="25">
        <v>26000</v>
      </c>
      <c r="AT2725" s="25">
        <v>0</v>
      </c>
      <c r="AU2725" s="25">
        <v>26317</v>
      </c>
      <c r="AV2725" s="25">
        <v>0</v>
      </c>
      <c r="AW2725" s="25">
        <v>26000</v>
      </c>
      <c r="AX2725" s="25">
        <v>26317</v>
      </c>
      <c r="AY2725" s="25">
        <v>317</v>
      </c>
    </row>
    <row r="2726" spans="2:51" hidden="1">
      <c r="B2726" s="5" t="s">
        <v>19</v>
      </c>
      <c r="C2726" s="2" t="s">
        <v>112</v>
      </c>
      <c r="D2726" s="2" t="s">
        <v>100</v>
      </c>
      <c r="E2726" s="2"/>
      <c r="F2726" s="2"/>
      <c r="G2726" s="3">
        <v>46264</v>
      </c>
      <c r="H2726" s="2" t="s">
        <v>11258</v>
      </c>
      <c r="I2726" s="3">
        <v>46264</v>
      </c>
      <c r="J2726" s="2" t="s">
        <v>11259</v>
      </c>
      <c r="K2726" s="2"/>
      <c r="L2726" s="2"/>
      <c r="M2726" s="2" t="s">
        <v>90</v>
      </c>
      <c r="N2726" s="3"/>
      <c r="O2726" s="2"/>
      <c r="P2726" s="2"/>
      <c r="Q2726" s="2" t="s">
        <v>23</v>
      </c>
      <c r="R2726" s="2" t="s">
        <v>23</v>
      </c>
      <c r="S2726" s="2"/>
      <c r="T2726" s="3">
        <v>46264</v>
      </c>
      <c r="U2726" s="2" t="s">
        <v>11260</v>
      </c>
      <c r="V2726" s="2"/>
      <c r="W2726" s="2" t="s">
        <v>11261</v>
      </c>
      <c r="X2726" s="2" t="s">
        <v>113</v>
      </c>
      <c r="Y2726" s="2" t="s">
        <v>11262</v>
      </c>
      <c r="Z2726" s="2" t="s">
        <v>92</v>
      </c>
      <c r="AA2726" s="2" t="s">
        <v>90</v>
      </c>
      <c r="AB2726" s="2"/>
      <c r="AC2726" s="2" t="s">
        <v>114</v>
      </c>
      <c r="AD2726" s="2">
        <v>1</v>
      </c>
      <c r="AE2726" s="2" t="s">
        <v>282</v>
      </c>
      <c r="AF2726" s="2" t="s">
        <v>3</v>
      </c>
      <c r="AG2726" s="2" t="s">
        <v>3</v>
      </c>
      <c r="AH2726" s="2" t="s">
        <v>283</v>
      </c>
      <c r="AI2726" s="2"/>
      <c r="AJ2726" s="2" t="s">
        <v>245</v>
      </c>
      <c r="AK2726" s="2" t="s">
        <v>246</v>
      </c>
      <c r="AL2726" s="2" t="s">
        <v>246</v>
      </c>
      <c r="AM2726" s="2" t="s">
        <v>247</v>
      </c>
      <c r="AN2726" s="2" t="s">
        <v>11263</v>
      </c>
      <c r="AO2726" s="22">
        <v>0</v>
      </c>
      <c r="AP2726" s="22">
        <v>0</v>
      </c>
      <c r="AQ2726" s="22">
        <v>0</v>
      </c>
      <c r="AR2726" s="22">
        <v>0</v>
      </c>
      <c r="AS2726" s="25">
        <v>60000</v>
      </c>
      <c r="AT2726" s="25">
        <v>0</v>
      </c>
      <c r="AU2726" s="25">
        <v>64616</v>
      </c>
      <c r="AV2726" s="25">
        <v>0</v>
      </c>
      <c r="AW2726" s="25">
        <v>60000</v>
      </c>
      <c r="AX2726" s="25">
        <v>64616</v>
      </c>
      <c r="AY2726" s="25">
        <v>4616</v>
      </c>
    </row>
    <row r="2727" spans="2:51" hidden="1">
      <c r="B2727" s="5" t="s">
        <v>19</v>
      </c>
      <c r="C2727" s="2" t="s">
        <v>131</v>
      </c>
      <c r="D2727" s="2"/>
      <c r="E2727" s="2"/>
      <c r="F2727" s="2" t="s">
        <v>126</v>
      </c>
      <c r="G2727" s="3">
        <v>46264</v>
      </c>
      <c r="H2727" s="2" t="s">
        <v>11264</v>
      </c>
      <c r="I2727" s="3">
        <v>46264</v>
      </c>
      <c r="J2727" s="2" t="s">
        <v>11265</v>
      </c>
      <c r="K2727" s="2" t="s">
        <v>126</v>
      </c>
      <c r="L2727" s="2"/>
      <c r="M2727" s="2" t="s">
        <v>90</v>
      </c>
      <c r="N2727" s="3">
        <v>46264</v>
      </c>
      <c r="O2727" s="2"/>
      <c r="P2727" s="2"/>
      <c r="Q2727" s="2" t="s">
        <v>25</v>
      </c>
      <c r="R2727" s="2" t="s">
        <v>25</v>
      </c>
      <c r="S2727" s="2"/>
      <c r="T2727" s="3"/>
      <c r="U2727" s="2"/>
      <c r="V2727" s="2"/>
      <c r="W2727" s="2" t="s">
        <v>1332</v>
      </c>
      <c r="X2727" s="2" t="s">
        <v>133</v>
      </c>
      <c r="Y2727" s="2" t="s">
        <v>170</v>
      </c>
      <c r="Z2727" s="2" t="s">
        <v>92</v>
      </c>
      <c r="AA2727" s="2" t="s">
        <v>90</v>
      </c>
      <c r="AB2727" s="2"/>
      <c r="AC2727" s="2" t="s">
        <v>114</v>
      </c>
      <c r="AD2727" s="2"/>
      <c r="AE2727" s="2" t="s">
        <v>171</v>
      </c>
      <c r="AF2727" s="2" t="s">
        <v>125</v>
      </c>
      <c r="AG2727" s="2" t="s">
        <v>126</v>
      </c>
      <c r="AH2727" s="2" t="s">
        <v>127</v>
      </c>
      <c r="AI2727" s="2"/>
      <c r="AJ2727" s="2" t="s">
        <v>306</v>
      </c>
      <c r="AK2727" s="2" t="s">
        <v>167</v>
      </c>
      <c r="AL2727" s="2" t="s">
        <v>167</v>
      </c>
      <c r="AM2727" s="2" t="s">
        <v>307</v>
      </c>
      <c r="AN2727" s="2" t="s">
        <v>402</v>
      </c>
      <c r="AO2727" s="22">
        <v>0</v>
      </c>
      <c r="AP2727" s="22">
        <v>0</v>
      </c>
      <c r="AQ2727" s="22">
        <v>1</v>
      </c>
      <c r="AR2727" s="22"/>
      <c r="AS2727" s="25">
        <v>71253</v>
      </c>
      <c r="AT2727" s="25">
        <v>0</v>
      </c>
      <c r="AU2727" s="25">
        <v>80092</v>
      </c>
      <c r="AV2727" s="25">
        <v>0</v>
      </c>
      <c r="AW2727" s="25">
        <v>71253</v>
      </c>
      <c r="AX2727" s="25">
        <v>80092</v>
      </c>
      <c r="AY2727" s="25">
        <v>8839</v>
      </c>
    </row>
    <row r="2728" spans="2:51" hidden="1">
      <c r="B2728" s="5" t="s">
        <v>19</v>
      </c>
      <c r="C2728" s="2" t="s">
        <v>131</v>
      </c>
      <c r="D2728" s="2"/>
      <c r="E2728" s="2"/>
      <c r="F2728" s="2" t="s">
        <v>126</v>
      </c>
      <c r="G2728" s="3">
        <v>46264</v>
      </c>
      <c r="H2728" s="2" t="s">
        <v>11266</v>
      </c>
      <c r="I2728" s="3">
        <v>46264</v>
      </c>
      <c r="J2728" s="2" t="s">
        <v>11267</v>
      </c>
      <c r="K2728" s="2" t="s">
        <v>126</v>
      </c>
      <c r="L2728" s="2"/>
      <c r="M2728" s="2" t="s">
        <v>90</v>
      </c>
      <c r="N2728" s="3">
        <v>46264</v>
      </c>
      <c r="O2728" s="2"/>
      <c r="P2728" s="2"/>
      <c r="Q2728" s="2" t="s">
        <v>25</v>
      </c>
      <c r="R2728" s="2" t="s">
        <v>25</v>
      </c>
      <c r="S2728" s="2"/>
      <c r="T2728" s="3"/>
      <c r="U2728" s="2"/>
      <c r="V2728" s="2"/>
      <c r="W2728" s="2" t="s">
        <v>518</v>
      </c>
      <c r="X2728" s="2" t="s">
        <v>113</v>
      </c>
      <c r="Y2728" s="2" t="s">
        <v>170</v>
      </c>
      <c r="Z2728" s="2" t="s">
        <v>92</v>
      </c>
      <c r="AA2728" s="2" t="s">
        <v>90</v>
      </c>
      <c r="AB2728" s="2"/>
      <c r="AC2728" s="2" t="s">
        <v>114</v>
      </c>
      <c r="AD2728" s="2"/>
      <c r="AE2728" s="2" t="s">
        <v>171</v>
      </c>
      <c r="AF2728" s="2" t="s">
        <v>125</v>
      </c>
      <c r="AG2728" s="2" t="s">
        <v>126</v>
      </c>
      <c r="AH2728" s="2" t="s">
        <v>127</v>
      </c>
      <c r="AI2728" s="2"/>
      <c r="AJ2728" s="2" t="s">
        <v>123</v>
      </c>
      <c r="AK2728" s="2" t="s">
        <v>13</v>
      </c>
      <c r="AL2728" s="2" t="s">
        <v>13</v>
      </c>
      <c r="AM2728" s="2" t="s">
        <v>124</v>
      </c>
      <c r="AN2728" s="2" t="s">
        <v>965</v>
      </c>
      <c r="AO2728" s="22">
        <v>0</v>
      </c>
      <c r="AP2728" s="22">
        <v>0</v>
      </c>
      <c r="AQ2728" s="22">
        <v>1</v>
      </c>
      <c r="AR2728" s="22"/>
      <c r="AS2728" s="25">
        <v>20773</v>
      </c>
      <c r="AT2728" s="25">
        <v>0</v>
      </c>
      <c r="AU2728" s="25">
        <v>23157</v>
      </c>
      <c r="AV2728" s="25">
        <v>0</v>
      </c>
      <c r="AW2728" s="25">
        <v>20773</v>
      </c>
      <c r="AX2728" s="25">
        <v>23157</v>
      </c>
      <c r="AY2728" s="25">
        <v>2384</v>
      </c>
    </row>
    <row r="2729" spans="2:51" hidden="1">
      <c r="B2729" s="5" t="s">
        <v>19</v>
      </c>
      <c r="C2729" s="2" t="s">
        <v>131</v>
      </c>
      <c r="D2729" s="2"/>
      <c r="E2729" s="2"/>
      <c r="F2729" s="2" t="s">
        <v>126</v>
      </c>
      <c r="G2729" s="3">
        <v>46264</v>
      </c>
      <c r="H2729" s="2" t="s">
        <v>11268</v>
      </c>
      <c r="I2729" s="3">
        <v>46264</v>
      </c>
      <c r="J2729" s="2" t="s">
        <v>11269</v>
      </c>
      <c r="K2729" s="2" t="s">
        <v>126</v>
      </c>
      <c r="L2729" s="2"/>
      <c r="M2729" s="2" t="s">
        <v>90</v>
      </c>
      <c r="N2729" s="3">
        <v>46264</v>
      </c>
      <c r="O2729" s="2"/>
      <c r="P2729" s="2"/>
      <c r="Q2729" s="2" t="s">
        <v>25</v>
      </c>
      <c r="R2729" s="2" t="s">
        <v>25</v>
      </c>
      <c r="S2729" s="2"/>
      <c r="T2729" s="3"/>
      <c r="U2729" s="2"/>
      <c r="V2729" s="2"/>
      <c r="W2729" s="2" t="s">
        <v>770</v>
      </c>
      <c r="X2729" s="2" t="s">
        <v>113</v>
      </c>
      <c r="Y2729" s="2" t="s">
        <v>771</v>
      </c>
      <c r="Z2729" s="2" t="s">
        <v>92</v>
      </c>
      <c r="AA2729" s="2" t="s">
        <v>90</v>
      </c>
      <c r="AB2729" s="2"/>
      <c r="AC2729" s="2" t="s">
        <v>114</v>
      </c>
      <c r="AD2729" s="2"/>
      <c r="AE2729" s="2" t="s">
        <v>171</v>
      </c>
      <c r="AF2729" s="2" t="s">
        <v>125</v>
      </c>
      <c r="AG2729" s="2" t="s">
        <v>126</v>
      </c>
      <c r="AH2729" s="2" t="s">
        <v>127</v>
      </c>
      <c r="AI2729" s="2"/>
      <c r="AJ2729" s="2" t="s">
        <v>138</v>
      </c>
      <c r="AK2729" s="2" t="s">
        <v>103</v>
      </c>
      <c r="AL2729" s="2" t="s">
        <v>103</v>
      </c>
      <c r="AM2729" s="2" t="s">
        <v>139</v>
      </c>
      <c r="AN2729" s="2" t="s">
        <v>1005</v>
      </c>
      <c r="AO2729" s="22">
        <v>0</v>
      </c>
      <c r="AP2729" s="22">
        <v>0</v>
      </c>
      <c r="AQ2729" s="22">
        <v>1</v>
      </c>
      <c r="AR2729" s="22"/>
      <c r="AS2729" s="25">
        <v>10545</v>
      </c>
      <c r="AT2729" s="25">
        <v>0</v>
      </c>
      <c r="AU2729" s="25">
        <v>11436</v>
      </c>
      <c r="AV2729" s="25">
        <v>0</v>
      </c>
      <c r="AW2729" s="25">
        <v>10545</v>
      </c>
      <c r="AX2729" s="25">
        <v>11436</v>
      </c>
      <c r="AY2729" s="25">
        <v>891</v>
      </c>
    </row>
    <row r="2730" spans="2:51" hidden="1">
      <c r="B2730" s="5" t="s">
        <v>19</v>
      </c>
      <c r="C2730" s="2" t="s">
        <v>131</v>
      </c>
      <c r="D2730" s="2"/>
      <c r="E2730" s="2"/>
      <c r="F2730" s="2" t="s">
        <v>126</v>
      </c>
      <c r="G2730" s="3">
        <v>46264</v>
      </c>
      <c r="H2730" s="2" t="s">
        <v>11270</v>
      </c>
      <c r="I2730" s="3">
        <v>46264</v>
      </c>
      <c r="J2730" s="2" t="s">
        <v>11271</v>
      </c>
      <c r="K2730" s="2" t="s">
        <v>126</v>
      </c>
      <c r="L2730" s="2"/>
      <c r="M2730" s="2" t="s">
        <v>90</v>
      </c>
      <c r="N2730" s="3">
        <v>46264</v>
      </c>
      <c r="O2730" s="2"/>
      <c r="P2730" s="2"/>
      <c r="Q2730" s="2" t="s">
        <v>25</v>
      </c>
      <c r="R2730" s="2" t="s">
        <v>25</v>
      </c>
      <c r="S2730" s="2"/>
      <c r="T2730" s="3"/>
      <c r="U2730" s="2"/>
      <c r="V2730" s="2"/>
      <c r="W2730" s="2" t="s">
        <v>1036</v>
      </c>
      <c r="X2730" s="2" t="s">
        <v>113</v>
      </c>
      <c r="Y2730" s="2" t="s">
        <v>1037</v>
      </c>
      <c r="Z2730" s="2" t="s">
        <v>92</v>
      </c>
      <c r="AA2730" s="2" t="s">
        <v>90</v>
      </c>
      <c r="AB2730" s="2"/>
      <c r="AC2730" s="2" t="s">
        <v>114</v>
      </c>
      <c r="AD2730" s="2"/>
      <c r="AE2730" s="2" t="s">
        <v>171</v>
      </c>
      <c r="AF2730" s="2" t="s">
        <v>125</v>
      </c>
      <c r="AG2730" s="2" t="s">
        <v>126</v>
      </c>
      <c r="AH2730" s="2" t="s">
        <v>127</v>
      </c>
      <c r="AI2730" s="2"/>
      <c r="AJ2730" s="2" t="s">
        <v>228</v>
      </c>
      <c r="AK2730" s="2" t="s">
        <v>229</v>
      </c>
      <c r="AL2730" s="2" t="s">
        <v>229</v>
      </c>
      <c r="AM2730" s="2" t="s">
        <v>230</v>
      </c>
      <c r="AN2730" s="2" t="s">
        <v>416</v>
      </c>
      <c r="AO2730" s="22">
        <v>0</v>
      </c>
      <c r="AP2730" s="22">
        <v>0</v>
      </c>
      <c r="AQ2730" s="22">
        <v>1</v>
      </c>
      <c r="AR2730" s="22"/>
      <c r="AS2730" s="25">
        <v>24103</v>
      </c>
      <c r="AT2730" s="25">
        <v>0</v>
      </c>
      <c r="AU2730" s="25">
        <v>26562</v>
      </c>
      <c r="AV2730" s="25">
        <v>0</v>
      </c>
      <c r="AW2730" s="25">
        <v>24103</v>
      </c>
      <c r="AX2730" s="25">
        <v>26562</v>
      </c>
      <c r="AY2730" s="25">
        <v>2459</v>
      </c>
    </row>
    <row r="2731" spans="2:51" hidden="1">
      <c r="B2731" s="5" t="s">
        <v>19</v>
      </c>
      <c r="C2731" s="2" t="s">
        <v>131</v>
      </c>
      <c r="D2731" s="2"/>
      <c r="E2731" s="2"/>
      <c r="F2731" s="2" t="s">
        <v>126</v>
      </c>
      <c r="G2731" s="3">
        <v>46264</v>
      </c>
      <c r="H2731" s="2" t="s">
        <v>11272</v>
      </c>
      <c r="I2731" s="3">
        <v>46264</v>
      </c>
      <c r="J2731" s="2" t="s">
        <v>11273</v>
      </c>
      <c r="K2731" s="2" t="s">
        <v>126</v>
      </c>
      <c r="L2731" s="2"/>
      <c r="M2731" s="2" t="s">
        <v>90</v>
      </c>
      <c r="N2731" s="3">
        <v>46264</v>
      </c>
      <c r="O2731" s="2"/>
      <c r="P2731" s="2"/>
      <c r="Q2731" s="2" t="s">
        <v>25</v>
      </c>
      <c r="R2731" s="2" t="s">
        <v>25</v>
      </c>
      <c r="S2731" s="2"/>
      <c r="T2731" s="3"/>
      <c r="U2731" s="2"/>
      <c r="V2731" s="2"/>
      <c r="W2731" s="2" t="s">
        <v>479</v>
      </c>
      <c r="X2731" s="2" t="s">
        <v>113</v>
      </c>
      <c r="Y2731" s="2" t="s">
        <v>170</v>
      </c>
      <c r="Z2731" s="2" t="s">
        <v>92</v>
      </c>
      <c r="AA2731" s="2" t="s">
        <v>90</v>
      </c>
      <c r="AB2731" s="2"/>
      <c r="AC2731" s="2" t="s">
        <v>114</v>
      </c>
      <c r="AD2731" s="2"/>
      <c r="AE2731" s="2" t="s">
        <v>171</v>
      </c>
      <c r="AF2731" s="2" t="s">
        <v>125</v>
      </c>
      <c r="AG2731" s="2" t="s">
        <v>126</v>
      </c>
      <c r="AH2731" s="2" t="s">
        <v>127</v>
      </c>
      <c r="AI2731" s="2"/>
      <c r="AJ2731" s="2" t="s">
        <v>365</v>
      </c>
      <c r="AK2731" s="2" t="s">
        <v>204</v>
      </c>
      <c r="AL2731" s="2" t="s">
        <v>204</v>
      </c>
      <c r="AM2731" s="2" t="s">
        <v>205</v>
      </c>
      <c r="AN2731" s="2" t="s">
        <v>11274</v>
      </c>
      <c r="AO2731" s="22">
        <v>0</v>
      </c>
      <c r="AP2731" s="22">
        <v>0</v>
      </c>
      <c r="AQ2731" s="22">
        <v>1</v>
      </c>
      <c r="AR2731" s="22"/>
      <c r="AS2731" s="25">
        <v>10000</v>
      </c>
      <c r="AT2731" s="25">
        <v>0</v>
      </c>
      <c r="AU2731" s="25">
        <v>13000</v>
      </c>
      <c r="AV2731" s="25">
        <v>0</v>
      </c>
      <c r="AW2731" s="25">
        <v>10000</v>
      </c>
      <c r="AX2731" s="25">
        <v>13000</v>
      </c>
      <c r="AY2731" s="25">
        <v>3000</v>
      </c>
    </row>
    <row r="2732" spans="2:51" hidden="1">
      <c r="B2732" s="5" t="s">
        <v>19</v>
      </c>
      <c r="C2732" s="2" t="s">
        <v>131</v>
      </c>
      <c r="D2732" s="2"/>
      <c r="E2732" s="2"/>
      <c r="F2732" s="2" t="s">
        <v>126</v>
      </c>
      <c r="G2732" s="3">
        <v>46264</v>
      </c>
      <c r="H2732" s="2" t="s">
        <v>11275</v>
      </c>
      <c r="I2732" s="3">
        <v>46264</v>
      </c>
      <c r="J2732" s="2" t="s">
        <v>11276</v>
      </c>
      <c r="K2732" s="2" t="s">
        <v>126</v>
      </c>
      <c r="L2732" s="2"/>
      <c r="M2732" s="2" t="s">
        <v>90</v>
      </c>
      <c r="N2732" s="3">
        <v>46264</v>
      </c>
      <c r="O2732" s="2"/>
      <c r="P2732" s="2"/>
      <c r="Q2732" s="2" t="s">
        <v>25</v>
      </c>
      <c r="R2732" s="2" t="s">
        <v>25</v>
      </c>
      <c r="S2732" s="2"/>
      <c r="T2732" s="3"/>
      <c r="U2732" s="2"/>
      <c r="V2732" s="2"/>
      <c r="W2732" s="2" t="s">
        <v>479</v>
      </c>
      <c r="X2732" s="2" t="s">
        <v>113</v>
      </c>
      <c r="Y2732" s="2" t="s">
        <v>170</v>
      </c>
      <c r="Z2732" s="2" t="s">
        <v>92</v>
      </c>
      <c r="AA2732" s="2" t="s">
        <v>90</v>
      </c>
      <c r="AB2732" s="2"/>
      <c r="AC2732" s="2" t="s">
        <v>114</v>
      </c>
      <c r="AD2732" s="2"/>
      <c r="AE2732" s="2" t="s">
        <v>171</v>
      </c>
      <c r="AF2732" s="2" t="s">
        <v>125</v>
      </c>
      <c r="AG2732" s="2" t="s">
        <v>126</v>
      </c>
      <c r="AH2732" s="2" t="s">
        <v>127</v>
      </c>
      <c r="AI2732" s="2"/>
      <c r="AJ2732" s="2" t="s">
        <v>365</v>
      </c>
      <c r="AK2732" s="2" t="s">
        <v>204</v>
      </c>
      <c r="AL2732" s="2" t="s">
        <v>204</v>
      </c>
      <c r="AM2732" s="2" t="s">
        <v>205</v>
      </c>
      <c r="AN2732" s="2" t="s">
        <v>366</v>
      </c>
      <c r="AO2732" s="22">
        <v>0</v>
      </c>
      <c r="AP2732" s="22">
        <v>0</v>
      </c>
      <c r="AQ2732" s="22">
        <v>1</v>
      </c>
      <c r="AR2732" s="22"/>
      <c r="AS2732" s="25">
        <v>21661</v>
      </c>
      <c r="AT2732" s="25">
        <v>0</v>
      </c>
      <c r="AU2732" s="25">
        <v>23104</v>
      </c>
      <c r="AV2732" s="25">
        <v>0</v>
      </c>
      <c r="AW2732" s="25">
        <v>21661</v>
      </c>
      <c r="AX2732" s="25">
        <v>23104</v>
      </c>
      <c r="AY2732" s="25">
        <v>1443</v>
      </c>
    </row>
    <row r="2733" spans="2:51" hidden="1">
      <c r="B2733" s="5" t="s">
        <v>19</v>
      </c>
      <c r="C2733" s="2" t="s">
        <v>131</v>
      </c>
      <c r="D2733" s="2"/>
      <c r="E2733" s="2"/>
      <c r="F2733" s="2" t="s">
        <v>126</v>
      </c>
      <c r="G2733" s="3">
        <v>46264</v>
      </c>
      <c r="H2733" s="2" t="s">
        <v>11277</v>
      </c>
      <c r="I2733" s="3">
        <v>46264</v>
      </c>
      <c r="J2733" s="2" t="s">
        <v>11278</v>
      </c>
      <c r="K2733" s="2" t="s">
        <v>126</v>
      </c>
      <c r="L2733" s="2"/>
      <c r="M2733" s="2" t="s">
        <v>90</v>
      </c>
      <c r="N2733" s="3">
        <v>46264</v>
      </c>
      <c r="O2733" s="2"/>
      <c r="P2733" s="2"/>
      <c r="Q2733" s="2" t="s">
        <v>25</v>
      </c>
      <c r="R2733" s="2" t="s">
        <v>25</v>
      </c>
      <c r="S2733" s="2"/>
      <c r="T2733" s="3"/>
      <c r="U2733" s="2"/>
      <c r="V2733" s="2"/>
      <c r="W2733" s="2" t="s">
        <v>812</v>
      </c>
      <c r="X2733" s="2" t="s">
        <v>113</v>
      </c>
      <c r="Y2733" s="2" t="s">
        <v>811</v>
      </c>
      <c r="Z2733" s="2" t="s">
        <v>92</v>
      </c>
      <c r="AA2733" s="2" t="s">
        <v>90</v>
      </c>
      <c r="AB2733" s="2"/>
      <c r="AC2733" s="2" t="s">
        <v>114</v>
      </c>
      <c r="AD2733" s="2"/>
      <c r="AE2733" s="2" t="s">
        <v>171</v>
      </c>
      <c r="AF2733" s="2" t="s">
        <v>125</v>
      </c>
      <c r="AG2733" s="2" t="s">
        <v>126</v>
      </c>
      <c r="AH2733" s="2" t="s">
        <v>127</v>
      </c>
      <c r="AI2733" s="2"/>
      <c r="AJ2733" s="2" t="s">
        <v>138</v>
      </c>
      <c r="AK2733" s="2" t="s">
        <v>103</v>
      </c>
      <c r="AL2733" s="2" t="s">
        <v>103</v>
      </c>
      <c r="AM2733" s="2" t="s">
        <v>139</v>
      </c>
      <c r="AN2733" s="2" t="s">
        <v>686</v>
      </c>
      <c r="AO2733" s="22">
        <v>0</v>
      </c>
      <c r="AP2733" s="22">
        <v>0</v>
      </c>
      <c r="AQ2733" s="22">
        <v>1</v>
      </c>
      <c r="AR2733" s="22"/>
      <c r="AS2733" s="25">
        <v>21661</v>
      </c>
      <c r="AT2733" s="25">
        <v>0</v>
      </c>
      <c r="AU2733" s="25">
        <v>22489</v>
      </c>
      <c r="AV2733" s="25">
        <v>0</v>
      </c>
      <c r="AW2733" s="25">
        <v>21661</v>
      </c>
      <c r="AX2733" s="25">
        <v>22489</v>
      </c>
      <c r="AY2733" s="25">
        <v>828</v>
      </c>
    </row>
    <row r="2734" spans="2:51" hidden="1">
      <c r="B2734" s="5" t="s">
        <v>19</v>
      </c>
      <c r="C2734" s="2" t="s">
        <v>131</v>
      </c>
      <c r="D2734" s="2"/>
      <c r="E2734" s="2"/>
      <c r="F2734" s="2" t="s">
        <v>126</v>
      </c>
      <c r="G2734" s="3">
        <v>46264</v>
      </c>
      <c r="H2734" s="2" t="s">
        <v>11279</v>
      </c>
      <c r="I2734" s="3">
        <v>46264</v>
      </c>
      <c r="J2734" s="2" t="s">
        <v>11280</v>
      </c>
      <c r="K2734" s="2" t="s">
        <v>126</v>
      </c>
      <c r="L2734" s="2"/>
      <c r="M2734" s="2" t="s">
        <v>90</v>
      </c>
      <c r="N2734" s="3">
        <v>46264</v>
      </c>
      <c r="O2734" s="2"/>
      <c r="P2734" s="2"/>
      <c r="Q2734" s="2" t="s">
        <v>25</v>
      </c>
      <c r="R2734" s="2" t="s">
        <v>25</v>
      </c>
      <c r="S2734" s="2"/>
      <c r="T2734" s="3"/>
      <c r="U2734" s="2"/>
      <c r="V2734" s="2"/>
      <c r="W2734" s="2" t="s">
        <v>1000</v>
      </c>
      <c r="X2734" s="2" t="s">
        <v>113</v>
      </c>
      <c r="Y2734" s="2" t="s">
        <v>1001</v>
      </c>
      <c r="Z2734" s="2" t="s">
        <v>92</v>
      </c>
      <c r="AA2734" s="2" t="s">
        <v>90</v>
      </c>
      <c r="AB2734" s="2"/>
      <c r="AC2734" s="2" t="s">
        <v>114</v>
      </c>
      <c r="AD2734" s="2"/>
      <c r="AE2734" s="2" t="s">
        <v>171</v>
      </c>
      <c r="AF2734" s="2" t="s">
        <v>125</v>
      </c>
      <c r="AG2734" s="2" t="s">
        <v>126</v>
      </c>
      <c r="AH2734" s="2" t="s">
        <v>127</v>
      </c>
      <c r="AI2734" s="2"/>
      <c r="AJ2734" s="2" t="s">
        <v>138</v>
      </c>
      <c r="AK2734" s="2" t="s">
        <v>103</v>
      </c>
      <c r="AL2734" s="2" t="s">
        <v>103</v>
      </c>
      <c r="AM2734" s="2" t="s">
        <v>139</v>
      </c>
      <c r="AN2734" s="2" t="s">
        <v>11281</v>
      </c>
      <c r="AO2734" s="22">
        <v>0</v>
      </c>
      <c r="AP2734" s="22">
        <v>0</v>
      </c>
      <c r="AQ2734" s="22">
        <v>1</v>
      </c>
      <c r="AR2734" s="22"/>
      <c r="AS2734" s="25">
        <v>22393</v>
      </c>
      <c r="AT2734" s="25">
        <v>0</v>
      </c>
      <c r="AU2734" s="25">
        <v>22489</v>
      </c>
      <c r="AV2734" s="25">
        <v>0</v>
      </c>
      <c r="AW2734" s="25">
        <v>22393</v>
      </c>
      <c r="AX2734" s="25">
        <v>22489</v>
      </c>
      <c r="AY2734" s="25">
        <v>96</v>
      </c>
    </row>
    <row r="2735" spans="2:51" hidden="1">
      <c r="B2735" s="5" t="s">
        <v>19</v>
      </c>
      <c r="C2735" s="2" t="s">
        <v>131</v>
      </c>
      <c r="D2735" s="2"/>
      <c r="E2735" s="2"/>
      <c r="F2735" s="2" t="s">
        <v>126</v>
      </c>
      <c r="G2735" s="3">
        <v>46264</v>
      </c>
      <c r="H2735" s="2" t="s">
        <v>11282</v>
      </c>
      <c r="I2735" s="3">
        <v>46264</v>
      </c>
      <c r="J2735" s="2" t="s">
        <v>11283</v>
      </c>
      <c r="K2735" s="2" t="s">
        <v>126</v>
      </c>
      <c r="L2735" s="2"/>
      <c r="M2735" s="2" t="s">
        <v>90</v>
      </c>
      <c r="N2735" s="3">
        <v>46264</v>
      </c>
      <c r="O2735" s="2"/>
      <c r="P2735" s="2"/>
      <c r="Q2735" s="2" t="s">
        <v>25</v>
      </c>
      <c r="R2735" s="2" t="s">
        <v>25</v>
      </c>
      <c r="S2735" s="2"/>
      <c r="T2735" s="3"/>
      <c r="U2735" s="2"/>
      <c r="V2735" s="2"/>
      <c r="W2735" s="2" t="s">
        <v>558</v>
      </c>
      <c r="X2735" s="2" t="s">
        <v>113</v>
      </c>
      <c r="Y2735" s="2" t="s">
        <v>170</v>
      </c>
      <c r="Z2735" s="2" t="s">
        <v>92</v>
      </c>
      <c r="AA2735" s="2" t="s">
        <v>90</v>
      </c>
      <c r="AB2735" s="2"/>
      <c r="AC2735" s="2" t="s">
        <v>114</v>
      </c>
      <c r="AD2735" s="2"/>
      <c r="AE2735" s="2" t="s">
        <v>171</v>
      </c>
      <c r="AF2735" s="2" t="s">
        <v>125</v>
      </c>
      <c r="AG2735" s="2" t="s">
        <v>126</v>
      </c>
      <c r="AH2735" s="2" t="s">
        <v>127</v>
      </c>
      <c r="AI2735" s="2"/>
      <c r="AJ2735" s="2" t="s">
        <v>138</v>
      </c>
      <c r="AK2735" s="2" t="s">
        <v>103</v>
      </c>
      <c r="AL2735" s="2" t="s">
        <v>103</v>
      </c>
      <c r="AM2735" s="2" t="s">
        <v>139</v>
      </c>
      <c r="AN2735" s="2" t="s">
        <v>406</v>
      </c>
      <c r="AO2735" s="22">
        <v>0</v>
      </c>
      <c r="AP2735" s="22">
        <v>0</v>
      </c>
      <c r="AQ2735" s="22">
        <v>1</v>
      </c>
      <c r="AR2735" s="22"/>
      <c r="AS2735" s="25">
        <v>22393</v>
      </c>
      <c r="AT2735" s="25">
        <v>0</v>
      </c>
      <c r="AU2735" s="25">
        <v>22489</v>
      </c>
      <c r="AV2735" s="25">
        <v>0</v>
      </c>
      <c r="AW2735" s="25">
        <v>22393</v>
      </c>
      <c r="AX2735" s="25">
        <v>22489</v>
      </c>
      <c r="AY2735" s="25">
        <v>96</v>
      </c>
    </row>
    <row r="2736" spans="2:51" hidden="1">
      <c r="B2736" s="5" t="s">
        <v>19</v>
      </c>
      <c r="C2736" s="2" t="s">
        <v>131</v>
      </c>
      <c r="D2736" s="2"/>
      <c r="E2736" s="2"/>
      <c r="F2736" s="2" t="s">
        <v>126</v>
      </c>
      <c r="G2736" s="3">
        <v>46264</v>
      </c>
      <c r="H2736" s="2" t="s">
        <v>11284</v>
      </c>
      <c r="I2736" s="3">
        <v>46264</v>
      </c>
      <c r="J2736" s="2" t="s">
        <v>11285</v>
      </c>
      <c r="K2736" s="2" t="s">
        <v>126</v>
      </c>
      <c r="L2736" s="2"/>
      <c r="M2736" s="2" t="s">
        <v>90</v>
      </c>
      <c r="N2736" s="3">
        <v>46264</v>
      </c>
      <c r="O2736" s="2"/>
      <c r="P2736" s="2"/>
      <c r="Q2736" s="2" t="s">
        <v>25</v>
      </c>
      <c r="R2736" s="2" t="s">
        <v>25</v>
      </c>
      <c r="S2736" s="2"/>
      <c r="T2736" s="3"/>
      <c r="U2736" s="2"/>
      <c r="V2736" s="2"/>
      <c r="W2736" s="2" t="s">
        <v>1156</v>
      </c>
      <c r="X2736" s="2" t="s">
        <v>113</v>
      </c>
      <c r="Y2736" s="2" t="s">
        <v>1157</v>
      </c>
      <c r="Z2736" s="2" t="s">
        <v>92</v>
      </c>
      <c r="AA2736" s="2" t="s">
        <v>90</v>
      </c>
      <c r="AB2736" s="2"/>
      <c r="AC2736" s="2" t="s">
        <v>114</v>
      </c>
      <c r="AD2736" s="2"/>
      <c r="AE2736" s="2" t="s">
        <v>171</v>
      </c>
      <c r="AF2736" s="2" t="s">
        <v>125</v>
      </c>
      <c r="AG2736" s="2" t="s">
        <v>126</v>
      </c>
      <c r="AH2736" s="2" t="s">
        <v>127</v>
      </c>
      <c r="AI2736" s="2"/>
      <c r="AJ2736" s="2" t="s">
        <v>138</v>
      </c>
      <c r="AK2736" s="2" t="s">
        <v>103</v>
      </c>
      <c r="AL2736" s="2" t="s">
        <v>103</v>
      </c>
      <c r="AM2736" s="2" t="s">
        <v>139</v>
      </c>
      <c r="AN2736" s="2" t="s">
        <v>375</v>
      </c>
      <c r="AO2736" s="22">
        <v>0</v>
      </c>
      <c r="AP2736" s="22">
        <v>0</v>
      </c>
      <c r="AQ2736" s="22">
        <v>1</v>
      </c>
      <c r="AR2736" s="22"/>
      <c r="AS2736" s="25">
        <v>22393</v>
      </c>
      <c r="AT2736" s="25">
        <v>0</v>
      </c>
      <c r="AU2736" s="25">
        <v>22489</v>
      </c>
      <c r="AV2736" s="25">
        <v>0</v>
      </c>
      <c r="AW2736" s="25">
        <v>22393</v>
      </c>
      <c r="AX2736" s="25">
        <v>22489</v>
      </c>
      <c r="AY2736" s="25">
        <v>96</v>
      </c>
    </row>
    <row r="2737" spans="2:51" hidden="1">
      <c r="B2737" s="5" t="s">
        <v>19</v>
      </c>
      <c r="C2737" s="2" t="s">
        <v>131</v>
      </c>
      <c r="D2737" s="2"/>
      <c r="E2737" s="2"/>
      <c r="F2737" s="2" t="s">
        <v>126</v>
      </c>
      <c r="G2737" s="3">
        <v>46264</v>
      </c>
      <c r="H2737" s="2" t="s">
        <v>11286</v>
      </c>
      <c r="I2737" s="3">
        <v>46264</v>
      </c>
      <c r="J2737" s="2" t="s">
        <v>11287</v>
      </c>
      <c r="K2737" s="2" t="s">
        <v>126</v>
      </c>
      <c r="L2737" s="2"/>
      <c r="M2737" s="2" t="s">
        <v>90</v>
      </c>
      <c r="N2737" s="3">
        <v>46264</v>
      </c>
      <c r="O2737" s="2"/>
      <c r="P2737" s="2"/>
      <c r="Q2737" s="2" t="s">
        <v>25</v>
      </c>
      <c r="R2737" s="2" t="s">
        <v>25</v>
      </c>
      <c r="S2737" s="2"/>
      <c r="T2737" s="3"/>
      <c r="U2737" s="2"/>
      <c r="V2737" s="2"/>
      <c r="W2737" s="2" t="s">
        <v>465</v>
      </c>
      <c r="X2737" s="2" t="s">
        <v>113</v>
      </c>
      <c r="Y2737" s="2" t="s">
        <v>170</v>
      </c>
      <c r="Z2737" s="2" t="s">
        <v>92</v>
      </c>
      <c r="AA2737" s="2" t="s">
        <v>90</v>
      </c>
      <c r="AB2737" s="2"/>
      <c r="AC2737" s="2" t="s">
        <v>114</v>
      </c>
      <c r="AD2737" s="2"/>
      <c r="AE2737" s="2" t="s">
        <v>171</v>
      </c>
      <c r="AF2737" s="2" t="s">
        <v>125</v>
      </c>
      <c r="AG2737" s="2" t="s">
        <v>126</v>
      </c>
      <c r="AH2737" s="2" t="s">
        <v>127</v>
      </c>
      <c r="AI2737" s="2"/>
      <c r="AJ2737" s="2" t="s">
        <v>138</v>
      </c>
      <c r="AK2737" s="2" t="s">
        <v>103</v>
      </c>
      <c r="AL2737" s="2" t="s">
        <v>103</v>
      </c>
      <c r="AM2737" s="2" t="s">
        <v>139</v>
      </c>
      <c r="AN2737" s="2" t="s">
        <v>702</v>
      </c>
      <c r="AO2737" s="22">
        <v>0</v>
      </c>
      <c r="AP2737" s="22">
        <v>0</v>
      </c>
      <c r="AQ2737" s="22">
        <v>1</v>
      </c>
      <c r="AR2737" s="22"/>
      <c r="AS2737" s="25">
        <v>22393</v>
      </c>
      <c r="AT2737" s="25">
        <v>0</v>
      </c>
      <c r="AU2737" s="25">
        <v>22489</v>
      </c>
      <c r="AV2737" s="25">
        <v>0</v>
      </c>
      <c r="AW2737" s="25">
        <v>22393</v>
      </c>
      <c r="AX2737" s="25">
        <v>22489</v>
      </c>
      <c r="AY2737" s="25">
        <v>96</v>
      </c>
    </row>
    <row r="2738" spans="2:51" hidden="1">
      <c r="B2738" s="5" t="s">
        <v>19</v>
      </c>
      <c r="C2738" s="2" t="s">
        <v>131</v>
      </c>
      <c r="D2738" s="2"/>
      <c r="E2738" s="2"/>
      <c r="F2738" s="2" t="s">
        <v>126</v>
      </c>
      <c r="G2738" s="3">
        <v>46264</v>
      </c>
      <c r="H2738" s="2" t="s">
        <v>11288</v>
      </c>
      <c r="I2738" s="3">
        <v>46264</v>
      </c>
      <c r="J2738" s="2" t="s">
        <v>11289</v>
      </c>
      <c r="K2738" s="2" t="s">
        <v>126</v>
      </c>
      <c r="L2738" s="2"/>
      <c r="M2738" s="2" t="s">
        <v>90</v>
      </c>
      <c r="N2738" s="3">
        <v>46264</v>
      </c>
      <c r="O2738" s="2"/>
      <c r="P2738" s="2"/>
      <c r="Q2738" s="2" t="s">
        <v>25</v>
      </c>
      <c r="R2738" s="2" t="s">
        <v>25</v>
      </c>
      <c r="S2738" s="2"/>
      <c r="T2738" s="3"/>
      <c r="U2738" s="2"/>
      <c r="V2738" s="2"/>
      <c r="W2738" s="2" t="s">
        <v>346</v>
      </c>
      <c r="X2738" s="2" t="s">
        <v>113</v>
      </c>
      <c r="Y2738" s="2" t="s">
        <v>170</v>
      </c>
      <c r="Z2738" s="2" t="s">
        <v>92</v>
      </c>
      <c r="AA2738" s="2" t="s">
        <v>90</v>
      </c>
      <c r="AB2738" s="2"/>
      <c r="AC2738" s="2" t="s">
        <v>114</v>
      </c>
      <c r="AD2738" s="2"/>
      <c r="AE2738" s="2" t="s">
        <v>171</v>
      </c>
      <c r="AF2738" s="2" t="s">
        <v>125</v>
      </c>
      <c r="AG2738" s="2" t="s">
        <v>126</v>
      </c>
      <c r="AH2738" s="2" t="s">
        <v>127</v>
      </c>
      <c r="AI2738" s="2"/>
      <c r="AJ2738" s="2" t="s">
        <v>138</v>
      </c>
      <c r="AK2738" s="2" t="s">
        <v>103</v>
      </c>
      <c r="AL2738" s="2" t="s">
        <v>103</v>
      </c>
      <c r="AM2738" s="2" t="s">
        <v>139</v>
      </c>
      <c r="AN2738" s="2" t="s">
        <v>6652</v>
      </c>
      <c r="AO2738" s="22">
        <v>0</v>
      </c>
      <c r="AP2738" s="22">
        <v>0</v>
      </c>
      <c r="AQ2738" s="22">
        <v>1</v>
      </c>
      <c r="AR2738" s="22"/>
      <c r="AS2738" s="25">
        <v>23643</v>
      </c>
      <c r="AT2738" s="25">
        <v>0</v>
      </c>
      <c r="AU2738" s="25">
        <v>23883</v>
      </c>
      <c r="AV2738" s="25">
        <v>0</v>
      </c>
      <c r="AW2738" s="25">
        <v>23643</v>
      </c>
      <c r="AX2738" s="25">
        <v>23883</v>
      </c>
      <c r="AY2738" s="25">
        <v>240</v>
      </c>
    </row>
    <row r="2739" spans="2:51" hidden="1">
      <c r="B2739" s="5" t="s">
        <v>19</v>
      </c>
      <c r="C2739" s="2" t="s">
        <v>112</v>
      </c>
      <c r="D2739" s="2" t="s">
        <v>100</v>
      </c>
      <c r="E2739" s="2"/>
      <c r="F2739" s="2"/>
      <c r="G2739" s="3">
        <v>46264</v>
      </c>
      <c r="H2739" s="2" t="s">
        <v>11290</v>
      </c>
      <c r="I2739" s="3">
        <v>46264</v>
      </c>
      <c r="J2739" s="2" t="s">
        <v>11291</v>
      </c>
      <c r="K2739" s="2"/>
      <c r="L2739" s="2"/>
      <c r="M2739" s="2" t="s">
        <v>90</v>
      </c>
      <c r="N2739" s="3"/>
      <c r="O2739" s="2"/>
      <c r="P2739" s="2"/>
      <c r="Q2739" s="2" t="s">
        <v>25</v>
      </c>
      <c r="R2739" s="2" t="s">
        <v>25</v>
      </c>
      <c r="S2739" s="2"/>
      <c r="T2739" s="3">
        <v>46264</v>
      </c>
      <c r="U2739" s="2" t="s">
        <v>11292</v>
      </c>
      <c r="V2739" s="2"/>
      <c r="W2739" s="2" t="s">
        <v>11293</v>
      </c>
      <c r="X2739" s="2" t="s">
        <v>113</v>
      </c>
      <c r="Y2739" s="2" t="s">
        <v>11294</v>
      </c>
      <c r="Z2739" s="2" t="s">
        <v>92</v>
      </c>
      <c r="AA2739" s="2" t="s">
        <v>90</v>
      </c>
      <c r="AB2739" s="2"/>
      <c r="AC2739" s="2" t="s">
        <v>114</v>
      </c>
      <c r="AD2739" s="2">
        <v>1</v>
      </c>
      <c r="AE2739" s="2" t="s">
        <v>125</v>
      </c>
      <c r="AF2739" s="2" t="s">
        <v>125</v>
      </c>
      <c r="AG2739" s="2" t="s">
        <v>126</v>
      </c>
      <c r="AH2739" s="2" t="s">
        <v>127</v>
      </c>
      <c r="AI2739" s="2"/>
      <c r="AJ2739" s="2" t="s">
        <v>209</v>
      </c>
      <c r="AK2739" s="2" t="s">
        <v>201</v>
      </c>
      <c r="AL2739" s="2" t="s">
        <v>201</v>
      </c>
      <c r="AM2739" s="2" t="s">
        <v>210</v>
      </c>
      <c r="AN2739" s="2"/>
      <c r="AO2739" s="22">
        <v>0</v>
      </c>
      <c r="AP2739" s="22">
        <v>0</v>
      </c>
      <c r="AQ2739" s="22">
        <v>0</v>
      </c>
      <c r="AR2739" s="22">
        <v>0</v>
      </c>
      <c r="AS2739" s="25">
        <v>32000</v>
      </c>
      <c r="AT2739" s="25">
        <v>0</v>
      </c>
      <c r="AU2739" s="25">
        <v>40517</v>
      </c>
      <c r="AV2739" s="25">
        <v>0</v>
      </c>
      <c r="AW2739" s="25">
        <v>32000</v>
      </c>
      <c r="AX2739" s="25">
        <v>40517</v>
      </c>
      <c r="AY2739" s="25">
        <v>8517</v>
      </c>
    </row>
    <row r="2740" spans="2:51" hidden="1">
      <c r="B2740" s="5" t="s">
        <v>17</v>
      </c>
      <c r="C2740" s="2" t="s">
        <v>524</v>
      </c>
      <c r="D2740" s="2" t="s">
        <v>100</v>
      </c>
      <c r="E2740" s="2" t="s">
        <v>9648</v>
      </c>
      <c r="F2740" s="2" t="s">
        <v>88</v>
      </c>
      <c r="G2740" s="3">
        <v>46264</v>
      </c>
      <c r="H2740" s="2" t="s">
        <v>11295</v>
      </c>
      <c r="I2740" s="3">
        <v>46264</v>
      </c>
      <c r="J2740" s="2" t="s">
        <v>11296</v>
      </c>
      <c r="K2740" s="2" t="s">
        <v>208</v>
      </c>
      <c r="L2740" s="2"/>
      <c r="M2740" s="2" t="s">
        <v>90</v>
      </c>
      <c r="N2740" s="3"/>
      <c r="O2740" s="2"/>
      <c r="P2740" s="2"/>
      <c r="Q2740" s="2" t="s">
        <v>22</v>
      </c>
      <c r="R2740" s="2" t="s">
        <v>22</v>
      </c>
      <c r="S2740" s="2"/>
      <c r="T2740" s="3">
        <v>46264</v>
      </c>
      <c r="U2740" s="2" t="s">
        <v>11297</v>
      </c>
      <c r="V2740" s="2"/>
      <c r="W2740" s="2" t="s">
        <v>882</v>
      </c>
      <c r="X2740" s="2" t="s">
        <v>91</v>
      </c>
      <c r="Y2740" s="2" t="s">
        <v>758</v>
      </c>
      <c r="Z2740" s="2" t="s">
        <v>92</v>
      </c>
      <c r="AA2740" s="2" t="s">
        <v>90</v>
      </c>
      <c r="AB2740" s="2"/>
      <c r="AC2740" s="2" t="s">
        <v>114</v>
      </c>
      <c r="AD2740" s="2">
        <v>1</v>
      </c>
      <c r="AE2740" s="2" t="s">
        <v>189</v>
      </c>
      <c r="AF2740" s="2" t="s">
        <v>190</v>
      </c>
      <c r="AG2740" s="2" t="s">
        <v>14</v>
      </c>
      <c r="AH2740" s="2" t="s">
        <v>191</v>
      </c>
      <c r="AI2740" s="2"/>
      <c r="AJ2740" s="2" t="s">
        <v>287</v>
      </c>
      <c r="AK2740" s="2" t="s">
        <v>288</v>
      </c>
      <c r="AL2740" s="2" t="s">
        <v>288</v>
      </c>
      <c r="AM2740" s="2" t="s">
        <v>289</v>
      </c>
      <c r="AN2740" s="2" t="s">
        <v>11298</v>
      </c>
      <c r="AO2740" s="22">
        <v>0</v>
      </c>
      <c r="AP2740" s="22">
        <v>0</v>
      </c>
      <c r="AQ2740" s="22">
        <v>0</v>
      </c>
      <c r="AR2740" s="22">
        <v>0</v>
      </c>
      <c r="AS2740" s="25">
        <v>65000</v>
      </c>
      <c r="AT2740" s="25">
        <v>0</v>
      </c>
      <c r="AU2740" s="25">
        <v>72080.2</v>
      </c>
      <c r="AV2740" s="25">
        <v>0</v>
      </c>
      <c r="AW2740" s="25">
        <v>65000</v>
      </c>
      <c r="AX2740" s="25">
        <v>72080.2</v>
      </c>
      <c r="AY2740" s="25">
        <v>7080.2</v>
      </c>
    </row>
    <row r="2741" spans="2:51">
      <c r="B2741" s="5" t="s">
        <v>17</v>
      </c>
      <c r="C2741" s="2" t="s">
        <v>524</v>
      </c>
      <c r="D2741" s="2" t="s">
        <v>100</v>
      </c>
      <c r="E2741" s="2" t="s">
        <v>9648</v>
      </c>
      <c r="F2741" s="2" t="s">
        <v>88</v>
      </c>
      <c r="G2741" s="3">
        <v>46264</v>
      </c>
      <c r="H2741" s="2" t="s">
        <v>11299</v>
      </c>
      <c r="I2741" s="3">
        <v>46264</v>
      </c>
      <c r="J2741" s="2" t="s">
        <v>11300</v>
      </c>
      <c r="K2741" s="2" t="s">
        <v>208</v>
      </c>
      <c r="L2741" s="2"/>
      <c r="M2741" s="2" t="s">
        <v>90</v>
      </c>
      <c r="N2741" s="3"/>
      <c r="O2741" s="2"/>
      <c r="P2741" s="2"/>
      <c r="Q2741" s="2" t="s">
        <v>22</v>
      </c>
      <c r="R2741" s="2" t="s">
        <v>22</v>
      </c>
      <c r="S2741" s="2"/>
      <c r="T2741" s="3">
        <v>46264</v>
      </c>
      <c r="U2741" s="2" t="s">
        <v>11301</v>
      </c>
      <c r="V2741" s="2"/>
      <c r="W2741" s="2" t="s">
        <v>264</v>
      </c>
      <c r="X2741" s="2" t="s">
        <v>91</v>
      </c>
      <c r="Y2741" s="2" t="s">
        <v>265</v>
      </c>
      <c r="Z2741" s="2" t="s">
        <v>149</v>
      </c>
      <c r="AA2741" s="2" t="s">
        <v>90</v>
      </c>
      <c r="AB2741" s="2"/>
      <c r="AC2741" s="2" t="s">
        <v>114</v>
      </c>
      <c r="AD2741" s="2">
        <v>1</v>
      </c>
      <c r="AE2741" s="2" t="s">
        <v>189</v>
      </c>
      <c r="AF2741" s="2" t="s">
        <v>190</v>
      </c>
      <c r="AG2741" s="2" t="s">
        <v>14</v>
      </c>
      <c r="AH2741" s="2" t="s">
        <v>191</v>
      </c>
      <c r="AI2741" s="2"/>
      <c r="AJ2741" s="2" t="s">
        <v>136</v>
      </c>
      <c r="AK2741" s="2" t="s">
        <v>9</v>
      </c>
      <c r="AL2741" s="2" t="s">
        <v>9</v>
      </c>
      <c r="AM2741" s="2" t="s">
        <v>137</v>
      </c>
      <c r="AN2741" s="2" t="s">
        <v>11302</v>
      </c>
      <c r="AO2741" s="22">
        <v>0</v>
      </c>
      <c r="AP2741" s="22">
        <v>1440</v>
      </c>
      <c r="AQ2741" s="22">
        <v>1440</v>
      </c>
      <c r="AR2741" s="22">
        <v>0</v>
      </c>
      <c r="AS2741" s="25">
        <v>54232.34</v>
      </c>
      <c r="AT2741" s="25">
        <v>2152.5700000000002</v>
      </c>
      <c r="AU2741" s="25">
        <v>51847.6</v>
      </c>
      <c r="AV2741" s="25">
        <v>0</v>
      </c>
      <c r="AW2741" s="25">
        <v>52079.77</v>
      </c>
      <c r="AX2741" s="25">
        <v>51847.6</v>
      </c>
      <c r="AY2741" s="25">
        <v>-232.17</v>
      </c>
    </row>
    <row r="2742" spans="2:51">
      <c r="B2742" s="5" t="s">
        <v>17</v>
      </c>
      <c r="C2742" s="2" t="s">
        <v>524</v>
      </c>
      <c r="D2742" s="2" t="s">
        <v>100</v>
      </c>
      <c r="E2742" s="2" t="s">
        <v>9648</v>
      </c>
      <c r="F2742" s="2" t="s">
        <v>88</v>
      </c>
      <c r="G2742" s="3">
        <v>46264</v>
      </c>
      <c r="H2742" s="2" t="s">
        <v>11303</v>
      </c>
      <c r="I2742" s="3">
        <v>46264</v>
      </c>
      <c r="J2742" s="2" t="s">
        <v>11304</v>
      </c>
      <c r="K2742" s="2" t="s">
        <v>208</v>
      </c>
      <c r="L2742" s="2"/>
      <c r="M2742" s="2" t="s">
        <v>90</v>
      </c>
      <c r="N2742" s="3"/>
      <c r="O2742" s="2"/>
      <c r="P2742" s="2"/>
      <c r="Q2742" s="2" t="s">
        <v>22</v>
      </c>
      <c r="R2742" s="2" t="s">
        <v>22</v>
      </c>
      <c r="S2742" s="2"/>
      <c r="T2742" s="3">
        <v>46264</v>
      </c>
      <c r="U2742" s="2" t="s">
        <v>11305</v>
      </c>
      <c r="V2742" s="2"/>
      <c r="W2742" s="2" t="s">
        <v>1101</v>
      </c>
      <c r="X2742" s="2" t="s">
        <v>91</v>
      </c>
      <c r="Y2742" s="2" t="s">
        <v>1102</v>
      </c>
      <c r="Z2742" s="2" t="s">
        <v>149</v>
      </c>
      <c r="AA2742" s="2" t="s">
        <v>90</v>
      </c>
      <c r="AB2742" s="2"/>
      <c r="AC2742" s="2" t="s">
        <v>114</v>
      </c>
      <c r="AD2742" s="2">
        <v>1</v>
      </c>
      <c r="AE2742" s="2" t="s">
        <v>189</v>
      </c>
      <c r="AF2742" s="2" t="s">
        <v>190</v>
      </c>
      <c r="AG2742" s="2" t="s">
        <v>14</v>
      </c>
      <c r="AH2742" s="2" t="s">
        <v>191</v>
      </c>
      <c r="AI2742" s="2"/>
      <c r="AJ2742" s="2" t="s">
        <v>801</v>
      </c>
      <c r="AK2742" s="2" t="s">
        <v>802</v>
      </c>
      <c r="AL2742" s="2" t="s">
        <v>802</v>
      </c>
      <c r="AM2742" s="2" t="s">
        <v>803</v>
      </c>
      <c r="AN2742" s="2" t="s">
        <v>11306</v>
      </c>
      <c r="AO2742" s="22">
        <v>0</v>
      </c>
      <c r="AP2742" s="22">
        <v>561</v>
      </c>
      <c r="AQ2742" s="22">
        <v>561</v>
      </c>
      <c r="AR2742" s="22">
        <v>0</v>
      </c>
      <c r="AS2742" s="25">
        <v>25524.27</v>
      </c>
      <c r="AT2742" s="25">
        <v>236.88</v>
      </c>
      <c r="AU2742" s="25">
        <v>35048.61</v>
      </c>
      <c r="AV2742" s="25">
        <v>0</v>
      </c>
      <c r="AW2742" s="25">
        <v>25287.39</v>
      </c>
      <c r="AX2742" s="25">
        <v>35048.61</v>
      </c>
      <c r="AY2742" s="25">
        <v>9761.2199999999993</v>
      </c>
    </row>
    <row r="2743" spans="2:51" hidden="1">
      <c r="B2743" s="5" t="s">
        <v>17</v>
      </c>
      <c r="C2743" s="2" t="s">
        <v>524</v>
      </c>
      <c r="D2743" s="2" t="s">
        <v>100</v>
      </c>
      <c r="E2743" s="2" t="s">
        <v>9648</v>
      </c>
      <c r="F2743" s="2" t="s">
        <v>88</v>
      </c>
      <c r="G2743" s="3">
        <v>46264</v>
      </c>
      <c r="H2743" s="2" t="s">
        <v>11307</v>
      </c>
      <c r="I2743" s="3">
        <v>46264</v>
      </c>
      <c r="J2743" s="2" t="s">
        <v>11308</v>
      </c>
      <c r="K2743" s="2" t="s">
        <v>208</v>
      </c>
      <c r="L2743" s="2"/>
      <c r="M2743" s="2" t="s">
        <v>90</v>
      </c>
      <c r="N2743" s="3"/>
      <c r="O2743" s="2"/>
      <c r="P2743" s="2"/>
      <c r="Q2743" s="2" t="s">
        <v>22</v>
      </c>
      <c r="R2743" s="2" t="s">
        <v>22</v>
      </c>
      <c r="S2743" s="2"/>
      <c r="T2743" s="3">
        <v>46264</v>
      </c>
      <c r="U2743" s="2" t="s">
        <v>11309</v>
      </c>
      <c r="V2743" s="2"/>
      <c r="W2743" s="2" t="s">
        <v>11310</v>
      </c>
      <c r="X2743" s="2" t="s">
        <v>91</v>
      </c>
      <c r="Y2743" s="2" t="s">
        <v>9174</v>
      </c>
      <c r="Z2743" s="2" t="s">
        <v>92</v>
      </c>
      <c r="AA2743" s="2" t="s">
        <v>90</v>
      </c>
      <c r="AB2743" s="2"/>
      <c r="AC2743" s="2" t="s">
        <v>114</v>
      </c>
      <c r="AD2743" s="2">
        <v>1</v>
      </c>
      <c r="AE2743" s="2" t="s">
        <v>189</v>
      </c>
      <c r="AF2743" s="2" t="s">
        <v>190</v>
      </c>
      <c r="AG2743" s="2" t="s">
        <v>14</v>
      </c>
      <c r="AH2743" s="2" t="s">
        <v>191</v>
      </c>
      <c r="AI2743" s="2"/>
      <c r="AJ2743" s="2" t="s">
        <v>209</v>
      </c>
      <c r="AK2743" s="2" t="s">
        <v>201</v>
      </c>
      <c r="AL2743" s="2" t="s">
        <v>201</v>
      </c>
      <c r="AM2743" s="2" t="s">
        <v>210</v>
      </c>
      <c r="AN2743" s="2" t="s">
        <v>11311</v>
      </c>
      <c r="AO2743" s="22">
        <v>0</v>
      </c>
      <c r="AP2743" s="22">
        <v>0</v>
      </c>
      <c r="AQ2743" s="22">
        <v>0</v>
      </c>
      <c r="AR2743" s="22">
        <v>0</v>
      </c>
      <c r="AS2743" s="25">
        <v>21000</v>
      </c>
      <c r="AT2743" s="25">
        <v>0</v>
      </c>
      <c r="AU2743" s="25">
        <v>23011.040000000001</v>
      </c>
      <c r="AV2743" s="25">
        <v>0</v>
      </c>
      <c r="AW2743" s="25">
        <v>21000</v>
      </c>
      <c r="AX2743" s="25">
        <v>23011.040000000001</v>
      </c>
      <c r="AY2743" s="25">
        <v>2011.04</v>
      </c>
    </row>
    <row r="2744" spans="2:51">
      <c r="B2744" s="5" t="s">
        <v>17</v>
      </c>
      <c r="C2744" s="2" t="s">
        <v>524</v>
      </c>
      <c r="D2744" s="2" t="s">
        <v>100</v>
      </c>
      <c r="E2744" s="2" t="s">
        <v>9648</v>
      </c>
      <c r="F2744" s="2" t="s">
        <v>88</v>
      </c>
      <c r="G2744" s="3">
        <v>46264</v>
      </c>
      <c r="H2744" s="2" t="s">
        <v>11312</v>
      </c>
      <c r="I2744" s="3">
        <v>46264</v>
      </c>
      <c r="J2744" s="2" t="s">
        <v>11313</v>
      </c>
      <c r="K2744" s="2" t="s">
        <v>208</v>
      </c>
      <c r="L2744" s="2"/>
      <c r="M2744" s="2" t="s">
        <v>90</v>
      </c>
      <c r="N2744" s="3"/>
      <c r="O2744" s="2"/>
      <c r="P2744" s="2"/>
      <c r="Q2744" s="2" t="s">
        <v>22</v>
      </c>
      <c r="R2744" s="2" t="s">
        <v>22</v>
      </c>
      <c r="S2744" s="2"/>
      <c r="T2744" s="3">
        <v>46264</v>
      </c>
      <c r="U2744" s="2" t="s">
        <v>11314</v>
      </c>
      <c r="V2744" s="2"/>
      <c r="W2744" s="2" t="s">
        <v>1057</v>
      </c>
      <c r="X2744" s="2" t="s">
        <v>91</v>
      </c>
      <c r="Y2744" s="2" t="s">
        <v>1058</v>
      </c>
      <c r="Z2744" s="2" t="s">
        <v>149</v>
      </c>
      <c r="AA2744" s="2" t="s">
        <v>90</v>
      </c>
      <c r="AB2744" s="2"/>
      <c r="AC2744" s="2" t="s">
        <v>114</v>
      </c>
      <c r="AD2744" s="2">
        <v>1</v>
      </c>
      <c r="AE2744" s="2" t="s">
        <v>189</v>
      </c>
      <c r="AF2744" s="2" t="s">
        <v>190</v>
      </c>
      <c r="AG2744" s="2" t="s">
        <v>14</v>
      </c>
      <c r="AH2744" s="2" t="s">
        <v>191</v>
      </c>
      <c r="AI2744" s="2"/>
      <c r="AJ2744" s="2" t="s">
        <v>176</v>
      </c>
      <c r="AK2744" s="2" t="s">
        <v>177</v>
      </c>
      <c r="AL2744" s="2" t="s">
        <v>177</v>
      </c>
      <c r="AM2744" s="2" t="s">
        <v>178</v>
      </c>
      <c r="AN2744" s="2" t="s">
        <v>11315</v>
      </c>
      <c r="AO2744" s="22">
        <v>0</v>
      </c>
      <c r="AP2744" s="22">
        <v>530</v>
      </c>
      <c r="AQ2744" s="22">
        <v>530</v>
      </c>
      <c r="AR2744" s="22">
        <v>0</v>
      </c>
      <c r="AS2744" s="25">
        <v>22059.84</v>
      </c>
      <c r="AT2744" s="25">
        <v>40.29</v>
      </c>
      <c r="AU2744" s="25">
        <v>32187.59</v>
      </c>
      <c r="AV2744" s="25">
        <v>0</v>
      </c>
      <c r="AW2744" s="25">
        <v>22019.55</v>
      </c>
      <c r="AX2744" s="25">
        <v>32187.59</v>
      </c>
      <c r="AY2744" s="25">
        <v>10168.040000000001</v>
      </c>
    </row>
    <row r="2745" spans="2:51">
      <c r="B2745" s="5" t="s">
        <v>17</v>
      </c>
      <c r="C2745" s="2" t="s">
        <v>524</v>
      </c>
      <c r="D2745" s="2" t="s">
        <v>100</v>
      </c>
      <c r="E2745" s="2" t="s">
        <v>9648</v>
      </c>
      <c r="F2745" s="2" t="s">
        <v>88</v>
      </c>
      <c r="G2745" s="3">
        <v>46264</v>
      </c>
      <c r="H2745" s="2" t="s">
        <v>11316</v>
      </c>
      <c r="I2745" s="3">
        <v>46264</v>
      </c>
      <c r="J2745" s="2" t="s">
        <v>11317</v>
      </c>
      <c r="K2745" s="2" t="s">
        <v>208</v>
      </c>
      <c r="L2745" s="2"/>
      <c r="M2745" s="2" t="s">
        <v>90</v>
      </c>
      <c r="N2745" s="3"/>
      <c r="O2745" s="2"/>
      <c r="P2745" s="2"/>
      <c r="Q2745" s="2" t="s">
        <v>22</v>
      </c>
      <c r="R2745" s="2" t="s">
        <v>22</v>
      </c>
      <c r="S2745" s="2"/>
      <c r="T2745" s="3">
        <v>46264</v>
      </c>
      <c r="U2745" s="2" t="s">
        <v>11318</v>
      </c>
      <c r="V2745" s="2"/>
      <c r="W2745" s="2" t="s">
        <v>11319</v>
      </c>
      <c r="X2745" s="2" t="s">
        <v>113</v>
      </c>
      <c r="Y2745" s="2" t="s">
        <v>11320</v>
      </c>
      <c r="Z2745" s="2" t="s">
        <v>149</v>
      </c>
      <c r="AA2745" s="2" t="s">
        <v>90</v>
      </c>
      <c r="AB2745" s="2"/>
      <c r="AC2745" s="2" t="s">
        <v>114</v>
      </c>
      <c r="AD2745" s="2">
        <v>1</v>
      </c>
      <c r="AE2745" s="2" t="s">
        <v>189</v>
      </c>
      <c r="AF2745" s="2" t="s">
        <v>190</v>
      </c>
      <c r="AG2745" s="2" t="s">
        <v>14</v>
      </c>
      <c r="AH2745" s="2" t="s">
        <v>191</v>
      </c>
      <c r="AI2745" s="2"/>
      <c r="AJ2745" s="2" t="s">
        <v>123</v>
      </c>
      <c r="AK2745" s="2" t="s">
        <v>13</v>
      </c>
      <c r="AL2745" s="2" t="s">
        <v>13</v>
      </c>
      <c r="AM2745" s="2" t="s">
        <v>124</v>
      </c>
      <c r="AN2745" s="2" t="s">
        <v>11321</v>
      </c>
      <c r="AO2745" s="22">
        <v>0</v>
      </c>
      <c r="AP2745" s="22">
        <v>1231</v>
      </c>
      <c r="AQ2745" s="22">
        <v>1231</v>
      </c>
      <c r="AR2745" s="22">
        <v>0</v>
      </c>
      <c r="AS2745" s="25">
        <v>37359.25</v>
      </c>
      <c r="AT2745" s="25">
        <v>0</v>
      </c>
      <c r="AU2745" s="25">
        <v>42920.800000000003</v>
      </c>
      <c r="AV2745" s="25">
        <v>0</v>
      </c>
      <c r="AW2745" s="25">
        <v>37359.25</v>
      </c>
      <c r="AX2745" s="25">
        <v>42920.800000000003</v>
      </c>
      <c r="AY2745" s="25">
        <v>5561.55</v>
      </c>
    </row>
    <row r="2746" spans="2:51" hidden="1">
      <c r="B2746" s="5" t="s">
        <v>17</v>
      </c>
      <c r="C2746" s="2" t="s">
        <v>524</v>
      </c>
      <c r="D2746" s="2" t="s">
        <v>100</v>
      </c>
      <c r="E2746" s="2" t="s">
        <v>9648</v>
      </c>
      <c r="F2746" s="2" t="s">
        <v>88</v>
      </c>
      <c r="G2746" s="3">
        <v>46264</v>
      </c>
      <c r="H2746" s="2" t="s">
        <v>11322</v>
      </c>
      <c r="I2746" s="3">
        <v>46264</v>
      </c>
      <c r="J2746" s="2" t="s">
        <v>11323</v>
      </c>
      <c r="K2746" s="2" t="s">
        <v>208</v>
      </c>
      <c r="L2746" s="2"/>
      <c r="M2746" s="2" t="s">
        <v>90</v>
      </c>
      <c r="N2746" s="3"/>
      <c r="O2746" s="2"/>
      <c r="P2746" s="2"/>
      <c r="Q2746" s="2" t="s">
        <v>22</v>
      </c>
      <c r="R2746" s="2" t="s">
        <v>22</v>
      </c>
      <c r="S2746" s="2"/>
      <c r="T2746" s="3">
        <v>46264</v>
      </c>
      <c r="U2746" s="2" t="s">
        <v>11324</v>
      </c>
      <c r="V2746" s="2"/>
      <c r="W2746" s="2" t="s">
        <v>628</v>
      </c>
      <c r="X2746" s="2" t="s">
        <v>91</v>
      </c>
      <c r="Y2746" s="2" t="s">
        <v>629</v>
      </c>
      <c r="Z2746" s="2" t="s">
        <v>92</v>
      </c>
      <c r="AA2746" s="2" t="s">
        <v>90</v>
      </c>
      <c r="AB2746" s="2"/>
      <c r="AC2746" s="2" t="s">
        <v>114</v>
      </c>
      <c r="AD2746" s="2">
        <v>1</v>
      </c>
      <c r="AE2746" s="2" t="s">
        <v>189</v>
      </c>
      <c r="AF2746" s="2" t="s">
        <v>190</v>
      </c>
      <c r="AG2746" s="2" t="s">
        <v>14</v>
      </c>
      <c r="AH2746" s="2" t="s">
        <v>191</v>
      </c>
      <c r="AI2746" s="2"/>
      <c r="AJ2746" s="2" t="s">
        <v>311</v>
      </c>
      <c r="AK2746" s="2" t="s">
        <v>312</v>
      </c>
      <c r="AL2746" s="2" t="s">
        <v>312</v>
      </c>
      <c r="AM2746" s="2" t="s">
        <v>313</v>
      </c>
      <c r="AN2746" s="2" t="s">
        <v>11325</v>
      </c>
      <c r="AO2746" s="22">
        <v>0</v>
      </c>
      <c r="AP2746" s="22">
        <v>0</v>
      </c>
      <c r="AQ2746" s="22">
        <v>0</v>
      </c>
      <c r="AR2746" s="22">
        <v>0</v>
      </c>
      <c r="AS2746" s="25">
        <v>39000</v>
      </c>
      <c r="AT2746" s="25">
        <v>0</v>
      </c>
      <c r="AU2746" s="25">
        <v>43543.6</v>
      </c>
      <c r="AV2746" s="25">
        <v>0</v>
      </c>
      <c r="AW2746" s="25">
        <v>39000</v>
      </c>
      <c r="AX2746" s="25">
        <v>43543.6</v>
      </c>
      <c r="AY2746" s="25">
        <v>4543.6000000000004</v>
      </c>
    </row>
    <row r="2747" spans="2:51">
      <c r="B2747" s="5" t="s">
        <v>17</v>
      </c>
      <c r="C2747" s="2" t="s">
        <v>524</v>
      </c>
      <c r="D2747" s="2" t="s">
        <v>100</v>
      </c>
      <c r="E2747" s="2" t="s">
        <v>9648</v>
      </c>
      <c r="F2747" s="2" t="s">
        <v>88</v>
      </c>
      <c r="G2747" s="3">
        <v>46264</v>
      </c>
      <c r="H2747" s="2" t="s">
        <v>11326</v>
      </c>
      <c r="I2747" s="3">
        <v>46264</v>
      </c>
      <c r="J2747" s="2" t="s">
        <v>11327</v>
      </c>
      <c r="K2747" s="2" t="s">
        <v>208</v>
      </c>
      <c r="L2747" s="2"/>
      <c r="M2747" s="2" t="s">
        <v>90</v>
      </c>
      <c r="N2747" s="3"/>
      <c r="O2747" s="2"/>
      <c r="P2747" s="2"/>
      <c r="Q2747" s="2" t="s">
        <v>22</v>
      </c>
      <c r="R2747" s="2" t="s">
        <v>22</v>
      </c>
      <c r="S2747" s="2"/>
      <c r="T2747" s="3">
        <v>46264</v>
      </c>
      <c r="U2747" s="2" t="s">
        <v>11328</v>
      </c>
      <c r="V2747" s="2"/>
      <c r="W2747" s="2" t="s">
        <v>826</v>
      </c>
      <c r="X2747" s="2" t="s">
        <v>91</v>
      </c>
      <c r="Y2747" s="2" t="s">
        <v>754</v>
      </c>
      <c r="Z2747" s="2" t="s">
        <v>149</v>
      </c>
      <c r="AA2747" s="2" t="s">
        <v>90</v>
      </c>
      <c r="AB2747" s="2"/>
      <c r="AC2747" s="2" t="s">
        <v>114</v>
      </c>
      <c r="AD2747" s="2">
        <v>1</v>
      </c>
      <c r="AE2747" s="2" t="s">
        <v>189</v>
      </c>
      <c r="AF2747" s="2" t="s">
        <v>190</v>
      </c>
      <c r="AG2747" s="2" t="s">
        <v>14</v>
      </c>
      <c r="AH2747" s="2" t="s">
        <v>191</v>
      </c>
      <c r="AI2747" s="2"/>
      <c r="AJ2747" s="2" t="s">
        <v>164</v>
      </c>
      <c r="AK2747" s="2" t="s">
        <v>165</v>
      </c>
      <c r="AL2747" s="2" t="s">
        <v>165</v>
      </c>
      <c r="AM2747" s="2" t="s">
        <v>166</v>
      </c>
      <c r="AN2747" s="2" t="s">
        <v>11329</v>
      </c>
      <c r="AO2747" s="22">
        <v>0</v>
      </c>
      <c r="AP2747" s="22">
        <v>201</v>
      </c>
      <c r="AQ2747" s="22">
        <v>201</v>
      </c>
      <c r="AR2747" s="22">
        <v>0</v>
      </c>
      <c r="AS2747" s="25">
        <v>9149.43</v>
      </c>
      <c r="AT2747" s="25">
        <v>0</v>
      </c>
      <c r="AU2747" s="25">
        <v>13288.27</v>
      </c>
      <c r="AV2747" s="25">
        <v>0</v>
      </c>
      <c r="AW2747" s="25">
        <v>9149.43</v>
      </c>
      <c r="AX2747" s="25">
        <v>13288.27</v>
      </c>
      <c r="AY2747" s="25">
        <v>4138.84</v>
      </c>
    </row>
    <row r="2748" spans="2:51" hidden="1">
      <c r="B2748" s="5" t="s">
        <v>17</v>
      </c>
      <c r="C2748" s="2" t="s">
        <v>524</v>
      </c>
      <c r="D2748" s="2" t="s">
        <v>100</v>
      </c>
      <c r="E2748" s="2" t="s">
        <v>9648</v>
      </c>
      <c r="F2748" s="2" t="s">
        <v>88</v>
      </c>
      <c r="G2748" s="3">
        <v>46264</v>
      </c>
      <c r="H2748" s="2" t="s">
        <v>11330</v>
      </c>
      <c r="I2748" s="3">
        <v>46264</v>
      </c>
      <c r="J2748" s="2" t="s">
        <v>11331</v>
      </c>
      <c r="K2748" s="2" t="s">
        <v>208</v>
      </c>
      <c r="L2748" s="2"/>
      <c r="M2748" s="2" t="s">
        <v>90</v>
      </c>
      <c r="N2748" s="3"/>
      <c r="O2748" s="2"/>
      <c r="P2748" s="2"/>
      <c r="Q2748" s="2" t="s">
        <v>22</v>
      </c>
      <c r="R2748" s="2" t="s">
        <v>22</v>
      </c>
      <c r="S2748" s="2"/>
      <c r="T2748" s="3">
        <v>46264</v>
      </c>
      <c r="U2748" s="2" t="s">
        <v>11332</v>
      </c>
      <c r="V2748" s="2"/>
      <c r="W2748" s="2" t="s">
        <v>772</v>
      </c>
      <c r="X2748" s="2" t="s">
        <v>113</v>
      </c>
      <c r="Y2748" s="2" t="s">
        <v>773</v>
      </c>
      <c r="Z2748" s="2" t="s">
        <v>92</v>
      </c>
      <c r="AA2748" s="2" t="s">
        <v>90</v>
      </c>
      <c r="AB2748" s="2"/>
      <c r="AC2748" s="2" t="s">
        <v>114</v>
      </c>
      <c r="AD2748" s="2">
        <v>1</v>
      </c>
      <c r="AE2748" s="2" t="s">
        <v>189</v>
      </c>
      <c r="AF2748" s="2" t="s">
        <v>190</v>
      </c>
      <c r="AG2748" s="2" t="s">
        <v>14</v>
      </c>
      <c r="AH2748" s="2" t="s">
        <v>191</v>
      </c>
      <c r="AI2748" s="2"/>
      <c r="AJ2748" s="2" t="s">
        <v>326</v>
      </c>
      <c r="AK2748" s="2" t="s">
        <v>202</v>
      </c>
      <c r="AL2748" s="2" t="s">
        <v>202</v>
      </c>
      <c r="AM2748" s="2" t="s">
        <v>203</v>
      </c>
      <c r="AN2748" s="2" t="s">
        <v>11333</v>
      </c>
      <c r="AO2748" s="22">
        <v>0</v>
      </c>
      <c r="AP2748" s="22">
        <v>0</v>
      </c>
      <c r="AQ2748" s="22">
        <v>0</v>
      </c>
      <c r="AR2748" s="22">
        <v>0</v>
      </c>
      <c r="AS2748" s="25">
        <v>31000</v>
      </c>
      <c r="AT2748" s="25">
        <v>0</v>
      </c>
      <c r="AU2748" s="25">
        <v>35292</v>
      </c>
      <c r="AV2748" s="25">
        <v>0</v>
      </c>
      <c r="AW2748" s="25">
        <v>31000</v>
      </c>
      <c r="AX2748" s="25">
        <v>35292</v>
      </c>
      <c r="AY2748" s="25">
        <v>4292</v>
      </c>
    </row>
    <row r="2749" spans="2:51" hidden="1">
      <c r="B2749" s="5" t="s">
        <v>17</v>
      </c>
      <c r="C2749" s="2" t="s">
        <v>524</v>
      </c>
      <c r="D2749" s="2" t="s">
        <v>100</v>
      </c>
      <c r="E2749" s="2" t="s">
        <v>9648</v>
      </c>
      <c r="F2749" s="2" t="s">
        <v>88</v>
      </c>
      <c r="G2749" s="3">
        <v>46264</v>
      </c>
      <c r="H2749" s="2" t="s">
        <v>11334</v>
      </c>
      <c r="I2749" s="3">
        <v>46264</v>
      </c>
      <c r="J2749" s="2" t="s">
        <v>11335</v>
      </c>
      <c r="K2749" s="2" t="s">
        <v>208</v>
      </c>
      <c r="L2749" s="2"/>
      <c r="M2749" s="2" t="s">
        <v>90</v>
      </c>
      <c r="N2749" s="3"/>
      <c r="O2749" s="2"/>
      <c r="P2749" s="2"/>
      <c r="Q2749" s="2" t="s">
        <v>22</v>
      </c>
      <c r="R2749" s="2" t="s">
        <v>22</v>
      </c>
      <c r="S2749" s="2"/>
      <c r="T2749" s="3">
        <v>46264</v>
      </c>
      <c r="U2749" s="2" t="s">
        <v>11336</v>
      </c>
      <c r="V2749" s="2"/>
      <c r="W2749" s="2" t="s">
        <v>925</v>
      </c>
      <c r="X2749" s="2" t="s">
        <v>91</v>
      </c>
      <c r="Y2749" s="2" t="s">
        <v>773</v>
      </c>
      <c r="Z2749" s="2" t="s">
        <v>92</v>
      </c>
      <c r="AA2749" s="2" t="s">
        <v>90</v>
      </c>
      <c r="AB2749" s="2"/>
      <c r="AC2749" s="2" t="s">
        <v>114</v>
      </c>
      <c r="AD2749" s="2">
        <v>1</v>
      </c>
      <c r="AE2749" s="2" t="s">
        <v>189</v>
      </c>
      <c r="AF2749" s="2" t="s">
        <v>190</v>
      </c>
      <c r="AG2749" s="2" t="s">
        <v>14</v>
      </c>
      <c r="AH2749" s="2" t="s">
        <v>191</v>
      </c>
      <c r="AI2749" s="2"/>
      <c r="AJ2749" s="2" t="s">
        <v>123</v>
      </c>
      <c r="AK2749" s="2" t="s">
        <v>13</v>
      </c>
      <c r="AL2749" s="2" t="s">
        <v>13</v>
      </c>
      <c r="AM2749" s="2" t="s">
        <v>124</v>
      </c>
      <c r="AN2749" s="2" t="s">
        <v>707</v>
      </c>
      <c r="AO2749" s="22">
        <v>0</v>
      </c>
      <c r="AP2749" s="22">
        <v>0</v>
      </c>
      <c r="AQ2749" s="22">
        <v>0</v>
      </c>
      <c r="AR2749" s="22">
        <v>0</v>
      </c>
      <c r="AS2749" s="25">
        <v>19000</v>
      </c>
      <c r="AT2749" s="25">
        <v>0</v>
      </c>
      <c r="AU2749" s="25">
        <v>21319.52</v>
      </c>
      <c r="AV2749" s="25">
        <v>0</v>
      </c>
      <c r="AW2749" s="25">
        <v>19000</v>
      </c>
      <c r="AX2749" s="25">
        <v>21319.52</v>
      </c>
      <c r="AY2749" s="25">
        <v>2319.52</v>
      </c>
    </row>
    <row r="2750" spans="2:51" hidden="1">
      <c r="B2750" s="5" t="s">
        <v>17</v>
      </c>
      <c r="C2750" s="2" t="s">
        <v>524</v>
      </c>
      <c r="D2750" s="2" t="s">
        <v>100</v>
      </c>
      <c r="E2750" s="2" t="s">
        <v>9648</v>
      </c>
      <c r="F2750" s="2" t="s">
        <v>88</v>
      </c>
      <c r="G2750" s="3">
        <v>46264</v>
      </c>
      <c r="H2750" s="2" t="s">
        <v>11337</v>
      </c>
      <c r="I2750" s="3">
        <v>46264</v>
      </c>
      <c r="J2750" s="2" t="s">
        <v>11338</v>
      </c>
      <c r="K2750" s="2" t="s">
        <v>208</v>
      </c>
      <c r="L2750" s="2"/>
      <c r="M2750" s="2" t="s">
        <v>90</v>
      </c>
      <c r="N2750" s="3"/>
      <c r="O2750" s="2"/>
      <c r="P2750" s="2"/>
      <c r="Q2750" s="2" t="s">
        <v>22</v>
      </c>
      <c r="R2750" s="2" t="s">
        <v>22</v>
      </c>
      <c r="S2750" s="2"/>
      <c r="T2750" s="3">
        <v>46264</v>
      </c>
      <c r="U2750" s="2" t="s">
        <v>11339</v>
      </c>
      <c r="V2750" s="2"/>
      <c r="W2750" s="2" t="s">
        <v>666</v>
      </c>
      <c r="X2750" s="2" t="s">
        <v>113</v>
      </c>
      <c r="Y2750" s="2" t="s">
        <v>652</v>
      </c>
      <c r="Z2750" s="2" t="s">
        <v>92</v>
      </c>
      <c r="AA2750" s="2" t="s">
        <v>90</v>
      </c>
      <c r="AB2750" s="2"/>
      <c r="AC2750" s="2" t="s">
        <v>114</v>
      </c>
      <c r="AD2750" s="2">
        <v>1</v>
      </c>
      <c r="AE2750" s="2" t="s">
        <v>189</v>
      </c>
      <c r="AF2750" s="2" t="s">
        <v>190</v>
      </c>
      <c r="AG2750" s="2" t="s">
        <v>14</v>
      </c>
      <c r="AH2750" s="2" t="s">
        <v>191</v>
      </c>
      <c r="AI2750" s="2"/>
      <c r="AJ2750" s="2" t="s">
        <v>123</v>
      </c>
      <c r="AK2750" s="2" t="s">
        <v>13</v>
      </c>
      <c r="AL2750" s="2" t="s">
        <v>13</v>
      </c>
      <c r="AM2750" s="2" t="s">
        <v>124</v>
      </c>
      <c r="AN2750" s="2" t="s">
        <v>11340</v>
      </c>
      <c r="AO2750" s="22">
        <v>0</v>
      </c>
      <c r="AP2750" s="22">
        <v>0</v>
      </c>
      <c r="AQ2750" s="22">
        <v>0</v>
      </c>
      <c r="AR2750" s="22">
        <v>0</v>
      </c>
      <c r="AS2750" s="25">
        <v>23000</v>
      </c>
      <c r="AT2750" s="25">
        <v>0</v>
      </c>
      <c r="AU2750" s="25">
        <v>24121.99</v>
      </c>
      <c r="AV2750" s="25">
        <v>0</v>
      </c>
      <c r="AW2750" s="25">
        <v>23000</v>
      </c>
      <c r="AX2750" s="25">
        <v>24121.99</v>
      </c>
      <c r="AY2750" s="25">
        <v>1121.99</v>
      </c>
    </row>
    <row r="2751" spans="2:51">
      <c r="B2751" s="5" t="s">
        <v>17</v>
      </c>
      <c r="C2751" s="2" t="s">
        <v>524</v>
      </c>
      <c r="D2751" s="2" t="s">
        <v>100</v>
      </c>
      <c r="E2751" s="2" t="s">
        <v>9648</v>
      </c>
      <c r="F2751" s="2" t="s">
        <v>88</v>
      </c>
      <c r="G2751" s="3">
        <v>46264</v>
      </c>
      <c r="H2751" s="2" t="s">
        <v>11341</v>
      </c>
      <c r="I2751" s="3">
        <v>46264</v>
      </c>
      <c r="J2751" s="2" t="s">
        <v>11342</v>
      </c>
      <c r="K2751" s="2" t="s">
        <v>208</v>
      </c>
      <c r="L2751" s="2"/>
      <c r="M2751" s="2" t="s">
        <v>90</v>
      </c>
      <c r="N2751" s="3"/>
      <c r="O2751" s="2"/>
      <c r="P2751" s="2"/>
      <c r="Q2751" s="2" t="s">
        <v>22</v>
      </c>
      <c r="R2751" s="2" t="s">
        <v>22</v>
      </c>
      <c r="S2751" s="2"/>
      <c r="T2751" s="3">
        <v>46264</v>
      </c>
      <c r="U2751" s="2" t="s">
        <v>11343</v>
      </c>
      <c r="V2751" s="2"/>
      <c r="W2751" s="2" t="s">
        <v>658</v>
      </c>
      <c r="X2751" s="2" t="s">
        <v>91</v>
      </c>
      <c r="Y2751" s="2" t="s">
        <v>265</v>
      </c>
      <c r="Z2751" s="2" t="s">
        <v>149</v>
      </c>
      <c r="AA2751" s="2" t="s">
        <v>90</v>
      </c>
      <c r="AB2751" s="2"/>
      <c r="AC2751" s="2" t="s">
        <v>114</v>
      </c>
      <c r="AD2751" s="2">
        <v>1</v>
      </c>
      <c r="AE2751" s="2" t="s">
        <v>189</v>
      </c>
      <c r="AF2751" s="2" t="s">
        <v>190</v>
      </c>
      <c r="AG2751" s="2" t="s">
        <v>14</v>
      </c>
      <c r="AH2751" s="2" t="s">
        <v>191</v>
      </c>
      <c r="AI2751" s="2"/>
      <c r="AJ2751" s="2" t="s">
        <v>123</v>
      </c>
      <c r="AK2751" s="2" t="s">
        <v>13</v>
      </c>
      <c r="AL2751" s="2" t="s">
        <v>13</v>
      </c>
      <c r="AM2751" s="2" t="s">
        <v>124</v>
      </c>
      <c r="AN2751" s="2" t="s">
        <v>11344</v>
      </c>
      <c r="AO2751" s="22">
        <v>0</v>
      </c>
      <c r="AP2751" s="22">
        <v>738</v>
      </c>
      <c r="AQ2751" s="22">
        <v>738</v>
      </c>
      <c r="AR2751" s="22">
        <v>0</v>
      </c>
      <c r="AS2751" s="25">
        <v>27632.36</v>
      </c>
      <c r="AT2751" s="25">
        <v>0</v>
      </c>
      <c r="AU2751" s="25">
        <v>25067.38</v>
      </c>
      <c r="AV2751" s="25">
        <v>0</v>
      </c>
      <c r="AW2751" s="25">
        <v>27632.36</v>
      </c>
      <c r="AX2751" s="25">
        <v>25067.38</v>
      </c>
      <c r="AY2751" s="25">
        <v>-2564.98</v>
      </c>
    </row>
    <row r="2752" spans="2:51">
      <c r="B2752" s="5" t="s">
        <v>17</v>
      </c>
      <c r="C2752" s="2" t="s">
        <v>524</v>
      </c>
      <c r="D2752" s="2" t="s">
        <v>100</v>
      </c>
      <c r="E2752" s="2" t="s">
        <v>9648</v>
      </c>
      <c r="F2752" s="2" t="s">
        <v>88</v>
      </c>
      <c r="G2752" s="3">
        <v>46264</v>
      </c>
      <c r="H2752" s="2" t="s">
        <v>11345</v>
      </c>
      <c r="I2752" s="3">
        <v>46264</v>
      </c>
      <c r="J2752" s="2" t="s">
        <v>11346</v>
      </c>
      <c r="K2752" s="2" t="s">
        <v>208</v>
      </c>
      <c r="L2752" s="2"/>
      <c r="M2752" s="2" t="s">
        <v>90</v>
      </c>
      <c r="N2752" s="3"/>
      <c r="O2752" s="2"/>
      <c r="P2752" s="2"/>
      <c r="Q2752" s="2" t="s">
        <v>22</v>
      </c>
      <c r="R2752" s="2" t="s">
        <v>22</v>
      </c>
      <c r="S2752" s="2"/>
      <c r="T2752" s="3">
        <v>46264</v>
      </c>
      <c r="U2752" s="2" t="s">
        <v>11347</v>
      </c>
      <c r="V2752" s="2"/>
      <c r="W2752" s="2" t="s">
        <v>804</v>
      </c>
      <c r="X2752" s="2" t="s">
        <v>91</v>
      </c>
      <c r="Y2752" s="2" t="s">
        <v>805</v>
      </c>
      <c r="Z2752" s="2" t="s">
        <v>149</v>
      </c>
      <c r="AA2752" s="2" t="s">
        <v>90</v>
      </c>
      <c r="AB2752" s="2"/>
      <c r="AC2752" s="2" t="s">
        <v>114</v>
      </c>
      <c r="AD2752" s="2">
        <v>1</v>
      </c>
      <c r="AE2752" s="2" t="s">
        <v>189</v>
      </c>
      <c r="AF2752" s="2" t="s">
        <v>190</v>
      </c>
      <c r="AG2752" s="2" t="s">
        <v>14</v>
      </c>
      <c r="AH2752" s="2" t="s">
        <v>191</v>
      </c>
      <c r="AI2752" s="2"/>
      <c r="AJ2752" s="2" t="s">
        <v>123</v>
      </c>
      <c r="AK2752" s="2" t="s">
        <v>13</v>
      </c>
      <c r="AL2752" s="2" t="s">
        <v>13</v>
      </c>
      <c r="AM2752" s="2" t="s">
        <v>124</v>
      </c>
      <c r="AN2752" s="2" t="s">
        <v>11348</v>
      </c>
      <c r="AO2752" s="22">
        <v>0</v>
      </c>
      <c r="AP2752" s="22">
        <v>611</v>
      </c>
      <c r="AQ2752" s="22">
        <v>611</v>
      </c>
      <c r="AR2752" s="22">
        <v>0</v>
      </c>
      <c r="AS2752" s="25">
        <v>22152.06</v>
      </c>
      <c r="AT2752" s="25">
        <v>34.08</v>
      </c>
      <c r="AU2752" s="25">
        <v>19459.71</v>
      </c>
      <c r="AV2752" s="25">
        <v>0</v>
      </c>
      <c r="AW2752" s="25">
        <v>22117.98</v>
      </c>
      <c r="AX2752" s="25">
        <v>19459.71</v>
      </c>
      <c r="AY2752" s="25">
        <v>-2658.27</v>
      </c>
    </row>
    <row r="2753" spans="2:51" hidden="1">
      <c r="B2753" s="5" t="s">
        <v>17</v>
      </c>
      <c r="C2753" s="2" t="s">
        <v>524</v>
      </c>
      <c r="D2753" s="2" t="s">
        <v>100</v>
      </c>
      <c r="E2753" s="2" t="s">
        <v>9648</v>
      </c>
      <c r="F2753" s="2" t="s">
        <v>88</v>
      </c>
      <c r="G2753" s="3">
        <v>46264</v>
      </c>
      <c r="H2753" s="2" t="s">
        <v>11349</v>
      </c>
      <c r="I2753" s="3">
        <v>46264</v>
      </c>
      <c r="J2753" s="2" t="s">
        <v>11350</v>
      </c>
      <c r="K2753" s="2" t="s">
        <v>208</v>
      </c>
      <c r="L2753" s="2"/>
      <c r="M2753" s="2" t="s">
        <v>90</v>
      </c>
      <c r="N2753" s="3"/>
      <c r="O2753" s="2"/>
      <c r="P2753" s="2"/>
      <c r="Q2753" s="2" t="s">
        <v>22</v>
      </c>
      <c r="R2753" s="2" t="s">
        <v>22</v>
      </c>
      <c r="S2753" s="2"/>
      <c r="T2753" s="3">
        <v>46264</v>
      </c>
      <c r="U2753" s="2" t="s">
        <v>11351</v>
      </c>
      <c r="V2753" s="2"/>
      <c r="W2753" s="2" t="s">
        <v>663</v>
      </c>
      <c r="X2753" s="2" t="s">
        <v>113</v>
      </c>
      <c r="Y2753" s="2" t="s">
        <v>652</v>
      </c>
      <c r="Z2753" s="2" t="s">
        <v>92</v>
      </c>
      <c r="AA2753" s="2" t="s">
        <v>90</v>
      </c>
      <c r="AB2753" s="2"/>
      <c r="AC2753" s="2" t="s">
        <v>114</v>
      </c>
      <c r="AD2753" s="2">
        <v>1</v>
      </c>
      <c r="AE2753" s="2" t="s">
        <v>189</v>
      </c>
      <c r="AF2753" s="2" t="s">
        <v>190</v>
      </c>
      <c r="AG2753" s="2" t="s">
        <v>14</v>
      </c>
      <c r="AH2753" s="2" t="s">
        <v>191</v>
      </c>
      <c r="AI2753" s="2"/>
      <c r="AJ2753" s="2" t="s">
        <v>123</v>
      </c>
      <c r="AK2753" s="2" t="s">
        <v>13</v>
      </c>
      <c r="AL2753" s="2" t="s">
        <v>13</v>
      </c>
      <c r="AM2753" s="2" t="s">
        <v>124</v>
      </c>
      <c r="AN2753" s="2" t="s">
        <v>11352</v>
      </c>
      <c r="AO2753" s="22">
        <v>0</v>
      </c>
      <c r="AP2753" s="22">
        <v>0</v>
      </c>
      <c r="AQ2753" s="22">
        <v>0</v>
      </c>
      <c r="AR2753" s="22">
        <v>0</v>
      </c>
      <c r="AS2753" s="25">
        <v>24000</v>
      </c>
      <c r="AT2753" s="25">
        <v>0</v>
      </c>
      <c r="AU2753" s="25">
        <v>25628.42</v>
      </c>
      <c r="AV2753" s="25">
        <v>0</v>
      </c>
      <c r="AW2753" s="25">
        <v>24000</v>
      </c>
      <c r="AX2753" s="25">
        <v>25628.42</v>
      </c>
      <c r="AY2753" s="25">
        <v>1628.42</v>
      </c>
    </row>
    <row r="2754" spans="2:51" hidden="1">
      <c r="B2754" s="5" t="s">
        <v>17</v>
      </c>
      <c r="C2754" s="2" t="s">
        <v>524</v>
      </c>
      <c r="D2754" s="2" t="s">
        <v>100</v>
      </c>
      <c r="E2754" s="2" t="s">
        <v>9648</v>
      </c>
      <c r="F2754" s="2" t="s">
        <v>88</v>
      </c>
      <c r="G2754" s="3">
        <v>46264</v>
      </c>
      <c r="H2754" s="2" t="s">
        <v>11353</v>
      </c>
      <c r="I2754" s="3">
        <v>46264</v>
      </c>
      <c r="J2754" s="2" t="s">
        <v>11354</v>
      </c>
      <c r="K2754" s="2" t="s">
        <v>208</v>
      </c>
      <c r="L2754" s="2"/>
      <c r="M2754" s="2" t="s">
        <v>90</v>
      </c>
      <c r="N2754" s="3"/>
      <c r="O2754" s="2"/>
      <c r="P2754" s="2"/>
      <c r="Q2754" s="2" t="s">
        <v>22</v>
      </c>
      <c r="R2754" s="2" t="s">
        <v>22</v>
      </c>
      <c r="S2754" s="2"/>
      <c r="T2754" s="3">
        <v>46264</v>
      </c>
      <c r="U2754" s="2" t="s">
        <v>11355</v>
      </c>
      <c r="V2754" s="2"/>
      <c r="W2754" s="2" t="s">
        <v>895</v>
      </c>
      <c r="X2754" s="2" t="s">
        <v>113</v>
      </c>
      <c r="Y2754" s="2" t="s">
        <v>613</v>
      </c>
      <c r="Z2754" s="2" t="s">
        <v>92</v>
      </c>
      <c r="AA2754" s="2" t="s">
        <v>90</v>
      </c>
      <c r="AB2754" s="2"/>
      <c r="AC2754" s="2" t="s">
        <v>114</v>
      </c>
      <c r="AD2754" s="2">
        <v>1</v>
      </c>
      <c r="AE2754" s="2" t="s">
        <v>189</v>
      </c>
      <c r="AF2754" s="2" t="s">
        <v>190</v>
      </c>
      <c r="AG2754" s="2" t="s">
        <v>14</v>
      </c>
      <c r="AH2754" s="2" t="s">
        <v>191</v>
      </c>
      <c r="AI2754" s="2"/>
      <c r="AJ2754" s="2" t="s">
        <v>123</v>
      </c>
      <c r="AK2754" s="2" t="s">
        <v>13</v>
      </c>
      <c r="AL2754" s="2" t="s">
        <v>13</v>
      </c>
      <c r="AM2754" s="2" t="s">
        <v>124</v>
      </c>
      <c r="AN2754" s="2" t="s">
        <v>11356</v>
      </c>
      <c r="AO2754" s="22">
        <v>0</v>
      </c>
      <c r="AP2754" s="22">
        <v>0</v>
      </c>
      <c r="AQ2754" s="22">
        <v>0</v>
      </c>
      <c r="AR2754" s="22">
        <v>0</v>
      </c>
      <c r="AS2754" s="25">
        <v>22000</v>
      </c>
      <c r="AT2754" s="25">
        <v>0</v>
      </c>
      <c r="AU2754" s="25">
        <v>25103.81</v>
      </c>
      <c r="AV2754" s="25">
        <v>0</v>
      </c>
      <c r="AW2754" s="25">
        <v>22000</v>
      </c>
      <c r="AX2754" s="25">
        <v>25103.81</v>
      </c>
      <c r="AY2754" s="25">
        <v>3103.81</v>
      </c>
    </row>
    <row r="2755" spans="2:51">
      <c r="B2755" s="5" t="s">
        <v>17</v>
      </c>
      <c r="C2755" s="2" t="s">
        <v>524</v>
      </c>
      <c r="D2755" s="2" t="s">
        <v>100</v>
      </c>
      <c r="E2755" s="2" t="s">
        <v>9648</v>
      </c>
      <c r="F2755" s="2" t="s">
        <v>88</v>
      </c>
      <c r="G2755" s="3">
        <v>46264</v>
      </c>
      <c r="H2755" s="2" t="s">
        <v>11357</v>
      </c>
      <c r="I2755" s="3">
        <v>46264</v>
      </c>
      <c r="J2755" s="2" t="s">
        <v>11358</v>
      </c>
      <c r="K2755" s="2" t="s">
        <v>208</v>
      </c>
      <c r="L2755" s="2"/>
      <c r="M2755" s="2" t="s">
        <v>90</v>
      </c>
      <c r="N2755" s="3"/>
      <c r="O2755" s="2"/>
      <c r="P2755" s="2"/>
      <c r="Q2755" s="2" t="s">
        <v>22</v>
      </c>
      <c r="R2755" s="2" t="s">
        <v>22</v>
      </c>
      <c r="S2755" s="2"/>
      <c r="T2755" s="3">
        <v>46264</v>
      </c>
      <c r="U2755" s="2" t="s">
        <v>11359</v>
      </c>
      <c r="V2755" s="2"/>
      <c r="W2755" s="2" t="s">
        <v>869</v>
      </c>
      <c r="X2755" s="2" t="s">
        <v>91</v>
      </c>
      <c r="Y2755" s="2" t="s">
        <v>654</v>
      </c>
      <c r="Z2755" s="2" t="s">
        <v>149</v>
      </c>
      <c r="AA2755" s="2" t="s">
        <v>7996</v>
      </c>
      <c r="AB2755" s="2" t="s">
        <v>7997</v>
      </c>
      <c r="AC2755" s="2" t="s">
        <v>114</v>
      </c>
      <c r="AD2755" s="2">
        <v>1</v>
      </c>
      <c r="AE2755" s="2" t="s">
        <v>189</v>
      </c>
      <c r="AF2755" s="2" t="s">
        <v>190</v>
      </c>
      <c r="AG2755" s="2" t="s">
        <v>14</v>
      </c>
      <c r="AH2755" s="2" t="s">
        <v>191</v>
      </c>
      <c r="AI2755" s="2"/>
      <c r="AJ2755" s="2" t="s">
        <v>236</v>
      </c>
      <c r="AK2755" s="2" t="s">
        <v>168</v>
      </c>
      <c r="AL2755" s="2" t="s">
        <v>168</v>
      </c>
      <c r="AM2755" s="2" t="s">
        <v>237</v>
      </c>
      <c r="AN2755" s="2" t="s">
        <v>11360</v>
      </c>
      <c r="AO2755" s="22">
        <v>0</v>
      </c>
      <c r="AP2755" s="22">
        <v>425</v>
      </c>
      <c r="AQ2755" s="22">
        <v>610</v>
      </c>
      <c r="AR2755" s="22">
        <v>185</v>
      </c>
      <c r="AS2755" s="25">
        <v>24764.240000000002</v>
      </c>
      <c r="AT2755" s="25">
        <v>291.93</v>
      </c>
      <c r="AU2755" s="25">
        <v>28610.31</v>
      </c>
      <c r="AV2755" s="25">
        <v>0</v>
      </c>
      <c r="AW2755" s="25">
        <v>24472.31</v>
      </c>
      <c r="AX2755" s="25">
        <v>28610.31</v>
      </c>
      <c r="AY2755" s="25">
        <v>4138</v>
      </c>
    </row>
    <row r="2756" spans="2:51">
      <c r="B2756" s="5" t="s">
        <v>17</v>
      </c>
      <c r="C2756" s="2" t="s">
        <v>524</v>
      </c>
      <c r="D2756" s="2" t="s">
        <v>100</v>
      </c>
      <c r="E2756" s="2" t="s">
        <v>9648</v>
      </c>
      <c r="F2756" s="2" t="s">
        <v>88</v>
      </c>
      <c r="G2756" s="3">
        <v>46264</v>
      </c>
      <c r="H2756" s="2" t="s">
        <v>11361</v>
      </c>
      <c r="I2756" s="3">
        <v>46264</v>
      </c>
      <c r="J2756" s="2" t="s">
        <v>11362</v>
      </c>
      <c r="K2756" s="2" t="s">
        <v>208</v>
      </c>
      <c r="L2756" s="2"/>
      <c r="M2756" s="2" t="s">
        <v>90</v>
      </c>
      <c r="N2756" s="3"/>
      <c r="O2756" s="2"/>
      <c r="P2756" s="2"/>
      <c r="Q2756" s="2" t="s">
        <v>22</v>
      </c>
      <c r="R2756" s="2" t="s">
        <v>22</v>
      </c>
      <c r="S2756" s="2"/>
      <c r="T2756" s="3">
        <v>46264</v>
      </c>
      <c r="U2756" s="2" t="s">
        <v>11363</v>
      </c>
      <c r="V2756" s="2"/>
      <c r="W2756" s="2" t="s">
        <v>463</v>
      </c>
      <c r="X2756" s="2" t="s">
        <v>91</v>
      </c>
      <c r="Y2756" s="2" t="s">
        <v>235</v>
      </c>
      <c r="Z2756" s="2" t="s">
        <v>149</v>
      </c>
      <c r="AA2756" s="2" t="s">
        <v>90</v>
      </c>
      <c r="AB2756" s="2"/>
      <c r="AC2756" s="2" t="s">
        <v>114</v>
      </c>
      <c r="AD2756" s="2">
        <v>1</v>
      </c>
      <c r="AE2756" s="2" t="s">
        <v>189</v>
      </c>
      <c r="AF2756" s="2" t="s">
        <v>190</v>
      </c>
      <c r="AG2756" s="2" t="s">
        <v>14</v>
      </c>
      <c r="AH2756" s="2" t="s">
        <v>191</v>
      </c>
      <c r="AI2756" s="2"/>
      <c r="AJ2756" s="2" t="s">
        <v>365</v>
      </c>
      <c r="AK2756" s="2" t="s">
        <v>204</v>
      </c>
      <c r="AL2756" s="2" t="s">
        <v>204</v>
      </c>
      <c r="AM2756" s="2" t="s">
        <v>205</v>
      </c>
      <c r="AN2756" s="2" t="s">
        <v>11364</v>
      </c>
      <c r="AO2756" s="22">
        <v>0</v>
      </c>
      <c r="AP2756" s="22">
        <v>1304</v>
      </c>
      <c r="AQ2756" s="22">
        <v>1304</v>
      </c>
      <c r="AR2756" s="22">
        <v>0</v>
      </c>
      <c r="AS2756" s="25">
        <v>46978.64</v>
      </c>
      <c r="AT2756" s="25">
        <v>0</v>
      </c>
      <c r="AU2756" s="25">
        <v>46865.2</v>
      </c>
      <c r="AV2756" s="25">
        <v>0</v>
      </c>
      <c r="AW2756" s="25">
        <v>46978.64</v>
      </c>
      <c r="AX2756" s="25">
        <v>46865.2</v>
      </c>
      <c r="AY2756" s="25">
        <v>-113.44</v>
      </c>
    </row>
    <row r="2757" spans="2:51">
      <c r="B2757" s="5" t="s">
        <v>17</v>
      </c>
      <c r="C2757" s="2" t="s">
        <v>524</v>
      </c>
      <c r="D2757" s="2" t="s">
        <v>100</v>
      </c>
      <c r="E2757" s="2" t="s">
        <v>9648</v>
      </c>
      <c r="F2757" s="2" t="s">
        <v>88</v>
      </c>
      <c r="G2757" s="3">
        <v>46264</v>
      </c>
      <c r="H2757" s="2" t="s">
        <v>11365</v>
      </c>
      <c r="I2757" s="3">
        <v>46264</v>
      </c>
      <c r="J2757" s="2" t="s">
        <v>11366</v>
      </c>
      <c r="K2757" s="2" t="s">
        <v>208</v>
      </c>
      <c r="L2757" s="2"/>
      <c r="M2757" s="2" t="s">
        <v>90</v>
      </c>
      <c r="N2757" s="3"/>
      <c r="O2757" s="2"/>
      <c r="P2757" s="2"/>
      <c r="Q2757" s="2" t="s">
        <v>22</v>
      </c>
      <c r="R2757" s="2" t="s">
        <v>22</v>
      </c>
      <c r="S2757" s="2"/>
      <c r="T2757" s="3">
        <v>46264</v>
      </c>
      <c r="U2757" s="2" t="s">
        <v>11367</v>
      </c>
      <c r="V2757" s="2"/>
      <c r="W2757" s="2" t="s">
        <v>905</v>
      </c>
      <c r="X2757" s="2" t="s">
        <v>91</v>
      </c>
      <c r="Y2757" s="2" t="s">
        <v>906</v>
      </c>
      <c r="Z2757" s="2" t="s">
        <v>149</v>
      </c>
      <c r="AA2757" s="2" t="s">
        <v>90</v>
      </c>
      <c r="AB2757" s="2"/>
      <c r="AC2757" s="2" t="s">
        <v>114</v>
      </c>
      <c r="AD2757" s="2">
        <v>1</v>
      </c>
      <c r="AE2757" s="2" t="s">
        <v>189</v>
      </c>
      <c r="AF2757" s="2" t="s">
        <v>190</v>
      </c>
      <c r="AG2757" s="2" t="s">
        <v>14</v>
      </c>
      <c r="AH2757" s="2" t="s">
        <v>191</v>
      </c>
      <c r="AI2757" s="2"/>
      <c r="AJ2757" s="2" t="s">
        <v>365</v>
      </c>
      <c r="AK2757" s="2" t="s">
        <v>204</v>
      </c>
      <c r="AL2757" s="2" t="s">
        <v>204</v>
      </c>
      <c r="AM2757" s="2" t="s">
        <v>205</v>
      </c>
      <c r="AN2757" s="2" t="s">
        <v>11368</v>
      </c>
      <c r="AO2757" s="22">
        <v>0</v>
      </c>
      <c r="AP2757" s="22">
        <v>512</v>
      </c>
      <c r="AQ2757" s="22">
        <v>1036</v>
      </c>
      <c r="AR2757" s="22">
        <v>524</v>
      </c>
      <c r="AS2757" s="25">
        <v>41741.9</v>
      </c>
      <c r="AT2757" s="25">
        <v>654.66999999999996</v>
      </c>
      <c r="AU2757" s="25">
        <v>32662.400000000001</v>
      </c>
      <c r="AV2757" s="25">
        <v>0</v>
      </c>
      <c r="AW2757" s="25">
        <v>41087.230000000003</v>
      </c>
      <c r="AX2757" s="25">
        <v>32662.400000000001</v>
      </c>
      <c r="AY2757" s="25">
        <v>-8424.83</v>
      </c>
    </row>
    <row r="2758" spans="2:51">
      <c r="B2758" s="5" t="s">
        <v>17</v>
      </c>
      <c r="C2758" s="2" t="s">
        <v>524</v>
      </c>
      <c r="D2758" s="2" t="s">
        <v>100</v>
      </c>
      <c r="E2758" s="2" t="s">
        <v>9648</v>
      </c>
      <c r="F2758" s="2" t="s">
        <v>88</v>
      </c>
      <c r="G2758" s="3">
        <v>46264</v>
      </c>
      <c r="H2758" s="2" t="s">
        <v>11369</v>
      </c>
      <c r="I2758" s="3">
        <v>46264</v>
      </c>
      <c r="J2758" s="2" t="s">
        <v>11370</v>
      </c>
      <c r="K2758" s="2" t="s">
        <v>208</v>
      </c>
      <c r="L2758" s="2"/>
      <c r="M2758" s="2" t="s">
        <v>90</v>
      </c>
      <c r="N2758" s="3"/>
      <c r="O2758" s="2"/>
      <c r="P2758" s="2"/>
      <c r="Q2758" s="2" t="s">
        <v>22</v>
      </c>
      <c r="R2758" s="2" t="s">
        <v>22</v>
      </c>
      <c r="S2758" s="2"/>
      <c r="T2758" s="3">
        <v>46264</v>
      </c>
      <c r="U2758" s="2" t="s">
        <v>11371</v>
      </c>
      <c r="V2758" s="2"/>
      <c r="W2758" s="2" t="s">
        <v>819</v>
      </c>
      <c r="X2758" s="2" t="s">
        <v>91</v>
      </c>
      <c r="Y2758" s="2" t="s">
        <v>820</v>
      </c>
      <c r="Z2758" s="2" t="s">
        <v>149</v>
      </c>
      <c r="AA2758" s="2" t="s">
        <v>90</v>
      </c>
      <c r="AB2758" s="2"/>
      <c r="AC2758" s="2" t="s">
        <v>114</v>
      </c>
      <c r="AD2758" s="2">
        <v>1</v>
      </c>
      <c r="AE2758" s="2" t="s">
        <v>189</v>
      </c>
      <c r="AF2758" s="2" t="s">
        <v>190</v>
      </c>
      <c r="AG2758" s="2" t="s">
        <v>14</v>
      </c>
      <c r="AH2758" s="2" t="s">
        <v>191</v>
      </c>
      <c r="AI2758" s="2"/>
      <c r="AJ2758" s="2" t="s">
        <v>308</v>
      </c>
      <c r="AK2758" s="2" t="s">
        <v>309</v>
      </c>
      <c r="AL2758" s="2" t="s">
        <v>309</v>
      </c>
      <c r="AM2758" s="2" t="s">
        <v>310</v>
      </c>
      <c r="AN2758" s="2" t="s">
        <v>11372</v>
      </c>
      <c r="AO2758" s="22">
        <v>0</v>
      </c>
      <c r="AP2758" s="22">
        <v>613</v>
      </c>
      <c r="AQ2758" s="22">
        <v>613</v>
      </c>
      <c r="AR2758" s="22">
        <v>0</v>
      </c>
      <c r="AS2758" s="25">
        <v>26071.599999999999</v>
      </c>
      <c r="AT2758" s="25">
        <v>478.27</v>
      </c>
      <c r="AU2758" s="25">
        <v>41121.599999999999</v>
      </c>
      <c r="AV2758" s="25">
        <v>0</v>
      </c>
      <c r="AW2758" s="25">
        <v>25593.33</v>
      </c>
      <c r="AX2758" s="25">
        <v>41121.599999999999</v>
      </c>
      <c r="AY2758" s="25">
        <v>15528.27</v>
      </c>
    </row>
    <row r="2759" spans="2:51">
      <c r="B2759" s="5" t="s">
        <v>17</v>
      </c>
      <c r="C2759" s="2" t="s">
        <v>524</v>
      </c>
      <c r="D2759" s="2" t="s">
        <v>100</v>
      </c>
      <c r="E2759" s="2" t="s">
        <v>9648</v>
      </c>
      <c r="F2759" s="2" t="s">
        <v>88</v>
      </c>
      <c r="G2759" s="3">
        <v>46264</v>
      </c>
      <c r="H2759" s="2" t="s">
        <v>11373</v>
      </c>
      <c r="I2759" s="3">
        <v>46264</v>
      </c>
      <c r="J2759" s="2" t="s">
        <v>11374</v>
      </c>
      <c r="K2759" s="2" t="s">
        <v>208</v>
      </c>
      <c r="L2759" s="2"/>
      <c r="M2759" s="2" t="s">
        <v>90</v>
      </c>
      <c r="N2759" s="3"/>
      <c r="O2759" s="2"/>
      <c r="P2759" s="2"/>
      <c r="Q2759" s="2" t="s">
        <v>22</v>
      </c>
      <c r="R2759" s="2" t="s">
        <v>22</v>
      </c>
      <c r="S2759" s="2"/>
      <c r="T2759" s="3">
        <v>46264</v>
      </c>
      <c r="U2759" s="2" t="s">
        <v>11375</v>
      </c>
      <c r="V2759" s="2"/>
      <c r="W2759" s="2" t="s">
        <v>332</v>
      </c>
      <c r="X2759" s="2" t="s">
        <v>91</v>
      </c>
      <c r="Y2759" s="2" t="s">
        <v>333</v>
      </c>
      <c r="Z2759" s="2" t="s">
        <v>149</v>
      </c>
      <c r="AA2759" s="2" t="s">
        <v>90</v>
      </c>
      <c r="AB2759" s="2"/>
      <c r="AC2759" s="2" t="s">
        <v>114</v>
      </c>
      <c r="AD2759" s="2">
        <v>1</v>
      </c>
      <c r="AE2759" s="2" t="s">
        <v>189</v>
      </c>
      <c r="AF2759" s="2" t="s">
        <v>190</v>
      </c>
      <c r="AG2759" s="2" t="s">
        <v>14</v>
      </c>
      <c r="AH2759" s="2" t="s">
        <v>191</v>
      </c>
      <c r="AI2759" s="2"/>
      <c r="AJ2759" s="2" t="s">
        <v>232</v>
      </c>
      <c r="AK2759" s="2" t="s">
        <v>5</v>
      </c>
      <c r="AL2759" s="2" t="s">
        <v>5</v>
      </c>
      <c r="AM2759" s="2" t="s">
        <v>178</v>
      </c>
      <c r="AN2759" s="2" t="s">
        <v>11376</v>
      </c>
      <c r="AO2759" s="22">
        <v>0</v>
      </c>
      <c r="AP2759" s="22">
        <v>700</v>
      </c>
      <c r="AQ2759" s="22">
        <v>700</v>
      </c>
      <c r="AR2759" s="22">
        <v>0</v>
      </c>
      <c r="AS2759" s="25">
        <v>26186.75</v>
      </c>
      <c r="AT2759" s="25">
        <v>0</v>
      </c>
      <c r="AU2759" s="25">
        <v>18978.400000000001</v>
      </c>
      <c r="AV2759" s="25">
        <v>0</v>
      </c>
      <c r="AW2759" s="25">
        <v>26186.75</v>
      </c>
      <c r="AX2759" s="25">
        <v>18978.400000000001</v>
      </c>
      <c r="AY2759" s="25">
        <v>-7208.35</v>
      </c>
    </row>
    <row r="2760" spans="2:51" hidden="1">
      <c r="B2760" s="5" t="s">
        <v>17</v>
      </c>
      <c r="C2760" s="2" t="s">
        <v>524</v>
      </c>
      <c r="D2760" s="2" t="s">
        <v>100</v>
      </c>
      <c r="E2760" s="2" t="s">
        <v>9648</v>
      </c>
      <c r="F2760" s="2" t="s">
        <v>88</v>
      </c>
      <c r="G2760" s="3">
        <v>46264</v>
      </c>
      <c r="H2760" s="2" t="s">
        <v>11377</v>
      </c>
      <c r="I2760" s="3">
        <v>46264</v>
      </c>
      <c r="J2760" s="2" t="s">
        <v>11378</v>
      </c>
      <c r="K2760" s="2" t="s">
        <v>208</v>
      </c>
      <c r="L2760" s="2"/>
      <c r="M2760" s="2" t="s">
        <v>90</v>
      </c>
      <c r="N2760" s="3"/>
      <c r="O2760" s="2"/>
      <c r="P2760" s="2"/>
      <c r="Q2760" s="2" t="s">
        <v>22</v>
      </c>
      <c r="R2760" s="2" t="s">
        <v>22</v>
      </c>
      <c r="S2760" s="2"/>
      <c r="T2760" s="3">
        <v>46264</v>
      </c>
      <c r="U2760" s="2" t="s">
        <v>11379</v>
      </c>
      <c r="V2760" s="2"/>
      <c r="W2760" s="2" t="s">
        <v>9647</v>
      </c>
      <c r="X2760" s="2" t="s">
        <v>91</v>
      </c>
      <c r="Y2760" s="2" t="s">
        <v>936</v>
      </c>
      <c r="Z2760" s="2" t="s">
        <v>92</v>
      </c>
      <c r="AA2760" s="2" t="s">
        <v>90</v>
      </c>
      <c r="AB2760" s="2"/>
      <c r="AC2760" s="2" t="s">
        <v>114</v>
      </c>
      <c r="AD2760" s="2">
        <v>1</v>
      </c>
      <c r="AE2760" s="2" t="s">
        <v>189</v>
      </c>
      <c r="AF2760" s="2" t="s">
        <v>190</v>
      </c>
      <c r="AG2760" s="2" t="s">
        <v>14</v>
      </c>
      <c r="AH2760" s="2" t="s">
        <v>191</v>
      </c>
      <c r="AI2760" s="2"/>
      <c r="AJ2760" s="2" t="s">
        <v>140</v>
      </c>
      <c r="AK2760" s="2" t="s">
        <v>141</v>
      </c>
      <c r="AL2760" s="2" t="s">
        <v>141</v>
      </c>
      <c r="AM2760" s="2" t="s">
        <v>142</v>
      </c>
      <c r="AN2760" s="2" t="s">
        <v>11380</v>
      </c>
      <c r="AO2760" s="22">
        <v>0</v>
      </c>
      <c r="AP2760" s="22">
        <v>0</v>
      </c>
      <c r="AQ2760" s="22">
        <v>0</v>
      </c>
      <c r="AR2760" s="22">
        <v>0</v>
      </c>
      <c r="AS2760" s="25">
        <v>20000</v>
      </c>
      <c r="AT2760" s="25">
        <v>0</v>
      </c>
      <c r="AU2760" s="25">
        <v>21932.67</v>
      </c>
      <c r="AV2760" s="25">
        <v>0</v>
      </c>
      <c r="AW2760" s="25">
        <v>20000</v>
      </c>
      <c r="AX2760" s="25">
        <v>21932.67</v>
      </c>
      <c r="AY2760" s="25">
        <v>1932.67</v>
      </c>
    </row>
    <row r="2761" spans="2:51">
      <c r="B2761" s="5" t="s">
        <v>17</v>
      </c>
      <c r="C2761" s="2" t="s">
        <v>524</v>
      </c>
      <c r="D2761" s="2"/>
      <c r="E2761" s="2" t="s">
        <v>9648</v>
      </c>
      <c r="F2761" s="2" t="s">
        <v>88</v>
      </c>
      <c r="G2761" s="3">
        <v>46264</v>
      </c>
      <c r="H2761" s="2" t="s">
        <v>11381</v>
      </c>
      <c r="I2761" s="3">
        <v>46264</v>
      </c>
      <c r="J2761" s="2" t="s">
        <v>11382</v>
      </c>
      <c r="K2761" s="2" t="s">
        <v>208</v>
      </c>
      <c r="L2761" s="2"/>
      <c r="M2761" s="2" t="s">
        <v>90</v>
      </c>
      <c r="N2761" s="3"/>
      <c r="O2761" s="2"/>
      <c r="P2761" s="2"/>
      <c r="Q2761" s="2" t="s">
        <v>22</v>
      </c>
      <c r="R2761" s="2" t="s">
        <v>22</v>
      </c>
      <c r="S2761" s="2"/>
      <c r="T2761" s="3">
        <v>46264</v>
      </c>
      <c r="U2761" s="2" t="s">
        <v>11383</v>
      </c>
      <c r="V2761" s="2"/>
      <c r="W2761" s="2" t="s">
        <v>865</v>
      </c>
      <c r="X2761" s="2" t="s">
        <v>91</v>
      </c>
      <c r="Y2761" s="2" t="s">
        <v>866</v>
      </c>
      <c r="Z2761" s="2" t="s">
        <v>149</v>
      </c>
      <c r="AA2761" s="2" t="s">
        <v>90</v>
      </c>
      <c r="AB2761" s="2"/>
      <c r="AC2761" s="2" t="s">
        <v>114</v>
      </c>
      <c r="AD2761" s="2">
        <v>1</v>
      </c>
      <c r="AE2761" s="2" t="s">
        <v>189</v>
      </c>
      <c r="AF2761" s="2" t="s">
        <v>190</v>
      </c>
      <c r="AG2761" s="2" t="s">
        <v>14</v>
      </c>
      <c r="AH2761" s="2" t="s">
        <v>191</v>
      </c>
      <c r="AI2761" s="2"/>
      <c r="AJ2761" s="2" t="s">
        <v>176</v>
      </c>
      <c r="AK2761" s="2" t="s">
        <v>177</v>
      </c>
      <c r="AL2761" s="2" t="s">
        <v>177</v>
      </c>
      <c r="AM2761" s="2" t="s">
        <v>178</v>
      </c>
      <c r="AN2761" s="2" t="s">
        <v>11384</v>
      </c>
      <c r="AO2761" s="22">
        <v>0</v>
      </c>
      <c r="AP2761" s="22">
        <v>540</v>
      </c>
      <c r="AQ2761" s="22">
        <v>922</v>
      </c>
      <c r="AR2761" s="22">
        <v>382</v>
      </c>
      <c r="AS2761" s="25">
        <v>38253.03</v>
      </c>
      <c r="AT2761" s="25">
        <v>0</v>
      </c>
      <c r="AU2761" s="25">
        <v>34313.61</v>
      </c>
      <c r="AV2761" s="25">
        <v>0</v>
      </c>
      <c r="AW2761" s="25">
        <v>38253.03</v>
      </c>
      <c r="AX2761" s="25">
        <v>34313.61</v>
      </c>
      <c r="AY2761" s="25">
        <v>-3939.42</v>
      </c>
    </row>
    <row r="2762" spans="2:51">
      <c r="B2762" s="5" t="s">
        <v>17</v>
      </c>
      <c r="C2762" s="2" t="s">
        <v>524</v>
      </c>
      <c r="D2762" s="2" t="s">
        <v>100</v>
      </c>
      <c r="E2762" s="2" t="s">
        <v>9648</v>
      </c>
      <c r="F2762" s="2" t="s">
        <v>88</v>
      </c>
      <c r="G2762" s="3">
        <v>46264</v>
      </c>
      <c r="H2762" s="2" t="s">
        <v>11385</v>
      </c>
      <c r="I2762" s="3">
        <v>46264</v>
      </c>
      <c r="J2762" s="2" t="s">
        <v>11386</v>
      </c>
      <c r="K2762" s="2" t="s">
        <v>208</v>
      </c>
      <c r="L2762" s="2"/>
      <c r="M2762" s="2" t="s">
        <v>90</v>
      </c>
      <c r="N2762" s="3"/>
      <c r="O2762" s="2"/>
      <c r="P2762" s="2"/>
      <c r="Q2762" s="2" t="s">
        <v>22</v>
      </c>
      <c r="R2762" s="2" t="s">
        <v>22</v>
      </c>
      <c r="S2762" s="2"/>
      <c r="T2762" s="3">
        <v>46264</v>
      </c>
      <c r="U2762" s="2" t="s">
        <v>11387</v>
      </c>
      <c r="V2762" s="2"/>
      <c r="W2762" s="2" t="s">
        <v>839</v>
      </c>
      <c r="X2762" s="2" t="s">
        <v>91</v>
      </c>
      <c r="Y2762" s="2" t="s">
        <v>840</v>
      </c>
      <c r="Z2762" s="2" t="s">
        <v>149</v>
      </c>
      <c r="AA2762" s="2" t="s">
        <v>90</v>
      </c>
      <c r="AB2762" s="2"/>
      <c r="AC2762" s="2" t="s">
        <v>114</v>
      </c>
      <c r="AD2762" s="2">
        <v>1</v>
      </c>
      <c r="AE2762" s="2" t="s">
        <v>189</v>
      </c>
      <c r="AF2762" s="2" t="s">
        <v>190</v>
      </c>
      <c r="AG2762" s="2" t="s">
        <v>14</v>
      </c>
      <c r="AH2762" s="2" t="s">
        <v>191</v>
      </c>
      <c r="AI2762" s="2"/>
      <c r="AJ2762" s="2" t="s">
        <v>801</v>
      </c>
      <c r="AK2762" s="2" t="s">
        <v>802</v>
      </c>
      <c r="AL2762" s="2" t="s">
        <v>802</v>
      </c>
      <c r="AM2762" s="2" t="s">
        <v>803</v>
      </c>
      <c r="AN2762" s="2" t="s">
        <v>11388</v>
      </c>
      <c r="AO2762" s="22">
        <v>0</v>
      </c>
      <c r="AP2762" s="22">
        <v>550</v>
      </c>
      <c r="AQ2762" s="22">
        <v>1049</v>
      </c>
      <c r="AR2762" s="22">
        <v>499</v>
      </c>
      <c r="AS2762" s="25">
        <v>41198.339999999997</v>
      </c>
      <c r="AT2762" s="25">
        <v>0</v>
      </c>
      <c r="AU2762" s="25">
        <v>34751.32</v>
      </c>
      <c r="AV2762" s="25">
        <v>0</v>
      </c>
      <c r="AW2762" s="25">
        <v>41198.339999999997</v>
      </c>
      <c r="AX2762" s="25">
        <v>34751.32</v>
      </c>
      <c r="AY2762" s="25">
        <v>-6447.02</v>
      </c>
    </row>
    <row r="2763" spans="2:51">
      <c r="B2763" s="5" t="s">
        <v>17</v>
      </c>
      <c r="C2763" s="2" t="s">
        <v>524</v>
      </c>
      <c r="D2763" s="2" t="s">
        <v>100</v>
      </c>
      <c r="E2763" s="2" t="s">
        <v>9648</v>
      </c>
      <c r="F2763" s="2" t="s">
        <v>88</v>
      </c>
      <c r="G2763" s="3">
        <v>46265</v>
      </c>
      <c r="H2763" s="2" t="s">
        <v>11389</v>
      </c>
      <c r="I2763" s="3">
        <v>46264</v>
      </c>
      <c r="J2763" s="2" t="s">
        <v>11390</v>
      </c>
      <c r="K2763" s="2" t="s">
        <v>208</v>
      </c>
      <c r="L2763" s="2"/>
      <c r="M2763" s="2" t="s">
        <v>90</v>
      </c>
      <c r="N2763" s="3"/>
      <c r="O2763" s="2"/>
      <c r="P2763" s="2"/>
      <c r="Q2763" s="2" t="s">
        <v>22</v>
      </c>
      <c r="R2763" s="2" t="s">
        <v>22</v>
      </c>
      <c r="S2763" s="2"/>
      <c r="T2763" s="3">
        <v>46264</v>
      </c>
      <c r="U2763" s="2" t="s">
        <v>11391</v>
      </c>
      <c r="V2763" s="2"/>
      <c r="W2763" s="2" t="s">
        <v>211</v>
      </c>
      <c r="X2763" s="2" t="s">
        <v>91</v>
      </c>
      <c r="Y2763" s="2" t="s">
        <v>35</v>
      </c>
      <c r="Z2763" s="2" t="s">
        <v>149</v>
      </c>
      <c r="AA2763" s="2" t="s">
        <v>90</v>
      </c>
      <c r="AB2763" s="2"/>
      <c r="AC2763" s="2" t="s">
        <v>114</v>
      </c>
      <c r="AD2763" s="2">
        <v>1</v>
      </c>
      <c r="AE2763" s="2" t="s">
        <v>189</v>
      </c>
      <c r="AF2763" s="2" t="s">
        <v>190</v>
      </c>
      <c r="AG2763" s="2" t="s">
        <v>14</v>
      </c>
      <c r="AH2763" s="2" t="s">
        <v>191</v>
      </c>
      <c r="AI2763" s="2"/>
      <c r="AJ2763" s="2" t="s">
        <v>311</v>
      </c>
      <c r="AK2763" s="2" t="s">
        <v>312</v>
      </c>
      <c r="AL2763" s="2" t="s">
        <v>312</v>
      </c>
      <c r="AM2763" s="2" t="s">
        <v>313</v>
      </c>
      <c r="AN2763" s="2" t="s">
        <v>11392</v>
      </c>
      <c r="AO2763" s="22">
        <v>0</v>
      </c>
      <c r="AP2763" s="22">
        <v>1250</v>
      </c>
      <c r="AQ2763" s="22">
        <v>1250</v>
      </c>
      <c r="AR2763" s="22">
        <v>0</v>
      </c>
      <c r="AS2763" s="25">
        <v>45898.03</v>
      </c>
      <c r="AT2763" s="25">
        <v>0</v>
      </c>
      <c r="AU2763" s="25">
        <v>41424.6</v>
      </c>
      <c r="AV2763" s="25">
        <v>0</v>
      </c>
      <c r="AW2763" s="25">
        <v>45898.03</v>
      </c>
      <c r="AX2763" s="25">
        <v>41424.6</v>
      </c>
      <c r="AY2763" s="25">
        <v>-4473.43</v>
      </c>
    </row>
    <row r="2764" spans="2:51" hidden="1">
      <c r="B2764" s="5" t="s">
        <v>17</v>
      </c>
      <c r="C2764" s="2" t="s">
        <v>524</v>
      </c>
      <c r="D2764" s="2"/>
      <c r="E2764" s="2" t="s">
        <v>9648</v>
      </c>
      <c r="F2764" s="2" t="s">
        <v>88</v>
      </c>
      <c r="G2764" s="3">
        <v>46266</v>
      </c>
      <c r="H2764" s="2" t="s">
        <v>11393</v>
      </c>
      <c r="I2764" s="3">
        <v>46264</v>
      </c>
      <c r="J2764" s="2" t="s">
        <v>11394</v>
      </c>
      <c r="K2764" s="2" t="s">
        <v>208</v>
      </c>
      <c r="L2764" s="2"/>
      <c r="M2764" s="2" t="s">
        <v>90</v>
      </c>
      <c r="N2764" s="3"/>
      <c r="O2764" s="2"/>
      <c r="P2764" s="2"/>
      <c r="Q2764" s="2" t="s">
        <v>22</v>
      </c>
      <c r="R2764" s="2" t="s">
        <v>22</v>
      </c>
      <c r="S2764" s="2"/>
      <c r="T2764" s="3">
        <v>46264</v>
      </c>
      <c r="U2764" s="2" t="s">
        <v>11395</v>
      </c>
      <c r="V2764" s="2"/>
      <c r="W2764" s="2" t="s">
        <v>11396</v>
      </c>
      <c r="X2764" s="2" t="s">
        <v>91</v>
      </c>
      <c r="Y2764" s="2" t="s">
        <v>11397</v>
      </c>
      <c r="Z2764" s="2" t="s">
        <v>92</v>
      </c>
      <c r="AA2764" s="2" t="s">
        <v>11398</v>
      </c>
      <c r="AB2764" s="2" t="s">
        <v>11399</v>
      </c>
      <c r="AC2764" s="2" t="s">
        <v>114</v>
      </c>
      <c r="AD2764" s="2">
        <v>1</v>
      </c>
      <c r="AE2764" s="2" t="s">
        <v>189</v>
      </c>
      <c r="AF2764" s="2" t="s">
        <v>190</v>
      </c>
      <c r="AG2764" s="2" t="s">
        <v>14</v>
      </c>
      <c r="AH2764" s="2" t="s">
        <v>191</v>
      </c>
      <c r="AI2764" s="2"/>
      <c r="AJ2764" s="2" t="s">
        <v>796</v>
      </c>
      <c r="AK2764" s="2" t="s">
        <v>797</v>
      </c>
      <c r="AL2764" s="2" t="s">
        <v>797</v>
      </c>
      <c r="AM2764" s="2" t="s">
        <v>798</v>
      </c>
      <c r="AN2764" s="2" t="s">
        <v>11400</v>
      </c>
      <c r="AO2764" s="22">
        <v>0</v>
      </c>
      <c r="AP2764" s="22">
        <v>0</v>
      </c>
      <c r="AQ2764" s="22">
        <v>0</v>
      </c>
      <c r="AR2764" s="22">
        <v>0</v>
      </c>
      <c r="AS2764" s="25">
        <v>19000</v>
      </c>
      <c r="AT2764" s="25">
        <v>0</v>
      </c>
      <c r="AU2764" s="25">
        <v>19494</v>
      </c>
      <c r="AV2764" s="25">
        <v>0</v>
      </c>
      <c r="AW2764" s="25">
        <v>19000</v>
      </c>
      <c r="AX2764" s="25">
        <v>19494</v>
      </c>
      <c r="AY2764" s="25">
        <v>494</v>
      </c>
    </row>
    <row r="2765" spans="2:51" hidden="1">
      <c r="B2765" s="5" t="s">
        <v>17</v>
      </c>
      <c r="C2765" s="2" t="s">
        <v>524</v>
      </c>
      <c r="D2765" s="2" t="s">
        <v>100</v>
      </c>
      <c r="E2765" s="2" t="s">
        <v>9648</v>
      </c>
      <c r="F2765" s="2" t="s">
        <v>88</v>
      </c>
      <c r="G2765" s="3">
        <v>46266</v>
      </c>
      <c r="H2765" s="2" t="s">
        <v>11401</v>
      </c>
      <c r="I2765" s="3">
        <v>46264</v>
      </c>
      <c r="J2765" s="2" t="s">
        <v>11402</v>
      </c>
      <c r="K2765" s="2" t="s">
        <v>208</v>
      </c>
      <c r="L2765" s="2"/>
      <c r="M2765" s="2" t="s">
        <v>90</v>
      </c>
      <c r="N2765" s="3"/>
      <c r="O2765" s="2"/>
      <c r="P2765" s="2"/>
      <c r="Q2765" s="2" t="s">
        <v>22</v>
      </c>
      <c r="R2765" s="2" t="s">
        <v>22</v>
      </c>
      <c r="S2765" s="2"/>
      <c r="T2765" s="3">
        <v>46264</v>
      </c>
      <c r="U2765" s="2" t="s">
        <v>11403</v>
      </c>
      <c r="V2765" s="2"/>
      <c r="W2765" s="2" t="s">
        <v>955</v>
      </c>
      <c r="X2765" s="2" t="s">
        <v>91</v>
      </c>
      <c r="Y2765" s="2" t="s">
        <v>773</v>
      </c>
      <c r="Z2765" s="2" t="s">
        <v>92</v>
      </c>
      <c r="AA2765" s="2" t="s">
        <v>90</v>
      </c>
      <c r="AB2765" s="2"/>
      <c r="AC2765" s="2" t="s">
        <v>114</v>
      </c>
      <c r="AD2765" s="2">
        <v>1</v>
      </c>
      <c r="AE2765" s="2" t="s">
        <v>189</v>
      </c>
      <c r="AF2765" s="2" t="s">
        <v>190</v>
      </c>
      <c r="AG2765" s="2" t="s">
        <v>14</v>
      </c>
      <c r="AH2765" s="2" t="s">
        <v>191</v>
      </c>
      <c r="AI2765" s="2"/>
      <c r="AJ2765" s="2" t="s">
        <v>136</v>
      </c>
      <c r="AK2765" s="2" t="s">
        <v>9</v>
      </c>
      <c r="AL2765" s="2" t="s">
        <v>9</v>
      </c>
      <c r="AM2765" s="2" t="s">
        <v>137</v>
      </c>
      <c r="AN2765" s="2" t="s">
        <v>11404</v>
      </c>
      <c r="AO2765" s="22">
        <v>0</v>
      </c>
      <c r="AP2765" s="22">
        <v>0</v>
      </c>
      <c r="AQ2765" s="22">
        <v>0</v>
      </c>
      <c r="AR2765" s="22">
        <v>0</v>
      </c>
      <c r="AS2765" s="25">
        <v>45000</v>
      </c>
      <c r="AT2765" s="25">
        <v>0</v>
      </c>
      <c r="AU2765" s="25">
        <v>48941.2</v>
      </c>
      <c r="AV2765" s="25">
        <v>0</v>
      </c>
      <c r="AW2765" s="25">
        <v>45000</v>
      </c>
      <c r="AX2765" s="25">
        <v>48941.2</v>
      </c>
      <c r="AY2765" s="25">
        <v>3941.2</v>
      </c>
    </row>
    <row r="2766" spans="2:51">
      <c r="B2766" s="5" t="s">
        <v>17</v>
      </c>
      <c r="C2766" s="2" t="s">
        <v>524</v>
      </c>
      <c r="D2766" s="2" t="s">
        <v>100</v>
      </c>
      <c r="E2766" s="2" t="s">
        <v>9648</v>
      </c>
      <c r="F2766" s="2" t="s">
        <v>88</v>
      </c>
      <c r="G2766" s="3">
        <v>46266</v>
      </c>
      <c r="H2766" s="2" t="s">
        <v>11405</v>
      </c>
      <c r="I2766" s="3">
        <v>46264</v>
      </c>
      <c r="J2766" s="2" t="s">
        <v>11406</v>
      </c>
      <c r="K2766" s="2" t="s">
        <v>208</v>
      </c>
      <c r="L2766" s="2"/>
      <c r="M2766" s="2" t="s">
        <v>90</v>
      </c>
      <c r="N2766" s="3"/>
      <c r="O2766" s="2"/>
      <c r="P2766" s="2"/>
      <c r="Q2766" s="2" t="s">
        <v>22</v>
      </c>
      <c r="R2766" s="2" t="s">
        <v>22</v>
      </c>
      <c r="S2766" s="2"/>
      <c r="T2766" s="3">
        <v>46264</v>
      </c>
      <c r="U2766" s="2" t="s">
        <v>11407</v>
      </c>
      <c r="V2766" s="2"/>
      <c r="W2766" s="2" t="s">
        <v>905</v>
      </c>
      <c r="X2766" s="2" t="s">
        <v>91</v>
      </c>
      <c r="Y2766" s="2" t="s">
        <v>906</v>
      </c>
      <c r="Z2766" s="2" t="s">
        <v>149</v>
      </c>
      <c r="AA2766" s="2" t="s">
        <v>90</v>
      </c>
      <c r="AB2766" s="2"/>
      <c r="AC2766" s="2" t="s">
        <v>114</v>
      </c>
      <c r="AD2766" s="2">
        <v>1</v>
      </c>
      <c r="AE2766" s="2" t="s">
        <v>189</v>
      </c>
      <c r="AF2766" s="2" t="s">
        <v>190</v>
      </c>
      <c r="AG2766" s="2" t="s">
        <v>14</v>
      </c>
      <c r="AH2766" s="2" t="s">
        <v>191</v>
      </c>
      <c r="AI2766" s="2"/>
      <c r="AJ2766" s="2" t="s">
        <v>176</v>
      </c>
      <c r="AK2766" s="2" t="s">
        <v>177</v>
      </c>
      <c r="AL2766" s="2" t="s">
        <v>177</v>
      </c>
      <c r="AM2766" s="2" t="s">
        <v>178</v>
      </c>
      <c r="AN2766" s="2" t="s">
        <v>11408</v>
      </c>
      <c r="AO2766" s="22">
        <v>0</v>
      </c>
      <c r="AP2766" s="22">
        <v>0</v>
      </c>
      <c r="AQ2766" s="22">
        <v>0</v>
      </c>
      <c r="AR2766" s="22">
        <v>0</v>
      </c>
      <c r="AS2766" s="25">
        <v>0</v>
      </c>
      <c r="AT2766" s="25">
        <v>0</v>
      </c>
      <c r="AU2766" s="25">
        <v>43162.15</v>
      </c>
      <c r="AV2766" s="25">
        <v>0</v>
      </c>
      <c r="AW2766" s="25">
        <v>0</v>
      </c>
      <c r="AX2766" s="25">
        <v>43162.15</v>
      </c>
      <c r="AY2766" s="25">
        <v>43162.15</v>
      </c>
    </row>
    <row r="2767" spans="2:51">
      <c r="B2767" s="5" t="s">
        <v>17</v>
      </c>
      <c r="C2767" s="2" t="s">
        <v>524</v>
      </c>
      <c r="D2767" s="2" t="s">
        <v>100</v>
      </c>
      <c r="E2767" s="2" t="s">
        <v>9648</v>
      </c>
      <c r="F2767" s="2" t="s">
        <v>88</v>
      </c>
      <c r="G2767" s="3">
        <v>46266</v>
      </c>
      <c r="H2767" s="2" t="s">
        <v>11409</v>
      </c>
      <c r="I2767" s="3">
        <v>46264</v>
      </c>
      <c r="J2767" s="2" t="s">
        <v>11410</v>
      </c>
      <c r="K2767" s="2" t="s">
        <v>208</v>
      </c>
      <c r="L2767" s="2"/>
      <c r="M2767" s="2" t="s">
        <v>90</v>
      </c>
      <c r="N2767" s="3"/>
      <c r="O2767" s="2"/>
      <c r="P2767" s="2"/>
      <c r="Q2767" s="2" t="s">
        <v>22</v>
      </c>
      <c r="R2767" s="2" t="s">
        <v>22</v>
      </c>
      <c r="S2767" s="2"/>
      <c r="T2767" s="3">
        <v>46264</v>
      </c>
      <c r="U2767" s="2" t="s">
        <v>11411</v>
      </c>
      <c r="V2767" s="2"/>
      <c r="W2767" s="2" t="s">
        <v>658</v>
      </c>
      <c r="X2767" s="2" t="s">
        <v>91</v>
      </c>
      <c r="Y2767" s="2" t="s">
        <v>265</v>
      </c>
      <c r="Z2767" s="2" t="s">
        <v>149</v>
      </c>
      <c r="AA2767" s="2" t="s">
        <v>90</v>
      </c>
      <c r="AB2767" s="2"/>
      <c r="AC2767" s="2" t="s">
        <v>114</v>
      </c>
      <c r="AD2767" s="2">
        <v>1</v>
      </c>
      <c r="AE2767" s="2" t="s">
        <v>189</v>
      </c>
      <c r="AF2767" s="2" t="s">
        <v>190</v>
      </c>
      <c r="AG2767" s="2" t="s">
        <v>14</v>
      </c>
      <c r="AH2767" s="2" t="s">
        <v>191</v>
      </c>
      <c r="AI2767" s="2"/>
      <c r="AJ2767" s="2" t="s">
        <v>236</v>
      </c>
      <c r="AK2767" s="2" t="s">
        <v>168</v>
      </c>
      <c r="AL2767" s="2" t="s">
        <v>168</v>
      </c>
      <c r="AM2767" s="2" t="s">
        <v>237</v>
      </c>
      <c r="AN2767" s="2" t="s">
        <v>11412</v>
      </c>
      <c r="AO2767" s="22">
        <v>0</v>
      </c>
      <c r="AP2767" s="22">
        <v>0</v>
      </c>
      <c r="AQ2767" s="22">
        <v>0</v>
      </c>
      <c r="AR2767" s="22">
        <v>0</v>
      </c>
      <c r="AS2767" s="25">
        <v>0</v>
      </c>
      <c r="AT2767" s="25">
        <v>0</v>
      </c>
      <c r="AU2767" s="25">
        <v>26680.37</v>
      </c>
      <c r="AV2767" s="25">
        <v>0</v>
      </c>
      <c r="AW2767" s="25">
        <v>0</v>
      </c>
      <c r="AX2767" s="25">
        <v>26680.37</v>
      </c>
      <c r="AY2767" s="25">
        <v>26680.37</v>
      </c>
    </row>
    <row r="2768" spans="2:51">
      <c r="B2768" s="5" t="s">
        <v>17</v>
      </c>
      <c r="C2768" s="2" t="s">
        <v>524</v>
      </c>
      <c r="D2768" s="2" t="s">
        <v>100</v>
      </c>
      <c r="E2768" s="2" t="s">
        <v>9648</v>
      </c>
      <c r="F2768" s="2" t="s">
        <v>88</v>
      </c>
      <c r="G2768" s="3">
        <v>46266</v>
      </c>
      <c r="H2768" s="2" t="s">
        <v>11413</v>
      </c>
      <c r="I2768" s="3">
        <v>46264</v>
      </c>
      <c r="J2768" s="2" t="s">
        <v>11414</v>
      </c>
      <c r="K2768" s="2" t="s">
        <v>208</v>
      </c>
      <c r="L2768" s="2"/>
      <c r="M2768" s="2" t="s">
        <v>90</v>
      </c>
      <c r="N2768" s="3"/>
      <c r="O2768" s="2"/>
      <c r="P2768" s="2"/>
      <c r="Q2768" s="2" t="s">
        <v>22</v>
      </c>
      <c r="R2768" s="2" t="s">
        <v>22</v>
      </c>
      <c r="S2768" s="2"/>
      <c r="T2768" s="3">
        <v>46264</v>
      </c>
      <c r="U2768" s="2" t="s">
        <v>11415</v>
      </c>
      <c r="V2768" s="2"/>
      <c r="W2768" s="2" t="s">
        <v>264</v>
      </c>
      <c r="X2768" s="2" t="s">
        <v>91</v>
      </c>
      <c r="Y2768" s="2" t="s">
        <v>265</v>
      </c>
      <c r="Z2768" s="2" t="s">
        <v>149</v>
      </c>
      <c r="AA2768" s="2" t="s">
        <v>90</v>
      </c>
      <c r="AB2768" s="2"/>
      <c r="AC2768" s="2" t="s">
        <v>114</v>
      </c>
      <c r="AD2768" s="2">
        <v>1</v>
      </c>
      <c r="AE2768" s="2" t="s">
        <v>189</v>
      </c>
      <c r="AF2768" s="2" t="s">
        <v>190</v>
      </c>
      <c r="AG2768" s="2" t="s">
        <v>14</v>
      </c>
      <c r="AH2768" s="2" t="s">
        <v>191</v>
      </c>
      <c r="AI2768" s="2"/>
      <c r="AJ2768" s="2" t="s">
        <v>232</v>
      </c>
      <c r="AK2768" s="2" t="s">
        <v>5</v>
      </c>
      <c r="AL2768" s="2" t="s">
        <v>5</v>
      </c>
      <c r="AM2768" s="2" t="s">
        <v>178</v>
      </c>
      <c r="AN2768" s="2" t="s">
        <v>11416</v>
      </c>
      <c r="AO2768" s="22">
        <v>0</v>
      </c>
      <c r="AP2768" s="22">
        <v>0</v>
      </c>
      <c r="AQ2768" s="22">
        <v>0</v>
      </c>
      <c r="AR2768" s="22">
        <v>0</v>
      </c>
      <c r="AS2768" s="25">
        <v>0</v>
      </c>
      <c r="AT2768" s="25">
        <v>0</v>
      </c>
      <c r="AU2768" s="25">
        <v>24183.75</v>
      </c>
      <c r="AV2768" s="25">
        <v>0</v>
      </c>
      <c r="AW2768" s="25">
        <v>0</v>
      </c>
      <c r="AX2768" s="25">
        <v>24183.75</v>
      </c>
      <c r="AY2768" s="25">
        <v>24183.75</v>
      </c>
    </row>
    <row r="2769" spans="2:51">
      <c r="B2769" s="5" t="s">
        <v>17</v>
      </c>
      <c r="C2769" s="2" t="s">
        <v>524</v>
      </c>
      <c r="D2769" s="2"/>
      <c r="E2769" s="2" t="s">
        <v>9648</v>
      </c>
      <c r="F2769" s="2" t="s">
        <v>88</v>
      </c>
      <c r="G2769" s="3">
        <v>46265</v>
      </c>
      <c r="H2769" s="2" t="s">
        <v>11417</v>
      </c>
      <c r="I2769" s="3">
        <v>46264</v>
      </c>
      <c r="J2769" s="2" t="s">
        <v>11418</v>
      </c>
      <c r="K2769" s="2" t="s">
        <v>208</v>
      </c>
      <c r="L2769" s="2"/>
      <c r="M2769" s="2" t="s">
        <v>90</v>
      </c>
      <c r="N2769" s="3"/>
      <c r="O2769" s="2"/>
      <c r="P2769" s="2"/>
      <c r="Q2769" s="2" t="s">
        <v>22</v>
      </c>
      <c r="R2769" s="2" t="s">
        <v>22</v>
      </c>
      <c r="S2769" s="2"/>
      <c r="T2769" s="3">
        <v>46265</v>
      </c>
      <c r="U2769" s="2" t="s">
        <v>11419</v>
      </c>
      <c r="V2769" s="2"/>
      <c r="W2769" s="2" t="s">
        <v>1101</v>
      </c>
      <c r="X2769" s="2" t="s">
        <v>91</v>
      </c>
      <c r="Y2769" s="2" t="s">
        <v>1102</v>
      </c>
      <c r="Z2769" s="2" t="s">
        <v>149</v>
      </c>
      <c r="AA2769" s="2" t="s">
        <v>90</v>
      </c>
      <c r="AB2769" s="2"/>
      <c r="AC2769" s="2" t="s">
        <v>114</v>
      </c>
      <c r="AD2769" s="2">
        <v>1</v>
      </c>
      <c r="AE2769" s="2" t="s">
        <v>189</v>
      </c>
      <c r="AF2769" s="2" t="s">
        <v>190</v>
      </c>
      <c r="AG2769" s="2" t="s">
        <v>14</v>
      </c>
      <c r="AH2769" s="2" t="s">
        <v>191</v>
      </c>
      <c r="AI2769" s="2"/>
      <c r="AJ2769" s="2" t="s">
        <v>140</v>
      </c>
      <c r="AK2769" s="2" t="s">
        <v>141</v>
      </c>
      <c r="AL2769" s="2" t="s">
        <v>141</v>
      </c>
      <c r="AM2769" s="2" t="s">
        <v>142</v>
      </c>
      <c r="AN2769" s="2" t="s">
        <v>11420</v>
      </c>
      <c r="AO2769" s="22">
        <v>0</v>
      </c>
      <c r="AP2769" s="22">
        <v>0</v>
      </c>
      <c r="AQ2769" s="22">
        <v>0</v>
      </c>
      <c r="AR2769" s="22">
        <v>0</v>
      </c>
      <c r="AS2769" s="25">
        <v>0</v>
      </c>
      <c r="AT2769" s="25">
        <v>0</v>
      </c>
      <c r="AU2769" s="25">
        <v>36611.86</v>
      </c>
      <c r="AV2769" s="25">
        <v>0</v>
      </c>
      <c r="AW2769" s="25">
        <v>0</v>
      </c>
      <c r="AX2769" s="25">
        <v>36611.86</v>
      </c>
      <c r="AY2769" s="25">
        <v>36611.86</v>
      </c>
    </row>
    <row r="2770" spans="2:51" hidden="1">
      <c r="B2770" s="5" t="s">
        <v>17</v>
      </c>
      <c r="C2770" s="2" t="s">
        <v>524</v>
      </c>
      <c r="D2770" s="2"/>
      <c r="E2770" s="2" t="s">
        <v>9648</v>
      </c>
      <c r="F2770" s="2" t="s">
        <v>88</v>
      </c>
      <c r="G2770" s="3">
        <v>46265</v>
      </c>
      <c r="H2770" s="2" t="s">
        <v>11421</v>
      </c>
      <c r="I2770" s="3">
        <v>46264</v>
      </c>
      <c r="J2770" s="2" t="s">
        <v>11422</v>
      </c>
      <c r="K2770" s="2" t="s">
        <v>208</v>
      </c>
      <c r="L2770" s="2"/>
      <c r="M2770" s="2" t="s">
        <v>90</v>
      </c>
      <c r="N2770" s="3"/>
      <c r="O2770" s="2"/>
      <c r="P2770" s="2"/>
      <c r="Q2770" s="2" t="s">
        <v>22</v>
      </c>
      <c r="R2770" s="2" t="s">
        <v>22</v>
      </c>
      <c r="S2770" s="2"/>
      <c r="T2770" s="3">
        <v>46264</v>
      </c>
      <c r="U2770" s="2" t="s">
        <v>11423</v>
      </c>
      <c r="V2770" s="2"/>
      <c r="W2770" s="2" t="s">
        <v>11424</v>
      </c>
      <c r="X2770" s="2" t="s">
        <v>91</v>
      </c>
      <c r="Y2770" s="2" t="s">
        <v>1033</v>
      </c>
      <c r="Z2770" s="2" t="s">
        <v>92</v>
      </c>
      <c r="AA2770" s="2" t="s">
        <v>90</v>
      </c>
      <c r="AB2770" s="2"/>
      <c r="AC2770" s="2" t="s">
        <v>114</v>
      </c>
      <c r="AD2770" s="2">
        <v>1</v>
      </c>
      <c r="AE2770" s="2" t="s">
        <v>189</v>
      </c>
      <c r="AF2770" s="2" t="s">
        <v>190</v>
      </c>
      <c r="AG2770" s="2" t="s">
        <v>14</v>
      </c>
      <c r="AH2770" s="2" t="s">
        <v>191</v>
      </c>
      <c r="AI2770" s="2"/>
      <c r="AJ2770" s="2" t="s">
        <v>245</v>
      </c>
      <c r="AK2770" s="2" t="s">
        <v>246</v>
      </c>
      <c r="AL2770" s="2" t="s">
        <v>246</v>
      </c>
      <c r="AM2770" s="2" t="s">
        <v>247</v>
      </c>
      <c r="AN2770" s="2" t="s">
        <v>11425</v>
      </c>
      <c r="AO2770" s="22">
        <v>0</v>
      </c>
      <c r="AP2770" s="22">
        <v>0</v>
      </c>
      <c r="AQ2770" s="22">
        <v>0</v>
      </c>
      <c r="AR2770" s="22">
        <v>0</v>
      </c>
      <c r="AS2770" s="25">
        <v>44000</v>
      </c>
      <c r="AT2770" s="25">
        <v>0</v>
      </c>
      <c r="AU2770" s="25">
        <v>48627.45</v>
      </c>
      <c r="AV2770" s="25">
        <v>0</v>
      </c>
      <c r="AW2770" s="25">
        <v>44000</v>
      </c>
      <c r="AX2770" s="25">
        <v>48627.45</v>
      </c>
      <c r="AY2770" s="25">
        <v>4627.45</v>
      </c>
    </row>
    <row r="2771" spans="2:51" hidden="1">
      <c r="B2771" s="5" t="s">
        <v>17</v>
      </c>
      <c r="C2771" s="2" t="s">
        <v>524</v>
      </c>
      <c r="D2771" s="2"/>
      <c r="E2771" s="2" t="s">
        <v>9648</v>
      </c>
      <c r="F2771" s="2" t="s">
        <v>88</v>
      </c>
      <c r="G2771" s="3">
        <v>46265</v>
      </c>
      <c r="H2771" s="2" t="s">
        <v>11426</v>
      </c>
      <c r="I2771" s="3">
        <v>46264</v>
      </c>
      <c r="J2771" s="2" t="s">
        <v>11427</v>
      </c>
      <c r="K2771" s="2" t="s">
        <v>208</v>
      </c>
      <c r="L2771" s="2"/>
      <c r="M2771" s="2" t="s">
        <v>90</v>
      </c>
      <c r="N2771" s="3"/>
      <c r="O2771" s="2"/>
      <c r="P2771" s="2"/>
      <c r="Q2771" s="2" t="s">
        <v>22</v>
      </c>
      <c r="R2771" s="2" t="s">
        <v>22</v>
      </c>
      <c r="S2771" s="2"/>
      <c r="T2771" s="3">
        <v>46264</v>
      </c>
      <c r="U2771" s="2" t="s">
        <v>11428</v>
      </c>
      <c r="V2771" s="2"/>
      <c r="W2771" s="2" t="s">
        <v>11429</v>
      </c>
      <c r="X2771" s="2" t="s">
        <v>91</v>
      </c>
      <c r="Y2771" s="2" t="s">
        <v>1250</v>
      </c>
      <c r="Z2771" s="2" t="s">
        <v>92</v>
      </c>
      <c r="AA2771" s="2" t="s">
        <v>11430</v>
      </c>
      <c r="AB2771" s="2" t="s">
        <v>11431</v>
      </c>
      <c r="AC2771" s="2" t="s">
        <v>114</v>
      </c>
      <c r="AD2771" s="2">
        <v>1</v>
      </c>
      <c r="AE2771" s="2" t="s">
        <v>189</v>
      </c>
      <c r="AF2771" s="2" t="s">
        <v>190</v>
      </c>
      <c r="AG2771" s="2" t="s">
        <v>14</v>
      </c>
      <c r="AH2771" s="2" t="s">
        <v>191</v>
      </c>
      <c r="AI2771" s="2"/>
      <c r="AJ2771" s="2" t="s">
        <v>232</v>
      </c>
      <c r="AK2771" s="2" t="s">
        <v>5</v>
      </c>
      <c r="AL2771" s="2" t="s">
        <v>5</v>
      </c>
      <c r="AM2771" s="2" t="s">
        <v>178</v>
      </c>
      <c r="AN2771" s="2" t="s">
        <v>11432</v>
      </c>
      <c r="AO2771" s="22">
        <v>0</v>
      </c>
      <c r="AP2771" s="22">
        <v>0</v>
      </c>
      <c r="AQ2771" s="22">
        <v>0</v>
      </c>
      <c r="AR2771" s="22">
        <v>0</v>
      </c>
      <c r="AS2771" s="25">
        <v>19000</v>
      </c>
      <c r="AT2771" s="25">
        <v>0</v>
      </c>
      <c r="AU2771" s="25">
        <v>19759.48</v>
      </c>
      <c r="AV2771" s="25">
        <v>0</v>
      </c>
      <c r="AW2771" s="25">
        <v>19000</v>
      </c>
      <c r="AX2771" s="25">
        <v>19759.48</v>
      </c>
      <c r="AY2771" s="25">
        <v>759.48</v>
      </c>
    </row>
    <row r="2772" spans="2:51" hidden="1">
      <c r="B2772" s="5" t="s">
        <v>17</v>
      </c>
      <c r="C2772" s="2" t="s">
        <v>524</v>
      </c>
      <c r="D2772" s="2" t="s">
        <v>100</v>
      </c>
      <c r="E2772" s="2" t="s">
        <v>9648</v>
      </c>
      <c r="F2772" s="2" t="s">
        <v>88</v>
      </c>
      <c r="G2772" s="3">
        <v>46265</v>
      </c>
      <c r="H2772" s="2" t="s">
        <v>11433</v>
      </c>
      <c r="I2772" s="3">
        <v>46264</v>
      </c>
      <c r="J2772" s="2" t="s">
        <v>11434</v>
      </c>
      <c r="K2772" s="2" t="s">
        <v>208</v>
      </c>
      <c r="L2772" s="2"/>
      <c r="M2772" s="2" t="s">
        <v>90</v>
      </c>
      <c r="N2772" s="3"/>
      <c r="O2772" s="2"/>
      <c r="P2772" s="2"/>
      <c r="Q2772" s="2" t="s">
        <v>22</v>
      </c>
      <c r="R2772" s="2" t="s">
        <v>22</v>
      </c>
      <c r="S2772" s="2"/>
      <c r="T2772" s="3">
        <v>46264</v>
      </c>
      <c r="U2772" s="2" t="s">
        <v>11435</v>
      </c>
      <c r="V2772" s="2"/>
      <c r="W2772" s="2" t="s">
        <v>1035</v>
      </c>
      <c r="X2772" s="2" t="s">
        <v>91</v>
      </c>
      <c r="Y2772" s="2" t="s">
        <v>1033</v>
      </c>
      <c r="Z2772" s="2" t="s">
        <v>92</v>
      </c>
      <c r="AA2772" s="2" t="s">
        <v>90</v>
      </c>
      <c r="AB2772" s="2"/>
      <c r="AC2772" s="2" t="s">
        <v>114</v>
      </c>
      <c r="AD2772" s="2">
        <v>1</v>
      </c>
      <c r="AE2772" s="2" t="s">
        <v>189</v>
      </c>
      <c r="AF2772" s="2" t="s">
        <v>190</v>
      </c>
      <c r="AG2772" s="2" t="s">
        <v>14</v>
      </c>
      <c r="AH2772" s="2" t="s">
        <v>191</v>
      </c>
      <c r="AI2772" s="2"/>
      <c r="AJ2772" s="2" t="s">
        <v>245</v>
      </c>
      <c r="AK2772" s="2" t="s">
        <v>246</v>
      </c>
      <c r="AL2772" s="2" t="s">
        <v>246</v>
      </c>
      <c r="AM2772" s="2" t="s">
        <v>247</v>
      </c>
      <c r="AN2772" s="2" t="s">
        <v>11436</v>
      </c>
      <c r="AO2772" s="22">
        <v>0</v>
      </c>
      <c r="AP2772" s="22">
        <v>0</v>
      </c>
      <c r="AQ2772" s="22">
        <v>0</v>
      </c>
      <c r="AR2772" s="22">
        <v>0</v>
      </c>
      <c r="AS2772" s="25">
        <v>41000</v>
      </c>
      <c r="AT2772" s="25">
        <v>0</v>
      </c>
      <c r="AU2772" s="25">
        <v>45598.74</v>
      </c>
      <c r="AV2772" s="25">
        <v>0</v>
      </c>
      <c r="AW2772" s="25">
        <v>41000</v>
      </c>
      <c r="AX2772" s="25">
        <v>45598.74</v>
      </c>
      <c r="AY2772" s="25">
        <v>4598.74</v>
      </c>
    </row>
    <row r="2773" spans="2:51" hidden="1">
      <c r="B2773" s="5" t="s">
        <v>18</v>
      </c>
      <c r="C2773" s="2" t="s">
        <v>107</v>
      </c>
      <c r="D2773" s="2" t="s">
        <v>100</v>
      </c>
      <c r="E2773" s="2"/>
      <c r="F2773" s="2" t="s">
        <v>88</v>
      </c>
      <c r="G2773" s="3">
        <v>46265</v>
      </c>
      <c r="H2773" s="2" t="s">
        <v>11437</v>
      </c>
      <c r="I2773" s="3">
        <v>46265</v>
      </c>
      <c r="J2773" s="2" t="s">
        <v>11438</v>
      </c>
      <c r="K2773" s="2"/>
      <c r="L2773" s="2"/>
      <c r="M2773" s="2" t="s">
        <v>90</v>
      </c>
      <c r="N2773" s="3"/>
      <c r="O2773" s="2"/>
      <c r="P2773" s="2"/>
      <c r="Q2773" s="2" t="s">
        <v>537</v>
      </c>
      <c r="R2773" s="2" t="s">
        <v>537</v>
      </c>
      <c r="S2773" s="2"/>
      <c r="T2773" s="3"/>
      <c r="U2773" s="2"/>
      <c r="V2773" s="2"/>
      <c r="W2773" s="2" t="s">
        <v>608</v>
      </c>
      <c r="X2773" s="2" t="s">
        <v>113</v>
      </c>
      <c r="Y2773" s="2" t="s">
        <v>841</v>
      </c>
      <c r="Z2773" s="2" t="s">
        <v>92</v>
      </c>
      <c r="AA2773" s="2" t="s">
        <v>90</v>
      </c>
      <c r="AB2773" s="2"/>
      <c r="AC2773" s="2" t="s">
        <v>93</v>
      </c>
      <c r="AD2773" s="2">
        <v>1</v>
      </c>
      <c r="AE2773" s="2" t="s">
        <v>108</v>
      </c>
      <c r="AF2773" s="2" t="s">
        <v>109</v>
      </c>
      <c r="AG2773" s="2" t="s">
        <v>103</v>
      </c>
      <c r="AH2773" s="2" t="s">
        <v>106</v>
      </c>
      <c r="AI2773" s="2" t="s">
        <v>109</v>
      </c>
      <c r="AJ2773" s="2" t="s">
        <v>110</v>
      </c>
      <c r="AK2773" s="2" t="s">
        <v>111</v>
      </c>
      <c r="AL2773" s="2" t="s">
        <v>103</v>
      </c>
      <c r="AM2773" s="2" t="s">
        <v>104</v>
      </c>
      <c r="AN2773" s="2" t="s">
        <v>11439</v>
      </c>
      <c r="AO2773" s="22">
        <v>0</v>
      </c>
      <c r="AP2773" s="22">
        <v>0</v>
      </c>
      <c r="AQ2773" s="22">
        <v>0</v>
      </c>
      <c r="AR2773" s="22">
        <v>0</v>
      </c>
      <c r="AS2773" s="25">
        <v>25500</v>
      </c>
      <c r="AT2773" s="25">
        <v>0</v>
      </c>
      <c r="AU2773" s="25">
        <v>31034.21</v>
      </c>
      <c r="AV2773" s="25">
        <v>0</v>
      </c>
      <c r="AW2773" s="25">
        <v>25500</v>
      </c>
      <c r="AX2773" s="25">
        <v>31034.21</v>
      </c>
      <c r="AY2773" s="25">
        <v>5534.21</v>
      </c>
    </row>
    <row r="2774" spans="2:51" hidden="1">
      <c r="B2774" s="5" t="s">
        <v>18</v>
      </c>
      <c r="C2774" s="2" t="s">
        <v>107</v>
      </c>
      <c r="D2774" s="2" t="s">
        <v>100</v>
      </c>
      <c r="E2774" s="2"/>
      <c r="F2774" s="2" t="s">
        <v>88</v>
      </c>
      <c r="G2774" s="3">
        <v>46265</v>
      </c>
      <c r="H2774" s="2" t="s">
        <v>11440</v>
      </c>
      <c r="I2774" s="3">
        <v>46265</v>
      </c>
      <c r="J2774" s="2" t="s">
        <v>11441</v>
      </c>
      <c r="K2774" s="2"/>
      <c r="L2774" s="2"/>
      <c r="M2774" s="2" t="s">
        <v>90</v>
      </c>
      <c r="N2774" s="3"/>
      <c r="O2774" s="2"/>
      <c r="P2774" s="2"/>
      <c r="Q2774" s="2" t="s">
        <v>537</v>
      </c>
      <c r="R2774" s="2" t="s">
        <v>537</v>
      </c>
      <c r="S2774" s="2"/>
      <c r="T2774" s="3"/>
      <c r="U2774" s="2"/>
      <c r="V2774" s="2"/>
      <c r="W2774" s="2" t="s">
        <v>532</v>
      </c>
      <c r="X2774" s="2" t="s">
        <v>151</v>
      </c>
      <c r="Y2774" s="2" t="s">
        <v>262</v>
      </c>
      <c r="Z2774" s="2" t="s">
        <v>92</v>
      </c>
      <c r="AA2774" s="2" t="s">
        <v>90</v>
      </c>
      <c r="AB2774" s="2"/>
      <c r="AC2774" s="2" t="s">
        <v>93</v>
      </c>
      <c r="AD2774" s="2">
        <v>1</v>
      </c>
      <c r="AE2774" s="2" t="s">
        <v>108</v>
      </c>
      <c r="AF2774" s="2" t="s">
        <v>109</v>
      </c>
      <c r="AG2774" s="2" t="s">
        <v>103</v>
      </c>
      <c r="AH2774" s="2" t="s">
        <v>106</v>
      </c>
      <c r="AI2774" s="2" t="s">
        <v>109</v>
      </c>
      <c r="AJ2774" s="2" t="s">
        <v>110</v>
      </c>
      <c r="AK2774" s="2" t="s">
        <v>111</v>
      </c>
      <c r="AL2774" s="2" t="s">
        <v>103</v>
      </c>
      <c r="AM2774" s="2" t="s">
        <v>104</v>
      </c>
      <c r="AN2774" s="2" t="s">
        <v>11442</v>
      </c>
      <c r="AO2774" s="22">
        <v>0</v>
      </c>
      <c r="AP2774" s="22">
        <v>0</v>
      </c>
      <c r="AQ2774" s="22">
        <v>0</v>
      </c>
      <c r="AR2774" s="22">
        <v>0</v>
      </c>
      <c r="AS2774" s="25">
        <v>42500</v>
      </c>
      <c r="AT2774" s="25">
        <v>0</v>
      </c>
      <c r="AU2774" s="25">
        <v>52125.09</v>
      </c>
      <c r="AV2774" s="25">
        <v>0</v>
      </c>
      <c r="AW2774" s="25">
        <v>42500</v>
      </c>
      <c r="AX2774" s="25">
        <v>52125.09</v>
      </c>
      <c r="AY2774" s="25">
        <v>9625.09</v>
      </c>
    </row>
    <row r="2775" spans="2:51" hidden="1">
      <c r="B2775" s="5" t="s">
        <v>18</v>
      </c>
      <c r="C2775" s="2" t="s">
        <v>107</v>
      </c>
      <c r="D2775" s="2" t="s">
        <v>100</v>
      </c>
      <c r="E2775" s="2"/>
      <c r="F2775" s="2" t="s">
        <v>88</v>
      </c>
      <c r="G2775" s="3">
        <v>46265</v>
      </c>
      <c r="H2775" s="2" t="s">
        <v>11443</v>
      </c>
      <c r="I2775" s="3">
        <v>46265</v>
      </c>
      <c r="J2775" s="2" t="s">
        <v>11444</v>
      </c>
      <c r="K2775" s="2"/>
      <c r="L2775" s="2"/>
      <c r="M2775" s="2" t="s">
        <v>90</v>
      </c>
      <c r="N2775" s="3"/>
      <c r="O2775" s="2"/>
      <c r="P2775" s="2"/>
      <c r="Q2775" s="2" t="s">
        <v>537</v>
      </c>
      <c r="R2775" s="2" t="s">
        <v>537</v>
      </c>
      <c r="S2775" s="2"/>
      <c r="T2775" s="3"/>
      <c r="U2775" s="2"/>
      <c r="V2775" s="2"/>
      <c r="W2775" s="2" t="s">
        <v>468</v>
      </c>
      <c r="X2775" s="2" t="s">
        <v>113</v>
      </c>
      <c r="Y2775" s="2" t="s">
        <v>473</v>
      </c>
      <c r="Z2775" s="2" t="s">
        <v>92</v>
      </c>
      <c r="AA2775" s="2" t="s">
        <v>90</v>
      </c>
      <c r="AB2775" s="2"/>
      <c r="AC2775" s="2" t="s">
        <v>93</v>
      </c>
      <c r="AD2775" s="2">
        <v>1</v>
      </c>
      <c r="AE2775" s="2" t="s">
        <v>108</v>
      </c>
      <c r="AF2775" s="2" t="s">
        <v>109</v>
      </c>
      <c r="AG2775" s="2" t="s">
        <v>103</v>
      </c>
      <c r="AH2775" s="2" t="s">
        <v>106</v>
      </c>
      <c r="AI2775" s="2" t="s">
        <v>109</v>
      </c>
      <c r="AJ2775" s="2" t="s">
        <v>110</v>
      </c>
      <c r="AK2775" s="2" t="s">
        <v>111</v>
      </c>
      <c r="AL2775" s="2" t="s">
        <v>103</v>
      </c>
      <c r="AM2775" s="2" t="s">
        <v>104</v>
      </c>
      <c r="AN2775" s="2" t="s">
        <v>11445</v>
      </c>
      <c r="AO2775" s="22">
        <v>0</v>
      </c>
      <c r="AP2775" s="22">
        <v>0</v>
      </c>
      <c r="AQ2775" s="22">
        <v>0</v>
      </c>
      <c r="AR2775" s="22">
        <v>0</v>
      </c>
      <c r="AS2775" s="25">
        <v>34000</v>
      </c>
      <c r="AT2775" s="25">
        <v>0</v>
      </c>
      <c r="AU2775" s="25">
        <v>41803.29</v>
      </c>
      <c r="AV2775" s="25">
        <v>0</v>
      </c>
      <c r="AW2775" s="25">
        <v>34000</v>
      </c>
      <c r="AX2775" s="25">
        <v>41803.29</v>
      </c>
      <c r="AY2775" s="25">
        <v>7803.29</v>
      </c>
    </row>
    <row r="2776" spans="2:51" hidden="1">
      <c r="B2776" s="5" t="s">
        <v>18</v>
      </c>
      <c r="C2776" s="2" t="s">
        <v>99</v>
      </c>
      <c r="D2776" s="2" t="s">
        <v>100</v>
      </c>
      <c r="E2776" s="2"/>
      <c r="F2776" s="2"/>
      <c r="G2776" s="3">
        <v>46265</v>
      </c>
      <c r="H2776" s="2" t="s">
        <v>11446</v>
      </c>
      <c r="I2776" s="3">
        <v>46265</v>
      </c>
      <c r="J2776" s="2" t="s">
        <v>11447</v>
      </c>
      <c r="K2776" s="2"/>
      <c r="L2776" s="2"/>
      <c r="M2776" s="2" t="s">
        <v>90</v>
      </c>
      <c r="N2776" s="3"/>
      <c r="O2776" s="2"/>
      <c r="P2776" s="2"/>
      <c r="Q2776" s="2" t="s">
        <v>26</v>
      </c>
      <c r="R2776" s="2" t="s">
        <v>26</v>
      </c>
      <c r="S2776" s="2"/>
      <c r="T2776" s="3"/>
      <c r="U2776" s="2"/>
      <c r="V2776" s="2"/>
      <c r="W2776" s="2" t="s">
        <v>815</v>
      </c>
      <c r="X2776" s="2" t="s">
        <v>91</v>
      </c>
      <c r="Y2776" s="2" t="s">
        <v>519</v>
      </c>
      <c r="Z2776" s="2" t="s">
        <v>92</v>
      </c>
      <c r="AA2776" s="2" t="s">
        <v>90</v>
      </c>
      <c r="AB2776" s="2"/>
      <c r="AC2776" s="2" t="s">
        <v>93</v>
      </c>
      <c r="AD2776" s="2">
        <v>1</v>
      </c>
      <c r="AE2776" s="2" t="s">
        <v>692</v>
      </c>
      <c r="AF2776" s="2" t="s">
        <v>693</v>
      </c>
      <c r="AG2776" s="2" t="s">
        <v>103</v>
      </c>
      <c r="AH2776" s="2" t="s">
        <v>2</v>
      </c>
      <c r="AI2776" s="2" t="s">
        <v>699</v>
      </c>
      <c r="AJ2776" s="2" t="s">
        <v>138</v>
      </c>
      <c r="AK2776" s="2" t="s">
        <v>103</v>
      </c>
      <c r="AL2776" s="2" t="s">
        <v>103</v>
      </c>
      <c r="AM2776" s="2" t="s">
        <v>122</v>
      </c>
      <c r="AN2776" s="2" t="s">
        <v>975</v>
      </c>
      <c r="AO2776" s="22">
        <v>0</v>
      </c>
      <c r="AP2776" s="22">
        <v>0</v>
      </c>
      <c r="AQ2776" s="22">
        <v>0</v>
      </c>
      <c r="AR2776" s="22">
        <v>0</v>
      </c>
      <c r="AS2776" s="25">
        <v>10000</v>
      </c>
      <c r="AT2776" s="25">
        <v>0</v>
      </c>
      <c r="AU2776" s="25">
        <v>10398</v>
      </c>
      <c r="AV2776" s="25">
        <v>0</v>
      </c>
      <c r="AW2776" s="25">
        <v>10000</v>
      </c>
      <c r="AX2776" s="25">
        <v>10398</v>
      </c>
      <c r="AY2776" s="25">
        <v>398</v>
      </c>
    </row>
    <row r="2777" spans="2:51" hidden="1">
      <c r="B2777" s="5" t="s">
        <v>18</v>
      </c>
      <c r="C2777" s="2" t="s">
        <v>107</v>
      </c>
      <c r="D2777" s="2" t="s">
        <v>100</v>
      </c>
      <c r="E2777" s="2"/>
      <c r="F2777" s="2" t="s">
        <v>88</v>
      </c>
      <c r="G2777" s="3">
        <v>46265</v>
      </c>
      <c r="H2777" s="2" t="s">
        <v>11448</v>
      </c>
      <c r="I2777" s="3">
        <v>46265</v>
      </c>
      <c r="J2777" s="2" t="s">
        <v>11449</v>
      </c>
      <c r="K2777" s="2"/>
      <c r="L2777" s="2"/>
      <c r="M2777" s="2" t="s">
        <v>90</v>
      </c>
      <c r="N2777" s="3"/>
      <c r="O2777" s="2"/>
      <c r="P2777" s="2"/>
      <c r="Q2777" s="2" t="s">
        <v>537</v>
      </c>
      <c r="R2777" s="2" t="s">
        <v>537</v>
      </c>
      <c r="S2777" s="2"/>
      <c r="T2777" s="3"/>
      <c r="U2777" s="2"/>
      <c r="V2777" s="2"/>
      <c r="W2777" s="2" t="s">
        <v>376</v>
      </c>
      <c r="X2777" s="2" t="s">
        <v>91</v>
      </c>
      <c r="Y2777" s="2" t="s">
        <v>377</v>
      </c>
      <c r="Z2777" s="2" t="s">
        <v>92</v>
      </c>
      <c r="AA2777" s="2" t="s">
        <v>90</v>
      </c>
      <c r="AB2777" s="2"/>
      <c r="AC2777" s="2" t="s">
        <v>93</v>
      </c>
      <c r="AD2777" s="2">
        <v>1</v>
      </c>
      <c r="AE2777" s="2" t="s">
        <v>108</v>
      </c>
      <c r="AF2777" s="2" t="s">
        <v>109</v>
      </c>
      <c r="AG2777" s="2" t="s">
        <v>103</v>
      </c>
      <c r="AH2777" s="2" t="s">
        <v>106</v>
      </c>
      <c r="AI2777" s="2" t="s">
        <v>109</v>
      </c>
      <c r="AJ2777" s="2" t="s">
        <v>110</v>
      </c>
      <c r="AK2777" s="2" t="s">
        <v>111</v>
      </c>
      <c r="AL2777" s="2" t="s">
        <v>103</v>
      </c>
      <c r="AM2777" s="2" t="s">
        <v>104</v>
      </c>
      <c r="AN2777" s="2" t="s">
        <v>11450</v>
      </c>
      <c r="AO2777" s="22">
        <v>0</v>
      </c>
      <c r="AP2777" s="22">
        <v>0</v>
      </c>
      <c r="AQ2777" s="22">
        <v>0</v>
      </c>
      <c r="AR2777" s="22">
        <v>0</v>
      </c>
      <c r="AS2777" s="25">
        <v>25500</v>
      </c>
      <c r="AT2777" s="25">
        <v>0</v>
      </c>
      <c r="AU2777" s="25">
        <v>30260.080000000002</v>
      </c>
      <c r="AV2777" s="25">
        <v>0</v>
      </c>
      <c r="AW2777" s="25">
        <v>25500</v>
      </c>
      <c r="AX2777" s="25">
        <v>30260.080000000002</v>
      </c>
      <c r="AY2777" s="25">
        <v>4760.08</v>
      </c>
    </row>
    <row r="2778" spans="2:51" hidden="1">
      <c r="B2778" s="5" t="s">
        <v>18</v>
      </c>
      <c r="C2778" s="2" t="s">
        <v>107</v>
      </c>
      <c r="D2778" s="2" t="s">
        <v>100</v>
      </c>
      <c r="E2778" s="2"/>
      <c r="F2778" s="2" t="s">
        <v>88</v>
      </c>
      <c r="G2778" s="3">
        <v>46265</v>
      </c>
      <c r="H2778" s="2" t="s">
        <v>11451</v>
      </c>
      <c r="I2778" s="3">
        <v>46265</v>
      </c>
      <c r="J2778" s="2" t="s">
        <v>11452</v>
      </c>
      <c r="K2778" s="2"/>
      <c r="L2778" s="2"/>
      <c r="M2778" s="2" t="s">
        <v>90</v>
      </c>
      <c r="N2778" s="3"/>
      <c r="O2778" s="2"/>
      <c r="P2778" s="2"/>
      <c r="Q2778" s="2" t="s">
        <v>537</v>
      </c>
      <c r="R2778" s="2" t="s">
        <v>537</v>
      </c>
      <c r="S2778" s="2"/>
      <c r="T2778" s="3"/>
      <c r="U2778" s="2"/>
      <c r="V2778" s="2"/>
      <c r="W2778" s="2" t="s">
        <v>734</v>
      </c>
      <c r="X2778" s="2" t="s">
        <v>151</v>
      </c>
      <c r="Y2778" s="2" t="s">
        <v>360</v>
      </c>
      <c r="Z2778" s="2" t="s">
        <v>92</v>
      </c>
      <c r="AA2778" s="2" t="s">
        <v>90</v>
      </c>
      <c r="AB2778" s="2"/>
      <c r="AC2778" s="2" t="s">
        <v>93</v>
      </c>
      <c r="AD2778" s="2">
        <v>1</v>
      </c>
      <c r="AE2778" s="2" t="s">
        <v>108</v>
      </c>
      <c r="AF2778" s="2" t="s">
        <v>109</v>
      </c>
      <c r="AG2778" s="2" t="s">
        <v>103</v>
      </c>
      <c r="AH2778" s="2" t="s">
        <v>106</v>
      </c>
      <c r="AI2778" s="2" t="s">
        <v>109</v>
      </c>
      <c r="AJ2778" s="2" t="s">
        <v>110</v>
      </c>
      <c r="AK2778" s="2" t="s">
        <v>111</v>
      </c>
      <c r="AL2778" s="2" t="s">
        <v>103</v>
      </c>
      <c r="AM2778" s="2" t="s">
        <v>104</v>
      </c>
      <c r="AN2778" s="2" t="s">
        <v>11453</v>
      </c>
      <c r="AO2778" s="22">
        <v>0</v>
      </c>
      <c r="AP2778" s="22">
        <v>0</v>
      </c>
      <c r="AQ2778" s="22">
        <v>0</v>
      </c>
      <c r="AR2778" s="22">
        <v>0</v>
      </c>
      <c r="AS2778" s="25">
        <v>59500</v>
      </c>
      <c r="AT2778" s="25">
        <v>0</v>
      </c>
      <c r="AU2778" s="25">
        <v>72200.98</v>
      </c>
      <c r="AV2778" s="25">
        <v>0</v>
      </c>
      <c r="AW2778" s="25">
        <v>59500</v>
      </c>
      <c r="AX2778" s="25">
        <v>72200.98</v>
      </c>
      <c r="AY2778" s="25">
        <v>12700.98</v>
      </c>
    </row>
    <row r="2779" spans="2:51" hidden="1">
      <c r="B2779" s="5" t="s">
        <v>18</v>
      </c>
      <c r="C2779" s="2" t="s">
        <v>107</v>
      </c>
      <c r="D2779" s="2" t="s">
        <v>100</v>
      </c>
      <c r="E2779" s="2"/>
      <c r="F2779" s="2" t="s">
        <v>88</v>
      </c>
      <c r="G2779" s="3">
        <v>46265</v>
      </c>
      <c r="H2779" s="2" t="s">
        <v>11454</v>
      </c>
      <c r="I2779" s="3">
        <v>46265</v>
      </c>
      <c r="J2779" s="2" t="s">
        <v>11455</v>
      </c>
      <c r="K2779" s="2"/>
      <c r="L2779" s="2"/>
      <c r="M2779" s="2" t="s">
        <v>90</v>
      </c>
      <c r="N2779" s="3"/>
      <c r="O2779" s="2"/>
      <c r="P2779" s="2"/>
      <c r="Q2779" s="2" t="s">
        <v>537</v>
      </c>
      <c r="R2779" s="2" t="s">
        <v>537</v>
      </c>
      <c r="S2779" s="2"/>
      <c r="T2779" s="3"/>
      <c r="U2779" s="2"/>
      <c r="V2779" s="2"/>
      <c r="W2779" s="2" t="s">
        <v>1007</v>
      </c>
      <c r="X2779" s="2" t="s">
        <v>151</v>
      </c>
      <c r="Y2779" s="2" t="s">
        <v>756</v>
      </c>
      <c r="Z2779" s="2" t="s">
        <v>92</v>
      </c>
      <c r="AA2779" s="2" t="s">
        <v>90</v>
      </c>
      <c r="AB2779" s="2"/>
      <c r="AC2779" s="2" t="s">
        <v>93</v>
      </c>
      <c r="AD2779" s="2">
        <v>1</v>
      </c>
      <c r="AE2779" s="2" t="s">
        <v>108</v>
      </c>
      <c r="AF2779" s="2" t="s">
        <v>109</v>
      </c>
      <c r="AG2779" s="2" t="s">
        <v>103</v>
      </c>
      <c r="AH2779" s="2" t="s">
        <v>106</v>
      </c>
      <c r="AI2779" s="2" t="s">
        <v>109</v>
      </c>
      <c r="AJ2779" s="2" t="s">
        <v>110</v>
      </c>
      <c r="AK2779" s="2" t="s">
        <v>111</v>
      </c>
      <c r="AL2779" s="2" t="s">
        <v>103</v>
      </c>
      <c r="AM2779" s="2" t="s">
        <v>104</v>
      </c>
      <c r="AN2779" s="2" t="s">
        <v>11456</v>
      </c>
      <c r="AO2779" s="22">
        <v>0</v>
      </c>
      <c r="AP2779" s="22">
        <v>0</v>
      </c>
      <c r="AQ2779" s="22">
        <v>0</v>
      </c>
      <c r="AR2779" s="22">
        <v>0</v>
      </c>
      <c r="AS2779" s="25">
        <v>34000</v>
      </c>
      <c r="AT2779" s="25">
        <v>0</v>
      </c>
      <c r="AU2779" s="25">
        <v>41734.480000000003</v>
      </c>
      <c r="AV2779" s="25">
        <v>0</v>
      </c>
      <c r="AW2779" s="25">
        <v>34000</v>
      </c>
      <c r="AX2779" s="25">
        <v>41734.480000000003</v>
      </c>
      <c r="AY2779" s="25">
        <v>7734.48</v>
      </c>
    </row>
    <row r="2780" spans="2:51" hidden="1">
      <c r="B2780" s="5" t="s">
        <v>18</v>
      </c>
      <c r="C2780" s="2" t="s">
        <v>99</v>
      </c>
      <c r="D2780" s="2"/>
      <c r="E2780" s="2"/>
      <c r="F2780" s="2"/>
      <c r="G2780" s="3">
        <v>46265</v>
      </c>
      <c r="H2780" s="2" t="s">
        <v>11457</v>
      </c>
      <c r="I2780" s="3">
        <v>46265</v>
      </c>
      <c r="J2780" s="2" t="s">
        <v>11458</v>
      </c>
      <c r="K2780" s="2"/>
      <c r="L2780" s="2"/>
      <c r="M2780" s="2" t="s">
        <v>90</v>
      </c>
      <c r="N2780" s="3"/>
      <c r="O2780" s="2"/>
      <c r="P2780" s="2"/>
      <c r="Q2780" s="2" t="s">
        <v>30</v>
      </c>
      <c r="R2780" s="2" t="s">
        <v>30</v>
      </c>
      <c r="S2780" s="2"/>
      <c r="T2780" s="3"/>
      <c r="U2780" s="2"/>
      <c r="V2780" s="2"/>
      <c r="W2780" s="2" t="s">
        <v>11459</v>
      </c>
      <c r="X2780" s="2" t="s">
        <v>113</v>
      </c>
      <c r="Y2780" s="2" t="s">
        <v>163</v>
      </c>
      <c r="Z2780" s="2" t="s">
        <v>92</v>
      </c>
      <c r="AA2780" s="2" t="s">
        <v>90</v>
      </c>
      <c r="AB2780" s="2"/>
      <c r="AC2780" s="2" t="s">
        <v>114</v>
      </c>
      <c r="AD2780" s="2">
        <v>1</v>
      </c>
      <c r="AE2780" s="2" t="s">
        <v>212</v>
      </c>
      <c r="AF2780" s="2" t="s">
        <v>213</v>
      </c>
      <c r="AG2780" s="2" t="s">
        <v>103</v>
      </c>
      <c r="AH2780" s="2" t="s">
        <v>214</v>
      </c>
      <c r="AI2780" s="2" t="s">
        <v>215</v>
      </c>
      <c r="AJ2780" s="2" t="s">
        <v>179</v>
      </c>
      <c r="AK2780" s="2" t="s">
        <v>8</v>
      </c>
      <c r="AL2780" s="2" t="s">
        <v>8</v>
      </c>
      <c r="AM2780" s="2" t="s">
        <v>712</v>
      </c>
      <c r="AN2780" s="2"/>
      <c r="AO2780" s="22">
        <v>0</v>
      </c>
      <c r="AP2780" s="22">
        <v>0</v>
      </c>
      <c r="AQ2780" s="22">
        <v>0</v>
      </c>
      <c r="AR2780" s="22">
        <v>0</v>
      </c>
      <c r="AS2780" s="25">
        <v>22000</v>
      </c>
      <c r="AT2780" s="25">
        <v>0</v>
      </c>
      <c r="AU2780" s="25">
        <v>31617</v>
      </c>
      <c r="AV2780" s="25">
        <v>0</v>
      </c>
      <c r="AW2780" s="25">
        <v>22000</v>
      </c>
      <c r="AX2780" s="25">
        <v>31617</v>
      </c>
      <c r="AY2780" s="25">
        <v>9617</v>
      </c>
    </row>
    <row r="2781" spans="2:51" hidden="1">
      <c r="B2781" s="5" t="s">
        <v>18</v>
      </c>
      <c r="C2781" s="2" t="s">
        <v>99</v>
      </c>
      <c r="D2781" s="2" t="s">
        <v>100</v>
      </c>
      <c r="E2781" s="2"/>
      <c r="F2781" s="2"/>
      <c r="G2781" s="3">
        <v>46265</v>
      </c>
      <c r="H2781" s="2" t="s">
        <v>11460</v>
      </c>
      <c r="I2781" s="3">
        <v>46265</v>
      </c>
      <c r="J2781" s="2" t="s">
        <v>11461</v>
      </c>
      <c r="K2781" s="2"/>
      <c r="L2781" s="2"/>
      <c r="M2781" s="2" t="s">
        <v>90</v>
      </c>
      <c r="N2781" s="3"/>
      <c r="O2781" s="2"/>
      <c r="P2781" s="2"/>
      <c r="Q2781" s="2" t="s">
        <v>537</v>
      </c>
      <c r="R2781" s="2" t="s">
        <v>537</v>
      </c>
      <c r="S2781" s="2"/>
      <c r="T2781" s="3"/>
      <c r="U2781" s="2"/>
      <c r="V2781" s="2"/>
      <c r="W2781" s="2" t="s">
        <v>3215</v>
      </c>
      <c r="X2781" s="2" t="s">
        <v>261</v>
      </c>
      <c r="Y2781" s="2" t="s">
        <v>262</v>
      </c>
      <c r="Z2781" s="2" t="s">
        <v>92</v>
      </c>
      <c r="AA2781" s="2" t="s">
        <v>90</v>
      </c>
      <c r="AB2781" s="2"/>
      <c r="AC2781" s="2" t="s">
        <v>93</v>
      </c>
      <c r="AD2781" s="2">
        <v>1</v>
      </c>
      <c r="AE2781" s="2" t="s">
        <v>110</v>
      </c>
      <c r="AF2781" s="2" t="s">
        <v>111</v>
      </c>
      <c r="AG2781" s="2" t="s">
        <v>103</v>
      </c>
      <c r="AH2781" s="2" t="s">
        <v>104</v>
      </c>
      <c r="AI2781" s="2" t="s">
        <v>381</v>
      </c>
      <c r="AJ2781" s="2" t="s">
        <v>108</v>
      </c>
      <c r="AK2781" s="2" t="s">
        <v>109</v>
      </c>
      <c r="AL2781" s="2" t="s">
        <v>103</v>
      </c>
      <c r="AM2781" s="2" t="s">
        <v>106</v>
      </c>
      <c r="AN2781" s="2" t="s">
        <v>11462</v>
      </c>
      <c r="AO2781" s="22">
        <v>0</v>
      </c>
      <c r="AP2781" s="22">
        <v>0</v>
      </c>
      <c r="AQ2781" s="22">
        <v>0</v>
      </c>
      <c r="AR2781" s="22">
        <v>0</v>
      </c>
      <c r="AS2781" s="25">
        <v>5500</v>
      </c>
      <c r="AT2781" s="25">
        <v>0</v>
      </c>
      <c r="AU2781" s="25">
        <v>7612</v>
      </c>
      <c r="AV2781" s="25">
        <v>0</v>
      </c>
      <c r="AW2781" s="25">
        <v>5500</v>
      </c>
      <c r="AX2781" s="25">
        <v>7612</v>
      </c>
      <c r="AY2781" s="25">
        <v>2112</v>
      </c>
    </row>
    <row r="2782" spans="2:51" hidden="1">
      <c r="B2782" s="5" t="s">
        <v>18</v>
      </c>
      <c r="C2782" s="2" t="s">
        <v>107</v>
      </c>
      <c r="D2782" s="2" t="s">
        <v>100</v>
      </c>
      <c r="E2782" s="2"/>
      <c r="F2782" s="2"/>
      <c r="G2782" s="3">
        <v>46265</v>
      </c>
      <c r="H2782" s="2" t="s">
        <v>11463</v>
      </c>
      <c r="I2782" s="3">
        <v>46265</v>
      </c>
      <c r="J2782" s="2" t="s">
        <v>11464</v>
      </c>
      <c r="K2782" s="2"/>
      <c r="L2782" s="2"/>
      <c r="M2782" s="2" t="s">
        <v>90</v>
      </c>
      <c r="N2782" s="3"/>
      <c r="O2782" s="2"/>
      <c r="P2782" s="2" t="s">
        <v>11465</v>
      </c>
      <c r="Q2782" s="2" t="s">
        <v>485</v>
      </c>
      <c r="R2782" s="2" t="s">
        <v>485</v>
      </c>
      <c r="S2782" s="2"/>
      <c r="T2782" s="3"/>
      <c r="U2782" s="2"/>
      <c r="V2782" s="2"/>
      <c r="W2782" s="2" t="s">
        <v>565</v>
      </c>
      <c r="X2782" s="2" t="s">
        <v>101</v>
      </c>
      <c r="Y2782" s="2" t="s">
        <v>493</v>
      </c>
      <c r="Z2782" s="2" t="s">
        <v>92</v>
      </c>
      <c r="AA2782" s="2" t="s">
        <v>90</v>
      </c>
      <c r="AB2782" s="2"/>
      <c r="AC2782" s="2" t="s">
        <v>93</v>
      </c>
      <c r="AD2782" s="2">
        <v>1</v>
      </c>
      <c r="AE2782" s="2" t="s">
        <v>138</v>
      </c>
      <c r="AF2782" s="2" t="s">
        <v>103</v>
      </c>
      <c r="AG2782" s="2" t="s">
        <v>103</v>
      </c>
      <c r="AH2782" s="2" t="s">
        <v>139</v>
      </c>
      <c r="AI2782" s="2"/>
      <c r="AJ2782" s="2" t="s">
        <v>138</v>
      </c>
      <c r="AK2782" s="2" t="s">
        <v>103</v>
      </c>
      <c r="AL2782" s="2" t="s">
        <v>103</v>
      </c>
      <c r="AM2782" s="2" t="s">
        <v>139</v>
      </c>
      <c r="AN2782" s="2"/>
      <c r="AO2782" s="22">
        <v>0</v>
      </c>
      <c r="AP2782" s="22">
        <v>0</v>
      </c>
      <c r="AQ2782" s="22">
        <v>0</v>
      </c>
      <c r="AR2782" s="22">
        <v>0</v>
      </c>
      <c r="AS2782" s="25">
        <v>82954.5</v>
      </c>
      <c r="AT2782" s="25">
        <v>0</v>
      </c>
      <c r="AU2782" s="25">
        <v>244770.83</v>
      </c>
      <c r="AV2782" s="25">
        <v>0</v>
      </c>
      <c r="AW2782" s="25">
        <v>82954.5</v>
      </c>
      <c r="AX2782" s="25">
        <v>244770.83</v>
      </c>
      <c r="AY2782" s="25">
        <v>161816.32999999999</v>
      </c>
    </row>
    <row r="2783" spans="2:51" hidden="1">
      <c r="B2783" s="5" t="s">
        <v>18</v>
      </c>
      <c r="C2783" s="2" t="s">
        <v>99</v>
      </c>
      <c r="D2783" s="2" t="s">
        <v>100</v>
      </c>
      <c r="E2783" s="2"/>
      <c r="F2783" s="2"/>
      <c r="G2783" s="3">
        <v>46265</v>
      </c>
      <c r="H2783" s="2" t="s">
        <v>11466</v>
      </c>
      <c r="I2783" s="3">
        <v>46265</v>
      </c>
      <c r="J2783" s="2" t="s">
        <v>11467</v>
      </c>
      <c r="K2783" s="2"/>
      <c r="L2783" s="2"/>
      <c r="M2783" s="2" t="s">
        <v>90</v>
      </c>
      <c r="N2783" s="3"/>
      <c r="O2783" s="2"/>
      <c r="P2783" s="2"/>
      <c r="Q2783" s="2" t="s">
        <v>485</v>
      </c>
      <c r="R2783" s="2" t="s">
        <v>485</v>
      </c>
      <c r="S2783" s="2"/>
      <c r="T2783" s="3"/>
      <c r="U2783" s="2"/>
      <c r="V2783" s="2"/>
      <c r="W2783" s="2" t="s">
        <v>601</v>
      </c>
      <c r="X2783" s="2" t="s">
        <v>101</v>
      </c>
      <c r="Y2783" s="2" t="s">
        <v>494</v>
      </c>
      <c r="Z2783" s="2" t="s">
        <v>92</v>
      </c>
      <c r="AA2783" s="2" t="s">
        <v>90</v>
      </c>
      <c r="AB2783" s="2"/>
      <c r="AC2783" s="2" t="s">
        <v>93</v>
      </c>
      <c r="AD2783" s="2">
        <v>1</v>
      </c>
      <c r="AE2783" s="2" t="s">
        <v>102</v>
      </c>
      <c r="AF2783" s="2" t="s">
        <v>102</v>
      </c>
      <c r="AG2783" s="2" t="s">
        <v>103</v>
      </c>
      <c r="AH2783" s="2" t="s">
        <v>104</v>
      </c>
      <c r="AI2783" s="2"/>
      <c r="AJ2783" s="2" t="s">
        <v>105</v>
      </c>
      <c r="AK2783" s="2" t="s">
        <v>484</v>
      </c>
      <c r="AL2783" s="2" t="s">
        <v>103</v>
      </c>
      <c r="AM2783" s="2" t="s">
        <v>106</v>
      </c>
      <c r="AN2783" s="2" t="s">
        <v>5653</v>
      </c>
      <c r="AO2783" s="22">
        <v>0</v>
      </c>
      <c r="AP2783" s="22">
        <v>0</v>
      </c>
      <c r="AQ2783" s="22">
        <v>0</v>
      </c>
      <c r="AR2783" s="22">
        <v>0</v>
      </c>
      <c r="AS2783" s="25">
        <v>8900</v>
      </c>
      <c r="AT2783" s="25">
        <v>0</v>
      </c>
      <c r="AU2783" s="25">
        <v>11958</v>
      </c>
      <c r="AV2783" s="25">
        <v>0</v>
      </c>
      <c r="AW2783" s="25">
        <v>8900</v>
      </c>
      <c r="AX2783" s="25">
        <v>11958</v>
      </c>
      <c r="AY2783" s="25">
        <v>3058</v>
      </c>
    </row>
    <row r="2784" spans="2:51" hidden="1">
      <c r="B2784" s="5" t="s">
        <v>18</v>
      </c>
      <c r="C2784" s="2" t="s">
        <v>99</v>
      </c>
      <c r="D2784" s="2" t="s">
        <v>100</v>
      </c>
      <c r="E2784" s="2"/>
      <c r="F2784" s="2"/>
      <c r="G2784" s="3">
        <v>46265</v>
      </c>
      <c r="H2784" s="2" t="s">
        <v>11468</v>
      </c>
      <c r="I2784" s="3">
        <v>46265</v>
      </c>
      <c r="J2784" s="2" t="s">
        <v>11469</v>
      </c>
      <c r="K2784" s="2"/>
      <c r="L2784" s="2"/>
      <c r="M2784" s="2" t="s">
        <v>90</v>
      </c>
      <c r="N2784" s="3"/>
      <c r="O2784" s="2" t="s">
        <v>11470</v>
      </c>
      <c r="P2784" s="2"/>
      <c r="Q2784" s="2" t="s">
        <v>26</v>
      </c>
      <c r="R2784" s="2" t="s">
        <v>26</v>
      </c>
      <c r="S2784" s="2"/>
      <c r="T2784" s="3"/>
      <c r="U2784" s="2"/>
      <c r="V2784" s="2"/>
      <c r="W2784" s="2" t="s">
        <v>5267</v>
      </c>
      <c r="X2784" s="2" t="s">
        <v>91</v>
      </c>
      <c r="Y2784" s="2" t="s">
        <v>519</v>
      </c>
      <c r="Z2784" s="2" t="s">
        <v>92</v>
      </c>
      <c r="AA2784" s="2" t="s">
        <v>90</v>
      </c>
      <c r="AB2784" s="2"/>
      <c r="AC2784" s="2" t="s">
        <v>93</v>
      </c>
      <c r="AD2784" s="2">
        <v>1</v>
      </c>
      <c r="AE2784" s="2" t="s">
        <v>692</v>
      </c>
      <c r="AF2784" s="2" t="s">
        <v>693</v>
      </c>
      <c r="AG2784" s="2" t="s">
        <v>103</v>
      </c>
      <c r="AH2784" s="2" t="s">
        <v>2</v>
      </c>
      <c r="AI2784" s="2" t="s">
        <v>699</v>
      </c>
      <c r="AJ2784" s="2" t="s">
        <v>731</v>
      </c>
      <c r="AK2784" s="2" t="s">
        <v>732</v>
      </c>
      <c r="AL2784" s="2" t="s">
        <v>103</v>
      </c>
      <c r="AM2784" s="2" t="s">
        <v>169</v>
      </c>
      <c r="AN2784" s="2"/>
      <c r="AO2784" s="22">
        <v>0</v>
      </c>
      <c r="AP2784" s="22">
        <v>0</v>
      </c>
      <c r="AQ2784" s="22">
        <v>0</v>
      </c>
      <c r="AR2784" s="22">
        <v>0</v>
      </c>
      <c r="AS2784" s="25">
        <v>5000</v>
      </c>
      <c r="AT2784" s="25">
        <v>0</v>
      </c>
      <c r="AU2784" s="25">
        <v>5545</v>
      </c>
      <c r="AV2784" s="25">
        <v>0</v>
      </c>
      <c r="AW2784" s="25">
        <v>5000</v>
      </c>
      <c r="AX2784" s="25">
        <v>5545</v>
      </c>
      <c r="AY2784" s="25">
        <v>545</v>
      </c>
    </row>
    <row r="2785" spans="2:51" hidden="1">
      <c r="B2785" s="5" t="s">
        <v>18</v>
      </c>
      <c r="C2785" s="2" t="s">
        <v>99</v>
      </c>
      <c r="D2785" s="2" t="s">
        <v>100</v>
      </c>
      <c r="E2785" s="2"/>
      <c r="F2785" s="2"/>
      <c r="G2785" s="3">
        <v>46265</v>
      </c>
      <c r="H2785" s="2" t="s">
        <v>11471</v>
      </c>
      <c r="I2785" s="3">
        <v>46265</v>
      </c>
      <c r="J2785" s="2" t="s">
        <v>11472</v>
      </c>
      <c r="K2785" s="2"/>
      <c r="L2785" s="2"/>
      <c r="M2785" s="2" t="s">
        <v>90</v>
      </c>
      <c r="N2785" s="3"/>
      <c r="O2785" s="2"/>
      <c r="P2785" s="2"/>
      <c r="Q2785" s="2" t="s">
        <v>537</v>
      </c>
      <c r="R2785" s="2" t="s">
        <v>537</v>
      </c>
      <c r="S2785" s="2"/>
      <c r="T2785" s="3"/>
      <c r="U2785" s="2"/>
      <c r="V2785" s="2"/>
      <c r="W2785" s="2" t="s">
        <v>685</v>
      </c>
      <c r="X2785" s="2" t="s">
        <v>151</v>
      </c>
      <c r="Y2785" s="2" t="s">
        <v>647</v>
      </c>
      <c r="Z2785" s="2" t="s">
        <v>92</v>
      </c>
      <c r="AA2785" s="2" t="s">
        <v>90</v>
      </c>
      <c r="AB2785" s="2"/>
      <c r="AC2785" s="2" t="s">
        <v>93</v>
      </c>
      <c r="AD2785" s="2">
        <v>1</v>
      </c>
      <c r="AE2785" s="2" t="s">
        <v>110</v>
      </c>
      <c r="AF2785" s="2" t="s">
        <v>111</v>
      </c>
      <c r="AG2785" s="2" t="s">
        <v>103</v>
      </c>
      <c r="AH2785" s="2" t="s">
        <v>104</v>
      </c>
      <c r="AI2785" s="2" t="s">
        <v>381</v>
      </c>
      <c r="AJ2785" s="2" t="s">
        <v>108</v>
      </c>
      <c r="AK2785" s="2" t="s">
        <v>109</v>
      </c>
      <c r="AL2785" s="2" t="s">
        <v>103</v>
      </c>
      <c r="AM2785" s="2" t="s">
        <v>106</v>
      </c>
      <c r="AN2785" s="2" t="s">
        <v>11473</v>
      </c>
      <c r="AO2785" s="22">
        <v>0</v>
      </c>
      <c r="AP2785" s="22">
        <v>0</v>
      </c>
      <c r="AQ2785" s="22">
        <v>0</v>
      </c>
      <c r="AR2785" s="22">
        <v>0</v>
      </c>
      <c r="AS2785" s="25">
        <v>5500</v>
      </c>
      <c r="AT2785" s="25">
        <v>0</v>
      </c>
      <c r="AU2785" s="25">
        <v>7612</v>
      </c>
      <c r="AV2785" s="25">
        <v>0</v>
      </c>
      <c r="AW2785" s="25">
        <v>5500</v>
      </c>
      <c r="AX2785" s="25">
        <v>7612</v>
      </c>
      <c r="AY2785" s="25">
        <v>2112</v>
      </c>
    </row>
    <row r="2786" spans="2:51" hidden="1">
      <c r="B2786" s="5" t="s">
        <v>18</v>
      </c>
      <c r="C2786" s="2" t="s">
        <v>99</v>
      </c>
      <c r="D2786" s="2" t="s">
        <v>100</v>
      </c>
      <c r="E2786" s="2"/>
      <c r="F2786" s="2"/>
      <c r="G2786" s="3">
        <v>46265</v>
      </c>
      <c r="H2786" s="2" t="s">
        <v>11474</v>
      </c>
      <c r="I2786" s="3">
        <v>46265</v>
      </c>
      <c r="J2786" s="2" t="s">
        <v>11475</v>
      </c>
      <c r="K2786" s="2"/>
      <c r="L2786" s="2"/>
      <c r="M2786" s="2" t="s">
        <v>90</v>
      </c>
      <c r="N2786" s="3"/>
      <c r="O2786" s="2"/>
      <c r="P2786" s="2"/>
      <c r="Q2786" s="2" t="s">
        <v>537</v>
      </c>
      <c r="R2786" s="2" t="s">
        <v>537</v>
      </c>
      <c r="S2786" s="2"/>
      <c r="T2786" s="3"/>
      <c r="U2786" s="2"/>
      <c r="V2786" s="2"/>
      <c r="W2786" s="2" t="s">
        <v>685</v>
      </c>
      <c r="X2786" s="2" t="s">
        <v>151</v>
      </c>
      <c r="Y2786" s="2" t="s">
        <v>647</v>
      </c>
      <c r="Z2786" s="2" t="s">
        <v>92</v>
      </c>
      <c r="AA2786" s="2" t="s">
        <v>90</v>
      </c>
      <c r="AB2786" s="2"/>
      <c r="AC2786" s="2" t="s">
        <v>93</v>
      </c>
      <c r="AD2786" s="2">
        <v>1</v>
      </c>
      <c r="AE2786" s="2" t="s">
        <v>108</v>
      </c>
      <c r="AF2786" s="2" t="s">
        <v>109</v>
      </c>
      <c r="AG2786" s="2" t="s">
        <v>103</v>
      </c>
      <c r="AH2786" s="2" t="s">
        <v>106</v>
      </c>
      <c r="AI2786" s="2" t="s">
        <v>109</v>
      </c>
      <c r="AJ2786" s="2" t="s">
        <v>110</v>
      </c>
      <c r="AK2786" s="2" t="s">
        <v>111</v>
      </c>
      <c r="AL2786" s="2" t="s">
        <v>103</v>
      </c>
      <c r="AM2786" s="2" t="s">
        <v>104</v>
      </c>
      <c r="AN2786" s="2" t="s">
        <v>11476</v>
      </c>
      <c r="AO2786" s="22">
        <v>0</v>
      </c>
      <c r="AP2786" s="22">
        <v>0</v>
      </c>
      <c r="AQ2786" s="22">
        <v>0</v>
      </c>
      <c r="AR2786" s="22">
        <v>0</v>
      </c>
      <c r="AS2786" s="25">
        <v>42500</v>
      </c>
      <c r="AT2786" s="25">
        <v>0</v>
      </c>
      <c r="AU2786" s="25">
        <v>50680.03</v>
      </c>
      <c r="AV2786" s="25">
        <v>0</v>
      </c>
      <c r="AW2786" s="25">
        <v>42500</v>
      </c>
      <c r="AX2786" s="25">
        <v>50680.03</v>
      </c>
      <c r="AY2786" s="25">
        <v>8180.03</v>
      </c>
    </row>
    <row r="2787" spans="2:51" hidden="1">
      <c r="B2787" s="5" t="s">
        <v>18</v>
      </c>
      <c r="C2787" s="2" t="s">
        <v>107</v>
      </c>
      <c r="D2787" s="2" t="s">
        <v>100</v>
      </c>
      <c r="E2787" s="2"/>
      <c r="F2787" s="2" t="s">
        <v>88</v>
      </c>
      <c r="G2787" s="3">
        <v>46265</v>
      </c>
      <c r="H2787" s="2" t="s">
        <v>11477</v>
      </c>
      <c r="I2787" s="3">
        <v>46265</v>
      </c>
      <c r="J2787" s="2" t="s">
        <v>11478</v>
      </c>
      <c r="K2787" s="2"/>
      <c r="L2787" s="2"/>
      <c r="M2787" s="2" t="s">
        <v>90</v>
      </c>
      <c r="N2787" s="3"/>
      <c r="O2787" s="2"/>
      <c r="P2787" s="2"/>
      <c r="Q2787" s="2" t="s">
        <v>537</v>
      </c>
      <c r="R2787" s="2" t="s">
        <v>537</v>
      </c>
      <c r="S2787" s="2"/>
      <c r="T2787" s="3"/>
      <c r="U2787" s="2"/>
      <c r="V2787" s="2"/>
      <c r="W2787" s="2" t="s">
        <v>723</v>
      </c>
      <c r="X2787" s="2" t="s">
        <v>101</v>
      </c>
      <c r="Y2787" s="2" t="s">
        <v>724</v>
      </c>
      <c r="Z2787" s="2" t="s">
        <v>92</v>
      </c>
      <c r="AA2787" s="2" t="s">
        <v>90</v>
      </c>
      <c r="AB2787" s="2"/>
      <c r="AC2787" s="2" t="s">
        <v>93</v>
      </c>
      <c r="AD2787" s="2">
        <v>1</v>
      </c>
      <c r="AE2787" s="2" t="s">
        <v>108</v>
      </c>
      <c r="AF2787" s="2" t="s">
        <v>109</v>
      </c>
      <c r="AG2787" s="2" t="s">
        <v>103</v>
      </c>
      <c r="AH2787" s="2" t="s">
        <v>106</v>
      </c>
      <c r="AI2787" s="2" t="s">
        <v>109</v>
      </c>
      <c r="AJ2787" s="2" t="s">
        <v>110</v>
      </c>
      <c r="AK2787" s="2" t="s">
        <v>111</v>
      </c>
      <c r="AL2787" s="2" t="s">
        <v>103</v>
      </c>
      <c r="AM2787" s="2" t="s">
        <v>104</v>
      </c>
      <c r="AN2787" s="2" t="s">
        <v>11479</v>
      </c>
      <c r="AO2787" s="22">
        <v>0</v>
      </c>
      <c r="AP2787" s="22">
        <v>0</v>
      </c>
      <c r="AQ2787" s="22">
        <v>0</v>
      </c>
      <c r="AR2787" s="22">
        <v>0</v>
      </c>
      <c r="AS2787" s="25">
        <v>8500</v>
      </c>
      <c r="AT2787" s="25">
        <v>0</v>
      </c>
      <c r="AU2787" s="25">
        <v>10442.219999999999</v>
      </c>
      <c r="AV2787" s="25">
        <v>0</v>
      </c>
      <c r="AW2787" s="25">
        <v>8500</v>
      </c>
      <c r="AX2787" s="25">
        <v>10442.219999999999</v>
      </c>
      <c r="AY2787" s="25">
        <v>1942.22</v>
      </c>
    </row>
    <row r="2788" spans="2:51" hidden="1">
      <c r="B2788" s="5" t="s">
        <v>18</v>
      </c>
      <c r="C2788" s="2" t="s">
        <v>99</v>
      </c>
      <c r="D2788" s="2"/>
      <c r="E2788" s="2"/>
      <c r="F2788" s="2"/>
      <c r="G2788" s="3">
        <v>46265</v>
      </c>
      <c r="H2788" s="2" t="s">
        <v>11480</v>
      </c>
      <c r="I2788" s="3">
        <v>46265</v>
      </c>
      <c r="J2788" s="2" t="s">
        <v>11481</v>
      </c>
      <c r="K2788" s="2"/>
      <c r="L2788" s="2"/>
      <c r="M2788" s="2" t="s">
        <v>90</v>
      </c>
      <c r="N2788" s="3"/>
      <c r="O2788" s="2" t="s">
        <v>11482</v>
      </c>
      <c r="P2788" s="2"/>
      <c r="Q2788" s="2" t="s">
        <v>34</v>
      </c>
      <c r="R2788" s="2" t="s">
        <v>34</v>
      </c>
      <c r="S2788" s="2"/>
      <c r="T2788" s="3"/>
      <c r="U2788" s="2"/>
      <c r="V2788" s="2"/>
      <c r="W2788" s="2" t="s">
        <v>1325</v>
      </c>
      <c r="X2788" s="2" t="s">
        <v>91</v>
      </c>
      <c r="Y2788" s="2" t="s">
        <v>383</v>
      </c>
      <c r="Z2788" s="2" t="s">
        <v>92</v>
      </c>
      <c r="AA2788" s="2" t="s">
        <v>90</v>
      </c>
      <c r="AB2788" s="2"/>
      <c r="AC2788" s="2" t="s">
        <v>114</v>
      </c>
      <c r="AD2788" s="2">
        <v>1</v>
      </c>
      <c r="AE2788" s="2" t="s">
        <v>212</v>
      </c>
      <c r="AF2788" s="2" t="s">
        <v>213</v>
      </c>
      <c r="AG2788" s="2" t="s">
        <v>103</v>
      </c>
      <c r="AH2788" s="2" t="s">
        <v>214</v>
      </c>
      <c r="AI2788" s="2" t="s">
        <v>215</v>
      </c>
      <c r="AJ2788" s="2" t="s">
        <v>179</v>
      </c>
      <c r="AK2788" s="2" t="s">
        <v>8</v>
      </c>
      <c r="AL2788" s="2" t="s">
        <v>8</v>
      </c>
      <c r="AM2788" s="2" t="s">
        <v>712</v>
      </c>
      <c r="AN2788" s="2"/>
      <c r="AO2788" s="22">
        <v>0</v>
      </c>
      <c r="AP2788" s="22">
        <v>0</v>
      </c>
      <c r="AQ2788" s="22">
        <v>0</v>
      </c>
      <c r="AR2788" s="22">
        <v>0</v>
      </c>
      <c r="AS2788" s="25">
        <v>23000</v>
      </c>
      <c r="AT2788" s="25">
        <v>0</v>
      </c>
      <c r="AU2788" s="25">
        <v>31617</v>
      </c>
      <c r="AV2788" s="25">
        <v>0</v>
      </c>
      <c r="AW2788" s="25">
        <v>23000</v>
      </c>
      <c r="AX2788" s="25">
        <v>31617</v>
      </c>
      <c r="AY2788" s="25">
        <v>8617</v>
      </c>
    </row>
    <row r="2789" spans="2:51" hidden="1">
      <c r="B2789" s="5" t="s">
        <v>18</v>
      </c>
      <c r="C2789" s="2" t="s">
        <v>99</v>
      </c>
      <c r="D2789" s="2"/>
      <c r="E2789" s="2"/>
      <c r="F2789" s="2"/>
      <c r="G2789" s="3">
        <v>46265</v>
      </c>
      <c r="H2789" s="2" t="s">
        <v>11483</v>
      </c>
      <c r="I2789" s="3">
        <v>46265</v>
      </c>
      <c r="J2789" s="2" t="s">
        <v>11484</v>
      </c>
      <c r="K2789" s="2"/>
      <c r="L2789" s="2"/>
      <c r="M2789" s="2" t="s">
        <v>90</v>
      </c>
      <c r="N2789" s="3"/>
      <c r="O2789" s="2" t="s">
        <v>11485</v>
      </c>
      <c r="P2789" s="2"/>
      <c r="Q2789" s="2" t="s">
        <v>34</v>
      </c>
      <c r="R2789" s="2" t="s">
        <v>34</v>
      </c>
      <c r="S2789" s="2"/>
      <c r="T2789" s="3"/>
      <c r="U2789" s="2"/>
      <c r="V2789" s="2"/>
      <c r="W2789" s="2" t="s">
        <v>1128</v>
      </c>
      <c r="X2789" s="2" t="s">
        <v>113</v>
      </c>
      <c r="Y2789" s="2" t="s">
        <v>1129</v>
      </c>
      <c r="Z2789" s="2" t="s">
        <v>92</v>
      </c>
      <c r="AA2789" s="2" t="s">
        <v>90</v>
      </c>
      <c r="AB2789" s="2"/>
      <c r="AC2789" s="2" t="s">
        <v>114</v>
      </c>
      <c r="AD2789" s="2">
        <v>1</v>
      </c>
      <c r="AE2789" s="2" t="s">
        <v>212</v>
      </c>
      <c r="AF2789" s="2" t="s">
        <v>213</v>
      </c>
      <c r="AG2789" s="2" t="s">
        <v>103</v>
      </c>
      <c r="AH2789" s="2" t="s">
        <v>214</v>
      </c>
      <c r="AI2789" s="2" t="s">
        <v>215</v>
      </c>
      <c r="AJ2789" s="2" t="s">
        <v>179</v>
      </c>
      <c r="AK2789" s="2" t="s">
        <v>8</v>
      </c>
      <c r="AL2789" s="2" t="s">
        <v>8</v>
      </c>
      <c r="AM2789" s="2" t="s">
        <v>712</v>
      </c>
      <c r="AN2789" s="2"/>
      <c r="AO2789" s="22">
        <v>0</v>
      </c>
      <c r="AP2789" s="22">
        <v>0</v>
      </c>
      <c r="AQ2789" s="22">
        <v>0</v>
      </c>
      <c r="AR2789" s="22">
        <v>0</v>
      </c>
      <c r="AS2789" s="25">
        <v>23000</v>
      </c>
      <c r="AT2789" s="25">
        <v>0</v>
      </c>
      <c r="AU2789" s="25">
        <v>31617</v>
      </c>
      <c r="AV2789" s="25">
        <v>0</v>
      </c>
      <c r="AW2789" s="25">
        <v>23000</v>
      </c>
      <c r="AX2789" s="25">
        <v>31617</v>
      </c>
      <c r="AY2789" s="25">
        <v>8617</v>
      </c>
    </row>
    <row r="2790" spans="2:51" hidden="1">
      <c r="B2790" s="5" t="s">
        <v>18</v>
      </c>
      <c r="C2790" s="2" t="s">
        <v>99</v>
      </c>
      <c r="D2790" s="2"/>
      <c r="E2790" s="2"/>
      <c r="F2790" s="2"/>
      <c r="G2790" s="3">
        <v>46265</v>
      </c>
      <c r="H2790" s="2" t="s">
        <v>11486</v>
      </c>
      <c r="I2790" s="3">
        <v>46265</v>
      </c>
      <c r="J2790" s="2" t="s">
        <v>11487</v>
      </c>
      <c r="K2790" s="2"/>
      <c r="L2790" s="2"/>
      <c r="M2790" s="2" t="s">
        <v>90</v>
      </c>
      <c r="N2790" s="3"/>
      <c r="O2790" s="2"/>
      <c r="P2790" s="2"/>
      <c r="Q2790" s="2" t="s">
        <v>30</v>
      </c>
      <c r="R2790" s="2" t="s">
        <v>30</v>
      </c>
      <c r="S2790" s="2"/>
      <c r="T2790" s="3"/>
      <c r="U2790" s="2"/>
      <c r="V2790" s="2"/>
      <c r="W2790" s="2" t="s">
        <v>11488</v>
      </c>
      <c r="X2790" s="2" t="s">
        <v>91</v>
      </c>
      <c r="Y2790" s="2" t="s">
        <v>1113</v>
      </c>
      <c r="Z2790" s="2" t="s">
        <v>92</v>
      </c>
      <c r="AA2790" s="2" t="s">
        <v>90</v>
      </c>
      <c r="AB2790" s="2"/>
      <c r="AC2790" s="2" t="s">
        <v>114</v>
      </c>
      <c r="AD2790" s="2">
        <v>1</v>
      </c>
      <c r="AE2790" s="2" t="s">
        <v>212</v>
      </c>
      <c r="AF2790" s="2" t="s">
        <v>213</v>
      </c>
      <c r="AG2790" s="2" t="s">
        <v>103</v>
      </c>
      <c r="AH2790" s="2" t="s">
        <v>214</v>
      </c>
      <c r="AI2790" s="2" t="s">
        <v>215</v>
      </c>
      <c r="AJ2790" s="2" t="s">
        <v>179</v>
      </c>
      <c r="AK2790" s="2" t="s">
        <v>8</v>
      </c>
      <c r="AL2790" s="2" t="s">
        <v>8</v>
      </c>
      <c r="AM2790" s="2" t="s">
        <v>712</v>
      </c>
      <c r="AN2790" s="2"/>
      <c r="AO2790" s="22">
        <v>0</v>
      </c>
      <c r="AP2790" s="22">
        <v>0</v>
      </c>
      <c r="AQ2790" s="22">
        <v>0</v>
      </c>
      <c r="AR2790" s="22">
        <v>0</v>
      </c>
      <c r="AS2790" s="25">
        <v>22000</v>
      </c>
      <c r="AT2790" s="25">
        <v>0</v>
      </c>
      <c r="AU2790" s="25">
        <v>31617</v>
      </c>
      <c r="AV2790" s="25">
        <v>0</v>
      </c>
      <c r="AW2790" s="25">
        <v>22000</v>
      </c>
      <c r="AX2790" s="25">
        <v>31617</v>
      </c>
      <c r="AY2790" s="25">
        <v>9617</v>
      </c>
    </row>
    <row r="2791" spans="2:51" hidden="1">
      <c r="B2791" s="5" t="s">
        <v>18</v>
      </c>
      <c r="C2791" s="2" t="s">
        <v>99</v>
      </c>
      <c r="D2791" s="2"/>
      <c r="E2791" s="2"/>
      <c r="F2791" s="2"/>
      <c r="G2791" s="3">
        <v>46265</v>
      </c>
      <c r="H2791" s="2" t="s">
        <v>11489</v>
      </c>
      <c r="I2791" s="3">
        <v>46265</v>
      </c>
      <c r="J2791" s="2" t="s">
        <v>11490</v>
      </c>
      <c r="K2791" s="2"/>
      <c r="L2791" s="2"/>
      <c r="M2791" s="2" t="s">
        <v>90</v>
      </c>
      <c r="N2791" s="3"/>
      <c r="O2791" s="2"/>
      <c r="P2791" s="2"/>
      <c r="Q2791" s="2" t="s">
        <v>30</v>
      </c>
      <c r="R2791" s="2" t="s">
        <v>30</v>
      </c>
      <c r="S2791" s="2"/>
      <c r="T2791" s="3"/>
      <c r="U2791" s="2"/>
      <c r="V2791" s="2"/>
      <c r="W2791" s="2" t="s">
        <v>11491</v>
      </c>
      <c r="X2791" s="2" t="s">
        <v>113</v>
      </c>
      <c r="Y2791" s="2" t="s">
        <v>383</v>
      </c>
      <c r="Z2791" s="2" t="s">
        <v>92</v>
      </c>
      <c r="AA2791" s="2" t="s">
        <v>90</v>
      </c>
      <c r="AB2791" s="2"/>
      <c r="AC2791" s="2" t="s">
        <v>114</v>
      </c>
      <c r="AD2791" s="2">
        <v>1</v>
      </c>
      <c r="AE2791" s="2" t="s">
        <v>11492</v>
      </c>
      <c r="AF2791" s="2" t="s">
        <v>11493</v>
      </c>
      <c r="AG2791" s="2" t="s">
        <v>129</v>
      </c>
      <c r="AH2791" s="2" t="s">
        <v>150</v>
      </c>
      <c r="AI2791" s="2" t="s">
        <v>1378</v>
      </c>
      <c r="AJ2791" s="2" t="s">
        <v>179</v>
      </c>
      <c r="AK2791" s="2" t="s">
        <v>8</v>
      </c>
      <c r="AL2791" s="2" t="s">
        <v>8</v>
      </c>
      <c r="AM2791" s="2" t="s">
        <v>1060</v>
      </c>
      <c r="AN2791" s="2"/>
      <c r="AO2791" s="22">
        <v>0</v>
      </c>
      <c r="AP2791" s="22">
        <v>0</v>
      </c>
      <c r="AQ2791" s="22">
        <v>0</v>
      </c>
      <c r="AR2791" s="22">
        <v>0</v>
      </c>
      <c r="AS2791" s="25">
        <v>24000</v>
      </c>
      <c r="AT2791" s="25">
        <v>0</v>
      </c>
      <c r="AU2791" s="25">
        <v>30000</v>
      </c>
      <c r="AV2791" s="25">
        <v>0</v>
      </c>
      <c r="AW2791" s="25">
        <v>24000</v>
      </c>
      <c r="AX2791" s="25">
        <v>30000</v>
      </c>
      <c r="AY2791" s="25">
        <v>6000</v>
      </c>
    </row>
    <row r="2792" spans="2:51" hidden="1">
      <c r="B2792" s="5" t="s">
        <v>18</v>
      </c>
      <c r="C2792" s="2" t="s">
        <v>99</v>
      </c>
      <c r="D2792" s="2" t="s">
        <v>100</v>
      </c>
      <c r="E2792" s="2"/>
      <c r="F2792" s="2"/>
      <c r="G2792" s="3">
        <v>46265</v>
      </c>
      <c r="H2792" s="2" t="s">
        <v>11494</v>
      </c>
      <c r="I2792" s="3">
        <v>46265</v>
      </c>
      <c r="J2792" s="2" t="s">
        <v>11495</v>
      </c>
      <c r="K2792" s="2"/>
      <c r="L2792" s="2"/>
      <c r="M2792" s="2" t="s">
        <v>90</v>
      </c>
      <c r="N2792" s="3"/>
      <c r="O2792" s="2"/>
      <c r="P2792" s="2"/>
      <c r="Q2792" s="2" t="s">
        <v>30</v>
      </c>
      <c r="R2792" s="2" t="s">
        <v>30</v>
      </c>
      <c r="S2792" s="2"/>
      <c r="T2792" s="3"/>
      <c r="U2792" s="2"/>
      <c r="V2792" s="2"/>
      <c r="W2792" s="2" t="s">
        <v>9697</v>
      </c>
      <c r="X2792" s="2" t="s">
        <v>91</v>
      </c>
      <c r="Y2792" s="2" t="s">
        <v>9698</v>
      </c>
      <c r="Z2792" s="2" t="s">
        <v>92</v>
      </c>
      <c r="AA2792" s="2" t="s">
        <v>9699</v>
      </c>
      <c r="AB2792" s="2" t="s">
        <v>9700</v>
      </c>
      <c r="AC2792" s="2" t="s">
        <v>114</v>
      </c>
      <c r="AD2792" s="2">
        <v>1</v>
      </c>
      <c r="AE2792" s="2" t="s">
        <v>212</v>
      </c>
      <c r="AF2792" s="2" t="s">
        <v>213</v>
      </c>
      <c r="AG2792" s="2" t="s">
        <v>103</v>
      </c>
      <c r="AH2792" s="2" t="s">
        <v>214</v>
      </c>
      <c r="AI2792" s="2" t="s">
        <v>215</v>
      </c>
      <c r="AJ2792" s="2" t="s">
        <v>123</v>
      </c>
      <c r="AK2792" s="2" t="s">
        <v>13</v>
      </c>
      <c r="AL2792" s="2" t="s">
        <v>13</v>
      </c>
      <c r="AM2792" s="2" t="s">
        <v>11496</v>
      </c>
      <c r="AN2792" s="2" t="s">
        <v>11497</v>
      </c>
      <c r="AO2792" s="22">
        <v>0</v>
      </c>
      <c r="AP2792" s="22">
        <v>0</v>
      </c>
      <c r="AQ2792" s="22">
        <v>0</v>
      </c>
      <c r="AR2792" s="22">
        <v>0</v>
      </c>
      <c r="AS2792" s="25">
        <v>42250</v>
      </c>
      <c r="AT2792" s="25">
        <v>0</v>
      </c>
      <c r="AU2792" s="25">
        <v>40400</v>
      </c>
      <c r="AV2792" s="25">
        <v>0</v>
      </c>
      <c r="AW2792" s="25">
        <v>42250</v>
      </c>
      <c r="AX2792" s="25">
        <v>40400</v>
      </c>
      <c r="AY2792" s="25">
        <v>-1850</v>
      </c>
    </row>
    <row r="2793" spans="2:51" hidden="1">
      <c r="B2793" s="5" t="s">
        <v>18</v>
      </c>
      <c r="C2793" s="2" t="s">
        <v>99</v>
      </c>
      <c r="D2793" s="2"/>
      <c r="E2793" s="2"/>
      <c r="F2793" s="2"/>
      <c r="G2793" s="3">
        <v>46265</v>
      </c>
      <c r="H2793" s="2" t="s">
        <v>11498</v>
      </c>
      <c r="I2793" s="3">
        <v>46265</v>
      </c>
      <c r="J2793" s="2" t="s">
        <v>11499</v>
      </c>
      <c r="K2793" s="2"/>
      <c r="L2793" s="2"/>
      <c r="M2793" s="2" t="s">
        <v>90</v>
      </c>
      <c r="N2793" s="3"/>
      <c r="O2793" s="2"/>
      <c r="P2793" s="2"/>
      <c r="Q2793" s="2" t="s">
        <v>30</v>
      </c>
      <c r="R2793" s="2" t="s">
        <v>30</v>
      </c>
      <c r="S2793" s="2"/>
      <c r="T2793" s="3"/>
      <c r="U2793" s="2"/>
      <c r="V2793" s="2"/>
      <c r="W2793" s="2" t="s">
        <v>11500</v>
      </c>
      <c r="X2793" s="2" t="s">
        <v>91</v>
      </c>
      <c r="Y2793" s="2" t="s">
        <v>383</v>
      </c>
      <c r="Z2793" s="2" t="s">
        <v>92</v>
      </c>
      <c r="AA2793" s="2" t="s">
        <v>90</v>
      </c>
      <c r="AB2793" s="2"/>
      <c r="AC2793" s="2" t="s">
        <v>114</v>
      </c>
      <c r="AD2793" s="2">
        <v>1</v>
      </c>
      <c r="AE2793" s="2" t="s">
        <v>212</v>
      </c>
      <c r="AF2793" s="2" t="s">
        <v>213</v>
      </c>
      <c r="AG2793" s="2" t="s">
        <v>103</v>
      </c>
      <c r="AH2793" s="2" t="s">
        <v>214</v>
      </c>
      <c r="AI2793" s="2" t="s">
        <v>215</v>
      </c>
      <c r="AJ2793" s="2" t="s">
        <v>179</v>
      </c>
      <c r="AK2793" s="2" t="s">
        <v>8</v>
      </c>
      <c r="AL2793" s="2" t="s">
        <v>8</v>
      </c>
      <c r="AM2793" s="2" t="s">
        <v>11501</v>
      </c>
      <c r="AN2793" s="2"/>
      <c r="AO2793" s="22">
        <v>0</v>
      </c>
      <c r="AP2793" s="22">
        <v>0</v>
      </c>
      <c r="AQ2793" s="22">
        <v>0</v>
      </c>
      <c r="AR2793" s="22">
        <v>0</v>
      </c>
      <c r="AS2793" s="25">
        <v>20250</v>
      </c>
      <c r="AT2793" s="25">
        <v>0</v>
      </c>
      <c r="AU2793" s="25">
        <v>22500</v>
      </c>
      <c r="AV2793" s="25">
        <v>0</v>
      </c>
      <c r="AW2793" s="25">
        <v>20250</v>
      </c>
      <c r="AX2793" s="25">
        <v>22500</v>
      </c>
      <c r="AY2793" s="25">
        <v>2250</v>
      </c>
    </row>
    <row r="2794" spans="2:51" hidden="1">
      <c r="B2794" s="5" t="s">
        <v>18</v>
      </c>
      <c r="C2794" s="2" t="s">
        <v>99</v>
      </c>
      <c r="D2794" s="2" t="s">
        <v>100</v>
      </c>
      <c r="E2794" s="2"/>
      <c r="F2794" s="2"/>
      <c r="G2794" s="3">
        <v>46265</v>
      </c>
      <c r="H2794" s="2" t="s">
        <v>11502</v>
      </c>
      <c r="I2794" s="3">
        <v>46265</v>
      </c>
      <c r="J2794" s="2" t="s">
        <v>11503</v>
      </c>
      <c r="K2794" s="2"/>
      <c r="L2794" s="2"/>
      <c r="M2794" s="2" t="s">
        <v>90</v>
      </c>
      <c r="N2794" s="3"/>
      <c r="O2794" s="2" t="s">
        <v>8113</v>
      </c>
      <c r="P2794" s="2"/>
      <c r="Q2794" s="2" t="s">
        <v>32</v>
      </c>
      <c r="R2794" s="2" t="s">
        <v>32</v>
      </c>
      <c r="S2794" s="2"/>
      <c r="T2794" s="3">
        <v>46265</v>
      </c>
      <c r="U2794" s="2" t="s">
        <v>11504</v>
      </c>
      <c r="V2794" s="2"/>
      <c r="W2794" s="2" t="s">
        <v>5096</v>
      </c>
      <c r="X2794" s="2" t="s">
        <v>113</v>
      </c>
      <c r="Y2794" s="2" t="s">
        <v>5097</v>
      </c>
      <c r="Z2794" s="2" t="s">
        <v>92</v>
      </c>
      <c r="AA2794" s="2" t="s">
        <v>90</v>
      </c>
      <c r="AB2794" s="2"/>
      <c r="AC2794" s="2" t="s">
        <v>114</v>
      </c>
      <c r="AD2794" s="2">
        <v>1</v>
      </c>
      <c r="AE2794" s="2" t="s">
        <v>1273</v>
      </c>
      <c r="AF2794" s="2" t="s">
        <v>1274</v>
      </c>
      <c r="AG2794" s="2" t="s">
        <v>103</v>
      </c>
      <c r="AH2794" s="2" t="s">
        <v>214</v>
      </c>
      <c r="AI2794" s="2" t="s">
        <v>1275</v>
      </c>
      <c r="AJ2794" s="2" t="s">
        <v>254</v>
      </c>
      <c r="AK2794" s="2" t="s">
        <v>126</v>
      </c>
      <c r="AL2794" s="2" t="s">
        <v>126</v>
      </c>
      <c r="AM2794" s="2" t="s">
        <v>314</v>
      </c>
      <c r="AN2794" s="2"/>
      <c r="AO2794" s="22">
        <v>0</v>
      </c>
      <c r="AP2794" s="22">
        <v>0</v>
      </c>
      <c r="AQ2794" s="22">
        <v>0</v>
      </c>
      <c r="AR2794" s="22">
        <v>0</v>
      </c>
      <c r="AS2794" s="25">
        <v>14000</v>
      </c>
      <c r="AT2794" s="25">
        <v>0</v>
      </c>
      <c r="AU2794" s="25">
        <v>20237</v>
      </c>
      <c r="AV2794" s="25">
        <v>0</v>
      </c>
      <c r="AW2794" s="25">
        <v>14000</v>
      </c>
      <c r="AX2794" s="25">
        <v>20237</v>
      </c>
      <c r="AY2794" s="25">
        <v>6237</v>
      </c>
    </row>
    <row r="2795" spans="2:51" hidden="1">
      <c r="B2795" s="5" t="s">
        <v>18</v>
      </c>
      <c r="C2795" s="2" t="s">
        <v>99</v>
      </c>
      <c r="D2795" s="2"/>
      <c r="E2795" s="2"/>
      <c r="F2795" s="2"/>
      <c r="G2795" s="3">
        <v>46265</v>
      </c>
      <c r="H2795" s="2" t="s">
        <v>11505</v>
      </c>
      <c r="I2795" s="3">
        <v>46265</v>
      </c>
      <c r="J2795" s="2" t="s">
        <v>11506</v>
      </c>
      <c r="K2795" s="2"/>
      <c r="L2795" s="2"/>
      <c r="M2795" s="2" t="s">
        <v>90</v>
      </c>
      <c r="N2795" s="3"/>
      <c r="O2795" s="2" t="s">
        <v>11507</v>
      </c>
      <c r="P2795" s="2"/>
      <c r="Q2795" s="2" t="s">
        <v>32</v>
      </c>
      <c r="R2795" s="2" t="s">
        <v>32</v>
      </c>
      <c r="S2795" s="2"/>
      <c r="T2795" s="3">
        <v>46265</v>
      </c>
      <c r="U2795" s="2" t="s">
        <v>11508</v>
      </c>
      <c r="V2795" s="2"/>
      <c r="W2795" s="2" t="s">
        <v>1326</v>
      </c>
      <c r="X2795" s="2" t="s">
        <v>91</v>
      </c>
      <c r="Y2795" s="2" t="s">
        <v>1170</v>
      </c>
      <c r="Z2795" s="2" t="s">
        <v>92</v>
      </c>
      <c r="AA2795" s="2" t="s">
        <v>1126</v>
      </c>
      <c r="AB2795" s="2" t="s">
        <v>1127</v>
      </c>
      <c r="AC2795" s="2" t="s">
        <v>114</v>
      </c>
      <c r="AD2795" s="2">
        <v>1</v>
      </c>
      <c r="AE2795" s="2" t="s">
        <v>1273</v>
      </c>
      <c r="AF2795" s="2" t="s">
        <v>1274</v>
      </c>
      <c r="AG2795" s="2" t="s">
        <v>103</v>
      </c>
      <c r="AH2795" s="2" t="s">
        <v>214</v>
      </c>
      <c r="AI2795" s="2" t="s">
        <v>1275</v>
      </c>
      <c r="AJ2795" s="2" t="s">
        <v>232</v>
      </c>
      <c r="AK2795" s="2" t="s">
        <v>5</v>
      </c>
      <c r="AL2795" s="2" t="s">
        <v>5</v>
      </c>
      <c r="AM2795" s="2" t="s">
        <v>178</v>
      </c>
      <c r="AN2795" s="2"/>
      <c r="AO2795" s="22">
        <v>0</v>
      </c>
      <c r="AP2795" s="22">
        <v>0</v>
      </c>
      <c r="AQ2795" s="22">
        <v>0</v>
      </c>
      <c r="AR2795" s="22">
        <v>0</v>
      </c>
      <c r="AS2795" s="25">
        <v>36000</v>
      </c>
      <c r="AT2795" s="25">
        <v>0</v>
      </c>
      <c r="AU2795" s="25">
        <v>49976</v>
      </c>
      <c r="AV2795" s="25">
        <v>0</v>
      </c>
      <c r="AW2795" s="25">
        <v>36000</v>
      </c>
      <c r="AX2795" s="25">
        <v>49976</v>
      </c>
      <c r="AY2795" s="25">
        <v>13976</v>
      </c>
    </row>
    <row r="2796" spans="2:51" hidden="1">
      <c r="B2796" s="5" t="s">
        <v>18</v>
      </c>
      <c r="C2796" s="2" t="s">
        <v>99</v>
      </c>
      <c r="D2796" s="2"/>
      <c r="E2796" s="2"/>
      <c r="F2796" s="2"/>
      <c r="G2796" s="3">
        <v>46265</v>
      </c>
      <c r="H2796" s="2" t="s">
        <v>11509</v>
      </c>
      <c r="I2796" s="3">
        <v>46265</v>
      </c>
      <c r="J2796" s="2" t="s">
        <v>11510</v>
      </c>
      <c r="K2796" s="2"/>
      <c r="L2796" s="2"/>
      <c r="M2796" s="2" t="s">
        <v>90</v>
      </c>
      <c r="N2796" s="3"/>
      <c r="O2796" s="2" t="s">
        <v>11511</v>
      </c>
      <c r="P2796" s="2"/>
      <c r="Q2796" s="2" t="s">
        <v>32</v>
      </c>
      <c r="R2796" s="2" t="s">
        <v>32</v>
      </c>
      <c r="S2796" s="2"/>
      <c r="T2796" s="3">
        <v>46265</v>
      </c>
      <c r="U2796" s="2" t="s">
        <v>11512</v>
      </c>
      <c r="V2796" s="2"/>
      <c r="W2796" s="2" t="s">
        <v>1218</v>
      </c>
      <c r="X2796" s="2" t="s">
        <v>91</v>
      </c>
      <c r="Y2796" s="2" t="s">
        <v>960</v>
      </c>
      <c r="Z2796" s="2" t="s">
        <v>92</v>
      </c>
      <c r="AA2796" s="2" t="s">
        <v>90</v>
      </c>
      <c r="AB2796" s="2"/>
      <c r="AC2796" s="2" t="s">
        <v>114</v>
      </c>
      <c r="AD2796" s="2">
        <v>1</v>
      </c>
      <c r="AE2796" s="2" t="s">
        <v>1273</v>
      </c>
      <c r="AF2796" s="2" t="s">
        <v>1274</v>
      </c>
      <c r="AG2796" s="2" t="s">
        <v>103</v>
      </c>
      <c r="AH2796" s="2" t="s">
        <v>214</v>
      </c>
      <c r="AI2796" s="2" t="s">
        <v>1275</v>
      </c>
      <c r="AJ2796" s="2" t="s">
        <v>179</v>
      </c>
      <c r="AK2796" s="2" t="s">
        <v>8</v>
      </c>
      <c r="AL2796" s="2" t="s">
        <v>8</v>
      </c>
      <c r="AM2796" s="2" t="s">
        <v>180</v>
      </c>
      <c r="AN2796" s="2"/>
      <c r="AO2796" s="22">
        <v>0</v>
      </c>
      <c r="AP2796" s="22">
        <v>0</v>
      </c>
      <c r="AQ2796" s="22">
        <v>0</v>
      </c>
      <c r="AR2796" s="22">
        <v>0</v>
      </c>
      <c r="AS2796" s="25">
        <v>20000</v>
      </c>
      <c r="AT2796" s="25">
        <v>0</v>
      </c>
      <c r="AU2796" s="25">
        <v>26884</v>
      </c>
      <c r="AV2796" s="25">
        <v>0</v>
      </c>
      <c r="AW2796" s="25">
        <v>20000</v>
      </c>
      <c r="AX2796" s="25">
        <v>26884</v>
      </c>
      <c r="AY2796" s="25">
        <v>6884</v>
      </c>
    </row>
    <row r="2797" spans="2:51" hidden="1">
      <c r="B2797" s="5" t="s">
        <v>18</v>
      </c>
      <c r="C2797" s="2" t="s">
        <v>99</v>
      </c>
      <c r="D2797" s="2"/>
      <c r="E2797" s="2" t="s">
        <v>2806</v>
      </c>
      <c r="F2797" s="2"/>
      <c r="G2797" s="3">
        <v>46265</v>
      </c>
      <c r="H2797" s="2" t="s">
        <v>11513</v>
      </c>
      <c r="I2797" s="3">
        <v>46265</v>
      </c>
      <c r="J2797" s="2" t="s">
        <v>11514</v>
      </c>
      <c r="K2797" s="2"/>
      <c r="L2797" s="2"/>
      <c r="M2797" s="2" t="s">
        <v>90</v>
      </c>
      <c r="N2797" s="3"/>
      <c r="O2797" s="2" t="s">
        <v>11515</v>
      </c>
      <c r="P2797" s="2"/>
      <c r="Q2797" s="2" t="s">
        <v>24</v>
      </c>
      <c r="R2797" s="2" t="s">
        <v>24</v>
      </c>
      <c r="S2797" s="2"/>
      <c r="T2797" s="3"/>
      <c r="U2797" s="2"/>
      <c r="V2797" s="2"/>
      <c r="W2797" s="2" t="s">
        <v>491</v>
      </c>
      <c r="X2797" s="2" t="s">
        <v>118</v>
      </c>
      <c r="Y2797" s="2" t="s">
        <v>519</v>
      </c>
      <c r="Z2797" s="2" t="s">
        <v>92</v>
      </c>
      <c r="AA2797" s="2" t="s">
        <v>90</v>
      </c>
      <c r="AB2797" s="2"/>
      <c r="AC2797" s="2" t="s">
        <v>114</v>
      </c>
      <c r="AD2797" s="2">
        <v>1</v>
      </c>
      <c r="AE2797" s="2" t="s">
        <v>105</v>
      </c>
      <c r="AF2797" s="2" t="s">
        <v>484</v>
      </c>
      <c r="AG2797" s="2" t="s">
        <v>103</v>
      </c>
      <c r="AH2797" s="2" t="s">
        <v>106</v>
      </c>
      <c r="AI2797" s="2" t="s">
        <v>119</v>
      </c>
      <c r="AJ2797" s="2" t="s">
        <v>808</v>
      </c>
      <c r="AK2797" s="2" t="s">
        <v>809</v>
      </c>
      <c r="AL2797" s="2" t="s">
        <v>129</v>
      </c>
      <c r="AM2797" s="2" t="s">
        <v>150</v>
      </c>
      <c r="AN2797" s="2"/>
      <c r="AO2797" s="22">
        <v>0</v>
      </c>
      <c r="AP2797" s="22">
        <v>0</v>
      </c>
      <c r="AQ2797" s="22">
        <v>0</v>
      </c>
      <c r="AR2797" s="22">
        <v>0</v>
      </c>
      <c r="AS2797" s="25">
        <v>40200</v>
      </c>
      <c r="AT2797" s="25">
        <v>0</v>
      </c>
      <c r="AU2797" s="25">
        <v>43649</v>
      </c>
      <c r="AV2797" s="25">
        <v>0</v>
      </c>
      <c r="AW2797" s="25">
        <v>40200</v>
      </c>
      <c r="AX2797" s="25">
        <v>43649</v>
      </c>
      <c r="AY2797" s="25">
        <v>3449</v>
      </c>
    </row>
    <row r="2798" spans="2:51" hidden="1">
      <c r="B2798" s="5" t="s">
        <v>18</v>
      </c>
      <c r="C2798" s="2" t="s">
        <v>99</v>
      </c>
      <c r="D2798" s="2"/>
      <c r="E2798" s="2" t="s">
        <v>2806</v>
      </c>
      <c r="F2798" s="2"/>
      <c r="G2798" s="3">
        <v>46265</v>
      </c>
      <c r="H2798" s="2" t="s">
        <v>11516</v>
      </c>
      <c r="I2798" s="3">
        <v>46265</v>
      </c>
      <c r="J2798" s="2" t="s">
        <v>11517</v>
      </c>
      <c r="K2798" s="2"/>
      <c r="L2798" s="2"/>
      <c r="M2798" s="2" t="s">
        <v>90</v>
      </c>
      <c r="N2798" s="3"/>
      <c r="O2798" s="2" t="s">
        <v>11518</v>
      </c>
      <c r="P2798" s="2"/>
      <c r="Q2798" s="2" t="s">
        <v>24</v>
      </c>
      <c r="R2798" s="2" t="s">
        <v>24</v>
      </c>
      <c r="S2798" s="2"/>
      <c r="T2798" s="3"/>
      <c r="U2798" s="2"/>
      <c r="V2798" s="2"/>
      <c r="W2798" s="2" t="s">
        <v>7646</v>
      </c>
      <c r="X2798" s="2" t="s">
        <v>1178</v>
      </c>
      <c r="Y2798" s="2" t="s">
        <v>519</v>
      </c>
      <c r="Z2798" s="2" t="s">
        <v>92</v>
      </c>
      <c r="AA2798" s="2" t="s">
        <v>90</v>
      </c>
      <c r="AB2798" s="2"/>
      <c r="AC2798" s="2" t="s">
        <v>93</v>
      </c>
      <c r="AD2798" s="2">
        <v>1</v>
      </c>
      <c r="AE2798" s="2" t="s">
        <v>105</v>
      </c>
      <c r="AF2798" s="2" t="s">
        <v>484</v>
      </c>
      <c r="AG2798" s="2" t="s">
        <v>103</v>
      </c>
      <c r="AH2798" s="2" t="s">
        <v>106</v>
      </c>
      <c r="AI2798" s="2" t="s">
        <v>119</v>
      </c>
      <c r="AJ2798" s="2" t="s">
        <v>120</v>
      </c>
      <c r="AK2798" s="2" t="s">
        <v>121</v>
      </c>
      <c r="AL2798" s="2" t="s">
        <v>103</v>
      </c>
      <c r="AM2798" s="2" t="s">
        <v>122</v>
      </c>
      <c r="AN2798" s="2"/>
      <c r="AO2798" s="22">
        <v>0</v>
      </c>
      <c r="AP2798" s="22">
        <v>0</v>
      </c>
      <c r="AQ2798" s="22">
        <v>0</v>
      </c>
      <c r="AR2798" s="22">
        <v>0</v>
      </c>
      <c r="AS2798" s="25">
        <v>15500</v>
      </c>
      <c r="AT2798" s="25">
        <v>0</v>
      </c>
      <c r="AU2798" s="25">
        <v>16776</v>
      </c>
      <c r="AV2798" s="25">
        <v>0</v>
      </c>
      <c r="AW2798" s="25">
        <v>15500</v>
      </c>
      <c r="AX2798" s="25">
        <v>16776</v>
      </c>
      <c r="AY2798" s="25">
        <v>1276</v>
      </c>
    </row>
    <row r="2799" spans="2:51" hidden="1">
      <c r="B2799" s="5" t="s">
        <v>18</v>
      </c>
      <c r="C2799" s="2" t="s">
        <v>99</v>
      </c>
      <c r="D2799" s="2"/>
      <c r="E2799" s="2" t="s">
        <v>1455</v>
      </c>
      <c r="F2799" s="2"/>
      <c r="G2799" s="3">
        <v>46265</v>
      </c>
      <c r="H2799" s="2" t="s">
        <v>11519</v>
      </c>
      <c r="I2799" s="3">
        <v>46265</v>
      </c>
      <c r="J2799" s="2" t="s">
        <v>11520</v>
      </c>
      <c r="K2799" s="2"/>
      <c r="L2799" s="2"/>
      <c r="M2799" s="2" t="s">
        <v>90</v>
      </c>
      <c r="N2799" s="3"/>
      <c r="O2799" s="2" t="s">
        <v>11521</v>
      </c>
      <c r="P2799" s="2"/>
      <c r="Q2799" s="2" t="s">
        <v>24</v>
      </c>
      <c r="R2799" s="2" t="s">
        <v>24</v>
      </c>
      <c r="S2799" s="2"/>
      <c r="T2799" s="3"/>
      <c r="U2799" s="2"/>
      <c r="V2799" s="2"/>
      <c r="W2799" s="2" t="s">
        <v>598</v>
      </c>
      <c r="X2799" s="2" t="s">
        <v>91</v>
      </c>
      <c r="Y2799" s="2" t="s">
        <v>519</v>
      </c>
      <c r="Z2799" s="2" t="s">
        <v>92</v>
      </c>
      <c r="AA2799" s="2" t="s">
        <v>90</v>
      </c>
      <c r="AB2799" s="2"/>
      <c r="AC2799" s="2" t="s">
        <v>93</v>
      </c>
      <c r="AD2799" s="2">
        <v>1</v>
      </c>
      <c r="AE2799" s="2" t="s">
        <v>105</v>
      </c>
      <c r="AF2799" s="2" t="s">
        <v>484</v>
      </c>
      <c r="AG2799" s="2" t="s">
        <v>103</v>
      </c>
      <c r="AH2799" s="2" t="s">
        <v>106</v>
      </c>
      <c r="AI2799" s="2" t="s">
        <v>119</v>
      </c>
      <c r="AJ2799" s="2" t="s">
        <v>120</v>
      </c>
      <c r="AK2799" s="2" t="s">
        <v>121</v>
      </c>
      <c r="AL2799" s="2" t="s">
        <v>103</v>
      </c>
      <c r="AM2799" s="2" t="s">
        <v>122</v>
      </c>
      <c r="AN2799" s="2"/>
      <c r="AO2799" s="22">
        <v>0</v>
      </c>
      <c r="AP2799" s="22">
        <v>0</v>
      </c>
      <c r="AQ2799" s="22">
        <v>0</v>
      </c>
      <c r="AR2799" s="22">
        <v>0</v>
      </c>
      <c r="AS2799" s="25">
        <v>15500</v>
      </c>
      <c r="AT2799" s="25">
        <v>0</v>
      </c>
      <c r="AU2799" s="25">
        <v>16776</v>
      </c>
      <c r="AV2799" s="25">
        <v>0</v>
      </c>
      <c r="AW2799" s="25">
        <v>15500</v>
      </c>
      <c r="AX2799" s="25">
        <v>16776</v>
      </c>
      <c r="AY2799" s="25">
        <v>1276</v>
      </c>
    </row>
    <row r="2800" spans="2:51" hidden="1">
      <c r="B2800" s="5" t="s">
        <v>20</v>
      </c>
      <c r="C2800" s="2" t="s">
        <v>144</v>
      </c>
      <c r="D2800" s="2"/>
      <c r="E2800" s="2"/>
      <c r="F2800" s="2"/>
      <c r="G2800" s="3">
        <v>46265</v>
      </c>
      <c r="H2800" s="2" t="s">
        <v>11522</v>
      </c>
      <c r="I2800" s="3">
        <v>46265</v>
      </c>
      <c r="J2800" s="2" t="s">
        <v>11523</v>
      </c>
      <c r="K2800" s="2"/>
      <c r="L2800" s="2"/>
      <c r="M2800" s="2" t="s">
        <v>90</v>
      </c>
      <c r="N2800" s="3"/>
      <c r="O2800" s="2"/>
      <c r="P2800" s="2"/>
      <c r="Q2800" s="2" t="s">
        <v>883</v>
      </c>
      <c r="R2800" s="2" t="s">
        <v>883</v>
      </c>
      <c r="S2800" s="2" t="s">
        <v>883</v>
      </c>
      <c r="T2800" s="3">
        <v>46265</v>
      </c>
      <c r="U2800" s="2" t="s">
        <v>11524</v>
      </c>
      <c r="V2800" s="2" t="s">
        <v>1394</v>
      </c>
      <c r="W2800" s="2" t="s">
        <v>11525</v>
      </c>
      <c r="X2800" s="2" t="s">
        <v>11526</v>
      </c>
      <c r="Y2800" s="2" t="s">
        <v>848</v>
      </c>
      <c r="Z2800" s="2" t="s">
        <v>92</v>
      </c>
      <c r="AA2800" s="2" t="s">
        <v>90</v>
      </c>
      <c r="AB2800" s="2"/>
      <c r="AC2800" s="2" t="s">
        <v>114</v>
      </c>
      <c r="AD2800" s="2">
        <v>1</v>
      </c>
      <c r="AE2800" s="2" t="s">
        <v>115</v>
      </c>
      <c r="AF2800" s="2" t="s">
        <v>116</v>
      </c>
      <c r="AG2800" s="2" t="s">
        <v>116</v>
      </c>
      <c r="AH2800" s="2" t="s">
        <v>117</v>
      </c>
      <c r="AI2800" s="2"/>
      <c r="AJ2800" s="2" t="s">
        <v>254</v>
      </c>
      <c r="AK2800" s="2" t="s">
        <v>126</v>
      </c>
      <c r="AL2800" s="2" t="s">
        <v>126</v>
      </c>
      <c r="AM2800" s="2" t="s">
        <v>314</v>
      </c>
      <c r="AN2800" s="2"/>
      <c r="AO2800" s="22">
        <v>0</v>
      </c>
      <c r="AP2800" s="22">
        <v>0</v>
      </c>
      <c r="AQ2800" s="22">
        <v>0</v>
      </c>
      <c r="AR2800" s="22">
        <v>0</v>
      </c>
      <c r="AS2800" s="25">
        <v>65000</v>
      </c>
      <c r="AT2800" s="25">
        <v>0</v>
      </c>
      <c r="AU2800" s="25">
        <v>76926</v>
      </c>
      <c r="AV2800" s="25">
        <v>0</v>
      </c>
      <c r="AW2800" s="25">
        <v>65000</v>
      </c>
      <c r="AX2800" s="25">
        <v>76926</v>
      </c>
      <c r="AY2800" s="25">
        <v>11926</v>
      </c>
    </row>
    <row r="2801" spans="2:51" hidden="1">
      <c r="B2801" s="5" t="s">
        <v>20</v>
      </c>
      <c r="C2801" s="2" t="s">
        <v>144</v>
      </c>
      <c r="D2801" s="2"/>
      <c r="E2801" s="2"/>
      <c r="F2801" s="2"/>
      <c r="G2801" s="3">
        <v>46265</v>
      </c>
      <c r="H2801" s="2" t="s">
        <v>11527</v>
      </c>
      <c r="I2801" s="3">
        <v>46265</v>
      </c>
      <c r="J2801" s="2" t="s">
        <v>11528</v>
      </c>
      <c r="K2801" s="2"/>
      <c r="L2801" s="2"/>
      <c r="M2801" s="2" t="s">
        <v>90</v>
      </c>
      <c r="N2801" s="3"/>
      <c r="O2801" s="2"/>
      <c r="P2801" s="2"/>
      <c r="Q2801" s="2" t="s">
        <v>33</v>
      </c>
      <c r="R2801" s="2" t="s">
        <v>33</v>
      </c>
      <c r="S2801" s="2" t="s">
        <v>33</v>
      </c>
      <c r="T2801" s="3">
        <v>46265</v>
      </c>
      <c r="U2801" s="2" t="s">
        <v>11529</v>
      </c>
      <c r="V2801" s="2" t="s">
        <v>11530</v>
      </c>
      <c r="W2801" s="2" t="s">
        <v>1003</v>
      </c>
      <c r="X2801" s="2" t="s">
        <v>113</v>
      </c>
      <c r="Y2801" s="2" t="s">
        <v>814</v>
      </c>
      <c r="Z2801" s="2" t="s">
        <v>92</v>
      </c>
      <c r="AA2801" s="2" t="s">
        <v>90</v>
      </c>
      <c r="AB2801" s="2"/>
      <c r="AC2801" s="2" t="s">
        <v>93</v>
      </c>
      <c r="AD2801" s="2">
        <v>1</v>
      </c>
      <c r="AE2801" s="2" t="s">
        <v>4885</v>
      </c>
      <c r="AF2801" s="2" t="s">
        <v>4885</v>
      </c>
      <c r="AG2801" s="2" t="s">
        <v>103</v>
      </c>
      <c r="AH2801" s="2" t="s">
        <v>122</v>
      </c>
      <c r="AI2801" s="2"/>
      <c r="AJ2801" s="2" t="s">
        <v>325</v>
      </c>
      <c r="AK2801" s="2" t="s">
        <v>325</v>
      </c>
      <c r="AL2801" s="2" t="s">
        <v>103</v>
      </c>
      <c r="AM2801" s="2" t="s">
        <v>148</v>
      </c>
      <c r="AN2801" s="2"/>
      <c r="AO2801" s="22">
        <v>0</v>
      </c>
      <c r="AP2801" s="22">
        <v>0</v>
      </c>
      <c r="AQ2801" s="22">
        <v>0</v>
      </c>
      <c r="AR2801" s="22">
        <v>0</v>
      </c>
      <c r="AS2801" s="25">
        <v>14000</v>
      </c>
      <c r="AT2801" s="25">
        <v>0</v>
      </c>
      <c r="AU2801" s="25">
        <v>29693</v>
      </c>
      <c r="AV2801" s="25">
        <v>0</v>
      </c>
      <c r="AW2801" s="25">
        <v>14000</v>
      </c>
      <c r="AX2801" s="25">
        <v>29693</v>
      </c>
      <c r="AY2801" s="25">
        <v>15693</v>
      </c>
    </row>
    <row r="2802" spans="2:51" hidden="1">
      <c r="B2802" s="5" t="s">
        <v>20</v>
      </c>
      <c r="C2802" s="2" t="s">
        <v>144</v>
      </c>
      <c r="D2802" s="2"/>
      <c r="E2802" s="2"/>
      <c r="F2802" s="2"/>
      <c r="G2802" s="3">
        <v>46265</v>
      </c>
      <c r="H2802" s="2" t="s">
        <v>11531</v>
      </c>
      <c r="I2802" s="3">
        <v>46265</v>
      </c>
      <c r="J2802" s="2" t="s">
        <v>11532</v>
      </c>
      <c r="K2802" s="2"/>
      <c r="L2802" s="2"/>
      <c r="M2802" s="2" t="s">
        <v>90</v>
      </c>
      <c r="N2802" s="3"/>
      <c r="O2802" s="2"/>
      <c r="P2802" s="2"/>
      <c r="Q2802" s="2" t="s">
        <v>33</v>
      </c>
      <c r="R2802" s="2" t="s">
        <v>33</v>
      </c>
      <c r="S2802" s="2" t="s">
        <v>33</v>
      </c>
      <c r="T2802" s="3">
        <v>46265</v>
      </c>
      <c r="U2802" s="2" t="s">
        <v>11533</v>
      </c>
      <c r="V2802" s="2" t="s">
        <v>11534</v>
      </c>
      <c r="W2802" s="2" t="s">
        <v>1003</v>
      </c>
      <c r="X2802" s="2" t="s">
        <v>113</v>
      </c>
      <c r="Y2802" s="2" t="s">
        <v>814</v>
      </c>
      <c r="Z2802" s="2" t="s">
        <v>92</v>
      </c>
      <c r="AA2802" s="2" t="s">
        <v>90</v>
      </c>
      <c r="AB2802" s="2"/>
      <c r="AC2802" s="2" t="s">
        <v>114</v>
      </c>
      <c r="AD2802" s="2">
        <v>1</v>
      </c>
      <c r="AE2802" s="2" t="s">
        <v>4885</v>
      </c>
      <c r="AF2802" s="2" t="s">
        <v>4885</v>
      </c>
      <c r="AG2802" s="2" t="s">
        <v>103</v>
      </c>
      <c r="AH2802" s="2" t="s">
        <v>122</v>
      </c>
      <c r="AI2802" s="2"/>
      <c r="AJ2802" s="2" t="s">
        <v>231</v>
      </c>
      <c r="AK2802" s="2" t="s">
        <v>207</v>
      </c>
      <c r="AL2802" s="2" t="s">
        <v>207</v>
      </c>
      <c r="AM2802" s="2" t="s">
        <v>178</v>
      </c>
      <c r="AN2802" s="2"/>
      <c r="AO2802" s="22">
        <v>0</v>
      </c>
      <c r="AP2802" s="22">
        <v>0</v>
      </c>
      <c r="AQ2802" s="22">
        <v>0</v>
      </c>
      <c r="AR2802" s="22">
        <v>0</v>
      </c>
      <c r="AS2802" s="25">
        <v>26000</v>
      </c>
      <c r="AT2802" s="25">
        <v>0</v>
      </c>
      <c r="AU2802" s="25">
        <v>39803</v>
      </c>
      <c r="AV2802" s="25">
        <v>0</v>
      </c>
      <c r="AW2802" s="25">
        <v>26000</v>
      </c>
      <c r="AX2802" s="25">
        <v>39803</v>
      </c>
      <c r="AY2802" s="25">
        <v>13803</v>
      </c>
    </row>
    <row r="2803" spans="2:51" hidden="1">
      <c r="B2803" s="5" t="s">
        <v>20</v>
      </c>
      <c r="C2803" s="2" t="s">
        <v>144</v>
      </c>
      <c r="D2803" s="2"/>
      <c r="E2803" s="2"/>
      <c r="F2803" s="2"/>
      <c r="G2803" s="3">
        <v>46265</v>
      </c>
      <c r="H2803" s="2" t="s">
        <v>11535</v>
      </c>
      <c r="I2803" s="3">
        <v>46265</v>
      </c>
      <c r="J2803" s="2" t="s">
        <v>11536</v>
      </c>
      <c r="K2803" s="2"/>
      <c r="L2803" s="2"/>
      <c r="M2803" s="2" t="s">
        <v>90</v>
      </c>
      <c r="N2803" s="3"/>
      <c r="O2803" s="2"/>
      <c r="P2803" s="2"/>
      <c r="Q2803" s="2" t="s">
        <v>28</v>
      </c>
      <c r="R2803" s="2" t="s">
        <v>28</v>
      </c>
      <c r="S2803" s="2" t="s">
        <v>28</v>
      </c>
      <c r="T2803" s="3">
        <v>46265</v>
      </c>
      <c r="U2803" s="2" t="s">
        <v>11537</v>
      </c>
      <c r="V2803" s="2" t="s">
        <v>11538</v>
      </c>
      <c r="W2803" s="2" t="s">
        <v>1074</v>
      </c>
      <c r="X2803" s="2" t="s">
        <v>113</v>
      </c>
      <c r="Y2803" s="2" t="s">
        <v>943</v>
      </c>
      <c r="Z2803" s="2" t="s">
        <v>92</v>
      </c>
      <c r="AA2803" s="2" t="s">
        <v>90</v>
      </c>
      <c r="AB2803" s="2"/>
      <c r="AC2803" s="2" t="s">
        <v>114</v>
      </c>
      <c r="AD2803" s="2">
        <v>1</v>
      </c>
      <c r="AE2803" s="2" t="s">
        <v>403</v>
      </c>
      <c r="AF2803" s="2" t="s">
        <v>403</v>
      </c>
      <c r="AG2803" s="2" t="s">
        <v>103</v>
      </c>
      <c r="AH2803" s="2" t="s">
        <v>7</v>
      </c>
      <c r="AI2803" s="2"/>
      <c r="AJ2803" s="2" t="s">
        <v>266</v>
      </c>
      <c r="AK2803" s="2" t="s">
        <v>267</v>
      </c>
      <c r="AL2803" s="2" t="s">
        <v>126</v>
      </c>
      <c r="AM2803" s="2" t="s">
        <v>132</v>
      </c>
      <c r="AN2803" s="2" t="s">
        <v>374</v>
      </c>
      <c r="AO2803" s="22">
        <v>0</v>
      </c>
      <c r="AP2803" s="22">
        <v>0</v>
      </c>
      <c r="AQ2803" s="22">
        <v>0</v>
      </c>
      <c r="AR2803" s="22">
        <v>0</v>
      </c>
      <c r="AS2803" s="25">
        <v>3133</v>
      </c>
      <c r="AT2803" s="25">
        <v>0</v>
      </c>
      <c r="AU2803" s="25">
        <v>3511</v>
      </c>
      <c r="AV2803" s="25">
        <v>0</v>
      </c>
      <c r="AW2803" s="25">
        <v>3133</v>
      </c>
      <c r="AX2803" s="25">
        <v>3511</v>
      </c>
      <c r="AY2803" s="25">
        <v>378</v>
      </c>
    </row>
    <row r="2804" spans="2:51" hidden="1">
      <c r="B2804" s="5" t="s">
        <v>20</v>
      </c>
      <c r="C2804" s="2" t="s">
        <v>144</v>
      </c>
      <c r="D2804" s="2"/>
      <c r="E2804" s="2"/>
      <c r="F2804" s="2"/>
      <c r="G2804" s="3">
        <v>46265</v>
      </c>
      <c r="H2804" s="2" t="s">
        <v>11539</v>
      </c>
      <c r="I2804" s="3">
        <v>46265</v>
      </c>
      <c r="J2804" s="2" t="s">
        <v>11540</v>
      </c>
      <c r="K2804" s="2"/>
      <c r="L2804" s="2"/>
      <c r="M2804" s="2" t="s">
        <v>90</v>
      </c>
      <c r="N2804" s="3"/>
      <c r="O2804" s="2"/>
      <c r="P2804" s="2"/>
      <c r="Q2804" s="2" t="s">
        <v>31</v>
      </c>
      <c r="R2804" s="2" t="s">
        <v>31</v>
      </c>
      <c r="S2804" s="2" t="s">
        <v>31</v>
      </c>
      <c r="T2804" s="3">
        <v>46265</v>
      </c>
      <c r="U2804" s="2" t="s">
        <v>11541</v>
      </c>
      <c r="V2804" s="2" t="s">
        <v>11542</v>
      </c>
      <c r="W2804" s="2" t="s">
        <v>1393</v>
      </c>
      <c r="X2804" s="2" t="s">
        <v>113</v>
      </c>
      <c r="Y2804" s="2" t="s">
        <v>784</v>
      </c>
      <c r="Z2804" s="2" t="s">
        <v>92</v>
      </c>
      <c r="AA2804" s="2" t="s">
        <v>90</v>
      </c>
      <c r="AB2804" s="2"/>
      <c r="AC2804" s="2" t="s">
        <v>93</v>
      </c>
      <c r="AD2804" s="2">
        <v>1</v>
      </c>
      <c r="AE2804" s="2" t="s">
        <v>222</v>
      </c>
      <c r="AF2804" s="2" t="s">
        <v>222</v>
      </c>
      <c r="AG2804" s="2" t="s">
        <v>129</v>
      </c>
      <c r="AH2804" s="2" t="s">
        <v>223</v>
      </c>
      <c r="AI2804" s="2" t="s">
        <v>887</v>
      </c>
      <c r="AJ2804" s="2" t="s">
        <v>909</v>
      </c>
      <c r="AK2804" s="2" t="s">
        <v>909</v>
      </c>
      <c r="AL2804" s="2" t="s">
        <v>129</v>
      </c>
      <c r="AM2804" s="2" t="s">
        <v>150</v>
      </c>
      <c r="AN2804" s="2"/>
      <c r="AO2804" s="22">
        <v>0</v>
      </c>
      <c r="AP2804" s="22">
        <v>0</v>
      </c>
      <c r="AQ2804" s="22">
        <v>0</v>
      </c>
      <c r="AR2804" s="22">
        <v>0</v>
      </c>
      <c r="AS2804" s="25">
        <v>36244</v>
      </c>
      <c r="AT2804" s="25">
        <v>0</v>
      </c>
      <c r="AU2804" s="25">
        <v>62000</v>
      </c>
      <c r="AV2804" s="25">
        <v>0</v>
      </c>
      <c r="AW2804" s="25">
        <v>36244</v>
      </c>
      <c r="AX2804" s="25">
        <v>62000</v>
      </c>
      <c r="AY2804" s="25">
        <v>25756</v>
      </c>
    </row>
    <row r="2805" spans="2:51" hidden="1">
      <c r="B2805" s="5" t="s">
        <v>20</v>
      </c>
      <c r="C2805" s="2" t="s">
        <v>144</v>
      </c>
      <c r="D2805" s="2"/>
      <c r="E2805" s="2"/>
      <c r="F2805" s="2"/>
      <c r="G2805" s="3">
        <v>46265</v>
      </c>
      <c r="H2805" s="2" t="s">
        <v>11543</v>
      </c>
      <c r="I2805" s="3">
        <v>46265</v>
      </c>
      <c r="J2805" s="2" t="s">
        <v>11544</v>
      </c>
      <c r="K2805" s="2"/>
      <c r="L2805" s="2"/>
      <c r="M2805" s="2" t="s">
        <v>90</v>
      </c>
      <c r="N2805" s="3"/>
      <c r="O2805" s="2"/>
      <c r="P2805" s="2"/>
      <c r="Q2805" s="2" t="s">
        <v>33</v>
      </c>
      <c r="R2805" s="2" t="s">
        <v>33</v>
      </c>
      <c r="S2805" s="2" t="s">
        <v>33</v>
      </c>
      <c r="T2805" s="3">
        <v>46265</v>
      </c>
      <c r="U2805" s="2" t="s">
        <v>11545</v>
      </c>
      <c r="V2805" s="2" t="s">
        <v>11546</v>
      </c>
      <c r="W2805" s="2" t="s">
        <v>1045</v>
      </c>
      <c r="X2805" s="2" t="s">
        <v>113</v>
      </c>
      <c r="Y2805" s="2" t="s">
        <v>546</v>
      </c>
      <c r="Z2805" s="2" t="s">
        <v>92</v>
      </c>
      <c r="AA2805" s="2" t="s">
        <v>90</v>
      </c>
      <c r="AB2805" s="2"/>
      <c r="AC2805" s="2" t="s">
        <v>114</v>
      </c>
      <c r="AD2805" s="2">
        <v>1</v>
      </c>
      <c r="AE2805" s="2" t="s">
        <v>583</v>
      </c>
      <c r="AF2805" s="2" t="s">
        <v>583</v>
      </c>
      <c r="AG2805" s="2" t="s">
        <v>129</v>
      </c>
      <c r="AH2805" s="2" t="s">
        <v>150</v>
      </c>
      <c r="AI2805" s="2" t="s">
        <v>584</v>
      </c>
      <c r="AJ2805" s="2" t="s">
        <v>372</v>
      </c>
      <c r="AK2805" s="2" t="s">
        <v>373</v>
      </c>
      <c r="AL2805" s="2" t="s">
        <v>103</v>
      </c>
      <c r="AM2805" s="2" t="s">
        <v>214</v>
      </c>
      <c r="AN2805" s="2" t="s">
        <v>711</v>
      </c>
      <c r="AO2805" s="22">
        <v>0</v>
      </c>
      <c r="AP2805" s="22">
        <v>0</v>
      </c>
      <c r="AQ2805" s="22">
        <v>0</v>
      </c>
      <c r="AR2805" s="22">
        <v>0</v>
      </c>
      <c r="AS2805" s="25">
        <v>25462</v>
      </c>
      <c r="AT2805" s="25">
        <v>0</v>
      </c>
      <c r="AU2805" s="25">
        <v>28095</v>
      </c>
      <c r="AV2805" s="25">
        <v>0</v>
      </c>
      <c r="AW2805" s="25">
        <v>25462</v>
      </c>
      <c r="AX2805" s="25">
        <v>28095</v>
      </c>
      <c r="AY2805" s="25">
        <v>2633</v>
      </c>
    </row>
    <row r="2806" spans="2:51" hidden="1">
      <c r="B2806" s="5" t="s">
        <v>20</v>
      </c>
      <c r="C2806" s="2" t="s">
        <v>144</v>
      </c>
      <c r="D2806" s="2"/>
      <c r="E2806" s="2"/>
      <c r="F2806" s="2"/>
      <c r="G2806" s="3">
        <v>46265</v>
      </c>
      <c r="H2806" s="2" t="s">
        <v>11547</v>
      </c>
      <c r="I2806" s="3">
        <v>46265</v>
      </c>
      <c r="J2806" s="2" t="s">
        <v>11548</v>
      </c>
      <c r="K2806" s="2"/>
      <c r="L2806" s="2"/>
      <c r="M2806" s="2" t="s">
        <v>90</v>
      </c>
      <c r="N2806" s="3"/>
      <c r="O2806" s="2"/>
      <c r="P2806" s="2"/>
      <c r="Q2806" s="2" t="s">
        <v>1051</v>
      </c>
      <c r="R2806" s="2" t="s">
        <v>1051</v>
      </c>
      <c r="S2806" s="2" t="s">
        <v>1051</v>
      </c>
      <c r="T2806" s="3">
        <v>46265</v>
      </c>
      <c r="U2806" s="2" t="s">
        <v>11549</v>
      </c>
      <c r="V2806" s="2" t="s">
        <v>11550</v>
      </c>
      <c r="W2806" s="2" t="s">
        <v>846</v>
      </c>
      <c r="X2806" s="2" t="s">
        <v>113</v>
      </c>
      <c r="Y2806" s="2" t="s">
        <v>221</v>
      </c>
      <c r="Z2806" s="2" t="s">
        <v>92</v>
      </c>
      <c r="AA2806" s="2" t="s">
        <v>90</v>
      </c>
      <c r="AB2806" s="2"/>
      <c r="AC2806" s="2" t="s">
        <v>114</v>
      </c>
      <c r="AD2806" s="2">
        <v>1</v>
      </c>
      <c r="AE2806" s="2" t="s">
        <v>123</v>
      </c>
      <c r="AF2806" s="2" t="s">
        <v>13</v>
      </c>
      <c r="AG2806" s="2" t="s">
        <v>13</v>
      </c>
      <c r="AH2806" s="2" t="s">
        <v>124</v>
      </c>
      <c r="AI2806" s="2"/>
      <c r="AJ2806" s="2" t="s">
        <v>217</v>
      </c>
      <c r="AK2806" s="2" t="s">
        <v>218</v>
      </c>
      <c r="AL2806" s="2" t="s">
        <v>129</v>
      </c>
      <c r="AM2806" s="2" t="s">
        <v>219</v>
      </c>
      <c r="AN2806" s="2" t="s">
        <v>419</v>
      </c>
      <c r="AO2806" s="22">
        <v>0</v>
      </c>
      <c r="AP2806" s="22">
        <v>0</v>
      </c>
      <c r="AQ2806" s="22">
        <v>0</v>
      </c>
      <c r="AR2806" s="22">
        <v>0</v>
      </c>
      <c r="AS2806" s="25">
        <v>29892</v>
      </c>
      <c r="AT2806" s="25">
        <v>0</v>
      </c>
      <c r="AU2806" s="25">
        <v>32039</v>
      </c>
      <c r="AV2806" s="25">
        <v>0</v>
      </c>
      <c r="AW2806" s="25">
        <v>29892</v>
      </c>
      <c r="AX2806" s="25">
        <v>32039</v>
      </c>
      <c r="AY2806" s="25">
        <v>2147</v>
      </c>
    </row>
    <row r="2807" spans="2:51" hidden="1">
      <c r="B2807" s="5" t="s">
        <v>20</v>
      </c>
      <c r="C2807" s="2" t="s">
        <v>144</v>
      </c>
      <c r="D2807" s="2"/>
      <c r="E2807" s="2"/>
      <c r="F2807" s="2"/>
      <c r="G2807" s="3">
        <v>46265</v>
      </c>
      <c r="H2807" s="2" t="s">
        <v>11551</v>
      </c>
      <c r="I2807" s="3">
        <v>46265</v>
      </c>
      <c r="J2807" s="2" t="s">
        <v>11552</v>
      </c>
      <c r="K2807" s="2"/>
      <c r="L2807" s="2"/>
      <c r="M2807" s="2" t="s">
        <v>90</v>
      </c>
      <c r="N2807" s="3"/>
      <c r="O2807" s="2"/>
      <c r="P2807" s="2"/>
      <c r="Q2807" s="2" t="s">
        <v>1051</v>
      </c>
      <c r="R2807" s="2" t="s">
        <v>1051</v>
      </c>
      <c r="S2807" s="2" t="s">
        <v>1051</v>
      </c>
      <c r="T2807" s="3">
        <v>46265</v>
      </c>
      <c r="U2807" s="2" t="s">
        <v>11553</v>
      </c>
      <c r="V2807" s="2" t="s">
        <v>11554</v>
      </c>
      <c r="W2807" s="2" t="s">
        <v>631</v>
      </c>
      <c r="X2807" s="2" t="s">
        <v>113</v>
      </c>
      <c r="Y2807" s="2" t="s">
        <v>221</v>
      </c>
      <c r="Z2807" s="2" t="s">
        <v>92</v>
      </c>
      <c r="AA2807" s="2" t="s">
        <v>90</v>
      </c>
      <c r="AB2807" s="2"/>
      <c r="AC2807" s="2" t="s">
        <v>114</v>
      </c>
      <c r="AD2807" s="2">
        <v>1</v>
      </c>
      <c r="AE2807" s="2" t="s">
        <v>123</v>
      </c>
      <c r="AF2807" s="2" t="s">
        <v>13</v>
      </c>
      <c r="AG2807" s="2" t="s">
        <v>13</v>
      </c>
      <c r="AH2807" s="2" t="s">
        <v>124</v>
      </c>
      <c r="AI2807" s="2"/>
      <c r="AJ2807" s="2" t="s">
        <v>217</v>
      </c>
      <c r="AK2807" s="2" t="s">
        <v>218</v>
      </c>
      <c r="AL2807" s="2" t="s">
        <v>129</v>
      </c>
      <c r="AM2807" s="2" t="s">
        <v>219</v>
      </c>
      <c r="AN2807" s="2" t="s">
        <v>419</v>
      </c>
      <c r="AO2807" s="22">
        <v>0</v>
      </c>
      <c r="AP2807" s="22">
        <v>0</v>
      </c>
      <c r="AQ2807" s="22">
        <v>0</v>
      </c>
      <c r="AR2807" s="22">
        <v>0</v>
      </c>
      <c r="AS2807" s="25">
        <v>29592</v>
      </c>
      <c r="AT2807" s="25">
        <v>0</v>
      </c>
      <c r="AU2807" s="25">
        <v>31639</v>
      </c>
      <c r="AV2807" s="25">
        <v>0</v>
      </c>
      <c r="AW2807" s="25">
        <v>29592</v>
      </c>
      <c r="AX2807" s="25">
        <v>31639</v>
      </c>
      <c r="AY2807" s="25">
        <v>2047</v>
      </c>
    </row>
    <row r="2808" spans="2:51" hidden="1">
      <c r="B2808" s="5" t="s">
        <v>20</v>
      </c>
      <c r="C2808" s="2" t="s">
        <v>144</v>
      </c>
      <c r="D2808" s="2"/>
      <c r="E2808" s="2"/>
      <c r="F2808" s="2"/>
      <c r="G2808" s="3">
        <v>46265</v>
      </c>
      <c r="H2808" s="2" t="s">
        <v>11555</v>
      </c>
      <c r="I2808" s="3">
        <v>46265</v>
      </c>
      <c r="J2808" s="2" t="s">
        <v>11556</v>
      </c>
      <c r="K2808" s="2"/>
      <c r="L2808" s="2"/>
      <c r="M2808" s="2" t="s">
        <v>90</v>
      </c>
      <c r="N2808" s="3"/>
      <c r="O2808" s="2"/>
      <c r="P2808" s="2"/>
      <c r="Q2808" s="2" t="s">
        <v>1051</v>
      </c>
      <c r="R2808" s="2" t="s">
        <v>1051</v>
      </c>
      <c r="S2808" s="2" t="s">
        <v>1051</v>
      </c>
      <c r="T2808" s="3">
        <v>46265</v>
      </c>
      <c r="U2808" s="2" t="s">
        <v>11557</v>
      </c>
      <c r="V2808" s="2" t="s">
        <v>11558</v>
      </c>
      <c r="W2808" s="2" t="s">
        <v>986</v>
      </c>
      <c r="X2808" s="2" t="s">
        <v>113</v>
      </c>
      <c r="Y2808" s="2" t="s">
        <v>221</v>
      </c>
      <c r="Z2808" s="2" t="s">
        <v>92</v>
      </c>
      <c r="AA2808" s="2" t="s">
        <v>90</v>
      </c>
      <c r="AB2808" s="2"/>
      <c r="AC2808" s="2" t="s">
        <v>114</v>
      </c>
      <c r="AD2808" s="2">
        <v>1</v>
      </c>
      <c r="AE2808" s="2" t="s">
        <v>123</v>
      </c>
      <c r="AF2808" s="2" t="s">
        <v>13</v>
      </c>
      <c r="AG2808" s="2" t="s">
        <v>13</v>
      </c>
      <c r="AH2808" s="2" t="s">
        <v>124</v>
      </c>
      <c r="AI2808" s="2"/>
      <c r="AJ2808" s="2" t="s">
        <v>217</v>
      </c>
      <c r="AK2808" s="2" t="s">
        <v>218</v>
      </c>
      <c r="AL2808" s="2" t="s">
        <v>129</v>
      </c>
      <c r="AM2808" s="2" t="s">
        <v>219</v>
      </c>
      <c r="AN2808" s="2" t="s">
        <v>419</v>
      </c>
      <c r="AO2808" s="22">
        <v>0</v>
      </c>
      <c r="AP2808" s="22">
        <v>0</v>
      </c>
      <c r="AQ2808" s="22">
        <v>0</v>
      </c>
      <c r="AR2808" s="22">
        <v>0</v>
      </c>
      <c r="AS2808" s="25">
        <v>29892</v>
      </c>
      <c r="AT2808" s="25">
        <v>0</v>
      </c>
      <c r="AU2808" s="25">
        <v>32039</v>
      </c>
      <c r="AV2808" s="25">
        <v>0</v>
      </c>
      <c r="AW2808" s="25">
        <v>29892</v>
      </c>
      <c r="AX2808" s="25">
        <v>32039</v>
      </c>
      <c r="AY2808" s="25">
        <v>2147</v>
      </c>
    </row>
    <row r="2809" spans="2:51" hidden="1">
      <c r="B2809" s="5" t="s">
        <v>20</v>
      </c>
      <c r="C2809" s="2" t="s">
        <v>144</v>
      </c>
      <c r="D2809" s="2"/>
      <c r="E2809" s="2"/>
      <c r="F2809" s="2"/>
      <c r="G2809" s="3">
        <v>46265</v>
      </c>
      <c r="H2809" s="2" t="s">
        <v>11559</v>
      </c>
      <c r="I2809" s="3">
        <v>46265</v>
      </c>
      <c r="J2809" s="2" t="s">
        <v>11560</v>
      </c>
      <c r="K2809" s="2"/>
      <c r="L2809" s="2"/>
      <c r="M2809" s="2" t="s">
        <v>90</v>
      </c>
      <c r="N2809" s="3"/>
      <c r="O2809" s="2"/>
      <c r="P2809" s="2"/>
      <c r="Q2809" s="2" t="s">
        <v>33</v>
      </c>
      <c r="R2809" s="2" t="s">
        <v>33</v>
      </c>
      <c r="S2809" s="2" t="s">
        <v>33</v>
      </c>
      <c r="T2809" s="3">
        <v>46265</v>
      </c>
      <c r="U2809" s="2" t="s">
        <v>11561</v>
      </c>
      <c r="V2809" s="2" t="s">
        <v>11562</v>
      </c>
      <c r="W2809" s="2" t="s">
        <v>716</v>
      </c>
      <c r="X2809" s="2" t="s">
        <v>113</v>
      </c>
      <c r="Y2809" s="2" t="s">
        <v>221</v>
      </c>
      <c r="Z2809" s="2" t="s">
        <v>92</v>
      </c>
      <c r="AA2809" s="2" t="s">
        <v>90</v>
      </c>
      <c r="AB2809" s="2"/>
      <c r="AC2809" s="2" t="s">
        <v>93</v>
      </c>
      <c r="AD2809" s="2">
        <v>1</v>
      </c>
      <c r="AE2809" s="2" t="s">
        <v>583</v>
      </c>
      <c r="AF2809" s="2" t="s">
        <v>583</v>
      </c>
      <c r="AG2809" s="2" t="s">
        <v>129</v>
      </c>
      <c r="AH2809" s="2" t="s">
        <v>150</v>
      </c>
      <c r="AI2809" s="2" t="s">
        <v>584</v>
      </c>
      <c r="AJ2809" s="2" t="s">
        <v>739</v>
      </c>
      <c r="AK2809" s="2" t="s">
        <v>739</v>
      </c>
      <c r="AL2809" s="2" t="s">
        <v>129</v>
      </c>
      <c r="AM2809" s="2" t="s">
        <v>740</v>
      </c>
      <c r="AN2809" s="2" t="s">
        <v>6416</v>
      </c>
      <c r="AO2809" s="22">
        <v>0</v>
      </c>
      <c r="AP2809" s="22">
        <v>0</v>
      </c>
      <c r="AQ2809" s="22">
        <v>0</v>
      </c>
      <c r="AR2809" s="22">
        <v>0</v>
      </c>
      <c r="AS2809" s="25">
        <v>12783</v>
      </c>
      <c r="AT2809" s="25">
        <v>0</v>
      </c>
      <c r="AU2809" s="25">
        <v>13921</v>
      </c>
      <c r="AV2809" s="25">
        <v>0</v>
      </c>
      <c r="AW2809" s="25">
        <v>12783</v>
      </c>
      <c r="AX2809" s="25">
        <v>13921</v>
      </c>
      <c r="AY2809" s="25">
        <v>1138</v>
      </c>
    </row>
    <row r="2810" spans="2:51" hidden="1">
      <c r="B2810" s="5" t="s">
        <v>20</v>
      </c>
      <c r="C2810" s="2" t="s">
        <v>144</v>
      </c>
      <c r="D2810" s="2"/>
      <c r="E2810" s="2"/>
      <c r="F2810" s="2"/>
      <c r="G2810" s="3">
        <v>46265</v>
      </c>
      <c r="H2810" s="2" t="s">
        <v>11563</v>
      </c>
      <c r="I2810" s="3">
        <v>46265</v>
      </c>
      <c r="J2810" s="2" t="s">
        <v>11564</v>
      </c>
      <c r="K2810" s="2"/>
      <c r="L2810" s="2"/>
      <c r="M2810" s="2" t="s">
        <v>90</v>
      </c>
      <c r="N2810" s="3"/>
      <c r="O2810" s="2"/>
      <c r="P2810" s="2"/>
      <c r="Q2810" s="2" t="s">
        <v>1397</v>
      </c>
      <c r="R2810" s="2" t="s">
        <v>1397</v>
      </c>
      <c r="S2810" s="2" t="s">
        <v>1397</v>
      </c>
      <c r="T2810" s="3">
        <v>46265</v>
      </c>
      <c r="U2810" s="2" t="s">
        <v>11565</v>
      </c>
      <c r="V2810" s="2" t="s">
        <v>11566</v>
      </c>
      <c r="W2810" s="2" t="s">
        <v>587</v>
      </c>
      <c r="X2810" s="2" t="s">
        <v>113</v>
      </c>
      <c r="Y2810" s="2" t="s">
        <v>221</v>
      </c>
      <c r="Z2810" s="2" t="s">
        <v>92</v>
      </c>
      <c r="AA2810" s="2" t="s">
        <v>90</v>
      </c>
      <c r="AB2810" s="2"/>
      <c r="AC2810" s="2" t="s">
        <v>114</v>
      </c>
      <c r="AD2810" s="2">
        <v>1</v>
      </c>
      <c r="AE2810" s="2" t="s">
        <v>11567</v>
      </c>
      <c r="AF2810" s="2" t="s">
        <v>11567</v>
      </c>
      <c r="AG2810" s="2" t="s">
        <v>184</v>
      </c>
      <c r="AH2810" s="2" t="s">
        <v>185</v>
      </c>
      <c r="AI2810" s="2"/>
      <c r="AJ2810" s="2" t="s">
        <v>217</v>
      </c>
      <c r="AK2810" s="2" t="s">
        <v>218</v>
      </c>
      <c r="AL2810" s="2" t="s">
        <v>129</v>
      </c>
      <c r="AM2810" s="2" t="s">
        <v>219</v>
      </c>
      <c r="AN2810" s="2" t="s">
        <v>396</v>
      </c>
      <c r="AO2810" s="22">
        <v>0</v>
      </c>
      <c r="AP2810" s="22">
        <v>0</v>
      </c>
      <c r="AQ2810" s="22">
        <v>0</v>
      </c>
      <c r="AR2810" s="22">
        <v>0</v>
      </c>
      <c r="AS2810" s="25">
        <v>45500</v>
      </c>
      <c r="AT2810" s="25">
        <v>0</v>
      </c>
      <c r="AU2810" s="25">
        <v>53000</v>
      </c>
      <c r="AV2810" s="25">
        <v>0</v>
      </c>
      <c r="AW2810" s="25">
        <v>45500</v>
      </c>
      <c r="AX2810" s="25">
        <v>53000</v>
      </c>
      <c r="AY2810" s="25">
        <v>7500</v>
      </c>
    </row>
    <row r="2811" spans="2:51" hidden="1">
      <c r="B2811" s="5" t="s">
        <v>20</v>
      </c>
      <c r="C2811" s="2" t="s">
        <v>144</v>
      </c>
      <c r="D2811" s="2"/>
      <c r="E2811" s="2"/>
      <c r="F2811" s="2"/>
      <c r="G2811" s="3">
        <v>46265</v>
      </c>
      <c r="H2811" s="2" t="s">
        <v>11568</v>
      </c>
      <c r="I2811" s="3">
        <v>46265</v>
      </c>
      <c r="J2811" s="2" t="s">
        <v>11569</v>
      </c>
      <c r="K2811" s="2"/>
      <c r="L2811" s="2"/>
      <c r="M2811" s="2" t="s">
        <v>90</v>
      </c>
      <c r="N2811" s="3"/>
      <c r="O2811" s="2"/>
      <c r="P2811" s="2"/>
      <c r="Q2811" s="2" t="s">
        <v>33</v>
      </c>
      <c r="R2811" s="2" t="s">
        <v>33</v>
      </c>
      <c r="S2811" s="2" t="s">
        <v>33</v>
      </c>
      <c r="T2811" s="3">
        <v>46265</v>
      </c>
      <c r="U2811" s="2" t="s">
        <v>11570</v>
      </c>
      <c r="V2811" s="2" t="s">
        <v>11571</v>
      </c>
      <c r="W2811" s="2" t="s">
        <v>914</v>
      </c>
      <c r="X2811" s="2" t="s">
        <v>113</v>
      </c>
      <c r="Y2811" s="2" t="s">
        <v>221</v>
      </c>
      <c r="Z2811" s="2" t="s">
        <v>92</v>
      </c>
      <c r="AA2811" s="2" t="s">
        <v>90</v>
      </c>
      <c r="AB2811" s="2"/>
      <c r="AC2811" s="2" t="s">
        <v>93</v>
      </c>
      <c r="AD2811" s="2">
        <v>1</v>
      </c>
      <c r="AE2811" s="2" t="s">
        <v>583</v>
      </c>
      <c r="AF2811" s="2" t="s">
        <v>583</v>
      </c>
      <c r="AG2811" s="2" t="s">
        <v>129</v>
      </c>
      <c r="AH2811" s="2" t="s">
        <v>150</v>
      </c>
      <c r="AI2811" s="2" t="s">
        <v>584</v>
      </c>
      <c r="AJ2811" s="2" t="s">
        <v>217</v>
      </c>
      <c r="AK2811" s="2" t="s">
        <v>218</v>
      </c>
      <c r="AL2811" s="2" t="s">
        <v>129</v>
      </c>
      <c r="AM2811" s="2" t="s">
        <v>219</v>
      </c>
      <c r="AN2811" s="2" t="s">
        <v>396</v>
      </c>
      <c r="AO2811" s="22">
        <v>0</v>
      </c>
      <c r="AP2811" s="22">
        <v>0</v>
      </c>
      <c r="AQ2811" s="22">
        <v>0</v>
      </c>
      <c r="AR2811" s="22">
        <v>0</v>
      </c>
      <c r="AS2811" s="25">
        <v>11558</v>
      </c>
      <c r="AT2811" s="25">
        <v>0</v>
      </c>
      <c r="AU2811" s="25">
        <v>13447</v>
      </c>
      <c r="AV2811" s="25">
        <v>0</v>
      </c>
      <c r="AW2811" s="25">
        <v>11558</v>
      </c>
      <c r="AX2811" s="25">
        <v>13447</v>
      </c>
      <c r="AY2811" s="25">
        <v>1889</v>
      </c>
    </row>
    <row r="2812" spans="2:51" hidden="1">
      <c r="B2812" s="5" t="s">
        <v>20</v>
      </c>
      <c r="C2812" s="2" t="s">
        <v>144</v>
      </c>
      <c r="D2812" s="2"/>
      <c r="E2812" s="2"/>
      <c r="F2812" s="2"/>
      <c r="G2812" s="3">
        <v>46265</v>
      </c>
      <c r="H2812" s="2" t="s">
        <v>11572</v>
      </c>
      <c r="I2812" s="3">
        <v>46265</v>
      </c>
      <c r="J2812" s="2" t="s">
        <v>11573</v>
      </c>
      <c r="K2812" s="2"/>
      <c r="L2812" s="2"/>
      <c r="M2812" s="2" t="s">
        <v>90</v>
      </c>
      <c r="N2812" s="3"/>
      <c r="O2812" s="2"/>
      <c r="P2812" s="2"/>
      <c r="Q2812" s="2" t="s">
        <v>33</v>
      </c>
      <c r="R2812" s="2" t="s">
        <v>33</v>
      </c>
      <c r="S2812" s="2" t="s">
        <v>33</v>
      </c>
      <c r="T2812" s="3">
        <v>46265</v>
      </c>
      <c r="U2812" s="2" t="s">
        <v>11574</v>
      </c>
      <c r="V2812" s="2" t="s">
        <v>11575</v>
      </c>
      <c r="W2812" s="2" t="s">
        <v>11576</v>
      </c>
      <c r="X2812" s="2" t="s">
        <v>113</v>
      </c>
      <c r="Y2812" s="2" t="s">
        <v>38</v>
      </c>
      <c r="Z2812" s="2" t="s">
        <v>92</v>
      </c>
      <c r="AA2812" s="2" t="s">
        <v>90</v>
      </c>
      <c r="AB2812" s="2"/>
      <c r="AC2812" s="2" t="s">
        <v>93</v>
      </c>
      <c r="AD2812" s="2">
        <v>1</v>
      </c>
      <c r="AE2812" s="2" t="s">
        <v>11577</v>
      </c>
      <c r="AF2812" s="2" t="s">
        <v>11577</v>
      </c>
      <c r="AG2812" s="2" t="s">
        <v>103</v>
      </c>
      <c r="AH2812" s="2" t="s">
        <v>104</v>
      </c>
      <c r="AI2812" s="2"/>
      <c r="AJ2812" s="2" t="s">
        <v>353</v>
      </c>
      <c r="AK2812" s="2" t="s">
        <v>354</v>
      </c>
      <c r="AL2812" s="2" t="s">
        <v>103</v>
      </c>
      <c r="AM2812" s="2" t="s">
        <v>2</v>
      </c>
      <c r="AN2812" s="2" t="s">
        <v>885</v>
      </c>
      <c r="AO2812" s="22">
        <v>0</v>
      </c>
      <c r="AP2812" s="22">
        <v>0</v>
      </c>
      <c r="AQ2812" s="22">
        <v>0</v>
      </c>
      <c r="AR2812" s="22">
        <v>0</v>
      </c>
      <c r="AS2812" s="25">
        <v>15536</v>
      </c>
      <c r="AT2812" s="25">
        <v>0</v>
      </c>
      <c r="AU2812" s="25">
        <v>17560</v>
      </c>
      <c r="AV2812" s="25">
        <v>0</v>
      </c>
      <c r="AW2812" s="25">
        <v>15536</v>
      </c>
      <c r="AX2812" s="25">
        <v>17560</v>
      </c>
      <c r="AY2812" s="25">
        <v>2024</v>
      </c>
    </row>
    <row r="2813" spans="2:51" hidden="1">
      <c r="B2813" s="5" t="s">
        <v>20</v>
      </c>
      <c r="C2813" s="2" t="s">
        <v>144</v>
      </c>
      <c r="D2813" s="2"/>
      <c r="E2813" s="2"/>
      <c r="F2813" s="2"/>
      <c r="G2813" s="3">
        <v>46265</v>
      </c>
      <c r="H2813" s="2" t="s">
        <v>11578</v>
      </c>
      <c r="I2813" s="3">
        <v>46265</v>
      </c>
      <c r="J2813" s="2" t="s">
        <v>11579</v>
      </c>
      <c r="K2813" s="2"/>
      <c r="L2813" s="2"/>
      <c r="M2813" s="2" t="s">
        <v>90</v>
      </c>
      <c r="N2813" s="3"/>
      <c r="O2813" s="2"/>
      <c r="P2813" s="2"/>
      <c r="Q2813" s="2" t="s">
        <v>28</v>
      </c>
      <c r="R2813" s="2" t="s">
        <v>28</v>
      </c>
      <c r="S2813" s="2" t="s">
        <v>28</v>
      </c>
      <c r="T2813" s="3">
        <v>46265</v>
      </c>
      <c r="U2813" s="2" t="s">
        <v>11580</v>
      </c>
      <c r="V2813" s="2" t="s">
        <v>11581</v>
      </c>
      <c r="W2813" s="2" t="s">
        <v>1074</v>
      </c>
      <c r="X2813" s="2" t="s">
        <v>113</v>
      </c>
      <c r="Y2813" s="2" t="s">
        <v>943</v>
      </c>
      <c r="Z2813" s="2" t="s">
        <v>92</v>
      </c>
      <c r="AA2813" s="2" t="s">
        <v>90</v>
      </c>
      <c r="AB2813" s="2"/>
      <c r="AC2813" s="2" t="s">
        <v>114</v>
      </c>
      <c r="AD2813" s="2">
        <v>1</v>
      </c>
      <c r="AE2813" s="2" t="s">
        <v>403</v>
      </c>
      <c r="AF2813" s="2" t="s">
        <v>403</v>
      </c>
      <c r="AG2813" s="2" t="s">
        <v>103</v>
      </c>
      <c r="AH2813" s="2" t="s">
        <v>7</v>
      </c>
      <c r="AI2813" s="2"/>
      <c r="AJ2813" s="2" t="s">
        <v>266</v>
      </c>
      <c r="AK2813" s="2" t="s">
        <v>267</v>
      </c>
      <c r="AL2813" s="2" t="s">
        <v>126</v>
      </c>
      <c r="AM2813" s="2" t="s">
        <v>132</v>
      </c>
      <c r="AN2813" s="2" t="s">
        <v>374</v>
      </c>
      <c r="AO2813" s="22">
        <v>0</v>
      </c>
      <c r="AP2813" s="22">
        <v>0</v>
      </c>
      <c r="AQ2813" s="22">
        <v>0</v>
      </c>
      <c r="AR2813" s="22">
        <v>0</v>
      </c>
      <c r="AS2813" s="25">
        <v>3134</v>
      </c>
      <c r="AT2813" s="25">
        <v>0</v>
      </c>
      <c r="AU2813" s="25">
        <v>3511</v>
      </c>
      <c r="AV2813" s="25">
        <v>0</v>
      </c>
      <c r="AW2813" s="25">
        <v>3134</v>
      </c>
      <c r="AX2813" s="25">
        <v>3511</v>
      </c>
      <c r="AY2813" s="25">
        <v>377</v>
      </c>
    </row>
    <row r="2814" spans="2:51" hidden="1">
      <c r="B2814" s="5" t="s">
        <v>20</v>
      </c>
      <c r="C2814" s="2" t="s">
        <v>144</v>
      </c>
      <c r="D2814" s="2"/>
      <c r="E2814" s="2"/>
      <c r="F2814" s="2"/>
      <c r="G2814" s="3">
        <v>46265</v>
      </c>
      <c r="H2814" s="2" t="s">
        <v>11582</v>
      </c>
      <c r="I2814" s="3">
        <v>46265</v>
      </c>
      <c r="J2814" s="2" t="s">
        <v>11583</v>
      </c>
      <c r="K2814" s="2"/>
      <c r="L2814" s="2"/>
      <c r="M2814" s="2" t="s">
        <v>90</v>
      </c>
      <c r="N2814" s="3"/>
      <c r="O2814" s="2"/>
      <c r="P2814" s="2"/>
      <c r="Q2814" s="2" t="s">
        <v>28</v>
      </c>
      <c r="R2814" s="2" t="s">
        <v>28</v>
      </c>
      <c r="S2814" s="2" t="s">
        <v>28</v>
      </c>
      <c r="T2814" s="3">
        <v>46265</v>
      </c>
      <c r="U2814" s="2" t="s">
        <v>11584</v>
      </c>
      <c r="V2814" s="2" t="s">
        <v>11585</v>
      </c>
      <c r="W2814" s="2" t="s">
        <v>1074</v>
      </c>
      <c r="X2814" s="2" t="s">
        <v>113</v>
      </c>
      <c r="Y2814" s="2" t="s">
        <v>943</v>
      </c>
      <c r="Z2814" s="2" t="s">
        <v>92</v>
      </c>
      <c r="AA2814" s="2" t="s">
        <v>90</v>
      </c>
      <c r="AB2814" s="2"/>
      <c r="AC2814" s="2" t="s">
        <v>114</v>
      </c>
      <c r="AD2814" s="2">
        <v>1</v>
      </c>
      <c r="AE2814" s="2" t="s">
        <v>403</v>
      </c>
      <c r="AF2814" s="2" t="s">
        <v>403</v>
      </c>
      <c r="AG2814" s="2" t="s">
        <v>103</v>
      </c>
      <c r="AH2814" s="2" t="s">
        <v>7</v>
      </c>
      <c r="AI2814" s="2"/>
      <c r="AJ2814" s="2" t="s">
        <v>266</v>
      </c>
      <c r="AK2814" s="2" t="s">
        <v>267</v>
      </c>
      <c r="AL2814" s="2" t="s">
        <v>126</v>
      </c>
      <c r="AM2814" s="2" t="s">
        <v>132</v>
      </c>
      <c r="AN2814" s="2" t="s">
        <v>374</v>
      </c>
      <c r="AO2814" s="22">
        <v>0</v>
      </c>
      <c r="AP2814" s="22">
        <v>0</v>
      </c>
      <c r="AQ2814" s="22">
        <v>0</v>
      </c>
      <c r="AR2814" s="22">
        <v>0</v>
      </c>
      <c r="AS2814" s="25">
        <v>3133</v>
      </c>
      <c r="AT2814" s="25">
        <v>0</v>
      </c>
      <c r="AU2814" s="25">
        <v>3511</v>
      </c>
      <c r="AV2814" s="25">
        <v>0</v>
      </c>
      <c r="AW2814" s="25">
        <v>3133</v>
      </c>
      <c r="AX2814" s="25">
        <v>3511</v>
      </c>
      <c r="AY2814" s="25">
        <v>378</v>
      </c>
    </row>
    <row r="2815" spans="2:51" hidden="1">
      <c r="B2815" s="5" t="s">
        <v>20</v>
      </c>
      <c r="C2815" s="2" t="s">
        <v>144</v>
      </c>
      <c r="D2815" s="2"/>
      <c r="E2815" s="2"/>
      <c r="F2815" s="2"/>
      <c r="G2815" s="3">
        <v>46265</v>
      </c>
      <c r="H2815" s="2" t="s">
        <v>11586</v>
      </c>
      <c r="I2815" s="3">
        <v>46265</v>
      </c>
      <c r="J2815" s="2" t="s">
        <v>11587</v>
      </c>
      <c r="K2815" s="2"/>
      <c r="L2815" s="2"/>
      <c r="M2815" s="2" t="s">
        <v>90</v>
      </c>
      <c r="N2815" s="3"/>
      <c r="O2815" s="2"/>
      <c r="P2815" s="2"/>
      <c r="Q2815" s="2" t="s">
        <v>31</v>
      </c>
      <c r="R2815" s="2" t="s">
        <v>31</v>
      </c>
      <c r="S2815" s="2" t="s">
        <v>31</v>
      </c>
      <c r="T2815" s="3">
        <v>46265</v>
      </c>
      <c r="U2815" s="2" t="s">
        <v>11588</v>
      </c>
      <c r="V2815" s="2" t="s">
        <v>11589</v>
      </c>
      <c r="W2815" s="2" t="s">
        <v>1086</v>
      </c>
      <c r="X2815" s="2" t="s">
        <v>113</v>
      </c>
      <c r="Y2815" s="2" t="s">
        <v>784</v>
      </c>
      <c r="Z2815" s="2" t="s">
        <v>92</v>
      </c>
      <c r="AA2815" s="2" t="s">
        <v>90</v>
      </c>
      <c r="AB2815" s="2"/>
      <c r="AC2815" s="2" t="s">
        <v>114</v>
      </c>
      <c r="AD2815" s="2">
        <v>1</v>
      </c>
      <c r="AE2815" s="2" t="s">
        <v>222</v>
      </c>
      <c r="AF2815" s="2" t="s">
        <v>222</v>
      </c>
      <c r="AG2815" s="2" t="s">
        <v>129</v>
      </c>
      <c r="AH2815" s="2" t="s">
        <v>223</v>
      </c>
      <c r="AI2815" s="2" t="s">
        <v>887</v>
      </c>
      <c r="AJ2815" s="2" t="s">
        <v>224</v>
      </c>
      <c r="AK2815" s="2" t="s">
        <v>224</v>
      </c>
      <c r="AL2815" s="2" t="s">
        <v>103</v>
      </c>
      <c r="AM2815" s="2"/>
      <c r="AN2815" s="2"/>
      <c r="AO2815" s="22">
        <v>0</v>
      </c>
      <c r="AP2815" s="22">
        <v>0</v>
      </c>
      <c r="AQ2815" s="22">
        <v>0</v>
      </c>
      <c r="AR2815" s="22">
        <v>0</v>
      </c>
      <c r="AS2815" s="25">
        <v>22386</v>
      </c>
      <c r="AT2815" s="25">
        <v>0</v>
      </c>
      <c r="AU2815" s="25">
        <v>34760</v>
      </c>
      <c r="AV2815" s="25">
        <v>0</v>
      </c>
      <c r="AW2815" s="25">
        <v>22386</v>
      </c>
      <c r="AX2815" s="25">
        <v>34760</v>
      </c>
      <c r="AY2815" s="25">
        <v>12374</v>
      </c>
    </row>
    <row r="2816" spans="2:51" hidden="1">
      <c r="B2816" s="5" t="s">
        <v>20</v>
      </c>
      <c r="C2816" s="2" t="s">
        <v>144</v>
      </c>
      <c r="D2816" s="2"/>
      <c r="E2816" s="2"/>
      <c r="F2816" s="2"/>
      <c r="G2816" s="3">
        <v>46265</v>
      </c>
      <c r="H2816" s="2" t="s">
        <v>11590</v>
      </c>
      <c r="I2816" s="3">
        <v>46265</v>
      </c>
      <c r="J2816" s="2" t="s">
        <v>11591</v>
      </c>
      <c r="K2816" s="2"/>
      <c r="L2816" s="2"/>
      <c r="M2816" s="2" t="s">
        <v>90</v>
      </c>
      <c r="N2816" s="3"/>
      <c r="O2816" s="2"/>
      <c r="P2816" s="2"/>
      <c r="Q2816" s="2" t="s">
        <v>917</v>
      </c>
      <c r="R2816" s="2" t="s">
        <v>917</v>
      </c>
      <c r="S2816" s="2" t="s">
        <v>917</v>
      </c>
      <c r="T2816" s="3">
        <v>46265</v>
      </c>
      <c r="U2816" s="2" t="s">
        <v>11592</v>
      </c>
      <c r="V2816" s="2" t="s">
        <v>11593</v>
      </c>
      <c r="W2816" s="2" t="s">
        <v>11594</v>
      </c>
      <c r="X2816" s="2" t="s">
        <v>113</v>
      </c>
      <c r="Y2816" s="2" t="s">
        <v>546</v>
      </c>
      <c r="Z2816" s="2" t="s">
        <v>92</v>
      </c>
      <c r="AA2816" s="2" t="s">
        <v>90</v>
      </c>
      <c r="AB2816" s="2"/>
      <c r="AC2816" s="2" t="s">
        <v>93</v>
      </c>
      <c r="AD2816" s="2">
        <v>1</v>
      </c>
      <c r="AE2816" s="2" t="s">
        <v>353</v>
      </c>
      <c r="AF2816" s="2" t="s">
        <v>354</v>
      </c>
      <c r="AG2816" s="2" t="s">
        <v>103</v>
      </c>
      <c r="AH2816" s="2" t="s">
        <v>2</v>
      </c>
      <c r="AI2816" s="2" t="s">
        <v>355</v>
      </c>
      <c r="AJ2816" s="2" t="s">
        <v>320</v>
      </c>
      <c r="AK2816" s="2" t="s">
        <v>320</v>
      </c>
      <c r="AL2816" s="2" t="s">
        <v>103</v>
      </c>
      <c r="AM2816" s="2" t="s">
        <v>281</v>
      </c>
      <c r="AN2816" s="2"/>
      <c r="AO2816" s="22">
        <v>0</v>
      </c>
      <c r="AP2816" s="22">
        <v>0</v>
      </c>
      <c r="AQ2816" s="22">
        <v>0</v>
      </c>
      <c r="AR2816" s="22">
        <v>0</v>
      </c>
      <c r="AS2816" s="25">
        <v>28191</v>
      </c>
      <c r="AT2816" s="25">
        <v>0</v>
      </c>
      <c r="AU2816" s="25">
        <v>39024</v>
      </c>
      <c r="AV2816" s="25">
        <v>0</v>
      </c>
      <c r="AW2816" s="25">
        <v>28191</v>
      </c>
      <c r="AX2816" s="25">
        <v>39024</v>
      </c>
      <c r="AY2816" s="25">
        <v>10833</v>
      </c>
    </row>
    <row r="2817" spans="2:51" hidden="1">
      <c r="B2817" s="5" t="s">
        <v>20</v>
      </c>
      <c r="C2817" s="2" t="s">
        <v>144</v>
      </c>
      <c r="D2817" s="2"/>
      <c r="E2817" s="2"/>
      <c r="F2817" s="2"/>
      <c r="G2817" s="3">
        <v>46265</v>
      </c>
      <c r="H2817" s="2" t="s">
        <v>11595</v>
      </c>
      <c r="I2817" s="3">
        <v>46265</v>
      </c>
      <c r="J2817" s="2" t="s">
        <v>11596</v>
      </c>
      <c r="K2817" s="2"/>
      <c r="L2817" s="2"/>
      <c r="M2817" s="2" t="s">
        <v>90</v>
      </c>
      <c r="N2817" s="3"/>
      <c r="O2817" s="2"/>
      <c r="P2817" s="2"/>
      <c r="Q2817" s="2" t="s">
        <v>27</v>
      </c>
      <c r="R2817" s="2" t="s">
        <v>27</v>
      </c>
      <c r="S2817" s="2" t="s">
        <v>27</v>
      </c>
      <c r="T2817" s="3">
        <v>46265</v>
      </c>
      <c r="U2817" s="2" t="s">
        <v>11597</v>
      </c>
      <c r="V2817" s="2" t="s">
        <v>11598</v>
      </c>
      <c r="W2817" s="2" t="s">
        <v>889</v>
      </c>
      <c r="X2817" s="2" t="s">
        <v>113</v>
      </c>
      <c r="Y2817" s="2" t="s">
        <v>356</v>
      </c>
      <c r="Z2817" s="2" t="s">
        <v>92</v>
      </c>
      <c r="AA2817" s="2" t="s">
        <v>90</v>
      </c>
      <c r="AB2817" s="2"/>
      <c r="AC2817" s="2" t="s">
        <v>114</v>
      </c>
      <c r="AD2817" s="2">
        <v>1</v>
      </c>
      <c r="AE2817" s="2" t="s">
        <v>352</v>
      </c>
      <c r="AF2817" s="2" t="s">
        <v>352</v>
      </c>
      <c r="AG2817" s="2" t="s">
        <v>103</v>
      </c>
      <c r="AH2817" s="2"/>
      <c r="AI2817" s="2"/>
      <c r="AJ2817" s="2" t="s">
        <v>259</v>
      </c>
      <c r="AK2817" s="2" t="s">
        <v>259</v>
      </c>
      <c r="AL2817" s="2" t="s">
        <v>129</v>
      </c>
      <c r="AM2817" s="2" t="s">
        <v>150</v>
      </c>
      <c r="AN2817" s="2"/>
      <c r="AO2817" s="22">
        <v>0</v>
      </c>
      <c r="AP2817" s="22">
        <v>0</v>
      </c>
      <c r="AQ2817" s="22">
        <v>0</v>
      </c>
      <c r="AR2817" s="22">
        <v>0</v>
      </c>
      <c r="AS2817" s="25">
        <v>8700</v>
      </c>
      <c r="AT2817" s="25">
        <v>0</v>
      </c>
      <c r="AU2817" s="25">
        <v>10276</v>
      </c>
      <c r="AV2817" s="25">
        <v>0</v>
      </c>
      <c r="AW2817" s="25">
        <v>8700</v>
      </c>
      <c r="AX2817" s="25">
        <v>10276</v>
      </c>
      <c r="AY2817" s="25">
        <v>1576</v>
      </c>
    </row>
    <row r="2818" spans="2:51" hidden="1">
      <c r="B2818" s="5" t="s">
        <v>20</v>
      </c>
      <c r="C2818" s="2" t="s">
        <v>144</v>
      </c>
      <c r="D2818" s="2"/>
      <c r="E2818" s="2"/>
      <c r="F2818" s="2"/>
      <c r="G2818" s="3">
        <v>46265</v>
      </c>
      <c r="H2818" s="2" t="s">
        <v>11599</v>
      </c>
      <c r="I2818" s="3">
        <v>46265</v>
      </c>
      <c r="J2818" s="2" t="s">
        <v>11600</v>
      </c>
      <c r="K2818" s="2"/>
      <c r="L2818" s="2"/>
      <c r="M2818" s="2" t="s">
        <v>90</v>
      </c>
      <c r="N2818" s="3"/>
      <c r="O2818" s="2"/>
      <c r="P2818" s="2"/>
      <c r="Q2818" s="2" t="s">
        <v>485</v>
      </c>
      <c r="R2818" s="2" t="s">
        <v>485</v>
      </c>
      <c r="S2818" s="2" t="s">
        <v>485</v>
      </c>
      <c r="T2818" s="3">
        <v>46265</v>
      </c>
      <c r="U2818" s="2" t="s">
        <v>11601</v>
      </c>
      <c r="V2818" s="2" t="s">
        <v>11602</v>
      </c>
      <c r="W2818" s="2" t="s">
        <v>598</v>
      </c>
      <c r="X2818" s="2" t="s">
        <v>91</v>
      </c>
      <c r="Y2818" s="2" t="s">
        <v>519</v>
      </c>
      <c r="Z2818" s="2" t="s">
        <v>92</v>
      </c>
      <c r="AA2818" s="2" t="s">
        <v>90</v>
      </c>
      <c r="AB2818" s="2"/>
      <c r="AC2818" s="2" t="s">
        <v>93</v>
      </c>
      <c r="AD2818" s="2">
        <v>1</v>
      </c>
      <c r="AE2818" s="2" t="s">
        <v>597</v>
      </c>
      <c r="AF2818" s="2" t="s">
        <v>597</v>
      </c>
      <c r="AG2818" s="2" t="s">
        <v>103</v>
      </c>
      <c r="AH2818" s="2"/>
      <c r="AI2818" s="2"/>
      <c r="AJ2818" s="2" t="s">
        <v>106</v>
      </c>
      <c r="AK2818" s="2" t="s">
        <v>256</v>
      </c>
      <c r="AL2818" s="2" t="s">
        <v>103</v>
      </c>
      <c r="AM2818" s="2" t="s">
        <v>106</v>
      </c>
      <c r="AN2818" s="2"/>
      <c r="AO2818" s="22">
        <v>0</v>
      </c>
      <c r="AP2818" s="22">
        <v>0</v>
      </c>
      <c r="AQ2818" s="22">
        <v>0</v>
      </c>
      <c r="AR2818" s="22">
        <v>0</v>
      </c>
      <c r="AS2818" s="25">
        <v>9500</v>
      </c>
      <c r="AT2818" s="25">
        <v>0</v>
      </c>
      <c r="AU2818" s="25">
        <v>11816</v>
      </c>
      <c r="AV2818" s="25">
        <v>0</v>
      </c>
      <c r="AW2818" s="25">
        <v>9500</v>
      </c>
      <c r="AX2818" s="25">
        <v>11816</v>
      </c>
      <c r="AY2818" s="25">
        <v>2316</v>
      </c>
    </row>
    <row r="2819" spans="2:51" hidden="1">
      <c r="B2819" s="5" t="s">
        <v>20</v>
      </c>
      <c r="C2819" s="2" t="s">
        <v>144</v>
      </c>
      <c r="D2819" s="2"/>
      <c r="E2819" s="2"/>
      <c r="F2819" s="2"/>
      <c r="G2819" s="3">
        <v>46265</v>
      </c>
      <c r="H2819" s="2" t="s">
        <v>11603</v>
      </c>
      <c r="I2819" s="3">
        <v>46265</v>
      </c>
      <c r="J2819" s="2" t="s">
        <v>11604</v>
      </c>
      <c r="K2819" s="2"/>
      <c r="L2819" s="2"/>
      <c r="M2819" s="2" t="s">
        <v>90</v>
      </c>
      <c r="N2819" s="3"/>
      <c r="O2819" s="2"/>
      <c r="P2819" s="2"/>
      <c r="Q2819" s="2" t="s">
        <v>537</v>
      </c>
      <c r="R2819" s="2" t="s">
        <v>537</v>
      </c>
      <c r="S2819" s="2" t="s">
        <v>537</v>
      </c>
      <c r="T2819" s="3">
        <v>46265</v>
      </c>
      <c r="U2819" s="2" t="s">
        <v>11605</v>
      </c>
      <c r="V2819" s="2" t="s">
        <v>11606</v>
      </c>
      <c r="W2819" s="2" t="s">
        <v>687</v>
      </c>
      <c r="X2819" s="2" t="s">
        <v>91</v>
      </c>
      <c r="Y2819" s="2" t="s">
        <v>519</v>
      </c>
      <c r="Z2819" s="2" t="s">
        <v>92</v>
      </c>
      <c r="AA2819" s="2" t="s">
        <v>90</v>
      </c>
      <c r="AB2819" s="2"/>
      <c r="AC2819" s="2" t="s">
        <v>93</v>
      </c>
      <c r="AD2819" s="2">
        <v>1</v>
      </c>
      <c r="AE2819" s="2" t="s">
        <v>597</v>
      </c>
      <c r="AF2819" s="2" t="s">
        <v>597</v>
      </c>
      <c r="AG2819" s="2" t="s">
        <v>103</v>
      </c>
      <c r="AH2819" s="2"/>
      <c r="AI2819" s="2"/>
      <c r="AJ2819" s="2" t="s">
        <v>102</v>
      </c>
      <c r="AK2819" s="2" t="s">
        <v>102</v>
      </c>
      <c r="AL2819" s="2" t="s">
        <v>103</v>
      </c>
      <c r="AM2819" s="2" t="s">
        <v>104</v>
      </c>
      <c r="AN2819" s="2"/>
      <c r="AO2819" s="22">
        <v>0</v>
      </c>
      <c r="AP2819" s="22">
        <v>0</v>
      </c>
      <c r="AQ2819" s="22">
        <v>0</v>
      </c>
      <c r="AR2819" s="22">
        <v>0</v>
      </c>
      <c r="AS2819" s="25">
        <v>12500</v>
      </c>
      <c r="AT2819" s="25">
        <v>0</v>
      </c>
      <c r="AU2819" s="25">
        <v>15412</v>
      </c>
      <c r="AV2819" s="25">
        <v>0</v>
      </c>
      <c r="AW2819" s="25">
        <v>12500</v>
      </c>
      <c r="AX2819" s="25">
        <v>15412</v>
      </c>
      <c r="AY2819" s="25">
        <v>2912</v>
      </c>
    </row>
    <row r="2820" spans="2:51" hidden="1">
      <c r="B2820" s="5" t="s">
        <v>20</v>
      </c>
      <c r="C2820" s="2" t="s">
        <v>144</v>
      </c>
      <c r="D2820" s="2"/>
      <c r="E2820" s="2"/>
      <c r="F2820" s="2"/>
      <c r="G2820" s="3">
        <v>46265</v>
      </c>
      <c r="H2820" s="2" t="s">
        <v>11607</v>
      </c>
      <c r="I2820" s="3">
        <v>46265</v>
      </c>
      <c r="J2820" s="2" t="s">
        <v>11608</v>
      </c>
      <c r="K2820" s="2"/>
      <c r="L2820" s="2"/>
      <c r="M2820" s="2" t="s">
        <v>90</v>
      </c>
      <c r="N2820" s="3"/>
      <c r="O2820" s="2"/>
      <c r="P2820" s="2"/>
      <c r="Q2820" s="2" t="s">
        <v>486</v>
      </c>
      <c r="R2820" s="2" t="s">
        <v>486</v>
      </c>
      <c r="S2820" s="2" t="s">
        <v>486</v>
      </c>
      <c r="T2820" s="3">
        <v>46265</v>
      </c>
      <c r="U2820" s="2" t="s">
        <v>11609</v>
      </c>
      <c r="V2820" s="2" t="s">
        <v>11610</v>
      </c>
      <c r="W2820" s="2" t="s">
        <v>687</v>
      </c>
      <c r="X2820" s="2" t="s">
        <v>91</v>
      </c>
      <c r="Y2820" s="2" t="s">
        <v>519</v>
      </c>
      <c r="Z2820" s="2" t="s">
        <v>92</v>
      </c>
      <c r="AA2820" s="2" t="s">
        <v>90</v>
      </c>
      <c r="AB2820" s="2"/>
      <c r="AC2820" s="2" t="s">
        <v>93</v>
      </c>
      <c r="AD2820" s="2">
        <v>1</v>
      </c>
      <c r="AE2820" s="2" t="s">
        <v>597</v>
      </c>
      <c r="AF2820" s="2" t="s">
        <v>597</v>
      </c>
      <c r="AG2820" s="2" t="s">
        <v>103</v>
      </c>
      <c r="AH2820" s="2"/>
      <c r="AI2820" s="2"/>
      <c r="AJ2820" s="2" t="s">
        <v>102</v>
      </c>
      <c r="AK2820" s="2" t="s">
        <v>102</v>
      </c>
      <c r="AL2820" s="2" t="s">
        <v>103</v>
      </c>
      <c r="AM2820" s="2" t="s">
        <v>104</v>
      </c>
      <c r="AN2820" s="2"/>
      <c r="AO2820" s="22">
        <v>0</v>
      </c>
      <c r="AP2820" s="22">
        <v>0</v>
      </c>
      <c r="AQ2820" s="22">
        <v>0</v>
      </c>
      <c r="AR2820" s="22">
        <v>0</v>
      </c>
      <c r="AS2820" s="25">
        <v>12500</v>
      </c>
      <c r="AT2820" s="25">
        <v>0</v>
      </c>
      <c r="AU2820" s="25">
        <v>15412</v>
      </c>
      <c r="AV2820" s="25">
        <v>0</v>
      </c>
      <c r="AW2820" s="25">
        <v>12500</v>
      </c>
      <c r="AX2820" s="25">
        <v>15412</v>
      </c>
      <c r="AY2820" s="25">
        <v>2912</v>
      </c>
    </row>
    <row r="2821" spans="2:51" hidden="1">
      <c r="B2821" s="5" t="s">
        <v>20</v>
      </c>
      <c r="C2821" s="2" t="s">
        <v>144</v>
      </c>
      <c r="D2821" s="2"/>
      <c r="E2821" s="2"/>
      <c r="F2821" s="2"/>
      <c r="G2821" s="3">
        <v>46265</v>
      </c>
      <c r="H2821" s="2" t="s">
        <v>11611</v>
      </c>
      <c r="I2821" s="3">
        <v>46265</v>
      </c>
      <c r="J2821" s="2" t="s">
        <v>11612</v>
      </c>
      <c r="K2821" s="2"/>
      <c r="L2821" s="2"/>
      <c r="M2821" s="2" t="s">
        <v>90</v>
      </c>
      <c r="N2821" s="3"/>
      <c r="O2821" s="2"/>
      <c r="P2821" s="2"/>
      <c r="Q2821" s="2" t="s">
        <v>33</v>
      </c>
      <c r="R2821" s="2" t="s">
        <v>33</v>
      </c>
      <c r="S2821" s="2" t="s">
        <v>33</v>
      </c>
      <c r="T2821" s="3">
        <v>46265</v>
      </c>
      <c r="U2821" s="2" t="s">
        <v>11613</v>
      </c>
      <c r="V2821" s="2" t="s">
        <v>11614</v>
      </c>
      <c r="W2821" s="2" t="s">
        <v>1003</v>
      </c>
      <c r="X2821" s="2" t="s">
        <v>113</v>
      </c>
      <c r="Y2821" s="2" t="s">
        <v>814</v>
      </c>
      <c r="Z2821" s="2" t="s">
        <v>92</v>
      </c>
      <c r="AA2821" s="2" t="s">
        <v>90</v>
      </c>
      <c r="AB2821" s="2"/>
      <c r="AC2821" s="2" t="s">
        <v>114</v>
      </c>
      <c r="AD2821" s="2">
        <v>1</v>
      </c>
      <c r="AE2821" s="2" t="s">
        <v>122</v>
      </c>
      <c r="AF2821" s="2" t="s">
        <v>122</v>
      </c>
      <c r="AG2821" s="2" t="s">
        <v>103</v>
      </c>
      <c r="AH2821" s="2" t="s">
        <v>122</v>
      </c>
      <c r="AI2821" s="2"/>
      <c r="AJ2821" s="2" t="s">
        <v>232</v>
      </c>
      <c r="AK2821" s="2" t="s">
        <v>5</v>
      </c>
      <c r="AL2821" s="2" t="s">
        <v>5</v>
      </c>
      <c r="AM2821" s="2" t="s">
        <v>178</v>
      </c>
      <c r="AN2821" s="2"/>
      <c r="AO2821" s="22">
        <v>0</v>
      </c>
      <c r="AP2821" s="22">
        <v>0</v>
      </c>
      <c r="AQ2821" s="22">
        <v>0</v>
      </c>
      <c r="AR2821" s="22">
        <v>0</v>
      </c>
      <c r="AS2821" s="25">
        <v>32000</v>
      </c>
      <c r="AT2821" s="25">
        <v>0</v>
      </c>
      <c r="AU2821" s="25">
        <v>39075</v>
      </c>
      <c r="AV2821" s="25">
        <v>0</v>
      </c>
      <c r="AW2821" s="25">
        <v>32000</v>
      </c>
      <c r="AX2821" s="25">
        <v>39075</v>
      </c>
      <c r="AY2821" s="25">
        <v>7075</v>
      </c>
    </row>
    <row r="2822" spans="2:51" hidden="1">
      <c r="B2822" s="5" t="s">
        <v>21</v>
      </c>
      <c r="C2822" s="2" t="s">
        <v>152</v>
      </c>
      <c r="D2822" s="2" t="s">
        <v>100</v>
      </c>
      <c r="E2822" s="2"/>
      <c r="F2822" s="2"/>
      <c r="G2822" s="3">
        <v>46265</v>
      </c>
      <c r="H2822" s="2" t="s">
        <v>11615</v>
      </c>
      <c r="I2822" s="3">
        <v>46265</v>
      </c>
      <c r="J2822" s="2" t="s">
        <v>11616</v>
      </c>
      <c r="K2822" s="2"/>
      <c r="L2822" s="2"/>
      <c r="M2822" s="2" t="s">
        <v>90</v>
      </c>
      <c r="N2822" s="3"/>
      <c r="O2822" s="2" t="s">
        <v>11617</v>
      </c>
      <c r="P2822" s="2"/>
      <c r="Q2822" s="2" t="s">
        <v>27</v>
      </c>
      <c r="R2822" s="2" t="s">
        <v>538</v>
      </c>
      <c r="S2822" s="2" t="s">
        <v>27</v>
      </c>
      <c r="T2822" s="3">
        <v>46265</v>
      </c>
      <c r="U2822" s="2" t="s">
        <v>11618</v>
      </c>
      <c r="V2822" s="2"/>
      <c r="W2822" s="2" t="s">
        <v>337</v>
      </c>
      <c r="X2822" s="2" t="s">
        <v>113</v>
      </c>
      <c r="Y2822" s="2" t="s">
        <v>336</v>
      </c>
      <c r="Z2822" s="2" t="s">
        <v>92</v>
      </c>
      <c r="AA2822" s="2" t="s">
        <v>90</v>
      </c>
      <c r="AB2822" s="2"/>
      <c r="AC2822" s="2" t="s">
        <v>114</v>
      </c>
      <c r="AD2822" s="2">
        <v>1</v>
      </c>
      <c r="AE2822" s="2" t="s">
        <v>539</v>
      </c>
      <c r="AF2822" s="2" t="s">
        <v>540</v>
      </c>
      <c r="AG2822" s="2" t="s">
        <v>13</v>
      </c>
      <c r="AH2822" s="2" t="s">
        <v>154</v>
      </c>
      <c r="AI2822" s="2" t="s">
        <v>541</v>
      </c>
      <c r="AJ2822" s="2" t="s">
        <v>155</v>
      </c>
      <c r="AK2822" s="2" t="s">
        <v>156</v>
      </c>
      <c r="AL2822" s="2" t="s">
        <v>129</v>
      </c>
      <c r="AM2822" s="2" t="s">
        <v>150</v>
      </c>
      <c r="AN2822" s="2" t="s">
        <v>11619</v>
      </c>
      <c r="AO2822" s="22">
        <v>27300</v>
      </c>
      <c r="AP2822" s="22">
        <v>0</v>
      </c>
      <c r="AQ2822" s="22">
        <v>0</v>
      </c>
      <c r="AR2822" s="22">
        <v>0</v>
      </c>
      <c r="AS2822" s="25">
        <v>29729.7</v>
      </c>
      <c r="AT2822" s="25">
        <v>0</v>
      </c>
      <c r="AU2822" s="25">
        <v>43906.59</v>
      </c>
      <c r="AV2822" s="25">
        <v>0</v>
      </c>
      <c r="AW2822" s="25">
        <v>29729.7</v>
      </c>
      <c r="AX2822" s="25">
        <v>43906.59</v>
      </c>
      <c r="AY2822" s="25">
        <v>14176.89</v>
      </c>
    </row>
    <row r="2823" spans="2:51" hidden="1">
      <c r="B2823" s="5" t="s">
        <v>21</v>
      </c>
      <c r="C2823" s="2" t="s">
        <v>152</v>
      </c>
      <c r="D2823" s="2" t="s">
        <v>100</v>
      </c>
      <c r="E2823" s="2"/>
      <c r="F2823" s="2"/>
      <c r="G2823" s="3">
        <v>46265</v>
      </c>
      <c r="H2823" s="2" t="s">
        <v>11620</v>
      </c>
      <c r="I2823" s="3">
        <v>46265</v>
      </c>
      <c r="J2823" s="2" t="s">
        <v>11621</v>
      </c>
      <c r="K2823" s="2"/>
      <c r="L2823" s="2"/>
      <c r="M2823" s="2" t="s">
        <v>90</v>
      </c>
      <c r="N2823" s="3"/>
      <c r="O2823" s="2" t="s">
        <v>11622</v>
      </c>
      <c r="P2823" s="2"/>
      <c r="Q2823" s="2" t="s">
        <v>486</v>
      </c>
      <c r="R2823" s="2" t="s">
        <v>538</v>
      </c>
      <c r="S2823" s="2" t="s">
        <v>486</v>
      </c>
      <c r="T2823" s="3">
        <v>46265</v>
      </c>
      <c r="U2823" s="2" t="s">
        <v>11623</v>
      </c>
      <c r="V2823" s="2"/>
      <c r="W2823" s="2" t="s">
        <v>192</v>
      </c>
      <c r="X2823" s="2" t="s">
        <v>151</v>
      </c>
      <c r="Y2823" s="2" t="s">
        <v>193</v>
      </c>
      <c r="Z2823" s="2" t="s">
        <v>92</v>
      </c>
      <c r="AA2823" s="2" t="s">
        <v>90</v>
      </c>
      <c r="AB2823" s="2"/>
      <c r="AC2823" s="2" t="s">
        <v>114</v>
      </c>
      <c r="AD2823" s="2">
        <v>1</v>
      </c>
      <c r="AE2823" s="2" t="s">
        <v>539</v>
      </c>
      <c r="AF2823" s="2" t="s">
        <v>540</v>
      </c>
      <c r="AG2823" s="2" t="s">
        <v>13</v>
      </c>
      <c r="AH2823" s="2" t="s">
        <v>154</v>
      </c>
      <c r="AI2823" s="2" t="s">
        <v>541</v>
      </c>
      <c r="AJ2823" s="2" t="s">
        <v>194</v>
      </c>
      <c r="AK2823" s="2" t="s">
        <v>487</v>
      </c>
      <c r="AL2823" s="2" t="s">
        <v>103</v>
      </c>
      <c r="AM2823" s="2" t="s">
        <v>104</v>
      </c>
      <c r="AN2823" s="2" t="s">
        <v>11624</v>
      </c>
      <c r="AO2823" s="22">
        <v>5460</v>
      </c>
      <c r="AP2823" s="22">
        <v>0</v>
      </c>
      <c r="AQ2823" s="22">
        <v>0</v>
      </c>
      <c r="AR2823" s="22">
        <v>0</v>
      </c>
      <c r="AS2823" s="25">
        <v>11335</v>
      </c>
      <c r="AT2823" s="25">
        <v>0</v>
      </c>
      <c r="AU2823" s="25">
        <v>20226.46</v>
      </c>
      <c r="AV2823" s="25">
        <v>0</v>
      </c>
      <c r="AW2823" s="25">
        <v>11335</v>
      </c>
      <c r="AX2823" s="25">
        <v>20226.46</v>
      </c>
      <c r="AY2823" s="25">
        <v>8891.4599999999991</v>
      </c>
    </row>
    <row r="2824" spans="2:51" hidden="1">
      <c r="B2824" s="5" t="s">
        <v>21</v>
      </c>
      <c r="C2824" s="2" t="s">
        <v>152</v>
      </c>
      <c r="D2824" s="2" t="s">
        <v>100</v>
      </c>
      <c r="E2824" s="2"/>
      <c r="F2824" s="2"/>
      <c r="G2824" s="3">
        <v>46265</v>
      </c>
      <c r="H2824" s="2" t="s">
        <v>11620</v>
      </c>
      <c r="I2824" s="3">
        <v>46265</v>
      </c>
      <c r="J2824" s="2" t="s">
        <v>11625</v>
      </c>
      <c r="K2824" s="2"/>
      <c r="L2824" s="2"/>
      <c r="M2824" s="2" t="s">
        <v>90</v>
      </c>
      <c r="N2824" s="3"/>
      <c r="O2824" s="2" t="s">
        <v>11622</v>
      </c>
      <c r="P2824" s="2"/>
      <c r="Q2824" s="2" t="s">
        <v>486</v>
      </c>
      <c r="R2824" s="2" t="s">
        <v>538</v>
      </c>
      <c r="S2824" s="2" t="s">
        <v>486</v>
      </c>
      <c r="T2824" s="3">
        <v>46265</v>
      </c>
      <c r="U2824" s="2" t="s">
        <v>11623</v>
      </c>
      <c r="V2824" s="2"/>
      <c r="W2824" s="2" t="s">
        <v>192</v>
      </c>
      <c r="X2824" s="2" t="s">
        <v>151</v>
      </c>
      <c r="Y2824" s="2" t="s">
        <v>193</v>
      </c>
      <c r="Z2824" s="2" t="s">
        <v>92</v>
      </c>
      <c r="AA2824" s="2" t="s">
        <v>90</v>
      </c>
      <c r="AB2824" s="2"/>
      <c r="AC2824" s="2" t="s">
        <v>114</v>
      </c>
      <c r="AD2824" s="2">
        <v>1</v>
      </c>
      <c r="AE2824" s="2" t="s">
        <v>539</v>
      </c>
      <c r="AF2824" s="2" t="s">
        <v>540</v>
      </c>
      <c r="AG2824" s="2" t="s">
        <v>13</v>
      </c>
      <c r="AH2824" s="2" t="s">
        <v>154</v>
      </c>
      <c r="AI2824" s="2" t="s">
        <v>541</v>
      </c>
      <c r="AJ2824" s="2" t="s">
        <v>194</v>
      </c>
      <c r="AK2824" s="2" t="s">
        <v>487</v>
      </c>
      <c r="AL2824" s="2" t="s">
        <v>103</v>
      </c>
      <c r="AM2824" s="2" t="s">
        <v>104</v>
      </c>
      <c r="AN2824" s="2" t="s">
        <v>11624</v>
      </c>
      <c r="AO2824" s="22">
        <v>4120</v>
      </c>
      <c r="AP2824" s="22">
        <v>0</v>
      </c>
      <c r="AQ2824" s="22">
        <v>0</v>
      </c>
      <c r="AR2824" s="22">
        <v>0</v>
      </c>
      <c r="AS2824" s="25">
        <v>11335</v>
      </c>
      <c r="AT2824" s="25">
        <v>0</v>
      </c>
      <c r="AU2824" s="25">
        <v>6564.81</v>
      </c>
      <c r="AV2824" s="25">
        <v>0</v>
      </c>
      <c r="AW2824" s="25">
        <v>11335</v>
      </c>
      <c r="AX2824" s="25">
        <v>6564.81</v>
      </c>
      <c r="AY2824" s="25">
        <v>-4770.1899999999996</v>
      </c>
    </row>
    <row r="2825" spans="2:51" hidden="1">
      <c r="B2825" s="5" t="s">
        <v>21</v>
      </c>
      <c r="C2825" s="2" t="s">
        <v>152</v>
      </c>
      <c r="D2825" s="2" t="s">
        <v>100</v>
      </c>
      <c r="E2825" s="2"/>
      <c r="F2825" s="2"/>
      <c r="G2825" s="3">
        <v>46265</v>
      </c>
      <c r="H2825" s="2" t="s">
        <v>11626</v>
      </c>
      <c r="I2825" s="3">
        <v>46265</v>
      </c>
      <c r="J2825" s="2" t="s">
        <v>11627</v>
      </c>
      <c r="K2825" s="2"/>
      <c r="L2825" s="2"/>
      <c r="M2825" s="2" t="s">
        <v>90</v>
      </c>
      <c r="N2825" s="3"/>
      <c r="O2825" s="2" t="s">
        <v>11628</v>
      </c>
      <c r="P2825" s="2"/>
      <c r="Q2825" s="2" t="s">
        <v>27</v>
      </c>
      <c r="R2825" s="2" t="s">
        <v>538</v>
      </c>
      <c r="S2825" s="2" t="s">
        <v>27</v>
      </c>
      <c r="T2825" s="3">
        <v>46265</v>
      </c>
      <c r="U2825" s="2" t="s">
        <v>11629</v>
      </c>
      <c r="V2825" s="2"/>
      <c r="W2825" s="2" t="s">
        <v>741</v>
      </c>
      <c r="X2825" s="2" t="s">
        <v>133</v>
      </c>
      <c r="Y2825" s="2" t="s">
        <v>347</v>
      </c>
      <c r="Z2825" s="2" t="s">
        <v>92</v>
      </c>
      <c r="AA2825" s="2" t="s">
        <v>348</v>
      </c>
      <c r="AB2825" s="2" t="s">
        <v>349</v>
      </c>
      <c r="AC2825" s="2" t="s">
        <v>114</v>
      </c>
      <c r="AD2825" s="2">
        <v>1</v>
      </c>
      <c r="AE2825" s="2" t="s">
        <v>539</v>
      </c>
      <c r="AF2825" s="2" t="s">
        <v>540</v>
      </c>
      <c r="AG2825" s="2" t="s">
        <v>13</v>
      </c>
      <c r="AH2825" s="2" t="s">
        <v>154</v>
      </c>
      <c r="AI2825" s="2" t="s">
        <v>541</v>
      </c>
      <c r="AJ2825" s="2" t="s">
        <v>155</v>
      </c>
      <c r="AK2825" s="2" t="s">
        <v>156</v>
      </c>
      <c r="AL2825" s="2" t="s">
        <v>129</v>
      </c>
      <c r="AM2825" s="2" t="s">
        <v>150</v>
      </c>
      <c r="AN2825" s="2" t="s">
        <v>11630</v>
      </c>
      <c r="AO2825" s="22">
        <v>27220</v>
      </c>
      <c r="AP2825" s="22">
        <v>0</v>
      </c>
      <c r="AQ2825" s="22">
        <v>0</v>
      </c>
      <c r="AR2825" s="22">
        <v>0</v>
      </c>
      <c r="AS2825" s="25">
        <v>29642.58</v>
      </c>
      <c r="AT2825" s="25">
        <v>0</v>
      </c>
      <c r="AU2825" s="25">
        <v>43777.93</v>
      </c>
      <c r="AV2825" s="25">
        <v>0</v>
      </c>
      <c r="AW2825" s="25">
        <v>29642.58</v>
      </c>
      <c r="AX2825" s="25">
        <v>43777.93</v>
      </c>
      <c r="AY2825" s="25">
        <v>14135.35</v>
      </c>
    </row>
    <row r="2826" spans="2:51" hidden="1">
      <c r="B2826" s="5" t="s">
        <v>21</v>
      </c>
      <c r="C2826" s="2" t="s">
        <v>152</v>
      </c>
      <c r="D2826" s="2" t="s">
        <v>100</v>
      </c>
      <c r="E2826" s="2"/>
      <c r="F2826" s="2"/>
      <c r="G2826" s="3">
        <v>46265</v>
      </c>
      <c r="H2826" s="2" t="s">
        <v>11631</v>
      </c>
      <c r="I2826" s="3">
        <v>46265</v>
      </c>
      <c r="J2826" s="2" t="s">
        <v>11632</v>
      </c>
      <c r="K2826" s="2"/>
      <c r="L2826" s="2"/>
      <c r="M2826" s="2" t="s">
        <v>90</v>
      </c>
      <c r="N2826" s="3"/>
      <c r="O2826" s="2" t="s">
        <v>11633</v>
      </c>
      <c r="P2826" s="2"/>
      <c r="Q2826" s="2" t="s">
        <v>27</v>
      </c>
      <c r="R2826" s="2" t="s">
        <v>538</v>
      </c>
      <c r="S2826" s="2" t="s">
        <v>27</v>
      </c>
      <c r="T2826" s="3">
        <v>46265</v>
      </c>
      <c r="U2826" s="2" t="s">
        <v>11634</v>
      </c>
      <c r="V2826" s="2"/>
      <c r="W2826" s="2" t="s">
        <v>717</v>
      </c>
      <c r="X2826" s="2" t="s">
        <v>133</v>
      </c>
      <c r="Y2826" s="2" t="s">
        <v>277</v>
      </c>
      <c r="Z2826" s="2" t="s">
        <v>92</v>
      </c>
      <c r="AA2826" s="2" t="s">
        <v>278</v>
      </c>
      <c r="AB2826" s="2" t="s">
        <v>279</v>
      </c>
      <c r="AC2826" s="2" t="s">
        <v>114</v>
      </c>
      <c r="AD2826" s="2">
        <v>1</v>
      </c>
      <c r="AE2826" s="2" t="s">
        <v>539</v>
      </c>
      <c r="AF2826" s="2" t="s">
        <v>540</v>
      </c>
      <c r="AG2826" s="2" t="s">
        <v>13</v>
      </c>
      <c r="AH2826" s="2" t="s">
        <v>154</v>
      </c>
      <c r="AI2826" s="2" t="s">
        <v>541</v>
      </c>
      <c r="AJ2826" s="2" t="s">
        <v>155</v>
      </c>
      <c r="AK2826" s="2" t="s">
        <v>156</v>
      </c>
      <c r="AL2826" s="2" t="s">
        <v>129</v>
      </c>
      <c r="AM2826" s="2" t="s">
        <v>150</v>
      </c>
      <c r="AN2826" s="2" t="s">
        <v>11635</v>
      </c>
      <c r="AO2826" s="22">
        <v>27260</v>
      </c>
      <c r="AP2826" s="22">
        <v>0</v>
      </c>
      <c r="AQ2826" s="22">
        <v>0</v>
      </c>
      <c r="AR2826" s="22">
        <v>0</v>
      </c>
      <c r="AS2826" s="25">
        <v>29686.14</v>
      </c>
      <c r="AT2826" s="25">
        <v>0</v>
      </c>
      <c r="AU2826" s="25">
        <v>43842.26</v>
      </c>
      <c r="AV2826" s="25">
        <v>0</v>
      </c>
      <c r="AW2826" s="25">
        <v>29686.14</v>
      </c>
      <c r="AX2826" s="25">
        <v>43842.26</v>
      </c>
      <c r="AY2826" s="25">
        <v>14156.12</v>
      </c>
    </row>
    <row r="2827" spans="2:51" hidden="1">
      <c r="B2827" s="5" t="s">
        <v>21</v>
      </c>
      <c r="C2827" s="2" t="s">
        <v>152</v>
      </c>
      <c r="D2827" s="2" t="s">
        <v>100</v>
      </c>
      <c r="E2827" s="2"/>
      <c r="F2827" s="2"/>
      <c r="G2827" s="3">
        <v>46265</v>
      </c>
      <c r="H2827" s="2" t="s">
        <v>11636</v>
      </c>
      <c r="I2827" s="3">
        <v>46265</v>
      </c>
      <c r="J2827" s="2" t="s">
        <v>11637</v>
      </c>
      <c r="K2827" s="2"/>
      <c r="L2827" s="2"/>
      <c r="M2827" s="2" t="s">
        <v>90</v>
      </c>
      <c r="N2827" s="3"/>
      <c r="O2827" s="2" t="s">
        <v>11638</v>
      </c>
      <c r="P2827" s="2"/>
      <c r="Q2827" s="2" t="s">
        <v>27</v>
      </c>
      <c r="R2827" s="2" t="s">
        <v>538</v>
      </c>
      <c r="S2827" s="2" t="s">
        <v>27</v>
      </c>
      <c r="T2827" s="3">
        <v>46265</v>
      </c>
      <c r="U2827" s="2" t="s">
        <v>11639</v>
      </c>
      <c r="V2827" s="2"/>
      <c r="W2827" s="2" t="s">
        <v>290</v>
      </c>
      <c r="X2827" s="2" t="s">
        <v>133</v>
      </c>
      <c r="Y2827" s="2" t="s">
        <v>291</v>
      </c>
      <c r="Z2827" s="2" t="s">
        <v>92</v>
      </c>
      <c r="AA2827" s="2" t="s">
        <v>90</v>
      </c>
      <c r="AB2827" s="2"/>
      <c r="AC2827" s="2" t="s">
        <v>114</v>
      </c>
      <c r="AD2827" s="2">
        <v>1</v>
      </c>
      <c r="AE2827" s="2" t="s">
        <v>539</v>
      </c>
      <c r="AF2827" s="2" t="s">
        <v>540</v>
      </c>
      <c r="AG2827" s="2" t="s">
        <v>13</v>
      </c>
      <c r="AH2827" s="2" t="s">
        <v>154</v>
      </c>
      <c r="AI2827" s="2" t="s">
        <v>541</v>
      </c>
      <c r="AJ2827" s="2" t="s">
        <v>155</v>
      </c>
      <c r="AK2827" s="2" t="s">
        <v>156</v>
      </c>
      <c r="AL2827" s="2" t="s">
        <v>129</v>
      </c>
      <c r="AM2827" s="2" t="s">
        <v>150</v>
      </c>
      <c r="AN2827" s="2" t="s">
        <v>11640</v>
      </c>
      <c r="AO2827" s="22">
        <v>26420</v>
      </c>
      <c r="AP2827" s="22">
        <v>0</v>
      </c>
      <c r="AQ2827" s="22">
        <v>0</v>
      </c>
      <c r="AR2827" s="22">
        <v>0</v>
      </c>
      <c r="AS2827" s="25">
        <v>28771.38</v>
      </c>
      <c r="AT2827" s="25">
        <v>0</v>
      </c>
      <c r="AU2827" s="25">
        <v>42491.29</v>
      </c>
      <c r="AV2827" s="25">
        <v>0</v>
      </c>
      <c r="AW2827" s="25">
        <v>28771.38</v>
      </c>
      <c r="AX2827" s="25">
        <v>42491.29</v>
      </c>
      <c r="AY2827" s="25">
        <v>13719.91</v>
      </c>
    </row>
    <row r="2828" spans="2:51" hidden="1">
      <c r="B2828" s="5" t="s">
        <v>21</v>
      </c>
      <c r="C2828" s="2" t="s">
        <v>152</v>
      </c>
      <c r="D2828" s="2" t="s">
        <v>100</v>
      </c>
      <c r="E2828" s="2"/>
      <c r="F2828" s="2"/>
      <c r="G2828" s="3">
        <v>46265</v>
      </c>
      <c r="H2828" s="2" t="s">
        <v>11641</v>
      </c>
      <c r="I2828" s="3">
        <v>46265</v>
      </c>
      <c r="J2828" s="2" t="s">
        <v>11642</v>
      </c>
      <c r="K2828" s="2"/>
      <c r="L2828" s="2"/>
      <c r="M2828" s="2" t="s">
        <v>90</v>
      </c>
      <c r="N2828" s="3"/>
      <c r="O2828" s="2" t="s">
        <v>11643</v>
      </c>
      <c r="P2828" s="2"/>
      <c r="Q2828" s="2" t="s">
        <v>27</v>
      </c>
      <c r="R2828" s="2" t="s">
        <v>538</v>
      </c>
      <c r="S2828" s="2" t="s">
        <v>27</v>
      </c>
      <c r="T2828" s="3">
        <v>46265</v>
      </c>
      <c r="U2828" s="2" t="s">
        <v>11644</v>
      </c>
      <c r="V2828" s="2"/>
      <c r="W2828" s="2" t="s">
        <v>523</v>
      </c>
      <c r="X2828" s="2" t="s">
        <v>133</v>
      </c>
      <c r="Y2828" s="2" t="s">
        <v>294</v>
      </c>
      <c r="Z2828" s="2" t="s">
        <v>92</v>
      </c>
      <c r="AA2828" s="2" t="s">
        <v>295</v>
      </c>
      <c r="AB2828" s="2" t="s">
        <v>296</v>
      </c>
      <c r="AC2828" s="2" t="s">
        <v>114</v>
      </c>
      <c r="AD2828" s="2">
        <v>1</v>
      </c>
      <c r="AE2828" s="2" t="s">
        <v>539</v>
      </c>
      <c r="AF2828" s="2" t="s">
        <v>540</v>
      </c>
      <c r="AG2828" s="2" t="s">
        <v>13</v>
      </c>
      <c r="AH2828" s="2" t="s">
        <v>154</v>
      </c>
      <c r="AI2828" s="2" t="s">
        <v>541</v>
      </c>
      <c r="AJ2828" s="2" t="s">
        <v>155</v>
      </c>
      <c r="AK2828" s="2" t="s">
        <v>156</v>
      </c>
      <c r="AL2828" s="2" t="s">
        <v>129</v>
      </c>
      <c r="AM2828" s="2" t="s">
        <v>150</v>
      </c>
      <c r="AN2828" s="2" t="s">
        <v>11645</v>
      </c>
      <c r="AO2828" s="22">
        <v>27220</v>
      </c>
      <c r="AP2828" s="22">
        <v>0</v>
      </c>
      <c r="AQ2828" s="22">
        <v>0</v>
      </c>
      <c r="AR2828" s="22">
        <v>0</v>
      </c>
      <c r="AS2828" s="25">
        <v>29642.58</v>
      </c>
      <c r="AT2828" s="25">
        <v>0</v>
      </c>
      <c r="AU2828" s="25">
        <v>43777.93</v>
      </c>
      <c r="AV2828" s="25">
        <v>0</v>
      </c>
      <c r="AW2828" s="25">
        <v>29642.58</v>
      </c>
      <c r="AX2828" s="25">
        <v>43777.93</v>
      </c>
      <c r="AY2828" s="25">
        <v>14135.35</v>
      </c>
    </row>
    <row r="2829" spans="2:51" hidden="1">
      <c r="B2829" s="5" t="s">
        <v>21</v>
      </c>
      <c r="C2829" s="2" t="s">
        <v>152</v>
      </c>
      <c r="D2829" s="2" t="s">
        <v>100</v>
      </c>
      <c r="E2829" s="2"/>
      <c r="F2829" s="2"/>
      <c r="G2829" s="3">
        <v>46265</v>
      </c>
      <c r="H2829" s="2" t="s">
        <v>11646</v>
      </c>
      <c r="I2829" s="3">
        <v>46265</v>
      </c>
      <c r="J2829" s="2" t="s">
        <v>11647</v>
      </c>
      <c r="K2829" s="2"/>
      <c r="L2829" s="2"/>
      <c r="M2829" s="2" t="s">
        <v>90</v>
      </c>
      <c r="N2829" s="3"/>
      <c r="O2829" s="2" t="s">
        <v>11648</v>
      </c>
      <c r="P2829" s="2"/>
      <c r="Q2829" s="2" t="s">
        <v>27</v>
      </c>
      <c r="R2829" s="2" t="s">
        <v>538</v>
      </c>
      <c r="S2829" s="2" t="s">
        <v>27</v>
      </c>
      <c r="T2829" s="3">
        <v>46265</v>
      </c>
      <c r="U2829" s="2" t="s">
        <v>11649</v>
      </c>
      <c r="V2829" s="2"/>
      <c r="W2829" s="2" t="s">
        <v>507</v>
      </c>
      <c r="X2829" s="2" t="s">
        <v>133</v>
      </c>
      <c r="Y2829" s="2" t="s">
        <v>357</v>
      </c>
      <c r="Z2829" s="2" t="s">
        <v>92</v>
      </c>
      <c r="AA2829" s="2" t="s">
        <v>90</v>
      </c>
      <c r="AB2829" s="2"/>
      <c r="AC2829" s="2" t="s">
        <v>114</v>
      </c>
      <c r="AD2829" s="2">
        <v>1</v>
      </c>
      <c r="AE2829" s="2" t="s">
        <v>539</v>
      </c>
      <c r="AF2829" s="2" t="s">
        <v>540</v>
      </c>
      <c r="AG2829" s="2" t="s">
        <v>13</v>
      </c>
      <c r="AH2829" s="2" t="s">
        <v>154</v>
      </c>
      <c r="AI2829" s="2" t="s">
        <v>541</v>
      </c>
      <c r="AJ2829" s="2" t="s">
        <v>155</v>
      </c>
      <c r="AK2829" s="2" t="s">
        <v>156</v>
      </c>
      <c r="AL2829" s="2" t="s">
        <v>129</v>
      </c>
      <c r="AM2829" s="2" t="s">
        <v>150</v>
      </c>
      <c r="AN2829" s="2" t="s">
        <v>11650</v>
      </c>
      <c r="AO2829" s="22">
        <v>1600</v>
      </c>
      <c r="AP2829" s="22">
        <v>0</v>
      </c>
      <c r="AQ2829" s="22">
        <v>0</v>
      </c>
      <c r="AR2829" s="22">
        <v>0</v>
      </c>
      <c r="AS2829" s="25">
        <v>15137.5</v>
      </c>
      <c r="AT2829" s="25">
        <v>0</v>
      </c>
      <c r="AU2829" s="25">
        <v>13834.88</v>
      </c>
      <c r="AV2829" s="25">
        <v>0</v>
      </c>
      <c r="AW2829" s="25">
        <v>15137.5</v>
      </c>
      <c r="AX2829" s="25">
        <v>13834.88</v>
      </c>
      <c r="AY2829" s="25">
        <v>-1302.6199999999999</v>
      </c>
    </row>
    <row r="2830" spans="2:51" hidden="1">
      <c r="B2830" s="5" t="s">
        <v>21</v>
      </c>
      <c r="C2830" s="2" t="s">
        <v>152</v>
      </c>
      <c r="D2830" s="2" t="s">
        <v>100</v>
      </c>
      <c r="E2830" s="2"/>
      <c r="F2830" s="2"/>
      <c r="G2830" s="3">
        <v>46265</v>
      </c>
      <c r="H2830" s="2" t="s">
        <v>11646</v>
      </c>
      <c r="I2830" s="3">
        <v>46265</v>
      </c>
      <c r="J2830" s="2" t="s">
        <v>11651</v>
      </c>
      <c r="K2830" s="2"/>
      <c r="L2830" s="2"/>
      <c r="M2830" s="2" t="s">
        <v>90</v>
      </c>
      <c r="N2830" s="3"/>
      <c r="O2830" s="2" t="s">
        <v>11652</v>
      </c>
      <c r="P2830" s="2"/>
      <c r="Q2830" s="2" t="s">
        <v>27</v>
      </c>
      <c r="R2830" s="2" t="s">
        <v>538</v>
      </c>
      <c r="S2830" s="2" t="s">
        <v>27</v>
      </c>
      <c r="T2830" s="3">
        <v>46265</v>
      </c>
      <c r="U2830" s="2" t="s">
        <v>11649</v>
      </c>
      <c r="V2830" s="2"/>
      <c r="W2830" s="2" t="s">
        <v>507</v>
      </c>
      <c r="X2830" s="2" t="s">
        <v>133</v>
      </c>
      <c r="Y2830" s="2" t="s">
        <v>357</v>
      </c>
      <c r="Z2830" s="2" t="s">
        <v>92</v>
      </c>
      <c r="AA2830" s="2" t="s">
        <v>90</v>
      </c>
      <c r="AB2830" s="2"/>
      <c r="AC2830" s="2" t="s">
        <v>114</v>
      </c>
      <c r="AD2830" s="2">
        <v>1</v>
      </c>
      <c r="AE2830" s="2" t="s">
        <v>539</v>
      </c>
      <c r="AF2830" s="2" t="s">
        <v>540</v>
      </c>
      <c r="AG2830" s="2" t="s">
        <v>13</v>
      </c>
      <c r="AH2830" s="2" t="s">
        <v>154</v>
      </c>
      <c r="AI2830" s="2" t="s">
        <v>541</v>
      </c>
      <c r="AJ2830" s="2" t="s">
        <v>155</v>
      </c>
      <c r="AK2830" s="2" t="s">
        <v>156</v>
      </c>
      <c r="AL2830" s="2" t="s">
        <v>129</v>
      </c>
      <c r="AM2830" s="2" t="s">
        <v>150</v>
      </c>
      <c r="AN2830" s="2" t="s">
        <v>11653</v>
      </c>
      <c r="AO2830" s="22">
        <v>19880</v>
      </c>
      <c r="AP2830" s="22">
        <v>0</v>
      </c>
      <c r="AQ2830" s="22">
        <v>0</v>
      </c>
      <c r="AR2830" s="22">
        <v>0</v>
      </c>
      <c r="AS2830" s="25">
        <v>15137.5</v>
      </c>
      <c r="AT2830" s="25">
        <v>0</v>
      </c>
      <c r="AU2830" s="25">
        <v>31973</v>
      </c>
      <c r="AV2830" s="25">
        <v>0</v>
      </c>
      <c r="AW2830" s="25">
        <v>15137.5</v>
      </c>
      <c r="AX2830" s="25">
        <v>31973</v>
      </c>
      <c r="AY2830" s="25">
        <v>16835.5</v>
      </c>
    </row>
    <row r="2831" spans="2:51" hidden="1">
      <c r="B2831" s="5" t="s">
        <v>21</v>
      </c>
      <c r="C2831" s="2" t="s">
        <v>152</v>
      </c>
      <c r="D2831" s="2" t="s">
        <v>100</v>
      </c>
      <c r="E2831" s="2"/>
      <c r="F2831" s="2"/>
      <c r="G2831" s="3">
        <v>46265</v>
      </c>
      <c r="H2831" s="2" t="s">
        <v>11654</v>
      </c>
      <c r="I2831" s="3">
        <v>46265</v>
      </c>
      <c r="J2831" s="2" t="s">
        <v>11655</v>
      </c>
      <c r="K2831" s="2"/>
      <c r="L2831" s="2"/>
      <c r="M2831" s="2" t="s">
        <v>90</v>
      </c>
      <c r="N2831" s="3"/>
      <c r="O2831" s="2" t="s">
        <v>11656</v>
      </c>
      <c r="P2831" s="2"/>
      <c r="Q2831" s="2" t="s">
        <v>27</v>
      </c>
      <c r="R2831" s="2" t="s">
        <v>538</v>
      </c>
      <c r="S2831" s="2" t="s">
        <v>27</v>
      </c>
      <c r="T2831" s="3">
        <v>46265</v>
      </c>
      <c r="U2831" s="2" t="s">
        <v>11657</v>
      </c>
      <c r="V2831" s="2"/>
      <c r="W2831" s="2" t="s">
        <v>527</v>
      </c>
      <c r="X2831" s="2" t="s">
        <v>133</v>
      </c>
      <c r="Y2831" s="2" t="s">
        <v>334</v>
      </c>
      <c r="Z2831" s="2" t="s">
        <v>92</v>
      </c>
      <c r="AA2831" s="2" t="s">
        <v>90</v>
      </c>
      <c r="AB2831" s="2"/>
      <c r="AC2831" s="2" t="s">
        <v>114</v>
      </c>
      <c r="AD2831" s="2">
        <v>1</v>
      </c>
      <c r="AE2831" s="2" t="s">
        <v>539</v>
      </c>
      <c r="AF2831" s="2" t="s">
        <v>540</v>
      </c>
      <c r="AG2831" s="2" t="s">
        <v>13</v>
      </c>
      <c r="AH2831" s="2" t="s">
        <v>154</v>
      </c>
      <c r="AI2831" s="2" t="s">
        <v>541</v>
      </c>
      <c r="AJ2831" s="2" t="s">
        <v>155</v>
      </c>
      <c r="AK2831" s="2" t="s">
        <v>156</v>
      </c>
      <c r="AL2831" s="2" t="s">
        <v>129</v>
      </c>
      <c r="AM2831" s="2" t="s">
        <v>150</v>
      </c>
      <c r="AN2831" s="2" t="s">
        <v>11658</v>
      </c>
      <c r="AO2831" s="22">
        <v>18500</v>
      </c>
      <c r="AP2831" s="22">
        <v>0</v>
      </c>
      <c r="AQ2831" s="22">
        <v>0</v>
      </c>
      <c r="AR2831" s="22">
        <v>0</v>
      </c>
      <c r="AS2831" s="25">
        <v>28320</v>
      </c>
      <c r="AT2831" s="25">
        <v>0</v>
      </c>
      <c r="AU2831" s="25">
        <v>43424</v>
      </c>
      <c r="AV2831" s="25">
        <v>0</v>
      </c>
      <c r="AW2831" s="25">
        <v>28320</v>
      </c>
      <c r="AX2831" s="25">
        <v>43424</v>
      </c>
      <c r="AY2831" s="25">
        <v>15104</v>
      </c>
    </row>
    <row r="2832" spans="2:51" hidden="1">
      <c r="B2832" s="5" t="s">
        <v>21</v>
      </c>
      <c r="C2832" s="2" t="s">
        <v>152</v>
      </c>
      <c r="D2832" s="2" t="s">
        <v>100</v>
      </c>
      <c r="E2832" s="2"/>
      <c r="F2832" s="2"/>
      <c r="G2832" s="3">
        <v>46265</v>
      </c>
      <c r="H2832" s="2" t="s">
        <v>11659</v>
      </c>
      <c r="I2832" s="3">
        <v>46265</v>
      </c>
      <c r="J2832" s="2" t="s">
        <v>11660</v>
      </c>
      <c r="K2832" s="2"/>
      <c r="L2832" s="2"/>
      <c r="M2832" s="2" t="s">
        <v>90</v>
      </c>
      <c r="N2832" s="3"/>
      <c r="O2832" s="2" t="s">
        <v>11661</v>
      </c>
      <c r="P2832" s="2"/>
      <c r="Q2832" s="2" t="s">
        <v>27</v>
      </c>
      <c r="R2832" s="2" t="s">
        <v>538</v>
      </c>
      <c r="S2832" s="2" t="s">
        <v>27</v>
      </c>
      <c r="T2832" s="3">
        <v>46265</v>
      </c>
      <c r="U2832" s="2" t="s">
        <v>11662</v>
      </c>
      <c r="V2832" s="2"/>
      <c r="W2832" s="2" t="s">
        <v>503</v>
      </c>
      <c r="X2832" s="2" t="s">
        <v>133</v>
      </c>
      <c r="Y2832" s="2" t="s">
        <v>504</v>
      </c>
      <c r="Z2832" s="2" t="s">
        <v>92</v>
      </c>
      <c r="AA2832" s="2" t="s">
        <v>90</v>
      </c>
      <c r="AB2832" s="2"/>
      <c r="AC2832" s="2" t="s">
        <v>114</v>
      </c>
      <c r="AD2832" s="2">
        <v>1</v>
      </c>
      <c r="AE2832" s="2" t="s">
        <v>539</v>
      </c>
      <c r="AF2832" s="2" t="s">
        <v>540</v>
      </c>
      <c r="AG2832" s="2" t="s">
        <v>13</v>
      </c>
      <c r="AH2832" s="2" t="s">
        <v>154</v>
      </c>
      <c r="AI2832" s="2" t="s">
        <v>541</v>
      </c>
      <c r="AJ2832" s="2" t="s">
        <v>155</v>
      </c>
      <c r="AK2832" s="2" t="s">
        <v>156</v>
      </c>
      <c r="AL2832" s="2" t="s">
        <v>129</v>
      </c>
      <c r="AM2832" s="2" t="s">
        <v>150</v>
      </c>
      <c r="AN2832" s="2" t="s">
        <v>11663</v>
      </c>
      <c r="AO2832" s="22">
        <v>27220</v>
      </c>
      <c r="AP2832" s="22">
        <v>0</v>
      </c>
      <c r="AQ2832" s="22">
        <v>0</v>
      </c>
      <c r="AR2832" s="22">
        <v>0</v>
      </c>
      <c r="AS2832" s="25">
        <v>29642.58</v>
      </c>
      <c r="AT2832" s="25">
        <v>0</v>
      </c>
      <c r="AU2832" s="25">
        <v>43777.93</v>
      </c>
      <c r="AV2832" s="25">
        <v>0</v>
      </c>
      <c r="AW2832" s="25">
        <v>29642.58</v>
      </c>
      <c r="AX2832" s="25">
        <v>43777.93</v>
      </c>
      <c r="AY2832" s="25">
        <v>14135.35</v>
      </c>
    </row>
    <row r="2833" spans="2:51" hidden="1">
      <c r="B2833" s="5" t="s">
        <v>21</v>
      </c>
      <c r="C2833" s="2" t="s">
        <v>152</v>
      </c>
      <c r="D2833" s="2" t="s">
        <v>100</v>
      </c>
      <c r="E2833" s="2"/>
      <c r="F2833" s="2"/>
      <c r="G2833" s="3">
        <v>46265</v>
      </c>
      <c r="H2833" s="2" t="s">
        <v>11664</v>
      </c>
      <c r="I2833" s="3">
        <v>46265</v>
      </c>
      <c r="J2833" s="2" t="s">
        <v>11665</v>
      </c>
      <c r="K2833" s="2"/>
      <c r="L2833" s="2"/>
      <c r="M2833" s="2" t="s">
        <v>90</v>
      </c>
      <c r="N2833" s="3"/>
      <c r="O2833" s="2" t="s">
        <v>11666</v>
      </c>
      <c r="P2833" s="2"/>
      <c r="Q2833" s="2" t="s">
        <v>27</v>
      </c>
      <c r="R2833" s="2" t="s">
        <v>538</v>
      </c>
      <c r="S2833" s="2" t="s">
        <v>27</v>
      </c>
      <c r="T2833" s="3">
        <v>46265</v>
      </c>
      <c r="U2833" s="2" t="s">
        <v>11667</v>
      </c>
      <c r="V2833" s="2"/>
      <c r="W2833" s="2" t="s">
        <v>359</v>
      </c>
      <c r="X2833" s="2" t="s">
        <v>133</v>
      </c>
      <c r="Y2833" s="2" t="s">
        <v>357</v>
      </c>
      <c r="Z2833" s="2" t="s">
        <v>92</v>
      </c>
      <c r="AA2833" s="2" t="s">
        <v>90</v>
      </c>
      <c r="AB2833" s="2"/>
      <c r="AC2833" s="2" t="s">
        <v>114</v>
      </c>
      <c r="AD2833" s="2">
        <v>1</v>
      </c>
      <c r="AE2833" s="2" t="s">
        <v>539</v>
      </c>
      <c r="AF2833" s="2" t="s">
        <v>540</v>
      </c>
      <c r="AG2833" s="2" t="s">
        <v>13</v>
      </c>
      <c r="AH2833" s="2" t="s">
        <v>154</v>
      </c>
      <c r="AI2833" s="2" t="s">
        <v>541</v>
      </c>
      <c r="AJ2833" s="2" t="s">
        <v>155</v>
      </c>
      <c r="AK2833" s="2" t="s">
        <v>156</v>
      </c>
      <c r="AL2833" s="2" t="s">
        <v>129</v>
      </c>
      <c r="AM2833" s="2" t="s">
        <v>150</v>
      </c>
      <c r="AN2833" s="2" t="s">
        <v>11668</v>
      </c>
      <c r="AO2833" s="22">
        <v>27200</v>
      </c>
      <c r="AP2833" s="22">
        <v>0</v>
      </c>
      <c r="AQ2833" s="22">
        <v>0</v>
      </c>
      <c r="AR2833" s="22">
        <v>0</v>
      </c>
      <c r="AS2833" s="25">
        <v>29620.799999999999</v>
      </c>
      <c r="AT2833" s="25">
        <v>0</v>
      </c>
      <c r="AU2833" s="25">
        <v>43745.760000000002</v>
      </c>
      <c r="AV2833" s="25">
        <v>0</v>
      </c>
      <c r="AW2833" s="25">
        <v>29620.799999999999</v>
      </c>
      <c r="AX2833" s="25">
        <v>43745.760000000002</v>
      </c>
      <c r="AY2833" s="25">
        <v>14124.96</v>
      </c>
    </row>
    <row r="2834" spans="2:51" hidden="1">
      <c r="B2834" s="5" t="s">
        <v>21</v>
      </c>
      <c r="C2834" s="2" t="s">
        <v>152</v>
      </c>
      <c r="D2834" s="2" t="s">
        <v>100</v>
      </c>
      <c r="E2834" s="2"/>
      <c r="F2834" s="2"/>
      <c r="G2834" s="3">
        <v>46265</v>
      </c>
      <c r="H2834" s="2" t="s">
        <v>11669</v>
      </c>
      <c r="I2834" s="3">
        <v>46265</v>
      </c>
      <c r="J2834" s="2" t="s">
        <v>11670</v>
      </c>
      <c r="K2834" s="2"/>
      <c r="L2834" s="2"/>
      <c r="M2834" s="2" t="s">
        <v>90</v>
      </c>
      <c r="N2834" s="3"/>
      <c r="O2834" s="2" t="s">
        <v>11671</v>
      </c>
      <c r="P2834" s="2"/>
      <c r="Q2834" s="2" t="s">
        <v>27</v>
      </c>
      <c r="R2834" s="2" t="s">
        <v>538</v>
      </c>
      <c r="S2834" s="2" t="s">
        <v>27</v>
      </c>
      <c r="T2834" s="3">
        <v>46265</v>
      </c>
      <c r="U2834" s="2" t="s">
        <v>11672</v>
      </c>
      <c r="V2834" s="2"/>
      <c r="W2834" s="2" t="s">
        <v>533</v>
      </c>
      <c r="X2834" s="2" t="s">
        <v>133</v>
      </c>
      <c r="Y2834" s="2" t="s">
        <v>350</v>
      </c>
      <c r="Z2834" s="2" t="s">
        <v>92</v>
      </c>
      <c r="AA2834" s="2" t="s">
        <v>350</v>
      </c>
      <c r="AB2834" s="2" t="s">
        <v>351</v>
      </c>
      <c r="AC2834" s="2" t="s">
        <v>114</v>
      </c>
      <c r="AD2834" s="2">
        <v>1</v>
      </c>
      <c r="AE2834" s="2" t="s">
        <v>539</v>
      </c>
      <c r="AF2834" s="2" t="s">
        <v>540</v>
      </c>
      <c r="AG2834" s="2" t="s">
        <v>13</v>
      </c>
      <c r="AH2834" s="2" t="s">
        <v>154</v>
      </c>
      <c r="AI2834" s="2" t="s">
        <v>541</v>
      </c>
      <c r="AJ2834" s="2" t="s">
        <v>155</v>
      </c>
      <c r="AK2834" s="2" t="s">
        <v>156</v>
      </c>
      <c r="AL2834" s="2" t="s">
        <v>129</v>
      </c>
      <c r="AM2834" s="2" t="s">
        <v>150</v>
      </c>
      <c r="AN2834" s="2" t="s">
        <v>11673</v>
      </c>
      <c r="AO2834" s="22">
        <v>18480</v>
      </c>
      <c r="AP2834" s="22">
        <v>0</v>
      </c>
      <c r="AQ2834" s="22">
        <v>0</v>
      </c>
      <c r="AR2834" s="22">
        <v>0</v>
      </c>
      <c r="AS2834" s="25">
        <v>28320</v>
      </c>
      <c r="AT2834" s="25">
        <v>0</v>
      </c>
      <c r="AU2834" s="25">
        <v>43424</v>
      </c>
      <c r="AV2834" s="25">
        <v>0</v>
      </c>
      <c r="AW2834" s="25">
        <v>28320</v>
      </c>
      <c r="AX2834" s="25">
        <v>43424</v>
      </c>
      <c r="AY2834" s="25">
        <v>15104</v>
      </c>
    </row>
    <row r="2835" spans="2:51" hidden="1">
      <c r="B2835" s="5" t="s">
        <v>21</v>
      </c>
      <c r="C2835" s="2" t="s">
        <v>152</v>
      </c>
      <c r="D2835" s="2" t="s">
        <v>100</v>
      </c>
      <c r="E2835" s="2"/>
      <c r="F2835" s="2"/>
      <c r="G2835" s="3">
        <v>46265</v>
      </c>
      <c r="H2835" s="2" t="s">
        <v>11674</v>
      </c>
      <c r="I2835" s="3">
        <v>46265</v>
      </c>
      <c r="J2835" s="2" t="s">
        <v>11675</v>
      </c>
      <c r="K2835" s="2"/>
      <c r="L2835" s="2"/>
      <c r="M2835" s="2" t="s">
        <v>90</v>
      </c>
      <c r="N2835" s="3"/>
      <c r="O2835" s="2" t="s">
        <v>11676</v>
      </c>
      <c r="P2835" s="2"/>
      <c r="Q2835" s="2" t="s">
        <v>486</v>
      </c>
      <c r="R2835" s="2" t="s">
        <v>538</v>
      </c>
      <c r="S2835" s="2" t="s">
        <v>486</v>
      </c>
      <c r="T2835" s="3">
        <v>46265</v>
      </c>
      <c r="U2835" s="2" t="s">
        <v>11677</v>
      </c>
      <c r="V2835" s="2"/>
      <c r="W2835" s="2" t="s">
        <v>581</v>
      </c>
      <c r="X2835" s="2" t="s">
        <v>133</v>
      </c>
      <c r="Y2835" s="2" t="s">
        <v>197</v>
      </c>
      <c r="Z2835" s="2" t="s">
        <v>92</v>
      </c>
      <c r="AA2835" s="2" t="s">
        <v>197</v>
      </c>
      <c r="AB2835" s="2" t="s">
        <v>198</v>
      </c>
      <c r="AC2835" s="2" t="s">
        <v>114</v>
      </c>
      <c r="AD2835" s="2">
        <v>1</v>
      </c>
      <c r="AE2835" s="2" t="s">
        <v>539</v>
      </c>
      <c r="AF2835" s="2" t="s">
        <v>540</v>
      </c>
      <c r="AG2835" s="2" t="s">
        <v>13</v>
      </c>
      <c r="AH2835" s="2" t="s">
        <v>154</v>
      </c>
      <c r="AI2835" s="2" t="s">
        <v>541</v>
      </c>
      <c r="AJ2835" s="2" t="s">
        <v>194</v>
      </c>
      <c r="AK2835" s="2" t="s">
        <v>487</v>
      </c>
      <c r="AL2835" s="2" t="s">
        <v>103</v>
      </c>
      <c r="AM2835" s="2" t="s">
        <v>104</v>
      </c>
      <c r="AN2835" s="2" t="s">
        <v>11678</v>
      </c>
      <c r="AO2835" s="22">
        <v>27140</v>
      </c>
      <c r="AP2835" s="22">
        <v>0</v>
      </c>
      <c r="AQ2835" s="22">
        <v>0</v>
      </c>
      <c r="AR2835" s="22">
        <v>0</v>
      </c>
      <c r="AS2835" s="25">
        <v>37181.800000000003</v>
      </c>
      <c r="AT2835" s="25">
        <v>0</v>
      </c>
      <c r="AU2835" s="25">
        <v>43244.88</v>
      </c>
      <c r="AV2835" s="25">
        <v>0</v>
      </c>
      <c r="AW2835" s="25">
        <v>37181.800000000003</v>
      </c>
      <c r="AX2835" s="25">
        <v>43244.88</v>
      </c>
      <c r="AY2835" s="25">
        <v>6063.08</v>
      </c>
    </row>
    <row r="2836" spans="2:51" hidden="1">
      <c r="B2836" s="5" t="s">
        <v>551</v>
      </c>
      <c r="C2836" s="2" t="s">
        <v>552</v>
      </c>
      <c r="D2836" s="2"/>
      <c r="E2836" s="2" t="s">
        <v>9039</v>
      </c>
      <c r="F2836" s="2" t="s">
        <v>88</v>
      </c>
      <c r="G2836" s="3">
        <v>46265</v>
      </c>
      <c r="H2836" s="2" t="s">
        <v>11679</v>
      </c>
      <c r="I2836" s="3">
        <v>46265</v>
      </c>
      <c r="J2836" s="2" t="s">
        <v>11680</v>
      </c>
      <c r="K2836" s="2"/>
      <c r="L2836" s="2"/>
      <c r="M2836" s="2" t="s">
        <v>90</v>
      </c>
      <c r="N2836" s="3"/>
      <c r="O2836" s="2"/>
      <c r="P2836" s="2"/>
      <c r="Q2836" s="2" t="s">
        <v>834</v>
      </c>
      <c r="R2836" s="2" t="s">
        <v>834</v>
      </c>
      <c r="S2836" s="2"/>
      <c r="T2836" s="3"/>
      <c r="U2836" s="2"/>
      <c r="V2836" s="2"/>
      <c r="W2836" s="2" t="s">
        <v>956</v>
      </c>
      <c r="X2836" s="2" t="s">
        <v>91</v>
      </c>
      <c r="Y2836" s="2" t="s">
        <v>957</v>
      </c>
      <c r="Z2836" s="2" t="s">
        <v>92</v>
      </c>
      <c r="AA2836" s="2" t="s">
        <v>90</v>
      </c>
      <c r="AB2836" s="2"/>
      <c r="AC2836" s="2" t="s">
        <v>114</v>
      </c>
      <c r="AD2836" s="2">
        <v>1</v>
      </c>
      <c r="AE2836" s="2" t="s">
        <v>321</v>
      </c>
      <c r="AF2836" s="2" t="s">
        <v>322</v>
      </c>
      <c r="AG2836" s="2" t="s">
        <v>322</v>
      </c>
      <c r="AH2836" s="2" t="s">
        <v>323</v>
      </c>
      <c r="AI2836" s="2"/>
      <c r="AJ2836" s="2" t="s">
        <v>138</v>
      </c>
      <c r="AK2836" s="2" t="s">
        <v>103</v>
      </c>
      <c r="AL2836" s="2" t="s">
        <v>103</v>
      </c>
      <c r="AM2836" s="2" t="s">
        <v>139</v>
      </c>
      <c r="AN2836" s="2" t="s">
        <v>1047</v>
      </c>
      <c r="AO2836" s="22">
        <v>0</v>
      </c>
      <c r="AP2836" s="22">
        <v>0</v>
      </c>
      <c r="AQ2836" s="22">
        <v>0</v>
      </c>
      <c r="AR2836" s="22">
        <v>0</v>
      </c>
      <c r="AS2836" s="25">
        <v>38500</v>
      </c>
      <c r="AT2836" s="25">
        <v>0</v>
      </c>
      <c r="AU2836" s="25">
        <v>39921.47</v>
      </c>
      <c r="AV2836" s="25">
        <v>0</v>
      </c>
      <c r="AW2836" s="25">
        <v>38500</v>
      </c>
      <c r="AX2836" s="25">
        <v>39921.47</v>
      </c>
      <c r="AY2836" s="25">
        <v>1421.47</v>
      </c>
    </row>
    <row r="2837" spans="2:51" hidden="1">
      <c r="B2837" s="5" t="s">
        <v>551</v>
      </c>
      <c r="C2837" s="2" t="s">
        <v>552</v>
      </c>
      <c r="D2837" s="2"/>
      <c r="E2837" s="2" t="s">
        <v>9039</v>
      </c>
      <c r="F2837" s="2" t="s">
        <v>88</v>
      </c>
      <c r="G2837" s="3">
        <v>46265</v>
      </c>
      <c r="H2837" s="2" t="s">
        <v>11681</v>
      </c>
      <c r="I2837" s="3">
        <v>46265</v>
      </c>
      <c r="J2837" s="2" t="s">
        <v>11682</v>
      </c>
      <c r="K2837" s="2"/>
      <c r="L2837" s="2"/>
      <c r="M2837" s="2" t="s">
        <v>90</v>
      </c>
      <c r="N2837" s="3"/>
      <c r="O2837" s="2"/>
      <c r="P2837" s="2"/>
      <c r="Q2837" s="2" t="s">
        <v>834</v>
      </c>
      <c r="R2837" s="2" t="s">
        <v>834</v>
      </c>
      <c r="S2837" s="2"/>
      <c r="T2837" s="3"/>
      <c r="U2837" s="2"/>
      <c r="V2837" s="2"/>
      <c r="W2837" s="2" t="s">
        <v>745</v>
      </c>
      <c r="X2837" s="2" t="s">
        <v>91</v>
      </c>
      <c r="Y2837" s="2" t="s">
        <v>659</v>
      </c>
      <c r="Z2837" s="2" t="s">
        <v>92</v>
      </c>
      <c r="AA2837" s="2" t="s">
        <v>90</v>
      </c>
      <c r="AB2837" s="2"/>
      <c r="AC2837" s="2" t="s">
        <v>114</v>
      </c>
      <c r="AD2837" s="2">
        <v>1</v>
      </c>
      <c r="AE2837" s="2" t="s">
        <v>321</v>
      </c>
      <c r="AF2837" s="2" t="s">
        <v>322</v>
      </c>
      <c r="AG2837" s="2" t="s">
        <v>322</v>
      </c>
      <c r="AH2837" s="2" t="s">
        <v>323</v>
      </c>
      <c r="AI2837" s="2"/>
      <c r="AJ2837" s="2" t="s">
        <v>138</v>
      </c>
      <c r="AK2837" s="2" t="s">
        <v>103</v>
      </c>
      <c r="AL2837" s="2" t="s">
        <v>103</v>
      </c>
      <c r="AM2837" s="2" t="s">
        <v>139</v>
      </c>
      <c r="AN2837" s="2" t="s">
        <v>966</v>
      </c>
      <c r="AO2837" s="22">
        <v>0</v>
      </c>
      <c r="AP2837" s="22">
        <v>0</v>
      </c>
      <c r="AQ2837" s="22">
        <v>0</v>
      </c>
      <c r="AR2837" s="22">
        <v>0</v>
      </c>
      <c r="AS2837" s="25">
        <v>38500</v>
      </c>
      <c r="AT2837" s="25">
        <v>0</v>
      </c>
      <c r="AU2837" s="25">
        <v>39921.47</v>
      </c>
      <c r="AV2837" s="25">
        <v>0</v>
      </c>
      <c r="AW2837" s="25">
        <v>38500</v>
      </c>
      <c r="AX2837" s="25">
        <v>39921.47</v>
      </c>
      <c r="AY2837" s="25">
        <v>1421.47</v>
      </c>
    </row>
    <row r="2838" spans="2:51" hidden="1">
      <c r="B2838" s="5" t="s">
        <v>551</v>
      </c>
      <c r="C2838" s="2" t="s">
        <v>552</v>
      </c>
      <c r="D2838" s="2"/>
      <c r="E2838" s="2" t="s">
        <v>9039</v>
      </c>
      <c r="F2838" s="2" t="s">
        <v>88</v>
      </c>
      <c r="G2838" s="3">
        <v>46265</v>
      </c>
      <c r="H2838" s="2" t="s">
        <v>11683</v>
      </c>
      <c r="I2838" s="3">
        <v>46265</v>
      </c>
      <c r="J2838" s="2" t="s">
        <v>11684</v>
      </c>
      <c r="K2838" s="2"/>
      <c r="L2838" s="2"/>
      <c r="M2838" s="2" t="s">
        <v>90</v>
      </c>
      <c r="N2838" s="3"/>
      <c r="O2838" s="2"/>
      <c r="P2838" s="2"/>
      <c r="Q2838" s="2" t="s">
        <v>834</v>
      </c>
      <c r="R2838" s="2" t="s">
        <v>834</v>
      </c>
      <c r="S2838" s="2"/>
      <c r="T2838" s="3"/>
      <c r="U2838" s="2"/>
      <c r="V2838" s="2"/>
      <c r="W2838" s="2" t="s">
        <v>2244</v>
      </c>
      <c r="X2838" s="2" t="s">
        <v>91</v>
      </c>
      <c r="Y2838" s="2" t="s">
        <v>894</v>
      </c>
      <c r="Z2838" s="2" t="s">
        <v>92</v>
      </c>
      <c r="AA2838" s="2" t="s">
        <v>90</v>
      </c>
      <c r="AB2838" s="2"/>
      <c r="AC2838" s="2" t="s">
        <v>114</v>
      </c>
      <c r="AD2838" s="2">
        <v>1</v>
      </c>
      <c r="AE2838" s="2" t="s">
        <v>321</v>
      </c>
      <c r="AF2838" s="2" t="s">
        <v>322</v>
      </c>
      <c r="AG2838" s="2" t="s">
        <v>322</v>
      </c>
      <c r="AH2838" s="2" t="s">
        <v>323</v>
      </c>
      <c r="AI2838" s="2"/>
      <c r="AJ2838" s="2" t="s">
        <v>138</v>
      </c>
      <c r="AK2838" s="2" t="s">
        <v>103</v>
      </c>
      <c r="AL2838" s="2" t="s">
        <v>103</v>
      </c>
      <c r="AM2838" s="2" t="s">
        <v>139</v>
      </c>
      <c r="AN2838" s="2" t="s">
        <v>11685</v>
      </c>
      <c r="AO2838" s="22">
        <v>0</v>
      </c>
      <c r="AP2838" s="22">
        <v>0</v>
      </c>
      <c r="AQ2838" s="22">
        <v>0</v>
      </c>
      <c r="AR2838" s="22">
        <v>0</v>
      </c>
      <c r="AS2838" s="25">
        <v>48500</v>
      </c>
      <c r="AT2838" s="25">
        <v>0</v>
      </c>
      <c r="AU2838" s="25">
        <v>49714.73</v>
      </c>
      <c r="AV2838" s="25">
        <v>0</v>
      </c>
      <c r="AW2838" s="25">
        <v>48500</v>
      </c>
      <c r="AX2838" s="25">
        <v>49714.73</v>
      </c>
      <c r="AY2838" s="25">
        <v>1214.73</v>
      </c>
    </row>
    <row r="2839" spans="2:51">
      <c r="B2839" s="5" t="s">
        <v>551</v>
      </c>
      <c r="C2839" s="2" t="s">
        <v>552</v>
      </c>
      <c r="D2839" s="2"/>
      <c r="E2839" s="2" t="s">
        <v>9039</v>
      </c>
      <c r="F2839" s="2" t="s">
        <v>88</v>
      </c>
      <c r="G2839" s="3">
        <v>46265</v>
      </c>
      <c r="H2839" s="2" t="s">
        <v>11686</v>
      </c>
      <c r="I2839" s="3">
        <v>46265</v>
      </c>
      <c r="J2839" s="2" t="s">
        <v>11687</v>
      </c>
      <c r="K2839" s="2"/>
      <c r="L2839" s="2"/>
      <c r="M2839" s="2" t="s">
        <v>90</v>
      </c>
      <c r="N2839" s="3"/>
      <c r="O2839" s="2"/>
      <c r="P2839" s="2"/>
      <c r="Q2839" s="2" t="s">
        <v>834</v>
      </c>
      <c r="R2839" s="2" t="s">
        <v>834</v>
      </c>
      <c r="S2839" s="2"/>
      <c r="T2839" s="3"/>
      <c r="U2839" s="2"/>
      <c r="V2839" s="2"/>
      <c r="W2839" s="2" t="s">
        <v>720</v>
      </c>
      <c r="X2839" s="2" t="s">
        <v>91</v>
      </c>
      <c r="Y2839" s="2" t="s">
        <v>566</v>
      </c>
      <c r="Z2839" s="2" t="s">
        <v>149</v>
      </c>
      <c r="AA2839" s="2" t="s">
        <v>90</v>
      </c>
      <c r="AB2839" s="2"/>
      <c r="AC2839" s="2" t="s">
        <v>114</v>
      </c>
      <c r="AD2839" s="2">
        <v>1</v>
      </c>
      <c r="AE2839" s="2" t="s">
        <v>321</v>
      </c>
      <c r="AF2839" s="2" t="s">
        <v>322</v>
      </c>
      <c r="AG2839" s="2" t="s">
        <v>322</v>
      </c>
      <c r="AH2839" s="2" t="s">
        <v>323</v>
      </c>
      <c r="AI2839" s="2"/>
      <c r="AJ2839" s="2" t="s">
        <v>138</v>
      </c>
      <c r="AK2839" s="2" t="s">
        <v>103</v>
      </c>
      <c r="AL2839" s="2" t="s">
        <v>103</v>
      </c>
      <c r="AM2839" s="2" t="s">
        <v>139</v>
      </c>
      <c r="AN2839" s="2" t="s">
        <v>901</v>
      </c>
      <c r="AO2839" s="22">
        <v>0</v>
      </c>
      <c r="AP2839" s="22">
        <v>470</v>
      </c>
      <c r="AQ2839" s="22">
        <v>470</v>
      </c>
      <c r="AR2839" s="22">
        <v>0</v>
      </c>
      <c r="AS2839" s="25">
        <v>22148.48</v>
      </c>
      <c r="AT2839" s="25">
        <v>402.97</v>
      </c>
      <c r="AU2839" s="25">
        <v>49714.73</v>
      </c>
      <c r="AV2839" s="25">
        <v>0</v>
      </c>
      <c r="AW2839" s="25">
        <v>21745.51</v>
      </c>
      <c r="AX2839" s="25">
        <v>49714.73</v>
      </c>
      <c r="AY2839" s="25">
        <v>27969.22</v>
      </c>
    </row>
    <row r="2840" spans="2:51" hidden="1">
      <c r="B2840" s="5" t="s">
        <v>551</v>
      </c>
      <c r="C2840" s="2" t="s">
        <v>552</v>
      </c>
      <c r="D2840" s="2"/>
      <c r="E2840" s="2"/>
      <c r="F2840" s="2" t="s">
        <v>88</v>
      </c>
      <c r="G2840" s="3">
        <v>46265</v>
      </c>
      <c r="H2840" s="2" t="s">
        <v>11688</v>
      </c>
      <c r="I2840" s="3">
        <v>46265</v>
      </c>
      <c r="J2840" s="2" t="s">
        <v>11689</v>
      </c>
      <c r="K2840" s="2"/>
      <c r="L2840" s="2"/>
      <c r="M2840" s="2" t="s">
        <v>90</v>
      </c>
      <c r="N2840" s="3"/>
      <c r="O2840" s="2"/>
      <c r="P2840" s="2"/>
      <c r="Q2840" s="2" t="s">
        <v>553</v>
      </c>
      <c r="R2840" s="2" t="s">
        <v>553</v>
      </c>
      <c r="S2840" s="2"/>
      <c r="T2840" s="3"/>
      <c r="U2840" s="2"/>
      <c r="V2840" s="2"/>
      <c r="W2840" s="2" t="s">
        <v>694</v>
      </c>
      <c r="X2840" s="2" t="s">
        <v>91</v>
      </c>
      <c r="Y2840" s="2" t="s">
        <v>695</v>
      </c>
      <c r="Z2840" s="2" t="s">
        <v>92</v>
      </c>
      <c r="AA2840" s="2" t="s">
        <v>90</v>
      </c>
      <c r="AB2840" s="2"/>
      <c r="AC2840" s="2" t="s">
        <v>93</v>
      </c>
      <c r="AD2840" s="2">
        <v>1</v>
      </c>
      <c r="AE2840" s="2" t="s">
        <v>554</v>
      </c>
      <c r="AF2840" s="2" t="s">
        <v>555</v>
      </c>
      <c r="AG2840" s="2" t="s">
        <v>322</v>
      </c>
      <c r="AH2840" s="2" t="s">
        <v>556</v>
      </c>
      <c r="AI2840" s="2" t="s">
        <v>557</v>
      </c>
      <c r="AJ2840" s="2" t="s">
        <v>321</v>
      </c>
      <c r="AK2840" s="2" t="s">
        <v>322</v>
      </c>
      <c r="AL2840" s="2" t="s">
        <v>322</v>
      </c>
      <c r="AM2840" s="2" t="s">
        <v>323</v>
      </c>
      <c r="AN2840" s="2" t="s">
        <v>880</v>
      </c>
      <c r="AO2840" s="22">
        <v>0</v>
      </c>
      <c r="AP2840" s="22">
        <v>0</v>
      </c>
      <c r="AQ2840" s="22">
        <v>0</v>
      </c>
      <c r="AR2840" s="22">
        <v>0</v>
      </c>
      <c r="AS2840" s="25">
        <v>4500</v>
      </c>
      <c r="AT2840" s="25">
        <v>0</v>
      </c>
      <c r="AU2840" s="25">
        <v>4800</v>
      </c>
      <c r="AV2840" s="25">
        <v>0</v>
      </c>
      <c r="AW2840" s="25">
        <v>4500</v>
      </c>
      <c r="AX2840" s="25">
        <v>4800</v>
      </c>
      <c r="AY2840" s="25">
        <v>300</v>
      </c>
    </row>
    <row r="2841" spans="2:51" hidden="1">
      <c r="B2841" s="5" t="s">
        <v>551</v>
      </c>
      <c r="C2841" s="2" t="s">
        <v>552</v>
      </c>
      <c r="D2841" s="2"/>
      <c r="E2841" s="2"/>
      <c r="F2841" s="2" t="s">
        <v>88</v>
      </c>
      <c r="G2841" s="3">
        <v>46265</v>
      </c>
      <c r="H2841" s="2" t="s">
        <v>11690</v>
      </c>
      <c r="I2841" s="3">
        <v>46265</v>
      </c>
      <c r="J2841" s="2" t="s">
        <v>11691</v>
      </c>
      <c r="K2841" s="2"/>
      <c r="L2841" s="2"/>
      <c r="M2841" s="2" t="s">
        <v>90</v>
      </c>
      <c r="N2841" s="3"/>
      <c r="O2841" s="2"/>
      <c r="P2841" s="2"/>
      <c r="Q2841" s="2" t="s">
        <v>553</v>
      </c>
      <c r="R2841" s="2" t="s">
        <v>553</v>
      </c>
      <c r="S2841" s="2"/>
      <c r="T2841" s="3"/>
      <c r="U2841" s="2"/>
      <c r="V2841" s="2"/>
      <c r="W2841" s="2" t="s">
        <v>1363</v>
      </c>
      <c r="X2841" s="2" t="s">
        <v>91</v>
      </c>
      <c r="Y2841" s="2" t="s">
        <v>725</v>
      </c>
      <c r="Z2841" s="2" t="s">
        <v>92</v>
      </c>
      <c r="AA2841" s="2" t="s">
        <v>90</v>
      </c>
      <c r="AB2841" s="2"/>
      <c r="AC2841" s="2" t="s">
        <v>114</v>
      </c>
      <c r="AD2841" s="2">
        <v>1</v>
      </c>
      <c r="AE2841" s="2" t="s">
        <v>554</v>
      </c>
      <c r="AF2841" s="2" t="s">
        <v>555</v>
      </c>
      <c r="AG2841" s="2" t="s">
        <v>322</v>
      </c>
      <c r="AH2841" s="2" t="s">
        <v>556</v>
      </c>
      <c r="AI2841" s="2" t="s">
        <v>557</v>
      </c>
      <c r="AJ2841" s="2" t="s">
        <v>115</v>
      </c>
      <c r="AK2841" s="2" t="s">
        <v>116</v>
      </c>
      <c r="AL2841" s="2" t="s">
        <v>116</v>
      </c>
      <c r="AM2841" s="2" t="s">
        <v>117</v>
      </c>
      <c r="AN2841" s="2" t="s">
        <v>969</v>
      </c>
      <c r="AO2841" s="22">
        <v>0</v>
      </c>
      <c r="AP2841" s="22">
        <v>0</v>
      </c>
      <c r="AQ2841" s="22">
        <v>0</v>
      </c>
      <c r="AR2841" s="22">
        <v>0</v>
      </c>
      <c r="AS2841" s="25">
        <v>33000</v>
      </c>
      <c r="AT2841" s="25">
        <v>0</v>
      </c>
      <c r="AU2841" s="25">
        <v>33300</v>
      </c>
      <c r="AV2841" s="25">
        <v>0</v>
      </c>
      <c r="AW2841" s="25">
        <v>33000</v>
      </c>
      <c r="AX2841" s="25">
        <v>33300</v>
      </c>
      <c r="AY2841" s="25">
        <v>300</v>
      </c>
    </row>
    <row r="2842" spans="2:51" hidden="1">
      <c r="B2842" s="5" t="s">
        <v>551</v>
      </c>
      <c r="C2842" s="2" t="s">
        <v>552</v>
      </c>
      <c r="D2842" s="2"/>
      <c r="E2842" s="2"/>
      <c r="F2842" s="2" t="s">
        <v>88</v>
      </c>
      <c r="G2842" s="3">
        <v>46265</v>
      </c>
      <c r="H2842" s="2" t="s">
        <v>11692</v>
      </c>
      <c r="I2842" s="3">
        <v>46265</v>
      </c>
      <c r="J2842" s="2" t="s">
        <v>11693</v>
      </c>
      <c r="K2842" s="2"/>
      <c r="L2842" s="2"/>
      <c r="M2842" s="2" t="s">
        <v>90</v>
      </c>
      <c r="N2842" s="3"/>
      <c r="O2842" s="2"/>
      <c r="P2842" s="2"/>
      <c r="Q2842" s="2" t="s">
        <v>553</v>
      </c>
      <c r="R2842" s="2" t="s">
        <v>553</v>
      </c>
      <c r="S2842" s="2"/>
      <c r="T2842" s="3"/>
      <c r="U2842" s="2"/>
      <c r="V2842" s="2"/>
      <c r="W2842" s="2" t="s">
        <v>794</v>
      </c>
      <c r="X2842" s="2" t="s">
        <v>91</v>
      </c>
      <c r="Y2842" s="2" t="s">
        <v>630</v>
      </c>
      <c r="Z2842" s="2" t="s">
        <v>92</v>
      </c>
      <c r="AA2842" s="2" t="s">
        <v>90</v>
      </c>
      <c r="AB2842" s="2"/>
      <c r="AC2842" s="2" t="s">
        <v>114</v>
      </c>
      <c r="AD2842" s="2">
        <v>1</v>
      </c>
      <c r="AE2842" s="2" t="s">
        <v>179</v>
      </c>
      <c r="AF2842" s="2" t="s">
        <v>8</v>
      </c>
      <c r="AG2842" s="2" t="s">
        <v>8</v>
      </c>
      <c r="AH2842" s="2" t="s">
        <v>180</v>
      </c>
      <c r="AI2842" s="2" t="s">
        <v>843</v>
      </c>
      <c r="AJ2842" s="2" t="s">
        <v>123</v>
      </c>
      <c r="AK2842" s="2" t="s">
        <v>13</v>
      </c>
      <c r="AL2842" s="2" t="s">
        <v>13</v>
      </c>
      <c r="AM2842" s="2" t="s">
        <v>124</v>
      </c>
      <c r="AN2842" s="2" t="s">
        <v>1066</v>
      </c>
      <c r="AO2842" s="22">
        <v>0</v>
      </c>
      <c r="AP2842" s="22">
        <v>0</v>
      </c>
      <c r="AQ2842" s="22">
        <v>0</v>
      </c>
      <c r="AR2842" s="22">
        <v>0</v>
      </c>
      <c r="AS2842" s="25">
        <v>29000</v>
      </c>
      <c r="AT2842" s="25">
        <v>0</v>
      </c>
      <c r="AU2842" s="25">
        <v>29750</v>
      </c>
      <c r="AV2842" s="25">
        <v>0</v>
      </c>
      <c r="AW2842" s="25">
        <v>29000</v>
      </c>
      <c r="AX2842" s="25">
        <v>29750</v>
      </c>
      <c r="AY2842" s="25">
        <v>750</v>
      </c>
    </row>
    <row r="2843" spans="2:51" hidden="1">
      <c r="B2843" s="5" t="s">
        <v>551</v>
      </c>
      <c r="C2843" s="2" t="s">
        <v>552</v>
      </c>
      <c r="D2843" s="2"/>
      <c r="E2843" s="2"/>
      <c r="F2843" s="2" t="s">
        <v>88</v>
      </c>
      <c r="G2843" s="3">
        <v>46265</v>
      </c>
      <c r="H2843" s="2" t="s">
        <v>11694</v>
      </c>
      <c r="I2843" s="3">
        <v>46265</v>
      </c>
      <c r="J2843" s="2" t="s">
        <v>11695</v>
      </c>
      <c r="K2843" s="2"/>
      <c r="L2843" s="2"/>
      <c r="M2843" s="2" t="s">
        <v>90</v>
      </c>
      <c r="N2843" s="3"/>
      <c r="O2843" s="2"/>
      <c r="P2843" s="2"/>
      <c r="Q2843" s="2" t="s">
        <v>553</v>
      </c>
      <c r="R2843" s="2" t="s">
        <v>553</v>
      </c>
      <c r="S2843" s="2"/>
      <c r="T2843" s="3"/>
      <c r="U2843" s="2"/>
      <c r="V2843" s="2"/>
      <c r="W2843" s="2" t="s">
        <v>694</v>
      </c>
      <c r="X2843" s="2" t="s">
        <v>91</v>
      </c>
      <c r="Y2843" s="2" t="s">
        <v>695</v>
      </c>
      <c r="Z2843" s="2" t="s">
        <v>92</v>
      </c>
      <c r="AA2843" s="2" t="s">
        <v>90</v>
      </c>
      <c r="AB2843" s="2"/>
      <c r="AC2843" s="2" t="s">
        <v>93</v>
      </c>
      <c r="AD2843" s="2">
        <v>1</v>
      </c>
      <c r="AE2843" s="2" t="s">
        <v>554</v>
      </c>
      <c r="AF2843" s="2" t="s">
        <v>555</v>
      </c>
      <c r="AG2843" s="2" t="s">
        <v>322</v>
      </c>
      <c r="AH2843" s="2" t="s">
        <v>556</v>
      </c>
      <c r="AI2843" s="2" t="s">
        <v>557</v>
      </c>
      <c r="AJ2843" s="2" t="s">
        <v>321</v>
      </c>
      <c r="AK2843" s="2" t="s">
        <v>322</v>
      </c>
      <c r="AL2843" s="2" t="s">
        <v>322</v>
      </c>
      <c r="AM2843" s="2" t="s">
        <v>323</v>
      </c>
      <c r="AN2843" s="2" t="s">
        <v>851</v>
      </c>
      <c r="AO2843" s="22">
        <v>0</v>
      </c>
      <c r="AP2843" s="22">
        <v>0</v>
      </c>
      <c r="AQ2843" s="22">
        <v>0</v>
      </c>
      <c r="AR2843" s="22">
        <v>0</v>
      </c>
      <c r="AS2843" s="25">
        <v>8000</v>
      </c>
      <c r="AT2843" s="25">
        <v>0</v>
      </c>
      <c r="AU2843" s="25">
        <v>8450</v>
      </c>
      <c r="AV2843" s="25">
        <v>0</v>
      </c>
      <c r="AW2843" s="25">
        <v>8000</v>
      </c>
      <c r="AX2843" s="25">
        <v>8450</v>
      </c>
      <c r="AY2843" s="25">
        <v>450</v>
      </c>
    </row>
    <row r="2844" spans="2:51" hidden="1">
      <c r="B2844" s="5" t="s">
        <v>19</v>
      </c>
      <c r="C2844" s="2" t="s">
        <v>112</v>
      </c>
      <c r="D2844" s="2" t="s">
        <v>100</v>
      </c>
      <c r="E2844" s="2"/>
      <c r="F2844" s="2"/>
      <c r="G2844" s="3">
        <v>46265</v>
      </c>
      <c r="H2844" s="2" t="s">
        <v>11696</v>
      </c>
      <c r="I2844" s="3">
        <v>46265</v>
      </c>
      <c r="J2844" s="2" t="s">
        <v>11697</v>
      </c>
      <c r="K2844" s="2"/>
      <c r="L2844" s="2"/>
      <c r="M2844" s="2" t="s">
        <v>90</v>
      </c>
      <c r="N2844" s="3"/>
      <c r="O2844" s="2"/>
      <c r="P2844" s="2"/>
      <c r="Q2844" s="2" t="s">
        <v>23</v>
      </c>
      <c r="R2844" s="2" t="s">
        <v>23</v>
      </c>
      <c r="S2844" s="2"/>
      <c r="T2844" s="3">
        <v>46265</v>
      </c>
      <c r="U2844" s="2" t="s">
        <v>11698</v>
      </c>
      <c r="V2844" s="2"/>
      <c r="W2844" s="2" t="s">
        <v>508</v>
      </c>
      <c r="X2844" s="2" t="s">
        <v>113</v>
      </c>
      <c r="Y2844" s="2" t="s">
        <v>509</v>
      </c>
      <c r="Z2844" s="2" t="s">
        <v>92</v>
      </c>
      <c r="AA2844" s="2" t="s">
        <v>90</v>
      </c>
      <c r="AB2844" s="2"/>
      <c r="AC2844" s="2" t="s">
        <v>114</v>
      </c>
      <c r="AD2844" s="2">
        <v>1</v>
      </c>
      <c r="AE2844" s="2" t="s">
        <v>282</v>
      </c>
      <c r="AF2844" s="2" t="s">
        <v>3</v>
      </c>
      <c r="AG2844" s="2" t="s">
        <v>3</v>
      </c>
      <c r="AH2844" s="2" t="s">
        <v>283</v>
      </c>
      <c r="AI2844" s="2"/>
      <c r="AJ2844" s="2" t="s">
        <v>123</v>
      </c>
      <c r="AK2844" s="2" t="s">
        <v>13</v>
      </c>
      <c r="AL2844" s="2" t="s">
        <v>13</v>
      </c>
      <c r="AM2844" s="2" t="s">
        <v>124</v>
      </c>
      <c r="AN2844" s="2" t="s">
        <v>11699</v>
      </c>
      <c r="AO2844" s="22">
        <v>0</v>
      </c>
      <c r="AP2844" s="22">
        <v>0</v>
      </c>
      <c r="AQ2844" s="22">
        <v>0</v>
      </c>
      <c r="AR2844" s="22">
        <v>0</v>
      </c>
      <c r="AS2844" s="25">
        <v>26000</v>
      </c>
      <c r="AT2844" s="25">
        <v>0</v>
      </c>
      <c r="AU2844" s="25">
        <v>27822</v>
      </c>
      <c r="AV2844" s="25">
        <v>0</v>
      </c>
      <c r="AW2844" s="25">
        <v>26000</v>
      </c>
      <c r="AX2844" s="25">
        <v>27822</v>
      </c>
      <c r="AY2844" s="25">
        <v>1822</v>
      </c>
    </row>
    <row r="2845" spans="2:51" hidden="1">
      <c r="B2845" s="5" t="s">
        <v>19</v>
      </c>
      <c r="C2845" s="2" t="s">
        <v>112</v>
      </c>
      <c r="D2845" s="2" t="s">
        <v>100</v>
      </c>
      <c r="E2845" s="2"/>
      <c r="F2845" s="2"/>
      <c r="G2845" s="3">
        <v>46265</v>
      </c>
      <c r="H2845" s="2" t="s">
        <v>11700</v>
      </c>
      <c r="I2845" s="3">
        <v>46265</v>
      </c>
      <c r="J2845" s="2" t="s">
        <v>11701</v>
      </c>
      <c r="K2845" s="2"/>
      <c r="L2845" s="2"/>
      <c r="M2845" s="2" t="s">
        <v>90</v>
      </c>
      <c r="N2845" s="3"/>
      <c r="O2845" s="2"/>
      <c r="P2845" s="2"/>
      <c r="Q2845" s="2" t="s">
        <v>23</v>
      </c>
      <c r="R2845" s="2" t="s">
        <v>23</v>
      </c>
      <c r="S2845" s="2"/>
      <c r="T2845" s="3">
        <v>46265</v>
      </c>
      <c r="U2845" s="2" t="s">
        <v>11702</v>
      </c>
      <c r="V2845" s="2"/>
      <c r="W2845" s="2" t="s">
        <v>11703</v>
      </c>
      <c r="X2845" s="2" t="s">
        <v>113</v>
      </c>
      <c r="Y2845" s="2" t="s">
        <v>11704</v>
      </c>
      <c r="Z2845" s="2" t="s">
        <v>92</v>
      </c>
      <c r="AA2845" s="2" t="s">
        <v>90</v>
      </c>
      <c r="AB2845" s="2"/>
      <c r="AC2845" s="2" t="s">
        <v>114</v>
      </c>
      <c r="AD2845" s="2">
        <v>1</v>
      </c>
      <c r="AE2845" s="2" t="s">
        <v>7</v>
      </c>
      <c r="AF2845" s="2" t="s">
        <v>7</v>
      </c>
      <c r="AG2845" s="2" t="s">
        <v>103</v>
      </c>
      <c r="AH2845" s="2" t="s">
        <v>7</v>
      </c>
      <c r="AI2845" s="2"/>
      <c r="AJ2845" s="2" t="s">
        <v>140</v>
      </c>
      <c r="AK2845" s="2" t="s">
        <v>141</v>
      </c>
      <c r="AL2845" s="2" t="s">
        <v>141</v>
      </c>
      <c r="AM2845" s="2" t="s">
        <v>142</v>
      </c>
      <c r="AN2845" s="2" t="s">
        <v>11705</v>
      </c>
      <c r="AO2845" s="22">
        <v>0</v>
      </c>
      <c r="AP2845" s="22">
        <v>0</v>
      </c>
      <c r="AQ2845" s="22">
        <v>0</v>
      </c>
      <c r="AR2845" s="22">
        <v>0</v>
      </c>
      <c r="AS2845" s="25">
        <v>40000</v>
      </c>
      <c r="AT2845" s="25">
        <v>0</v>
      </c>
      <c r="AU2845" s="25">
        <v>44919</v>
      </c>
      <c r="AV2845" s="25">
        <v>0</v>
      </c>
      <c r="AW2845" s="25">
        <v>40000</v>
      </c>
      <c r="AX2845" s="25">
        <v>44919</v>
      </c>
      <c r="AY2845" s="25">
        <v>4919</v>
      </c>
    </row>
    <row r="2846" spans="2:51" hidden="1">
      <c r="B2846" s="5" t="s">
        <v>19</v>
      </c>
      <c r="C2846" s="2" t="s">
        <v>112</v>
      </c>
      <c r="D2846" s="2" t="s">
        <v>100</v>
      </c>
      <c r="E2846" s="2"/>
      <c r="F2846" s="2"/>
      <c r="G2846" s="3">
        <v>46265</v>
      </c>
      <c r="H2846" s="2" t="s">
        <v>11706</v>
      </c>
      <c r="I2846" s="3">
        <v>46265</v>
      </c>
      <c r="J2846" s="2" t="s">
        <v>11707</v>
      </c>
      <c r="K2846" s="2"/>
      <c r="L2846" s="2"/>
      <c r="M2846" s="2" t="s">
        <v>90</v>
      </c>
      <c r="N2846" s="3"/>
      <c r="O2846" s="2"/>
      <c r="P2846" s="2"/>
      <c r="Q2846" s="2" t="s">
        <v>23</v>
      </c>
      <c r="R2846" s="2" t="s">
        <v>23</v>
      </c>
      <c r="S2846" s="2"/>
      <c r="T2846" s="3">
        <v>46265</v>
      </c>
      <c r="U2846" s="2" t="s">
        <v>11708</v>
      </c>
      <c r="V2846" s="2"/>
      <c r="W2846" s="2" t="s">
        <v>4124</v>
      </c>
      <c r="X2846" s="2" t="s">
        <v>113</v>
      </c>
      <c r="Y2846" s="2" t="s">
        <v>1067</v>
      </c>
      <c r="Z2846" s="2" t="s">
        <v>92</v>
      </c>
      <c r="AA2846" s="2" t="s">
        <v>90</v>
      </c>
      <c r="AB2846" s="2"/>
      <c r="AC2846" s="2" t="s">
        <v>114</v>
      </c>
      <c r="AD2846" s="2">
        <v>1</v>
      </c>
      <c r="AE2846" s="2" t="s">
        <v>7</v>
      </c>
      <c r="AF2846" s="2" t="s">
        <v>7</v>
      </c>
      <c r="AG2846" s="2" t="s">
        <v>103</v>
      </c>
      <c r="AH2846" s="2" t="s">
        <v>7</v>
      </c>
      <c r="AI2846" s="2"/>
      <c r="AJ2846" s="2" t="s">
        <v>97</v>
      </c>
      <c r="AK2846" s="2" t="s">
        <v>14</v>
      </c>
      <c r="AL2846" s="2" t="s">
        <v>14</v>
      </c>
      <c r="AM2846" s="2" t="s">
        <v>98</v>
      </c>
      <c r="AN2846" s="2" t="s">
        <v>11709</v>
      </c>
      <c r="AO2846" s="22">
        <v>0</v>
      </c>
      <c r="AP2846" s="22">
        <v>0</v>
      </c>
      <c r="AQ2846" s="22">
        <v>0</v>
      </c>
      <c r="AR2846" s="22">
        <v>0</v>
      </c>
      <c r="AS2846" s="25">
        <v>25000</v>
      </c>
      <c r="AT2846" s="25">
        <v>0</v>
      </c>
      <c r="AU2846" s="25">
        <v>31098</v>
      </c>
      <c r="AV2846" s="25">
        <v>0</v>
      </c>
      <c r="AW2846" s="25">
        <v>25000</v>
      </c>
      <c r="AX2846" s="25">
        <v>31098</v>
      </c>
      <c r="AY2846" s="25">
        <v>6098</v>
      </c>
    </row>
    <row r="2847" spans="2:51" hidden="1">
      <c r="B2847" s="5" t="s">
        <v>19</v>
      </c>
      <c r="C2847" s="2" t="s">
        <v>112</v>
      </c>
      <c r="D2847" s="2" t="s">
        <v>100</v>
      </c>
      <c r="E2847" s="2"/>
      <c r="F2847" s="2"/>
      <c r="G2847" s="3">
        <v>46265</v>
      </c>
      <c r="H2847" s="2" t="s">
        <v>11710</v>
      </c>
      <c r="I2847" s="3">
        <v>46265</v>
      </c>
      <c r="J2847" s="2" t="s">
        <v>11711</v>
      </c>
      <c r="K2847" s="2"/>
      <c r="L2847" s="2"/>
      <c r="M2847" s="2" t="s">
        <v>90</v>
      </c>
      <c r="N2847" s="3"/>
      <c r="O2847" s="2"/>
      <c r="P2847" s="2"/>
      <c r="Q2847" s="2" t="s">
        <v>23</v>
      </c>
      <c r="R2847" s="2" t="s">
        <v>23</v>
      </c>
      <c r="S2847" s="2"/>
      <c r="T2847" s="3">
        <v>46265</v>
      </c>
      <c r="U2847" s="2" t="s">
        <v>11712</v>
      </c>
      <c r="V2847" s="2"/>
      <c r="W2847" s="2" t="s">
        <v>11713</v>
      </c>
      <c r="X2847" s="2" t="s">
        <v>113</v>
      </c>
      <c r="Y2847" s="2" t="s">
        <v>11714</v>
      </c>
      <c r="Z2847" s="2" t="s">
        <v>92</v>
      </c>
      <c r="AA2847" s="2" t="s">
        <v>90</v>
      </c>
      <c r="AB2847" s="2"/>
      <c r="AC2847" s="2" t="s">
        <v>114</v>
      </c>
      <c r="AD2847" s="2">
        <v>1</v>
      </c>
      <c r="AE2847" s="2" t="s">
        <v>282</v>
      </c>
      <c r="AF2847" s="2" t="s">
        <v>3</v>
      </c>
      <c r="AG2847" s="2" t="s">
        <v>3</v>
      </c>
      <c r="AH2847" s="2" t="s">
        <v>283</v>
      </c>
      <c r="AI2847" s="2"/>
      <c r="AJ2847" s="2" t="s">
        <v>236</v>
      </c>
      <c r="AK2847" s="2" t="s">
        <v>168</v>
      </c>
      <c r="AL2847" s="2" t="s">
        <v>168</v>
      </c>
      <c r="AM2847" s="2" t="s">
        <v>237</v>
      </c>
      <c r="AN2847" s="2" t="s">
        <v>11715</v>
      </c>
      <c r="AO2847" s="22">
        <v>0</v>
      </c>
      <c r="AP2847" s="22">
        <v>0</v>
      </c>
      <c r="AQ2847" s="22">
        <v>0</v>
      </c>
      <c r="AR2847" s="22">
        <v>0</v>
      </c>
      <c r="AS2847" s="25">
        <v>34000</v>
      </c>
      <c r="AT2847" s="25">
        <v>0</v>
      </c>
      <c r="AU2847" s="25">
        <v>45423.1</v>
      </c>
      <c r="AV2847" s="25">
        <v>0</v>
      </c>
      <c r="AW2847" s="25">
        <v>34000</v>
      </c>
      <c r="AX2847" s="25">
        <v>45423.1</v>
      </c>
      <c r="AY2847" s="25">
        <v>11423.1</v>
      </c>
    </row>
    <row r="2848" spans="2:51" hidden="1">
      <c r="B2848" s="5" t="s">
        <v>19</v>
      </c>
      <c r="C2848" s="2" t="s">
        <v>112</v>
      </c>
      <c r="D2848" s="2" t="s">
        <v>100</v>
      </c>
      <c r="E2848" s="2"/>
      <c r="F2848" s="2"/>
      <c r="G2848" s="3">
        <v>46265</v>
      </c>
      <c r="H2848" s="2" t="s">
        <v>11716</v>
      </c>
      <c r="I2848" s="3">
        <v>46265</v>
      </c>
      <c r="J2848" s="2" t="s">
        <v>11717</v>
      </c>
      <c r="K2848" s="2"/>
      <c r="L2848" s="2"/>
      <c r="M2848" s="2" t="s">
        <v>90</v>
      </c>
      <c r="N2848" s="3"/>
      <c r="O2848" s="2"/>
      <c r="P2848" s="2"/>
      <c r="Q2848" s="2" t="s">
        <v>23</v>
      </c>
      <c r="R2848" s="2" t="s">
        <v>23</v>
      </c>
      <c r="S2848" s="2"/>
      <c r="T2848" s="3">
        <v>46265</v>
      </c>
      <c r="U2848" s="2" t="s">
        <v>11718</v>
      </c>
      <c r="V2848" s="2"/>
      <c r="W2848" s="2" t="s">
        <v>11719</v>
      </c>
      <c r="X2848" s="2" t="s">
        <v>113</v>
      </c>
      <c r="Y2848" s="2" t="s">
        <v>11720</v>
      </c>
      <c r="Z2848" s="2" t="s">
        <v>92</v>
      </c>
      <c r="AA2848" s="2" t="s">
        <v>90</v>
      </c>
      <c r="AB2848" s="2"/>
      <c r="AC2848" s="2" t="s">
        <v>114</v>
      </c>
      <c r="AD2848" s="2">
        <v>1</v>
      </c>
      <c r="AE2848" s="2" t="s">
        <v>282</v>
      </c>
      <c r="AF2848" s="2" t="s">
        <v>3</v>
      </c>
      <c r="AG2848" s="2" t="s">
        <v>3</v>
      </c>
      <c r="AH2848" s="2" t="s">
        <v>283</v>
      </c>
      <c r="AI2848" s="2"/>
      <c r="AJ2848" s="2" t="s">
        <v>321</v>
      </c>
      <c r="AK2848" s="2" t="s">
        <v>322</v>
      </c>
      <c r="AL2848" s="2" t="s">
        <v>322</v>
      </c>
      <c r="AM2848" s="2" t="s">
        <v>323</v>
      </c>
      <c r="AN2848" s="2" t="s">
        <v>11721</v>
      </c>
      <c r="AO2848" s="22">
        <v>0</v>
      </c>
      <c r="AP2848" s="22">
        <v>0</v>
      </c>
      <c r="AQ2848" s="22">
        <v>0</v>
      </c>
      <c r="AR2848" s="22">
        <v>0</v>
      </c>
      <c r="AS2848" s="25">
        <v>20000</v>
      </c>
      <c r="AT2848" s="25">
        <v>0</v>
      </c>
      <c r="AU2848" s="25">
        <v>27055</v>
      </c>
      <c r="AV2848" s="25">
        <v>0</v>
      </c>
      <c r="AW2848" s="25">
        <v>20000</v>
      </c>
      <c r="AX2848" s="25">
        <v>27055</v>
      </c>
      <c r="AY2848" s="25">
        <v>7055</v>
      </c>
    </row>
    <row r="2849" spans="2:51" hidden="1">
      <c r="B2849" s="5" t="s">
        <v>19</v>
      </c>
      <c r="C2849" s="2" t="s">
        <v>112</v>
      </c>
      <c r="D2849" s="2" t="s">
        <v>100</v>
      </c>
      <c r="E2849" s="2"/>
      <c r="F2849" s="2"/>
      <c r="G2849" s="3">
        <v>46265</v>
      </c>
      <c r="H2849" s="2" t="s">
        <v>11722</v>
      </c>
      <c r="I2849" s="3">
        <v>46265</v>
      </c>
      <c r="J2849" s="2" t="s">
        <v>11723</v>
      </c>
      <c r="K2849" s="2"/>
      <c r="L2849" s="2"/>
      <c r="M2849" s="2" t="s">
        <v>90</v>
      </c>
      <c r="N2849" s="3"/>
      <c r="O2849" s="2"/>
      <c r="P2849" s="2"/>
      <c r="Q2849" s="2" t="s">
        <v>23</v>
      </c>
      <c r="R2849" s="2" t="s">
        <v>23</v>
      </c>
      <c r="S2849" s="2"/>
      <c r="T2849" s="3">
        <v>46265</v>
      </c>
      <c r="U2849" s="2" t="s">
        <v>11724</v>
      </c>
      <c r="V2849" s="2"/>
      <c r="W2849" s="2" t="s">
        <v>703</v>
      </c>
      <c r="X2849" s="2" t="s">
        <v>113</v>
      </c>
      <c r="Y2849" s="2" t="s">
        <v>704</v>
      </c>
      <c r="Z2849" s="2" t="s">
        <v>92</v>
      </c>
      <c r="AA2849" s="2" t="s">
        <v>90</v>
      </c>
      <c r="AB2849" s="2"/>
      <c r="AC2849" s="2" t="s">
        <v>114</v>
      </c>
      <c r="AD2849" s="2">
        <v>1</v>
      </c>
      <c r="AE2849" s="2" t="s">
        <v>282</v>
      </c>
      <c r="AF2849" s="2" t="s">
        <v>3</v>
      </c>
      <c r="AG2849" s="2" t="s">
        <v>3</v>
      </c>
      <c r="AH2849" s="2" t="s">
        <v>283</v>
      </c>
      <c r="AI2849" s="2"/>
      <c r="AJ2849" s="2" t="s">
        <v>343</v>
      </c>
      <c r="AK2849" s="2" t="s">
        <v>286</v>
      </c>
      <c r="AL2849" s="2" t="s">
        <v>286</v>
      </c>
      <c r="AM2849" s="2" t="s">
        <v>303</v>
      </c>
      <c r="AN2849" s="2" t="s">
        <v>11725</v>
      </c>
      <c r="AO2849" s="22">
        <v>0</v>
      </c>
      <c r="AP2849" s="22">
        <v>0</v>
      </c>
      <c r="AQ2849" s="22">
        <v>0</v>
      </c>
      <c r="AR2849" s="22">
        <v>0</v>
      </c>
      <c r="AS2849" s="25">
        <v>13000</v>
      </c>
      <c r="AT2849" s="25">
        <v>0</v>
      </c>
      <c r="AU2849" s="25">
        <v>14850</v>
      </c>
      <c r="AV2849" s="25">
        <v>0</v>
      </c>
      <c r="AW2849" s="25">
        <v>13000</v>
      </c>
      <c r="AX2849" s="25">
        <v>14850</v>
      </c>
      <c r="AY2849" s="25">
        <v>1850</v>
      </c>
    </row>
    <row r="2850" spans="2:51" hidden="1">
      <c r="B2850" s="5" t="s">
        <v>19</v>
      </c>
      <c r="C2850" s="2" t="s">
        <v>112</v>
      </c>
      <c r="D2850" s="2" t="s">
        <v>100</v>
      </c>
      <c r="E2850" s="2"/>
      <c r="F2850" s="2"/>
      <c r="G2850" s="3">
        <v>46265</v>
      </c>
      <c r="H2850" s="2" t="s">
        <v>11726</v>
      </c>
      <c r="I2850" s="3">
        <v>46265</v>
      </c>
      <c r="J2850" s="2" t="s">
        <v>11727</v>
      </c>
      <c r="K2850" s="2"/>
      <c r="L2850" s="2"/>
      <c r="M2850" s="2" t="s">
        <v>90</v>
      </c>
      <c r="N2850" s="3"/>
      <c r="O2850" s="2"/>
      <c r="P2850" s="2"/>
      <c r="Q2850" s="2" t="s">
        <v>23</v>
      </c>
      <c r="R2850" s="2" t="s">
        <v>23</v>
      </c>
      <c r="S2850" s="2"/>
      <c r="T2850" s="3">
        <v>46265</v>
      </c>
      <c r="U2850" s="2" t="s">
        <v>11728</v>
      </c>
      <c r="V2850" s="2"/>
      <c r="W2850" s="2" t="s">
        <v>280</v>
      </c>
      <c r="X2850" s="2" t="s">
        <v>113</v>
      </c>
      <c r="Y2850" s="2" t="s">
        <v>196</v>
      </c>
      <c r="Z2850" s="2" t="s">
        <v>92</v>
      </c>
      <c r="AA2850" s="2" t="s">
        <v>90</v>
      </c>
      <c r="AB2850" s="2"/>
      <c r="AC2850" s="2" t="s">
        <v>114</v>
      </c>
      <c r="AD2850" s="2">
        <v>1</v>
      </c>
      <c r="AE2850" s="2" t="s">
        <v>282</v>
      </c>
      <c r="AF2850" s="2" t="s">
        <v>3</v>
      </c>
      <c r="AG2850" s="2" t="s">
        <v>3</v>
      </c>
      <c r="AH2850" s="2" t="s">
        <v>283</v>
      </c>
      <c r="AI2850" s="2"/>
      <c r="AJ2850" s="2" t="s">
        <v>231</v>
      </c>
      <c r="AK2850" s="2" t="s">
        <v>207</v>
      </c>
      <c r="AL2850" s="2" t="s">
        <v>207</v>
      </c>
      <c r="AM2850" s="2" t="s">
        <v>178</v>
      </c>
      <c r="AN2850" s="2" t="s">
        <v>11729</v>
      </c>
      <c r="AO2850" s="22">
        <v>0</v>
      </c>
      <c r="AP2850" s="22">
        <v>0</v>
      </c>
      <c r="AQ2850" s="22">
        <v>0</v>
      </c>
      <c r="AR2850" s="22">
        <v>0</v>
      </c>
      <c r="AS2850" s="25">
        <v>34500</v>
      </c>
      <c r="AT2850" s="25">
        <v>0</v>
      </c>
      <c r="AU2850" s="25">
        <v>35435</v>
      </c>
      <c r="AV2850" s="25">
        <v>0</v>
      </c>
      <c r="AW2850" s="25">
        <v>34500</v>
      </c>
      <c r="AX2850" s="25">
        <v>35435</v>
      </c>
      <c r="AY2850" s="25">
        <v>935</v>
      </c>
    </row>
    <row r="2851" spans="2:51" hidden="1">
      <c r="B2851" s="5" t="s">
        <v>19</v>
      </c>
      <c r="C2851" s="2" t="s">
        <v>112</v>
      </c>
      <c r="D2851" s="2" t="s">
        <v>100</v>
      </c>
      <c r="E2851" s="2"/>
      <c r="F2851" s="2"/>
      <c r="G2851" s="3">
        <v>46265</v>
      </c>
      <c r="H2851" s="2" t="s">
        <v>11730</v>
      </c>
      <c r="I2851" s="3">
        <v>46265</v>
      </c>
      <c r="J2851" s="2" t="s">
        <v>11731</v>
      </c>
      <c r="K2851" s="2"/>
      <c r="L2851" s="2"/>
      <c r="M2851" s="2" t="s">
        <v>90</v>
      </c>
      <c r="N2851" s="3"/>
      <c r="O2851" s="2"/>
      <c r="P2851" s="2"/>
      <c r="Q2851" s="2" t="s">
        <v>23</v>
      </c>
      <c r="R2851" s="2" t="s">
        <v>23</v>
      </c>
      <c r="S2851" s="2"/>
      <c r="T2851" s="3">
        <v>46265</v>
      </c>
      <c r="U2851" s="2" t="s">
        <v>11732</v>
      </c>
      <c r="V2851" s="2"/>
      <c r="W2851" s="2" t="s">
        <v>11733</v>
      </c>
      <c r="X2851" s="2" t="s">
        <v>113</v>
      </c>
      <c r="Y2851" s="2" t="s">
        <v>11734</v>
      </c>
      <c r="Z2851" s="2" t="s">
        <v>92</v>
      </c>
      <c r="AA2851" s="2" t="s">
        <v>90</v>
      </c>
      <c r="AB2851" s="2"/>
      <c r="AC2851" s="2" t="s">
        <v>114</v>
      </c>
      <c r="AD2851" s="2">
        <v>1</v>
      </c>
      <c r="AE2851" s="2" t="s">
        <v>282</v>
      </c>
      <c r="AF2851" s="2" t="s">
        <v>3</v>
      </c>
      <c r="AG2851" s="2" t="s">
        <v>3</v>
      </c>
      <c r="AH2851" s="2" t="s">
        <v>283</v>
      </c>
      <c r="AI2851" s="2"/>
      <c r="AJ2851" s="2" t="s">
        <v>123</v>
      </c>
      <c r="AK2851" s="2" t="s">
        <v>13</v>
      </c>
      <c r="AL2851" s="2" t="s">
        <v>13</v>
      </c>
      <c r="AM2851" s="2" t="s">
        <v>124</v>
      </c>
      <c r="AN2851" s="2" t="s">
        <v>11735</v>
      </c>
      <c r="AO2851" s="22">
        <v>0</v>
      </c>
      <c r="AP2851" s="22">
        <v>0</v>
      </c>
      <c r="AQ2851" s="22">
        <v>0</v>
      </c>
      <c r="AR2851" s="22">
        <v>0</v>
      </c>
      <c r="AS2851" s="25">
        <v>23000</v>
      </c>
      <c r="AT2851" s="25">
        <v>0</v>
      </c>
      <c r="AU2851" s="25">
        <v>26813</v>
      </c>
      <c r="AV2851" s="25">
        <v>0</v>
      </c>
      <c r="AW2851" s="25">
        <v>23000</v>
      </c>
      <c r="AX2851" s="25">
        <v>26813</v>
      </c>
      <c r="AY2851" s="25">
        <v>3813</v>
      </c>
    </row>
    <row r="2852" spans="2:51" hidden="1">
      <c r="B2852" s="5" t="s">
        <v>19</v>
      </c>
      <c r="C2852" s="2" t="s">
        <v>112</v>
      </c>
      <c r="D2852" s="2" t="s">
        <v>100</v>
      </c>
      <c r="E2852" s="2"/>
      <c r="F2852" s="2"/>
      <c r="G2852" s="3">
        <v>46265</v>
      </c>
      <c r="H2852" s="2" t="s">
        <v>11736</v>
      </c>
      <c r="I2852" s="3">
        <v>46265</v>
      </c>
      <c r="J2852" s="2" t="s">
        <v>11737</v>
      </c>
      <c r="K2852" s="2"/>
      <c r="L2852" s="2"/>
      <c r="M2852" s="2" t="s">
        <v>90</v>
      </c>
      <c r="N2852" s="3"/>
      <c r="O2852" s="2"/>
      <c r="P2852" s="2"/>
      <c r="Q2852" s="2" t="s">
        <v>23</v>
      </c>
      <c r="R2852" s="2" t="s">
        <v>23</v>
      </c>
      <c r="S2852" s="2"/>
      <c r="T2852" s="3">
        <v>46265</v>
      </c>
      <c r="U2852" s="2" t="s">
        <v>11738</v>
      </c>
      <c r="V2852" s="2"/>
      <c r="W2852" s="2" t="s">
        <v>11739</v>
      </c>
      <c r="X2852" s="2" t="s">
        <v>113</v>
      </c>
      <c r="Y2852" s="2" t="s">
        <v>11740</v>
      </c>
      <c r="Z2852" s="2" t="s">
        <v>92</v>
      </c>
      <c r="AA2852" s="2" t="s">
        <v>90</v>
      </c>
      <c r="AB2852" s="2"/>
      <c r="AC2852" s="2" t="s">
        <v>114</v>
      </c>
      <c r="AD2852" s="2">
        <v>1</v>
      </c>
      <c r="AE2852" s="2" t="s">
        <v>282</v>
      </c>
      <c r="AF2852" s="2" t="s">
        <v>3</v>
      </c>
      <c r="AG2852" s="2" t="s">
        <v>3</v>
      </c>
      <c r="AH2852" s="2" t="s">
        <v>283</v>
      </c>
      <c r="AI2852" s="2"/>
      <c r="AJ2852" s="2" t="s">
        <v>343</v>
      </c>
      <c r="AK2852" s="2" t="s">
        <v>286</v>
      </c>
      <c r="AL2852" s="2" t="s">
        <v>286</v>
      </c>
      <c r="AM2852" s="2" t="s">
        <v>303</v>
      </c>
      <c r="AN2852" s="2" t="s">
        <v>11741</v>
      </c>
      <c r="AO2852" s="22">
        <v>0</v>
      </c>
      <c r="AP2852" s="22">
        <v>0</v>
      </c>
      <c r="AQ2852" s="22">
        <v>0</v>
      </c>
      <c r="AR2852" s="22">
        <v>0</v>
      </c>
      <c r="AS2852" s="25">
        <v>12000</v>
      </c>
      <c r="AT2852" s="25">
        <v>0</v>
      </c>
      <c r="AU2852" s="25">
        <v>14850</v>
      </c>
      <c r="AV2852" s="25">
        <v>0</v>
      </c>
      <c r="AW2852" s="25">
        <v>12000</v>
      </c>
      <c r="AX2852" s="25">
        <v>14850</v>
      </c>
      <c r="AY2852" s="25">
        <v>2850</v>
      </c>
    </row>
    <row r="2853" spans="2:51" hidden="1">
      <c r="B2853" s="5" t="s">
        <v>19</v>
      </c>
      <c r="C2853" s="2" t="s">
        <v>112</v>
      </c>
      <c r="D2853" s="2" t="s">
        <v>100</v>
      </c>
      <c r="E2853" s="2"/>
      <c r="F2853" s="2"/>
      <c r="G2853" s="3">
        <v>46265</v>
      </c>
      <c r="H2853" s="2" t="s">
        <v>11742</v>
      </c>
      <c r="I2853" s="3">
        <v>46265</v>
      </c>
      <c r="J2853" s="2" t="s">
        <v>11743</v>
      </c>
      <c r="K2853" s="2"/>
      <c r="L2853" s="2"/>
      <c r="M2853" s="2" t="s">
        <v>90</v>
      </c>
      <c r="N2853" s="3"/>
      <c r="O2853" s="2"/>
      <c r="P2853" s="2"/>
      <c r="Q2853" s="2" t="s">
        <v>525</v>
      </c>
      <c r="R2853" s="2" t="s">
        <v>525</v>
      </c>
      <c r="S2853" s="2"/>
      <c r="T2853" s="3">
        <v>46265</v>
      </c>
      <c r="U2853" s="2" t="s">
        <v>11744</v>
      </c>
      <c r="V2853" s="2"/>
      <c r="W2853" s="2" t="s">
        <v>11745</v>
      </c>
      <c r="X2853" s="2" t="s">
        <v>113</v>
      </c>
      <c r="Y2853" s="2" t="s">
        <v>11746</v>
      </c>
      <c r="Z2853" s="2" t="s">
        <v>92</v>
      </c>
      <c r="AA2853" s="2" t="s">
        <v>90</v>
      </c>
      <c r="AB2853" s="2"/>
      <c r="AC2853" s="2" t="s">
        <v>114</v>
      </c>
      <c r="AD2853" s="2">
        <v>1</v>
      </c>
      <c r="AE2853" s="2" t="s">
        <v>282</v>
      </c>
      <c r="AF2853" s="2" t="s">
        <v>3</v>
      </c>
      <c r="AG2853" s="2" t="s">
        <v>3</v>
      </c>
      <c r="AH2853" s="2" t="s">
        <v>283</v>
      </c>
      <c r="AI2853" s="2"/>
      <c r="AJ2853" s="2" t="s">
        <v>160</v>
      </c>
      <c r="AK2853" s="2" t="s">
        <v>161</v>
      </c>
      <c r="AL2853" s="2" t="s">
        <v>161</v>
      </c>
      <c r="AM2853" s="2" t="s">
        <v>162</v>
      </c>
      <c r="AN2853" s="2"/>
      <c r="AO2853" s="22">
        <v>0</v>
      </c>
      <c r="AP2853" s="22">
        <v>0</v>
      </c>
      <c r="AQ2853" s="22">
        <v>0</v>
      </c>
      <c r="AR2853" s="22">
        <v>0</v>
      </c>
      <c r="AS2853" s="25">
        <v>11000</v>
      </c>
      <c r="AT2853" s="25">
        <v>0</v>
      </c>
      <c r="AU2853" s="25">
        <v>12000</v>
      </c>
      <c r="AV2853" s="25">
        <v>0</v>
      </c>
      <c r="AW2853" s="25">
        <v>11000</v>
      </c>
      <c r="AX2853" s="25">
        <v>12000</v>
      </c>
      <c r="AY2853" s="25">
        <v>1000</v>
      </c>
    </row>
    <row r="2854" spans="2:51" hidden="1">
      <c r="B2854" s="5" t="s">
        <v>19</v>
      </c>
      <c r="C2854" s="2" t="s">
        <v>131</v>
      </c>
      <c r="D2854" s="2"/>
      <c r="E2854" s="2"/>
      <c r="F2854" s="2" t="s">
        <v>126</v>
      </c>
      <c r="G2854" s="3">
        <v>46265</v>
      </c>
      <c r="H2854" s="2" t="s">
        <v>11747</v>
      </c>
      <c r="I2854" s="3">
        <v>46265</v>
      </c>
      <c r="J2854" s="2" t="s">
        <v>11748</v>
      </c>
      <c r="K2854" s="2" t="s">
        <v>126</v>
      </c>
      <c r="L2854" s="2"/>
      <c r="M2854" s="2" t="s">
        <v>90</v>
      </c>
      <c r="N2854" s="3">
        <v>46265</v>
      </c>
      <c r="O2854" s="2"/>
      <c r="P2854" s="2"/>
      <c r="Q2854" s="2" t="s">
        <v>25</v>
      </c>
      <c r="R2854" s="2" t="s">
        <v>25</v>
      </c>
      <c r="S2854" s="2"/>
      <c r="T2854" s="3"/>
      <c r="U2854" s="2"/>
      <c r="V2854" s="2"/>
      <c r="W2854" s="2" t="s">
        <v>11749</v>
      </c>
      <c r="X2854" s="2" t="s">
        <v>113</v>
      </c>
      <c r="Y2854" s="2" t="s">
        <v>170</v>
      </c>
      <c r="Z2854" s="2" t="s">
        <v>92</v>
      </c>
      <c r="AA2854" s="2" t="s">
        <v>90</v>
      </c>
      <c r="AB2854" s="2"/>
      <c r="AC2854" s="2" t="s">
        <v>114</v>
      </c>
      <c r="AD2854" s="2"/>
      <c r="AE2854" s="2" t="s">
        <v>171</v>
      </c>
      <c r="AF2854" s="2" t="s">
        <v>125</v>
      </c>
      <c r="AG2854" s="2" t="s">
        <v>126</v>
      </c>
      <c r="AH2854" s="2" t="s">
        <v>127</v>
      </c>
      <c r="AI2854" s="2"/>
      <c r="AJ2854" s="2" t="s">
        <v>363</v>
      </c>
      <c r="AK2854" s="2" t="s">
        <v>361</v>
      </c>
      <c r="AL2854" s="2" t="s">
        <v>361</v>
      </c>
      <c r="AM2854" s="2" t="s">
        <v>364</v>
      </c>
      <c r="AN2854" s="2" t="s">
        <v>467</v>
      </c>
      <c r="AO2854" s="22">
        <v>0</v>
      </c>
      <c r="AP2854" s="22">
        <v>0</v>
      </c>
      <c r="AQ2854" s="22">
        <v>1</v>
      </c>
      <c r="AR2854" s="22"/>
      <c r="AS2854" s="25">
        <v>37052</v>
      </c>
      <c r="AT2854" s="25">
        <v>0</v>
      </c>
      <c r="AU2854" s="25">
        <v>38635</v>
      </c>
      <c r="AV2854" s="25">
        <v>0</v>
      </c>
      <c r="AW2854" s="25">
        <v>37052</v>
      </c>
      <c r="AX2854" s="25">
        <v>38635</v>
      </c>
      <c r="AY2854" s="25">
        <v>1583</v>
      </c>
    </row>
    <row r="2855" spans="2:51" hidden="1">
      <c r="B2855" s="5" t="s">
        <v>19</v>
      </c>
      <c r="C2855" s="2" t="s">
        <v>131</v>
      </c>
      <c r="D2855" s="2"/>
      <c r="E2855" s="2"/>
      <c r="F2855" s="2" t="s">
        <v>126</v>
      </c>
      <c r="G2855" s="3">
        <v>46265</v>
      </c>
      <c r="H2855" s="2" t="s">
        <v>11750</v>
      </c>
      <c r="I2855" s="3">
        <v>46265</v>
      </c>
      <c r="J2855" s="2" t="s">
        <v>11751</v>
      </c>
      <c r="K2855" s="2" t="s">
        <v>126</v>
      </c>
      <c r="L2855" s="2"/>
      <c r="M2855" s="2" t="s">
        <v>90</v>
      </c>
      <c r="N2855" s="3">
        <v>46265</v>
      </c>
      <c r="O2855" s="2"/>
      <c r="P2855" s="2"/>
      <c r="Q2855" s="2" t="s">
        <v>25</v>
      </c>
      <c r="R2855" s="2" t="s">
        <v>25</v>
      </c>
      <c r="S2855" s="2"/>
      <c r="T2855" s="3"/>
      <c r="U2855" s="2"/>
      <c r="V2855" s="2"/>
      <c r="W2855" s="2" t="s">
        <v>1111</v>
      </c>
      <c r="X2855" s="2" t="s">
        <v>113</v>
      </c>
      <c r="Y2855" s="2" t="s">
        <v>170</v>
      </c>
      <c r="Z2855" s="2" t="s">
        <v>92</v>
      </c>
      <c r="AA2855" s="2" t="s">
        <v>90</v>
      </c>
      <c r="AB2855" s="2"/>
      <c r="AC2855" s="2" t="s">
        <v>114</v>
      </c>
      <c r="AD2855" s="2"/>
      <c r="AE2855" s="2" t="s">
        <v>171</v>
      </c>
      <c r="AF2855" s="2" t="s">
        <v>125</v>
      </c>
      <c r="AG2855" s="2" t="s">
        <v>126</v>
      </c>
      <c r="AH2855" s="2" t="s">
        <v>127</v>
      </c>
      <c r="AI2855" s="2"/>
      <c r="AJ2855" s="2" t="s">
        <v>271</v>
      </c>
      <c r="AK2855" s="2" t="s">
        <v>272</v>
      </c>
      <c r="AL2855" s="2" t="s">
        <v>272</v>
      </c>
      <c r="AM2855" s="2" t="s">
        <v>273</v>
      </c>
      <c r="AN2855" s="2" t="s">
        <v>643</v>
      </c>
      <c r="AO2855" s="22">
        <v>0</v>
      </c>
      <c r="AP2855" s="22">
        <v>0</v>
      </c>
      <c r="AQ2855" s="22">
        <v>1</v>
      </c>
      <c r="AR2855" s="22"/>
      <c r="AS2855" s="25">
        <v>38477</v>
      </c>
      <c r="AT2855" s="25">
        <v>0</v>
      </c>
      <c r="AU2855" s="25">
        <v>40032</v>
      </c>
      <c r="AV2855" s="25">
        <v>0</v>
      </c>
      <c r="AW2855" s="25">
        <v>38477</v>
      </c>
      <c r="AX2855" s="25">
        <v>40032</v>
      </c>
      <c r="AY2855" s="25">
        <v>1555</v>
      </c>
    </row>
    <row r="2856" spans="2:51" hidden="1">
      <c r="B2856" s="5" t="s">
        <v>19</v>
      </c>
      <c r="C2856" s="2" t="s">
        <v>131</v>
      </c>
      <c r="D2856" s="2"/>
      <c r="E2856" s="2"/>
      <c r="F2856" s="2" t="s">
        <v>126</v>
      </c>
      <c r="G2856" s="3">
        <v>46265</v>
      </c>
      <c r="H2856" s="2" t="s">
        <v>11752</v>
      </c>
      <c r="I2856" s="3">
        <v>46265</v>
      </c>
      <c r="J2856" s="2" t="s">
        <v>11753</v>
      </c>
      <c r="K2856" s="2" t="s">
        <v>126</v>
      </c>
      <c r="L2856" s="2"/>
      <c r="M2856" s="2" t="s">
        <v>90</v>
      </c>
      <c r="N2856" s="3">
        <v>46265</v>
      </c>
      <c r="O2856" s="2"/>
      <c r="P2856" s="2"/>
      <c r="Q2856" s="2" t="s">
        <v>25</v>
      </c>
      <c r="R2856" s="2" t="s">
        <v>25</v>
      </c>
      <c r="S2856" s="2"/>
      <c r="T2856" s="3"/>
      <c r="U2856" s="2"/>
      <c r="V2856" s="2"/>
      <c r="W2856" s="2" t="s">
        <v>9111</v>
      </c>
      <c r="X2856" s="2" t="s">
        <v>113</v>
      </c>
      <c r="Y2856" s="2" t="s">
        <v>9112</v>
      </c>
      <c r="Z2856" s="2" t="s">
        <v>92</v>
      </c>
      <c r="AA2856" s="2" t="s">
        <v>90</v>
      </c>
      <c r="AB2856" s="2"/>
      <c r="AC2856" s="2" t="s">
        <v>114</v>
      </c>
      <c r="AD2856" s="2"/>
      <c r="AE2856" s="2" t="s">
        <v>171</v>
      </c>
      <c r="AF2856" s="2" t="s">
        <v>125</v>
      </c>
      <c r="AG2856" s="2" t="s">
        <v>126</v>
      </c>
      <c r="AH2856" s="2" t="s">
        <v>127</v>
      </c>
      <c r="AI2856" s="2"/>
      <c r="AJ2856" s="2" t="s">
        <v>138</v>
      </c>
      <c r="AK2856" s="2" t="s">
        <v>103</v>
      </c>
      <c r="AL2856" s="2" t="s">
        <v>103</v>
      </c>
      <c r="AM2856" s="2" t="s">
        <v>139</v>
      </c>
      <c r="AN2856" s="2" t="s">
        <v>388</v>
      </c>
      <c r="AO2856" s="22">
        <v>0</v>
      </c>
      <c r="AP2856" s="22">
        <v>0</v>
      </c>
      <c r="AQ2856" s="22">
        <v>1</v>
      </c>
      <c r="AR2856" s="22"/>
      <c r="AS2856" s="25">
        <v>10545</v>
      </c>
      <c r="AT2856" s="25">
        <v>0</v>
      </c>
      <c r="AU2856" s="25">
        <v>12582</v>
      </c>
      <c r="AV2856" s="25">
        <v>0</v>
      </c>
      <c r="AW2856" s="25">
        <v>10545</v>
      </c>
      <c r="AX2856" s="25">
        <v>12582</v>
      </c>
      <c r="AY2856" s="25">
        <v>2037</v>
      </c>
    </row>
    <row r="2857" spans="2:51" hidden="1">
      <c r="B2857" s="5" t="s">
        <v>19</v>
      </c>
      <c r="C2857" s="2" t="s">
        <v>131</v>
      </c>
      <c r="D2857" s="2"/>
      <c r="E2857" s="2"/>
      <c r="F2857" s="2" t="s">
        <v>126</v>
      </c>
      <c r="G2857" s="3">
        <v>46265</v>
      </c>
      <c r="H2857" s="2" t="s">
        <v>11754</v>
      </c>
      <c r="I2857" s="3">
        <v>46265</v>
      </c>
      <c r="J2857" s="2" t="s">
        <v>11755</v>
      </c>
      <c r="K2857" s="2" t="s">
        <v>126</v>
      </c>
      <c r="L2857" s="2"/>
      <c r="M2857" s="2" t="s">
        <v>90</v>
      </c>
      <c r="N2857" s="3">
        <v>46265</v>
      </c>
      <c r="O2857" s="2"/>
      <c r="P2857" s="2"/>
      <c r="Q2857" s="2" t="s">
        <v>25</v>
      </c>
      <c r="R2857" s="2" t="s">
        <v>25</v>
      </c>
      <c r="S2857" s="2"/>
      <c r="T2857" s="3"/>
      <c r="U2857" s="2"/>
      <c r="V2857" s="2"/>
      <c r="W2857" s="2" t="s">
        <v>284</v>
      </c>
      <c r="X2857" s="2" t="s">
        <v>133</v>
      </c>
      <c r="Y2857" s="2" t="s">
        <v>475</v>
      </c>
      <c r="Z2857" s="2" t="s">
        <v>92</v>
      </c>
      <c r="AA2857" s="2" t="s">
        <v>90</v>
      </c>
      <c r="AB2857" s="2"/>
      <c r="AC2857" s="2" t="s">
        <v>114</v>
      </c>
      <c r="AD2857" s="2"/>
      <c r="AE2857" s="2" t="s">
        <v>171</v>
      </c>
      <c r="AF2857" s="2" t="s">
        <v>125</v>
      </c>
      <c r="AG2857" s="2" t="s">
        <v>126</v>
      </c>
      <c r="AH2857" s="2" t="s">
        <v>127</v>
      </c>
      <c r="AI2857" s="2"/>
      <c r="AJ2857" s="2" t="s">
        <v>138</v>
      </c>
      <c r="AK2857" s="2" t="s">
        <v>103</v>
      </c>
      <c r="AL2857" s="2" t="s">
        <v>103</v>
      </c>
      <c r="AM2857" s="2" t="s">
        <v>139</v>
      </c>
      <c r="AN2857" s="2" t="s">
        <v>388</v>
      </c>
      <c r="AO2857" s="22">
        <v>0</v>
      </c>
      <c r="AP2857" s="22">
        <v>0</v>
      </c>
      <c r="AQ2857" s="22">
        <v>1</v>
      </c>
      <c r="AR2857" s="22"/>
      <c r="AS2857" s="25">
        <v>10545</v>
      </c>
      <c r="AT2857" s="25">
        <v>0</v>
      </c>
      <c r="AU2857" s="25">
        <v>12582</v>
      </c>
      <c r="AV2857" s="25">
        <v>0</v>
      </c>
      <c r="AW2857" s="25">
        <v>10545</v>
      </c>
      <c r="AX2857" s="25">
        <v>12582</v>
      </c>
      <c r="AY2857" s="25">
        <v>2037</v>
      </c>
    </row>
    <row r="2858" spans="2:51" hidden="1">
      <c r="B2858" s="5" t="s">
        <v>19</v>
      </c>
      <c r="C2858" s="2" t="s">
        <v>131</v>
      </c>
      <c r="D2858" s="2"/>
      <c r="E2858" s="2"/>
      <c r="F2858" s="2" t="s">
        <v>126</v>
      </c>
      <c r="G2858" s="3">
        <v>46265</v>
      </c>
      <c r="H2858" s="2" t="s">
        <v>11756</v>
      </c>
      <c r="I2858" s="3">
        <v>46265</v>
      </c>
      <c r="J2858" s="2" t="s">
        <v>11757</v>
      </c>
      <c r="K2858" s="2" t="s">
        <v>126</v>
      </c>
      <c r="L2858" s="2"/>
      <c r="M2858" s="2" t="s">
        <v>90</v>
      </c>
      <c r="N2858" s="3">
        <v>46265</v>
      </c>
      <c r="O2858" s="2"/>
      <c r="P2858" s="2"/>
      <c r="Q2858" s="2" t="s">
        <v>25</v>
      </c>
      <c r="R2858" s="2" t="s">
        <v>25</v>
      </c>
      <c r="S2858" s="2"/>
      <c r="T2858" s="3"/>
      <c r="U2858" s="2"/>
      <c r="V2858" s="2"/>
      <c r="W2858" s="2" t="s">
        <v>1168</v>
      </c>
      <c r="X2858" s="2" t="s">
        <v>113</v>
      </c>
      <c r="Y2858" s="2" t="s">
        <v>573</v>
      </c>
      <c r="Z2858" s="2" t="s">
        <v>92</v>
      </c>
      <c r="AA2858" s="2" t="s">
        <v>90</v>
      </c>
      <c r="AB2858" s="2"/>
      <c r="AC2858" s="2" t="s">
        <v>114</v>
      </c>
      <c r="AD2858" s="2"/>
      <c r="AE2858" s="2" t="s">
        <v>171</v>
      </c>
      <c r="AF2858" s="2" t="s">
        <v>125</v>
      </c>
      <c r="AG2858" s="2" t="s">
        <v>126</v>
      </c>
      <c r="AH2858" s="2" t="s">
        <v>127</v>
      </c>
      <c r="AI2858" s="2"/>
      <c r="AJ2858" s="2" t="s">
        <v>179</v>
      </c>
      <c r="AK2858" s="2" t="s">
        <v>8</v>
      </c>
      <c r="AL2858" s="2" t="s">
        <v>8</v>
      </c>
      <c r="AM2858" s="2" t="s">
        <v>180</v>
      </c>
      <c r="AN2858" s="2" t="s">
        <v>367</v>
      </c>
      <c r="AO2858" s="22">
        <v>0</v>
      </c>
      <c r="AP2858" s="22">
        <v>0</v>
      </c>
      <c r="AQ2858" s="22">
        <v>1</v>
      </c>
      <c r="AR2858" s="22"/>
      <c r="AS2858" s="25">
        <v>13538</v>
      </c>
      <c r="AT2858" s="25">
        <v>0</v>
      </c>
      <c r="AU2858" s="25">
        <v>14296</v>
      </c>
      <c r="AV2858" s="25">
        <v>0</v>
      </c>
      <c r="AW2858" s="25">
        <v>13538</v>
      </c>
      <c r="AX2858" s="25">
        <v>14296</v>
      </c>
      <c r="AY2858" s="25">
        <v>758</v>
      </c>
    </row>
    <row r="2859" spans="2:51" hidden="1">
      <c r="B2859" s="5" t="s">
        <v>19</v>
      </c>
      <c r="C2859" s="2" t="s">
        <v>131</v>
      </c>
      <c r="D2859" s="2"/>
      <c r="E2859" s="2"/>
      <c r="F2859" s="2" t="s">
        <v>126</v>
      </c>
      <c r="G2859" s="3">
        <v>46265</v>
      </c>
      <c r="H2859" s="2" t="s">
        <v>11758</v>
      </c>
      <c r="I2859" s="3">
        <v>46265</v>
      </c>
      <c r="J2859" s="2" t="s">
        <v>11759</v>
      </c>
      <c r="K2859" s="2" t="s">
        <v>126</v>
      </c>
      <c r="L2859" s="2"/>
      <c r="M2859" s="2" t="s">
        <v>90</v>
      </c>
      <c r="N2859" s="3">
        <v>46265</v>
      </c>
      <c r="O2859" s="2"/>
      <c r="P2859" s="2"/>
      <c r="Q2859" s="2" t="s">
        <v>25</v>
      </c>
      <c r="R2859" s="2" t="s">
        <v>25</v>
      </c>
      <c r="S2859" s="2"/>
      <c r="T2859" s="3"/>
      <c r="U2859" s="2"/>
      <c r="V2859" s="2"/>
      <c r="W2859" s="2" t="s">
        <v>615</v>
      </c>
      <c r="X2859" s="2" t="s">
        <v>113</v>
      </c>
      <c r="Y2859" s="2" t="s">
        <v>616</v>
      </c>
      <c r="Z2859" s="2" t="s">
        <v>92</v>
      </c>
      <c r="AA2859" s="2" t="s">
        <v>90</v>
      </c>
      <c r="AB2859" s="2"/>
      <c r="AC2859" s="2" t="s">
        <v>114</v>
      </c>
      <c r="AD2859" s="2"/>
      <c r="AE2859" s="2" t="s">
        <v>171</v>
      </c>
      <c r="AF2859" s="2" t="s">
        <v>125</v>
      </c>
      <c r="AG2859" s="2" t="s">
        <v>126</v>
      </c>
      <c r="AH2859" s="2" t="s">
        <v>127</v>
      </c>
      <c r="AI2859" s="2"/>
      <c r="AJ2859" s="2" t="s">
        <v>231</v>
      </c>
      <c r="AK2859" s="2" t="s">
        <v>207</v>
      </c>
      <c r="AL2859" s="2" t="s">
        <v>207</v>
      </c>
      <c r="AM2859" s="2" t="s">
        <v>178</v>
      </c>
      <c r="AN2859" s="2" t="s">
        <v>580</v>
      </c>
      <c r="AO2859" s="22">
        <v>0</v>
      </c>
      <c r="AP2859" s="22">
        <v>0</v>
      </c>
      <c r="AQ2859" s="22">
        <v>1</v>
      </c>
      <c r="AR2859" s="22"/>
      <c r="AS2859" s="25">
        <v>26791</v>
      </c>
      <c r="AT2859" s="25">
        <v>0</v>
      </c>
      <c r="AU2859" s="25">
        <v>30274</v>
      </c>
      <c r="AV2859" s="25">
        <v>0</v>
      </c>
      <c r="AW2859" s="25">
        <v>26791</v>
      </c>
      <c r="AX2859" s="25">
        <v>30274</v>
      </c>
      <c r="AY2859" s="25">
        <v>3483</v>
      </c>
    </row>
    <row r="2860" spans="2:51" hidden="1">
      <c r="B2860" s="5" t="s">
        <v>19</v>
      </c>
      <c r="C2860" s="2" t="s">
        <v>131</v>
      </c>
      <c r="D2860" s="2"/>
      <c r="E2860" s="2"/>
      <c r="F2860" s="2" t="s">
        <v>126</v>
      </c>
      <c r="G2860" s="3">
        <v>46265</v>
      </c>
      <c r="H2860" s="2" t="s">
        <v>11760</v>
      </c>
      <c r="I2860" s="3">
        <v>46265</v>
      </c>
      <c r="J2860" s="2" t="s">
        <v>11761</v>
      </c>
      <c r="K2860" s="2" t="s">
        <v>126</v>
      </c>
      <c r="L2860" s="2"/>
      <c r="M2860" s="2" t="s">
        <v>90</v>
      </c>
      <c r="N2860" s="3">
        <v>46265</v>
      </c>
      <c r="O2860" s="2"/>
      <c r="P2860" s="2"/>
      <c r="Q2860" s="2" t="s">
        <v>25</v>
      </c>
      <c r="R2860" s="2" t="s">
        <v>25</v>
      </c>
      <c r="S2860" s="2"/>
      <c r="T2860" s="3"/>
      <c r="U2860" s="2"/>
      <c r="V2860" s="2"/>
      <c r="W2860" s="2" t="s">
        <v>881</v>
      </c>
      <c r="X2860" s="2" t="s">
        <v>113</v>
      </c>
      <c r="Y2860" s="2" t="s">
        <v>170</v>
      </c>
      <c r="Z2860" s="2" t="s">
        <v>92</v>
      </c>
      <c r="AA2860" s="2" t="s">
        <v>90</v>
      </c>
      <c r="AB2860" s="2"/>
      <c r="AC2860" s="2" t="s">
        <v>114</v>
      </c>
      <c r="AD2860" s="2"/>
      <c r="AE2860" s="2" t="s">
        <v>171</v>
      </c>
      <c r="AF2860" s="2" t="s">
        <v>125</v>
      </c>
      <c r="AG2860" s="2" t="s">
        <v>126</v>
      </c>
      <c r="AH2860" s="2" t="s">
        <v>127</v>
      </c>
      <c r="AI2860" s="2"/>
      <c r="AJ2860" s="2" t="s">
        <v>415</v>
      </c>
      <c r="AK2860" s="2" t="s">
        <v>412</v>
      </c>
      <c r="AL2860" s="2" t="s">
        <v>412</v>
      </c>
      <c r="AM2860" s="2" t="s">
        <v>413</v>
      </c>
      <c r="AN2860" s="2" t="s">
        <v>11762</v>
      </c>
      <c r="AO2860" s="22">
        <v>0</v>
      </c>
      <c r="AP2860" s="22">
        <v>0</v>
      </c>
      <c r="AQ2860" s="22">
        <v>1</v>
      </c>
      <c r="AR2860" s="22"/>
      <c r="AS2860" s="25">
        <v>55734</v>
      </c>
      <c r="AT2860" s="25">
        <v>0</v>
      </c>
      <c r="AU2860" s="25">
        <v>60248</v>
      </c>
      <c r="AV2860" s="25">
        <v>0</v>
      </c>
      <c r="AW2860" s="25">
        <v>55734</v>
      </c>
      <c r="AX2860" s="25">
        <v>60248</v>
      </c>
      <c r="AY2860" s="25">
        <v>4514</v>
      </c>
    </row>
    <row r="2861" spans="2:51" hidden="1">
      <c r="B2861" s="5" t="s">
        <v>19</v>
      </c>
      <c r="C2861" s="2" t="s">
        <v>131</v>
      </c>
      <c r="D2861" s="2"/>
      <c r="E2861" s="2"/>
      <c r="F2861" s="2" t="s">
        <v>126</v>
      </c>
      <c r="G2861" s="3">
        <v>46265</v>
      </c>
      <c r="H2861" s="2" t="s">
        <v>11763</v>
      </c>
      <c r="I2861" s="3">
        <v>46265</v>
      </c>
      <c r="J2861" s="2" t="s">
        <v>11764</v>
      </c>
      <c r="K2861" s="2" t="s">
        <v>126</v>
      </c>
      <c r="L2861" s="2"/>
      <c r="M2861" s="2" t="s">
        <v>90</v>
      </c>
      <c r="N2861" s="3">
        <v>46265</v>
      </c>
      <c r="O2861" s="2"/>
      <c r="P2861" s="2"/>
      <c r="Q2861" s="2" t="s">
        <v>25</v>
      </c>
      <c r="R2861" s="2" t="s">
        <v>25</v>
      </c>
      <c r="S2861" s="2"/>
      <c r="T2861" s="3"/>
      <c r="U2861" s="2"/>
      <c r="V2861" s="2"/>
      <c r="W2861" s="2" t="s">
        <v>592</v>
      </c>
      <c r="X2861" s="2" t="s">
        <v>113</v>
      </c>
      <c r="Y2861" s="2" t="s">
        <v>170</v>
      </c>
      <c r="Z2861" s="2" t="s">
        <v>92</v>
      </c>
      <c r="AA2861" s="2" t="s">
        <v>90</v>
      </c>
      <c r="AB2861" s="2"/>
      <c r="AC2861" s="2" t="s">
        <v>114</v>
      </c>
      <c r="AD2861" s="2"/>
      <c r="AE2861" s="2" t="s">
        <v>171</v>
      </c>
      <c r="AF2861" s="2" t="s">
        <v>125</v>
      </c>
      <c r="AG2861" s="2" t="s">
        <v>126</v>
      </c>
      <c r="AH2861" s="2" t="s">
        <v>127</v>
      </c>
      <c r="AI2861" s="2"/>
      <c r="AJ2861" s="2" t="s">
        <v>128</v>
      </c>
      <c r="AK2861" s="2" t="s">
        <v>129</v>
      </c>
      <c r="AL2861" s="2" t="s">
        <v>129</v>
      </c>
      <c r="AM2861" s="2" t="s">
        <v>130</v>
      </c>
      <c r="AN2861" s="2" t="s">
        <v>387</v>
      </c>
      <c r="AO2861" s="22">
        <v>0</v>
      </c>
      <c r="AP2861" s="22">
        <v>0</v>
      </c>
      <c r="AQ2861" s="22">
        <v>1</v>
      </c>
      <c r="AR2861" s="22"/>
      <c r="AS2861" s="25">
        <v>7980</v>
      </c>
      <c r="AT2861" s="25">
        <v>0</v>
      </c>
      <c r="AU2861" s="25">
        <v>7328</v>
      </c>
      <c r="AV2861" s="25">
        <v>0</v>
      </c>
      <c r="AW2861" s="25">
        <v>7980</v>
      </c>
      <c r="AX2861" s="25">
        <v>7328</v>
      </c>
      <c r="AY2861" s="25">
        <v>-652</v>
      </c>
    </row>
    <row r="2862" spans="2:51" hidden="1">
      <c r="B2862" s="5" t="s">
        <v>19</v>
      </c>
      <c r="C2862" s="2" t="s">
        <v>131</v>
      </c>
      <c r="D2862" s="2"/>
      <c r="E2862" s="2"/>
      <c r="F2862" s="2" t="s">
        <v>126</v>
      </c>
      <c r="G2862" s="3">
        <v>46265</v>
      </c>
      <c r="H2862" s="2" t="s">
        <v>11765</v>
      </c>
      <c r="I2862" s="3">
        <v>46265</v>
      </c>
      <c r="J2862" s="2" t="s">
        <v>11766</v>
      </c>
      <c r="K2862" s="2" t="s">
        <v>126</v>
      </c>
      <c r="L2862" s="2"/>
      <c r="M2862" s="2" t="s">
        <v>90</v>
      </c>
      <c r="N2862" s="3">
        <v>46265</v>
      </c>
      <c r="O2862" s="2"/>
      <c r="P2862" s="2"/>
      <c r="Q2862" s="2" t="s">
        <v>25</v>
      </c>
      <c r="R2862" s="2" t="s">
        <v>25</v>
      </c>
      <c r="S2862" s="2"/>
      <c r="T2862" s="3"/>
      <c r="U2862" s="2"/>
      <c r="V2862" s="2"/>
      <c r="W2862" s="2" t="s">
        <v>728</v>
      </c>
      <c r="X2862" s="2" t="s">
        <v>113</v>
      </c>
      <c r="Y2862" s="2" t="s">
        <v>170</v>
      </c>
      <c r="Z2862" s="2" t="s">
        <v>92</v>
      </c>
      <c r="AA2862" s="2" t="s">
        <v>90</v>
      </c>
      <c r="AB2862" s="2"/>
      <c r="AC2862" s="2" t="s">
        <v>114</v>
      </c>
      <c r="AD2862" s="2"/>
      <c r="AE2862" s="2" t="s">
        <v>171</v>
      </c>
      <c r="AF2862" s="2" t="s">
        <v>125</v>
      </c>
      <c r="AG2862" s="2" t="s">
        <v>126</v>
      </c>
      <c r="AH2862" s="2" t="s">
        <v>127</v>
      </c>
      <c r="AI2862" s="2"/>
      <c r="AJ2862" s="2" t="s">
        <v>176</v>
      </c>
      <c r="AK2862" s="2" t="s">
        <v>177</v>
      </c>
      <c r="AL2862" s="2" t="s">
        <v>177</v>
      </c>
      <c r="AM2862" s="2" t="s">
        <v>178</v>
      </c>
      <c r="AN2862" s="2" t="s">
        <v>574</v>
      </c>
      <c r="AO2862" s="22">
        <v>0</v>
      </c>
      <c r="AP2862" s="22">
        <v>0</v>
      </c>
      <c r="AQ2862" s="22">
        <v>1</v>
      </c>
      <c r="AR2862" s="22"/>
      <c r="AS2862" s="25">
        <v>38762</v>
      </c>
      <c r="AT2862" s="25">
        <v>0</v>
      </c>
      <c r="AU2862" s="25">
        <v>44874</v>
      </c>
      <c r="AV2862" s="25">
        <v>0</v>
      </c>
      <c r="AW2862" s="25">
        <v>38762</v>
      </c>
      <c r="AX2862" s="25">
        <v>44874</v>
      </c>
      <c r="AY2862" s="25">
        <v>6112</v>
      </c>
    </row>
    <row r="2863" spans="2:51" hidden="1">
      <c r="B2863" s="5" t="s">
        <v>19</v>
      </c>
      <c r="C2863" s="2" t="s">
        <v>131</v>
      </c>
      <c r="D2863" s="2"/>
      <c r="E2863" s="2"/>
      <c r="F2863" s="2" t="s">
        <v>126</v>
      </c>
      <c r="G2863" s="3">
        <v>46265</v>
      </c>
      <c r="H2863" s="2" t="s">
        <v>11767</v>
      </c>
      <c r="I2863" s="3">
        <v>46265</v>
      </c>
      <c r="J2863" s="2" t="s">
        <v>11768</v>
      </c>
      <c r="K2863" s="2" t="s">
        <v>126</v>
      </c>
      <c r="L2863" s="2"/>
      <c r="M2863" s="2" t="s">
        <v>90</v>
      </c>
      <c r="N2863" s="3">
        <v>46265</v>
      </c>
      <c r="O2863" s="2"/>
      <c r="P2863" s="2"/>
      <c r="Q2863" s="2" t="s">
        <v>25</v>
      </c>
      <c r="R2863" s="2" t="s">
        <v>25</v>
      </c>
      <c r="S2863" s="2"/>
      <c r="T2863" s="3"/>
      <c r="U2863" s="2"/>
      <c r="V2863" s="2"/>
      <c r="W2863" s="2" t="s">
        <v>1255</v>
      </c>
      <c r="X2863" s="2" t="s">
        <v>113</v>
      </c>
      <c r="Y2863" s="2" t="s">
        <v>1256</v>
      </c>
      <c r="Z2863" s="2" t="s">
        <v>92</v>
      </c>
      <c r="AA2863" s="2" t="s">
        <v>90</v>
      </c>
      <c r="AB2863" s="2"/>
      <c r="AC2863" s="2" t="s">
        <v>114</v>
      </c>
      <c r="AD2863" s="2"/>
      <c r="AE2863" s="2" t="s">
        <v>171</v>
      </c>
      <c r="AF2863" s="2" t="s">
        <v>125</v>
      </c>
      <c r="AG2863" s="2" t="s">
        <v>126</v>
      </c>
      <c r="AH2863" s="2" t="s">
        <v>127</v>
      </c>
      <c r="AI2863" s="2"/>
      <c r="AJ2863" s="2" t="s">
        <v>343</v>
      </c>
      <c r="AK2863" s="2" t="s">
        <v>286</v>
      </c>
      <c r="AL2863" s="2" t="s">
        <v>286</v>
      </c>
      <c r="AM2863" s="2" t="s">
        <v>303</v>
      </c>
      <c r="AN2863" s="2" t="s">
        <v>344</v>
      </c>
      <c r="AO2863" s="22">
        <v>0</v>
      </c>
      <c r="AP2863" s="22">
        <v>0</v>
      </c>
      <c r="AQ2863" s="22">
        <v>1</v>
      </c>
      <c r="AR2863" s="22"/>
      <c r="AS2863" s="25">
        <v>13681</v>
      </c>
      <c r="AT2863" s="25">
        <v>0</v>
      </c>
      <c r="AU2863" s="25">
        <v>15904</v>
      </c>
      <c r="AV2863" s="25">
        <v>0</v>
      </c>
      <c r="AW2863" s="25">
        <v>13681</v>
      </c>
      <c r="AX2863" s="25">
        <v>15904</v>
      </c>
      <c r="AY2863" s="25">
        <v>2223</v>
      </c>
    </row>
    <row r="2864" spans="2:51" hidden="1">
      <c r="B2864" s="5" t="s">
        <v>19</v>
      </c>
      <c r="C2864" s="2" t="s">
        <v>131</v>
      </c>
      <c r="D2864" s="2"/>
      <c r="E2864" s="2"/>
      <c r="F2864" s="2" t="s">
        <v>126</v>
      </c>
      <c r="G2864" s="3">
        <v>46265</v>
      </c>
      <c r="H2864" s="2" t="s">
        <v>11769</v>
      </c>
      <c r="I2864" s="3">
        <v>46265</v>
      </c>
      <c r="J2864" s="2" t="s">
        <v>11770</v>
      </c>
      <c r="K2864" s="2" t="s">
        <v>126</v>
      </c>
      <c r="L2864" s="2"/>
      <c r="M2864" s="2" t="s">
        <v>90</v>
      </c>
      <c r="N2864" s="3">
        <v>46265</v>
      </c>
      <c r="O2864" s="2"/>
      <c r="P2864" s="2"/>
      <c r="Q2864" s="2" t="s">
        <v>25</v>
      </c>
      <c r="R2864" s="2" t="s">
        <v>25</v>
      </c>
      <c r="S2864" s="2"/>
      <c r="T2864" s="3"/>
      <c r="U2864" s="2"/>
      <c r="V2864" s="2"/>
      <c r="W2864" s="2" t="s">
        <v>709</v>
      </c>
      <c r="X2864" s="2" t="s">
        <v>113</v>
      </c>
      <c r="Y2864" s="2" t="s">
        <v>170</v>
      </c>
      <c r="Z2864" s="2" t="s">
        <v>92</v>
      </c>
      <c r="AA2864" s="2" t="s">
        <v>90</v>
      </c>
      <c r="AB2864" s="2"/>
      <c r="AC2864" s="2" t="s">
        <v>114</v>
      </c>
      <c r="AD2864" s="2"/>
      <c r="AE2864" s="2" t="s">
        <v>171</v>
      </c>
      <c r="AF2864" s="2" t="s">
        <v>125</v>
      </c>
      <c r="AG2864" s="2" t="s">
        <v>126</v>
      </c>
      <c r="AH2864" s="2" t="s">
        <v>127</v>
      </c>
      <c r="AI2864" s="2"/>
      <c r="AJ2864" s="2" t="s">
        <v>138</v>
      </c>
      <c r="AK2864" s="2" t="s">
        <v>103</v>
      </c>
      <c r="AL2864" s="2" t="s">
        <v>103</v>
      </c>
      <c r="AM2864" s="2" t="s">
        <v>139</v>
      </c>
      <c r="AN2864" s="2" t="s">
        <v>11771</v>
      </c>
      <c r="AO2864" s="22">
        <v>0</v>
      </c>
      <c r="AP2864" s="22">
        <v>0</v>
      </c>
      <c r="AQ2864" s="22">
        <v>1</v>
      </c>
      <c r="AR2864" s="22"/>
      <c r="AS2864" s="25">
        <v>23643</v>
      </c>
      <c r="AT2864" s="25">
        <v>0</v>
      </c>
      <c r="AU2864" s="25">
        <v>23883</v>
      </c>
      <c r="AV2864" s="25">
        <v>0</v>
      </c>
      <c r="AW2864" s="25">
        <v>23643</v>
      </c>
      <c r="AX2864" s="25">
        <v>23883</v>
      </c>
      <c r="AY2864" s="25">
        <v>240</v>
      </c>
    </row>
    <row r="2865" spans="2:51" hidden="1">
      <c r="B2865" s="5" t="s">
        <v>19</v>
      </c>
      <c r="C2865" s="2" t="s">
        <v>131</v>
      </c>
      <c r="D2865" s="2"/>
      <c r="E2865" s="2"/>
      <c r="F2865" s="2" t="s">
        <v>126</v>
      </c>
      <c r="G2865" s="3">
        <v>46265</v>
      </c>
      <c r="H2865" s="2" t="s">
        <v>11772</v>
      </c>
      <c r="I2865" s="3">
        <v>46265</v>
      </c>
      <c r="J2865" s="2" t="s">
        <v>11773</v>
      </c>
      <c r="K2865" s="2" t="s">
        <v>126</v>
      </c>
      <c r="L2865" s="2"/>
      <c r="M2865" s="2" t="s">
        <v>90</v>
      </c>
      <c r="N2865" s="3">
        <v>46265</v>
      </c>
      <c r="O2865" s="2"/>
      <c r="P2865" s="2"/>
      <c r="Q2865" s="2" t="s">
        <v>25</v>
      </c>
      <c r="R2865" s="2" t="s">
        <v>25</v>
      </c>
      <c r="S2865" s="2"/>
      <c r="T2865" s="3"/>
      <c r="U2865" s="2"/>
      <c r="V2865" s="2"/>
      <c r="W2865" s="2" t="s">
        <v>11774</v>
      </c>
      <c r="X2865" s="2" t="s">
        <v>113</v>
      </c>
      <c r="Y2865" s="2" t="s">
        <v>170</v>
      </c>
      <c r="Z2865" s="2" t="s">
        <v>92</v>
      </c>
      <c r="AA2865" s="2" t="s">
        <v>90</v>
      </c>
      <c r="AB2865" s="2"/>
      <c r="AC2865" s="2" t="s">
        <v>114</v>
      </c>
      <c r="AD2865" s="2"/>
      <c r="AE2865" s="2" t="s">
        <v>171</v>
      </c>
      <c r="AF2865" s="2" t="s">
        <v>125</v>
      </c>
      <c r="AG2865" s="2" t="s">
        <v>126</v>
      </c>
      <c r="AH2865" s="2" t="s">
        <v>127</v>
      </c>
      <c r="AI2865" s="2"/>
      <c r="AJ2865" s="2" t="s">
        <v>365</v>
      </c>
      <c r="AK2865" s="2" t="s">
        <v>204</v>
      </c>
      <c r="AL2865" s="2" t="s">
        <v>204</v>
      </c>
      <c r="AM2865" s="2" t="s">
        <v>205</v>
      </c>
      <c r="AN2865" s="2" t="s">
        <v>11775</v>
      </c>
      <c r="AO2865" s="22">
        <v>0</v>
      </c>
      <c r="AP2865" s="22">
        <v>0</v>
      </c>
      <c r="AQ2865" s="22">
        <v>1</v>
      </c>
      <c r="AR2865" s="22"/>
      <c r="AS2865" s="25">
        <v>22911</v>
      </c>
      <c r="AT2865" s="25">
        <v>0</v>
      </c>
      <c r="AU2865" s="25">
        <v>24498</v>
      </c>
      <c r="AV2865" s="25">
        <v>0</v>
      </c>
      <c r="AW2865" s="25">
        <v>22911</v>
      </c>
      <c r="AX2865" s="25">
        <v>24498</v>
      </c>
      <c r="AY2865" s="25">
        <v>1587</v>
      </c>
    </row>
    <row r="2866" spans="2:51" hidden="1">
      <c r="B2866" s="5" t="s">
        <v>19</v>
      </c>
      <c r="C2866" s="2" t="s">
        <v>131</v>
      </c>
      <c r="D2866" s="2"/>
      <c r="E2866" s="2"/>
      <c r="F2866" s="2" t="s">
        <v>126</v>
      </c>
      <c r="G2866" s="3">
        <v>46265</v>
      </c>
      <c r="H2866" s="2" t="s">
        <v>11776</v>
      </c>
      <c r="I2866" s="3">
        <v>46265</v>
      </c>
      <c r="J2866" s="2" t="s">
        <v>11777</v>
      </c>
      <c r="K2866" s="2" t="s">
        <v>126</v>
      </c>
      <c r="L2866" s="2"/>
      <c r="M2866" s="2" t="s">
        <v>90</v>
      </c>
      <c r="N2866" s="3">
        <v>46265</v>
      </c>
      <c r="O2866" s="2"/>
      <c r="P2866" s="2"/>
      <c r="Q2866" s="2" t="s">
        <v>25</v>
      </c>
      <c r="R2866" s="2" t="s">
        <v>25</v>
      </c>
      <c r="S2866" s="2"/>
      <c r="T2866" s="3"/>
      <c r="U2866" s="2"/>
      <c r="V2866" s="2"/>
      <c r="W2866" s="2" t="s">
        <v>482</v>
      </c>
      <c r="X2866" s="2" t="s">
        <v>113</v>
      </c>
      <c r="Y2866" s="2" t="s">
        <v>170</v>
      </c>
      <c r="Z2866" s="2" t="s">
        <v>92</v>
      </c>
      <c r="AA2866" s="2" t="s">
        <v>90</v>
      </c>
      <c r="AB2866" s="2"/>
      <c r="AC2866" s="2" t="s">
        <v>114</v>
      </c>
      <c r="AD2866" s="2"/>
      <c r="AE2866" s="2" t="s">
        <v>171</v>
      </c>
      <c r="AF2866" s="2" t="s">
        <v>125</v>
      </c>
      <c r="AG2866" s="2" t="s">
        <v>126</v>
      </c>
      <c r="AH2866" s="2" t="s">
        <v>127</v>
      </c>
      <c r="AI2866" s="2"/>
      <c r="AJ2866" s="2" t="s">
        <v>232</v>
      </c>
      <c r="AK2866" s="2" t="s">
        <v>5</v>
      </c>
      <c r="AL2866" s="2" t="s">
        <v>5</v>
      </c>
      <c r="AM2866" s="2" t="s">
        <v>178</v>
      </c>
      <c r="AN2866" s="2" t="s">
        <v>548</v>
      </c>
      <c r="AO2866" s="22">
        <v>0</v>
      </c>
      <c r="AP2866" s="22">
        <v>0</v>
      </c>
      <c r="AQ2866" s="22">
        <v>1</v>
      </c>
      <c r="AR2866" s="22"/>
      <c r="AS2866" s="25">
        <v>30781</v>
      </c>
      <c r="AT2866" s="25">
        <v>0</v>
      </c>
      <c r="AU2866" s="25">
        <v>33169</v>
      </c>
      <c r="AV2866" s="25">
        <v>0</v>
      </c>
      <c r="AW2866" s="25">
        <v>30781</v>
      </c>
      <c r="AX2866" s="25">
        <v>33169</v>
      </c>
      <c r="AY2866" s="25">
        <v>2388</v>
      </c>
    </row>
    <row r="2867" spans="2:51" hidden="1">
      <c r="B2867" s="5" t="s">
        <v>19</v>
      </c>
      <c r="C2867" s="2" t="s">
        <v>131</v>
      </c>
      <c r="D2867" s="2"/>
      <c r="E2867" s="2"/>
      <c r="F2867" s="2" t="s">
        <v>126</v>
      </c>
      <c r="G2867" s="3">
        <v>46265</v>
      </c>
      <c r="H2867" s="2" t="s">
        <v>11778</v>
      </c>
      <c r="I2867" s="3">
        <v>46265</v>
      </c>
      <c r="J2867" s="2" t="s">
        <v>11779</v>
      </c>
      <c r="K2867" s="2" t="s">
        <v>126</v>
      </c>
      <c r="L2867" s="2"/>
      <c r="M2867" s="2" t="s">
        <v>90</v>
      </c>
      <c r="N2867" s="3">
        <v>46265</v>
      </c>
      <c r="O2867" s="2"/>
      <c r="P2867" s="2"/>
      <c r="Q2867" s="2" t="s">
        <v>25</v>
      </c>
      <c r="R2867" s="2" t="s">
        <v>25</v>
      </c>
      <c r="S2867" s="2"/>
      <c r="T2867" s="3"/>
      <c r="U2867" s="2"/>
      <c r="V2867" s="2"/>
      <c r="W2867" s="2" t="s">
        <v>1924</v>
      </c>
      <c r="X2867" s="2" t="s">
        <v>133</v>
      </c>
      <c r="Y2867" s="2" t="s">
        <v>811</v>
      </c>
      <c r="Z2867" s="2" t="s">
        <v>92</v>
      </c>
      <c r="AA2867" s="2" t="s">
        <v>90</v>
      </c>
      <c r="AB2867" s="2"/>
      <c r="AC2867" s="2" t="s">
        <v>114</v>
      </c>
      <c r="AD2867" s="2"/>
      <c r="AE2867" s="2" t="s">
        <v>171</v>
      </c>
      <c r="AF2867" s="2" t="s">
        <v>125</v>
      </c>
      <c r="AG2867" s="2" t="s">
        <v>126</v>
      </c>
      <c r="AH2867" s="2" t="s">
        <v>127</v>
      </c>
      <c r="AI2867" s="2"/>
      <c r="AJ2867" s="2" t="s">
        <v>115</v>
      </c>
      <c r="AK2867" s="2" t="s">
        <v>116</v>
      </c>
      <c r="AL2867" s="2" t="s">
        <v>116</v>
      </c>
      <c r="AM2867" s="2" t="s">
        <v>117</v>
      </c>
      <c r="AN2867" s="2" t="s">
        <v>426</v>
      </c>
      <c r="AO2867" s="22">
        <v>0</v>
      </c>
      <c r="AP2867" s="22">
        <v>0</v>
      </c>
      <c r="AQ2867" s="22">
        <v>1</v>
      </c>
      <c r="AR2867" s="22"/>
      <c r="AS2867" s="25">
        <v>22088</v>
      </c>
      <c r="AT2867" s="25">
        <v>0</v>
      </c>
      <c r="AU2867" s="25">
        <v>23578</v>
      </c>
      <c r="AV2867" s="25">
        <v>0</v>
      </c>
      <c r="AW2867" s="25">
        <v>22088</v>
      </c>
      <c r="AX2867" s="25">
        <v>23578</v>
      </c>
      <c r="AY2867" s="25">
        <v>1490</v>
      </c>
    </row>
    <row r="2868" spans="2:51" hidden="1">
      <c r="B2868" s="5" t="s">
        <v>19</v>
      </c>
      <c r="C2868" s="2" t="s">
        <v>131</v>
      </c>
      <c r="D2868" s="2"/>
      <c r="E2868" s="2"/>
      <c r="F2868" s="2" t="s">
        <v>126</v>
      </c>
      <c r="G2868" s="3">
        <v>46265</v>
      </c>
      <c r="H2868" s="2" t="s">
        <v>11780</v>
      </c>
      <c r="I2868" s="3">
        <v>46265</v>
      </c>
      <c r="J2868" s="2" t="s">
        <v>11781</v>
      </c>
      <c r="K2868" s="2" t="s">
        <v>126</v>
      </c>
      <c r="L2868" s="2"/>
      <c r="M2868" s="2" t="s">
        <v>90</v>
      </c>
      <c r="N2868" s="3">
        <v>46265</v>
      </c>
      <c r="O2868" s="2"/>
      <c r="P2868" s="2"/>
      <c r="Q2868" s="2" t="s">
        <v>25</v>
      </c>
      <c r="R2868" s="2" t="s">
        <v>25</v>
      </c>
      <c r="S2868" s="2"/>
      <c r="T2868" s="3"/>
      <c r="U2868" s="2"/>
      <c r="V2868" s="2"/>
      <c r="W2868" s="2" t="s">
        <v>1244</v>
      </c>
      <c r="X2868" s="2" t="s">
        <v>133</v>
      </c>
      <c r="Y2868" s="2" t="s">
        <v>170</v>
      </c>
      <c r="Z2868" s="2" t="s">
        <v>92</v>
      </c>
      <c r="AA2868" s="2" t="s">
        <v>90</v>
      </c>
      <c r="AB2868" s="2"/>
      <c r="AC2868" s="2" t="s">
        <v>114</v>
      </c>
      <c r="AD2868" s="2"/>
      <c r="AE2868" s="2" t="s">
        <v>171</v>
      </c>
      <c r="AF2868" s="2" t="s">
        <v>125</v>
      </c>
      <c r="AG2868" s="2" t="s">
        <v>126</v>
      </c>
      <c r="AH2868" s="2" t="s">
        <v>127</v>
      </c>
      <c r="AI2868" s="2"/>
      <c r="AJ2868" s="2" t="s">
        <v>575</v>
      </c>
      <c r="AK2868" s="2" t="s">
        <v>576</v>
      </c>
      <c r="AL2868" s="2" t="s">
        <v>576</v>
      </c>
      <c r="AM2868" s="2" t="s">
        <v>577</v>
      </c>
      <c r="AN2868" s="2" t="s">
        <v>596</v>
      </c>
      <c r="AO2868" s="22">
        <v>0</v>
      </c>
      <c r="AP2868" s="22">
        <v>0</v>
      </c>
      <c r="AQ2868" s="22">
        <v>1</v>
      </c>
      <c r="AR2868" s="22"/>
      <c r="AS2868" s="25">
        <v>24706</v>
      </c>
      <c r="AT2868" s="25">
        <v>0</v>
      </c>
      <c r="AU2868" s="25">
        <v>30279</v>
      </c>
      <c r="AV2868" s="25">
        <v>0</v>
      </c>
      <c r="AW2868" s="25">
        <v>24706</v>
      </c>
      <c r="AX2868" s="25">
        <v>30279</v>
      </c>
      <c r="AY2868" s="25">
        <v>5573</v>
      </c>
    </row>
    <row r="2869" spans="2:51" hidden="1">
      <c r="B2869" s="5" t="s">
        <v>19</v>
      </c>
      <c r="C2869" s="2" t="s">
        <v>131</v>
      </c>
      <c r="D2869" s="2"/>
      <c r="E2869" s="2"/>
      <c r="F2869" s="2" t="s">
        <v>126</v>
      </c>
      <c r="G2869" s="3">
        <v>46265</v>
      </c>
      <c r="H2869" s="2" t="s">
        <v>11782</v>
      </c>
      <c r="I2869" s="3">
        <v>46265</v>
      </c>
      <c r="J2869" s="2" t="s">
        <v>11783</v>
      </c>
      <c r="K2869" s="2" t="s">
        <v>126</v>
      </c>
      <c r="L2869" s="2"/>
      <c r="M2869" s="2" t="s">
        <v>90</v>
      </c>
      <c r="N2869" s="3">
        <v>46265</v>
      </c>
      <c r="O2869" s="2"/>
      <c r="P2869" s="2"/>
      <c r="Q2869" s="2" t="s">
        <v>25</v>
      </c>
      <c r="R2869" s="2" t="s">
        <v>25</v>
      </c>
      <c r="S2869" s="2"/>
      <c r="T2869" s="3"/>
      <c r="U2869" s="2"/>
      <c r="V2869" s="2"/>
      <c r="W2869" s="2" t="s">
        <v>1162</v>
      </c>
      <c r="X2869" s="2" t="s">
        <v>133</v>
      </c>
      <c r="Y2869" s="2" t="s">
        <v>170</v>
      </c>
      <c r="Z2869" s="2" t="s">
        <v>92</v>
      </c>
      <c r="AA2869" s="2" t="s">
        <v>90</v>
      </c>
      <c r="AB2869" s="2"/>
      <c r="AC2869" s="2" t="s">
        <v>114</v>
      </c>
      <c r="AD2869" s="2"/>
      <c r="AE2869" s="2" t="s">
        <v>171</v>
      </c>
      <c r="AF2869" s="2" t="s">
        <v>125</v>
      </c>
      <c r="AG2869" s="2" t="s">
        <v>126</v>
      </c>
      <c r="AH2869" s="2" t="s">
        <v>127</v>
      </c>
      <c r="AI2869" s="2"/>
      <c r="AJ2869" s="2" t="s">
        <v>231</v>
      </c>
      <c r="AK2869" s="2" t="s">
        <v>207</v>
      </c>
      <c r="AL2869" s="2" t="s">
        <v>207</v>
      </c>
      <c r="AM2869" s="2" t="s">
        <v>178</v>
      </c>
      <c r="AN2869" s="2" t="s">
        <v>606</v>
      </c>
      <c r="AO2869" s="22">
        <v>0</v>
      </c>
      <c r="AP2869" s="22">
        <v>0</v>
      </c>
      <c r="AQ2869" s="22">
        <v>1</v>
      </c>
      <c r="AR2869" s="22"/>
      <c r="AS2869" s="25">
        <v>26364</v>
      </c>
      <c r="AT2869" s="25">
        <v>0</v>
      </c>
      <c r="AU2869" s="25">
        <v>30274</v>
      </c>
      <c r="AV2869" s="25">
        <v>0</v>
      </c>
      <c r="AW2869" s="25">
        <v>26364</v>
      </c>
      <c r="AX2869" s="25">
        <v>30274</v>
      </c>
      <c r="AY2869" s="25">
        <v>3910</v>
      </c>
    </row>
    <row r="2870" spans="2:51" hidden="1">
      <c r="B2870" s="5" t="s">
        <v>19</v>
      </c>
      <c r="C2870" s="2" t="s">
        <v>112</v>
      </c>
      <c r="D2870" s="2" t="s">
        <v>100</v>
      </c>
      <c r="E2870" s="2"/>
      <c r="F2870" s="2"/>
      <c r="G2870" s="3">
        <v>46265</v>
      </c>
      <c r="H2870" s="2" t="s">
        <v>11784</v>
      </c>
      <c r="I2870" s="3">
        <v>46265</v>
      </c>
      <c r="J2870" s="2" t="s">
        <v>11785</v>
      </c>
      <c r="K2870" s="2"/>
      <c r="L2870" s="2"/>
      <c r="M2870" s="2" t="s">
        <v>90</v>
      </c>
      <c r="N2870" s="3"/>
      <c r="O2870" s="2"/>
      <c r="P2870" s="2"/>
      <c r="Q2870" s="2" t="s">
        <v>25</v>
      </c>
      <c r="R2870" s="2" t="s">
        <v>25</v>
      </c>
      <c r="S2870" s="2"/>
      <c r="T2870" s="3">
        <v>46265</v>
      </c>
      <c r="U2870" s="2" t="s">
        <v>11786</v>
      </c>
      <c r="V2870" s="2"/>
      <c r="W2870" s="2" t="s">
        <v>6140</v>
      </c>
      <c r="X2870" s="2" t="s">
        <v>113</v>
      </c>
      <c r="Y2870" s="2" t="s">
        <v>6141</v>
      </c>
      <c r="Z2870" s="2" t="s">
        <v>92</v>
      </c>
      <c r="AA2870" s="2" t="s">
        <v>90</v>
      </c>
      <c r="AB2870" s="2"/>
      <c r="AC2870" s="2" t="s">
        <v>114</v>
      </c>
      <c r="AD2870" s="2">
        <v>1</v>
      </c>
      <c r="AE2870" s="2" t="s">
        <v>125</v>
      </c>
      <c r="AF2870" s="2" t="s">
        <v>125</v>
      </c>
      <c r="AG2870" s="2" t="s">
        <v>126</v>
      </c>
      <c r="AH2870" s="2" t="s">
        <v>127</v>
      </c>
      <c r="AI2870" s="2"/>
      <c r="AJ2870" s="2" t="s">
        <v>179</v>
      </c>
      <c r="AK2870" s="2" t="s">
        <v>8</v>
      </c>
      <c r="AL2870" s="2" t="s">
        <v>8</v>
      </c>
      <c r="AM2870" s="2" t="s">
        <v>180</v>
      </c>
      <c r="AN2870" s="2"/>
      <c r="AO2870" s="22">
        <v>0</v>
      </c>
      <c r="AP2870" s="22">
        <v>0</v>
      </c>
      <c r="AQ2870" s="22">
        <v>0</v>
      </c>
      <c r="AR2870" s="22">
        <v>0</v>
      </c>
      <c r="AS2870" s="25">
        <v>12000</v>
      </c>
      <c r="AT2870" s="25">
        <v>0</v>
      </c>
      <c r="AU2870" s="25">
        <v>14415</v>
      </c>
      <c r="AV2870" s="25">
        <v>0</v>
      </c>
      <c r="AW2870" s="25">
        <v>12000</v>
      </c>
      <c r="AX2870" s="25">
        <v>14415</v>
      </c>
      <c r="AY2870" s="25">
        <v>2415</v>
      </c>
    </row>
    <row r="2871" spans="2:51" hidden="1">
      <c r="B2871" s="5" t="s">
        <v>19</v>
      </c>
      <c r="C2871" s="2" t="s">
        <v>112</v>
      </c>
      <c r="D2871" s="2" t="s">
        <v>100</v>
      </c>
      <c r="E2871" s="2"/>
      <c r="F2871" s="2"/>
      <c r="G2871" s="3">
        <v>46265</v>
      </c>
      <c r="H2871" s="2" t="s">
        <v>11787</v>
      </c>
      <c r="I2871" s="3">
        <v>46265</v>
      </c>
      <c r="J2871" s="2" t="s">
        <v>11788</v>
      </c>
      <c r="K2871" s="2"/>
      <c r="L2871" s="2"/>
      <c r="M2871" s="2" t="s">
        <v>90</v>
      </c>
      <c r="N2871" s="3"/>
      <c r="O2871" s="2"/>
      <c r="P2871" s="2"/>
      <c r="Q2871" s="2" t="s">
        <v>25</v>
      </c>
      <c r="R2871" s="2" t="s">
        <v>25</v>
      </c>
      <c r="S2871" s="2"/>
      <c r="T2871" s="3">
        <v>46265</v>
      </c>
      <c r="U2871" s="2" t="s">
        <v>11789</v>
      </c>
      <c r="V2871" s="2"/>
      <c r="W2871" s="2" t="s">
        <v>11790</v>
      </c>
      <c r="X2871" s="2" t="s">
        <v>113</v>
      </c>
      <c r="Y2871" s="2" t="s">
        <v>11791</v>
      </c>
      <c r="Z2871" s="2" t="s">
        <v>92</v>
      </c>
      <c r="AA2871" s="2" t="s">
        <v>90</v>
      </c>
      <c r="AB2871" s="2"/>
      <c r="AC2871" s="2" t="s">
        <v>114</v>
      </c>
      <c r="AD2871" s="2">
        <v>1</v>
      </c>
      <c r="AE2871" s="2" t="s">
        <v>125</v>
      </c>
      <c r="AF2871" s="2" t="s">
        <v>125</v>
      </c>
      <c r="AG2871" s="2" t="s">
        <v>126</v>
      </c>
      <c r="AH2871" s="2" t="s">
        <v>127</v>
      </c>
      <c r="AI2871" s="2"/>
      <c r="AJ2871" s="2" t="s">
        <v>248</v>
      </c>
      <c r="AK2871" s="2" t="s">
        <v>249</v>
      </c>
      <c r="AL2871" s="2" t="s">
        <v>249</v>
      </c>
      <c r="AM2871" s="2" t="s">
        <v>250</v>
      </c>
      <c r="AN2871" s="2"/>
      <c r="AO2871" s="22">
        <v>0</v>
      </c>
      <c r="AP2871" s="22">
        <v>0</v>
      </c>
      <c r="AQ2871" s="22">
        <v>0</v>
      </c>
      <c r="AR2871" s="22">
        <v>0</v>
      </c>
      <c r="AS2871" s="25">
        <v>65000</v>
      </c>
      <c r="AT2871" s="25">
        <v>0</v>
      </c>
      <c r="AU2871" s="25">
        <v>78636</v>
      </c>
      <c r="AV2871" s="25">
        <v>0</v>
      </c>
      <c r="AW2871" s="25">
        <v>65000</v>
      </c>
      <c r="AX2871" s="25">
        <v>78636</v>
      </c>
      <c r="AY2871" s="25">
        <v>13636</v>
      </c>
    </row>
    <row r="2872" spans="2:51" hidden="1">
      <c r="B2872" s="5" t="s">
        <v>19</v>
      </c>
      <c r="C2872" s="2" t="s">
        <v>112</v>
      </c>
      <c r="D2872" s="2" t="s">
        <v>100</v>
      </c>
      <c r="E2872" s="2"/>
      <c r="F2872" s="2"/>
      <c r="G2872" s="3">
        <v>46265</v>
      </c>
      <c r="H2872" s="2" t="s">
        <v>11792</v>
      </c>
      <c r="I2872" s="3">
        <v>46265</v>
      </c>
      <c r="J2872" s="2" t="s">
        <v>11793</v>
      </c>
      <c r="K2872" s="2"/>
      <c r="L2872" s="2"/>
      <c r="M2872" s="2" t="s">
        <v>90</v>
      </c>
      <c r="N2872" s="3"/>
      <c r="O2872" s="2"/>
      <c r="P2872" s="2"/>
      <c r="Q2872" s="2" t="s">
        <v>25</v>
      </c>
      <c r="R2872" s="2" t="s">
        <v>25</v>
      </c>
      <c r="S2872" s="2"/>
      <c r="T2872" s="3">
        <v>46265</v>
      </c>
      <c r="U2872" s="2" t="s">
        <v>11794</v>
      </c>
      <c r="V2872" s="2"/>
      <c r="W2872" s="2" t="s">
        <v>11795</v>
      </c>
      <c r="X2872" s="2" t="s">
        <v>113</v>
      </c>
      <c r="Y2872" s="2" t="s">
        <v>11796</v>
      </c>
      <c r="Z2872" s="2" t="s">
        <v>92</v>
      </c>
      <c r="AA2872" s="2" t="s">
        <v>90</v>
      </c>
      <c r="AB2872" s="2"/>
      <c r="AC2872" s="2" t="s">
        <v>114</v>
      </c>
      <c r="AD2872" s="2">
        <v>1</v>
      </c>
      <c r="AE2872" s="2" t="s">
        <v>125</v>
      </c>
      <c r="AF2872" s="2" t="s">
        <v>125</v>
      </c>
      <c r="AG2872" s="2" t="s">
        <v>126</v>
      </c>
      <c r="AH2872" s="2" t="s">
        <v>127</v>
      </c>
      <c r="AI2872" s="2"/>
      <c r="AJ2872" s="2" t="s">
        <v>248</v>
      </c>
      <c r="AK2872" s="2" t="s">
        <v>249</v>
      </c>
      <c r="AL2872" s="2" t="s">
        <v>249</v>
      </c>
      <c r="AM2872" s="2" t="s">
        <v>250</v>
      </c>
      <c r="AN2872" s="2"/>
      <c r="AO2872" s="22">
        <v>0</v>
      </c>
      <c r="AP2872" s="22">
        <v>0</v>
      </c>
      <c r="AQ2872" s="22">
        <v>0</v>
      </c>
      <c r="AR2872" s="22">
        <v>0</v>
      </c>
      <c r="AS2872" s="25">
        <v>65000</v>
      </c>
      <c r="AT2872" s="25">
        <v>0</v>
      </c>
      <c r="AU2872" s="25">
        <v>78636</v>
      </c>
      <c r="AV2872" s="25">
        <v>0</v>
      </c>
      <c r="AW2872" s="25">
        <v>65000</v>
      </c>
      <c r="AX2872" s="25">
        <v>78636</v>
      </c>
      <c r="AY2872" s="25">
        <v>13636</v>
      </c>
    </row>
    <row r="2873" spans="2:51">
      <c r="B2873" s="5" t="s">
        <v>17</v>
      </c>
      <c r="C2873" s="2" t="s">
        <v>600</v>
      </c>
      <c r="D2873" s="2"/>
      <c r="E2873" s="2"/>
      <c r="F2873" s="2"/>
      <c r="G2873" s="3">
        <v>46265</v>
      </c>
      <c r="H2873" s="2" t="s">
        <v>11797</v>
      </c>
      <c r="I2873" s="3">
        <v>46265</v>
      </c>
      <c r="J2873" s="2" t="s">
        <v>11798</v>
      </c>
      <c r="K2873" s="2" t="s">
        <v>208</v>
      </c>
      <c r="L2873" s="2"/>
      <c r="M2873" s="2" t="s">
        <v>90</v>
      </c>
      <c r="N2873" s="3"/>
      <c r="O2873" s="2"/>
      <c r="P2873" s="2"/>
      <c r="Q2873" s="2" t="s">
        <v>719</v>
      </c>
      <c r="R2873" s="2"/>
      <c r="S2873" s="2"/>
      <c r="T2873" s="3">
        <v>46265</v>
      </c>
      <c r="U2873" s="2" t="s">
        <v>11799</v>
      </c>
      <c r="V2873" s="2"/>
      <c r="W2873" s="2" t="s">
        <v>1018</v>
      </c>
      <c r="X2873" s="2" t="s">
        <v>91</v>
      </c>
      <c r="Y2873" s="2" t="s">
        <v>840</v>
      </c>
      <c r="Z2873" s="2" t="s">
        <v>149</v>
      </c>
      <c r="AA2873" s="2" t="s">
        <v>90</v>
      </c>
      <c r="AB2873" s="2"/>
      <c r="AC2873" s="2" t="s">
        <v>114</v>
      </c>
      <c r="AD2873" s="2">
        <v>1</v>
      </c>
      <c r="AE2873" s="2" t="s">
        <v>422</v>
      </c>
      <c r="AF2873" s="2" t="s">
        <v>423</v>
      </c>
      <c r="AG2873" s="2" t="s">
        <v>423</v>
      </c>
      <c r="AH2873" s="2" t="s">
        <v>424</v>
      </c>
      <c r="AI2873" s="2"/>
      <c r="AJ2873" s="2" t="s">
        <v>300</v>
      </c>
      <c r="AK2873" s="2" t="s">
        <v>301</v>
      </c>
      <c r="AL2873" s="2" t="s">
        <v>301</v>
      </c>
      <c r="AM2873" s="2" t="s">
        <v>302</v>
      </c>
      <c r="AN2873" s="2" t="s">
        <v>733</v>
      </c>
      <c r="AO2873" s="22">
        <v>0</v>
      </c>
      <c r="AP2873" s="22">
        <v>781</v>
      </c>
      <c r="AQ2873" s="22">
        <v>781</v>
      </c>
      <c r="AR2873" s="22">
        <v>0</v>
      </c>
      <c r="AS2873" s="25">
        <v>35083</v>
      </c>
      <c r="AT2873" s="25">
        <v>0</v>
      </c>
      <c r="AU2873" s="25">
        <v>51070</v>
      </c>
      <c r="AV2873" s="25">
        <v>0</v>
      </c>
      <c r="AW2873" s="25">
        <v>35083</v>
      </c>
      <c r="AX2873" s="25">
        <v>51070</v>
      </c>
      <c r="AY2873" s="25">
        <v>15987</v>
      </c>
    </row>
    <row r="2874" spans="2:51">
      <c r="B2874" s="5" t="s">
        <v>17</v>
      </c>
      <c r="C2874" s="2" t="s">
        <v>600</v>
      </c>
      <c r="D2874" s="2"/>
      <c r="E2874" s="2"/>
      <c r="F2874" s="2"/>
      <c r="G2874" s="3">
        <v>46265</v>
      </c>
      <c r="H2874" s="2" t="s">
        <v>11800</v>
      </c>
      <c r="I2874" s="3">
        <v>46265</v>
      </c>
      <c r="J2874" s="2" t="s">
        <v>11801</v>
      </c>
      <c r="K2874" s="2" t="s">
        <v>208</v>
      </c>
      <c r="L2874" s="2"/>
      <c r="M2874" s="2" t="s">
        <v>90</v>
      </c>
      <c r="N2874" s="3"/>
      <c r="O2874" s="2"/>
      <c r="P2874" s="2"/>
      <c r="Q2874" s="2" t="s">
        <v>719</v>
      </c>
      <c r="R2874" s="2"/>
      <c r="S2874" s="2"/>
      <c r="T2874" s="3">
        <v>46265</v>
      </c>
      <c r="U2874" s="2" t="s">
        <v>11802</v>
      </c>
      <c r="V2874" s="2"/>
      <c r="W2874" s="2" t="s">
        <v>7020</v>
      </c>
      <c r="X2874" s="2" t="s">
        <v>91</v>
      </c>
      <c r="Y2874" s="2" t="s">
        <v>7021</v>
      </c>
      <c r="Z2874" s="2" t="s">
        <v>149</v>
      </c>
      <c r="AA2874" s="2" t="s">
        <v>90</v>
      </c>
      <c r="AB2874" s="2"/>
      <c r="AC2874" s="2" t="s">
        <v>114</v>
      </c>
      <c r="AD2874" s="2">
        <v>1</v>
      </c>
      <c r="AE2874" s="2" t="s">
        <v>422</v>
      </c>
      <c r="AF2874" s="2" t="s">
        <v>423</v>
      </c>
      <c r="AG2874" s="2" t="s">
        <v>423</v>
      </c>
      <c r="AH2874" s="2" t="s">
        <v>424</v>
      </c>
      <c r="AI2874" s="2"/>
      <c r="AJ2874" s="2" t="s">
        <v>243</v>
      </c>
      <c r="AK2874" s="2" t="s">
        <v>11</v>
      </c>
      <c r="AL2874" s="2" t="s">
        <v>11</v>
      </c>
      <c r="AM2874" s="2" t="s">
        <v>244</v>
      </c>
      <c r="AN2874" s="2" t="s">
        <v>733</v>
      </c>
      <c r="AO2874" s="22">
        <v>0</v>
      </c>
      <c r="AP2874" s="22">
        <v>467</v>
      </c>
      <c r="AQ2874" s="22">
        <v>467</v>
      </c>
      <c r="AR2874" s="22">
        <v>0</v>
      </c>
      <c r="AS2874" s="25">
        <v>21995.11</v>
      </c>
      <c r="AT2874" s="25">
        <v>0</v>
      </c>
      <c r="AU2874" s="25">
        <v>31699</v>
      </c>
      <c r="AV2874" s="25">
        <v>0</v>
      </c>
      <c r="AW2874" s="25">
        <v>21995.11</v>
      </c>
      <c r="AX2874" s="25">
        <v>31699</v>
      </c>
      <c r="AY2874" s="25">
        <v>9703.89</v>
      </c>
    </row>
    <row r="2875" spans="2:51" hidden="1">
      <c r="B2875" s="5" t="s">
        <v>17</v>
      </c>
      <c r="C2875" s="2" t="s">
        <v>524</v>
      </c>
      <c r="D2875" s="2" t="s">
        <v>100</v>
      </c>
      <c r="E2875" s="2" t="s">
        <v>9153</v>
      </c>
      <c r="F2875" s="2" t="s">
        <v>88</v>
      </c>
      <c r="G2875" s="3">
        <v>46266</v>
      </c>
      <c r="H2875" s="2" t="s">
        <v>11803</v>
      </c>
      <c r="I2875" s="3">
        <v>46265</v>
      </c>
      <c r="J2875" s="2" t="s">
        <v>11804</v>
      </c>
      <c r="K2875" s="2" t="s">
        <v>89</v>
      </c>
      <c r="L2875" s="2"/>
      <c r="M2875" s="2" t="s">
        <v>90</v>
      </c>
      <c r="N2875" s="3"/>
      <c r="O2875" s="2"/>
      <c r="P2875" s="2"/>
      <c r="Q2875" s="2" t="s">
        <v>22</v>
      </c>
      <c r="R2875" s="2" t="s">
        <v>22</v>
      </c>
      <c r="S2875" s="2"/>
      <c r="T2875" s="3">
        <v>46265</v>
      </c>
      <c r="U2875" s="2" t="s">
        <v>11805</v>
      </c>
      <c r="V2875" s="2"/>
      <c r="W2875" s="2" t="s">
        <v>857</v>
      </c>
      <c r="X2875" s="2" t="s">
        <v>91</v>
      </c>
      <c r="Y2875" s="2" t="s">
        <v>858</v>
      </c>
      <c r="Z2875" s="2" t="s">
        <v>92</v>
      </c>
      <c r="AA2875" s="2" t="s">
        <v>90</v>
      </c>
      <c r="AB2875" s="2"/>
      <c r="AC2875" s="2" t="s">
        <v>114</v>
      </c>
      <c r="AD2875" s="2">
        <v>1</v>
      </c>
      <c r="AE2875" s="2" t="s">
        <v>94</v>
      </c>
      <c r="AF2875" s="2" t="s">
        <v>95</v>
      </c>
      <c r="AG2875" s="2" t="s">
        <v>14</v>
      </c>
      <c r="AH2875" s="2" t="s">
        <v>96</v>
      </c>
      <c r="AI2875" s="2"/>
      <c r="AJ2875" s="2" t="s">
        <v>134</v>
      </c>
      <c r="AK2875" s="2" t="s">
        <v>10</v>
      </c>
      <c r="AL2875" s="2" t="s">
        <v>10</v>
      </c>
      <c r="AM2875" s="2" t="s">
        <v>135</v>
      </c>
      <c r="AN2875" s="2" t="s">
        <v>11806</v>
      </c>
      <c r="AO2875" s="22">
        <v>0</v>
      </c>
      <c r="AP2875" s="22">
        <v>0</v>
      </c>
      <c r="AQ2875" s="22">
        <v>0</v>
      </c>
      <c r="AR2875" s="22">
        <v>0</v>
      </c>
      <c r="AS2875" s="25">
        <v>60000</v>
      </c>
      <c r="AT2875" s="25">
        <v>0</v>
      </c>
      <c r="AU2875" s="25">
        <v>66163.7</v>
      </c>
      <c r="AV2875" s="25">
        <v>0</v>
      </c>
      <c r="AW2875" s="25">
        <v>60000</v>
      </c>
      <c r="AX2875" s="25">
        <v>66163.7</v>
      </c>
      <c r="AY2875" s="25">
        <v>6163.7</v>
      </c>
    </row>
    <row r="2876" spans="2:51" hidden="1">
      <c r="B2876" s="5" t="s">
        <v>17</v>
      </c>
      <c r="C2876" s="2" t="s">
        <v>107</v>
      </c>
      <c r="D2876" s="2"/>
      <c r="E2876" s="2"/>
      <c r="F2876" s="2"/>
      <c r="G2876" s="3">
        <v>46265</v>
      </c>
      <c r="H2876" s="2" t="s">
        <v>11807</v>
      </c>
      <c r="I2876" s="3">
        <v>46265</v>
      </c>
      <c r="J2876" s="2" t="s">
        <v>11808</v>
      </c>
      <c r="K2876" s="2" t="s">
        <v>208</v>
      </c>
      <c r="L2876" s="2"/>
      <c r="M2876" s="2" t="s">
        <v>90</v>
      </c>
      <c r="N2876" s="3"/>
      <c r="O2876" s="2"/>
      <c r="P2876" s="2"/>
      <c r="Q2876" s="2" t="s">
        <v>719</v>
      </c>
      <c r="R2876" s="2"/>
      <c r="S2876" s="2"/>
      <c r="T2876" s="3">
        <v>46265</v>
      </c>
      <c r="U2876" s="2" t="s">
        <v>11809</v>
      </c>
      <c r="V2876" s="2"/>
      <c r="W2876" s="2" t="s">
        <v>1154</v>
      </c>
      <c r="X2876" s="2" t="s">
        <v>91</v>
      </c>
      <c r="Y2876" s="2" t="s">
        <v>1155</v>
      </c>
      <c r="Z2876" s="2" t="s">
        <v>92</v>
      </c>
      <c r="AA2876" s="2" t="s">
        <v>90</v>
      </c>
      <c r="AB2876" s="2"/>
      <c r="AC2876" s="2" t="s">
        <v>114</v>
      </c>
      <c r="AD2876" s="2">
        <v>1</v>
      </c>
      <c r="AE2876" s="2" t="s">
        <v>422</v>
      </c>
      <c r="AF2876" s="2" t="s">
        <v>423</v>
      </c>
      <c r="AG2876" s="2" t="s">
        <v>423</v>
      </c>
      <c r="AH2876" s="2" t="s">
        <v>424</v>
      </c>
      <c r="AI2876" s="2"/>
      <c r="AJ2876" s="2" t="s">
        <v>138</v>
      </c>
      <c r="AK2876" s="2" t="s">
        <v>103</v>
      </c>
      <c r="AL2876" s="2" t="s">
        <v>103</v>
      </c>
      <c r="AM2876" s="2" t="s">
        <v>139</v>
      </c>
      <c r="AN2876" s="2" t="s">
        <v>1030</v>
      </c>
      <c r="AO2876" s="22">
        <v>0</v>
      </c>
      <c r="AP2876" s="22">
        <v>0</v>
      </c>
      <c r="AQ2876" s="22">
        <v>0</v>
      </c>
      <c r="AR2876" s="22">
        <v>0</v>
      </c>
      <c r="AS2876" s="25">
        <v>53000</v>
      </c>
      <c r="AT2876" s="25">
        <v>0</v>
      </c>
      <c r="AU2876" s="25">
        <v>59564</v>
      </c>
      <c r="AV2876" s="25">
        <v>0</v>
      </c>
      <c r="AW2876" s="25">
        <v>53000</v>
      </c>
      <c r="AX2876" s="25">
        <v>59564</v>
      </c>
      <c r="AY2876" s="25">
        <v>6564</v>
      </c>
    </row>
    <row r="2877" spans="2:51">
      <c r="B2877" s="5" t="s">
        <v>17</v>
      </c>
      <c r="C2877" s="2" t="s">
        <v>600</v>
      </c>
      <c r="D2877" s="2"/>
      <c r="E2877" s="2"/>
      <c r="F2877" s="2"/>
      <c r="G2877" s="3">
        <v>46265</v>
      </c>
      <c r="H2877" s="2" t="s">
        <v>11810</v>
      </c>
      <c r="I2877" s="3">
        <v>46265</v>
      </c>
      <c r="J2877" s="2" t="s">
        <v>11811</v>
      </c>
      <c r="K2877" s="2" t="s">
        <v>208</v>
      </c>
      <c r="L2877" s="2"/>
      <c r="M2877" s="2" t="s">
        <v>90</v>
      </c>
      <c r="N2877" s="3"/>
      <c r="O2877" s="2"/>
      <c r="P2877" s="2"/>
      <c r="Q2877" s="2" t="s">
        <v>553</v>
      </c>
      <c r="R2877" s="2"/>
      <c r="S2877" s="2"/>
      <c r="T2877" s="3"/>
      <c r="U2877" s="2"/>
      <c r="V2877" s="2"/>
      <c r="W2877" s="2" t="s">
        <v>472</v>
      </c>
      <c r="X2877" s="2" t="s">
        <v>91</v>
      </c>
      <c r="Y2877" s="2" t="s">
        <v>512</v>
      </c>
      <c r="Z2877" s="2" t="s">
        <v>149</v>
      </c>
      <c r="AA2877" s="2" t="s">
        <v>90</v>
      </c>
      <c r="AB2877" s="2"/>
      <c r="AC2877" s="2" t="s">
        <v>114</v>
      </c>
      <c r="AD2877" s="2">
        <v>1</v>
      </c>
      <c r="AE2877" s="2" t="s">
        <v>321</v>
      </c>
      <c r="AF2877" s="2" t="s">
        <v>322</v>
      </c>
      <c r="AG2877" s="2" t="s">
        <v>322</v>
      </c>
      <c r="AH2877" s="2" t="s">
        <v>323</v>
      </c>
      <c r="AI2877" s="2" t="s">
        <v>556</v>
      </c>
      <c r="AJ2877" s="2" t="s">
        <v>232</v>
      </c>
      <c r="AK2877" s="2" t="s">
        <v>5</v>
      </c>
      <c r="AL2877" s="2" t="s">
        <v>5</v>
      </c>
      <c r="AM2877" s="2" t="s">
        <v>178</v>
      </c>
      <c r="AN2877" s="2"/>
      <c r="AO2877" s="22">
        <v>0</v>
      </c>
      <c r="AP2877" s="22">
        <v>0</v>
      </c>
      <c r="AQ2877" s="22">
        <v>0</v>
      </c>
      <c r="AR2877" s="22">
        <v>0</v>
      </c>
      <c r="AS2877" s="25">
        <v>0</v>
      </c>
      <c r="AT2877" s="25">
        <v>0</v>
      </c>
      <c r="AU2877" s="25">
        <v>28000</v>
      </c>
      <c r="AV2877" s="25">
        <v>0</v>
      </c>
      <c r="AW2877" s="25">
        <v>0</v>
      </c>
      <c r="AX2877" s="25">
        <v>28000</v>
      </c>
      <c r="AY2877" s="25">
        <v>28000</v>
      </c>
    </row>
    <row r="2878" spans="2:51" hidden="1">
      <c r="B2878" s="5" t="s">
        <v>17</v>
      </c>
      <c r="C2878" s="2" t="s">
        <v>524</v>
      </c>
      <c r="D2878" s="2" t="s">
        <v>100</v>
      </c>
      <c r="E2878" s="2" t="s">
        <v>9648</v>
      </c>
      <c r="F2878" s="2" t="s">
        <v>88</v>
      </c>
      <c r="G2878" s="3">
        <v>46266</v>
      </c>
      <c r="H2878" s="2" t="s">
        <v>11812</v>
      </c>
      <c r="I2878" s="3">
        <v>46265</v>
      </c>
      <c r="J2878" s="2" t="s">
        <v>11813</v>
      </c>
      <c r="K2878" s="2" t="s">
        <v>208</v>
      </c>
      <c r="L2878" s="2"/>
      <c r="M2878" s="2" t="s">
        <v>90</v>
      </c>
      <c r="N2878" s="3"/>
      <c r="O2878" s="2"/>
      <c r="P2878" s="2"/>
      <c r="Q2878" s="2" t="s">
        <v>22</v>
      </c>
      <c r="R2878" s="2" t="s">
        <v>22</v>
      </c>
      <c r="S2878" s="2"/>
      <c r="T2878" s="3">
        <v>46265</v>
      </c>
      <c r="U2878" s="2" t="s">
        <v>11814</v>
      </c>
      <c r="V2878" s="2"/>
      <c r="W2878" s="2" t="s">
        <v>663</v>
      </c>
      <c r="X2878" s="2" t="s">
        <v>113</v>
      </c>
      <c r="Y2878" s="2" t="s">
        <v>652</v>
      </c>
      <c r="Z2878" s="2" t="s">
        <v>92</v>
      </c>
      <c r="AA2878" s="2" t="s">
        <v>90</v>
      </c>
      <c r="AB2878" s="2"/>
      <c r="AC2878" s="2" t="s">
        <v>114</v>
      </c>
      <c r="AD2878" s="2">
        <v>1</v>
      </c>
      <c r="AE2878" s="2" t="s">
        <v>189</v>
      </c>
      <c r="AF2878" s="2" t="s">
        <v>190</v>
      </c>
      <c r="AG2878" s="2" t="s">
        <v>14</v>
      </c>
      <c r="AH2878" s="2" t="s">
        <v>191</v>
      </c>
      <c r="AI2878" s="2"/>
      <c r="AJ2878" s="2" t="s">
        <v>123</v>
      </c>
      <c r="AK2878" s="2" t="s">
        <v>13</v>
      </c>
      <c r="AL2878" s="2" t="s">
        <v>13</v>
      </c>
      <c r="AM2878" s="2" t="s">
        <v>124</v>
      </c>
      <c r="AN2878" s="2" t="s">
        <v>11815</v>
      </c>
      <c r="AO2878" s="22">
        <v>0</v>
      </c>
      <c r="AP2878" s="22">
        <v>0</v>
      </c>
      <c r="AQ2878" s="22">
        <v>0</v>
      </c>
      <c r="AR2878" s="22">
        <v>0</v>
      </c>
      <c r="AS2878" s="25">
        <v>22000</v>
      </c>
      <c r="AT2878" s="25">
        <v>0</v>
      </c>
      <c r="AU2878" s="25">
        <v>23981.73</v>
      </c>
      <c r="AV2878" s="25">
        <v>0</v>
      </c>
      <c r="AW2878" s="25">
        <v>22000</v>
      </c>
      <c r="AX2878" s="25">
        <v>23981.73</v>
      </c>
      <c r="AY2878" s="25">
        <v>1981.73</v>
      </c>
    </row>
    <row r="2879" spans="2:51" hidden="1">
      <c r="B2879" s="5" t="s">
        <v>17</v>
      </c>
      <c r="C2879" s="2" t="s">
        <v>524</v>
      </c>
      <c r="D2879" s="2"/>
      <c r="E2879" s="2" t="s">
        <v>9648</v>
      </c>
      <c r="F2879" s="2" t="s">
        <v>88</v>
      </c>
      <c r="G2879" s="3">
        <v>46266</v>
      </c>
      <c r="H2879" s="2" t="s">
        <v>11816</v>
      </c>
      <c r="I2879" s="3">
        <v>46265</v>
      </c>
      <c r="J2879" s="2" t="s">
        <v>11817</v>
      </c>
      <c r="K2879" s="2" t="s">
        <v>208</v>
      </c>
      <c r="L2879" s="2"/>
      <c r="M2879" s="2" t="s">
        <v>90</v>
      </c>
      <c r="N2879" s="3"/>
      <c r="O2879" s="2"/>
      <c r="P2879" s="2"/>
      <c r="Q2879" s="2" t="s">
        <v>22</v>
      </c>
      <c r="R2879" s="2" t="s">
        <v>22</v>
      </c>
      <c r="S2879" s="2"/>
      <c r="T2879" s="3">
        <v>46265</v>
      </c>
      <c r="U2879" s="2" t="s">
        <v>11818</v>
      </c>
      <c r="V2879" s="2"/>
      <c r="W2879" s="2" t="s">
        <v>1212</v>
      </c>
      <c r="X2879" s="2" t="s">
        <v>91</v>
      </c>
      <c r="Y2879" s="2" t="s">
        <v>1213</v>
      </c>
      <c r="Z2879" s="2" t="s">
        <v>92</v>
      </c>
      <c r="AA2879" s="2" t="s">
        <v>90</v>
      </c>
      <c r="AB2879" s="2"/>
      <c r="AC2879" s="2" t="s">
        <v>114</v>
      </c>
      <c r="AD2879" s="2">
        <v>1</v>
      </c>
      <c r="AE2879" s="2" t="s">
        <v>189</v>
      </c>
      <c r="AF2879" s="2" t="s">
        <v>190</v>
      </c>
      <c r="AG2879" s="2" t="s">
        <v>14</v>
      </c>
      <c r="AH2879" s="2" t="s">
        <v>191</v>
      </c>
      <c r="AI2879" s="2"/>
      <c r="AJ2879" s="2" t="s">
        <v>232</v>
      </c>
      <c r="AK2879" s="2" t="s">
        <v>5</v>
      </c>
      <c r="AL2879" s="2" t="s">
        <v>5</v>
      </c>
      <c r="AM2879" s="2" t="s">
        <v>178</v>
      </c>
      <c r="AN2879" s="2" t="s">
        <v>11819</v>
      </c>
      <c r="AO2879" s="22">
        <v>0</v>
      </c>
      <c r="AP2879" s="22">
        <v>0</v>
      </c>
      <c r="AQ2879" s="22">
        <v>0</v>
      </c>
      <c r="AR2879" s="22">
        <v>0</v>
      </c>
      <c r="AS2879" s="25">
        <v>20000</v>
      </c>
      <c r="AT2879" s="25">
        <v>0</v>
      </c>
      <c r="AU2879" s="25">
        <v>20431.95</v>
      </c>
      <c r="AV2879" s="25">
        <v>0</v>
      </c>
      <c r="AW2879" s="25">
        <v>20000</v>
      </c>
      <c r="AX2879" s="25">
        <v>20431.95</v>
      </c>
      <c r="AY2879" s="25">
        <v>431.95</v>
      </c>
    </row>
    <row r="2880" spans="2:51" hidden="1">
      <c r="B2880" s="5" t="s">
        <v>17</v>
      </c>
      <c r="C2880" s="2" t="s">
        <v>524</v>
      </c>
      <c r="D2880" s="2" t="s">
        <v>100</v>
      </c>
      <c r="E2880" s="2" t="s">
        <v>9648</v>
      </c>
      <c r="F2880" s="2" t="s">
        <v>88</v>
      </c>
      <c r="G2880" s="3">
        <v>46266</v>
      </c>
      <c r="H2880" s="2" t="s">
        <v>11820</v>
      </c>
      <c r="I2880" s="3">
        <v>46265</v>
      </c>
      <c r="J2880" s="2" t="s">
        <v>11821</v>
      </c>
      <c r="K2880" s="2" t="s">
        <v>208</v>
      </c>
      <c r="L2880" s="2"/>
      <c r="M2880" s="2" t="s">
        <v>90</v>
      </c>
      <c r="N2880" s="3"/>
      <c r="O2880" s="2"/>
      <c r="P2880" s="2"/>
      <c r="Q2880" s="2" t="s">
        <v>22</v>
      </c>
      <c r="R2880" s="2" t="s">
        <v>22</v>
      </c>
      <c r="S2880" s="2"/>
      <c r="T2880" s="3">
        <v>46265</v>
      </c>
      <c r="U2880" s="2" t="s">
        <v>11822</v>
      </c>
      <c r="V2880" s="2"/>
      <c r="W2880" s="2" t="s">
        <v>925</v>
      </c>
      <c r="X2880" s="2" t="s">
        <v>91</v>
      </c>
      <c r="Y2880" s="2" t="s">
        <v>773</v>
      </c>
      <c r="Z2880" s="2" t="s">
        <v>92</v>
      </c>
      <c r="AA2880" s="2" t="s">
        <v>90</v>
      </c>
      <c r="AB2880" s="2"/>
      <c r="AC2880" s="2" t="s">
        <v>114</v>
      </c>
      <c r="AD2880" s="2">
        <v>1</v>
      </c>
      <c r="AE2880" s="2" t="s">
        <v>189</v>
      </c>
      <c r="AF2880" s="2" t="s">
        <v>190</v>
      </c>
      <c r="AG2880" s="2" t="s">
        <v>14</v>
      </c>
      <c r="AH2880" s="2" t="s">
        <v>191</v>
      </c>
      <c r="AI2880" s="2"/>
      <c r="AJ2880" s="2" t="s">
        <v>123</v>
      </c>
      <c r="AK2880" s="2" t="s">
        <v>13</v>
      </c>
      <c r="AL2880" s="2" t="s">
        <v>13</v>
      </c>
      <c r="AM2880" s="2" t="s">
        <v>124</v>
      </c>
      <c r="AN2880" s="2" t="s">
        <v>11823</v>
      </c>
      <c r="AO2880" s="22">
        <v>0</v>
      </c>
      <c r="AP2880" s="22">
        <v>0</v>
      </c>
      <c r="AQ2880" s="22">
        <v>0</v>
      </c>
      <c r="AR2880" s="22">
        <v>0</v>
      </c>
      <c r="AS2880" s="25">
        <v>24000</v>
      </c>
      <c r="AT2880" s="25">
        <v>0</v>
      </c>
      <c r="AU2880" s="25">
        <v>26122.06</v>
      </c>
      <c r="AV2880" s="25">
        <v>0</v>
      </c>
      <c r="AW2880" s="25">
        <v>24000</v>
      </c>
      <c r="AX2880" s="25">
        <v>26122.06</v>
      </c>
      <c r="AY2880" s="25">
        <v>2122.06</v>
      </c>
    </row>
    <row r="2881" spans="2:51" hidden="1">
      <c r="B2881" s="5" t="s">
        <v>17</v>
      </c>
      <c r="C2881" s="2" t="s">
        <v>524</v>
      </c>
      <c r="D2881" s="2" t="s">
        <v>100</v>
      </c>
      <c r="E2881" s="2" t="s">
        <v>9648</v>
      </c>
      <c r="F2881" s="2" t="s">
        <v>88</v>
      </c>
      <c r="G2881" s="3">
        <v>46266</v>
      </c>
      <c r="H2881" s="2" t="s">
        <v>11824</v>
      </c>
      <c r="I2881" s="3">
        <v>46265</v>
      </c>
      <c r="J2881" s="2" t="s">
        <v>11825</v>
      </c>
      <c r="K2881" s="2" t="s">
        <v>208</v>
      </c>
      <c r="L2881" s="2"/>
      <c r="M2881" s="2" t="s">
        <v>90</v>
      </c>
      <c r="N2881" s="3"/>
      <c r="O2881" s="2"/>
      <c r="P2881" s="2"/>
      <c r="Q2881" s="2" t="s">
        <v>22</v>
      </c>
      <c r="R2881" s="2" t="s">
        <v>22</v>
      </c>
      <c r="S2881" s="2"/>
      <c r="T2881" s="3">
        <v>46265</v>
      </c>
      <c r="U2881" s="2" t="s">
        <v>11826</v>
      </c>
      <c r="V2881" s="2"/>
      <c r="W2881" s="2" t="s">
        <v>895</v>
      </c>
      <c r="X2881" s="2" t="s">
        <v>113</v>
      </c>
      <c r="Y2881" s="2" t="s">
        <v>613</v>
      </c>
      <c r="Z2881" s="2" t="s">
        <v>92</v>
      </c>
      <c r="AA2881" s="2" t="s">
        <v>90</v>
      </c>
      <c r="AB2881" s="2"/>
      <c r="AC2881" s="2" t="s">
        <v>114</v>
      </c>
      <c r="AD2881" s="2">
        <v>1</v>
      </c>
      <c r="AE2881" s="2" t="s">
        <v>189</v>
      </c>
      <c r="AF2881" s="2" t="s">
        <v>190</v>
      </c>
      <c r="AG2881" s="2" t="s">
        <v>14</v>
      </c>
      <c r="AH2881" s="2" t="s">
        <v>191</v>
      </c>
      <c r="AI2881" s="2"/>
      <c r="AJ2881" s="2" t="s">
        <v>123</v>
      </c>
      <c r="AK2881" s="2" t="s">
        <v>13</v>
      </c>
      <c r="AL2881" s="2" t="s">
        <v>13</v>
      </c>
      <c r="AM2881" s="2" t="s">
        <v>124</v>
      </c>
      <c r="AN2881" s="2" t="s">
        <v>11827</v>
      </c>
      <c r="AO2881" s="22">
        <v>0</v>
      </c>
      <c r="AP2881" s="22">
        <v>0</v>
      </c>
      <c r="AQ2881" s="22">
        <v>0</v>
      </c>
      <c r="AR2881" s="22">
        <v>0</v>
      </c>
      <c r="AS2881" s="25">
        <v>21500</v>
      </c>
      <c r="AT2881" s="25">
        <v>0</v>
      </c>
      <c r="AU2881" s="25">
        <v>23807.77</v>
      </c>
      <c r="AV2881" s="25">
        <v>0</v>
      </c>
      <c r="AW2881" s="25">
        <v>21500</v>
      </c>
      <c r="AX2881" s="25">
        <v>23807.77</v>
      </c>
      <c r="AY2881" s="25">
        <v>2307.77</v>
      </c>
    </row>
    <row r="2882" spans="2:51">
      <c r="B2882" s="5" t="s">
        <v>17</v>
      </c>
      <c r="C2882" s="2" t="s">
        <v>524</v>
      </c>
      <c r="D2882" s="2" t="s">
        <v>100</v>
      </c>
      <c r="E2882" s="2" t="s">
        <v>9153</v>
      </c>
      <c r="F2882" s="2" t="s">
        <v>88</v>
      </c>
      <c r="G2882" s="3">
        <v>46266</v>
      </c>
      <c r="H2882" s="2" t="s">
        <v>11828</v>
      </c>
      <c r="I2882" s="3">
        <v>46265</v>
      </c>
      <c r="J2882" s="2" t="s">
        <v>11829</v>
      </c>
      <c r="K2882" s="2" t="s">
        <v>89</v>
      </c>
      <c r="L2882" s="2"/>
      <c r="M2882" s="2" t="s">
        <v>90</v>
      </c>
      <c r="N2882" s="3"/>
      <c r="O2882" s="2"/>
      <c r="P2882" s="2"/>
      <c r="Q2882" s="2" t="s">
        <v>22</v>
      </c>
      <c r="R2882" s="2" t="s">
        <v>22</v>
      </c>
      <c r="S2882" s="2"/>
      <c r="T2882" s="3">
        <v>46265</v>
      </c>
      <c r="U2882" s="2" t="s">
        <v>11830</v>
      </c>
      <c r="V2882" s="2"/>
      <c r="W2882" s="2" t="s">
        <v>332</v>
      </c>
      <c r="X2882" s="2" t="s">
        <v>91</v>
      </c>
      <c r="Y2882" s="2" t="s">
        <v>333</v>
      </c>
      <c r="Z2882" s="2" t="s">
        <v>149</v>
      </c>
      <c r="AA2882" s="2" t="s">
        <v>90</v>
      </c>
      <c r="AB2882" s="2"/>
      <c r="AC2882" s="2" t="s">
        <v>114</v>
      </c>
      <c r="AD2882" s="2">
        <v>1</v>
      </c>
      <c r="AE2882" s="2" t="s">
        <v>94</v>
      </c>
      <c r="AF2882" s="2" t="s">
        <v>95</v>
      </c>
      <c r="AG2882" s="2" t="s">
        <v>14</v>
      </c>
      <c r="AH2882" s="2" t="s">
        <v>96</v>
      </c>
      <c r="AI2882" s="2"/>
      <c r="AJ2882" s="2" t="s">
        <v>311</v>
      </c>
      <c r="AK2882" s="2" t="s">
        <v>312</v>
      </c>
      <c r="AL2882" s="2" t="s">
        <v>312</v>
      </c>
      <c r="AM2882" s="2" t="s">
        <v>313</v>
      </c>
      <c r="AN2882" s="2" t="s">
        <v>11831</v>
      </c>
      <c r="AO2882" s="22">
        <v>0</v>
      </c>
      <c r="AP2882" s="22">
        <v>0</v>
      </c>
      <c r="AQ2882" s="22">
        <v>0</v>
      </c>
      <c r="AR2882" s="22">
        <v>0</v>
      </c>
      <c r="AS2882" s="25">
        <v>0</v>
      </c>
      <c r="AT2882" s="25">
        <v>0</v>
      </c>
      <c r="AU2882" s="25">
        <v>48519.59</v>
      </c>
      <c r="AV2882" s="25">
        <v>0</v>
      </c>
      <c r="AW2882" s="25">
        <v>0</v>
      </c>
      <c r="AX2882" s="25">
        <v>48519.59</v>
      </c>
      <c r="AY2882" s="25">
        <v>48519.59</v>
      </c>
    </row>
    <row r="2883" spans="2:51" hidden="1">
      <c r="B2883" s="5" t="s">
        <v>17</v>
      </c>
      <c r="C2883" s="2" t="s">
        <v>524</v>
      </c>
      <c r="D2883" s="2"/>
      <c r="E2883" s="2" t="s">
        <v>9153</v>
      </c>
      <c r="F2883" s="2" t="s">
        <v>88</v>
      </c>
      <c r="G2883" s="3">
        <v>46266</v>
      </c>
      <c r="H2883" s="2" t="s">
        <v>11832</v>
      </c>
      <c r="I2883" s="3">
        <v>46265</v>
      </c>
      <c r="J2883" s="2" t="s">
        <v>11833</v>
      </c>
      <c r="K2883" s="2" t="s">
        <v>89</v>
      </c>
      <c r="L2883" s="2"/>
      <c r="M2883" s="2" t="s">
        <v>90</v>
      </c>
      <c r="N2883" s="3"/>
      <c r="O2883" s="2"/>
      <c r="P2883" s="2"/>
      <c r="Q2883" s="2" t="s">
        <v>22</v>
      </c>
      <c r="R2883" s="2" t="s">
        <v>22</v>
      </c>
      <c r="S2883" s="2"/>
      <c r="T2883" s="3">
        <v>46265</v>
      </c>
      <c r="U2883" s="2" t="s">
        <v>11834</v>
      </c>
      <c r="V2883" s="2"/>
      <c r="W2883" s="2" t="s">
        <v>1023</v>
      </c>
      <c r="X2883" s="2" t="s">
        <v>113</v>
      </c>
      <c r="Y2883" s="2" t="s">
        <v>924</v>
      </c>
      <c r="Z2883" s="2" t="s">
        <v>92</v>
      </c>
      <c r="AA2883" s="2" t="s">
        <v>90</v>
      </c>
      <c r="AB2883" s="2"/>
      <c r="AC2883" s="2" t="s">
        <v>114</v>
      </c>
      <c r="AD2883" s="2">
        <v>1</v>
      </c>
      <c r="AE2883" s="2" t="s">
        <v>94</v>
      </c>
      <c r="AF2883" s="2" t="s">
        <v>95</v>
      </c>
      <c r="AG2883" s="2" t="s">
        <v>14</v>
      </c>
      <c r="AH2883" s="2" t="s">
        <v>96</v>
      </c>
      <c r="AI2883" s="2"/>
      <c r="AJ2883" s="2" t="s">
        <v>238</v>
      </c>
      <c r="AK2883" s="2" t="s">
        <v>206</v>
      </c>
      <c r="AL2883" s="2" t="s">
        <v>206</v>
      </c>
      <c r="AM2883" s="2" t="s">
        <v>239</v>
      </c>
      <c r="AN2883" s="2" t="s">
        <v>11835</v>
      </c>
      <c r="AO2883" s="22">
        <v>0</v>
      </c>
      <c r="AP2883" s="22">
        <v>0</v>
      </c>
      <c r="AQ2883" s="22">
        <v>0</v>
      </c>
      <c r="AR2883" s="22">
        <v>0</v>
      </c>
      <c r="AS2883" s="25">
        <v>80000</v>
      </c>
      <c r="AT2883" s="25">
        <v>0</v>
      </c>
      <c r="AU2883" s="25">
        <v>91596.24</v>
      </c>
      <c r="AV2883" s="25">
        <v>0</v>
      </c>
      <c r="AW2883" s="25">
        <v>80000</v>
      </c>
      <c r="AX2883" s="25">
        <v>91596.24</v>
      </c>
      <c r="AY2883" s="25">
        <v>11596.24</v>
      </c>
    </row>
    <row r="2884" spans="2:51" hidden="1">
      <c r="B2884" s="5" t="s">
        <v>17</v>
      </c>
      <c r="C2884" s="2" t="s">
        <v>107</v>
      </c>
      <c r="D2884" s="2"/>
      <c r="E2884" s="2"/>
      <c r="F2884" s="2"/>
      <c r="G2884" s="3">
        <v>46265</v>
      </c>
      <c r="H2884" s="2" t="s">
        <v>11836</v>
      </c>
      <c r="I2884" s="3">
        <v>46265</v>
      </c>
      <c r="J2884" s="2" t="s">
        <v>11837</v>
      </c>
      <c r="K2884" s="2" t="s">
        <v>208</v>
      </c>
      <c r="L2884" s="2"/>
      <c r="M2884" s="2" t="s">
        <v>90</v>
      </c>
      <c r="N2884" s="3"/>
      <c r="O2884" s="2"/>
      <c r="P2884" s="2"/>
      <c r="Q2884" s="2" t="s">
        <v>719</v>
      </c>
      <c r="R2884" s="2"/>
      <c r="S2884" s="2"/>
      <c r="T2884" s="3">
        <v>46265</v>
      </c>
      <c r="U2884" s="2" t="s">
        <v>11838</v>
      </c>
      <c r="V2884" s="2"/>
      <c r="W2884" s="2" t="s">
        <v>1200</v>
      </c>
      <c r="X2884" s="2" t="s">
        <v>91</v>
      </c>
      <c r="Y2884" s="2" t="s">
        <v>1201</v>
      </c>
      <c r="Z2884" s="2" t="s">
        <v>92</v>
      </c>
      <c r="AA2884" s="2" t="s">
        <v>90</v>
      </c>
      <c r="AB2884" s="2"/>
      <c r="AC2884" s="2" t="s">
        <v>114</v>
      </c>
      <c r="AD2884" s="2">
        <v>1</v>
      </c>
      <c r="AE2884" s="2" t="s">
        <v>422</v>
      </c>
      <c r="AF2884" s="2" t="s">
        <v>423</v>
      </c>
      <c r="AG2884" s="2" t="s">
        <v>423</v>
      </c>
      <c r="AH2884" s="2" t="s">
        <v>424</v>
      </c>
      <c r="AI2884" s="2"/>
      <c r="AJ2884" s="2" t="s">
        <v>138</v>
      </c>
      <c r="AK2884" s="2" t="s">
        <v>103</v>
      </c>
      <c r="AL2884" s="2" t="s">
        <v>103</v>
      </c>
      <c r="AM2884" s="2" t="s">
        <v>139</v>
      </c>
      <c r="AN2884" s="2" t="s">
        <v>1030</v>
      </c>
      <c r="AO2884" s="22">
        <v>0</v>
      </c>
      <c r="AP2884" s="22">
        <v>0</v>
      </c>
      <c r="AQ2884" s="22">
        <v>0</v>
      </c>
      <c r="AR2884" s="22">
        <v>0</v>
      </c>
      <c r="AS2884" s="25">
        <v>50000</v>
      </c>
      <c r="AT2884" s="25">
        <v>0</v>
      </c>
      <c r="AU2884" s="25">
        <v>59564</v>
      </c>
      <c r="AV2884" s="25">
        <v>0</v>
      </c>
      <c r="AW2884" s="25">
        <v>50000</v>
      </c>
      <c r="AX2884" s="25">
        <v>59564</v>
      </c>
      <c r="AY2884" s="25">
        <v>9564</v>
      </c>
    </row>
    <row r="2885" spans="2:51" hidden="1">
      <c r="B2885" s="5" t="s">
        <v>17</v>
      </c>
      <c r="C2885" s="2" t="s">
        <v>107</v>
      </c>
      <c r="D2885" s="2"/>
      <c r="E2885" s="2"/>
      <c r="F2885" s="2"/>
      <c r="G2885" s="3">
        <v>46265</v>
      </c>
      <c r="H2885" s="2" t="s">
        <v>11839</v>
      </c>
      <c r="I2885" s="3">
        <v>46265</v>
      </c>
      <c r="J2885" s="2" t="s">
        <v>11840</v>
      </c>
      <c r="K2885" s="2" t="s">
        <v>208</v>
      </c>
      <c r="L2885" s="2"/>
      <c r="M2885" s="2" t="s">
        <v>90</v>
      </c>
      <c r="N2885" s="3"/>
      <c r="O2885" s="2"/>
      <c r="P2885" s="2"/>
      <c r="Q2885" s="2" t="s">
        <v>719</v>
      </c>
      <c r="R2885" s="2"/>
      <c r="S2885" s="2"/>
      <c r="T2885" s="3">
        <v>46265</v>
      </c>
      <c r="U2885" s="2" t="s">
        <v>11841</v>
      </c>
      <c r="V2885" s="2"/>
      <c r="W2885" s="2" t="s">
        <v>10477</v>
      </c>
      <c r="X2885" s="2" t="s">
        <v>91</v>
      </c>
      <c r="Y2885" s="2" t="s">
        <v>6024</v>
      </c>
      <c r="Z2885" s="2" t="s">
        <v>92</v>
      </c>
      <c r="AA2885" s="2" t="s">
        <v>90</v>
      </c>
      <c r="AB2885" s="2"/>
      <c r="AC2885" s="2" t="s">
        <v>114</v>
      </c>
      <c r="AD2885" s="2">
        <v>1</v>
      </c>
      <c r="AE2885" s="2" t="s">
        <v>422</v>
      </c>
      <c r="AF2885" s="2" t="s">
        <v>423</v>
      </c>
      <c r="AG2885" s="2" t="s">
        <v>423</v>
      </c>
      <c r="AH2885" s="2" t="s">
        <v>424</v>
      </c>
      <c r="AI2885" s="2"/>
      <c r="AJ2885" s="2" t="s">
        <v>187</v>
      </c>
      <c r="AK2885" s="2" t="s">
        <v>6</v>
      </c>
      <c r="AL2885" s="2" t="s">
        <v>6</v>
      </c>
      <c r="AM2885" s="2" t="s">
        <v>188</v>
      </c>
      <c r="AN2885" s="2" t="s">
        <v>4211</v>
      </c>
      <c r="AO2885" s="22">
        <v>0</v>
      </c>
      <c r="AP2885" s="22">
        <v>0</v>
      </c>
      <c r="AQ2885" s="22">
        <v>0</v>
      </c>
      <c r="AR2885" s="22">
        <v>0</v>
      </c>
      <c r="AS2885" s="25">
        <v>55000</v>
      </c>
      <c r="AT2885" s="25">
        <v>0</v>
      </c>
      <c r="AU2885" s="25">
        <v>64433</v>
      </c>
      <c r="AV2885" s="25">
        <v>0</v>
      </c>
      <c r="AW2885" s="25">
        <v>55000</v>
      </c>
      <c r="AX2885" s="25">
        <v>64433</v>
      </c>
      <c r="AY2885" s="25">
        <v>9433</v>
      </c>
    </row>
    <row r="2886" spans="2:51" hidden="1">
      <c r="B2886" s="5" t="s">
        <v>17</v>
      </c>
      <c r="C2886" s="2" t="s">
        <v>107</v>
      </c>
      <c r="D2886" s="2"/>
      <c r="E2886" s="2"/>
      <c r="F2886" s="2"/>
      <c r="G2886" s="3">
        <v>46265</v>
      </c>
      <c r="H2886" s="2" t="s">
        <v>11842</v>
      </c>
      <c r="I2886" s="3">
        <v>46265</v>
      </c>
      <c r="J2886" s="2" t="s">
        <v>11843</v>
      </c>
      <c r="K2886" s="2" t="s">
        <v>208</v>
      </c>
      <c r="L2886" s="2"/>
      <c r="M2886" s="2" t="s">
        <v>90</v>
      </c>
      <c r="N2886" s="3"/>
      <c r="O2886" s="2"/>
      <c r="P2886" s="2"/>
      <c r="Q2886" s="2" t="s">
        <v>719</v>
      </c>
      <c r="R2886" s="2"/>
      <c r="S2886" s="2"/>
      <c r="T2886" s="3">
        <v>46265</v>
      </c>
      <c r="U2886" s="2" t="s">
        <v>11844</v>
      </c>
      <c r="V2886" s="2"/>
      <c r="W2886" s="2" t="s">
        <v>1298</v>
      </c>
      <c r="X2886" s="2" t="s">
        <v>113</v>
      </c>
      <c r="Y2886" s="2" t="s">
        <v>1299</v>
      </c>
      <c r="Z2886" s="2" t="s">
        <v>92</v>
      </c>
      <c r="AA2886" s="2" t="s">
        <v>90</v>
      </c>
      <c r="AB2886" s="2"/>
      <c r="AC2886" s="2" t="s">
        <v>114</v>
      </c>
      <c r="AD2886" s="2">
        <v>1</v>
      </c>
      <c r="AE2886" s="2" t="s">
        <v>422</v>
      </c>
      <c r="AF2886" s="2" t="s">
        <v>423</v>
      </c>
      <c r="AG2886" s="2" t="s">
        <v>423</v>
      </c>
      <c r="AH2886" s="2" t="s">
        <v>424</v>
      </c>
      <c r="AI2886" s="2"/>
      <c r="AJ2886" s="2" t="s">
        <v>128</v>
      </c>
      <c r="AK2886" s="2" t="s">
        <v>129</v>
      </c>
      <c r="AL2886" s="2" t="s">
        <v>129</v>
      </c>
      <c r="AM2886" s="2" t="s">
        <v>130</v>
      </c>
      <c r="AN2886" s="2"/>
      <c r="AO2886" s="22">
        <v>0</v>
      </c>
      <c r="AP2886" s="22">
        <v>0</v>
      </c>
      <c r="AQ2886" s="22">
        <v>0</v>
      </c>
      <c r="AR2886" s="22">
        <v>0</v>
      </c>
      <c r="AS2886" s="25">
        <v>40000</v>
      </c>
      <c r="AT2886" s="25">
        <v>0</v>
      </c>
      <c r="AU2886" s="25">
        <v>46201</v>
      </c>
      <c r="AV2886" s="25">
        <v>0</v>
      </c>
      <c r="AW2886" s="25">
        <v>40000</v>
      </c>
      <c r="AX2886" s="25">
        <v>46201</v>
      </c>
      <c r="AY2886" s="25">
        <v>6201</v>
      </c>
    </row>
    <row r="2887" spans="2:51" hidden="1">
      <c r="B2887" s="5" t="s">
        <v>17</v>
      </c>
      <c r="C2887" s="2" t="s">
        <v>107</v>
      </c>
      <c r="D2887" s="2"/>
      <c r="E2887" s="2"/>
      <c r="F2887" s="2"/>
      <c r="G2887" s="3">
        <v>46265</v>
      </c>
      <c r="H2887" s="2" t="s">
        <v>11845</v>
      </c>
      <c r="I2887" s="3">
        <v>46265</v>
      </c>
      <c r="J2887" s="2" t="s">
        <v>11846</v>
      </c>
      <c r="K2887" s="2" t="s">
        <v>208</v>
      </c>
      <c r="L2887" s="2"/>
      <c r="M2887" s="2" t="s">
        <v>90</v>
      </c>
      <c r="N2887" s="3"/>
      <c r="O2887" s="2"/>
      <c r="P2887" s="2"/>
      <c r="Q2887" s="2" t="s">
        <v>719</v>
      </c>
      <c r="R2887" s="2"/>
      <c r="S2887" s="2"/>
      <c r="T2887" s="3">
        <v>46265</v>
      </c>
      <c r="U2887" s="2" t="s">
        <v>11847</v>
      </c>
      <c r="V2887" s="2"/>
      <c r="W2887" s="2" t="s">
        <v>1070</v>
      </c>
      <c r="X2887" s="2" t="s">
        <v>91</v>
      </c>
      <c r="Y2887" s="2" t="s">
        <v>1071</v>
      </c>
      <c r="Z2887" s="2" t="s">
        <v>92</v>
      </c>
      <c r="AA2887" s="2" t="s">
        <v>90</v>
      </c>
      <c r="AB2887" s="2"/>
      <c r="AC2887" s="2" t="s">
        <v>114</v>
      </c>
      <c r="AD2887" s="2">
        <v>1</v>
      </c>
      <c r="AE2887" s="2" t="s">
        <v>422</v>
      </c>
      <c r="AF2887" s="2" t="s">
        <v>423</v>
      </c>
      <c r="AG2887" s="2" t="s">
        <v>423</v>
      </c>
      <c r="AH2887" s="2" t="s">
        <v>424</v>
      </c>
      <c r="AI2887" s="2"/>
      <c r="AJ2887" s="2" t="s">
        <v>138</v>
      </c>
      <c r="AK2887" s="2" t="s">
        <v>103</v>
      </c>
      <c r="AL2887" s="2" t="s">
        <v>103</v>
      </c>
      <c r="AM2887" s="2" t="s">
        <v>139</v>
      </c>
      <c r="AN2887" s="2" t="s">
        <v>991</v>
      </c>
      <c r="AO2887" s="22">
        <v>0</v>
      </c>
      <c r="AP2887" s="22">
        <v>0</v>
      </c>
      <c r="AQ2887" s="22">
        <v>0</v>
      </c>
      <c r="AR2887" s="22">
        <v>0</v>
      </c>
      <c r="AS2887" s="25">
        <v>42000</v>
      </c>
      <c r="AT2887" s="25">
        <v>0</v>
      </c>
      <c r="AU2887" s="25">
        <v>53245</v>
      </c>
      <c r="AV2887" s="25">
        <v>0</v>
      </c>
      <c r="AW2887" s="25">
        <v>42000</v>
      </c>
      <c r="AX2887" s="25">
        <v>53245</v>
      </c>
      <c r="AY2887" s="25">
        <v>11245</v>
      </c>
    </row>
    <row r="2888" spans="2:51" hidden="1">
      <c r="B2888" s="5" t="s">
        <v>17</v>
      </c>
      <c r="C2888" s="2" t="s">
        <v>107</v>
      </c>
      <c r="D2888" s="2"/>
      <c r="E2888" s="2"/>
      <c r="F2888" s="2"/>
      <c r="G2888" s="3">
        <v>46265</v>
      </c>
      <c r="H2888" s="2" t="s">
        <v>11848</v>
      </c>
      <c r="I2888" s="3">
        <v>46265</v>
      </c>
      <c r="J2888" s="2" t="s">
        <v>11849</v>
      </c>
      <c r="K2888" s="2" t="s">
        <v>208</v>
      </c>
      <c r="L2888" s="2"/>
      <c r="M2888" s="2" t="s">
        <v>90</v>
      </c>
      <c r="N2888" s="3"/>
      <c r="O2888" s="2"/>
      <c r="P2888" s="2"/>
      <c r="Q2888" s="2" t="s">
        <v>719</v>
      </c>
      <c r="R2888" s="2"/>
      <c r="S2888" s="2"/>
      <c r="T2888" s="3">
        <v>46265</v>
      </c>
      <c r="U2888" s="2" t="s">
        <v>11850</v>
      </c>
      <c r="V2888" s="2"/>
      <c r="W2888" s="2" t="s">
        <v>4716</v>
      </c>
      <c r="X2888" s="2" t="s">
        <v>91</v>
      </c>
      <c r="Y2888" s="2" t="s">
        <v>4717</v>
      </c>
      <c r="Z2888" s="2" t="s">
        <v>92</v>
      </c>
      <c r="AA2888" s="2" t="s">
        <v>90</v>
      </c>
      <c r="AB2888" s="2"/>
      <c r="AC2888" s="2" t="s">
        <v>114</v>
      </c>
      <c r="AD2888" s="2">
        <v>1</v>
      </c>
      <c r="AE2888" s="2" t="s">
        <v>422</v>
      </c>
      <c r="AF2888" s="2" t="s">
        <v>423</v>
      </c>
      <c r="AG2888" s="2" t="s">
        <v>423</v>
      </c>
      <c r="AH2888" s="2" t="s">
        <v>424</v>
      </c>
      <c r="AI2888" s="2"/>
      <c r="AJ2888" s="2" t="s">
        <v>138</v>
      </c>
      <c r="AK2888" s="2" t="s">
        <v>103</v>
      </c>
      <c r="AL2888" s="2" t="s">
        <v>103</v>
      </c>
      <c r="AM2888" s="2" t="s">
        <v>139</v>
      </c>
      <c r="AN2888" s="2" t="s">
        <v>991</v>
      </c>
      <c r="AO2888" s="22">
        <v>0</v>
      </c>
      <c r="AP2888" s="22">
        <v>0</v>
      </c>
      <c r="AQ2888" s="22">
        <v>0</v>
      </c>
      <c r="AR2888" s="22">
        <v>0</v>
      </c>
      <c r="AS2888" s="25">
        <v>42000</v>
      </c>
      <c r="AT2888" s="25">
        <v>0</v>
      </c>
      <c r="AU2888" s="25">
        <v>53245</v>
      </c>
      <c r="AV2888" s="25">
        <v>0</v>
      </c>
      <c r="AW2888" s="25">
        <v>42000</v>
      </c>
      <c r="AX2888" s="25">
        <v>53245</v>
      </c>
      <c r="AY2888" s="25">
        <v>11245</v>
      </c>
    </row>
    <row r="2889" spans="2:51" hidden="1">
      <c r="B2889" s="5" t="s">
        <v>17</v>
      </c>
      <c r="C2889" s="2" t="s">
        <v>107</v>
      </c>
      <c r="D2889" s="2"/>
      <c r="E2889" s="2"/>
      <c r="F2889" s="2"/>
      <c r="G2889" s="3">
        <v>46265</v>
      </c>
      <c r="H2889" s="2" t="s">
        <v>11851</v>
      </c>
      <c r="I2889" s="3">
        <v>46265</v>
      </c>
      <c r="J2889" s="2" t="s">
        <v>11852</v>
      </c>
      <c r="K2889" s="2" t="s">
        <v>208</v>
      </c>
      <c r="L2889" s="2"/>
      <c r="M2889" s="2" t="s">
        <v>90</v>
      </c>
      <c r="N2889" s="3"/>
      <c r="O2889" s="2"/>
      <c r="P2889" s="2"/>
      <c r="Q2889" s="2" t="s">
        <v>719</v>
      </c>
      <c r="R2889" s="2"/>
      <c r="S2889" s="2"/>
      <c r="T2889" s="3">
        <v>46265</v>
      </c>
      <c r="U2889" s="2" t="s">
        <v>11853</v>
      </c>
      <c r="V2889" s="2"/>
      <c r="W2889" s="2" t="s">
        <v>5588</v>
      </c>
      <c r="X2889" s="2" t="s">
        <v>91</v>
      </c>
      <c r="Y2889" s="2" t="s">
        <v>5589</v>
      </c>
      <c r="Z2889" s="2" t="s">
        <v>92</v>
      </c>
      <c r="AA2889" s="2" t="s">
        <v>90</v>
      </c>
      <c r="AB2889" s="2"/>
      <c r="AC2889" s="2" t="s">
        <v>114</v>
      </c>
      <c r="AD2889" s="2">
        <v>1</v>
      </c>
      <c r="AE2889" s="2" t="s">
        <v>422</v>
      </c>
      <c r="AF2889" s="2" t="s">
        <v>423</v>
      </c>
      <c r="AG2889" s="2" t="s">
        <v>423</v>
      </c>
      <c r="AH2889" s="2" t="s">
        <v>424</v>
      </c>
      <c r="AI2889" s="2"/>
      <c r="AJ2889" s="2" t="s">
        <v>138</v>
      </c>
      <c r="AK2889" s="2" t="s">
        <v>103</v>
      </c>
      <c r="AL2889" s="2" t="s">
        <v>103</v>
      </c>
      <c r="AM2889" s="2" t="s">
        <v>139</v>
      </c>
      <c r="AN2889" s="2" t="s">
        <v>1030</v>
      </c>
      <c r="AO2889" s="22">
        <v>0</v>
      </c>
      <c r="AP2889" s="22">
        <v>0</v>
      </c>
      <c r="AQ2889" s="22">
        <v>0</v>
      </c>
      <c r="AR2889" s="22">
        <v>0</v>
      </c>
      <c r="AS2889" s="25">
        <v>50000</v>
      </c>
      <c r="AT2889" s="25">
        <v>0</v>
      </c>
      <c r="AU2889" s="25">
        <v>59564</v>
      </c>
      <c r="AV2889" s="25">
        <v>0</v>
      </c>
      <c r="AW2889" s="25">
        <v>50000</v>
      </c>
      <c r="AX2889" s="25">
        <v>59564</v>
      </c>
      <c r="AY2889" s="25">
        <v>9564</v>
      </c>
    </row>
    <row r="2890" spans="2:51" hidden="1">
      <c r="B2890" s="5" t="s">
        <v>17</v>
      </c>
      <c r="C2890" s="2" t="s">
        <v>107</v>
      </c>
      <c r="D2890" s="2"/>
      <c r="E2890" s="2"/>
      <c r="F2890" s="2"/>
      <c r="G2890" s="3">
        <v>46265</v>
      </c>
      <c r="H2890" s="2" t="s">
        <v>11854</v>
      </c>
      <c r="I2890" s="3">
        <v>46265</v>
      </c>
      <c r="J2890" s="2" t="s">
        <v>11855</v>
      </c>
      <c r="K2890" s="2" t="s">
        <v>208</v>
      </c>
      <c r="L2890" s="2"/>
      <c r="M2890" s="2" t="s">
        <v>90</v>
      </c>
      <c r="N2890" s="3"/>
      <c r="O2890" s="2"/>
      <c r="P2890" s="2"/>
      <c r="Q2890" s="2" t="s">
        <v>719</v>
      </c>
      <c r="R2890" s="2"/>
      <c r="S2890" s="2"/>
      <c r="T2890" s="3">
        <v>46265</v>
      </c>
      <c r="U2890" s="2" t="s">
        <v>11856</v>
      </c>
      <c r="V2890" s="2"/>
      <c r="W2890" s="2" t="s">
        <v>1204</v>
      </c>
      <c r="X2890" s="2" t="s">
        <v>91</v>
      </c>
      <c r="Y2890" s="2" t="s">
        <v>1205</v>
      </c>
      <c r="Z2890" s="2" t="s">
        <v>92</v>
      </c>
      <c r="AA2890" s="2" t="s">
        <v>1205</v>
      </c>
      <c r="AB2890" s="2" t="s">
        <v>1206</v>
      </c>
      <c r="AC2890" s="2" t="s">
        <v>114</v>
      </c>
      <c r="AD2890" s="2">
        <v>1</v>
      </c>
      <c r="AE2890" s="2" t="s">
        <v>422</v>
      </c>
      <c r="AF2890" s="2" t="s">
        <v>423</v>
      </c>
      <c r="AG2890" s="2" t="s">
        <v>423</v>
      </c>
      <c r="AH2890" s="2" t="s">
        <v>424</v>
      </c>
      <c r="AI2890" s="2"/>
      <c r="AJ2890" s="2" t="s">
        <v>179</v>
      </c>
      <c r="AK2890" s="2" t="s">
        <v>8</v>
      </c>
      <c r="AL2890" s="2" t="s">
        <v>8</v>
      </c>
      <c r="AM2890" s="2" t="s">
        <v>180</v>
      </c>
      <c r="AN2890" s="2"/>
      <c r="AO2890" s="22">
        <v>0</v>
      </c>
      <c r="AP2890" s="22">
        <v>0</v>
      </c>
      <c r="AQ2890" s="22">
        <v>0</v>
      </c>
      <c r="AR2890" s="22">
        <v>0</v>
      </c>
      <c r="AS2890" s="25">
        <v>41000</v>
      </c>
      <c r="AT2890" s="25">
        <v>0</v>
      </c>
      <c r="AU2890" s="25">
        <v>51070</v>
      </c>
      <c r="AV2890" s="25">
        <v>0</v>
      </c>
      <c r="AW2890" s="25">
        <v>41000</v>
      </c>
      <c r="AX2890" s="25">
        <v>51070</v>
      </c>
      <c r="AY2890" s="25">
        <v>10070</v>
      </c>
    </row>
    <row r="2891" spans="2:51" hidden="1">
      <c r="B2891" s="5" t="s">
        <v>17</v>
      </c>
      <c r="C2891" s="2" t="s">
        <v>107</v>
      </c>
      <c r="D2891" s="2"/>
      <c r="E2891" s="2"/>
      <c r="F2891" s="2"/>
      <c r="G2891" s="3">
        <v>46265</v>
      </c>
      <c r="H2891" s="2" t="s">
        <v>11857</v>
      </c>
      <c r="I2891" s="3">
        <v>46265</v>
      </c>
      <c r="J2891" s="2" t="s">
        <v>11858</v>
      </c>
      <c r="K2891" s="2" t="s">
        <v>208</v>
      </c>
      <c r="L2891" s="2"/>
      <c r="M2891" s="2" t="s">
        <v>90</v>
      </c>
      <c r="N2891" s="3"/>
      <c r="O2891" s="2"/>
      <c r="P2891" s="2"/>
      <c r="Q2891" s="2" t="s">
        <v>719</v>
      </c>
      <c r="R2891" s="2"/>
      <c r="S2891" s="2"/>
      <c r="T2891" s="3">
        <v>46265</v>
      </c>
      <c r="U2891" s="2" t="s">
        <v>11859</v>
      </c>
      <c r="V2891" s="2"/>
      <c r="W2891" s="2" t="s">
        <v>11860</v>
      </c>
      <c r="X2891" s="2" t="s">
        <v>91</v>
      </c>
      <c r="Y2891" s="2" t="s">
        <v>8028</v>
      </c>
      <c r="Z2891" s="2" t="s">
        <v>92</v>
      </c>
      <c r="AA2891" s="2" t="s">
        <v>90</v>
      </c>
      <c r="AB2891" s="2"/>
      <c r="AC2891" s="2" t="s">
        <v>114</v>
      </c>
      <c r="AD2891" s="2">
        <v>1</v>
      </c>
      <c r="AE2891" s="2" t="s">
        <v>422</v>
      </c>
      <c r="AF2891" s="2" t="s">
        <v>423</v>
      </c>
      <c r="AG2891" s="2" t="s">
        <v>423</v>
      </c>
      <c r="AH2891" s="2" t="s">
        <v>424</v>
      </c>
      <c r="AI2891" s="2"/>
      <c r="AJ2891" s="2" t="s">
        <v>97</v>
      </c>
      <c r="AK2891" s="2" t="s">
        <v>14</v>
      </c>
      <c r="AL2891" s="2" t="s">
        <v>14</v>
      </c>
      <c r="AM2891" s="2" t="s">
        <v>98</v>
      </c>
      <c r="AN2891" s="2"/>
      <c r="AO2891" s="22">
        <v>0</v>
      </c>
      <c r="AP2891" s="22">
        <v>0</v>
      </c>
      <c r="AQ2891" s="22">
        <v>0</v>
      </c>
      <c r="AR2891" s="22">
        <v>0</v>
      </c>
      <c r="AS2891" s="25">
        <v>20000</v>
      </c>
      <c r="AT2891" s="25">
        <v>0</v>
      </c>
      <c r="AU2891" s="25">
        <v>21857</v>
      </c>
      <c r="AV2891" s="25">
        <v>0</v>
      </c>
      <c r="AW2891" s="25">
        <v>20000</v>
      </c>
      <c r="AX2891" s="25">
        <v>21857</v>
      </c>
      <c r="AY2891" s="25">
        <v>1857</v>
      </c>
    </row>
    <row r="2892" spans="2:51" hidden="1">
      <c r="B2892" s="5" t="s">
        <v>17</v>
      </c>
      <c r="C2892" s="2" t="s">
        <v>107</v>
      </c>
      <c r="D2892" s="2"/>
      <c r="E2892" s="2"/>
      <c r="F2892" s="2"/>
      <c r="G2892" s="3">
        <v>46265</v>
      </c>
      <c r="H2892" s="2" t="s">
        <v>11861</v>
      </c>
      <c r="I2892" s="3">
        <v>46265</v>
      </c>
      <c r="J2892" s="2" t="s">
        <v>11862</v>
      </c>
      <c r="K2892" s="2" t="s">
        <v>208</v>
      </c>
      <c r="L2892" s="2"/>
      <c r="M2892" s="2" t="s">
        <v>90</v>
      </c>
      <c r="N2892" s="3"/>
      <c r="O2892" s="2"/>
      <c r="P2892" s="2"/>
      <c r="Q2892" s="2" t="s">
        <v>719</v>
      </c>
      <c r="R2892" s="2"/>
      <c r="S2892" s="2"/>
      <c r="T2892" s="3">
        <v>46265</v>
      </c>
      <c r="U2892" s="2" t="s">
        <v>11863</v>
      </c>
      <c r="V2892" s="2"/>
      <c r="W2892" s="2" t="s">
        <v>11864</v>
      </c>
      <c r="X2892" s="2" t="s">
        <v>91</v>
      </c>
      <c r="Y2892" s="2" t="s">
        <v>11865</v>
      </c>
      <c r="Z2892" s="2" t="s">
        <v>92</v>
      </c>
      <c r="AA2892" s="2" t="s">
        <v>90</v>
      </c>
      <c r="AB2892" s="2"/>
      <c r="AC2892" s="2" t="s">
        <v>114</v>
      </c>
      <c r="AD2892" s="2">
        <v>1</v>
      </c>
      <c r="AE2892" s="2" t="s">
        <v>422</v>
      </c>
      <c r="AF2892" s="2" t="s">
        <v>423</v>
      </c>
      <c r="AG2892" s="2" t="s">
        <v>423</v>
      </c>
      <c r="AH2892" s="2" t="s">
        <v>424</v>
      </c>
      <c r="AI2892" s="2"/>
      <c r="AJ2892" s="2" t="s">
        <v>97</v>
      </c>
      <c r="AK2892" s="2" t="s">
        <v>14</v>
      </c>
      <c r="AL2892" s="2" t="s">
        <v>14</v>
      </c>
      <c r="AM2892" s="2" t="s">
        <v>98</v>
      </c>
      <c r="AN2892" s="2"/>
      <c r="AO2892" s="22">
        <v>0</v>
      </c>
      <c r="AP2892" s="22">
        <v>0</v>
      </c>
      <c r="AQ2892" s="22">
        <v>0</v>
      </c>
      <c r="AR2892" s="22">
        <v>0</v>
      </c>
      <c r="AS2892" s="25">
        <v>17000</v>
      </c>
      <c r="AT2892" s="25">
        <v>0</v>
      </c>
      <c r="AU2892" s="25">
        <v>21857</v>
      </c>
      <c r="AV2892" s="25">
        <v>0</v>
      </c>
      <c r="AW2892" s="25">
        <v>17000</v>
      </c>
      <c r="AX2892" s="25">
        <v>21857</v>
      </c>
      <c r="AY2892" s="25">
        <v>4857</v>
      </c>
    </row>
    <row r="2893" spans="2:51" hidden="1">
      <c r="B2893" s="5" t="s">
        <v>17</v>
      </c>
      <c r="C2893" s="2" t="s">
        <v>107</v>
      </c>
      <c r="D2893" s="2"/>
      <c r="E2893" s="2"/>
      <c r="F2893" s="2"/>
      <c r="G2893" s="3">
        <v>46265</v>
      </c>
      <c r="H2893" s="2" t="s">
        <v>11866</v>
      </c>
      <c r="I2893" s="3">
        <v>46265</v>
      </c>
      <c r="J2893" s="2" t="s">
        <v>11867</v>
      </c>
      <c r="K2893" s="2" t="s">
        <v>208</v>
      </c>
      <c r="L2893" s="2"/>
      <c r="M2893" s="2" t="s">
        <v>90</v>
      </c>
      <c r="N2893" s="3"/>
      <c r="O2893" s="2"/>
      <c r="P2893" s="2"/>
      <c r="Q2893" s="2" t="s">
        <v>719</v>
      </c>
      <c r="R2893" s="2"/>
      <c r="S2893" s="2"/>
      <c r="T2893" s="3">
        <v>46265</v>
      </c>
      <c r="U2893" s="2" t="s">
        <v>11868</v>
      </c>
      <c r="V2893" s="2"/>
      <c r="W2893" s="2" t="s">
        <v>6023</v>
      </c>
      <c r="X2893" s="2" t="s">
        <v>91</v>
      </c>
      <c r="Y2893" s="2" t="s">
        <v>6024</v>
      </c>
      <c r="Z2893" s="2" t="s">
        <v>92</v>
      </c>
      <c r="AA2893" s="2" t="s">
        <v>90</v>
      </c>
      <c r="AB2893" s="2"/>
      <c r="AC2893" s="2" t="s">
        <v>114</v>
      </c>
      <c r="AD2893" s="2">
        <v>1</v>
      </c>
      <c r="AE2893" s="2" t="s">
        <v>422</v>
      </c>
      <c r="AF2893" s="2" t="s">
        <v>423</v>
      </c>
      <c r="AG2893" s="2" t="s">
        <v>423</v>
      </c>
      <c r="AH2893" s="2" t="s">
        <v>424</v>
      </c>
      <c r="AI2893" s="2"/>
      <c r="AJ2893" s="2" t="s">
        <v>232</v>
      </c>
      <c r="AK2893" s="2" t="s">
        <v>5</v>
      </c>
      <c r="AL2893" s="2" t="s">
        <v>5</v>
      </c>
      <c r="AM2893" s="2" t="s">
        <v>178</v>
      </c>
      <c r="AN2893" s="2"/>
      <c r="AO2893" s="22">
        <v>0</v>
      </c>
      <c r="AP2893" s="22">
        <v>0</v>
      </c>
      <c r="AQ2893" s="22">
        <v>0</v>
      </c>
      <c r="AR2893" s="22">
        <v>0</v>
      </c>
      <c r="AS2893" s="25">
        <v>36000</v>
      </c>
      <c r="AT2893" s="25">
        <v>0</v>
      </c>
      <c r="AU2893" s="25">
        <v>39364</v>
      </c>
      <c r="AV2893" s="25">
        <v>0</v>
      </c>
      <c r="AW2893" s="25">
        <v>36000</v>
      </c>
      <c r="AX2893" s="25">
        <v>39364</v>
      </c>
      <c r="AY2893" s="25">
        <v>3364</v>
      </c>
    </row>
    <row r="2894" spans="2:51" hidden="1">
      <c r="B2894" s="5" t="s">
        <v>17</v>
      </c>
      <c r="C2894" s="2" t="s">
        <v>107</v>
      </c>
      <c r="D2894" s="2"/>
      <c r="E2894" s="2"/>
      <c r="F2894" s="2"/>
      <c r="G2894" s="3">
        <v>46265</v>
      </c>
      <c r="H2894" s="2" t="s">
        <v>11869</v>
      </c>
      <c r="I2894" s="3">
        <v>46265</v>
      </c>
      <c r="J2894" s="2" t="s">
        <v>11870</v>
      </c>
      <c r="K2894" s="2" t="s">
        <v>208</v>
      </c>
      <c r="L2894" s="2"/>
      <c r="M2894" s="2" t="s">
        <v>90</v>
      </c>
      <c r="N2894" s="3"/>
      <c r="O2894" s="2"/>
      <c r="P2894" s="2"/>
      <c r="Q2894" s="2" t="s">
        <v>719</v>
      </c>
      <c r="R2894" s="2"/>
      <c r="S2894" s="2"/>
      <c r="T2894" s="3">
        <v>46265</v>
      </c>
      <c r="U2894" s="2" t="s">
        <v>11871</v>
      </c>
      <c r="V2894" s="2"/>
      <c r="W2894" s="2" t="s">
        <v>1260</v>
      </c>
      <c r="X2894" s="2" t="s">
        <v>113</v>
      </c>
      <c r="Y2894" s="2" t="s">
        <v>1261</v>
      </c>
      <c r="Z2894" s="2" t="s">
        <v>92</v>
      </c>
      <c r="AA2894" s="2" t="s">
        <v>90</v>
      </c>
      <c r="AB2894" s="2"/>
      <c r="AC2894" s="2" t="s">
        <v>114</v>
      </c>
      <c r="AD2894" s="2">
        <v>1</v>
      </c>
      <c r="AE2894" s="2" t="s">
        <v>422</v>
      </c>
      <c r="AF2894" s="2" t="s">
        <v>423</v>
      </c>
      <c r="AG2894" s="2" t="s">
        <v>423</v>
      </c>
      <c r="AH2894" s="2" t="s">
        <v>424</v>
      </c>
      <c r="AI2894" s="2"/>
      <c r="AJ2894" s="2" t="s">
        <v>123</v>
      </c>
      <c r="AK2894" s="2" t="s">
        <v>13</v>
      </c>
      <c r="AL2894" s="2" t="s">
        <v>13</v>
      </c>
      <c r="AM2894" s="2" t="s">
        <v>124</v>
      </c>
      <c r="AN2894" s="2"/>
      <c r="AO2894" s="22">
        <v>0</v>
      </c>
      <c r="AP2894" s="22">
        <v>0</v>
      </c>
      <c r="AQ2894" s="22">
        <v>0</v>
      </c>
      <c r="AR2894" s="22">
        <v>0</v>
      </c>
      <c r="AS2894" s="25">
        <v>27000</v>
      </c>
      <c r="AT2894" s="25">
        <v>0</v>
      </c>
      <c r="AU2894" s="25">
        <v>30041</v>
      </c>
      <c r="AV2894" s="25">
        <v>0</v>
      </c>
      <c r="AW2894" s="25">
        <v>27000</v>
      </c>
      <c r="AX2894" s="25">
        <v>30041</v>
      </c>
      <c r="AY2894" s="25">
        <v>3041</v>
      </c>
    </row>
  </sheetData>
  <phoneticPr fontId="2" type="noConversion"/>
  <pageMargins left="0.7" right="0.7" top="0.75" bottom="0.75" header="0.3" footer="0.3"/>
  <pageSetup paperSize="9" orientation="landscape" horizontalDpi="4294967293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8DF20-48F4-2040-B1EA-4922CC6B1833}">
  <dimension ref="A1:O56"/>
  <sheetViews>
    <sheetView showGridLines="0" tabSelected="1" zoomScale="125" workbookViewId="0">
      <selection activeCell="B46" sqref="B46"/>
    </sheetView>
  </sheetViews>
  <sheetFormatPr baseColWidth="10" defaultRowHeight="15"/>
  <cols>
    <col min="1" max="1" width="21.6640625" style="50" customWidth="1"/>
    <col min="2" max="2" width="33.33203125" style="50" customWidth="1"/>
    <col min="3" max="3" width="11.5" style="50" bestFit="1" customWidth="1"/>
    <col min="4" max="5" width="14.6640625" style="50" customWidth="1"/>
    <col min="6" max="6" width="10.83203125" style="50" customWidth="1"/>
    <col min="7" max="7" width="3.6640625" style="50" customWidth="1"/>
    <col min="8" max="8" width="21.6640625" style="50" customWidth="1"/>
    <col min="9" max="9" width="33.33203125" style="50" customWidth="1"/>
    <col min="10" max="10" width="10" style="50" customWidth="1"/>
    <col min="11" max="12" width="14.6640625" style="50" customWidth="1"/>
    <col min="13" max="13" width="14.6640625" customWidth="1"/>
  </cols>
  <sheetData>
    <row r="1" spans="1:12" ht="48" customHeight="1">
      <c r="A1" s="97">
        <f>SUM(Tablo5[TOPLAM_SATIS])</f>
        <v>93733291.690000221</v>
      </c>
      <c r="B1" s="97"/>
      <c r="C1" s="97">
        <f>SUM(Tablo5[TOPLAM_ALIS])</f>
        <v>82551230.590000033</v>
      </c>
      <c r="D1" s="97"/>
      <c r="E1" s="97">
        <f>SUM(Tablo5[TOPLAM_KAR_ZARAR])</f>
        <v>11182061.100000001</v>
      </c>
      <c r="F1" s="97"/>
      <c r="G1" s="101">
        <f>IFERROR(E1/C1,0)</f>
        <v>0.13545601949336122</v>
      </c>
      <c r="H1" s="101"/>
      <c r="I1" s="102">
        <f>ROWS(Tablo5[PROJE_KODU])</f>
        <v>2893</v>
      </c>
      <c r="J1" s="102"/>
      <c r="K1" s="99" cm="1">
        <f t="array" ref="K1">IFERROR((J8+J9)/ROWS(_xlfn.UNIQUE(_xlfn._xlws.FILTER(Tablo5[MÜLKİYET]&amp;"♦"&amp;Tablo5[SEVK_NO],Tablo5[SEVK_NO]&lt;&gt;""))),0)</f>
        <v>0.11280805275945852</v>
      </c>
      <c r="L1" s="99"/>
    </row>
    <row r="2" spans="1:12">
      <c r="A2" s="98" t="s">
        <v>1400</v>
      </c>
      <c r="B2" s="98"/>
      <c r="C2" s="98" t="s">
        <v>1401</v>
      </c>
      <c r="D2" s="98"/>
      <c r="E2" s="98" t="s">
        <v>1402</v>
      </c>
      <c r="F2" s="98"/>
      <c r="G2" s="98" t="s">
        <v>1440</v>
      </c>
      <c r="H2" s="98"/>
      <c r="I2" s="98" t="s">
        <v>1403</v>
      </c>
      <c r="J2" s="98"/>
      <c r="K2" s="100" t="s">
        <v>1439</v>
      </c>
      <c r="L2" s="100"/>
    </row>
    <row r="5" spans="1:12" ht="20" customHeight="1">
      <c r="A5" s="96" t="s">
        <v>1404</v>
      </c>
      <c r="B5" s="96"/>
      <c r="C5" s="96"/>
      <c r="D5" s="96"/>
      <c r="E5" s="96"/>
      <c r="F5" s="96"/>
      <c r="H5" s="96" t="s">
        <v>1416</v>
      </c>
      <c r="I5" s="96"/>
      <c r="J5" s="96"/>
      <c r="K5" s="96"/>
      <c r="L5" s="96"/>
    </row>
    <row r="6" spans="1:12" ht="32" customHeight="1">
      <c r="A6" s="52" t="s">
        <v>1405</v>
      </c>
      <c r="B6" s="52" t="s">
        <v>1406</v>
      </c>
      <c r="C6" s="52" t="s">
        <v>1407</v>
      </c>
      <c r="D6" s="52" t="s">
        <v>1408</v>
      </c>
      <c r="E6" s="52" t="s">
        <v>1409</v>
      </c>
      <c r="F6" s="52" t="s">
        <v>1441</v>
      </c>
      <c r="H6"/>
      <c r="I6"/>
      <c r="J6"/>
      <c r="K6"/>
      <c r="L6"/>
    </row>
    <row r="7" spans="1:12" ht="22" customHeight="1">
      <c r="A7" s="50" t="str" cm="1">
        <f t="array" ref="A7:F14">_xlfn.LET(_xlpm.b,_xlfn.UNIQUE(_xlfn._xlws.FILTER(Tablo5[PROJE_KODU],Tablo5[PROJE_KODU]&lt;&gt;"")),_xlpm.n,COUNTIF(Tablo5[PROJE_KODU],_xlpm.b),_xlpm.a,SUMIF(Tablo5[PROJE_KODU],_xlpm.b,Tablo5[TOPLAM_ALIS]),_xlpm.s,SUMIF(Tablo5[PROJE_KODU],_xlpm.b,Tablo5[TOPLAM_SATIS]),_xlpm.p,SUMIF(Tablo5[PROJE_KODU],_xlpm.b,Tablo5[TOPLAM_KAR_ZARAR]),_xlpm.d,_xlfn.SORTBY(_xlfn.HSTACK(_xlpm.b,_xlpm.n,_xlpm.a,_xlpm.s,_xlpm.p,IFERROR(_xlpm.p/_xlpm.a,0)),_xlpm.b,1),_xlfn.VSTACK(_xlpm.d,_xlfn.HSTACK("Genel Toplam",SUM(_xlpm.n),SUM(_xlpm.a),SUM(_xlpm.s),SUM(_xlpm.p),IFERROR(SUM(_xlpm.p)/SUM(_xlpm.a),0))))</f>
        <v>Ankara</v>
      </c>
      <c r="B7" s="77">
        <v>323</v>
      </c>
      <c r="C7" s="78">
        <v>9277692.1099999957</v>
      </c>
      <c r="D7" s="78">
        <v>12852405.139999978</v>
      </c>
      <c r="E7" s="78">
        <v>3574713.0300000007</v>
      </c>
      <c r="F7" s="79">
        <v>0.38530196816371853</v>
      </c>
      <c r="H7" s="103" t="s">
        <v>1417</v>
      </c>
      <c r="I7" s="103"/>
      <c r="J7" s="103"/>
      <c r="K7" s="104">
        <f>-SUM(_xlfn.CHOOSECOLS(_xlfn.ANCHORARRAY('Zarar Detay'!$A$5),13))</f>
        <v>2557620.5899999994</v>
      </c>
      <c r="L7" s="104"/>
    </row>
    <row r="8" spans="1:12" ht="22" customHeight="1">
      <c r="A8" s="50" t="str">
        <v>İthalat/İhracat</v>
      </c>
      <c r="B8" s="77">
        <v>362</v>
      </c>
      <c r="C8" s="78">
        <v>7417934</v>
      </c>
      <c r="D8" s="78">
        <v>9013628</v>
      </c>
      <c r="E8" s="78">
        <v>1595694</v>
      </c>
      <c r="F8" s="79">
        <v>0.21511299507383053</v>
      </c>
      <c r="H8" s="107" t="s">
        <v>1435</v>
      </c>
      <c r="I8" s="107"/>
      <c r="J8" s="92" cm="1">
        <f t="array" ref="J8">SUM(--(_xlfn.CHOOSECOLS(_xlfn.ANCHORARRAY('Zarar Detay'!$A$5),1)="Kiralık"))</f>
        <v>236</v>
      </c>
      <c r="K8" s="105" cm="1">
        <f t="array" ref="K8">-SUM(_xlfn._xlws.FILTER(_xlfn.CHOOSECOLS(_xlfn.ANCHORARRAY('Zarar Detay'!$A$5),13),_xlfn.CHOOSECOLS(_xlfn.ANCHORARRAY('Zarar Detay'!$A$5),1)="Kiralık",0))</f>
        <v>2391013.7999999989</v>
      </c>
      <c r="L8" s="105"/>
    </row>
    <row r="9" spans="1:12" ht="22" customHeight="1">
      <c r="A9" s="50" t="str">
        <v>İzmir</v>
      </c>
      <c r="B9" s="77">
        <v>297</v>
      </c>
      <c r="C9" s="78">
        <v>7894612.8500000015</v>
      </c>
      <c r="D9" s="78">
        <v>8197304.9200000018</v>
      </c>
      <c r="E9" s="78">
        <v>302692.0699999996</v>
      </c>
      <c r="F9" s="79">
        <v>3.8341597713686434E-2</v>
      </c>
      <c r="H9" s="108" t="s">
        <v>1436</v>
      </c>
      <c r="I9" s="108"/>
      <c r="J9" s="93" cm="1">
        <f t="array" ref="J9">SUM(--(_xlfn.CHOOSECOLS(_xlfn.ANCHORARRAY('Zarar Detay'!$A$5),1)="Tedarikçi"))</f>
        <v>89</v>
      </c>
      <c r="K9" s="106" cm="1">
        <f t="array" ref="K9">-SUM(_xlfn._xlws.FILTER(_xlfn.CHOOSECOLS(_xlfn.ANCHORARRAY('Zarar Detay'!$A$5),13),_xlfn.CHOOSECOLS(_xlfn.ANCHORARRAY('Zarar Detay'!$A$5),1)="Tedarikçi",0))</f>
        <v>166606.78999999998</v>
      </c>
      <c r="L9" s="106"/>
    </row>
    <row r="10" spans="1:12" ht="15" customHeight="1">
      <c r="A10" s="50" t="str">
        <v>Karaman</v>
      </c>
      <c r="B10" s="77">
        <v>26</v>
      </c>
      <c r="C10" s="78">
        <v>782044.46999999986</v>
      </c>
      <c r="D10" s="78">
        <v>776865</v>
      </c>
      <c r="E10" s="78">
        <v>-5179.4700000000021</v>
      </c>
      <c r="F10" s="79">
        <v>-6.6229865419290069E-3</v>
      </c>
      <c r="H10"/>
      <c r="I10"/>
      <c r="J10"/>
      <c r="K10"/>
      <c r="L10"/>
    </row>
    <row r="11" spans="1:12" ht="15" customHeight="1">
      <c r="A11" s="50" t="str">
        <v>Komple</v>
      </c>
      <c r="B11" s="77">
        <v>448</v>
      </c>
      <c r="C11" s="78">
        <v>10240406.569999998</v>
      </c>
      <c r="D11" s="78">
        <v>11870978.619999999</v>
      </c>
      <c r="E11" s="78">
        <v>1630572.0500000005</v>
      </c>
      <c r="F11" s="79">
        <v>0.15922922970430467</v>
      </c>
      <c r="H11" s="109" t="s">
        <v>1437</v>
      </c>
      <c r="I11" s="109"/>
      <c r="J11" s="109"/>
      <c r="K11" s="109"/>
      <c r="L11" s="109"/>
    </row>
    <row r="12" spans="1:12">
      <c r="A12" s="50" t="str">
        <v>Konya</v>
      </c>
      <c r="B12" s="77">
        <v>658</v>
      </c>
      <c r="C12" s="78">
        <v>25916778.049999993</v>
      </c>
      <c r="D12" s="78">
        <v>27282245.109999988</v>
      </c>
      <c r="E12" s="78">
        <v>1365467.0600000003</v>
      </c>
      <c r="F12" s="79">
        <v>5.2686605463289855E-2</v>
      </c>
      <c r="H12"/>
      <c r="I12"/>
      <c r="J12"/>
      <c r="K12"/>
      <c r="L12"/>
    </row>
    <row r="13" spans="1:12">
      <c r="A13" s="50" t="str">
        <v>Sakarya</v>
      </c>
      <c r="B13" s="77">
        <v>779</v>
      </c>
      <c r="C13" s="78">
        <v>21021762.539999999</v>
      </c>
      <c r="D13" s="78">
        <v>23739864.899999999</v>
      </c>
      <c r="E13" s="78">
        <v>2718102.3600000003</v>
      </c>
      <c r="F13" s="79">
        <v>0.12929945121528333</v>
      </c>
    </row>
    <row r="14" spans="1:12">
      <c r="A14" s="80" t="str">
        <v>Genel Toplam</v>
      </c>
      <c r="B14" s="81">
        <v>2893</v>
      </c>
      <c r="C14" s="57">
        <v>82551230.589999989</v>
      </c>
      <c r="D14" s="57">
        <v>93733291.689999968</v>
      </c>
      <c r="E14" s="57">
        <v>11182061.100000001</v>
      </c>
      <c r="F14" s="60">
        <v>0.13545601949336128</v>
      </c>
    </row>
    <row r="15" spans="1:12">
      <c r="B15" s="129"/>
      <c r="C15" s="51"/>
      <c r="D15" s="51"/>
      <c r="E15" s="51"/>
      <c r="F15" s="59"/>
    </row>
    <row r="16" spans="1:12">
      <c r="B16" s="129"/>
      <c r="C16" s="51"/>
      <c r="D16" s="51"/>
      <c r="E16" s="51"/>
      <c r="F16" s="59"/>
    </row>
    <row r="17" spans="2:6">
      <c r="B17" s="129"/>
      <c r="C17" s="51"/>
      <c r="D17" s="51"/>
      <c r="E17" s="51"/>
      <c r="F17" s="59"/>
    </row>
    <row r="18" spans="2:6">
      <c r="B18" s="129"/>
      <c r="C18" s="51"/>
      <c r="D18" s="51"/>
      <c r="E18" s="51"/>
      <c r="F18" s="59"/>
    </row>
    <row r="19" spans="2:6">
      <c r="B19" s="129"/>
      <c r="C19" s="51"/>
      <c r="D19" s="51"/>
      <c r="E19" s="51"/>
      <c r="F19" s="59"/>
    </row>
    <row r="20" spans="2:6">
      <c r="B20" s="129"/>
      <c r="C20" s="51"/>
      <c r="D20" s="51"/>
      <c r="E20" s="51"/>
      <c r="F20" s="59"/>
    </row>
    <row r="21" spans="2:6">
      <c r="B21" s="129"/>
      <c r="C21" s="51"/>
      <c r="D21" s="51"/>
      <c r="E21" s="51"/>
      <c r="F21" s="59"/>
    </row>
    <row r="22" spans="2:6">
      <c r="B22" s="129"/>
      <c r="C22" s="51"/>
      <c r="D22" s="51"/>
      <c r="E22" s="51"/>
      <c r="F22" s="59"/>
    </row>
    <row r="23" spans="2:6">
      <c r="B23" s="129"/>
      <c r="C23" s="51"/>
      <c r="D23" s="51"/>
      <c r="E23" s="51"/>
      <c r="F23" s="59"/>
    </row>
    <row r="24" spans="2:6">
      <c r="B24" s="129"/>
      <c r="C24" s="51"/>
      <c r="D24" s="51"/>
      <c r="E24" s="51"/>
      <c r="F24" s="59"/>
    </row>
    <row r="25" spans="2:6">
      <c r="B25" s="129"/>
      <c r="C25" s="51"/>
      <c r="D25" s="51"/>
      <c r="E25" s="51"/>
      <c r="F25" s="59"/>
    </row>
    <row r="26" spans="2:6">
      <c r="B26" s="129"/>
      <c r="C26" s="51"/>
      <c r="D26" s="51"/>
      <c r="E26" s="51"/>
      <c r="F26" s="59"/>
    </row>
    <row r="27" spans="2:6">
      <c r="B27" s="129"/>
      <c r="C27" s="51"/>
      <c r="D27" s="51"/>
      <c r="E27" s="51"/>
      <c r="F27" s="59"/>
    </row>
    <row r="28" spans="2:6">
      <c r="B28" s="129"/>
      <c r="C28" s="51"/>
      <c r="D28" s="51"/>
      <c r="E28" s="51"/>
      <c r="F28" s="59"/>
    </row>
    <row r="29" spans="2:6">
      <c r="B29" s="129"/>
      <c r="C29" s="51"/>
      <c r="D29" s="51"/>
      <c r="E29" s="51"/>
      <c r="F29" s="59"/>
    </row>
    <row r="30" spans="2:6">
      <c r="B30" s="129"/>
      <c r="C30" s="51"/>
      <c r="D30" s="51"/>
      <c r="E30" s="51"/>
      <c r="F30" s="59"/>
    </row>
    <row r="34" spans="1:15">
      <c r="A34" s="96" t="s">
        <v>1418</v>
      </c>
      <c r="B34" s="96"/>
      <c r="C34" s="96"/>
      <c r="D34" s="96"/>
      <c r="E34" s="96"/>
      <c r="F34" s="96"/>
      <c r="H34" s="96" t="s">
        <v>1419</v>
      </c>
      <c r="I34" s="96"/>
      <c r="J34" s="96"/>
      <c r="K34" s="96"/>
      <c r="L34" s="96"/>
    </row>
    <row r="35" spans="1:15" ht="16">
      <c r="A35" s="82" t="s">
        <v>1410</v>
      </c>
      <c r="B35" s="82" t="s">
        <v>1406</v>
      </c>
      <c r="C35" s="82" t="s">
        <v>1407</v>
      </c>
      <c r="D35" s="82" t="s">
        <v>1408</v>
      </c>
      <c r="E35" s="82" t="s">
        <v>1409</v>
      </c>
      <c r="F35" s="82" t="s">
        <v>1442</v>
      </c>
      <c r="H35" s="113" t="s">
        <v>1420</v>
      </c>
      <c r="I35" s="113"/>
      <c r="J35" s="113"/>
      <c r="K35" s="83"/>
      <c r="L35" s="83"/>
    </row>
    <row r="36" spans="1:15">
      <c r="A36" s="84" t="s">
        <v>149</v>
      </c>
      <c r="B36" s="85">
        <f>COUNTIF(Tablo5[MÜLKİYET],A36)</f>
        <v>373</v>
      </c>
      <c r="C36" s="86">
        <f>SUMIF(Tablo5[MÜLKİYET],A36,Tablo5[TOPLAM_ALIS])</f>
        <v>14648277.599999994</v>
      </c>
      <c r="D36" s="86">
        <f>SUMIF(Tablo5[MÜLKİYET],A36,Tablo5[TOPLAM_SATIS])</f>
        <v>13735905.589999998</v>
      </c>
      <c r="E36" s="86">
        <f>SUMIF(Tablo5[MÜLKİYET],A36,Tablo5[TOPLAM_KAR_ZARAR])</f>
        <v>-912372.01000000013</v>
      </c>
      <c r="F36" s="87">
        <f>IFERROR(E36/C36,0)</f>
        <v>-6.2285275778771458E-2</v>
      </c>
      <c r="H36" s="110" t="s">
        <v>1421</v>
      </c>
      <c r="I36" s="110"/>
      <c r="J36" s="111">
        <f>IFERROR(E1/I1,0)</f>
        <v>3865.2129623228489</v>
      </c>
      <c r="K36" s="111"/>
      <c r="L36" s="84" t="s">
        <v>1422</v>
      </c>
      <c r="O36" s="40"/>
    </row>
    <row r="37" spans="1:15">
      <c r="A37" s="84" t="s">
        <v>92</v>
      </c>
      <c r="B37" s="85">
        <f>COUNTIF(Tablo5[MÜLKİYET],A37)</f>
        <v>2520</v>
      </c>
      <c r="C37" s="86">
        <f>SUMIF(Tablo5[MÜLKİYET],A37,Tablo5[TOPLAM_ALIS])</f>
        <v>67902952.98999998</v>
      </c>
      <c r="D37" s="86">
        <f>SUMIF(Tablo5[MÜLKİYET],A37,Tablo5[TOPLAM_SATIS])</f>
        <v>79997386.100000113</v>
      </c>
      <c r="E37" s="86">
        <f>SUMIF(Tablo5[MÜLKİYET],A37,Tablo5[TOPLAM_KAR_ZARAR])</f>
        <v>12094433.109999992</v>
      </c>
      <c r="F37" s="87">
        <f>IFERROR(E37/C37,0)</f>
        <v>0.17811350725470115</v>
      </c>
      <c r="H37" s="110" t="s">
        <v>1423</v>
      </c>
      <c r="I37" s="110"/>
      <c r="J37" s="112">
        <f>K1</f>
        <v>0.11280805275945852</v>
      </c>
      <c r="K37" s="112"/>
      <c r="L37" s="84" t="s">
        <v>1424</v>
      </c>
      <c r="O37" s="40"/>
    </row>
    <row r="38" spans="1:15">
      <c r="A38" s="90" t="s">
        <v>1434</v>
      </c>
      <c r="B38" s="91">
        <f>IFERROR(B36/SUM(B36:B37),0)</f>
        <v>0.12893190459730383</v>
      </c>
      <c r="C38" s="91">
        <f>IFERROR(C36/SUM(C36:C37),0)</f>
        <v>0.17744469095503035</v>
      </c>
      <c r="D38" s="91">
        <f>IFERROR(D36/SUM(D36:D37),0)</f>
        <v>0.14654244337676883</v>
      </c>
      <c r="E38" s="91">
        <f>IFERROR(E36/SUM(E36:E37),0)</f>
        <v>-8.1592472250039905E-2</v>
      </c>
      <c r="F38" s="91"/>
      <c r="H38" s="110"/>
      <c r="I38" s="110"/>
      <c r="J38" s="112"/>
      <c r="K38" s="112"/>
      <c r="L38" s="84"/>
      <c r="O38" s="40"/>
    </row>
    <row r="41" spans="1:15">
      <c r="A41" s="96" t="s">
        <v>1425</v>
      </c>
      <c r="B41" s="96"/>
      <c r="C41" s="96"/>
      <c r="D41" s="96"/>
      <c r="E41" s="96"/>
      <c r="H41"/>
      <c r="I41"/>
      <c r="J41"/>
      <c r="K41"/>
      <c r="L41"/>
    </row>
    <row r="42" spans="1:15" ht="30" customHeight="1">
      <c r="A42" s="82" t="s">
        <v>1426</v>
      </c>
      <c r="B42" s="82" t="s">
        <v>1406</v>
      </c>
      <c r="C42" s="82" t="s">
        <v>1408</v>
      </c>
      <c r="D42" s="82" t="s">
        <v>1409</v>
      </c>
      <c r="E42" s="82" t="s">
        <v>1441</v>
      </c>
      <c r="H42"/>
      <c r="I42"/>
      <c r="J42"/>
      <c r="K42"/>
      <c r="L42"/>
    </row>
    <row r="43" spans="1:15" ht="32">
      <c r="A43" s="131" t="str" cm="1">
        <f t="array" ref="A43:E47">_xlfn.LET(_xlpm.c,_xlfn.UNIQUE(_xlfn._xlws.FILTER(Tablo5[MUSTERI_ADI],Tablo5[MUSTERI_ADI]&lt;&gt;"")),_xlpm.n,COUNTIF(Tablo5[MUSTERI_ADI],_xlpm.c),_xlpm.a,SUMIF(Tablo5[MUSTERI_ADI],_xlpm.c,Tablo5[TOPLAM_ALIS]),_xlpm.s,SUMIF(Tablo5[MUSTERI_ADI],_xlpm.c,Tablo5[TOPLAM_SATIS]),_xlpm.p,SUMIF(Tablo5[MUSTERI_ADI],_xlpm.c,Tablo5[TOPLAM_KAR_ZARAR]),_xlfn.TAKE(_xlfn.SORTBY(_xlfn.HSTACK(_xlpm.c,_xlpm.n,_xlpm.s,_xlpm.p,IFERROR(_xlpm.p/_xlpm.a,0)),_xlpm.p,-1),5))</f>
        <v>ÜLKER BİSKÜVİ SAN.A.Ş ( GEBZE ŞUBE )</v>
      </c>
      <c r="B43" s="85">
        <v>277</v>
      </c>
      <c r="C43" s="86">
        <v>10487970.389999984</v>
      </c>
      <c r="D43" s="88">
        <v>3250982.2100000009</v>
      </c>
      <c r="E43" s="87">
        <v>0.44921756525516399</v>
      </c>
      <c r="H43"/>
      <c r="I43"/>
      <c r="J43"/>
      <c r="K43"/>
      <c r="L43"/>
    </row>
    <row r="44" spans="1:15" ht="48">
      <c r="A44" s="131" t="str">
        <v>TURKUVAZ PLASTİK VE TEMİZLİK ÜRÜNLERİ SAN TİÇ A.Ş</v>
      </c>
      <c r="B44" s="85">
        <v>582</v>
      </c>
      <c r="C44" s="86">
        <v>18694877</v>
      </c>
      <c r="D44" s="88">
        <v>1947961.28</v>
      </c>
      <c r="E44" s="87">
        <v>0.11631761409497318</v>
      </c>
      <c r="H44"/>
      <c r="I44"/>
      <c r="J44"/>
      <c r="K44"/>
      <c r="L44"/>
    </row>
    <row r="45" spans="1:15" ht="32">
      <c r="A45" s="131" t="str">
        <v>TUKAŞ GIDA SANAYİ VE TİCARET ANONİM ŞİRKETİ</v>
      </c>
      <c r="B45" s="85">
        <v>240</v>
      </c>
      <c r="C45" s="86">
        <v>11508981</v>
      </c>
      <c r="D45" s="88">
        <v>1119558.8700000001</v>
      </c>
      <c r="E45" s="87">
        <v>0.10775949383818141</v>
      </c>
      <c r="H45"/>
      <c r="I45"/>
      <c r="J45"/>
      <c r="K45"/>
      <c r="L45"/>
    </row>
    <row r="46" spans="1:15" ht="32">
      <c r="A46" s="131" t="str">
        <v>Ülker Bisküvi San. A.Ş. Topkapı- 3 Şubesi</v>
      </c>
      <c r="B46" s="85">
        <v>129</v>
      </c>
      <c r="C46" s="86">
        <v>4426107.8000000017</v>
      </c>
      <c r="D46" s="88">
        <v>671085.79999999993</v>
      </c>
      <c r="E46" s="87">
        <v>0.17871687569340472</v>
      </c>
      <c r="H46"/>
      <c r="I46"/>
      <c r="J46"/>
      <c r="K46"/>
      <c r="L46"/>
    </row>
    <row r="47" spans="1:15" ht="32">
      <c r="A47" s="131" t="str">
        <v>VATAN PLASTİK SAN TİCARET A.Ş</v>
      </c>
      <c r="B47" s="85">
        <v>141</v>
      </c>
      <c r="C47" s="86">
        <v>3990411</v>
      </c>
      <c r="D47" s="88">
        <v>652511</v>
      </c>
      <c r="E47" s="87">
        <v>0.19548548488570658</v>
      </c>
      <c r="H47"/>
      <c r="I47"/>
      <c r="J47"/>
      <c r="K47"/>
      <c r="L47"/>
    </row>
    <row r="50" spans="1:13">
      <c r="A50" s="96" t="s">
        <v>1427</v>
      </c>
      <c r="B50" s="96"/>
      <c r="C50" s="96"/>
      <c r="D50" s="96"/>
      <c r="E50" s="96"/>
      <c r="F50" s="96"/>
      <c r="H50" s="96" t="s">
        <v>1445</v>
      </c>
      <c r="I50" s="96"/>
      <c r="J50" s="96"/>
      <c r="K50" s="96"/>
      <c r="L50" s="96"/>
      <c r="M50" s="96"/>
    </row>
    <row r="51" spans="1:13" ht="16">
      <c r="A51" s="89" t="s">
        <v>1428</v>
      </c>
      <c r="B51" s="89" t="s">
        <v>1447</v>
      </c>
      <c r="C51" s="89" t="s">
        <v>1444</v>
      </c>
      <c r="D51" s="89" t="s">
        <v>1408</v>
      </c>
      <c r="E51" s="89" t="s">
        <v>1409</v>
      </c>
      <c r="F51" s="89" t="s">
        <v>1441</v>
      </c>
      <c r="H51" s="89" t="s">
        <v>1428</v>
      </c>
      <c r="I51" s="89" t="s">
        <v>1426</v>
      </c>
      <c r="J51" s="89" t="s">
        <v>1444</v>
      </c>
      <c r="K51" s="89" t="s">
        <v>1407</v>
      </c>
      <c r="L51" s="89" t="s">
        <v>1408</v>
      </c>
      <c r="M51" s="89" t="s">
        <v>1446</v>
      </c>
    </row>
    <row r="52" spans="1:13" ht="32">
      <c r="A52" s="73" t="str" cm="1">
        <f t="array" ref="A52:A56">_xlfn.LET(_xlpm.fr,Tablo5[YUKLEME_SEHIR_ADI]&amp;"",_xlpm.to,Tablo5[BOSALTMA_SEHIR_ADI]&amp;"",_xlpm.rk,IF(_xlpm.fr="","(boş)",_xlpm.fr)&amp;" → "&amp;IF(_xlpm.to="","(boş)",_xlpm.to),_xlpm.routes,_xlfn.UNIQUE(_xlpm.rk),_xlpm.p,_xlfn.MAP(_xlpm.routes,_xlfn.LAMBDA(_xlpm.x,SUM(_xlfn._xlws.FILTER(Tablo5[TOPLAM_KAR_ZARAR],_xlpm.rk=_xlpm.x,0)))),_xlfn.TAKE(_xlfn.SORTBY(_xlpm.routes,_xlpm.p,-1),5))</f>
        <v>ANKARA → KOCAELİ</v>
      </c>
      <c r="B52" s="95" t="str" cm="1">
        <f t="array" ref="B52">_xlfn.LET(_xlpm.x,A52,_xlpm.fr,Tablo5[YUKLEME_SEHIR_ADI]&amp;"",_xlpm.to,Tablo5[BOSALTMA_SEHIR_ADI]&amp;"",_xlpm.rk,IF(_xlpm.fr="","(boş)",_xlpm.fr)&amp;" → "&amp;IF(_xlpm.to="","(boş)",_xlpm.to),_xlpm.cust,Tablo5[MUSTERI_ADI]&amp;"",_xlpm.sales,Tablo5[TOPLAM_SATIS],_xlpm.cs,_xlfn.UNIQUE(_xlfn._xlws.FILTER(_xlpm.cust,_xlpm.rk=_xlpm.x)),_xlpm.ss,_xlfn.MAP(_xlpm.cs,_xlfn.LAMBDA(_xlpm.y,SUM(_xlfn._xlws.FILTER(_xlpm.sales,(_xlpm.rk=_xlpm.x)*(_xlpm.cust=_xlpm.y),0)))),INDEX(_xlpm.cs,_xlfn.XMATCH(MAX(_xlpm.ss),_xlpm.ss)))</f>
        <v>ÜLKER BİSKÜVİ SAN.A.Ş ( GEBZE ŞUBE )</v>
      </c>
      <c r="C52" s="74" cm="1">
        <f t="array" ref="C52:F56">_xlfn.LET(_xlpm.fr,Tablo5[YUKLEME_SEHIR_ADI]&amp;"",_xlpm.to,Tablo5[BOSALTMA_SEHIR_ADI]&amp;"",_xlpm.rk,IF(_xlpm.fr="","(boş)",_xlpm.fr)&amp;" → "&amp;IF(_xlpm.to="","(boş)",_xlpm.to),_xlpm.r,_xlfn.ANCHORARRAY(A52),_xlpm.n,_xlfn.MAP(_xlpm.r,_xlfn.LAMBDA(_xlpm.x,SUM(--(_xlpm.rk=_xlpm.x)))),_xlpm.a,_xlfn.MAP(_xlpm.r,_xlfn.LAMBDA(_xlpm.x,SUM(_xlfn._xlws.FILTER(Tablo5[TOPLAM_ALIS],_xlpm.rk=_xlpm.x,0)))),_xlpm.s,_xlfn.MAP(_xlpm.r,_xlfn.LAMBDA(_xlpm.x,SUM(_xlfn._xlws.FILTER(Tablo5[TOPLAM_SATIS],_xlpm.rk=_xlpm.x,0)))),_xlpm.p,_xlfn.MAP(_xlpm.r,_xlfn.LAMBDA(_xlpm.x,SUM(_xlfn._xlws.FILTER(Tablo5[TOPLAM_KAR_ZARAR],_xlpm.rk=_xlpm.x,0)))),_xlfn.HSTACK(_xlpm.n,_xlpm.s,_xlpm.p,IFERROR(_xlpm.p/_xlpm.a,0)))</f>
        <v>249</v>
      </c>
      <c r="D52" s="75">
        <v>10549569.389999986</v>
      </c>
      <c r="E52" s="94">
        <v>3182702.2100000014</v>
      </c>
      <c r="F52" s="76">
        <v>0.43202926457539331</v>
      </c>
      <c r="H52" s="137" t="str" cm="1">
        <f t="array" ref="H52:M56">_xlfn.LET(_xlpm.fr,Tablo5[YUKLEME_SEHIR_ADI]&amp;"",_xlpm.to,Tablo5[BOSALTMA_SEHIR_ADI]&amp;"",_xlpm.rk,IF(_xlpm.fr="","(boş)",_xlpm.fr)&amp;" → "&amp;IF(_xlpm.to="","(boş)",_xlpm.to),_xlpm.cust,Tablo5[MUSTERI_ADI]&amp;"",_xlpm.key,_xlpm.rk&amp;"♦"&amp;_xlpm.cust,_xlpm.keys,_xlfn.UNIQUE(_xlpm.key),_xlpm.p,_xlfn.MAP(_xlpm.keys,_xlfn.LAMBDA(_xlpm.x,SUM(_xlfn._xlws.FILTER(Tablo5[TOPLAM_KAR_ZARAR],_xlpm.key=_xlpm.x,0)))),_xlpm.sel,_xlfn.TAKE(_xlfn.SORTBY(_xlpm.keys,_xlpm.p,1),5),_xlpm.routes,_xlfn.TEXTBEFORE(_xlpm.sel,"♦"),_xlpm.customers,_xlfn.TEXTAFTER(_xlpm.sel,"♦"),_xlpm.n,_xlfn.MAP(_xlpm.sel,_xlfn.LAMBDA(_xlpm.x,SUM(--(_xlpm.key=_xlpm.x)))),_xlpm.a,_xlfn.MAP(_xlpm.sel,_xlfn.LAMBDA(_xlpm.x,SUM(_xlfn._xlws.FILTER(Tablo5[TOPLAM_ALIS],_xlpm.key=_xlpm.x,0)))),_xlpm.s,_xlfn.MAP(_xlpm.sel,_xlfn.LAMBDA(_xlpm.x,SUM(_xlfn._xlws.FILTER(Tablo5[TOPLAM_SATIS],_xlpm.key=_xlpm.x,0)))),_xlpm.loss,_xlfn.MAP(_xlpm.sel,_xlfn.LAMBDA(_xlpm.x,SUM(_xlfn._xlws.FILTER(Tablo5[TOPLAM_KAR_ZARAR],_xlpm.key=_xlpm.x,0)))),_xlfn.HSTACK(_xlpm.routes,_xlpm.customers,_xlpm.n,_xlpm.a,_xlpm.s,_xlpm.loss))</f>
        <v>KONYA → ANTALYA</v>
      </c>
      <c r="I52" s="138" t="str">
        <v>PANEK ZİRAAT ALETLERİ DAYANIKLI TÜKETİM MALZEMELERİ</v>
      </c>
      <c r="J52" s="139">
        <v>34</v>
      </c>
      <c r="K52" s="136">
        <v>904884.06000000017</v>
      </c>
      <c r="L52" s="136">
        <v>737672.02999999991</v>
      </c>
      <c r="M52" s="140">
        <v>-167212.03</v>
      </c>
    </row>
    <row r="53" spans="1:13" ht="32">
      <c r="A53" s="73" t="str">
        <v>İSTANBUL → İSTANBUL</v>
      </c>
      <c r="B53" s="95" t="str" cm="1">
        <f t="array" ref="B53">_xlfn.LET(_xlpm.x,A53,_xlpm.fr,Tablo5[YUKLEME_SEHIR_ADI]&amp;"",_xlpm.to,Tablo5[BOSALTMA_SEHIR_ADI]&amp;"",_xlpm.rk,IF(_xlpm.fr="","(boş)",_xlpm.fr)&amp;" → "&amp;IF(_xlpm.to="","(boş)",_xlpm.to),_xlpm.cust,Tablo5[MUSTERI_ADI]&amp;"",_xlpm.sales,Tablo5[TOPLAM_SATIS],_xlpm.cs,_xlfn.UNIQUE(_xlfn._xlws.FILTER(_xlpm.cust,_xlpm.rk=_xlpm.x)),_xlpm.ss,_xlfn.MAP(_xlpm.cs,_xlfn.LAMBDA(_xlpm.y,SUM(_xlfn._xlws.FILTER(_xlpm.sales,(_xlpm.rk=_xlpm.x)*(_xlpm.cust=_xlpm.y),0)))),INDEX(_xlpm.cs,_xlfn.XMATCH(MAX(_xlpm.ss),_xlpm.ss)))</f>
        <v>Ülker Bisküvi San. A.Ş. Topkapı- 3 Şubesi</v>
      </c>
      <c r="C53" s="74">
        <v>343</v>
      </c>
      <c r="D53" s="75">
        <v>6286025.4200000027</v>
      </c>
      <c r="E53" s="94">
        <v>1181762.92</v>
      </c>
      <c r="F53" s="76">
        <v>0.23152471488290421</v>
      </c>
      <c r="H53" s="137" t="str">
        <v>KONYA → KAHRAMANMARAŞ</v>
      </c>
      <c r="I53" s="138" t="str">
        <v>PANEK ZİRAAT ALETLERİ DAYANIKLI TÜKETİM MALZEMELERİ</v>
      </c>
      <c r="J53" s="139">
        <v>16</v>
      </c>
      <c r="K53" s="136">
        <v>656367.1100000001</v>
      </c>
      <c r="L53" s="136">
        <v>551489.17000000004</v>
      </c>
      <c r="M53" s="140">
        <v>-104877.94</v>
      </c>
    </row>
    <row r="54" spans="1:13" ht="32">
      <c r="A54" s="73" t="str">
        <v>NİĞDE → İSTANBUL</v>
      </c>
      <c r="B54" s="95" t="str" cm="1">
        <f t="array" ref="B54">_xlfn.LET(_xlpm.x,A54,_xlpm.fr,Tablo5[YUKLEME_SEHIR_ADI]&amp;"",_xlpm.to,Tablo5[BOSALTMA_SEHIR_ADI]&amp;"",_xlpm.rk,IF(_xlpm.fr="","(boş)",_xlpm.fr)&amp;" → "&amp;IF(_xlpm.to="","(boş)",_xlpm.to),_xlpm.cust,Tablo5[MUSTERI_ADI]&amp;"",_xlpm.sales,Tablo5[TOPLAM_SATIS],_xlpm.cs,_xlfn.UNIQUE(_xlfn._xlws.FILTER(_xlpm.cust,_xlpm.rk=_xlpm.x)),_xlpm.ss,_xlfn.MAP(_xlpm.cs,_xlfn.LAMBDA(_xlpm.y,SUM(_xlfn._xlws.FILTER(_xlpm.sales,(_xlpm.rk=_xlpm.x)*(_xlpm.cust=_xlpm.y),0)))),INDEX(_xlpm.cs,_xlfn.XMATCH(MAX(_xlpm.ss),_xlpm.ss)))</f>
        <v>TUKAŞ GIDA SANAYİ VE TİCARET ANONİM ŞİRKETİ</v>
      </c>
      <c r="C54" s="74">
        <v>54</v>
      </c>
      <c r="D54" s="75">
        <v>3141337</v>
      </c>
      <c r="E54" s="94">
        <v>579153.59000000008</v>
      </c>
      <c r="F54" s="76">
        <v>0.22603908359550262</v>
      </c>
      <c r="H54" s="137" t="str">
        <v>KONYA → ELAZIĞ</v>
      </c>
      <c r="I54" s="138" t="str">
        <v>PANEK ZİRAAT ALETLERİ DAYANIKLI TÜKETİM MALZEMELERİ</v>
      </c>
      <c r="J54" s="139">
        <v>6</v>
      </c>
      <c r="K54" s="136">
        <v>419322.46</v>
      </c>
      <c r="L54" s="136">
        <v>337309.42999999993</v>
      </c>
      <c r="M54" s="140">
        <v>-82013.03</v>
      </c>
    </row>
    <row r="55" spans="1:13" ht="32">
      <c r="A55" s="73" t="str">
        <v>İSTANBUL → BURSA</v>
      </c>
      <c r="B55" s="95" t="str" cm="1">
        <f t="array" ref="B55">_xlfn.LET(_xlpm.x,A55,_xlpm.fr,Tablo5[YUKLEME_SEHIR_ADI]&amp;"",_xlpm.to,Tablo5[BOSALTMA_SEHIR_ADI]&amp;"",_xlpm.rk,IF(_xlpm.fr="","(boş)",_xlpm.fr)&amp;" → "&amp;IF(_xlpm.to="","(boş)",_xlpm.to),_xlpm.cust,Tablo5[MUSTERI_ADI]&amp;"",_xlpm.sales,Tablo5[TOPLAM_SATIS],_xlpm.cs,_xlfn.UNIQUE(_xlfn._xlws.FILTER(_xlpm.cust,_xlpm.rk=_xlpm.x)),_xlpm.ss,_xlfn.MAP(_xlpm.cs,_xlfn.LAMBDA(_xlpm.y,SUM(_xlfn._xlws.FILTER(_xlpm.sales,(_xlpm.rk=_xlpm.x)*(_xlpm.cust=_xlpm.y),0)))),INDEX(_xlpm.cs,_xlfn.XMATCH(MAX(_xlpm.ss),_xlpm.ss)))</f>
        <v>DETAY KAHVE SAN VE TİC A.Ş</v>
      </c>
      <c r="C55" s="74">
        <v>72</v>
      </c>
      <c r="D55" s="75">
        <v>2151376.7000000002</v>
      </c>
      <c r="E55" s="94">
        <v>570246.69999999995</v>
      </c>
      <c r="F55" s="76">
        <v>0.36065769418074412</v>
      </c>
      <c r="H55" s="132" t="str">
        <v>NİĞDE → SAMSUN</v>
      </c>
      <c r="I55" s="133" t="str">
        <v>TUKAŞ GIDA SANAYİ VE TİCARET ANONİM ŞİRKETİ</v>
      </c>
      <c r="J55" s="134">
        <v>4</v>
      </c>
      <c r="K55" s="135">
        <v>262424.72000000003</v>
      </c>
      <c r="L55" s="135">
        <v>207947</v>
      </c>
      <c r="M55" s="136">
        <v>-54477.72</v>
      </c>
    </row>
    <row r="56" spans="1:13" ht="32">
      <c r="A56" s="73" t="str">
        <v>İSTANBUL → ANKARA</v>
      </c>
      <c r="B56" s="95" t="str" cm="1">
        <f t="array" ref="B56">_xlfn.LET(_xlpm.x,A56,_xlpm.fr,Tablo5[YUKLEME_SEHIR_ADI]&amp;"",_xlpm.to,Tablo5[BOSALTMA_SEHIR_ADI]&amp;"",_xlpm.rk,IF(_xlpm.fr="","(boş)",_xlpm.fr)&amp;" → "&amp;IF(_xlpm.to="","(boş)",_xlpm.to),_xlpm.cust,Tablo5[MUSTERI_ADI]&amp;"",_xlpm.sales,Tablo5[TOPLAM_SATIS],_xlpm.cs,_xlfn.UNIQUE(_xlfn._xlws.FILTER(_xlpm.cust,_xlpm.rk=_xlpm.x)),_xlpm.ss,_xlfn.MAP(_xlpm.cs,_xlfn.LAMBDA(_xlpm.y,SUM(_xlfn._xlws.FILTER(_xlpm.sales,(_xlpm.rk=_xlpm.x)*(_xlpm.cust=_xlpm.y),0)))),INDEX(_xlpm.cs,_xlfn.XMATCH(MAX(_xlpm.ss),_xlpm.ss)))</f>
        <v>ÜLKER BİSKÜVİ SANAYİ AŞ .(ANKARA ŞUBE)</v>
      </c>
      <c r="C56" s="74">
        <v>45</v>
      </c>
      <c r="D56" s="75">
        <v>1545796</v>
      </c>
      <c r="E56" s="94">
        <v>324887.06</v>
      </c>
      <c r="F56" s="76">
        <v>0.26610261368059113</v>
      </c>
      <c r="H56" s="132" t="str">
        <v>NİĞDE → VAN</v>
      </c>
      <c r="I56" s="133" t="str">
        <v>TUKAŞ GIDA SANAYİ VE TİCARET ANONİM ŞİRKETİ</v>
      </c>
      <c r="J56" s="134">
        <v>2</v>
      </c>
      <c r="K56" s="135">
        <v>210193.08000000002</v>
      </c>
      <c r="L56" s="135">
        <v>158604</v>
      </c>
      <c r="M56" s="136">
        <v>-51589.08</v>
      </c>
    </row>
  </sheetData>
  <mergeCells count="33">
    <mergeCell ref="A41:E41"/>
    <mergeCell ref="H11:L11"/>
    <mergeCell ref="H50:M50"/>
    <mergeCell ref="A50:F50"/>
    <mergeCell ref="H36:I36"/>
    <mergeCell ref="J36:K36"/>
    <mergeCell ref="H37:I37"/>
    <mergeCell ref="J37:K37"/>
    <mergeCell ref="H38:I38"/>
    <mergeCell ref="J38:K38"/>
    <mergeCell ref="A34:F34"/>
    <mergeCell ref="H34:L34"/>
    <mergeCell ref="H35:J35"/>
    <mergeCell ref="H7:J7"/>
    <mergeCell ref="K7:L7"/>
    <mergeCell ref="K8:L8"/>
    <mergeCell ref="K9:L9"/>
    <mergeCell ref="H8:I8"/>
    <mergeCell ref="H9:I9"/>
    <mergeCell ref="K1:L1"/>
    <mergeCell ref="K2:L2"/>
    <mergeCell ref="H5:L5"/>
    <mergeCell ref="G1:H1"/>
    <mergeCell ref="G2:H2"/>
    <mergeCell ref="I1:J1"/>
    <mergeCell ref="I2:J2"/>
    <mergeCell ref="A5:F5"/>
    <mergeCell ref="A1:B1"/>
    <mergeCell ref="A2:B2"/>
    <mergeCell ref="C1:D1"/>
    <mergeCell ref="C2:D2"/>
    <mergeCell ref="E1:F1"/>
    <mergeCell ref="E2:F2"/>
  </mergeCells>
  <pageMargins left="0.7" right="0.7" top="0.75" bottom="0.75" header="0.3" footer="0.3"/>
  <pageSetup paperSize="9"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E9A7E-5FC1-47C4-A2CA-1D58DDC3705B}">
  <sheetPr codeName="Sayfa2"/>
  <dimension ref="A1:AE40"/>
  <sheetViews>
    <sheetView showGridLines="0" zoomScale="97" zoomScaleNormal="85" workbookViewId="0">
      <selection activeCell="S22" sqref="S22"/>
    </sheetView>
  </sheetViews>
  <sheetFormatPr baseColWidth="10" defaultColWidth="8.83203125" defaultRowHeight="15"/>
  <cols>
    <col min="1" max="1" width="13.33203125" style="9" customWidth="1"/>
    <col min="2" max="3" width="17.5" style="9" customWidth="1"/>
    <col min="4" max="4" width="33.33203125" style="9" customWidth="1"/>
    <col min="5" max="5" width="14.6640625" style="30" customWidth="1"/>
    <col min="6" max="6" width="14.6640625" style="33" customWidth="1"/>
    <col min="7" max="7" width="14.6640625" style="36" customWidth="1"/>
    <col min="8" max="22" width="14.6640625" style="33" customWidth="1"/>
    <col min="23" max="23" width="3.33203125" style="9" customWidth="1"/>
    <col min="24" max="24" width="15" style="9" customWidth="1"/>
    <col min="25" max="25" width="9.6640625" style="30" bestFit="1" customWidth="1"/>
    <col min="26" max="26" width="11.33203125" style="30" bestFit="1" customWidth="1"/>
    <col min="27" max="27" width="13.5" style="33" bestFit="1" customWidth="1"/>
    <col min="28" max="28" width="12.6640625" style="33" customWidth="1"/>
    <col min="29" max="29" width="12.33203125" style="33" bestFit="1" customWidth="1"/>
    <col min="30" max="30" width="17" style="33" bestFit="1" customWidth="1"/>
    <col min="31" max="31" width="8.83203125" style="43" bestFit="1" customWidth="1"/>
    <col min="32" max="16384" width="8.83203125" style="9"/>
  </cols>
  <sheetData>
    <row r="1" spans="1:31" ht="32" customHeight="1">
      <c r="A1" s="27" t="s">
        <v>428</v>
      </c>
      <c r="B1" s="27" t="s">
        <v>61</v>
      </c>
      <c r="C1" s="27" t="s">
        <v>429</v>
      </c>
      <c r="D1" s="27" t="s">
        <v>430</v>
      </c>
      <c r="E1" s="29" t="s">
        <v>431</v>
      </c>
      <c r="F1" s="32" t="s">
        <v>432</v>
      </c>
      <c r="G1" s="35" t="s">
        <v>433</v>
      </c>
      <c r="H1" s="32" t="s">
        <v>434</v>
      </c>
      <c r="I1" s="32" t="s">
        <v>435</v>
      </c>
      <c r="J1" s="32" t="s">
        <v>436</v>
      </c>
      <c r="K1" s="32" t="s">
        <v>437</v>
      </c>
      <c r="L1" s="32" t="s">
        <v>438</v>
      </c>
      <c r="M1" s="32" t="s">
        <v>439</v>
      </c>
      <c r="N1" s="32" t="s">
        <v>440</v>
      </c>
      <c r="O1" s="32" t="s">
        <v>441</v>
      </c>
      <c r="P1" s="32" t="s">
        <v>442</v>
      </c>
      <c r="Q1" s="32" t="s">
        <v>443</v>
      </c>
      <c r="R1" s="32" t="s">
        <v>444</v>
      </c>
      <c r="S1" s="32" t="s">
        <v>445</v>
      </c>
      <c r="T1" s="32" t="s">
        <v>86</v>
      </c>
      <c r="U1" s="32" t="s">
        <v>446</v>
      </c>
      <c r="V1" s="32" t="s">
        <v>447</v>
      </c>
      <c r="X1" s="28" t="s">
        <v>1</v>
      </c>
      <c r="Y1" s="38" t="s">
        <v>460</v>
      </c>
      <c r="Z1" s="38" t="s">
        <v>459</v>
      </c>
      <c r="AA1" s="39" t="s">
        <v>458</v>
      </c>
      <c r="AB1" s="39" t="s">
        <v>457</v>
      </c>
      <c r="AC1" s="39" t="s">
        <v>456</v>
      </c>
      <c r="AD1" s="39" t="s">
        <v>455</v>
      </c>
      <c r="AE1" s="41" t="s">
        <v>39</v>
      </c>
    </row>
    <row r="2" spans="1:31">
      <c r="A2" s="9" t="s">
        <v>1121</v>
      </c>
      <c r="B2" s="9" t="s">
        <v>91</v>
      </c>
      <c r="C2" s="9" t="s">
        <v>448</v>
      </c>
      <c r="D2" s="9" t="s">
        <v>1102</v>
      </c>
      <c r="E2" s="30">
        <v>9124</v>
      </c>
      <c r="F2" s="33">
        <v>170000</v>
      </c>
      <c r="G2" s="36">
        <v>38</v>
      </c>
      <c r="H2" s="33">
        <v>178833</v>
      </c>
      <c r="I2" s="33">
        <v>214353.08</v>
      </c>
      <c r="J2" s="33">
        <v>13514</v>
      </c>
      <c r="K2" s="33">
        <v>0</v>
      </c>
      <c r="L2" s="33">
        <v>0</v>
      </c>
      <c r="M2" s="33">
        <v>2971.08</v>
      </c>
      <c r="N2" s="33">
        <v>0</v>
      </c>
      <c r="O2" s="33">
        <v>0</v>
      </c>
      <c r="P2" s="33">
        <v>192347</v>
      </c>
      <c r="Q2" s="33">
        <v>2971.08</v>
      </c>
      <c r="R2" s="33">
        <v>189375.92</v>
      </c>
      <c r="S2" s="33">
        <v>403729</v>
      </c>
      <c r="T2" s="33">
        <v>369214.58</v>
      </c>
      <c r="U2" s="33">
        <v>0</v>
      </c>
      <c r="V2" s="33">
        <v>-34514.42</v>
      </c>
      <c r="X2" s="4" t="s">
        <v>448</v>
      </c>
      <c r="Y2" s="10">
        <v>29</v>
      </c>
      <c r="Z2" s="10">
        <v>9868.8275862068967</v>
      </c>
      <c r="AA2" s="40">
        <v>11992851.189999998</v>
      </c>
      <c r="AB2" s="40">
        <v>10996163.409999998</v>
      </c>
      <c r="AC2" s="40">
        <v>0</v>
      </c>
      <c r="AD2" s="40">
        <v>-996687.78</v>
      </c>
      <c r="AE2" s="42">
        <v>-8.3106824574882388E-2</v>
      </c>
    </row>
    <row r="3" spans="1:31">
      <c r="A3" s="9" t="s">
        <v>1101</v>
      </c>
      <c r="B3" s="9" t="s">
        <v>91</v>
      </c>
      <c r="C3" s="9" t="s">
        <v>448</v>
      </c>
      <c r="D3" s="9" t="s">
        <v>1102</v>
      </c>
      <c r="E3" s="30">
        <v>9948</v>
      </c>
      <c r="F3" s="33">
        <v>185000</v>
      </c>
      <c r="G3" s="36">
        <v>38</v>
      </c>
      <c r="H3" s="33">
        <v>185000</v>
      </c>
      <c r="I3" s="33">
        <v>235205.13</v>
      </c>
      <c r="J3" s="33">
        <v>32407</v>
      </c>
      <c r="K3" s="33">
        <v>0</v>
      </c>
      <c r="L3" s="33">
        <v>0</v>
      </c>
      <c r="M3" s="33">
        <v>4200.47</v>
      </c>
      <c r="N3" s="33">
        <v>0</v>
      </c>
      <c r="O3" s="33">
        <v>0</v>
      </c>
      <c r="P3" s="33">
        <v>217407</v>
      </c>
      <c r="Q3" s="33">
        <v>4200.47</v>
      </c>
      <c r="R3" s="33">
        <v>213206.53</v>
      </c>
      <c r="S3" s="33">
        <v>448411.66</v>
      </c>
      <c r="T3" s="33">
        <v>446289</v>
      </c>
      <c r="U3" s="33">
        <v>0</v>
      </c>
      <c r="V3" s="33">
        <v>-2122.66</v>
      </c>
      <c r="X3" s="4" t="s">
        <v>158</v>
      </c>
      <c r="Y3" s="10">
        <v>1</v>
      </c>
      <c r="Z3" s="10">
        <v>1351</v>
      </c>
      <c r="AA3" s="40">
        <v>117883.66</v>
      </c>
      <c r="AB3" s="40">
        <v>114200</v>
      </c>
      <c r="AC3" s="40">
        <v>0</v>
      </c>
      <c r="AD3" s="40">
        <v>-3683.66</v>
      </c>
      <c r="AE3" s="42">
        <v>-3.1248266299163108E-2</v>
      </c>
    </row>
    <row r="4" spans="1:31">
      <c r="A4" s="9" t="s">
        <v>867</v>
      </c>
      <c r="B4" s="9" t="s">
        <v>91</v>
      </c>
      <c r="C4" s="9" t="s">
        <v>448</v>
      </c>
      <c r="D4" s="9" t="s">
        <v>868</v>
      </c>
      <c r="E4" s="30">
        <v>5202</v>
      </c>
      <c r="F4" s="33">
        <v>185000</v>
      </c>
      <c r="G4" s="36">
        <v>38</v>
      </c>
      <c r="H4" s="33">
        <v>117166</v>
      </c>
      <c r="I4" s="33">
        <v>155828.9</v>
      </c>
      <c r="J4" s="33">
        <v>1242</v>
      </c>
      <c r="K4" s="33">
        <v>0</v>
      </c>
      <c r="L4" s="33">
        <v>0</v>
      </c>
      <c r="M4" s="33">
        <v>36806.239999999998</v>
      </c>
      <c r="N4" s="33">
        <v>5000</v>
      </c>
      <c r="O4" s="33">
        <v>0</v>
      </c>
      <c r="P4" s="33">
        <v>123408</v>
      </c>
      <c r="Q4" s="33">
        <v>36806.239999999998</v>
      </c>
      <c r="R4" s="33">
        <v>86601.76</v>
      </c>
      <c r="S4" s="33">
        <v>242430.66</v>
      </c>
      <c r="T4" s="33">
        <v>170121.92</v>
      </c>
      <c r="U4" s="33">
        <v>0</v>
      </c>
      <c r="V4" s="33">
        <v>-72308.740000000005</v>
      </c>
      <c r="X4" s="4" t="s">
        <v>14</v>
      </c>
      <c r="Y4" s="10">
        <v>8</v>
      </c>
      <c r="Z4" s="10">
        <v>8574.375</v>
      </c>
      <c r="AA4" s="40">
        <v>2504146.1100000003</v>
      </c>
      <c r="AB4" s="40">
        <v>2321031.2999999998</v>
      </c>
      <c r="AC4" s="40">
        <v>0</v>
      </c>
      <c r="AD4" s="40">
        <v>-183114.81</v>
      </c>
      <c r="AE4" s="42">
        <v>-7.3124650861526752E-2</v>
      </c>
    </row>
    <row r="5" spans="1:31">
      <c r="A5" s="9" t="s">
        <v>1122</v>
      </c>
      <c r="B5" s="9" t="s">
        <v>91</v>
      </c>
      <c r="C5" s="9" t="s">
        <v>448</v>
      </c>
      <c r="D5" s="9" t="s">
        <v>1107</v>
      </c>
      <c r="E5" s="30">
        <v>10170</v>
      </c>
      <c r="F5" s="33">
        <v>185000</v>
      </c>
      <c r="G5" s="36">
        <v>38</v>
      </c>
      <c r="H5" s="33">
        <v>166500</v>
      </c>
      <c r="I5" s="33">
        <v>281321.48</v>
      </c>
      <c r="J5" s="33">
        <v>10546</v>
      </c>
      <c r="K5" s="33">
        <v>0</v>
      </c>
      <c r="L5" s="33">
        <v>0</v>
      </c>
      <c r="M5" s="33">
        <v>44796.13</v>
      </c>
      <c r="N5" s="33">
        <v>0</v>
      </c>
      <c r="O5" s="33">
        <v>0</v>
      </c>
      <c r="P5" s="33">
        <v>177046</v>
      </c>
      <c r="Q5" s="33">
        <v>44796.13</v>
      </c>
      <c r="R5" s="33">
        <v>132249.87</v>
      </c>
      <c r="S5" s="33">
        <v>413571.35</v>
      </c>
      <c r="T5" s="33">
        <v>401607.64</v>
      </c>
      <c r="U5" s="33">
        <v>0</v>
      </c>
      <c r="V5" s="33">
        <v>-11963.71</v>
      </c>
      <c r="X5" s="4" t="s">
        <v>0</v>
      </c>
      <c r="Y5" s="10">
        <v>38</v>
      </c>
      <c r="Z5" s="10">
        <v>9372.1578947368416</v>
      </c>
      <c r="AA5" s="40">
        <v>14614880.959999999</v>
      </c>
      <c r="AB5" s="40">
        <v>13431394.709999999</v>
      </c>
      <c r="AC5" s="40">
        <v>0</v>
      </c>
      <c r="AD5" s="40">
        <v>-1183486.2499999998</v>
      </c>
      <c r="AE5" s="42">
        <v>-8.0978165558729276E-2</v>
      </c>
    </row>
    <row r="6" spans="1:31">
      <c r="A6" s="9" t="s">
        <v>1309</v>
      </c>
      <c r="B6" s="9" t="s">
        <v>91</v>
      </c>
      <c r="C6" s="9" t="s">
        <v>448</v>
      </c>
      <c r="D6" s="9" t="s">
        <v>1102</v>
      </c>
      <c r="E6" s="30">
        <v>11469</v>
      </c>
      <c r="F6" s="33">
        <v>185000</v>
      </c>
      <c r="G6" s="36">
        <v>38</v>
      </c>
      <c r="H6" s="33">
        <v>185000</v>
      </c>
      <c r="I6" s="33">
        <v>279221.59999999998</v>
      </c>
      <c r="J6" s="33">
        <v>10860</v>
      </c>
      <c r="K6" s="33">
        <v>0</v>
      </c>
      <c r="L6" s="33">
        <v>0</v>
      </c>
      <c r="M6" s="33">
        <v>15235.18</v>
      </c>
      <c r="N6" s="33">
        <v>0</v>
      </c>
      <c r="O6" s="33">
        <v>0</v>
      </c>
      <c r="P6" s="33">
        <v>195860</v>
      </c>
      <c r="Q6" s="33">
        <v>15235.18</v>
      </c>
      <c r="R6" s="33">
        <v>180624.82</v>
      </c>
      <c r="S6" s="33">
        <v>459846.42</v>
      </c>
      <c r="T6" s="33">
        <v>405446.1</v>
      </c>
      <c r="U6" s="33">
        <v>0</v>
      </c>
      <c r="V6" s="33">
        <v>-54400.32</v>
      </c>
      <c r="X6"/>
      <c r="Y6" s="10"/>
      <c r="Z6" s="10"/>
      <c r="AA6" s="40"/>
      <c r="AB6" s="40"/>
      <c r="AC6" s="40"/>
      <c r="AD6" s="40"/>
      <c r="AE6" s="42"/>
    </row>
    <row r="7" spans="1:31">
      <c r="A7" s="9" t="s">
        <v>7020</v>
      </c>
      <c r="B7" s="9" t="s">
        <v>91</v>
      </c>
      <c r="C7" s="9" t="s">
        <v>448</v>
      </c>
      <c r="D7" s="9" t="s">
        <v>7021</v>
      </c>
      <c r="E7" s="30">
        <v>4265</v>
      </c>
      <c r="F7" s="33">
        <v>185000</v>
      </c>
      <c r="G7" s="36">
        <v>38</v>
      </c>
      <c r="H7" s="33">
        <v>86333</v>
      </c>
      <c r="I7" s="33">
        <v>81694.600000000006</v>
      </c>
      <c r="J7" s="33">
        <v>14212.5</v>
      </c>
      <c r="K7" s="33">
        <v>0</v>
      </c>
      <c r="L7" s="33">
        <v>15635.99</v>
      </c>
      <c r="M7" s="33">
        <v>0</v>
      </c>
      <c r="N7" s="33">
        <v>3000</v>
      </c>
      <c r="O7" s="33">
        <v>0</v>
      </c>
      <c r="P7" s="33">
        <v>119181.49</v>
      </c>
      <c r="Q7" s="33">
        <v>0</v>
      </c>
      <c r="R7" s="33">
        <v>119181.49</v>
      </c>
      <c r="S7" s="33">
        <v>200876.09</v>
      </c>
      <c r="T7" s="33">
        <v>198227.35</v>
      </c>
      <c r="U7" s="33">
        <v>0</v>
      </c>
      <c r="V7" s="33">
        <v>-2648.74</v>
      </c>
      <c r="X7"/>
      <c r="Y7" s="10"/>
      <c r="Z7" s="10"/>
      <c r="AA7" s="40"/>
      <c r="AB7" s="40"/>
      <c r="AC7" s="40"/>
      <c r="AD7" s="40"/>
      <c r="AE7" s="42"/>
    </row>
    <row r="8" spans="1:31">
      <c r="A8" s="9" t="s">
        <v>1131</v>
      </c>
      <c r="B8" s="9" t="s">
        <v>91</v>
      </c>
      <c r="C8" s="9" t="s">
        <v>448</v>
      </c>
      <c r="D8" s="9" t="s">
        <v>1132</v>
      </c>
      <c r="E8" s="30">
        <v>11900</v>
      </c>
      <c r="F8" s="33">
        <v>185000</v>
      </c>
      <c r="G8" s="36">
        <v>38</v>
      </c>
      <c r="H8" s="33">
        <v>185000</v>
      </c>
      <c r="I8" s="33">
        <v>251701.09</v>
      </c>
      <c r="J8" s="33">
        <v>5480</v>
      </c>
      <c r="K8" s="33">
        <v>0</v>
      </c>
      <c r="L8" s="33">
        <v>20395.23</v>
      </c>
      <c r="M8" s="33">
        <v>0</v>
      </c>
      <c r="N8" s="33">
        <v>0</v>
      </c>
      <c r="O8" s="33">
        <v>0</v>
      </c>
      <c r="P8" s="33">
        <v>210875.23</v>
      </c>
      <c r="Q8" s="33">
        <v>0</v>
      </c>
      <c r="R8" s="33">
        <v>210875.23</v>
      </c>
      <c r="S8" s="33">
        <v>462576.32</v>
      </c>
      <c r="T8" s="33">
        <v>417289.71</v>
      </c>
      <c r="U8" s="33">
        <v>0</v>
      </c>
      <c r="V8" s="33">
        <v>-45286.61</v>
      </c>
      <c r="X8"/>
      <c r="Y8" s="10"/>
      <c r="Z8" s="10"/>
      <c r="AA8" s="40"/>
      <c r="AB8" s="40"/>
      <c r="AC8" s="40"/>
      <c r="AD8" s="40"/>
      <c r="AE8" s="42"/>
    </row>
    <row r="9" spans="1:31">
      <c r="A9" s="9" t="s">
        <v>905</v>
      </c>
      <c r="B9" s="9" t="s">
        <v>91</v>
      </c>
      <c r="C9" s="9" t="s">
        <v>448</v>
      </c>
      <c r="D9" s="9" t="s">
        <v>906</v>
      </c>
      <c r="E9" s="30">
        <v>11438</v>
      </c>
      <c r="F9" s="33">
        <v>185000</v>
      </c>
      <c r="G9" s="36">
        <v>38</v>
      </c>
      <c r="H9" s="33">
        <v>185000</v>
      </c>
      <c r="I9" s="33">
        <v>267472.15999999997</v>
      </c>
      <c r="J9" s="33">
        <v>8381</v>
      </c>
      <c r="K9" s="33">
        <v>0</v>
      </c>
      <c r="L9" s="33">
        <v>0</v>
      </c>
      <c r="M9" s="33">
        <v>7227.95</v>
      </c>
      <c r="N9" s="33">
        <v>0</v>
      </c>
      <c r="O9" s="33">
        <v>0</v>
      </c>
      <c r="P9" s="33">
        <v>193381</v>
      </c>
      <c r="Q9" s="33">
        <v>7227.95</v>
      </c>
      <c r="R9" s="33">
        <v>186153.05</v>
      </c>
      <c r="S9" s="33">
        <v>453625.21</v>
      </c>
      <c r="T9" s="33">
        <v>397617.91</v>
      </c>
      <c r="U9" s="33">
        <v>0</v>
      </c>
      <c r="V9" s="33">
        <v>-56007.3</v>
      </c>
      <c r="X9"/>
      <c r="Y9" s="10"/>
      <c r="Z9" s="10"/>
      <c r="AA9" s="40"/>
      <c r="AB9" s="40"/>
      <c r="AC9" s="40"/>
      <c r="AD9" s="40"/>
      <c r="AE9" s="42"/>
    </row>
    <row r="10" spans="1:31">
      <c r="A10" s="9" t="s">
        <v>865</v>
      </c>
      <c r="B10" s="9" t="s">
        <v>91</v>
      </c>
      <c r="C10" s="9" t="s">
        <v>448</v>
      </c>
      <c r="D10" s="9" t="s">
        <v>866</v>
      </c>
      <c r="E10" s="30">
        <v>10516</v>
      </c>
      <c r="F10" s="33">
        <v>185000</v>
      </c>
      <c r="G10" s="36">
        <v>38</v>
      </c>
      <c r="H10" s="33">
        <v>185000</v>
      </c>
      <c r="I10" s="33">
        <v>213862.14</v>
      </c>
      <c r="J10" s="33">
        <v>12170</v>
      </c>
      <c r="K10" s="33">
        <v>0</v>
      </c>
      <c r="L10" s="33">
        <v>25268.03</v>
      </c>
      <c r="M10" s="33">
        <v>0</v>
      </c>
      <c r="N10" s="33">
        <v>0</v>
      </c>
      <c r="O10" s="33">
        <v>0</v>
      </c>
      <c r="P10" s="33">
        <v>222438.03</v>
      </c>
      <c r="Q10" s="33">
        <v>0</v>
      </c>
      <c r="R10" s="33">
        <v>222438.03</v>
      </c>
      <c r="S10" s="33">
        <v>436300.17</v>
      </c>
      <c r="T10" s="33">
        <v>389909.92</v>
      </c>
      <c r="U10" s="33">
        <v>0</v>
      </c>
      <c r="V10" s="33">
        <v>-46390.25</v>
      </c>
      <c r="X10"/>
      <c r="Y10" s="10"/>
      <c r="Z10" s="10"/>
      <c r="AA10" s="40"/>
      <c r="AB10" s="40"/>
      <c r="AC10" s="40"/>
      <c r="AD10" s="40"/>
      <c r="AE10" s="42"/>
    </row>
    <row r="11" spans="1:31">
      <c r="A11" s="9" t="s">
        <v>819</v>
      </c>
      <c r="B11" s="9" t="s">
        <v>91</v>
      </c>
      <c r="C11" s="9" t="s">
        <v>448</v>
      </c>
      <c r="D11" s="9" t="s">
        <v>820</v>
      </c>
      <c r="E11" s="30">
        <v>10892</v>
      </c>
      <c r="F11" s="33">
        <v>185000</v>
      </c>
      <c r="G11" s="36">
        <v>38</v>
      </c>
      <c r="H11" s="33">
        <v>185000</v>
      </c>
      <c r="I11" s="33">
        <v>255649.22</v>
      </c>
      <c r="J11" s="33">
        <v>13600</v>
      </c>
      <c r="K11" s="33">
        <v>0</v>
      </c>
      <c r="L11" s="33">
        <v>0</v>
      </c>
      <c r="M11" s="33">
        <v>8498.01</v>
      </c>
      <c r="N11" s="33">
        <v>9000</v>
      </c>
      <c r="O11" s="33">
        <v>0</v>
      </c>
      <c r="P11" s="33">
        <v>207600</v>
      </c>
      <c r="Q11" s="33">
        <v>8498.01</v>
      </c>
      <c r="R11" s="33">
        <v>199101.99</v>
      </c>
      <c r="S11" s="33">
        <v>454751.21</v>
      </c>
      <c r="T11" s="33">
        <v>371433.46</v>
      </c>
      <c r="U11" s="33">
        <v>0</v>
      </c>
      <c r="V11" s="33">
        <v>-83317.75</v>
      </c>
      <c r="X11"/>
      <c r="Y11" s="10"/>
      <c r="Z11" s="10"/>
      <c r="AA11" s="40"/>
      <c r="AB11" s="40"/>
      <c r="AC11" s="40"/>
      <c r="AD11" s="40"/>
      <c r="AE11" s="42"/>
    </row>
    <row r="12" spans="1:31">
      <c r="A12" s="9" t="s">
        <v>1277</v>
      </c>
      <c r="B12" s="9" t="s">
        <v>91</v>
      </c>
      <c r="C12" s="9" t="s">
        <v>448</v>
      </c>
      <c r="D12" s="9" t="s">
        <v>822</v>
      </c>
      <c r="E12" s="30">
        <v>5854</v>
      </c>
      <c r="F12" s="33">
        <v>185000</v>
      </c>
      <c r="G12" s="36">
        <v>38</v>
      </c>
      <c r="H12" s="33">
        <v>86333</v>
      </c>
      <c r="I12" s="33">
        <v>121873.05</v>
      </c>
      <c r="J12" s="33">
        <v>2985</v>
      </c>
      <c r="K12" s="33">
        <v>0</v>
      </c>
      <c r="L12" s="33">
        <v>9045.15</v>
      </c>
      <c r="M12" s="33">
        <v>0</v>
      </c>
      <c r="N12" s="33">
        <v>0</v>
      </c>
      <c r="O12" s="33">
        <v>0</v>
      </c>
      <c r="P12" s="33">
        <v>98363.15</v>
      </c>
      <c r="Q12" s="33">
        <v>0</v>
      </c>
      <c r="R12" s="33">
        <v>98363.15</v>
      </c>
      <c r="S12" s="33">
        <v>220236.2</v>
      </c>
      <c r="T12" s="33">
        <v>168284.97</v>
      </c>
      <c r="U12" s="33">
        <v>0</v>
      </c>
      <c r="V12" s="33">
        <v>-51951.23</v>
      </c>
      <c r="X12"/>
      <c r="Y12" s="10"/>
      <c r="Z12" s="10"/>
      <c r="AA12" s="40"/>
      <c r="AB12" s="40"/>
      <c r="AC12" s="40"/>
      <c r="AD12" s="40"/>
      <c r="AE12" s="42"/>
    </row>
    <row r="13" spans="1:31">
      <c r="A13" s="9" t="s">
        <v>1337</v>
      </c>
      <c r="B13" s="9" t="s">
        <v>91</v>
      </c>
      <c r="C13" s="9" t="s">
        <v>448</v>
      </c>
      <c r="D13" s="9" t="s">
        <v>1338</v>
      </c>
      <c r="E13" s="30">
        <v>12067</v>
      </c>
      <c r="F13" s="33">
        <v>185000</v>
      </c>
      <c r="G13" s="36">
        <v>38</v>
      </c>
      <c r="H13" s="33">
        <v>185000</v>
      </c>
      <c r="I13" s="33">
        <v>275290.90999999997</v>
      </c>
      <c r="J13" s="33">
        <v>4209</v>
      </c>
      <c r="K13" s="33">
        <v>0</v>
      </c>
      <c r="L13" s="33">
        <v>3738.97</v>
      </c>
      <c r="M13" s="33">
        <v>0</v>
      </c>
      <c r="N13" s="33">
        <v>10000</v>
      </c>
      <c r="O13" s="33">
        <v>0</v>
      </c>
      <c r="P13" s="33">
        <v>202947.97</v>
      </c>
      <c r="Q13" s="33">
        <v>0</v>
      </c>
      <c r="R13" s="33">
        <v>202947.97</v>
      </c>
      <c r="S13" s="33">
        <v>478238.88</v>
      </c>
      <c r="T13" s="33">
        <v>488086.64</v>
      </c>
      <c r="U13" s="33">
        <v>0</v>
      </c>
      <c r="V13" s="33">
        <v>9847.76</v>
      </c>
      <c r="X13"/>
      <c r="Y13" s="10"/>
      <c r="Z13" s="10"/>
      <c r="AA13" s="40"/>
      <c r="AB13" s="40"/>
      <c r="AC13" s="40"/>
      <c r="AD13" s="40"/>
      <c r="AE13" s="42"/>
    </row>
    <row r="14" spans="1:31">
      <c r="A14" s="9" t="s">
        <v>839</v>
      </c>
      <c r="B14" s="9" t="s">
        <v>91</v>
      </c>
      <c r="C14" s="9" t="s">
        <v>448</v>
      </c>
      <c r="D14" s="9" t="s">
        <v>840</v>
      </c>
      <c r="E14" s="30">
        <v>12241</v>
      </c>
      <c r="F14" s="33">
        <v>185000</v>
      </c>
      <c r="G14" s="36">
        <v>38</v>
      </c>
      <c r="H14" s="33">
        <v>185000</v>
      </c>
      <c r="I14" s="33">
        <v>283401.71000000002</v>
      </c>
      <c r="J14" s="33">
        <v>12263</v>
      </c>
      <c r="K14" s="33">
        <v>0</v>
      </c>
      <c r="L14" s="33">
        <v>87.26</v>
      </c>
      <c r="M14" s="33">
        <v>0</v>
      </c>
      <c r="N14" s="33">
        <v>0</v>
      </c>
      <c r="O14" s="33">
        <v>0</v>
      </c>
      <c r="P14" s="33">
        <v>197350.26</v>
      </c>
      <c r="Q14" s="33">
        <v>0</v>
      </c>
      <c r="R14" s="33">
        <v>197350.26</v>
      </c>
      <c r="S14" s="33">
        <v>480751.97</v>
      </c>
      <c r="T14" s="33">
        <v>463929.64</v>
      </c>
      <c r="U14" s="33">
        <v>0</v>
      </c>
      <c r="V14" s="33">
        <v>-16822.330000000002</v>
      </c>
      <c r="X14"/>
      <c r="Y14" s="10"/>
      <c r="Z14" s="10"/>
      <c r="AA14" s="40"/>
      <c r="AB14" s="40"/>
      <c r="AC14" s="40"/>
      <c r="AD14" s="40"/>
      <c r="AE14" s="42"/>
    </row>
    <row r="15" spans="1:31">
      <c r="A15" s="9" t="s">
        <v>1018</v>
      </c>
      <c r="B15" s="9" t="s">
        <v>91</v>
      </c>
      <c r="C15" s="9" t="s">
        <v>448</v>
      </c>
      <c r="D15" s="9" t="s">
        <v>840</v>
      </c>
      <c r="E15" s="30">
        <v>10000</v>
      </c>
      <c r="F15" s="33">
        <v>185000</v>
      </c>
      <c r="G15" s="36">
        <v>38</v>
      </c>
      <c r="H15" s="33">
        <v>185000</v>
      </c>
      <c r="I15" s="33">
        <v>213693.23</v>
      </c>
      <c r="J15" s="33">
        <v>30307.94</v>
      </c>
      <c r="K15" s="33">
        <v>0</v>
      </c>
      <c r="L15" s="33">
        <v>20205</v>
      </c>
      <c r="M15" s="33">
        <v>0</v>
      </c>
      <c r="N15" s="33">
        <v>0</v>
      </c>
      <c r="O15" s="33">
        <v>0</v>
      </c>
      <c r="P15" s="33">
        <v>235512.94</v>
      </c>
      <c r="Q15" s="33">
        <v>0</v>
      </c>
      <c r="R15" s="33">
        <v>235512.94</v>
      </c>
      <c r="S15" s="33">
        <v>449206.17</v>
      </c>
      <c r="T15" s="33">
        <v>491682.29</v>
      </c>
      <c r="U15" s="33">
        <v>0</v>
      </c>
      <c r="V15" s="33">
        <v>42476.12</v>
      </c>
      <c r="X15"/>
      <c r="Y15" s="10"/>
      <c r="Z15" s="10"/>
      <c r="AA15" s="40"/>
      <c r="AB15" s="40"/>
      <c r="AC15" s="40"/>
      <c r="AD15" s="40"/>
      <c r="AE15" s="42"/>
    </row>
    <row r="16" spans="1:31">
      <c r="A16" s="9" t="s">
        <v>942</v>
      </c>
      <c r="B16" s="9" t="s">
        <v>91</v>
      </c>
      <c r="C16" s="9" t="s">
        <v>448</v>
      </c>
      <c r="D16" s="9" t="s">
        <v>822</v>
      </c>
      <c r="E16" s="30">
        <v>10973</v>
      </c>
      <c r="F16" s="33">
        <v>185000</v>
      </c>
      <c r="G16" s="36">
        <v>38</v>
      </c>
      <c r="H16" s="33">
        <v>185000</v>
      </c>
      <c r="I16" s="33">
        <v>250465.92000000001</v>
      </c>
      <c r="J16" s="33">
        <v>33004</v>
      </c>
      <c r="K16" s="33">
        <v>0</v>
      </c>
      <c r="L16" s="33">
        <v>1074.57</v>
      </c>
      <c r="M16" s="33">
        <v>0</v>
      </c>
      <c r="N16" s="33">
        <v>0</v>
      </c>
      <c r="O16" s="33">
        <v>0</v>
      </c>
      <c r="P16" s="33">
        <v>219078.57</v>
      </c>
      <c r="Q16" s="33">
        <v>0</v>
      </c>
      <c r="R16" s="33">
        <v>219078.57</v>
      </c>
      <c r="S16" s="33">
        <v>469544.49</v>
      </c>
      <c r="T16" s="33">
        <v>494098.5</v>
      </c>
      <c r="U16" s="33">
        <v>0</v>
      </c>
      <c r="V16" s="33">
        <v>24554.01</v>
      </c>
      <c r="X16"/>
      <c r="Y16" s="10"/>
      <c r="Z16" s="10"/>
      <c r="AA16" s="40"/>
      <c r="AB16" s="40"/>
      <c r="AC16" s="40"/>
      <c r="AD16" s="40"/>
      <c r="AE16" s="42"/>
    </row>
    <row r="17" spans="1:31">
      <c r="A17" s="9" t="s">
        <v>821</v>
      </c>
      <c r="B17" s="9" t="s">
        <v>91</v>
      </c>
      <c r="C17" s="9" t="s">
        <v>448</v>
      </c>
      <c r="D17" s="9" t="s">
        <v>822</v>
      </c>
      <c r="E17" s="30">
        <v>9417</v>
      </c>
      <c r="F17" s="33">
        <v>185000</v>
      </c>
      <c r="G17" s="36">
        <v>38</v>
      </c>
      <c r="H17" s="33">
        <v>185000</v>
      </c>
      <c r="I17" s="33">
        <v>204696.32000000001</v>
      </c>
      <c r="J17" s="33">
        <v>8631</v>
      </c>
      <c r="K17" s="33">
        <v>0</v>
      </c>
      <c r="L17" s="33">
        <v>9140.56</v>
      </c>
      <c r="M17" s="33">
        <v>0</v>
      </c>
      <c r="N17" s="33">
        <v>0</v>
      </c>
      <c r="O17" s="33">
        <v>0</v>
      </c>
      <c r="P17" s="33">
        <v>202771.56</v>
      </c>
      <c r="Q17" s="33">
        <v>0</v>
      </c>
      <c r="R17" s="33">
        <v>202771.56</v>
      </c>
      <c r="S17" s="33">
        <v>407467.88</v>
      </c>
      <c r="T17" s="33">
        <v>306175.07</v>
      </c>
      <c r="U17" s="33">
        <v>0</v>
      </c>
      <c r="V17" s="33">
        <v>-101292.81</v>
      </c>
      <c r="X17"/>
      <c r="Y17" s="10"/>
      <c r="Z17" s="10"/>
      <c r="AA17" s="40"/>
      <c r="AB17" s="40"/>
      <c r="AC17" s="40"/>
      <c r="AD17" s="40"/>
      <c r="AE17" s="42"/>
    </row>
    <row r="18" spans="1:31">
      <c r="A18" s="9" t="s">
        <v>1057</v>
      </c>
      <c r="B18" s="9" t="s">
        <v>91</v>
      </c>
      <c r="C18" s="9" t="s">
        <v>448</v>
      </c>
      <c r="D18" s="9" t="s">
        <v>1058</v>
      </c>
      <c r="E18" s="30">
        <v>10726</v>
      </c>
      <c r="F18" s="33">
        <v>185000</v>
      </c>
      <c r="G18" s="36">
        <v>38</v>
      </c>
      <c r="H18" s="33">
        <v>185000</v>
      </c>
      <c r="I18" s="33">
        <v>249337.75</v>
      </c>
      <c r="J18" s="33">
        <v>12103.3</v>
      </c>
      <c r="K18" s="33">
        <v>0</v>
      </c>
      <c r="L18" s="33">
        <v>0</v>
      </c>
      <c r="M18" s="33">
        <v>815.34</v>
      </c>
      <c r="N18" s="33">
        <v>0</v>
      </c>
      <c r="O18" s="33">
        <v>0</v>
      </c>
      <c r="P18" s="33">
        <v>197103.3</v>
      </c>
      <c r="Q18" s="33">
        <v>815.34</v>
      </c>
      <c r="R18" s="33">
        <v>196287.96</v>
      </c>
      <c r="S18" s="33">
        <v>445625.71</v>
      </c>
      <c r="T18" s="33">
        <v>414355.71</v>
      </c>
      <c r="U18" s="33">
        <v>0</v>
      </c>
      <c r="V18" s="33">
        <v>-31270</v>
      </c>
      <c r="X18"/>
      <c r="Y18" s="10"/>
      <c r="Z18" s="10"/>
      <c r="AA18" s="40"/>
      <c r="AB18" s="40"/>
      <c r="AC18" s="40"/>
      <c r="AD18" s="40"/>
      <c r="AE18" s="42"/>
    </row>
    <row r="19" spans="1:31">
      <c r="A19" s="9" t="s">
        <v>916</v>
      </c>
      <c r="B19" s="9" t="s">
        <v>91</v>
      </c>
      <c r="C19" s="9" t="s">
        <v>448</v>
      </c>
      <c r="D19" s="9" t="s">
        <v>753</v>
      </c>
      <c r="E19" s="30">
        <v>10486</v>
      </c>
      <c r="F19" s="33">
        <v>185000</v>
      </c>
      <c r="G19" s="36">
        <v>38</v>
      </c>
      <c r="H19" s="33">
        <v>185000</v>
      </c>
      <c r="I19" s="33">
        <v>243892.13</v>
      </c>
      <c r="J19" s="33">
        <v>11490</v>
      </c>
      <c r="K19" s="33">
        <v>0</v>
      </c>
      <c r="L19" s="33">
        <v>874</v>
      </c>
      <c r="M19" s="33">
        <v>0</v>
      </c>
      <c r="N19" s="33">
        <v>0</v>
      </c>
      <c r="O19" s="33">
        <v>0</v>
      </c>
      <c r="P19" s="33">
        <v>197364</v>
      </c>
      <c r="Q19" s="33">
        <v>0</v>
      </c>
      <c r="R19" s="33">
        <v>197364</v>
      </c>
      <c r="S19" s="33">
        <v>441256.13</v>
      </c>
      <c r="T19" s="33">
        <v>370768.16</v>
      </c>
      <c r="U19" s="33">
        <v>0</v>
      </c>
      <c r="V19" s="33">
        <v>-70487.97</v>
      </c>
      <c r="X19"/>
      <c r="Y19" s="10"/>
      <c r="Z19" s="10"/>
      <c r="AA19" s="40"/>
      <c r="AB19" s="40"/>
      <c r="AC19" s="40"/>
      <c r="AD19" s="40"/>
      <c r="AE19" s="42"/>
    </row>
    <row r="20" spans="1:31">
      <c r="A20" s="9" t="s">
        <v>826</v>
      </c>
      <c r="B20" s="9" t="s">
        <v>91</v>
      </c>
      <c r="C20" s="9" t="s">
        <v>448</v>
      </c>
      <c r="D20" s="9" t="s">
        <v>754</v>
      </c>
      <c r="E20" s="30">
        <v>9565</v>
      </c>
      <c r="F20" s="33">
        <v>185000</v>
      </c>
      <c r="G20" s="36">
        <v>38</v>
      </c>
      <c r="H20" s="33">
        <v>185000</v>
      </c>
      <c r="I20" s="33">
        <v>218913.47</v>
      </c>
      <c r="J20" s="33">
        <v>19574</v>
      </c>
      <c r="K20" s="33">
        <v>0</v>
      </c>
      <c r="L20" s="33">
        <v>1907.36</v>
      </c>
      <c r="M20" s="33">
        <v>0</v>
      </c>
      <c r="N20" s="33">
        <v>10000</v>
      </c>
      <c r="O20" s="33">
        <v>0</v>
      </c>
      <c r="P20" s="33">
        <v>216481.36</v>
      </c>
      <c r="Q20" s="33">
        <v>0</v>
      </c>
      <c r="R20" s="33">
        <v>216481.36</v>
      </c>
      <c r="S20" s="33">
        <v>435394.83</v>
      </c>
      <c r="T20" s="33">
        <v>339954</v>
      </c>
      <c r="U20" s="33">
        <v>0</v>
      </c>
      <c r="V20" s="33">
        <v>-95440.83</v>
      </c>
      <c r="X20"/>
      <c r="Y20" s="10"/>
      <c r="Z20" s="10"/>
      <c r="AA20" s="40"/>
      <c r="AB20" s="40"/>
      <c r="AC20" s="40"/>
      <c r="AD20" s="40"/>
      <c r="AE20" s="42"/>
    </row>
    <row r="21" spans="1:31">
      <c r="A21" s="9" t="s">
        <v>759</v>
      </c>
      <c r="B21" s="9" t="s">
        <v>91</v>
      </c>
      <c r="C21" s="9" t="s">
        <v>448</v>
      </c>
      <c r="D21" s="9" t="s">
        <v>754</v>
      </c>
      <c r="E21" s="30">
        <v>12685</v>
      </c>
      <c r="F21" s="33">
        <v>185000</v>
      </c>
      <c r="G21" s="36">
        <v>38</v>
      </c>
      <c r="H21" s="33">
        <v>185000</v>
      </c>
      <c r="I21" s="33">
        <v>281616.78000000003</v>
      </c>
      <c r="J21" s="33">
        <v>10484</v>
      </c>
      <c r="K21" s="33">
        <v>0</v>
      </c>
      <c r="L21" s="33">
        <v>11068.25</v>
      </c>
      <c r="M21" s="33">
        <v>0</v>
      </c>
      <c r="N21" s="33">
        <v>0</v>
      </c>
      <c r="O21" s="33">
        <v>0</v>
      </c>
      <c r="P21" s="33">
        <v>206552.25</v>
      </c>
      <c r="Q21" s="33">
        <v>0</v>
      </c>
      <c r="R21" s="33">
        <v>206552.25</v>
      </c>
      <c r="S21" s="33">
        <v>488169.03</v>
      </c>
      <c r="T21" s="33">
        <v>518859.35</v>
      </c>
      <c r="U21" s="33">
        <v>0</v>
      </c>
      <c r="V21" s="33">
        <v>30690.32</v>
      </c>
      <c r="X21"/>
      <c r="Y21" s="10"/>
      <c r="Z21" s="10"/>
      <c r="AA21" s="40"/>
      <c r="AB21" s="40"/>
      <c r="AC21" s="40"/>
      <c r="AD21" s="40"/>
      <c r="AE21" s="42"/>
    </row>
    <row r="22" spans="1:31">
      <c r="A22" s="9" t="s">
        <v>869</v>
      </c>
      <c r="B22" s="9" t="s">
        <v>91</v>
      </c>
      <c r="C22" s="9" t="s">
        <v>448</v>
      </c>
      <c r="D22" s="9" t="s">
        <v>654</v>
      </c>
      <c r="E22" s="30">
        <v>11728</v>
      </c>
      <c r="F22" s="33">
        <v>185000</v>
      </c>
      <c r="G22" s="36">
        <v>38</v>
      </c>
      <c r="H22" s="33">
        <v>185000</v>
      </c>
      <c r="I22" s="33">
        <v>276439.53000000003</v>
      </c>
      <c r="J22" s="33">
        <v>14683.5</v>
      </c>
      <c r="K22" s="33">
        <v>0</v>
      </c>
      <c r="L22" s="33">
        <v>0</v>
      </c>
      <c r="M22" s="33">
        <v>5612.72</v>
      </c>
      <c r="N22" s="33">
        <v>0</v>
      </c>
      <c r="O22" s="33">
        <v>0</v>
      </c>
      <c r="P22" s="33">
        <v>199683.5</v>
      </c>
      <c r="Q22" s="33">
        <v>5612.72</v>
      </c>
      <c r="R22" s="33">
        <v>194070.78</v>
      </c>
      <c r="S22" s="33">
        <v>470510.31</v>
      </c>
      <c r="T22" s="33">
        <v>427407.21</v>
      </c>
      <c r="U22" s="33">
        <v>0</v>
      </c>
      <c r="V22" s="33">
        <v>-43103.1</v>
      </c>
      <c r="X22"/>
      <c r="Y22" s="10"/>
      <c r="Z22" s="10"/>
      <c r="AA22" s="40"/>
      <c r="AB22" s="40"/>
      <c r="AC22" s="40"/>
      <c r="AD22" s="40"/>
      <c r="AE22" s="42"/>
    </row>
    <row r="23" spans="1:31">
      <c r="A23" s="9" t="s">
        <v>653</v>
      </c>
      <c r="B23" s="9" t="s">
        <v>91</v>
      </c>
      <c r="C23" s="9" t="s">
        <v>448</v>
      </c>
      <c r="D23" s="9" t="s">
        <v>654</v>
      </c>
      <c r="E23" s="30">
        <v>11813</v>
      </c>
      <c r="F23" s="33">
        <v>185000</v>
      </c>
      <c r="G23" s="36">
        <v>38</v>
      </c>
      <c r="H23" s="33">
        <v>185000</v>
      </c>
      <c r="I23" s="33">
        <v>268608.84999999998</v>
      </c>
      <c r="J23" s="33">
        <v>16678</v>
      </c>
      <c r="K23" s="33">
        <v>0</v>
      </c>
      <c r="L23" s="33">
        <v>2008.84</v>
      </c>
      <c r="M23" s="33">
        <v>0</v>
      </c>
      <c r="N23" s="33">
        <v>0</v>
      </c>
      <c r="O23" s="33">
        <v>0</v>
      </c>
      <c r="P23" s="33">
        <v>203686.84</v>
      </c>
      <c r="Q23" s="33">
        <v>0</v>
      </c>
      <c r="R23" s="33">
        <v>203686.84</v>
      </c>
      <c r="S23" s="33">
        <v>472295.69</v>
      </c>
      <c r="T23" s="33">
        <v>449906.13</v>
      </c>
      <c r="U23" s="33">
        <v>0</v>
      </c>
      <c r="V23" s="33">
        <v>-22389.56</v>
      </c>
      <c r="X23"/>
      <c r="Y23" s="10"/>
      <c r="Z23" s="10"/>
      <c r="AA23" s="40"/>
      <c r="AB23" s="40"/>
      <c r="AC23" s="40"/>
      <c r="AD23" s="40"/>
      <c r="AE23" s="42"/>
    </row>
    <row r="24" spans="1:31">
      <c r="A24" s="9" t="s">
        <v>567</v>
      </c>
      <c r="B24" s="9" t="s">
        <v>91</v>
      </c>
      <c r="C24" s="9" t="s">
        <v>448</v>
      </c>
      <c r="D24" s="9" t="s">
        <v>566</v>
      </c>
      <c r="E24" s="30">
        <v>5538</v>
      </c>
      <c r="F24" s="33">
        <v>185000</v>
      </c>
      <c r="G24" s="36">
        <v>38</v>
      </c>
      <c r="H24" s="33">
        <v>117167</v>
      </c>
      <c r="I24" s="33">
        <v>151903.37</v>
      </c>
      <c r="J24" s="33">
        <v>0</v>
      </c>
      <c r="K24" s="33">
        <v>0</v>
      </c>
      <c r="L24" s="33">
        <v>0</v>
      </c>
      <c r="M24" s="33">
        <v>21642.26</v>
      </c>
      <c r="N24" s="33">
        <v>0</v>
      </c>
      <c r="O24" s="33">
        <v>0</v>
      </c>
      <c r="P24" s="33">
        <v>117167</v>
      </c>
      <c r="Q24" s="33">
        <v>21642.26</v>
      </c>
      <c r="R24" s="33">
        <v>95524.74</v>
      </c>
      <c r="S24" s="33">
        <v>247428.11</v>
      </c>
      <c r="T24" s="33">
        <v>209541.26</v>
      </c>
      <c r="U24" s="33">
        <v>0</v>
      </c>
      <c r="V24" s="33">
        <v>-37886.85</v>
      </c>
      <c r="X24"/>
      <c r="Y24" s="10"/>
      <c r="Z24" s="10"/>
      <c r="AA24" s="40"/>
      <c r="AB24" s="40"/>
      <c r="AC24" s="40"/>
      <c r="AD24" s="40"/>
      <c r="AE24" s="42"/>
    </row>
    <row r="25" spans="1:31">
      <c r="A25" s="9" t="s">
        <v>720</v>
      </c>
      <c r="B25" s="9" t="s">
        <v>91</v>
      </c>
      <c r="C25" s="9" t="s">
        <v>448</v>
      </c>
      <c r="D25" s="9" t="s">
        <v>566</v>
      </c>
      <c r="E25" s="30">
        <v>9785</v>
      </c>
      <c r="F25" s="33">
        <v>185000</v>
      </c>
      <c r="G25" s="36">
        <v>38</v>
      </c>
      <c r="H25" s="33">
        <v>185000</v>
      </c>
      <c r="I25" s="33">
        <v>229694.59</v>
      </c>
      <c r="J25" s="33">
        <v>46418</v>
      </c>
      <c r="K25" s="33">
        <v>0</v>
      </c>
      <c r="L25" s="33">
        <v>0</v>
      </c>
      <c r="M25" s="33">
        <v>8389.56</v>
      </c>
      <c r="N25" s="33">
        <v>0</v>
      </c>
      <c r="O25" s="33">
        <v>0</v>
      </c>
      <c r="P25" s="33">
        <v>231418</v>
      </c>
      <c r="Q25" s="33">
        <v>8389.56</v>
      </c>
      <c r="R25" s="33">
        <v>223028.44</v>
      </c>
      <c r="S25" s="33">
        <v>452723.03</v>
      </c>
      <c r="T25" s="33">
        <v>434797.97</v>
      </c>
      <c r="U25" s="33">
        <v>0</v>
      </c>
      <c r="V25" s="33">
        <v>-17925.060000000001</v>
      </c>
      <c r="X25"/>
      <c r="Y25" s="10"/>
      <c r="Z25" s="10"/>
      <c r="AA25" s="40"/>
      <c r="AB25" s="40"/>
      <c r="AC25" s="40"/>
      <c r="AD25" s="40"/>
      <c r="AE25" s="42"/>
    </row>
    <row r="26" spans="1:31">
      <c r="A26" s="9" t="s">
        <v>708</v>
      </c>
      <c r="B26" s="9" t="s">
        <v>91</v>
      </c>
      <c r="C26" s="9" t="s">
        <v>448</v>
      </c>
      <c r="D26" s="9" t="s">
        <v>521</v>
      </c>
      <c r="E26" s="30">
        <v>10380</v>
      </c>
      <c r="F26" s="33">
        <v>185000</v>
      </c>
      <c r="G26" s="36">
        <v>38</v>
      </c>
      <c r="H26" s="33">
        <v>185000</v>
      </c>
      <c r="I26" s="33">
        <v>234814.84</v>
      </c>
      <c r="J26" s="33">
        <v>5693</v>
      </c>
      <c r="K26" s="33">
        <v>0</v>
      </c>
      <c r="L26" s="33">
        <v>1201.9000000000001</v>
      </c>
      <c r="M26" s="33">
        <v>0</v>
      </c>
      <c r="N26" s="33">
        <v>0</v>
      </c>
      <c r="O26" s="33">
        <v>0</v>
      </c>
      <c r="P26" s="33">
        <v>191894.9</v>
      </c>
      <c r="Q26" s="33">
        <v>0</v>
      </c>
      <c r="R26" s="33">
        <v>191894.9</v>
      </c>
      <c r="S26" s="33">
        <v>426709.74</v>
      </c>
      <c r="T26" s="33">
        <v>381094.74</v>
      </c>
      <c r="U26" s="33">
        <v>0</v>
      </c>
      <c r="V26" s="33">
        <v>-45615</v>
      </c>
      <c r="X26"/>
      <c r="Y26" s="10"/>
      <c r="Z26" s="10"/>
      <c r="AA26" s="40"/>
      <c r="AB26" s="40"/>
      <c r="AC26" s="40"/>
      <c r="AD26" s="40"/>
      <c r="AE26" s="42"/>
    </row>
    <row r="27" spans="1:31">
      <c r="A27" s="9" t="s">
        <v>520</v>
      </c>
      <c r="B27" s="9" t="s">
        <v>91</v>
      </c>
      <c r="C27" s="9" t="s">
        <v>448</v>
      </c>
      <c r="D27" s="9" t="s">
        <v>521</v>
      </c>
      <c r="E27" s="30">
        <v>7042</v>
      </c>
      <c r="F27" s="33">
        <v>185000</v>
      </c>
      <c r="G27" s="36">
        <v>38</v>
      </c>
      <c r="H27" s="33">
        <v>129500</v>
      </c>
      <c r="I27" s="33">
        <v>157935.87</v>
      </c>
      <c r="J27" s="33">
        <v>9993</v>
      </c>
      <c r="K27" s="33">
        <v>0</v>
      </c>
      <c r="L27" s="33">
        <v>6082</v>
      </c>
      <c r="M27" s="33">
        <v>0</v>
      </c>
      <c r="N27" s="33">
        <v>0</v>
      </c>
      <c r="O27" s="33">
        <v>0</v>
      </c>
      <c r="P27" s="33">
        <v>145575</v>
      </c>
      <c r="Q27" s="33">
        <v>0</v>
      </c>
      <c r="R27" s="33">
        <v>145575</v>
      </c>
      <c r="S27" s="33">
        <v>303510.87</v>
      </c>
      <c r="T27" s="33">
        <v>277428.44</v>
      </c>
      <c r="U27" s="33">
        <v>0</v>
      </c>
      <c r="V27" s="33">
        <v>-26082.43</v>
      </c>
      <c r="X27"/>
      <c r="Y27" s="10"/>
      <c r="Z27" s="10"/>
      <c r="AA27" s="40"/>
      <c r="AB27" s="40"/>
      <c r="AC27" s="40"/>
      <c r="AD27" s="40"/>
      <c r="AE27" s="42"/>
    </row>
    <row r="28" spans="1:31">
      <c r="A28" s="9" t="s">
        <v>472</v>
      </c>
      <c r="B28" s="9" t="s">
        <v>91</v>
      </c>
      <c r="C28" s="9" t="s">
        <v>448</v>
      </c>
      <c r="D28" s="9" t="s">
        <v>512</v>
      </c>
      <c r="E28" s="30">
        <v>10944</v>
      </c>
      <c r="F28" s="33">
        <v>185000</v>
      </c>
      <c r="G28" s="36">
        <v>38</v>
      </c>
      <c r="H28" s="33">
        <v>185000</v>
      </c>
      <c r="I28" s="33">
        <v>249698.58</v>
      </c>
      <c r="J28" s="33">
        <v>37758</v>
      </c>
      <c r="K28" s="33">
        <v>0</v>
      </c>
      <c r="L28" s="33">
        <v>3871</v>
      </c>
      <c r="M28" s="33">
        <v>0</v>
      </c>
      <c r="N28" s="33">
        <v>0</v>
      </c>
      <c r="O28" s="33">
        <v>0</v>
      </c>
      <c r="P28" s="33">
        <v>226629</v>
      </c>
      <c r="Q28" s="33">
        <v>0</v>
      </c>
      <c r="R28" s="33">
        <v>226629</v>
      </c>
      <c r="S28" s="33">
        <v>476327.58</v>
      </c>
      <c r="T28" s="33">
        <v>471068.6</v>
      </c>
      <c r="U28" s="33">
        <v>0</v>
      </c>
      <c r="V28" s="33">
        <v>-5258.98</v>
      </c>
      <c r="X28"/>
      <c r="Y28" s="10"/>
      <c r="Z28" s="10"/>
      <c r="AA28" s="40"/>
      <c r="AB28" s="40"/>
      <c r="AC28" s="40"/>
      <c r="AD28" s="40"/>
      <c r="AE28" s="42"/>
    </row>
    <row r="29" spans="1:31">
      <c r="A29" s="9" t="s">
        <v>995</v>
      </c>
      <c r="B29" s="9" t="s">
        <v>91</v>
      </c>
      <c r="C29" s="9" t="s">
        <v>448</v>
      </c>
      <c r="D29" s="9" t="s">
        <v>559</v>
      </c>
      <c r="E29" s="30">
        <v>8420</v>
      </c>
      <c r="F29" s="33">
        <v>185000</v>
      </c>
      <c r="G29" s="36">
        <v>38</v>
      </c>
      <c r="H29" s="33">
        <v>185000</v>
      </c>
      <c r="I29" s="33">
        <v>195522.21</v>
      </c>
      <c r="J29" s="33">
        <v>8970</v>
      </c>
      <c r="K29" s="33">
        <v>0</v>
      </c>
      <c r="L29" s="33">
        <v>0</v>
      </c>
      <c r="M29" s="33">
        <v>5149.47</v>
      </c>
      <c r="N29" s="33">
        <v>0</v>
      </c>
      <c r="O29" s="33">
        <v>0</v>
      </c>
      <c r="P29" s="33">
        <v>193970</v>
      </c>
      <c r="Q29" s="33">
        <v>5149.47</v>
      </c>
      <c r="R29" s="33">
        <v>188820.53</v>
      </c>
      <c r="S29" s="33">
        <v>384342.74</v>
      </c>
      <c r="T29" s="33">
        <v>300689.84999999998</v>
      </c>
      <c r="U29" s="33">
        <v>0</v>
      </c>
      <c r="V29" s="33">
        <v>-83652.89</v>
      </c>
      <c r="X29"/>
      <c r="Y29" s="10"/>
      <c r="Z29" s="10"/>
      <c r="AA29" s="40"/>
      <c r="AB29" s="40"/>
      <c r="AC29" s="40"/>
      <c r="AD29" s="40"/>
      <c r="AE29" s="42"/>
    </row>
    <row r="30" spans="1:31">
      <c r="A30" s="9" t="s">
        <v>425</v>
      </c>
      <c r="B30" s="9" t="s">
        <v>91</v>
      </c>
      <c r="C30" s="9" t="s">
        <v>448</v>
      </c>
      <c r="D30" s="9" t="s">
        <v>471</v>
      </c>
      <c r="E30" s="30">
        <v>11608</v>
      </c>
      <c r="F30" s="33">
        <v>185000</v>
      </c>
      <c r="G30" s="36">
        <v>38</v>
      </c>
      <c r="H30" s="33">
        <v>185000</v>
      </c>
      <c r="I30" s="33">
        <v>251921.21</v>
      </c>
      <c r="J30" s="33">
        <v>10244</v>
      </c>
      <c r="K30" s="33">
        <v>0</v>
      </c>
      <c r="L30" s="33">
        <v>19828.53</v>
      </c>
      <c r="M30" s="33">
        <v>0</v>
      </c>
      <c r="N30" s="33">
        <v>0</v>
      </c>
      <c r="O30" s="33">
        <v>0</v>
      </c>
      <c r="P30" s="33">
        <v>215072.53</v>
      </c>
      <c r="Q30" s="33">
        <v>0</v>
      </c>
      <c r="R30" s="33">
        <v>215072.53</v>
      </c>
      <c r="S30" s="33">
        <v>466993.74</v>
      </c>
      <c r="T30" s="33">
        <v>420877.29</v>
      </c>
      <c r="U30" s="33">
        <v>0</v>
      </c>
      <c r="V30" s="33">
        <v>-46116.45</v>
      </c>
      <c r="X30"/>
      <c r="Y30" s="10"/>
      <c r="Z30" s="10"/>
      <c r="AA30" s="40"/>
      <c r="AB30" s="40"/>
      <c r="AC30" s="40"/>
      <c r="AD30" s="40"/>
      <c r="AE30" s="42"/>
    </row>
    <row r="31" spans="1:31">
      <c r="A31" s="9" t="s">
        <v>1219</v>
      </c>
      <c r="B31" s="9" t="s">
        <v>113</v>
      </c>
      <c r="C31" s="9" t="s">
        <v>158</v>
      </c>
      <c r="D31" s="9" t="s">
        <v>924</v>
      </c>
      <c r="E31" s="30">
        <v>1351</v>
      </c>
      <c r="F31" s="33">
        <v>200000</v>
      </c>
      <c r="G31" s="36">
        <v>35</v>
      </c>
      <c r="H31" s="33">
        <v>86670</v>
      </c>
      <c r="I31" s="33">
        <v>15593.3</v>
      </c>
      <c r="J31" s="33">
        <v>0</v>
      </c>
      <c r="K31" s="33">
        <v>0</v>
      </c>
      <c r="L31" s="33">
        <v>15620.36</v>
      </c>
      <c r="M31" s="33">
        <v>0</v>
      </c>
      <c r="N31" s="33">
        <v>0</v>
      </c>
      <c r="O31" s="33">
        <v>0</v>
      </c>
      <c r="P31" s="33">
        <v>102290.36</v>
      </c>
      <c r="Q31" s="33">
        <v>0</v>
      </c>
      <c r="R31" s="33">
        <v>102290.36</v>
      </c>
      <c r="S31" s="33">
        <v>117883.66</v>
      </c>
      <c r="T31" s="33">
        <v>114200</v>
      </c>
      <c r="U31" s="33">
        <v>0</v>
      </c>
      <c r="V31" s="33">
        <v>-3683.66</v>
      </c>
      <c r="X31"/>
      <c r="Y31" s="10"/>
      <c r="Z31" s="10"/>
      <c r="AA31" s="40"/>
      <c r="AB31" s="40"/>
      <c r="AC31" s="40"/>
      <c r="AD31" s="40"/>
      <c r="AE31" s="42"/>
    </row>
    <row r="32" spans="1:31">
      <c r="A32" s="9" t="s">
        <v>264</v>
      </c>
      <c r="B32" s="9" t="s">
        <v>91</v>
      </c>
      <c r="C32" s="9" t="s">
        <v>14</v>
      </c>
      <c r="D32" s="9" t="s">
        <v>265</v>
      </c>
      <c r="E32" s="30">
        <v>11625</v>
      </c>
      <c r="F32" s="33">
        <v>150000</v>
      </c>
      <c r="G32" s="36">
        <v>36</v>
      </c>
      <c r="H32" s="33">
        <v>150000</v>
      </c>
      <c r="I32" s="33">
        <v>284916.17</v>
      </c>
      <c r="J32" s="33">
        <v>2897</v>
      </c>
      <c r="K32" s="33">
        <v>0</v>
      </c>
      <c r="L32" s="33">
        <v>0</v>
      </c>
      <c r="M32" s="33">
        <v>17377.54</v>
      </c>
      <c r="N32" s="33">
        <v>0</v>
      </c>
      <c r="O32" s="33">
        <v>0</v>
      </c>
      <c r="P32" s="33">
        <v>152897</v>
      </c>
      <c r="Q32" s="33">
        <v>17377.54</v>
      </c>
      <c r="R32" s="33">
        <v>135519.46</v>
      </c>
      <c r="S32" s="33">
        <v>420435.63</v>
      </c>
      <c r="T32" s="33">
        <v>404750.57</v>
      </c>
      <c r="U32" s="33">
        <v>0</v>
      </c>
      <c r="V32" s="33">
        <v>-15685.06</v>
      </c>
      <c r="X32"/>
      <c r="Y32" s="10"/>
      <c r="Z32" s="10"/>
      <c r="AA32" s="40"/>
      <c r="AB32" s="40"/>
      <c r="AC32" s="40"/>
      <c r="AD32" s="40"/>
      <c r="AE32" s="42"/>
    </row>
    <row r="33" spans="1:31">
      <c r="A33" s="116" t="s">
        <v>658</v>
      </c>
      <c r="B33" s="116" t="s">
        <v>91</v>
      </c>
      <c r="C33" s="116" t="s">
        <v>14</v>
      </c>
      <c r="D33" s="116" t="s">
        <v>265</v>
      </c>
      <c r="E33" s="117">
        <v>10556</v>
      </c>
      <c r="F33" s="118">
        <v>150000</v>
      </c>
      <c r="G33" s="119">
        <v>36</v>
      </c>
      <c r="H33" s="118">
        <v>150000</v>
      </c>
      <c r="I33" s="118">
        <v>222173.96</v>
      </c>
      <c r="J33" s="118">
        <v>4369</v>
      </c>
      <c r="K33" s="118">
        <v>0</v>
      </c>
      <c r="L33" s="118">
        <v>18697.099999999999</v>
      </c>
      <c r="M33" s="118">
        <v>0</v>
      </c>
      <c r="N33" s="118">
        <v>0</v>
      </c>
      <c r="O33" s="118">
        <v>0</v>
      </c>
      <c r="P33" s="118">
        <v>173066.1</v>
      </c>
      <c r="Q33" s="118">
        <v>0</v>
      </c>
      <c r="R33" s="118">
        <v>173066.1</v>
      </c>
      <c r="S33" s="118">
        <v>395240.06</v>
      </c>
      <c r="T33" s="118">
        <v>359526.81</v>
      </c>
      <c r="U33" s="118">
        <v>0</v>
      </c>
      <c r="V33" s="118">
        <v>-35713.25</v>
      </c>
      <c r="X33"/>
      <c r="Y33" s="10"/>
      <c r="Z33" s="10"/>
      <c r="AA33" s="40"/>
      <c r="AB33" s="40"/>
      <c r="AC33" s="40"/>
      <c r="AD33" s="40"/>
      <c r="AE33" s="42"/>
    </row>
    <row r="34" spans="1:31">
      <c r="A34" s="116" t="s">
        <v>804</v>
      </c>
      <c r="B34" s="116" t="s">
        <v>91</v>
      </c>
      <c r="C34" s="116" t="s">
        <v>14</v>
      </c>
      <c r="D34" s="116" t="s">
        <v>805</v>
      </c>
      <c r="E34" s="117">
        <v>11283</v>
      </c>
      <c r="F34" s="118">
        <v>150000</v>
      </c>
      <c r="G34" s="119">
        <v>36</v>
      </c>
      <c r="H34" s="118">
        <v>150000</v>
      </c>
      <c r="I34" s="118">
        <v>259069.84</v>
      </c>
      <c r="J34" s="118">
        <v>0</v>
      </c>
      <c r="K34" s="118">
        <v>0</v>
      </c>
      <c r="L34" s="118">
        <v>0</v>
      </c>
      <c r="M34" s="118">
        <v>629.26</v>
      </c>
      <c r="N34" s="118">
        <v>0</v>
      </c>
      <c r="O34" s="118">
        <v>0</v>
      </c>
      <c r="P34" s="118">
        <v>150000</v>
      </c>
      <c r="Q34" s="118">
        <v>629.26</v>
      </c>
      <c r="R34" s="118">
        <v>149370.74</v>
      </c>
      <c r="S34" s="118">
        <v>408440.58</v>
      </c>
      <c r="T34" s="118">
        <v>373557.2</v>
      </c>
      <c r="U34" s="118">
        <v>0</v>
      </c>
      <c r="V34" s="118">
        <v>-34883.379999999997</v>
      </c>
      <c r="X34"/>
      <c r="Y34" s="10"/>
      <c r="Z34" s="10"/>
      <c r="AA34" s="40"/>
      <c r="AB34" s="40"/>
      <c r="AC34" s="40"/>
      <c r="AD34" s="40"/>
      <c r="AE34" s="42"/>
    </row>
    <row r="35" spans="1:31">
      <c r="A35" s="9" t="s">
        <v>332</v>
      </c>
      <c r="B35" s="9" t="s">
        <v>91</v>
      </c>
      <c r="C35" s="9" t="s">
        <v>14</v>
      </c>
      <c r="D35" s="9" t="s">
        <v>333</v>
      </c>
      <c r="E35" s="30">
        <v>10870</v>
      </c>
      <c r="F35" s="33">
        <v>150000</v>
      </c>
      <c r="G35" s="36">
        <v>36</v>
      </c>
      <c r="H35" s="33">
        <v>150000</v>
      </c>
      <c r="I35" s="33">
        <v>245108.63</v>
      </c>
      <c r="J35" s="33">
        <v>6856</v>
      </c>
      <c r="K35" s="33">
        <v>0</v>
      </c>
      <c r="L35" s="33">
        <v>4678.24</v>
      </c>
      <c r="M35" s="33">
        <v>0</v>
      </c>
      <c r="N35" s="33">
        <v>0</v>
      </c>
      <c r="O35" s="33">
        <v>0</v>
      </c>
      <c r="P35" s="33">
        <v>161534.24</v>
      </c>
      <c r="Q35" s="33">
        <v>0</v>
      </c>
      <c r="R35" s="33">
        <v>161534.24</v>
      </c>
      <c r="S35" s="33">
        <v>406642.87</v>
      </c>
      <c r="T35" s="33">
        <v>369105.72</v>
      </c>
      <c r="U35" s="33">
        <v>0</v>
      </c>
      <c r="V35" s="33">
        <v>-37537.15</v>
      </c>
      <c r="X35"/>
      <c r="Y35" s="10"/>
      <c r="Z35" s="10"/>
      <c r="AA35" s="40"/>
      <c r="AB35" s="40"/>
      <c r="AC35" s="40"/>
      <c r="AD35" s="40"/>
      <c r="AE35" s="42"/>
    </row>
    <row r="36" spans="1:31">
      <c r="A36" s="9" t="s">
        <v>11319</v>
      </c>
      <c r="B36" s="9" t="s">
        <v>113</v>
      </c>
      <c r="C36" s="9" t="s">
        <v>14</v>
      </c>
      <c r="D36" s="9" t="s">
        <v>11320</v>
      </c>
      <c r="E36" s="30">
        <v>1231</v>
      </c>
      <c r="F36" s="33">
        <v>150000</v>
      </c>
      <c r="G36" s="36">
        <v>36</v>
      </c>
      <c r="H36" s="33">
        <v>10000</v>
      </c>
      <c r="I36" s="33">
        <v>19407.560000000001</v>
      </c>
      <c r="J36" s="33">
        <v>0</v>
      </c>
      <c r="K36" s="33">
        <v>0</v>
      </c>
      <c r="L36" s="33">
        <v>7951.69</v>
      </c>
      <c r="M36" s="33">
        <v>0</v>
      </c>
      <c r="N36" s="33">
        <v>0</v>
      </c>
      <c r="O36" s="33">
        <v>0</v>
      </c>
      <c r="P36" s="33">
        <v>17951.689999999999</v>
      </c>
      <c r="Q36" s="33">
        <v>0</v>
      </c>
      <c r="R36" s="33">
        <v>17951.689999999999</v>
      </c>
      <c r="S36" s="33">
        <v>37359.25</v>
      </c>
      <c r="T36" s="33">
        <v>42920.800000000003</v>
      </c>
      <c r="U36" s="33">
        <v>0</v>
      </c>
      <c r="V36" s="33">
        <v>5561.55</v>
      </c>
      <c r="X36"/>
      <c r="Y36" s="10"/>
      <c r="Z36" s="10"/>
      <c r="AA36" s="40"/>
      <c r="AB36" s="40"/>
      <c r="AC36" s="40"/>
      <c r="AD36" s="40"/>
      <c r="AE36" s="42"/>
    </row>
    <row r="37" spans="1:31">
      <c r="A37" s="9" t="s">
        <v>11226</v>
      </c>
      <c r="B37" s="9" t="s">
        <v>91</v>
      </c>
      <c r="C37" s="9" t="s">
        <v>14</v>
      </c>
      <c r="D37" s="9" t="s">
        <v>11227</v>
      </c>
      <c r="E37" s="30">
        <v>480</v>
      </c>
      <c r="F37" s="33">
        <v>150000</v>
      </c>
      <c r="G37" s="36">
        <v>36</v>
      </c>
      <c r="H37" s="33">
        <v>5000</v>
      </c>
      <c r="I37" s="33">
        <v>10</v>
      </c>
      <c r="J37" s="33">
        <v>0</v>
      </c>
      <c r="K37" s="33">
        <v>0</v>
      </c>
      <c r="L37" s="33">
        <v>10984</v>
      </c>
      <c r="M37" s="33">
        <v>0</v>
      </c>
      <c r="N37" s="33">
        <v>0</v>
      </c>
      <c r="O37" s="33">
        <v>0</v>
      </c>
      <c r="P37" s="33">
        <v>15984</v>
      </c>
      <c r="Q37" s="33">
        <v>0</v>
      </c>
      <c r="R37" s="33">
        <v>15984</v>
      </c>
      <c r="S37" s="33">
        <v>15994</v>
      </c>
      <c r="T37" s="33">
        <v>21854.78</v>
      </c>
      <c r="U37" s="33">
        <v>0</v>
      </c>
      <c r="V37" s="33">
        <v>5860.78</v>
      </c>
      <c r="X37"/>
      <c r="Y37" s="10"/>
      <c r="Z37" s="10"/>
      <c r="AA37" s="40"/>
      <c r="AB37" s="40"/>
      <c r="AC37" s="40"/>
      <c r="AD37" s="40"/>
      <c r="AE37" s="42"/>
    </row>
    <row r="38" spans="1:31">
      <c r="A38" s="9" t="s">
        <v>463</v>
      </c>
      <c r="B38" s="9" t="s">
        <v>91</v>
      </c>
      <c r="C38" s="9" t="s">
        <v>14</v>
      </c>
      <c r="D38" s="9" t="s">
        <v>235</v>
      </c>
      <c r="E38" s="30">
        <v>11515</v>
      </c>
      <c r="F38" s="33">
        <v>150000</v>
      </c>
      <c r="G38" s="36">
        <v>36</v>
      </c>
      <c r="H38" s="33">
        <v>150000</v>
      </c>
      <c r="I38" s="33">
        <v>259349.01</v>
      </c>
      <c r="J38" s="33">
        <v>1800</v>
      </c>
      <c r="K38" s="33">
        <v>0</v>
      </c>
      <c r="L38" s="33">
        <v>3696.88</v>
      </c>
      <c r="M38" s="33">
        <v>0</v>
      </c>
      <c r="N38" s="33">
        <v>0</v>
      </c>
      <c r="O38" s="33">
        <v>0</v>
      </c>
      <c r="P38" s="33">
        <v>155496.88</v>
      </c>
      <c r="Q38" s="33">
        <v>0</v>
      </c>
      <c r="R38" s="33">
        <v>155496.88</v>
      </c>
      <c r="S38" s="33">
        <v>414845.89</v>
      </c>
      <c r="T38" s="33">
        <v>383428.17</v>
      </c>
      <c r="U38" s="33">
        <v>0</v>
      </c>
      <c r="V38" s="33">
        <v>-31417.72</v>
      </c>
      <c r="X38"/>
      <c r="Y38" s="10"/>
      <c r="Z38" s="10"/>
      <c r="AA38" s="40"/>
      <c r="AB38" s="40"/>
      <c r="AC38" s="40"/>
      <c r="AD38" s="40"/>
      <c r="AE38" s="42"/>
    </row>
    <row r="39" spans="1:31">
      <c r="A39" s="9" t="s">
        <v>211</v>
      </c>
      <c r="B39" s="9" t="s">
        <v>91</v>
      </c>
      <c r="C39" s="9" t="s">
        <v>14</v>
      </c>
      <c r="D39" s="9" t="s">
        <v>35</v>
      </c>
      <c r="E39" s="30">
        <v>11035</v>
      </c>
      <c r="F39" s="33">
        <v>185000</v>
      </c>
      <c r="G39" s="36">
        <v>38</v>
      </c>
      <c r="H39" s="33">
        <v>150000</v>
      </c>
      <c r="I39" s="33">
        <v>253550.64</v>
      </c>
      <c r="J39" s="33">
        <v>400</v>
      </c>
      <c r="K39" s="33">
        <v>0</v>
      </c>
      <c r="L39" s="33">
        <v>1237.19</v>
      </c>
      <c r="M39" s="33">
        <v>0</v>
      </c>
      <c r="N39" s="33">
        <v>0</v>
      </c>
      <c r="O39" s="33">
        <v>0</v>
      </c>
      <c r="P39" s="33">
        <v>151637.19</v>
      </c>
      <c r="Q39" s="33">
        <v>0</v>
      </c>
      <c r="R39" s="33">
        <v>151637.19</v>
      </c>
      <c r="S39" s="33">
        <v>405187.83</v>
      </c>
      <c r="T39" s="33">
        <v>365887.25</v>
      </c>
      <c r="U39" s="33">
        <v>0</v>
      </c>
      <c r="V39" s="33">
        <v>-39300.58</v>
      </c>
      <c r="X39"/>
      <c r="Y39" s="10"/>
      <c r="Z39" s="10"/>
      <c r="AA39" s="40"/>
      <c r="AB39" s="40"/>
      <c r="AC39" s="40"/>
      <c r="AD39" s="40"/>
      <c r="AE39" s="42"/>
    </row>
    <row r="40" spans="1:31">
      <c r="A40" s="8" t="s">
        <v>449</v>
      </c>
      <c r="B40" s="8"/>
      <c r="C40" s="8"/>
      <c r="D40" s="8"/>
      <c r="E40" s="31">
        <f>SUBTOTAL(109,Filo[TOPLAM_KM])</f>
        <v>356142</v>
      </c>
      <c r="F40" s="34">
        <f>SUBTOTAL(109,Filo[AYLIK_KIRA_TUTARI])</f>
        <v>6785000</v>
      </c>
      <c r="G40" s="37">
        <f>SUBTOTAL(101,Filo[AYLIK_YAKIT_ORANI])</f>
        <v>37.55263157894737</v>
      </c>
      <c r="H40" s="34">
        <f>SUBTOTAL(109,Filo[HAKEDIS_KIRA_TUTARI])</f>
        <v>5953502</v>
      </c>
      <c r="I40" s="34">
        <f>SUBTOTAL(109,Filo[ALDIĞI_YAKIT_TUTARI])</f>
        <v>8155208.8299999982</v>
      </c>
      <c r="J40" s="34">
        <f>SUBTOTAL(109,Filo[OTOBAN_KOPRU_VS])</f>
        <v>434223.24</v>
      </c>
      <c r="K40" s="34">
        <f>SUBTOTAL(109,Filo[IZLOG_OGS])</f>
        <v>0</v>
      </c>
      <c r="L40" s="34">
        <f>SUBTOTAL(109,Filo[YAKIT_FARK (+)])</f>
        <v>214298.1</v>
      </c>
      <c r="M40" s="34">
        <f>SUBTOTAL(109,Filo[YAKIT_FARK (-)])</f>
        <v>179351.21000000002</v>
      </c>
      <c r="N40" s="34">
        <f>SUBTOTAL(109,Filo[ALIS_DIGER])</f>
        <v>37000</v>
      </c>
      <c r="O40" s="34">
        <f>SUBTOTAL(109,Filo[ALIS_IADE_DIGER])</f>
        <v>0</v>
      </c>
      <c r="P40" s="34">
        <f>SUBTOTAL(109,Filo[TEDARIKCI_FATURA_TOPLAM])</f>
        <v>6639023.3400000008</v>
      </c>
      <c r="Q40" s="34">
        <f>SUBTOTAL(109,Filo[IZLOG_IADE_TOPLAM])</f>
        <v>179351.21000000002</v>
      </c>
      <c r="R40" s="34">
        <f>SUBTOTAL(109,Filo[ODENECEK_TUTAR])</f>
        <v>6459672.1300000018</v>
      </c>
      <c r="S40" s="34">
        <f>SUBTOTAL(109,Filo[MALIYETLER_TOPLAMI])</f>
        <v>14614880.959999999</v>
      </c>
      <c r="T40" s="34">
        <f>SUBTOTAL(109,Filo[TOPLAM_SATIS])</f>
        <v>13431394.709999999</v>
      </c>
      <c r="U40" s="34">
        <f>SUBTOTAL(109,Filo[ELDEN])</f>
        <v>0</v>
      </c>
      <c r="V40" s="34">
        <f>SUBTOTAL(109,Filo[KAR_ZARAR])</f>
        <v>-1183486.2499999998</v>
      </c>
    </row>
  </sheetData>
  <phoneticPr fontId="2" type="noConversion"/>
  <conditionalFormatting sqref="V2:V39">
    <cfRule type="cellIs" dxfId="175" priority="1" operator="lessThan">
      <formula>0</formula>
    </cfRule>
  </conditionalFormatting>
  <pageMargins left="0.7" right="0.7" top="0.75" bottom="0.75" header="0.3" footer="0.3"/>
  <pageSetup orientation="portrait"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99BDE-1734-0046-B2EA-D12BE3196FCC}">
  <dimension ref="A1:G21"/>
  <sheetViews>
    <sheetView showGridLines="0" workbookViewId="0">
      <selection activeCell="E27" sqref="E27"/>
    </sheetView>
  </sheetViews>
  <sheetFormatPr baseColWidth="10" defaultRowHeight="15"/>
  <cols>
    <col min="1" max="1" width="24.1640625" customWidth="1"/>
    <col min="2" max="2" width="15.83203125" customWidth="1"/>
    <col min="3" max="5" width="15.83203125" style="40" customWidth="1"/>
    <col min="6" max="6" width="15.83203125" style="42" customWidth="1"/>
    <col min="7" max="7" width="15.83203125" style="40" customWidth="1"/>
  </cols>
  <sheetData>
    <row r="1" spans="1:7" ht="28" customHeight="1">
      <c r="A1" s="114" t="s">
        <v>1412</v>
      </c>
      <c r="B1" s="114"/>
      <c r="C1" s="114"/>
      <c r="D1" s="114"/>
      <c r="E1" s="114"/>
      <c r="F1" s="114"/>
      <c r="G1" s="114"/>
    </row>
    <row r="2" spans="1:7" ht="16">
      <c r="A2" s="13" t="s">
        <v>1410</v>
      </c>
      <c r="B2" s="13" t="s">
        <v>1406</v>
      </c>
      <c r="C2" s="44" t="s">
        <v>1407</v>
      </c>
      <c r="D2" s="44" t="s">
        <v>1408</v>
      </c>
      <c r="E2" s="44" t="s">
        <v>1409</v>
      </c>
      <c r="F2" s="46" t="s">
        <v>1442</v>
      </c>
      <c r="G2" s="44" t="s">
        <v>1411</v>
      </c>
    </row>
    <row r="3" spans="1:7">
      <c r="A3" t="s">
        <v>149</v>
      </c>
      <c r="B3" s="14">
        <f>COUNTIF(Tablo5[MÜLKİYET],A3)</f>
        <v>373</v>
      </c>
      <c r="C3" s="15">
        <f>SUMIF(Tablo5[MÜLKİYET],A3,Tablo5[TOPLAM_ALIS])</f>
        <v>14648277.599999994</v>
      </c>
      <c r="D3" s="15">
        <f>SUMIF(Tablo5[MÜLKİYET],A3,Tablo5[TOPLAM_SATIS])</f>
        <v>13735905.589999998</v>
      </c>
      <c r="E3" s="15">
        <f>SUMIF(Tablo5[MÜLKİYET],A3,Tablo5[TOPLAM_KAR_ZARAR])</f>
        <v>-912372.01000000013</v>
      </c>
      <c r="F3" s="16">
        <f>IFERROR(E3/C3,0)</f>
        <v>-6.2285275778771458E-2</v>
      </c>
      <c r="G3" s="15">
        <f>IFERROR(E3/B3,0)</f>
        <v>-2446.0375603217162</v>
      </c>
    </row>
    <row r="4" spans="1:7">
      <c r="A4" t="s">
        <v>92</v>
      </c>
      <c r="B4" s="14">
        <f>COUNTIF(Tablo5[MÜLKİYET],A4)</f>
        <v>2520</v>
      </c>
      <c r="C4" s="15">
        <f>SUMIF(Tablo5[MÜLKİYET],A4,Tablo5[TOPLAM_ALIS])</f>
        <v>67902952.98999998</v>
      </c>
      <c r="D4" s="15">
        <f>SUMIF(Tablo5[MÜLKİYET],A4,Tablo5[TOPLAM_SATIS])</f>
        <v>79997386.100000113</v>
      </c>
      <c r="E4" s="15">
        <f>SUMIF(Tablo5[MÜLKİYET],A4,Tablo5[TOPLAM_KAR_ZARAR])</f>
        <v>12094433.109999992</v>
      </c>
      <c r="F4" s="16">
        <f>IFERROR(E4/C4,0)</f>
        <v>0.17811350725470115</v>
      </c>
      <c r="G4" s="15">
        <f>IFERROR(E4/B4,0)</f>
        <v>4799.3782182539653</v>
      </c>
    </row>
    <row r="5" spans="1:7">
      <c r="A5" s="17" t="s">
        <v>1415</v>
      </c>
      <c r="B5" s="18">
        <f>B3/(B3+B4)</f>
        <v>0.12893190459730383</v>
      </c>
      <c r="C5" s="72">
        <f t="shared" ref="C5:E5" si="0">C3/(C3+C4)</f>
        <v>0.17744469095503035</v>
      </c>
      <c r="D5" s="72">
        <f t="shared" si="0"/>
        <v>0.14654244337676883</v>
      </c>
      <c r="E5" s="72">
        <f t="shared" si="0"/>
        <v>-8.1592472250039905E-2</v>
      </c>
      <c r="F5" s="47"/>
      <c r="G5" s="45"/>
    </row>
    <row r="8" spans="1:7" ht="20" customHeight="1">
      <c r="A8" s="115" t="s">
        <v>1413</v>
      </c>
      <c r="B8" s="115"/>
      <c r="C8" s="115"/>
      <c r="D8" s="115"/>
      <c r="E8" s="115"/>
      <c r="F8" s="115"/>
      <c r="G8" s="115"/>
    </row>
    <row r="9" spans="1:7" ht="16">
      <c r="A9" s="13" t="s">
        <v>1414</v>
      </c>
      <c r="B9" s="13" t="s">
        <v>1406</v>
      </c>
      <c r="C9" s="44" t="s">
        <v>1407</v>
      </c>
      <c r="D9" s="44" t="s">
        <v>1408</v>
      </c>
      <c r="E9" s="44" t="s">
        <v>1409</v>
      </c>
      <c r="F9" s="46" t="s">
        <v>1441</v>
      </c>
      <c r="G9" s="44" t="s">
        <v>1411</v>
      </c>
    </row>
    <row r="10" spans="1:7">
      <c r="A10" t="s">
        <v>261</v>
      </c>
      <c r="B10" s="14">
        <f>COUNTIF(Tablo5[ARAC_TIPI],A10)</f>
        <v>14</v>
      </c>
      <c r="C10" s="15">
        <f>SUMIF(Tablo5[ARAC_TIPI],A10,Tablo5[TOPLAM_ALIS])</f>
        <v>382950</v>
      </c>
      <c r="D10" s="15">
        <f>SUMIF(Tablo5[ARAC_TIPI],A10,Tablo5[TOPLAM_SATIS])</f>
        <v>446142.19</v>
      </c>
      <c r="E10" s="15">
        <f>SUMIF(Tablo5[ARAC_TIPI],A10,Tablo5[TOPLAM_KAR_ZARAR])</f>
        <v>63192.189999999995</v>
      </c>
      <c r="F10" s="16">
        <f t="shared" ref="F10:F19" si="1">IFERROR(E10/C10,0)</f>
        <v>0.16501420550985768</v>
      </c>
      <c r="G10" s="15">
        <f t="shared" ref="G10:G19" si="2">IFERROR(E10/B10,0)</f>
        <v>4513.7278571428569</v>
      </c>
    </row>
    <row r="11" spans="1:7">
      <c r="A11" t="s">
        <v>101</v>
      </c>
      <c r="B11" s="14">
        <f>COUNTIF(Tablo5[ARAC_TIPI],A11)</f>
        <v>44</v>
      </c>
      <c r="C11" s="15">
        <f>SUMIF(Tablo5[ARAC_TIPI],A11,Tablo5[TOPLAM_ALIS])</f>
        <v>548354.5</v>
      </c>
      <c r="D11" s="15">
        <f>SUMIF(Tablo5[ARAC_TIPI],A11,Tablo5[TOPLAM_SATIS])</f>
        <v>747641.83</v>
      </c>
      <c r="E11" s="15">
        <f>SUMIF(Tablo5[ARAC_TIPI],A11,Tablo5[TOPLAM_KAR_ZARAR])</f>
        <v>199287.33</v>
      </c>
      <c r="F11" s="16">
        <f t="shared" si="1"/>
        <v>0.36342791022960508</v>
      </c>
      <c r="G11" s="15">
        <f t="shared" si="2"/>
        <v>4529.2574999999997</v>
      </c>
    </row>
    <row r="12" spans="1:7">
      <c r="A12" t="s">
        <v>151</v>
      </c>
      <c r="B12" s="14">
        <f>COUNTIF(Tablo5[ARAC_TIPI],A12)</f>
        <v>63</v>
      </c>
      <c r="C12" s="15">
        <f>SUMIF(Tablo5[ARAC_TIPI],A12,Tablo5[TOPLAM_ALIS])</f>
        <v>1822900.04</v>
      </c>
      <c r="D12" s="15">
        <f>SUMIF(Tablo5[ARAC_TIPI],A12,Tablo5[TOPLAM_SATIS])</f>
        <v>2123481.4999999995</v>
      </c>
      <c r="E12" s="15">
        <f>SUMIF(Tablo5[ARAC_TIPI],A12,Tablo5[TOPLAM_KAR_ZARAR])</f>
        <v>300581.46000000002</v>
      </c>
      <c r="F12" s="16">
        <f t="shared" si="1"/>
        <v>0.16489190487921654</v>
      </c>
      <c r="G12" s="15">
        <f t="shared" si="2"/>
        <v>4771.1342857142863</v>
      </c>
    </row>
    <row r="13" spans="1:7">
      <c r="A13" t="s">
        <v>1178</v>
      </c>
      <c r="B13" s="14">
        <f>COUNTIF(Tablo5[ARAC_TIPI],A13)</f>
        <v>13</v>
      </c>
      <c r="C13" s="15">
        <f>SUMIF(Tablo5[ARAC_TIPI],A13,Tablo5[TOPLAM_ALIS])</f>
        <v>307600</v>
      </c>
      <c r="D13" s="15">
        <f>SUMIF(Tablo5[ARAC_TIPI],A13,Tablo5[TOPLAM_SATIS])</f>
        <v>359339.05</v>
      </c>
      <c r="E13" s="15">
        <f>SUMIF(Tablo5[ARAC_TIPI],A13,Tablo5[TOPLAM_KAR_ZARAR])</f>
        <v>51739.05</v>
      </c>
      <c r="F13" s="16">
        <f t="shared" si="1"/>
        <v>0.1682023732119636</v>
      </c>
      <c r="G13" s="15">
        <f t="shared" si="2"/>
        <v>3979.9269230769232</v>
      </c>
    </row>
    <row r="14" spans="1:7">
      <c r="A14" t="s">
        <v>260</v>
      </c>
      <c r="B14" s="14">
        <f>COUNTIF(Tablo5[ARAC_TIPI],A14)</f>
        <v>22</v>
      </c>
      <c r="C14" s="15">
        <f>SUMIF(Tablo5[ARAC_TIPI],A14,Tablo5[TOPLAM_ALIS])</f>
        <v>178683</v>
      </c>
      <c r="D14" s="15">
        <f>SUMIF(Tablo5[ARAC_TIPI],A14,Tablo5[TOPLAM_SATIS])</f>
        <v>236506</v>
      </c>
      <c r="E14" s="15">
        <f>SUMIF(Tablo5[ARAC_TIPI],A14,Tablo5[TOPLAM_KAR_ZARAR])</f>
        <v>57823</v>
      </c>
      <c r="F14" s="16">
        <f t="shared" si="1"/>
        <v>0.32360661058970358</v>
      </c>
      <c r="G14" s="15">
        <f t="shared" si="2"/>
        <v>2628.318181818182</v>
      </c>
    </row>
    <row r="15" spans="1:7">
      <c r="A15" t="s">
        <v>788</v>
      </c>
      <c r="B15" s="14">
        <f>COUNTIF(Tablo5[ARAC_TIPI],A15)</f>
        <v>2</v>
      </c>
      <c r="C15" s="15">
        <f>SUMIF(Tablo5[ARAC_TIPI],A15,Tablo5[TOPLAM_ALIS])</f>
        <v>31000</v>
      </c>
      <c r="D15" s="15">
        <f>SUMIF(Tablo5[ARAC_TIPI],A15,Tablo5[TOPLAM_SATIS])</f>
        <v>36750</v>
      </c>
      <c r="E15" s="15">
        <f>SUMIF(Tablo5[ARAC_TIPI],A15,Tablo5[TOPLAM_KAR_ZARAR])</f>
        <v>5750</v>
      </c>
      <c r="F15" s="16">
        <f t="shared" si="1"/>
        <v>0.18548387096774194</v>
      </c>
      <c r="G15" s="15">
        <f t="shared" si="2"/>
        <v>2875</v>
      </c>
    </row>
    <row r="16" spans="1:7">
      <c r="A16" t="s">
        <v>91</v>
      </c>
      <c r="B16" s="14">
        <f>COUNTIF(Tablo5[ARAC_TIPI],A16)</f>
        <v>1208</v>
      </c>
      <c r="C16" s="15">
        <f>SUMIF(Tablo5[ARAC_TIPI],A16,Tablo5[TOPLAM_ALIS])</f>
        <v>38782006.699999988</v>
      </c>
      <c r="D16" s="15">
        <f>SUMIF(Tablo5[ARAC_TIPI],A16,Tablo5[TOPLAM_SATIS])</f>
        <v>41005932.160000004</v>
      </c>
      <c r="E16" s="15">
        <f>SUMIF(Tablo5[ARAC_TIPI],A16,Tablo5[TOPLAM_KAR_ZARAR])</f>
        <v>2223925.4599999995</v>
      </c>
      <c r="F16" s="16">
        <f t="shared" si="1"/>
        <v>5.7344259599645737E-2</v>
      </c>
      <c r="G16" s="15">
        <f t="shared" si="2"/>
        <v>1840.9978973509931</v>
      </c>
    </row>
    <row r="17" spans="1:7">
      <c r="A17" t="s">
        <v>118</v>
      </c>
      <c r="B17" s="14">
        <f>COUNTIF(Tablo5[ARAC_TIPI],A17)</f>
        <v>33</v>
      </c>
      <c r="C17" s="15">
        <f>SUMIF(Tablo5[ARAC_TIPI],A17,Tablo5[TOPLAM_ALIS])</f>
        <v>545200</v>
      </c>
      <c r="D17" s="15">
        <f>SUMIF(Tablo5[ARAC_TIPI],A17,Tablo5[TOPLAM_SATIS])</f>
        <v>628651.99</v>
      </c>
      <c r="E17" s="15">
        <f>SUMIF(Tablo5[ARAC_TIPI],A17,Tablo5[TOPLAM_KAR_ZARAR])</f>
        <v>83451.990000000005</v>
      </c>
      <c r="F17" s="16">
        <f t="shared" si="1"/>
        <v>0.15306674614820251</v>
      </c>
      <c r="G17" s="15">
        <f t="shared" si="2"/>
        <v>2528.8481818181822</v>
      </c>
    </row>
    <row r="18" spans="1:7">
      <c r="A18" t="s">
        <v>133</v>
      </c>
      <c r="B18" s="14">
        <f>COUNTIF(Tablo5[ARAC_TIPI],A18)</f>
        <v>411</v>
      </c>
      <c r="C18" s="15">
        <f>SUMIF(Tablo5[ARAC_TIPI],A18,Tablo5[TOPLAM_ALIS])</f>
        <v>11865526.58</v>
      </c>
      <c r="D18" s="15">
        <f>SUMIF(Tablo5[ARAC_TIPI],A18,Tablo5[TOPLAM_SATIS])</f>
        <v>15451103.479999974</v>
      </c>
      <c r="E18" s="15">
        <f>SUMIF(Tablo5[ARAC_TIPI],A18,Tablo5[TOPLAM_KAR_ZARAR])</f>
        <v>3585576.9000000013</v>
      </c>
      <c r="F18" s="16">
        <f t="shared" si="1"/>
        <v>0.30218438902186517</v>
      </c>
      <c r="G18" s="15">
        <f t="shared" si="2"/>
        <v>8724.0313868613175</v>
      </c>
    </row>
    <row r="19" spans="1:7">
      <c r="A19" t="s">
        <v>113</v>
      </c>
      <c r="B19" s="14">
        <f>COUNTIF(Tablo5[ARAC_TIPI],A19)</f>
        <v>1077</v>
      </c>
      <c r="C19" s="15">
        <f>SUMIF(Tablo5[ARAC_TIPI],A19,Tablo5[TOPLAM_ALIS])</f>
        <v>27941285.770000007</v>
      </c>
      <c r="D19" s="15">
        <f>SUMIF(Tablo5[ARAC_TIPI],A19,Tablo5[TOPLAM_SATIS])</f>
        <v>32524549.490000006</v>
      </c>
      <c r="E19" s="15">
        <f>SUMIF(Tablo5[ARAC_TIPI],A19,Tablo5[TOPLAM_KAR_ZARAR])</f>
        <v>4583263.7200000016</v>
      </c>
      <c r="F19" s="16">
        <f t="shared" si="1"/>
        <v>0.16403195463971665</v>
      </c>
      <c r="G19" s="15">
        <f t="shared" si="2"/>
        <v>4255.5837697307352</v>
      </c>
    </row>
    <row r="20" spans="1:7">
      <c r="A20" t="s">
        <v>11526</v>
      </c>
      <c r="B20" s="14">
        <f>COUNTIF(Tablo5[ARAC_TIPI],A20)</f>
        <v>1</v>
      </c>
      <c r="C20" s="15">
        <f>SUMIF(Tablo5[ARAC_TIPI],A20,Tablo5[TOPLAM_ALIS])</f>
        <v>65000</v>
      </c>
      <c r="D20" s="15">
        <f>SUMIF(Tablo5[ARAC_TIPI],A20,Tablo5[TOPLAM_SATIS])</f>
        <v>76926</v>
      </c>
      <c r="E20" s="15">
        <f>SUMIF(Tablo5[ARAC_TIPI],A20,Tablo5[TOPLAM_KAR_ZARAR])</f>
        <v>11926</v>
      </c>
      <c r="F20" s="16">
        <f t="shared" ref="F20" si="3">IFERROR(E20/C20,0)</f>
        <v>0.18347692307692307</v>
      </c>
      <c r="G20" s="15">
        <f t="shared" ref="G20" si="4">IFERROR(E20/B20,0)</f>
        <v>11926</v>
      </c>
    </row>
    <row r="21" spans="1:7">
      <c r="A21" t="s">
        <v>2130</v>
      </c>
      <c r="B21" s="14">
        <f>COUNTIF(Tablo5[ARAC_TIPI],A21)</f>
        <v>5</v>
      </c>
      <c r="C21" s="15">
        <f>SUMIF(Tablo5[ARAC_TIPI],A21,Tablo5[TOPLAM_ALIS])</f>
        <v>80724</v>
      </c>
      <c r="D21" s="15">
        <f>SUMIF(Tablo5[ARAC_TIPI],A21,Tablo5[TOPLAM_SATIS])</f>
        <v>96268</v>
      </c>
      <c r="E21" s="15">
        <f>SUMIF(Tablo5[ARAC_TIPI],A21,Tablo5[TOPLAM_KAR_ZARAR])</f>
        <v>15544</v>
      </c>
      <c r="F21" s="16">
        <f t="shared" ref="F21" si="5">IFERROR(E21/C21,0)</f>
        <v>0.19255735592884396</v>
      </c>
      <c r="G21" s="15">
        <f t="shared" ref="G21" si="6">IFERROR(E21/B21,0)</f>
        <v>3108.8</v>
      </c>
    </row>
  </sheetData>
  <mergeCells count="2">
    <mergeCell ref="A1:G1"/>
    <mergeCell ref="A8:G8"/>
  </mergeCells>
  <conditionalFormatting sqref="E3:E21">
    <cfRule type="cellIs" dxfId="174" priority="1" operator="lessThan">
      <formula>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8CBE2-50A2-425F-B722-1146BBADD7E5}">
  <sheetPr codeName="Sayfa3"/>
  <dimension ref="A1:D29"/>
  <sheetViews>
    <sheetView showGridLines="0" workbookViewId="0">
      <selection activeCell="C37" sqref="C37"/>
    </sheetView>
  </sheetViews>
  <sheetFormatPr baseColWidth="10" defaultColWidth="8.83203125" defaultRowHeight="15"/>
  <cols>
    <col min="1" max="1" width="38.33203125" customWidth="1"/>
    <col min="2" max="4" width="17.5" style="40" customWidth="1"/>
  </cols>
  <sheetData>
    <row r="1" spans="1:4" ht="26" customHeight="1">
      <c r="A1" s="120" t="s">
        <v>515</v>
      </c>
      <c r="B1" s="51" t="s">
        <v>149</v>
      </c>
      <c r="C1" s="49"/>
      <c r="D1" s="49"/>
    </row>
    <row r="2" spans="1:4">
      <c r="A2" s="50"/>
      <c r="B2" s="51"/>
      <c r="C2" s="51"/>
      <c r="D2" s="51"/>
    </row>
    <row r="3" spans="1:4" ht="28" customHeight="1">
      <c r="A3" s="52" t="s">
        <v>1</v>
      </c>
      <c r="B3" s="53" t="s">
        <v>450</v>
      </c>
      <c r="C3" s="53" t="s">
        <v>451</v>
      </c>
      <c r="D3" s="53" t="s">
        <v>452</v>
      </c>
    </row>
    <row r="4" spans="1:4">
      <c r="A4" s="54" t="s">
        <v>21</v>
      </c>
      <c r="B4" s="51">
        <v>45863.95</v>
      </c>
      <c r="C4" s="51">
        <v>43964</v>
      </c>
      <c r="D4" s="51">
        <v>-1899.95</v>
      </c>
    </row>
    <row r="5" spans="1:4">
      <c r="A5" s="55" t="s">
        <v>29</v>
      </c>
      <c r="B5" s="51">
        <v>45863.95</v>
      </c>
      <c r="C5" s="51">
        <v>43964</v>
      </c>
      <c r="D5" s="51">
        <v>-1899.95</v>
      </c>
    </row>
    <row r="6" spans="1:4">
      <c r="A6" s="54" t="s">
        <v>649</v>
      </c>
      <c r="B6" s="51">
        <v>408044.47</v>
      </c>
      <c r="C6" s="51">
        <v>376124</v>
      </c>
      <c r="D6" s="51">
        <v>-31920.47</v>
      </c>
    </row>
    <row r="7" spans="1:4">
      <c r="A7" s="55" t="s">
        <v>26</v>
      </c>
      <c r="B7" s="51">
        <v>237978.65</v>
      </c>
      <c r="C7" s="51">
        <v>221924</v>
      </c>
      <c r="D7" s="51">
        <v>-16054.650000000001</v>
      </c>
    </row>
    <row r="8" spans="1:4">
      <c r="A8" s="55" t="s">
        <v>680</v>
      </c>
      <c r="B8" s="51">
        <v>117883.65000000001</v>
      </c>
      <c r="C8" s="51">
        <v>114200</v>
      </c>
      <c r="D8" s="51">
        <v>-3683.65</v>
      </c>
    </row>
    <row r="9" spans="1:4">
      <c r="A9" s="55" t="s">
        <v>3119</v>
      </c>
      <c r="B9" s="51">
        <v>52182.17</v>
      </c>
      <c r="C9" s="51">
        <v>40000</v>
      </c>
      <c r="D9" s="51">
        <v>-12182.17</v>
      </c>
    </row>
    <row r="10" spans="1:4">
      <c r="A10" s="54" t="s">
        <v>18</v>
      </c>
      <c r="B10" s="51">
        <v>847912.07000000007</v>
      </c>
      <c r="C10" s="51">
        <v>685358</v>
      </c>
      <c r="D10" s="51">
        <v>-162554.07</v>
      </c>
    </row>
    <row r="11" spans="1:4">
      <c r="A11" s="55" t="s">
        <v>32</v>
      </c>
      <c r="B11" s="51">
        <v>48139.75</v>
      </c>
      <c r="C11" s="51">
        <v>49976</v>
      </c>
      <c r="D11" s="51">
        <v>1836.25</v>
      </c>
    </row>
    <row r="12" spans="1:4">
      <c r="A12" s="55" t="s">
        <v>30</v>
      </c>
      <c r="B12" s="51">
        <v>799772.32000000007</v>
      </c>
      <c r="C12" s="51">
        <v>635382</v>
      </c>
      <c r="D12" s="51">
        <v>-164390.32</v>
      </c>
    </row>
    <row r="13" spans="1:4">
      <c r="A13" s="54" t="s">
        <v>17</v>
      </c>
      <c r="B13" s="51">
        <v>12362748.049999997</v>
      </c>
      <c r="C13" s="51">
        <v>11742798.889999997</v>
      </c>
      <c r="D13" s="51">
        <v>-619949.1600000005</v>
      </c>
    </row>
    <row r="14" spans="1:4">
      <c r="A14" s="55" t="s">
        <v>553</v>
      </c>
      <c r="B14" s="51">
        <v>324283.20999999996</v>
      </c>
      <c r="C14" s="51">
        <v>307750</v>
      </c>
      <c r="D14" s="51">
        <v>-16533.21</v>
      </c>
    </row>
    <row r="15" spans="1:4">
      <c r="A15" s="55" t="s">
        <v>22</v>
      </c>
      <c r="B15" s="51">
        <v>7095460.2799999975</v>
      </c>
      <c r="C15" s="51">
        <v>6447659.8899999978</v>
      </c>
      <c r="D15" s="51">
        <v>-647800.39000000025</v>
      </c>
    </row>
    <row r="16" spans="1:4">
      <c r="A16" s="55" t="s">
        <v>935</v>
      </c>
      <c r="B16" s="51">
        <v>49031.43</v>
      </c>
      <c r="C16" s="51">
        <v>38000</v>
      </c>
      <c r="D16" s="51">
        <v>-11031.43</v>
      </c>
    </row>
    <row r="17" spans="1:4">
      <c r="A17" s="55" t="s">
        <v>1024</v>
      </c>
      <c r="B17" s="51">
        <v>59796.800000000003</v>
      </c>
      <c r="C17" s="51">
        <v>26000</v>
      </c>
      <c r="D17" s="51">
        <v>-33796.800000000003</v>
      </c>
    </row>
    <row r="18" spans="1:4">
      <c r="A18" s="55" t="s">
        <v>719</v>
      </c>
      <c r="B18" s="51">
        <v>4588222.1300000008</v>
      </c>
      <c r="C18" s="51">
        <v>4669389</v>
      </c>
      <c r="D18" s="51">
        <v>81166.869999999923</v>
      </c>
    </row>
    <row r="19" spans="1:4">
      <c r="A19" s="55" t="s">
        <v>1049</v>
      </c>
      <c r="B19" s="51">
        <v>20990.03</v>
      </c>
      <c r="C19" s="51">
        <v>18000</v>
      </c>
      <c r="D19" s="51">
        <v>-2990.03</v>
      </c>
    </row>
    <row r="20" spans="1:4">
      <c r="A20" s="55" t="s">
        <v>1233</v>
      </c>
      <c r="B20" s="51">
        <v>144183.65</v>
      </c>
      <c r="C20" s="51">
        <v>176000</v>
      </c>
      <c r="D20" s="51">
        <v>31816.35</v>
      </c>
    </row>
    <row r="21" spans="1:4">
      <c r="A21" s="55" t="s">
        <v>2742</v>
      </c>
      <c r="B21" s="51">
        <v>80780.52</v>
      </c>
      <c r="C21" s="51">
        <v>60000</v>
      </c>
      <c r="D21" s="51">
        <v>-20780.52</v>
      </c>
    </row>
    <row r="22" spans="1:4">
      <c r="A22" s="54" t="s">
        <v>19</v>
      </c>
      <c r="B22" s="51">
        <v>534679.54</v>
      </c>
      <c r="C22" s="51">
        <v>424416</v>
      </c>
      <c r="D22" s="51">
        <v>-110263.54000000001</v>
      </c>
    </row>
    <row r="23" spans="1:4">
      <c r="A23" s="55" t="s">
        <v>25</v>
      </c>
      <c r="B23" s="51">
        <v>437445.72</v>
      </c>
      <c r="C23" s="51">
        <v>344416</v>
      </c>
      <c r="D23" s="51">
        <v>-93029.72</v>
      </c>
    </row>
    <row r="24" spans="1:4">
      <c r="A24" s="55" t="s">
        <v>1165</v>
      </c>
      <c r="B24" s="51">
        <v>97233.82</v>
      </c>
      <c r="C24" s="51">
        <v>80000</v>
      </c>
      <c r="D24" s="51">
        <v>-17233.82</v>
      </c>
    </row>
    <row r="25" spans="1:4">
      <c r="A25" s="54" t="s">
        <v>551</v>
      </c>
      <c r="B25" s="51">
        <v>449029.51999999996</v>
      </c>
      <c r="C25" s="51">
        <v>463244.7</v>
      </c>
      <c r="D25" s="51">
        <v>14215.179999999998</v>
      </c>
    </row>
    <row r="26" spans="1:4">
      <c r="A26" s="55" t="s">
        <v>834</v>
      </c>
      <c r="B26" s="51">
        <v>449029.51999999996</v>
      </c>
      <c r="C26" s="51">
        <v>463244.7</v>
      </c>
      <c r="D26" s="51">
        <v>14215.179999999998</v>
      </c>
    </row>
    <row r="27" spans="1:4">
      <c r="A27" s="56" t="s">
        <v>0</v>
      </c>
      <c r="B27" s="57">
        <v>14648277.599999998</v>
      </c>
      <c r="C27" s="57">
        <v>13735905.589999996</v>
      </c>
      <c r="D27" s="57">
        <v>-912372.01000000047</v>
      </c>
    </row>
    <row r="28" spans="1:4">
      <c r="B28"/>
      <c r="C28"/>
      <c r="D28"/>
    </row>
    <row r="29" spans="1:4">
      <c r="B29"/>
      <c r="C29"/>
      <c r="D29"/>
    </row>
  </sheetData>
  <conditionalFormatting pivot="1" sqref="D4:D27">
    <cfRule type="cellIs" dxfId="173" priority="1" operator="lessThan">
      <formula>0</formula>
    </cfRule>
  </conditionalFormatting>
  <conditionalFormatting pivot="1" sqref="D6 D7 D10 D11:D12 D13 D14:D20 D22 D23 D25 D26">
    <cfRule type="cellIs" priority="2" operator="between"/>
  </conditionalFormatting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C9B04-E154-4CCA-899F-A539DDD1F841}">
  <sheetPr codeName="Sayfa4"/>
  <dimension ref="A3:I35"/>
  <sheetViews>
    <sheetView showGridLines="0" workbookViewId="0">
      <selection activeCell="F30" sqref="F30"/>
    </sheetView>
  </sheetViews>
  <sheetFormatPr baseColWidth="10" defaultColWidth="8.83203125" defaultRowHeight="15"/>
  <cols>
    <col min="1" max="1" width="18" bestFit="1" customWidth="1"/>
    <col min="2" max="2" width="13" style="40" bestFit="1" customWidth="1"/>
    <col min="3" max="3" width="14.1640625" style="40" bestFit="1" customWidth="1"/>
    <col min="4" max="4" width="17" style="40" bestFit="1" customWidth="1"/>
    <col min="5" max="5" width="9.1640625" style="42" bestFit="1" customWidth="1"/>
    <col min="6" max="7" width="3.6640625" customWidth="1"/>
    <col min="8" max="8" width="18" bestFit="1" customWidth="1"/>
    <col min="9" max="9" width="9.1640625" style="42" bestFit="1" customWidth="1"/>
    <col min="10" max="12" width="9.1640625" bestFit="1" customWidth="1"/>
  </cols>
  <sheetData>
    <row r="3" spans="1:9" ht="48">
      <c r="A3" s="52" t="s">
        <v>1</v>
      </c>
      <c r="B3" s="53" t="s">
        <v>450</v>
      </c>
      <c r="C3" s="53" t="s">
        <v>451</v>
      </c>
      <c r="D3" s="53" t="s">
        <v>452</v>
      </c>
      <c r="E3" s="58" t="s">
        <v>39</v>
      </c>
      <c r="F3" s="50"/>
      <c r="G3" s="50"/>
      <c r="H3" s="52" t="s">
        <v>1</v>
      </c>
      <c r="I3" s="58" t="s">
        <v>39</v>
      </c>
    </row>
    <row r="4" spans="1:9">
      <c r="A4" s="54" t="s">
        <v>21</v>
      </c>
      <c r="B4" s="51">
        <v>9277692.1099999957</v>
      </c>
      <c r="C4" s="51">
        <v>12852405.139999978</v>
      </c>
      <c r="D4" s="51">
        <v>3574713.0300000007</v>
      </c>
      <c r="E4" s="59">
        <v>0.38530196816371665</v>
      </c>
      <c r="F4" s="50"/>
      <c r="G4" s="50"/>
      <c r="H4" s="54" t="s">
        <v>21</v>
      </c>
      <c r="I4" s="59">
        <v>0.38530196816371665</v>
      </c>
    </row>
    <row r="5" spans="1:9">
      <c r="A5" s="55" t="s">
        <v>149</v>
      </c>
      <c r="B5" s="51">
        <v>45863.95</v>
      </c>
      <c r="C5" s="51">
        <v>43964</v>
      </c>
      <c r="D5" s="51">
        <v>-1899.95</v>
      </c>
      <c r="E5" s="59">
        <v>-4.1425782122996302E-2</v>
      </c>
      <c r="F5" s="50"/>
      <c r="G5" s="50"/>
      <c r="H5" s="54" t="s">
        <v>20</v>
      </c>
      <c r="I5" s="59">
        <v>0.21511299507383064</v>
      </c>
    </row>
    <row r="6" spans="1:9">
      <c r="A6" s="55" t="s">
        <v>92</v>
      </c>
      <c r="B6" s="51">
        <v>9231828.1599999964</v>
      </c>
      <c r="C6" s="51">
        <v>12808441.139999978</v>
      </c>
      <c r="D6" s="51">
        <v>3576612.9800000009</v>
      </c>
      <c r="E6" s="59">
        <v>0.38742196215229208</v>
      </c>
      <c r="F6" s="50"/>
      <c r="G6" s="50"/>
      <c r="H6" s="54" t="s">
        <v>18</v>
      </c>
      <c r="I6" s="59">
        <v>0.15922922970430475</v>
      </c>
    </row>
    <row r="7" spans="1:9">
      <c r="A7" s="54" t="s">
        <v>20</v>
      </c>
      <c r="B7" s="51">
        <v>7417934</v>
      </c>
      <c r="C7" s="51">
        <v>9013628</v>
      </c>
      <c r="D7" s="51">
        <v>1595694</v>
      </c>
      <c r="E7" s="59">
        <v>0.21511299507383064</v>
      </c>
      <c r="F7" s="50"/>
      <c r="G7" s="50"/>
      <c r="H7" s="54" t="s">
        <v>19</v>
      </c>
      <c r="I7" s="59">
        <v>0.12929945121528319</v>
      </c>
    </row>
    <row r="8" spans="1:9">
      <c r="A8" s="55" t="s">
        <v>92</v>
      </c>
      <c r="B8" s="51">
        <v>7417934</v>
      </c>
      <c r="C8" s="51">
        <v>9013628</v>
      </c>
      <c r="D8" s="51">
        <v>1595694</v>
      </c>
      <c r="E8" s="59">
        <v>0.21511299507383064</v>
      </c>
      <c r="F8" s="50"/>
      <c r="G8" s="50"/>
      <c r="H8" s="54" t="s">
        <v>17</v>
      </c>
      <c r="I8" s="59">
        <v>5.2686605463289737E-2</v>
      </c>
    </row>
    <row r="9" spans="1:9">
      <c r="A9" s="54" t="s">
        <v>649</v>
      </c>
      <c r="B9" s="51">
        <v>782044.47</v>
      </c>
      <c r="C9" s="51">
        <v>776865</v>
      </c>
      <c r="D9" s="51">
        <v>-5179.4700000000012</v>
      </c>
      <c r="E9" s="59">
        <v>-6.6229865419289435E-3</v>
      </c>
      <c r="F9" s="50"/>
      <c r="G9" s="50"/>
      <c r="H9" s="54" t="s">
        <v>551</v>
      </c>
      <c r="I9" s="59">
        <v>3.8341597713686504E-2</v>
      </c>
    </row>
    <row r="10" spans="1:9">
      <c r="A10" s="55" t="s">
        <v>149</v>
      </c>
      <c r="B10" s="51">
        <v>408044.47000000003</v>
      </c>
      <c r="C10" s="51">
        <v>376124</v>
      </c>
      <c r="D10" s="51">
        <v>-31920.47</v>
      </c>
      <c r="E10" s="59">
        <v>-7.8227919618663155E-2</v>
      </c>
      <c r="F10" s="50"/>
      <c r="G10" s="50"/>
      <c r="H10" s="54" t="s">
        <v>649</v>
      </c>
      <c r="I10" s="59">
        <v>-6.6229865419288325E-3</v>
      </c>
    </row>
    <row r="11" spans="1:9">
      <c r="A11" s="55" t="s">
        <v>92</v>
      </c>
      <c r="B11" s="51">
        <v>374000</v>
      </c>
      <c r="C11" s="51">
        <v>400741</v>
      </c>
      <c r="D11" s="51">
        <v>26741</v>
      </c>
      <c r="E11" s="59">
        <v>7.1499999999999897E-2</v>
      </c>
      <c r="F11" s="50"/>
      <c r="G11" s="50"/>
      <c r="H11" s="54" t="s">
        <v>0</v>
      </c>
      <c r="I11" s="59">
        <v>0.1354560194933645</v>
      </c>
    </row>
    <row r="12" spans="1:9">
      <c r="A12" s="54" t="s">
        <v>18</v>
      </c>
      <c r="B12" s="51">
        <v>10240406.57</v>
      </c>
      <c r="C12" s="51">
        <v>11870978.620000001</v>
      </c>
      <c r="D12" s="51">
        <v>1630572.0500000003</v>
      </c>
      <c r="E12" s="59">
        <v>0.15922922970430453</v>
      </c>
      <c r="F12" s="50"/>
      <c r="G12" s="50"/>
      <c r="H12" s="50"/>
      <c r="I12" s="59"/>
    </row>
    <row r="13" spans="1:9">
      <c r="A13" s="55" t="s">
        <v>149</v>
      </c>
      <c r="B13" s="51">
        <v>847912.07000000007</v>
      </c>
      <c r="C13" s="51">
        <v>685358</v>
      </c>
      <c r="D13" s="51">
        <v>-162554.06999999998</v>
      </c>
      <c r="E13" s="59">
        <v>-0.19171099899545019</v>
      </c>
      <c r="F13" s="50"/>
      <c r="G13" s="50"/>
      <c r="H13" s="50"/>
      <c r="I13" s="59"/>
    </row>
    <row r="14" spans="1:9">
      <c r="A14" s="55" t="s">
        <v>92</v>
      </c>
      <c r="B14" s="51">
        <v>9392494.5</v>
      </c>
      <c r="C14" s="51">
        <v>11185620.620000001</v>
      </c>
      <c r="D14" s="51">
        <v>1793126.1200000003</v>
      </c>
      <c r="E14" s="59">
        <v>0.190910531808137</v>
      </c>
      <c r="F14" s="50"/>
      <c r="G14" s="50"/>
      <c r="H14" s="50"/>
      <c r="I14" s="59"/>
    </row>
    <row r="15" spans="1:9">
      <c r="A15" s="54" t="s">
        <v>17</v>
      </c>
      <c r="B15" s="51">
        <v>25916778.04999999</v>
      </c>
      <c r="C15" s="51">
        <v>27282245.109999999</v>
      </c>
      <c r="D15" s="51">
        <v>1365467.0599999991</v>
      </c>
      <c r="E15" s="59">
        <v>5.2686605463290181E-2</v>
      </c>
      <c r="F15" s="50"/>
      <c r="G15" s="50"/>
      <c r="H15" s="50"/>
      <c r="I15" s="59"/>
    </row>
    <row r="16" spans="1:9">
      <c r="A16" s="55" t="s">
        <v>149</v>
      </c>
      <c r="B16" s="51">
        <v>12362748.049999991</v>
      </c>
      <c r="C16" s="51">
        <v>11742798.890000002</v>
      </c>
      <c r="D16" s="51">
        <v>-619949.16000000027</v>
      </c>
      <c r="E16" s="59">
        <v>-5.0146549738995128E-2</v>
      </c>
      <c r="F16" s="50"/>
      <c r="G16" s="50"/>
      <c r="H16" s="50"/>
      <c r="I16" s="59"/>
    </row>
    <row r="17" spans="1:9">
      <c r="A17" s="55" t="s">
        <v>92</v>
      </c>
      <c r="B17" s="51">
        <v>13554030</v>
      </c>
      <c r="C17" s="51">
        <v>15539446.219999999</v>
      </c>
      <c r="D17" s="51">
        <v>1985416.2199999995</v>
      </c>
      <c r="E17" s="59">
        <v>0.14648161616877031</v>
      </c>
      <c r="F17" s="50"/>
      <c r="G17" s="50"/>
      <c r="H17" s="50"/>
      <c r="I17" s="59"/>
    </row>
    <row r="18" spans="1:9">
      <c r="A18" s="54" t="s">
        <v>19</v>
      </c>
      <c r="B18" s="51">
        <v>21021762.539999999</v>
      </c>
      <c r="C18" s="51">
        <v>23739864.899999999</v>
      </c>
      <c r="D18" s="51">
        <v>2718102.3600000003</v>
      </c>
      <c r="E18" s="59">
        <v>0.12929945121528319</v>
      </c>
      <c r="F18" s="50"/>
      <c r="G18" s="50"/>
      <c r="H18" s="50"/>
      <c r="I18" s="59"/>
    </row>
    <row r="19" spans="1:9">
      <c r="A19" s="55" t="s">
        <v>149</v>
      </c>
      <c r="B19" s="51">
        <v>534679.54</v>
      </c>
      <c r="C19" s="51">
        <v>424416</v>
      </c>
      <c r="D19" s="51">
        <v>-110263.54</v>
      </c>
      <c r="E19" s="59">
        <v>-0.20622360077589663</v>
      </c>
      <c r="F19" s="50"/>
      <c r="G19" s="50"/>
      <c r="H19" s="50"/>
      <c r="I19" s="59"/>
    </row>
    <row r="20" spans="1:9">
      <c r="A20" s="55" t="s">
        <v>92</v>
      </c>
      <c r="B20" s="51">
        <v>20487083</v>
      </c>
      <c r="C20" s="51">
        <v>23315448.899999999</v>
      </c>
      <c r="D20" s="51">
        <v>2828365.9000000004</v>
      </c>
      <c r="E20" s="59">
        <v>0.13805605707752533</v>
      </c>
      <c r="F20" s="50"/>
      <c r="G20" s="50"/>
      <c r="H20" s="50"/>
      <c r="I20" s="59"/>
    </row>
    <row r="21" spans="1:9">
      <c r="A21" s="54" t="s">
        <v>551</v>
      </c>
      <c r="B21" s="51">
        <v>7894612.8499999996</v>
      </c>
      <c r="C21" s="51">
        <v>8197304.9200000018</v>
      </c>
      <c r="D21" s="51">
        <v>302692.06999999972</v>
      </c>
      <c r="E21" s="59">
        <v>3.8341597713686726E-2</v>
      </c>
      <c r="F21" s="50"/>
      <c r="G21" s="50"/>
      <c r="H21" s="50"/>
      <c r="I21" s="59"/>
    </row>
    <row r="22" spans="1:9">
      <c r="A22" s="55" t="s">
        <v>149</v>
      </c>
      <c r="B22" s="51">
        <v>449029.5199999999</v>
      </c>
      <c r="C22" s="51">
        <v>463244.69999999995</v>
      </c>
      <c r="D22" s="51">
        <v>14215.180000000006</v>
      </c>
      <c r="E22" s="59">
        <v>3.1657562291227626E-2</v>
      </c>
      <c r="F22" s="50"/>
      <c r="G22" s="50"/>
      <c r="H22" s="50"/>
      <c r="I22" s="59"/>
    </row>
    <row r="23" spans="1:9">
      <c r="A23" s="55" t="s">
        <v>92</v>
      </c>
      <c r="B23" s="51">
        <v>7445583.3300000001</v>
      </c>
      <c r="C23" s="51">
        <v>7734060.2200000016</v>
      </c>
      <c r="D23" s="51">
        <v>288476.88999999972</v>
      </c>
      <c r="E23" s="59">
        <v>3.8744699671503291E-2</v>
      </c>
      <c r="F23" s="50"/>
      <c r="G23" s="50"/>
      <c r="H23" s="50"/>
      <c r="I23" s="59"/>
    </row>
    <row r="24" spans="1:9">
      <c r="A24" s="56" t="s">
        <v>0</v>
      </c>
      <c r="B24" s="57">
        <v>82551230.589999974</v>
      </c>
      <c r="C24" s="57">
        <v>93733291.689999983</v>
      </c>
      <c r="D24" s="57">
        <v>11182061.100000001</v>
      </c>
      <c r="E24" s="60">
        <v>0.13545601949336405</v>
      </c>
    </row>
    <row r="34" spans="1:1">
      <c r="A34" s="11"/>
    </row>
    <row r="35" spans="1:1">
      <c r="A35" s="11"/>
    </row>
  </sheetData>
  <pageMargins left="0.7" right="0.7" top="0.75" bottom="0.75" header="0.3" footer="0.3"/>
  <pageSetup paperSize="9" orientation="portrait" horizontalDpi="0" verticalDpi="0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F25F6-46FB-43F2-8D6A-7CC2DE0E9B2E}">
  <sheetPr codeName="Sayfa5"/>
  <dimension ref="A3:G56"/>
  <sheetViews>
    <sheetView showGridLines="0" workbookViewId="0">
      <selection activeCell="D12" sqref="D12"/>
    </sheetView>
  </sheetViews>
  <sheetFormatPr baseColWidth="10" defaultColWidth="8.83203125" defaultRowHeight="15"/>
  <cols>
    <col min="1" max="1" width="81" bestFit="1" customWidth="1"/>
    <col min="2" max="2" width="19.6640625" bestFit="1" customWidth="1"/>
    <col min="3" max="3" width="20.83203125" bestFit="1" customWidth="1"/>
    <col min="4" max="4" width="26" bestFit="1" customWidth="1"/>
    <col min="5" max="5" width="9.1640625" bestFit="1" customWidth="1"/>
    <col min="6" max="6" width="2.6640625" customWidth="1"/>
    <col min="7" max="7" width="16.33203125" customWidth="1"/>
    <col min="8" max="8" width="9.1640625" bestFit="1" customWidth="1"/>
  </cols>
  <sheetData>
    <row r="3" spans="1:7" ht="28" customHeight="1">
      <c r="A3" s="52" t="s">
        <v>1</v>
      </c>
      <c r="B3" s="52" t="s">
        <v>450</v>
      </c>
      <c r="C3" s="52" t="s">
        <v>451</v>
      </c>
      <c r="D3" s="52" t="s">
        <v>452</v>
      </c>
      <c r="E3" s="52" t="s">
        <v>39</v>
      </c>
    </row>
    <row r="4" spans="1:7" ht="16">
      <c r="A4" s="63" t="s">
        <v>27</v>
      </c>
      <c r="B4" s="51">
        <v>7236988.1800000006</v>
      </c>
      <c r="C4" s="51">
        <v>10487970.389999984</v>
      </c>
      <c r="D4" s="51">
        <v>3250982.2100000009</v>
      </c>
      <c r="E4" s="59">
        <v>0.44921756525516154</v>
      </c>
    </row>
    <row r="5" spans="1:7" ht="16">
      <c r="A5" s="63" t="s">
        <v>25</v>
      </c>
      <c r="B5" s="51">
        <v>16746915.720000001</v>
      </c>
      <c r="C5" s="51">
        <v>18694877</v>
      </c>
      <c r="D5" s="51">
        <v>1947961.28</v>
      </c>
      <c r="E5" s="59">
        <v>0.1163176140949731</v>
      </c>
      <c r="G5" s="11"/>
    </row>
    <row r="6" spans="1:7" ht="16">
      <c r="A6" s="64" t="s">
        <v>719</v>
      </c>
      <c r="B6" s="61">
        <v>10389422.129999995</v>
      </c>
      <c r="C6" s="61">
        <v>11508981</v>
      </c>
      <c r="D6" s="61">
        <v>1119558.8700000001</v>
      </c>
      <c r="E6" s="62">
        <v>0.10775949383818184</v>
      </c>
    </row>
    <row r="7" spans="1:7" ht="16">
      <c r="A7" s="63" t="s">
        <v>537</v>
      </c>
      <c r="B7" s="51">
        <v>3755022</v>
      </c>
      <c r="C7" s="51">
        <v>4426107.8000000017</v>
      </c>
      <c r="D7" s="51">
        <v>671085.79999999993</v>
      </c>
      <c r="E7" s="59">
        <v>0.17871687569340522</v>
      </c>
    </row>
    <row r="8" spans="1:7" ht="16">
      <c r="A8" s="64" t="s">
        <v>23</v>
      </c>
      <c r="B8" s="61">
        <v>3337900</v>
      </c>
      <c r="C8" s="61">
        <v>3990411</v>
      </c>
      <c r="D8" s="61">
        <v>652511</v>
      </c>
      <c r="E8" s="62">
        <v>0.19548548488570661</v>
      </c>
    </row>
    <row r="9" spans="1:7" ht="16">
      <c r="A9" s="64" t="s">
        <v>34</v>
      </c>
      <c r="B9" s="61">
        <v>1024000</v>
      </c>
      <c r="C9" s="61">
        <v>1412567</v>
      </c>
      <c r="D9" s="61">
        <v>388567</v>
      </c>
      <c r="E9" s="62">
        <v>0.37945996093750001</v>
      </c>
    </row>
    <row r="10" spans="1:7" ht="16">
      <c r="A10" s="64" t="s">
        <v>486</v>
      </c>
      <c r="B10" s="61">
        <v>2256055.9799999995</v>
      </c>
      <c r="C10" s="61">
        <v>2607667.7500000005</v>
      </c>
      <c r="D10" s="61">
        <v>351611.77000000008</v>
      </c>
      <c r="E10" s="62">
        <v>0.15585241373310299</v>
      </c>
    </row>
    <row r="11" spans="1:7" ht="16">
      <c r="A11" s="64" t="s">
        <v>32</v>
      </c>
      <c r="B11" s="61">
        <v>1543339.75</v>
      </c>
      <c r="C11" s="61">
        <v>1859358</v>
      </c>
      <c r="D11" s="61">
        <v>316018.25</v>
      </c>
      <c r="E11" s="62">
        <v>0.20476259358964866</v>
      </c>
    </row>
    <row r="12" spans="1:7" ht="16">
      <c r="A12" s="64" t="s">
        <v>22</v>
      </c>
      <c r="B12" s="61">
        <v>14789290.279999996</v>
      </c>
      <c r="C12" s="61">
        <v>15084514.109999998</v>
      </c>
      <c r="D12" s="61">
        <v>295223.83000000013</v>
      </c>
      <c r="E12" s="62">
        <v>1.9962001178599031E-2</v>
      </c>
    </row>
    <row r="13" spans="1:7" ht="16">
      <c r="A13" s="64" t="s">
        <v>29</v>
      </c>
      <c r="B13" s="61">
        <v>984061.95</v>
      </c>
      <c r="C13" s="61">
        <v>1272037</v>
      </c>
      <c r="D13" s="61">
        <v>287975.05</v>
      </c>
      <c r="E13" s="62">
        <v>0.29263914736262286</v>
      </c>
    </row>
    <row r="14" spans="1:7" ht="16">
      <c r="A14" s="64" t="s">
        <v>33</v>
      </c>
      <c r="B14" s="61">
        <v>1145009</v>
      </c>
      <c r="C14" s="61">
        <v>1409530</v>
      </c>
      <c r="D14" s="61">
        <v>264521</v>
      </c>
      <c r="E14" s="62">
        <v>0.23102089153884386</v>
      </c>
    </row>
    <row r="15" spans="1:7" ht="16">
      <c r="A15" s="64" t="s">
        <v>36</v>
      </c>
      <c r="B15" s="61">
        <v>2061528</v>
      </c>
      <c r="C15" s="61">
        <v>2278800</v>
      </c>
      <c r="D15" s="61">
        <v>217272</v>
      </c>
      <c r="E15" s="62">
        <v>0.10539366916190329</v>
      </c>
    </row>
    <row r="16" spans="1:7" ht="16">
      <c r="A16" s="64" t="s">
        <v>834</v>
      </c>
      <c r="B16" s="61">
        <v>5833862.8500000006</v>
      </c>
      <c r="C16" s="61">
        <v>6026604.9200000055</v>
      </c>
      <c r="D16" s="61">
        <v>192742.06999999995</v>
      </c>
      <c r="E16" s="62">
        <v>3.3038498668168881E-2</v>
      </c>
    </row>
    <row r="17" spans="1:5" ht="16">
      <c r="A17" s="64" t="s">
        <v>485</v>
      </c>
      <c r="B17" s="61">
        <v>250399.5</v>
      </c>
      <c r="C17" s="61">
        <v>413770.82999999996</v>
      </c>
      <c r="D17" s="61">
        <v>163371.32999999999</v>
      </c>
      <c r="E17" s="62">
        <v>0.65244271653897057</v>
      </c>
    </row>
    <row r="18" spans="1:5" ht="16">
      <c r="A18" s="64" t="s">
        <v>620</v>
      </c>
      <c r="B18" s="61">
        <v>237819</v>
      </c>
      <c r="C18" s="61">
        <v>349252</v>
      </c>
      <c r="D18" s="61">
        <v>111433</v>
      </c>
      <c r="E18" s="62">
        <v>0.46856222589448282</v>
      </c>
    </row>
    <row r="19" spans="1:5" ht="16">
      <c r="A19" s="64" t="s">
        <v>26</v>
      </c>
      <c r="B19" s="61">
        <v>1667972.65</v>
      </c>
      <c r="C19" s="61">
        <v>1776742</v>
      </c>
      <c r="D19" s="61">
        <v>108769.35</v>
      </c>
      <c r="E19" s="62">
        <v>6.5210511695140916E-2</v>
      </c>
    </row>
    <row r="20" spans="1:5" ht="16">
      <c r="A20" s="64" t="s">
        <v>24</v>
      </c>
      <c r="B20" s="61">
        <v>994000</v>
      </c>
      <c r="C20" s="61">
        <v>1097014.99</v>
      </c>
      <c r="D20" s="61">
        <v>103014.99</v>
      </c>
      <c r="E20" s="62">
        <v>0.10363681086519105</v>
      </c>
    </row>
    <row r="21" spans="1:5" ht="16">
      <c r="A21" s="64" t="s">
        <v>492</v>
      </c>
      <c r="B21" s="61">
        <v>284491</v>
      </c>
      <c r="C21" s="61">
        <v>386477</v>
      </c>
      <c r="D21" s="61">
        <v>101986</v>
      </c>
      <c r="E21" s="62">
        <v>0.35848585719759152</v>
      </c>
    </row>
    <row r="22" spans="1:5" ht="16">
      <c r="A22" s="64" t="s">
        <v>883</v>
      </c>
      <c r="B22" s="61">
        <v>464000</v>
      </c>
      <c r="C22" s="61">
        <v>564197</v>
      </c>
      <c r="D22" s="61">
        <v>100197</v>
      </c>
      <c r="E22" s="62">
        <v>0.21594181034482762</v>
      </c>
    </row>
    <row r="23" spans="1:5" ht="16">
      <c r="A23" s="64" t="s">
        <v>31</v>
      </c>
      <c r="B23" s="61">
        <v>140956</v>
      </c>
      <c r="C23" s="61">
        <v>229628</v>
      </c>
      <c r="D23" s="61">
        <v>88672</v>
      </c>
      <c r="E23" s="62">
        <v>0.62907573994721755</v>
      </c>
    </row>
    <row r="24" spans="1:5" ht="16">
      <c r="A24" s="64" t="s">
        <v>553</v>
      </c>
      <c r="B24" s="61">
        <v>2219033.21</v>
      </c>
      <c r="C24" s="61">
        <v>2300450</v>
      </c>
      <c r="D24" s="61">
        <v>81416.790000000008</v>
      </c>
      <c r="E24" s="62">
        <v>3.6690207984764633E-2</v>
      </c>
    </row>
    <row r="25" spans="1:5" ht="16">
      <c r="A25" s="63" t="s">
        <v>1048</v>
      </c>
      <c r="B25" s="51">
        <v>498500</v>
      </c>
      <c r="C25" s="51">
        <v>576500</v>
      </c>
      <c r="D25" s="51">
        <v>78000</v>
      </c>
      <c r="E25" s="59">
        <v>0.15646940822467403</v>
      </c>
    </row>
    <row r="26" spans="1:5" ht="16">
      <c r="A26" s="64" t="s">
        <v>28</v>
      </c>
      <c r="B26" s="61">
        <v>300054</v>
      </c>
      <c r="C26" s="61">
        <v>369067</v>
      </c>
      <c r="D26" s="61">
        <v>69013</v>
      </c>
      <c r="E26" s="62">
        <v>0.23000193298539595</v>
      </c>
    </row>
    <row r="27" spans="1:5" ht="16">
      <c r="A27" s="63" t="s">
        <v>1233</v>
      </c>
      <c r="B27" s="51">
        <v>203183.64999999997</v>
      </c>
      <c r="C27" s="51">
        <v>239000</v>
      </c>
      <c r="D27" s="51">
        <v>35816.35</v>
      </c>
      <c r="E27" s="59">
        <v>0.17627574856539896</v>
      </c>
    </row>
    <row r="28" spans="1:5" ht="16">
      <c r="A28" s="64" t="s">
        <v>612</v>
      </c>
      <c r="B28" s="61">
        <v>173645</v>
      </c>
      <c r="C28" s="61">
        <v>206423</v>
      </c>
      <c r="D28" s="61">
        <v>32778</v>
      </c>
      <c r="E28" s="62">
        <v>0.1887644331826428</v>
      </c>
    </row>
    <row r="29" spans="1:5" ht="16">
      <c r="A29" s="64" t="s">
        <v>614</v>
      </c>
      <c r="B29" s="61">
        <v>138603</v>
      </c>
      <c r="C29" s="61">
        <v>169925</v>
      </c>
      <c r="D29" s="61">
        <v>31322</v>
      </c>
      <c r="E29" s="62">
        <v>0.22598356456930957</v>
      </c>
    </row>
    <row r="30" spans="1:5" ht="16">
      <c r="A30" s="64" t="s">
        <v>934</v>
      </c>
      <c r="B30" s="61">
        <v>129383</v>
      </c>
      <c r="C30" s="61">
        <v>160409</v>
      </c>
      <c r="D30" s="61">
        <v>31026</v>
      </c>
      <c r="E30" s="62">
        <v>0.23979966456180479</v>
      </c>
    </row>
    <row r="31" spans="1:5" ht="16">
      <c r="A31" s="64" t="s">
        <v>917</v>
      </c>
      <c r="B31" s="61">
        <v>75591</v>
      </c>
      <c r="C31" s="61">
        <v>103662</v>
      </c>
      <c r="D31" s="61">
        <v>28071</v>
      </c>
      <c r="E31" s="62">
        <v>0.37135373258721271</v>
      </c>
    </row>
    <row r="32" spans="1:5" ht="16">
      <c r="A32" s="63" t="s">
        <v>1346</v>
      </c>
      <c r="B32" s="51">
        <v>59875</v>
      </c>
      <c r="C32" s="51">
        <v>83191</v>
      </c>
      <c r="D32" s="51">
        <v>23316</v>
      </c>
      <c r="E32" s="59">
        <v>0.38941127348643012</v>
      </c>
    </row>
    <row r="33" spans="1:5" ht="16">
      <c r="A33" s="64" t="s">
        <v>37</v>
      </c>
      <c r="B33" s="61">
        <v>70440</v>
      </c>
      <c r="C33" s="61">
        <v>92836</v>
      </c>
      <c r="D33" s="61">
        <v>22396</v>
      </c>
      <c r="E33" s="62">
        <v>0.3179443498012493</v>
      </c>
    </row>
    <row r="34" spans="1:5" ht="16">
      <c r="A34" s="64" t="s">
        <v>525</v>
      </c>
      <c r="B34" s="61">
        <v>235100</v>
      </c>
      <c r="C34" s="61">
        <v>253000</v>
      </c>
      <c r="D34" s="61">
        <v>17900</v>
      </c>
      <c r="E34" s="62">
        <v>7.613781369629935E-2</v>
      </c>
    </row>
    <row r="35" spans="1:5" ht="16">
      <c r="A35" s="64" t="s">
        <v>1051</v>
      </c>
      <c r="B35" s="61">
        <v>239636</v>
      </c>
      <c r="C35" s="61">
        <v>254267</v>
      </c>
      <c r="D35" s="61">
        <v>14631</v>
      </c>
      <c r="E35" s="62">
        <v>6.1055100235356985E-2</v>
      </c>
    </row>
    <row r="36" spans="1:5">
      <c r="A36" s="54" t="s">
        <v>10342</v>
      </c>
      <c r="B36" s="51">
        <v>33000</v>
      </c>
      <c r="C36" s="51">
        <v>46599</v>
      </c>
      <c r="D36" s="51">
        <v>13599</v>
      </c>
      <c r="E36" s="59">
        <v>0.41209090909090906</v>
      </c>
    </row>
    <row r="37" spans="1:5" ht="16">
      <c r="A37" s="64" t="s">
        <v>538</v>
      </c>
      <c r="B37" s="61">
        <v>113450</v>
      </c>
      <c r="C37" s="61">
        <v>126988</v>
      </c>
      <c r="D37" s="61">
        <v>13538</v>
      </c>
      <c r="E37" s="62">
        <v>0.11933010136624067</v>
      </c>
    </row>
    <row r="38" spans="1:5" ht="16">
      <c r="A38" s="64" t="s">
        <v>1371</v>
      </c>
      <c r="B38" s="61">
        <v>166000</v>
      </c>
      <c r="C38" s="61">
        <v>178000</v>
      </c>
      <c r="D38" s="61">
        <v>12000</v>
      </c>
      <c r="E38" s="62">
        <v>7.2289156626506035E-2</v>
      </c>
    </row>
    <row r="39" spans="1:5" ht="16">
      <c r="A39" s="63" t="s">
        <v>1388</v>
      </c>
      <c r="B39" s="51">
        <v>98000</v>
      </c>
      <c r="C39" s="51">
        <v>108000</v>
      </c>
      <c r="D39" s="51">
        <v>10000</v>
      </c>
      <c r="E39" s="59">
        <v>0.1020408163265305</v>
      </c>
    </row>
    <row r="40" spans="1:5" ht="16">
      <c r="A40" s="64" t="s">
        <v>526</v>
      </c>
      <c r="B40" s="61">
        <v>197000</v>
      </c>
      <c r="C40" s="61">
        <v>204999.9</v>
      </c>
      <c r="D40" s="61">
        <v>7999.9000000000005</v>
      </c>
      <c r="E40" s="62">
        <v>4.0608629441624355E-2</v>
      </c>
    </row>
    <row r="41" spans="1:5" ht="16">
      <c r="A41" s="64" t="s">
        <v>680</v>
      </c>
      <c r="B41" s="61">
        <v>172883.65000000002</v>
      </c>
      <c r="C41" s="61">
        <v>180700</v>
      </c>
      <c r="D41" s="61">
        <v>7816.3499999999995</v>
      </c>
      <c r="E41" s="62">
        <v>4.5211620647759299E-2</v>
      </c>
    </row>
    <row r="42" spans="1:5" ht="16">
      <c r="A42" s="63" t="s">
        <v>1397</v>
      </c>
      <c r="B42" s="51">
        <v>45500</v>
      </c>
      <c r="C42" s="51">
        <v>53000</v>
      </c>
      <c r="D42" s="51">
        <v>7500</v>
      </c>
      <c r="E42" s="59">
        <v>0.16483516483516492</v>
      </c>
    </row>
    <row r="43" spans="1:5">
      <c r="A43" s="54" t="s">
        <v>6433</v>
      </c>
      <c r="B43" s="51">
        <v>28000</v>
      </c>
      <c r="C43" s="51">
        <v>35000</v>
      </c>
      <c r="D43" s="51">
        <v>7000</v>
      </c>
      <c r="E43" s="59">
        <v>0.25</v>
      </c>
    </row>
    <row r="44" spans="1:5" ht="16">
      <c r="A44" s="64" t="s">
        <v>920</v>
      </c>
      <c r="B44" s="61">
        <v>9600</v>
      </c>
      <c r="C44" s="61">
        <v>13008</v>
      </c>
      <c r="D44" s="61">
        <v>3408</v>
      </c>
      <c r="E44" s="62">
        <v>0.35499999999999998</v>
      </c>
    </row>
    <row r="45" spans="1:5" ht="16">
      <c r="A45" s="64" t="s">
        <v>461</v>
      </c>
      <c r="B45" s="61">
        <v>14690</v>
      </c>
      <c r="C45" s="61">
        <v>17781</v>
      </c>
      <c r="D45" s="61">
        <v>3091</v>
      </c>
      <c r="E45" s="62">
        <v>0.21041524846834592</v>
      </c>
    </row>
    <row r="46" spans="1:5" ht="16">
      <c r="A46" s="64" t="s">
        <v>769</v>
      </c>
      <c r="B46" s="61">
        <v>10000</v>
      </c>
      <c r="C46" s="61">
        <v>12500</v>
      </c>
      <c r="D46" s="61">
        <v>2500</v>
      </c>
      <c r="E46" s="62">
        <v>0.25</v>
      </c>
    </row>
    <row r="47" spans="1:5">
      <c r="A47" s="54" t="s">
        <v>10233</v>
      </c>
      <c r="B47" s="51">
        <v>14452</v>
      </c>
      <c r="C47" s="51">
        <v>16055</v>
      </c>
      <c r="D47" s="51">
        <v>1603</v>
      </c>
      <c r="E47" s="59">
        <v>0.11091890395792969</v>
      </c>
    </row>
    <row r="48" spans="1:5">
      <c r="A48" s="54" t="s">
        <v>9460</v>
      </c>
      <c r="B48" s="51">
        <v>7500</v>
      </c>
      <c r="C48" s="51">
        <v>8000</v>
      </c>
      <c r="D48" s="51">
        <v>500</v>
      </c>
      <c r="E48" s="59">
        <v>6.6666666666666652E-2</v>
      </c>
    </row>
    <row r="49" spans="1:5" ht="16">
      <c r="A49" s="64" t="s">
        <v>1049</v>
      </c>
      <c r="B49" s="61">
        <v>20990.03</v>
      </c>
      <c r="C49" s="61">
        <v>18000</v>
      </c>
      <c r="D49" s="61">
        <v>-2990.03</v>
      </c>
      <c r="E49" s="62">
        <v>-0.1424500107908373</v>
      </c>
    </row>
    <row r="50" spans="1:5" ht="16">
      <c r="A50" s="64" t="s">
        <v>30</v>
      </c>
      <c r="B50" s="61">
        <v>1795062.3200000003</v>
      </c>
      <c r="C50" s="61">
        <v>1785423</v>
      </c>
      <c r="D50" s="61">
        <v>-9639.320000000007</v>
      </c>
      <c r="E50" s="62">
        <v>-5.3699082714856461E-3</v>
      </c>
    </row>
    <row r="51" spans="1:5" ht="16">
      <c r="A51" s="64" t="s">
        <v>935</v>
      </c>
      <c r="B51" s="61">
        <v>49031.43</v>
      </c>
      <c r="C51" s="61">
        <v>38000</v>
      </c>
      <c r="D51" s="61">
        <v>-11031.43</v>
      </c>
      <c r="E51" s="62">
        <v>-0.22498691145659022</v>
      </c>
    </row>
    <row r="52" spans="1:5">
      <c r="A52" s="54" t="s">
        <v>3119</v>
      </c>
      <c r="B52" s="51">
        <v>52182.17</v>
      </c>
      <c r="C52" s="51">
        <v>40000</v>
      </c>
      <c r="D52" s="51">
        <v>-12182.17</v>
      </c>
      <c r="E52" s="59">
        <v>-0.23345464552355721</v>
      </c>
    </row>
    <row r="53" spans="1:5" ht="16">
      <c r="A53" s="63" t="s">
        <v>1165</v>
      </c>
      <c r="B53" s="51">
        <v>97233.82</v>
      </c>
      <c r="C53" s="51">
        <v>80000</v>
      </c>
      <c r="D53" s="51">
        <v>-17233.82</v>
      </c>
      <c r="E53" s="59">
        <v>-0.17724100523871222</v>
      </c>
    </row>
    <row r="54" spans="1:5">
      <c r="A54" s="54" t="s">
        <v>2742</v>
      </c>
      <c r="B54" s="51">
        <v>80780.52</v>
      </c>
      <c r="C54" s="51">
        <v>60000</v>
      </c>
      <c r="D54" s="51">
        <v>-20780.52</v>
      </c>
      <c r="E54" s="59">
        <v>-0.25724667283647096</v>
      </c>
    </row>
    <row r="55" spans="1:5" ht="16">
      <c r="A55" s="63" t="s">
        <v>1024</v>
      </c>
      <c r="B55" s="51">
        <v>59796.800000000003</v>
      </c>
      <c r="C55" s="51">
        <v>26000</v>
      </c>
      <c r="D55" s="51">
        <v>-33796.800000000003</v>
      </c>
      <c r="E55" s="59">
        <v>-0.56519412410028624</v>
      </c>
    </row>
    <row r="56" spans="1:5" ht="16">
      <c r="A56" s="65" t="s">
        <v>0</v>
      </c>
      <c r="B56" s="57">
        <v>82551230.589999989</v>
      </c>
      <c r="C56" s="57">
        <v>93733291.689999983</v>
      </c>
      <c r="D56" s="57">
        <v>11182061.100000003</v>
      </c>
      <c r="E56" s="60">
        <v>0.13545601949336405</v>
      </c>
    </row>
  </sheetData>
  <conditionalFormatting pivot="1" sqref="E4:E35 E37:E42 E44:E46 E49:E51 E53 E5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B6D3F3-A22B-2447-9A37-5993A697C08A}">
  <dimension ref="A1:G14"/>
  <sheetViews>
    <sheetView showGridLines="0" workbookViewId="0">
      <selection activeCell="C27" sqref="C27"/>
    </sheetView>
  </sheetViews>
  <sheetFormatPr baseColWidth="10" defaultColWidth="8.83203125" defaultRowHeight="15"/>
  <cols>
    <col min="1" max="1" width="46.33203125" bestFit="1" customWidth="1"/>
    <col min="2" max="2" width="19.6640625" bestFit="1" customWidth="1"/>
    <col min="3" max="3" width="20.83203125" bestFit="1" customWidth="1"/>
    <col min="4" max="4" width="26" bestFit="1" customWidth="1"/>
    <col min="5" max="5" width="9.1640625" bestFit="1" customWidth="1"/>
    <col min="6" max="6" width="3.6640625" customWidth="1"/>
    <col min="7" max="7" width="33.33203125" customWidth="1"/>
    <col min="8" max="8" width="24.1640625" bestFit="1" customWidth="1"/>
    <col min="9" max="10" width="10.5" bestFit="1" customWidth="1"/>
    <col min="11" max="11" width="8.5" bestFit="1" customWidth="1"/>
    <col min="12" max="12" width="10" bestFit="1" customWidth="1"/>
    <col min="13" max="13" width="6" bestFit="1" customWidth="1"/>
    <col min="14" max="14" width="25" bestFit="1" customWidth="1"/>
    <col min="15" max="15" width="26" bestFit="1" customWidth="1"/>
    <col min="16" max="16" width="31.1640625" bestFit="1" customWidth="1"/>
    <col min="17" max="17" width="15.1640625" bestFit="1" customWidth="1"/>
  </cols>
  <sheetData>
    <row r="1" spans="1:7" ht="26" customHeight="1">
      <c r="A1" s="120" t="s">
        <v>40</v>
      </c>
      <c r="B1" s="50" t="s">
        <v>19</v>
      </c>
      <c r="C1" s="48"/>
      <c r="D1" s="48"/>
      <c r="E1" s="48"/>
      <c r="F1" s="48"/>
      <c r="G1" s="48"/>
    </row>
    <row r="2" spans="1:7">
      <c r="A2" s="66"/>
      <c r="B2" s="50"/>
      <c r="C2" s="50"/>
      <c r="D2" s="50"/>
      <c r="E2" s="50"/>
      <c r="F2" s="50"/>
      <c r="G2" s="50"/>
    </row>
    <row r="3" spans="1:7" ht="28" customHeight="1">
      <c r="A3" s="52" t="s">
        <v>1</v>
      </c>
      <c r="B3" s="52" t="s">
        <v>450</v>
      </c>
      <c r="C3" s="52" t="s">
        <v>451</v>
      </c>
      <c r="D3" s="52" t="s">
        <v>452</v>
      </c>
      <c r="E3" s="52" t="s">
        <v>39</v>
      </c>
      <c r="F3" s="50"/>
      <c r="G3" s="50"/>
    </row>
    <row r="4" spans="1:7" ht="16">
      <c r="A4" s="63" t="s">
        <v>25</v>
      </c>
      <c r="B4" s="51">
        <v>16403528.720000001</v>
      </c>
      <c r="C4" s="51">
        <v>18322877</v>
      </c>
      <c r="D4" s="51">
        <v>1919348.28</v>
      </c>
      <c r="E4" s="59">
        <v>0.11700825552613159</v>
      </c>
      <c r="F4" s="50"/>
      <c r="G4" s="67"/>
    </row>
    <row r="5" spans="1:7" ht="16">
      <c r="A5" s="63" t="s">
        <v>23</v>
      </c>
      <c r="B5" s="51">
        <v>3337900</v>
      </c>
      <c r="C5" s="51">
        <v>3990411.0000000009</v>
      </c>
      <c r="D5" s="51">
        <v>652510.99999999977</v>
      </c>
      <c r="E5" s="59">
        <v>0.19548548488570683</v>
      </c>
      <c r="F5" s="50"/>
      <c r="G5" s="67"/>
    </row>
    <row r="6" spans="1:7" ht="32">
      <c r="A6" s="63" t="s">
        <v>1048</v>
      </c>
      <c r="B6" s="51">
        <v>498500</v>
      </c>
      <c r="C6" s="51">
        <v>576500</v>
      </c>
      <c r="D6" s="51">
        <v>78000</v>
      </c>
      <c r="E6" s="59">
        <v>0.15646940822467403</v>
      </c>
      <c r="F6" s="50"/>
      <c r="G6" s="67"/>
    </row>
    <row r="7" spans="1:7" ht="32">
      <c r="A7" s="63" t="s">
        <v>883</v>
      </c>
      <c r="B7" s="51">
        <v>204000</v>
      </c>
      <c r="C7" s="51">
        <v>255077</v>
      </c>
      <c r="D7" s="51">
        <v>51077</v>
      </c>
      <c r="E7" s="59">
        <v>0.25037745098039221</v>
      </c>
      <c r="F7" s="50"/>
      <c r="G7" s="67"/>
    </row>
    <row r="8" spans="1:7" ht="32">
      <c r="A8" s="63" t="s">
        <v>525</v>
      </c>
      <c r="B8" s="51">
        <v>235100</v>
      </c>
      <c r="C8" s="51">
        <v>253000</v>
      </c>
      <c r="D8" s="51">
        <v>17900</v>
      </c>
      <c r="E8" s="59">
        <v>7.613781369629935E-2</v>
      </c>
      <c r="F8" s="50"/>
      <c r="G8" s="67"/>
    </row>
    <row r="9" spans="1:7" ht="32">
      <c r="A9" s="63" t="s">
        <v>1388</v>
      </c>
      <c r="B9" s="51">
        <v>41000</v>
      </c>
      <c r="C9" s="51">
        <v>49000</v>
      </c>
      <c r="D9" s="51">
        <v>8000</v>
      </c>
      <c r="E9" s="59">
        <v>0.19512195121951215</v>
      </c>
      <c r="F9" s="50"/>
      <c r="G9" s="67"/>
    </row>
    <row r="10" spans="1:7" ht="16">
      <c r="A10" s="63" t="s">
        <v>526</v>
      </c>
      <c r="B10" s="51">
        <v>197000</v>
      </c>
      <c r="C10" s="51">
        <v>204999.90000000002</v>
      </c>
      <c r="D10" s="51">
        <v>7999.9000000000005</v>
      </c>
      <c r="E10" s="59">
        <v>4.0608629441624577E-2</v>
      </c>
      <c r="F10" s="50"/>
      <c r="G10" s="67"/>
    </row>
    <row r="11" spans="1:7">
      <c r="A11" s="54" t="s">
        <v>9460</v>
      </c>
      <c r="B11" s="51">
        <v>7500</v>
      </c>
      <c r="C11" s="51">
        <v>8000</v>
      </c>
      <c r="D11" s="51">
        <v>500</v>
      </c>
      <c r="E11" s="59">
        <v>6.6666666666666652E-2</v>
      </c>
      <c r="F11" s="50"/>
      <c r="G11" s="67"/>
    </row>
    <row r="12" spans="1:7" ht="16">
      <c r="A12" s="63" t="s">
        <v>1165</v>
      </c>
      <c r="B12" s="51">
        <v>97233.82</v>
      </c>
      <c r="C12" s="51">
        <v>80000</v>
      </c>
      <c r="D12" s="51">
        <v>-17233.82</v>
      </c>
      <c r="E12" s="59">
        <v>-0.17724100523871222</v>
      </c>
      <c r="F12" s="50"/>
      <c r="G12" s="67"/>
    </row>
    <row r="13" spans="1:7" ht="16">
      <c r="A13" s="65" t="s">
        <v>0</v>
      </c>
      <c r="B13" s="57">
        <v>21021762.539999999</v>
      </c>
      <c r="C13" s="57">
        <v>23739864.899999999</v>
      </c>
      <c r="D13" s="57">
        <v>2718102.36</v>
      </c>
      <c r="E13" s="60">
        <v>0.12929945121528408</v>
      </c>
      <c r="F13" s="50"/>
      <c r="G13" s="67"/>
    </row>
    <row r="14" spans="1:7">
      <c r="F14" s="50"/>
      <c r="G14" s="67"/>
    </row>
  </sheetData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9AA22-C37F-4BEB-82BA-49B9C2724705}">
  <sheetPr codeName="Sayfa6"/>
  <dimension ref="A1:E32"/>
  <sheetViews>
    <sheetView showGridLines="0" workbookViewId="0">
      <selection activeCell="A37" sqref="A37"/>
    </sheetView>
  </sheetViews>
  <sheetFormatPr baseColWidth="10" defaultColWidth="8.83203125" defaultRowHeight="15"/>
  <cols>
    <col min="1" max="1" width="65.5" bestFit="1" customWidth="1"/>
    <col min="2" max="2" width="19.6640625" bestFit="1" customWidth="1"/>
    <col min="3" max="3" width="20.83203125" bestFit="1" customWidth="1"/>
    <col min="4" max="4" width="26" bestFit="1" customWidth="1"/>
    <col min="5" max="5" width="9.1640625" bestFit="1" customWidth="1"/>
  </cols>
  <sheetData>
    <row r="1" spans="1:5" ht="26" customHeight="1">
      <c r="A1" s="120" t="s">
        <v>40</v>
      </c>
      <c r="B1" s="50" t="s">
        <v>20</v>
      </c>
      <c r="C1" s="48"/>
      <c r="D1" s="48"/>
      <c r="E1" s="48"/>
    </row>
    <row r="2" spans="1:5">
      <c r="A2" s="50"/>
      <c r="B2" s="50"/>
      <c r="C2" s="50"/>
      <c r="D2" s="50"/>
      <c r="E2" s="50"/>
    </row>
    <row r="3" spans="1:5" ht="28" customHeight="1">
      <c r="A3" s="52" t="s">
        <v>1</v>
      </c>
      <c r="B3" s="52" t="s">
        <v>450</v>
      </c>
      <c r="C3" s="52" t="s">
        <v>451</v>
      </c>
      <c r="D3" s="52" t="s">
        <v>452</v>
      </c>
      <c r="E3" s="52" t="s">
        <v>39</v>
      </c>
    </row>
    <row r="4" spans="1:5" ht="16">
      <c r="A4" s="63" t="s">
        <v>33</v>
      </c>
      <c r="B4" s="51">
        <v>1145009</v>
      </c>
      <c r="C4" s="51">
        <v>1409530</v>
      </c>
      <c r="D4" s="51">
        <v>264521</v>
      </c>
      <c r="E4" s="59">
        <v>0.23102089153884386</v>
      </c>
    </row>
    <row r="5" spans="1:5" ht="16">
      <c r="A5" s="63" t="s">
        <v>36</v>
      </c>
      <c r="B5" s="51">
        <v>2061528</v>
      </c>
      <c r="C5" s="51">
        <v>2278800</v>
      </c>
      <c r="D5" s="51">
        <v>217272</v>
      </c>
      <c r="E5" s="59">
        <v>0.10539366916190329</v>
      </c>
    </row>
    <row r="6" spans="1:5" ht="16">
      <c r="A6" s="63" t="s">
        <v>29</v>
      </c>
      <c r="B6" s="51">
        <v>626492</v>
      </c>
      <c r="C6" s="51">
        <v>823822</v>
      </c>
      <c r="D6" s="51">
        <v>197330</v>
      </c>
      <c r="E6" s="59">
        <v>0.31497608908014785</v>
      </c>
    </row>
    <row r="7" spans="1:5" ht="16">
      <c r="A7" s="63" t="s">
        <v>620</v>
      </c>
      <c r="B7" s="51">
        <v>237819</v>
      </c>
      <c r="C7" s="51">
        <v>349252</v>
      </c>
      <c r="D7" s="51">
        <v>111433</v>
      </c>
      <c r="E7" s="59">
        <v>0.46856222589448282</v>
      </c>
    </row>
    <row r="8" spans="1:5" ht="16">
      <c r="A8" s="63" t="s">
        <v>492</v>
      </c>
      <c r="B8" s="51">
        <v>284491</v>
      </c>
      <c r="C8" s="51">
        <v>386477</v>
      </c>
      <c r="D8" s="51">
        <v>101986</v>
      </c>
      <c r="E8" s="59">
        <v>0.35848585719759152</v>
      </c>
    </row>
    <row r="9" spans="1:5" ht="16">
      <c r="A9" s="63" t="s">
        <v>31</v>
      </c>
      <c r="B9" s="51">
        <v>140956</v>
      </c>
      <c r="C9" s="51">
        <v>229628</v>
      </c>
      <c r="D9" s="51">
        <v>88672</v>
      </c>
      <c r="E9" s="59">
        <v>0.62907573994721755</v>
      </c>
    </row>
    <row r="10" spans="1:5" ht="16">
      <c r="A10" s="63" t="s">
        <v>27</v>
      </c>
      <c r="B10" s="51">
        <v>349840</v>
      </c>
      <c r="C10" s="51">
        <v>438183</v>
      </c>
      <c r="D10" s="51">
        <v>88343</v>
      </c>
      <c r="E10" s="59">
        <v>0.25252401097644639</v>
      </c>
    </row>
    <row r="11" spans="1:5" ht="16">
      <c r="A11" s="63" t="s">
        <v>486</v>
      </c>
      <c r="B11" s="51">
        <v>177812</v>
      </c>
      <c r="C11" s="51">
        <v>252812</v>
      </c>
      <c r="D11" s="51">
        <v>75000</v>
      </c>
      <c r="E11" s="59">
        <v>0.42179380469259664</v>
      </c>
    </row>
    <row r="12" spans="1:5" ht="16">
      <c r="A12" s="63" t="s">
        <v>28</v>
      </c>
      <c r="B12" s="51">
        <v>300054</v>
      </c>
      <c r="C12" s="51">
        <v>369067</v>
      </c>
      <c r="D12" s="51">
        <v>69013</v>
      </c>
      <c r="E12" s="59">
        <v>0.23000193298539595</v>
      </c>
    </row>
    <row r="13" spans="1:5" ht="16">
      <c r="A13" s="63" t="s">
        <v>883</v>
      </c>
      <c r="B13" s="51">
        <v>260000</v>
      </c>
      <c r="C13" s="51">
        <v>309120</v>
      </c>
      <c r="D13" s="51">
        <v>49120</v>
      </c>
      <c r="E13" s="59">
        <v>0.18892307692307697</v>
      </c>
    </row>
    <row r="14" spans="1:5" ht="16">
      <c r="A14" s="63" t="s">
        <v>537</v>
      </c>
      <c r="B14" s="51">
        <v>163792</v>
      </c>
      <c r="C14" s="51">
        <v>208324</v>
      </c>
      <c r="D14" s="51">
        <v>44532</v>
      </c>
      <c r="E14" s="59">
        <v>0.27188141056950288</v>
      </c>
    </row>
    <row r="15" spans="1:5" ht="16">
      <c r="A15" s="63" t="s">
        <v>26</v>
      </c>
      <c r="B15" s="51">
        <v>224994</v>
      </c>
      <c r="C15" s="51">
        <v>260293</v>
      </c>
      <c r="D15" s="51">
        <v>35299</v>
      </c>
      <c r="E15" s="59">
        <v>0.15688862814119497</v>
      </c>
    </row>
    <row r="16" spans="1:5" ht="16">
      <c r="A16" s="63" t="s">
        <v>612</v>
      </c>
      <c r="B16" s="51">
        <v>173645</v>
      </c>
      <c r="C16" s="51">
        <v>206423</v>
      </c>
      <c r="D16" s="51">
        <v>32778</v>
      </c>
      <c r="E16" s="59">
        <v>0.1887644331826428</v>
      </c>
    </row>
    <row r="17" spans="1:5" ht="16">
      <c r="A17" s="63" t="s">
        <v>614</v>
      </c>
      <c r="B17" s="51">
        <v>138603</v>
      </c>
      <c r="C17" s="51">
        <v>169925</v>
      </c>
      <c r="D17" s="51">
        <v>31322</v>
      </c>
      <c r="E17" s="59">
        <v>0.22598356456930957</v>
      </c>
    </row>
    <row r="18" spans="1:5" ht="16">
      <c r="A18" s="63" t="s">
        <v>934</v>
      </c>
      <c r="B18" s="51">
        <v>129383</v>
      </c>
      <c r="C18" s="51">
        <v>160409</v>
      </c>
      <c r="D18" s="51">
        <v>31026</v>
      </c>
      <c r="E18" s="59">
        <v>0.23979966456180479</v>
      </c>
    </row>
    <row r="19" spans="1:5" ht="16">
      <c r="A19" s="63" t="s">
        <v>25</v>
      </c>
      <c r="B19" s="51">
        <v>343387</v>
      </c>
      <c r="C19" s="51">
        <v>372000</v>
      </c>
      <c r="D19" s="51">
        <v>28613</v>
      </c>
      <c r="E19" s="59">
        <v>8.3325810237428799E-2</v>
      </c>
    </row>
    <row r="20" spans="1:5" ht="16">
      <c r="A20" s="63" t="s">
        <v>917</v>
      </c>
      <c r="B20" s="51">
        <v>75591</v>
      </c>
      <c r="C20" s="51">
        <v>103662</v>
      </c>
      <c r="D20" s="51">
        <v>28071</v>
      </c>
      <c r="E20" s="59">
        <v>0.37135373258721271</v>
      </c>
    </row>
    <row r="21" spans="1:5" ht="16">
      <c r="A21" s="63" t="s">
        <v>1346</v>
      </c>
      <c r="B21" s="51">
        <v>59875</v>
      </c>
      <c r="C21" s="51">
        <v>83191</v>
      </c>
      <c r="D21" s="51">
        <v>23316</v>
      </c>
      <c r="E21" s="59">
        <v>0.38941127348643012</v>
      </c>
    </row>
    <row r="22" spans="1:5" ht="16">
      <c r="A22" s="63" t="s">
        <v>37</v>
      </c>
      <c r="B22" s="51">
        <v>70440</v>
      </c>
      <c r="C22" s="51">
        <v>92836</v>
      </c>
      <c r="D22" s="51">
        <v>22396</v>
      </c>
      <c r="E22" s="59">
        <v>0.3179443498012493</v>
      </c>
    </row>
    <row r="23" spans="1:5" ht="16">
      <c r="A23" s="63" t="s">
        <v>1051</v>
      </c>
      <c r="B23" s="51">
        <v>239636</v>
      </c>
      <c r="C23" s="51">
        <v>254267</v>
      </c>
      <c r="D23" s="51">
        <v>14631</v>
      </c>
      <c r="E23" s="59">
        <v>6.1055100235356985E-2</v>
      </c>
    </row>
    <row r="24" spans="1:5" ht="16">
      <c r="A24" s="63" t="s">
        <v>485</v>
      </c>
      <c r="B24" s="51">
        <v>35345</v>
      </c>
      <c r="C24" s="51">
        <v>49263</v>
      </c>
      <c r="D24" s="51">
        <v>13918</v>
      </c>
      <c r="E24" s="59">
        <v>0.3937756401188286</v>
      </c>
    </row>
    <row r="25" spans="1:5" ht="16">
      <c r="A25" s="63" t="s">
        <v>1397</v>
      </c>
      <c r="B25" s="51">
        <v>45500</v>
      </c>
      <c r="C25" s="51">
        <v>53000</v>
      </c>
      <c r="D25" s="51">
        <v>7500</v>
      </c>
      <c r="E25" s="59">
        <v>0.16483516483516492</v>
      </c>
    </row>
    <row r="26" spans="1:5">
      <c r="A26" s="54" t="s">
        <v>6433</v>
      </c>
      <c r="B26" s="51">
        <v>28000</v>
      </c>
      <c r="C26" s="51">
        <v>35000</v>
      </c>
      <c r="D26" s="51">
        <v>7000</v>
      </c>
      <c r="E26" s="59">
        <v>0.25</v>
      </c>
    </row>
    <row r="27" spans="1:5" ht="16">
      <c r="A27" s="63" t="s">
        <v>920</v>
      </c>
      <c r="B27" s="51">
        <v>9600</v>
      </c>
      <c r="C27" s="51">
        <v>13008</v>
      </c>
      <c r="D27" s="51">
        <v>3408</v>
      </c>
      <c r="E27" s="59">
        <v>0.35499999999999998</v>
      </c>
    </row>
    <row r="28" spans="1:5" ht="16">
      <c r="A28" s="63" t="s">
        <v>461</v>
      </c>
      <c r="B28" s="51">
        <v>14690</v>
      </c>
      <c r="C28" s="51">
        <v>17781</v>
      </c>
      <c r="D28" s="51">
        <v>3091</v>
      </c>
      <c r="E28" s="59">
        <v>0.21041524846834592</v>
      </c>
    </row>
    <row r="29" spans="1:5" ht="16">
      <c r="A29" s="63" t="s">
        <v>769</v>
      </c>
      <c r="B29" s="51">
        <v>10000</v>
      </c>
      <c r="C29" s="51">
        <v>12500</v>
      </c>
      <c r="D29" s="51">
        <v>2500</v>
      </c>
      <c r="E29" s="59">
        <v>0.25</v>
      </c>
    </row>
    <row r="30" spans="1:5">
      <c r="A30" s="54" t="s">
        <v>1388</v>
      </c>
      <c r="B30" s="51">
        <v>57000</v>
      </c>
      <c r="C30" s="51">
        <v>59000</v>
      </c>
      <c r="D30" s="51">
        <v>2000</v>
      </c>
      <c r="E30" s="59">
        <v>3.5087719298245723E-2</v>
      </c>
    </row>
    <row r="31" spans="1:5">
      <c r="A31" s="54" t="s">
        <v>10233</v>
      </c>
      <c r="B31" s="51">
        <v>14452</v>
      </c>
      <c r="C31" s="51">
        <v>16055</v>
      </c>
      <c r="D31" s="51">
        <v>1603</v>
      </c>
      <c r="E31" s="59">
        <v>0.11091890395792969</v>
      </c>
    </row>
    <row r="32" spans="1:5" ht="16">
      <c r="A32" s="65" t="s">
        <v>0</v>
      </c>
      <c r="B32" s="57">
        <v>7417934</v>
      </c>
      <c r="C32" s="57">
        <v>9013628</v>
      </c>
      <c r="D32" s="57">
        <v>1595694</v>
      </c>
      <c r="E32" s="60">
        <v>0.21511299507383064</v>
      </c>
    </row>
  </sheetData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E866C-70A9-41AF-9E0C-E45B1FEBFA05}">
  <sheetPr codeName="Sayfa7"/>
  <dimension ref="A1:E34"/>
  <sheetViews>
    <sheetView showGridLines="0" workbookViewId="0">
      <selection activeCell="D27" sqref="D27"/>
    </sheetView>
  </sheetViews>
  <sheetFormatPr baseColWidth="10" defaultColWidth="8.83203125" defaultRowHeight="15"/>
  <cols>
    <col min="1" max="1" width="18.6640625" bestFit="1" customWidth="1"/>
    <col min="2" max="2" width="19.6640625" bestFit="1" customWidth="1"/>
    <col min="3" max="3" width="20.83203125" bestFit="1" customWidth="1"/>
    <col min="4" max="4" width="26" bestFit="1" customWidth="1"/>
    <col min="5" max="5" width="9.1640625" bestFit="1" customWidth="1"/>
  </cols>
  <sheetData>
    <row r="1" spans="1:5" ht="26" customHeight="1">
      <c r="A1" s="120" t="s">
        <v>40</v>
      </c>
      <c r="B1" s="50" t="s">
        <v>17</v>
      </c>
      <c r="C1" s="48"/>
      <c r="D1" s="48"/>
      <c r="E1" s="48"/>
    </row>
    <row r="2" spans="1:5">
      <c r="A2" s="68" t="s">
        <v>453</v>
      </c>
      <c r="B2" s="69"/>
      <c r="C2" s="69"/>
      <c r="D2" s="69"/>
      <c r="E2" s="69"/>
    </row>
    <row r="3" spans="1:5" ht="28" customHeight="1">
      <c r="A3" s="52" t="s">
        <v>1</v>
      </c>
      <c r="B3" s="52" t="s">
        <v>450</v>
      </c>
      <c r="C3" s="52" t="s">
        <v>451</v>
      </c>
      <c r="D3" s="52" t="s">
        <v>452</v>
      </c>
      <c r="E3" s="52" t="s">
        <v>39</v>
      </c>
    </row>
    <row r="4" spans="1:5">
      <c r="A4" s="54" t="s">
        <v>1082</v>
      </c>
      <c r="B4" s="51">
        <v>179275.98000000004</v>
      </c>
      <c r="C4" s="51">
        <v>157255.92000000001</v>
      </c>
      <c r="D4" s="51">
        <v>-22020.059999999998</v>
      </c>
      <c r="E4" s="59">
        <v>-0.1228277207019034</v>
      </c>
    </row>
    <row r="5" spans="1:5">
      <c r="A5" s="55" t="s">
        <v>149</v>
      </c>
      <c r="B5" s="51">
        <v>179275.98000000004</v>
      </c>
      <c r="C5" s="51">
        <v>157255.92000000001</v>
      </c>
      <c r="D5" s="51">
        <v>-22020.059999999998</v>
      </c>
      <c r="E5" s="59">
        <v>-0.1228277207019034</v>
      </c>
    </row>
    <row r="6" spans="1:5">
      <c r="A6" s="54" t="s">
        <v>208</v>
      </c>
      <c r="B6" s="51">
        <v>20955228.250000004</v>
      </c>
      <c r="C6" s="51">
        <v>21913686.579999998</v>
      </c>
      <c r="D6" s="51">
        <v>958458.33000000112</v>
      </c>
      <c r="E6" s="59">
        <v>4.5738386552768295E-2</v>
      </c>
    </row>
    <row r="7" spans="1:5">
      <c r="A7" s="55" t="s">
        <v>149</v>
      </c>
      <c r="B7" s="51">
        <v>10946528.250000004</v>
      </c>
      <c r="C7" s="51">
        <v>10363143.560000001</v>
      </c>
      <c r="D7" s="51">
        <v>-583384.68999999983</v>
      </c>
      <c r="E7" s="59">
        <v>-5.3294037769463842E-2</v>
      </c>
    </row>
    <row r="8" spans="1:5">
      <c r="A8" s="55" t="s">
        <v>92</v>
      </c>
      <c r="B8" s="51">
        <v>10008700</v>
      </c>
      <c r="C8" s="51">
        <v>11550543.019999996</v>
      </c>
      <c r="D8" s="51">
        <v>1541843.0200000009</v>
      </c>
      <c r="E8" s="59">
        <v>0.15405027825791517</v>
      </c>
    </row>
    <row r="9" spans="1:5">
      <c r="A9" s="56" t="s">
        <v>0</v>
      </c>
      <c r="B9" s="57">
        <v>21134504.230000004</v>
      </c>
      <c r="C9" s="57">
        <v>22070942.499999996</v>
      </c>
      <c r="D9" s="57">
        <v>936438.27000000118</v>
      </c>
      <c r="E9" s="60">
        <v>4.4308504226502565E-2</v>
      </c>
    </row>
    <row r="12" spans="1:5">
      <c r="A12" s="120" t="s">
        <v>40</v>
      </c>
      <c r="B12" s="51" t="s">
        <v>17</v>
      </c>
      <c r="C12" s="70"/>
      <c r="D12" s="70"/>
      <c r="E12" s="71"/>
    </row>
    <row r="13" spans="1:5">
      <c r="A13" s="68" t="s">
        <v>454</v>
      </c>
      <c r="B13" s="70"/>
      <c r="C13" s="70"/>
      <c r="D13" s="70"/>
      <c r="E13" s="71"/>
    </row>
    <row r="14" spans="1:5" ht="28" customHeight="1">
      <c r="A14" s="52" t="s">
        <v>1</v>
      </c>
      <c r="B14" s="53" t="s">
        <v>450</v>
      </c>
      <c r="C14" s="53" t="s">
        <v>451</v>
      </c>
      <c r="D14" s="53" t="s">
        <v>452</v>
      </c>
      <c r="E14" s="58" t="s">
        <v>39</v>
      </c>
    </row>
    <row r="15" spans="1:5">
      <c r="A15" s="54" t="s">
        <v>89</v>
      </c>
      <c r="B15" s="51">
        <v>4782273.82</v>
      </c>
      <c r="C15" s="51">
        <v>5211302.6100000022</v>
      </c>
      <c r="D15" s="51">
        <v>429028.7899999998</v>
      </c>
      <c r="E15" s="59">
        <v>8.9712301333678024E-2</v>
      </c>
    </row>
    <row r="16" spans="1:5">
      <c r="A16" s="55" t="s">
        <v>149</v>
      </c>
      <c r="B16" s="51">
        <v>1236943.8200000003</v>
      </c>
      <c r="C16" s="51">
        <v>1222399.4099999999</v>
      </c>
      <c r="D16" s="51">
        <v>-14544.410000000033</v>
      </c>
      <c r="E16" s="59">
        <v>-1.1758343236639823E-2</v>
      </c>
    </row>
    <row r="17" spans="1:5">
      <c r="A17" s="55" t="s">
        <v>92</v>
      </c>
      <c r="B17" s="51">
        <v>3545330</v>
      </c>
      <c r="C17" s="51">
        <v>3988903.2000000025</v>
      </c>
      <c r="D17" s="51">
        <v>443573.19999999984</v>
      </c>
      <c r="E17" s="59">
        <v>0.12511478480141558</v>
      </c>
    </row>
    <row r="18" spans="1:5">
      <c r="A18" s="56" t="s">
        <v>0</v>
      </c>
      <c r="B18" s="57">
        <v>4782273.82</v>
      </c>
      <c r="C18" s="57">
        <v>5211302.6100000022</v>
      </c>
      <c r="D18" s="57">
        <v>429028.7899999998</v>
      </c>
      <c r="E18" s="60">
        <v>8.9712301333678024E-2</v>
      </c>
    </row>
    <row r="19" spans="1:5">
      <c r="A19" s="50"/>
      <c r="B19" s="51"/>
      <c r="C19" s="51"/>
      <c r="D19" s="51"/>
      <c r="E19" s="59"/>
    </row>
    <row r="20" spans="1:5">
      <c r="A20" s="50"/>
      <c r="B20" s="51"/>
      <c r="C20" s="51"/>
      <c r="D20" s="51"/>
      <c r="E20" s="59"/>
    </row>
    <row r="21" spans="1:5">
      <c r="A21" s="50"/>
      <c r="B21" s="51"/>
      <c r="C21" s="51"/>
      <c r="D21" s="51"/>
      <c r="E21" s="59"/>
    </row>
    <row r="22" spans="1:5">
      <c r="A22" s="50"/>
      <c r="B22" s="51"/>
      <c r="C22" s="51"/>
      <c r="D22" s="51"/>
      <c r="E22" s="59"/>
    </row>
    <row r="23" spans="1:5">
      <c r="A23" s="120" t="s">
        <v>40</v>
      </c>
      <c r="B23" s="51" t="s">
        <v>17</v>
      </c>
      <c r="C23" s="70"/>
      <c r="D23" s="70"/>
      <c r="E23" s="71"/>
    </row>
    <row r="24" spans="1:5">
      <c r="A24" s="68" t="s">
        <v>585</v>
      </c>
      <c r="B24" s="70"/>
      <c r="C24" s="70"/>
      <c r="D24" s="70"/>
      <c r="E24" s="71"/>
    </row>
    <row r="25" spans="1:5" ht="28" customHeight="1">
      <c r="A25" s="52" t="s">
        <v>1</v>
      </c>
      <c r="B25" s="53" t="s">
        <v>450</v>
      </c>
      <c r="C25" s="53" t="s">
        <v>451</v>
      </c>
      <c r="D25" s="53" t="s">
        <v>452</v>
      </c>
      <c r="E25" s="58" t="s">
        <v>39</v>
      </c>
    </row>
    <row r="26" spans="1:5">
      <c r="A26" s="54" t="s">
        <v>1082</v>
      </c>
      <c r="B26" s="51">
        <v>179275.98</v>
      </c>
      <c r="C26" s="51">
        <v>157255.91999999998</v>
      </c>
      <c r="D26" s="51">
        <v>-22020.06</v>
      </c>
      <c r="E26" s="59">
        <v>-0.1228277207019034</v>
      </c>
    </row>
    <row r="27" spans="1:5">
      <c r="A27" s="55" t="s">
        <v>149</v>
      </c>
      <c r="B27" s="51">
        <v>179275.98</v>
      </c>
      <c r="C27" s="51">
        <v>157255.91999999998</v>
      </c>
      <c r="D27" s="51">
        <v>-22020.06</v>
      </c>
      <c r="E27" s="59">
        <v>-0.1228277207019034</v>
      </c>
    </row>
    <row r="28" spans="1:5">
      <c r="A28" s="54" t="s">
        <v>89</v>
      </c>
      <c r="B28" s="51">
        <v>4782273.82</v>
      </c>
      <c r="C28" s="51">
        <v>5211302.6100000022</v>
      </c>
      <c r="D28" s="51">
        <v>429028.78999999986</v>
      </c>
      <c r="E28" s="59">
        <v>8.9712301333678024E-2</v>
      </c>
    </row>
    <row r="29" spans="1:5">
      <c r="A29" s="55" t="s">
        <v>149</v>
      </c>
      <c r="B29" s="51">
        <v>1236943.8200000003</v>
      </c>
      <c r="C29" s="51">
        <v>1222399.4100000004</v>
      </c>
      <c r="D29" s="51">
        <v>-14544.409999999974</v>
      </c>
      <c r="E29" s="59">
        <v>-1.1758343236639379E-2</v>
      </c>
    </row>
    <row r="30" spans="1:5">
      <c r="A30" s="55" t="s">
        <v>92</v>
      </c>
      <c r="B30" s="51">
        <v>3545330</v>
      </c>
      <c r="C30" s="51">
        <v>3988903.200000002</v>
      </c>
      <c r="D30" s="51">
        <v>443573.19999999984</v>
      </c>
      <c r="E30" s="59">
        <v>0.12511478480141536</v>
      </c>
    </row>
    <row r="31" spans="1:5">
      <c r="A31" s="54" t="s">
        <v>208</v>
      </c>
      <c r="B31" s="51">
        <v>20955228.25</v>
      </c>
      <c r="C31" s="51">
        <v>21913686.579999994</v>
      </c>
      <c r="D31" s="51">
        <v>958458.33000000066</v>
      </c>
      <c r="E31" s="59">
        <v>4.5738386552768295E-2</v>
      </c>
    </row>
    <row r="32" spans="1:5">
      <c r="A32" s="55" t="s">
        <v>149</v>
      </c>
      <c r="B32" s="51">
        <v>10946528.250000002</v>
      </c>
      <c r="C32" s="51">
        <v>10363143.559999999</v>
      </c>
      <c r="D32" s="51">
        <v>-583384.68999999983</v>
      </c>
      <c r="E32" s="59">
        <v>-5.3294037769463842E-2</v>
      </c>
    </row>
    <row r="33" spans="1:5">
      <c r="A33" s="55" t="s">
        <v>92</v>
      </c>
      <c r="B33" s="51">
        <v>10008700</v>
      </c>
      <c r="C33" s="51">
        <v>11550543.019999996</v>
      </c>
      <c r="D33" s="51">
        <v>1541843.0200000005</v>
      </c>
      <c r="E33" s="59">
        <v>0.15405027825791517</v>
      </c>
    </row>
    <row r="34" spans="1:5">
      <c r="A34" s="56" t="s">
        <v>0</v>
      </c>
      <c r="B34" s="57">
        <v>25916778.050000004</v>
      </c>
      <c r="C34" s="57">
        <v>27282245.109999996</v>
      </c>
      <c r="D34" s="57">
        <v>1365467.0600000005</v>
      </c>
      <c r="E34" s="60">
        <v>5.2686605463289293E-2</v>
      </c>
    </row>
  </sheetData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E46EB-9EEC-474F-A638-8F6C05379697}">
  <dimension ref="A1:E7"/>
  <sheetViews>
    <sheetView showGridLines="0" workbookViewId="0">
      <selection activeCell="D5" sqref="D5"/>
    </sheetView>
  </sheetViews>
  <sheetFormatPr baseColWidth="10" defaultColWidth="8.83203125" defaultRowHeight="15"/>
  <cols>
    <col min="1" max="1" width="77.5" bestFit="1" customWidth="1"/>
    <col min="2" max="2" width="19.6640625" bestFit="1" customWidth="1"/>
    <col min="3" max="3" width="20.83203125" bestFit="1" customWidth="1"/>
    <col min="4" max="4" width="26" bestFit="1" customWidth="1"/>
    <col min="5" max="5" width="9.1640625" bestFit="1" customWidth="1"/>
    <col min="6" max="7" width="11.83203125" bestFit="1" customWidth="1"/>
    <col min="8" max="8" width="24.1640625" bestFit="1" customWidth="1"/>
    <col min="9" max="10" width="10.5" bestFit="1" customWidth="1"/>
    <col min="11" max="11" width="8.5" bestFit="1" customWidth="1"/>
    <col min="12" max="12" width="10" bestFit="1" customWidth="1"/>
    <col min="13" max="13" width="6" bestFit="1" customWidth="1"/>
    <col min="14" max="14" width="25" bestFit="1" customWidth="1"/>
    <col min="15" max="15" width="26" bestFit="1" customWidth="1"/>
    <col min="16" max="16" width="31.1640625" bestFit="1" customWidth="1"/>
    <col min="17" max="17" width="15.1640625" bestFit="1" customWidth="1"/>
  </cols>
  <sheetData>
    <row r="1" spans="1:5" ht="26" customHeight="1">
      <c r="A1" s="120" t="s">
        <v>40</v>
      </c>
      <c r="B1" s="50" t="s">
        <v>649</v>
      </c>
      <c r="C1" s="48"/>
      <c r="D1" s="48"/>
      <c r="E1" s="48"/>
    </row>
    <row r="2" spans="1:5">
      <c r="A2" s="66"/>
      <c r="B2" s="50"/>
      <c r="C2" s="50"/>
      <c r="D2" s="50"/>
      <c r="E2" s="50"/>
    </row>
    <row r="3" spans="1:5" ht="28" customHeight="1">
      <c r="A3" s="52" t="s">
        <v>1</v>
      </c>
      <c r="B3" s="52" t="s">
        <v>450</v>
      </c>
      <c r="C3" s="52" t="s">
        <v>451</v>
      </c>
      <c r="D3" s="52" t="s">
        <v>452</v>
      </c>
      <c r="E3" s="52" t="s">
        <v>39</v>
      </c>
    </row>
    <row r="4" spans="1:5" ht="16">
      <c r="A4" s="63" t="s">
        <v>680</v>
      </c>
      <c r="B4" s="51">
        <v>172883.65</v>
      </c>
      <c r="C4" s="51">
        <v>180700</v>
      </c>
      <c r="D4" s="51">
        <v>7816.35</v>
      </c>
      <c r="E4" s="59">
        <v>4.5211620647759299E-2</v>
      </c>
    </row>
    <row r="5" spans="1:5" ht="16">
      <c r="A5" s="63" t="s">
        <v>26</v>
      </c>
      <c r="B5" s="51">
        <v>556978.65000000014</v>
      </c>
      <c r="C5" s="51">
        <v>556165</v>
      </c>
      <c r="D5" s="51">
        <v>-813.65000000000055</v>
      </c>
      <c r="E5" s="59">
        <v>-1.4608279868539853E-3</v>
      </c>
    </row>
    <row r="6" spans="1:5">
      <c r="A6" s="54" t="s">
        <v>3119</v>
      </c>
      <c r="B6" s="51">
        <v>52182.17</v>
      </c>
      <c r="C6" s="51">
        <v>40000</v>
      </c>
      <c r="D6" s="51">
        <v>-12182.17</v>
      </c>
      <c r="E6" s="59">
        <v>-0.23345464552355721</v>
      </c>
    </row>
    <row r="7" spans="1:5" ht="16">
      <c r="A7" s="65" t="s">
        <v>0</v>
      </c>
      <c r="B7" s="57">
        <v>782044.4700000002</v>
      </c>
      <c r="C7" s="57">
        <v>776865</v>
      </c>
      <c r="D7" s="57">
        <v>-5179.47</v>
      </c>
      <c r="E7" s="60">
        <v>-6.6229865419289435E-3</v>
      </c>
    </row>
  </sheetData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56FA2-BE68-B943-8606-D2A81C4D3841}">
  <dimension ref="A1:E7"/>
  <sheetViews>
    <sheetView showGridLines="0" workbookViewId="0">
      <selection activeCell="J59" sqref="J59"/>
    </sheetView>
  </sheetViews>
  <sheetFormatPr baseColWidth="10" defaultColWidth="8.83203125" defaultRowHeight="15"/>
  <cols>
    <col min="1" max="1" width="41.33203125" bestFit="1" customWidth="1"/>
    <col min="2" max="2" width="19.6640625" bestFit="1" customWidth="1"/>
    <col min="3" max="3" width="20.83203125" bestFit="1" customWidth="1"/>
    <col min="4" max="4" width="26" bestFit="1" customWidth="1"/>
    <col min="5" max="5" width="9.1640625" bestFit="1" customWidth="1"/>
    <col min="6" max="7" width="11.83203125" bestFit="1" customWidth="1"/>
    <col min="8" max="8" width="24.1640625" bestFit="1" customWidth="1"/>
    <col min="9" max="10" width="10.5" bestFit="1" customWidth="1"/>
    <col min="11" max="11" width="8.5" bestFit="1" customWidth="1"/>
    <col min="12" max="12" width="10" bestFit="1" customWidth="1"/>
    <col min="13" max="13" width="6" bestFit="1" customWidth="1"/>
    <col min="14" max="14" width="25" bestFit="1" customWidth="1"/>
    <col min="15" max="15" width="26" bestFit="1" customWidth="1"/>
    <col min="16" max="16" width="31.1640625" bestFit="1" customWidth="1"/>
    <col min="17" max="17" width="15.1640625" bestFit="1" customWidth="1"/>
  </cols>
  <sheetData>
    <row r="1" spans="1:5" ht="26" customHeight="1">
      <c r="A1" s="120" t="s">
        <v>40</v>
      </c>
      <c r="B1" s="50" t="s">
        <v>551</v>
      </c>
      <c r="C1" s="48"/>
      <c r="D1" s="48"/>
      <c r="E1" s="48"/>
    </row>
    <row r="2" spans="1:5">
      <c r="A2" s="66"/>
      <c r="B2" s="50"/>
      <c r="C2" s="50"/>
      <c r="D2" s="50"/>
      <c r="E2" s="50"/>
    </row>
    <row r="3" spans="1:5" ht="28" customHeight="1">
      <c r="A3" s="52" t="s">
        <v>1</v>
      </c>
      <c r="B3" s="52" t="s">
        <v>450</v>
      </c>
      <c r="C3" s="52" t="s">
        <v>451</v>
      </c>
      <c r="D3" s="52" t="s">
        <v>452</v>
      </c>
      <c r="E3" s="52" t="s">
        <v>39</v>
      </c>
    </row>
    <row r="4" spans="1:5" ht="32">
      <c r="A4" s="63" t="s">
        <v>834</v>
      </c>
      <c r="B4" s="51">
        <v>5833862.8500000015</v>
      </c>
      <c r="C4" s="51">
        <v>6026604.9199999934</v>
      </c>
      <c r="D4" s="51">
        <v>192742.06999999998</v>
      </c>
      <c r="E4" s="59">
        <v>3.303849866816666E-2</v>
      </c>
    </row>
    <row r="5" spans="1:5" ht="32">
      <c r="A5" s="63" t="s">
        <v>553</v>
      </c>
      <c r="B5" s="51">
        <v>1894750</v>
      </c>
      <c r="C5" s="51">
        <v>1992700</v>
      </c>
      <c r="D5" s="51">
        <v>97950</v>
      </c>
      <c r="E5" s="59">
        <v>5.1695474336983738E-2</v>
      </c>
    </row>
    <row r="6" spans="1:5" ht="16">
      <c r="A6" s="63" t="s">
        <v>1371</v>
      </c>
      <c r="B6" s="51">
        <v>166000</v>
      </c>
      <c r="C6" s="51">
        <v>178000</v>
      </c>
      <c r="D6" s="51">
        <v>12000</v>
      </c>
      <c r="E6" s="59">
        <v>7.2289156626506035E-2</v>
      </c>
    </row>
    <row r="7" spans="1:5" ht="16">
      <c r="A7" s="65" t="s">
        <v>0</v>
      </c>
      <c r="B7" s="57">
        <v>7894612.8500000015</v>
      </c>
      <c r="C7" s="57">
        <v>8197304.9199999934</v>
      </c>
      <c r="D7" s="57">
        <v>302692.06999999995</v>
      </c>
      <c r="E7" s="60">
        <v>3.834159771368495E-2</v>
      </c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A6995-617B-9B49-AE79-28EE789D660C}">
  <sheetPr filterMode="1"/>
  <dimension ref="A1:O329"/>
  <sheetViews>
    <sheetView showGridLines="0" workbookViewId="0">
      <selection activeCell="D11" sqref="D11"/>
    </sheetView>
  </sheetViews>
  <sheetFormatPr baseColWidth="10" defaultRowHeight="15"/>
  <cols>
    <col min="1" max="2" width="12" customWidth="1"/>
    <col min="3" max="3" width="11.33203125" customWidth="1"/>
    <col min="4" max="4" width="35" customWidth="1"/>
    <col min="5" max="5" width="20" customWidth="1"/>
    <col min="6" max="6" width="12.5" customWidth="1"/>
    <col min="7" max="7" width="15.83203125" customWidth="1"/>
    <col min="8" max="8" width="13" customWidth="1"/>
    <col min="9" max="9" width="15" customWidth="1"/>
    <col min="10" max="10" width="10" customWidth="1"/>
    <col min="11" max="12" width="13.6640625" customWidth="1"/>
    <col min="13" max="13" width="14.6640625" customWidth="1"/>
    <col min="14" max="15" width="11" customWidth="1"/>
  </cols>
  <sheetData>
    <row r="1" spans="1:15" ht="32" customHeight="1">
      <c r="A1" s="121" t="s">
        <v>11872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</row>
    <row r="2" spans="1:15" ht="30" customHeight="1">
      <c r="A2" s="128" t="s">
        <v>11873</v>
      </c>
      <c r="B2" s="128"/>
      <c r="C2" s="128"/>
      <c r="D2" s="128"/>
      <c r="E2" s="128"/>
      <c r="F2" s="128"/>
      <c r="G2" s="128"/>
      <c r="H2" s="128"/>
      <c r="I2" s="128"/>
      <c r="J2" s="128"/>
      <c r="K2" s="128"/>
      <c r="L2" s="128"/>
      <c r="M2" s="128"/>
      <c r="N2" s="128"/>
      <c r="O2" s="128"/>
    </row>
    <row r="3" spans="1:15" ht="22" customHeight="1"/>
    <row r="4" spans="1:15" ht="22" customHeight="1">
      <c r="A4" s="130" t="s">
        <v>1410</v>
      </c>
      <c r="B4" s="130" t="s">
        <v>1429</v>
      </c>
      <c r="C4" s="130" t="s">
        <v>1405</v>
      </c>
      <c r="D4" s="130" t="s">
        <v>1426</v>
      </c>
      <c r="E4" s="130" t="s">
        <v>1428</v>
      </c>
      <c r="F4" s="130" t="s">
        <v>1430</v>
      </c>
      <c r="G4" s="130" t="s">
        <v>1414</v>
      </c>
      <c r="H4" s="130" t="s">
        <v>1431</v>
      </c>
      <c r="I4" s="130" t="s">
        <v>1432</v>
      </c>
      <c r="J4" s="130" t="s">
        <v>1438</v>
      </c>
      <c r="K4" s="130" t="s">
        <v>1407</v>
      </c>
      <c r="L4" s="130" t="s">
        <v>1408</v>
      </c>
      <c r="M4" s="130" t="s">
        <v>1409</v>
      </c>
      <c r="N4" s="130" t="s">
        <v>1443</v>
      </c>
      <c r="O4" s="130" t="s">
        <v>1433</v>
      </c>
    </row>
    <row r="5" spans="1:15" ht="48">
      <c r="A5" s="122" t="str" cm="1">
        <f t="array" ref="A5:O329">_xlfn.LET(_xlpm.own,Tablo5[MÜLKİYET],_xlpm.sevk,Tablo5[SEVK_NO]&amp;"",_xlpm.key,_xlpm.own&amp;"♦"&amp;_xlpm.sevk,_xlpm.keys,_xlfn.UNIQUE(_xlfn._xlws.FILTER(_xlpm.key,_xlpm.sevk&lt;&gt;"")),_xlpm.kz,_xlfn.MAP(_xlpm.keys,_xlfn.LAMBDA(_xlpm.k,SUM(_xlfn._xlws.FILTER(Tablo5[TOPLAM_KAR_ZARAR],_xlpm.key=_xlpm.k,0)))),_xlpm.lossKeys,_xlfn._xlws.FILTER(_xlpm.keys,_xlpm.kz&lt;0),_xlpm.outOwn,_xlfn.XLOOKUP(_xlpm.lossKeys,_xlpm.key,_xlpm.own),_xlpm.outDate,_xlfn.XLOOKUP(_xlpm.lossKeys,_xlpm.key,Tablo5[SEVK_TARIHI]),_xlpm.branch,_xlfn.XLOOKUP(_xlpm.lossKeys,_xlpm.key,Tablo5[PROJE_KODU]),_xlpm.customer,_xlfn.XLOOKUP(_xlpm.lossKeys,_xlpm.key,Tablo5[MUSTERI_ADI]),_xlpm.fromCity,_xlfn.XLOOKUP(_xlpm.lossKeys,_xlpm.key,Tablo5[YUKLEME_SEHIR_ADI])&amp;"",_xlpm.toCity,_xlfn.XLOOKUP(_xlpm.lossKeys,_xlpm.key,Tablo5[BOSALTMA_SEHIR_ADI])&amp;"",_xlpm.route,IF(_xlpm.fromCity="","(boş)",_xlpm.fromCity)&amp;" → "&amp;IF(_xlpm.toCity="","(boş)",_xlpm.toCity),_xlpm.plate,_xlfn.XLOOKUP(_xlpm.lossKeys,_xlpm.key,Tablo5[PLAKA]),_xlpm.vehicle,_xlfn.XLOOKUP(_xlpm.lossKeys,_xlpm.key,Tablo5[ARAC_TIPI]),_xlpm.outSevk,_xlfn.XLOOKUP(_xlpm.lossKeys,_xlpm.key,_xlpm.sevk),_xlpm.usr,_xlfn.XLOOKUP(_xlpm.lossKeys,_xlpm.key,Tablo5[KULLANICI]),_xlpm.cnt,_xlfn.MAP(_xlpm.lossKeys,_xlfn.LAMBDA(_xlpm.k,SUM(--(_xlpm.key=_xlpm.k)))),_xlpm.alis,_xlfn.MAP(_xlpm.lossKeys,_xlfn.LAMBDA(_xlpm.k,SUM(_xlfn._xlws.FILTER(Tablo5[TOPLAM_ALIS],_xlpm.key=_xlpm.k,0)))),_xlpm.sales,_xlfn.MAP(_xlpm.lossKeys,_xlfn.LAMBDA(_xlpm.k,SUM(_xlfn._xlws.FILTER(Tablo5[TOPLAM_SATIS],_xlpm.key=_xlpm.k,0)))),_xlpm.loss,_xlfn.MAP(_xlpm.lossKeys,_xlfn.LAMBDA(_xlpm.k,SUM(_xlfn._xlws.FILTER(Tablo5[TOPLAM_KAR_ZARAR],_xlpm.key=_xlpm.k,0)))),_xlpm.share,-_xlpm.loss/SUM(-_xlpm.loss),_xlpm.data,_xlfn.HSTACK(_xlpm.outOwn,_xlpm.outDate,_xlpm.branch,_xlpm.customer,_xlpm.route,_xlpm.plate,_xlpm.vehicle,_xlpm.outSevk,_xlpm.usr,_xlpm.cnt,_xlpm.alis,_xlpm.sales,_xlpm.loss,IFERROR(_xlpm.loss/_xlpm.alis,0),_xlpm.share),_xlfn.SORTBY(_xlpm.data,IF(_xlpm.outOwn="Tedarikçi",1,2),1,_xlpm.branch,1,_xlpm.customer,1,_xlpm.outDate,1,_xlpm.outSevk,1))</f>
        <v>Tedarikçi</v>
      </c>
      <c r="B5" s="123">
        <v>46236</v>
      </c>
      <c r="C5" s="122" t="str">
        <v>İzmir</v>
      </c>
      <c r="D5" s="124" t="str">
        <v>GÖNENLİ SÜT VE SÜT ÜRÜNLERİ GIDA SANAYİ VE TİCARET ANONİM ŞİRKETİ</v>
      </c>
      <c r="E5" s="124" t="str">
        <v>MANİSA → AFYONKARAHİSAR</v>
      </c>
      <c r="F5" s="122" t="str">
        <v>45ARD107</v>
      </c>
      <c r="G5" s="122" t="str">
        <v>Tır Frigorifik</v>
      </c>
      <c r="H5" s="122" t="str">
        <v>S-641034</v>
      </c>
      <c r="I5" s="122" t="str">
        <v>Arif Aladağ</v>
      </c>
      <c r="J5" s="125">
        <v>1</v>
      </c>
      <c r="K5" s="126">
        <v>26000</v>
      </c>
      <c r="L5" s="126">
        <v>25645.91</v>
      </c>
      <c r="M5" s="126">
        <v>-354.09</v>
      </c>
      <c r="N5" s="127">
        <v>-1.3618846153846153E-2</v>
      </c>
      <c r="O5" s="127">
        <v>1.3844508500770233E-4</v>
      </c>
    </row>
    <row r="6" spans="1:15" ht="48">
      <c r="A6" s="122" t="str">
        <v>Tedarikçi</v>
      </c>
      <c r="B6" s="123">
        <v>46236</v>
      </c>
      <c r="C6" s="122" t="str">
        <v>İzmir</v>
      </c>
      <c r="D6" s="124" t="str">
        <v>GÖNENLİ SÜT VE SÜT ÜRÜNLERİ GIDA SANAYİ VE TİCARET ANONİM ŞİRKETİ</v>
      </c>
      <c r="E6" s="124" t="str">
        <v>MANİSA → İZMİR</v>
      </c>
      <c r="F6" s="122" t="str">
        <v>31AAZ471</v>
      </c>
      <c r="G6" s="122" t="str">
        <v>Tır Frigorifik</v>
      </c>
      <c r="H6" s="122" t="str">
        <v>S-641038</v>
      </c>
      <c r="I6" s="122" t="str">
        <v>Arif Aladağ</v>
      </c>
      <c r="J6" s="125">
        <v>1</v>
      </c>
      <c r="K6" s="126">
        <v>11000</v>
      </c>
      <c r="L6" s="126">
        <v>9932.73</v>
      </c>
      <c r="M6" s="126">
        <v>-1067.27</v>
      </c>
      <c r="N6" s="127">
        <v>-9.7024545454545447E-2</v>
      </c>
      <c r="O6" s="127">
        <v>4.1729019705772681E-4</v>
      </c>
    </row>
    <row r="7" spans="1:15" ht="48">
      <c r="A7" s="122" t="str">
        <v>Tedarikçi</v>
      </c>
      <c r="B7" s="123">
        <v>46236</v>
      </c>
      <c r="C7" s="122" t="str">
        <v>İzmir</v>
      </c>
      <c r="D7" s="124" t="str">
        <v>GÖNENLİ SÜT VE SÜT ÜRÜNLERİ GIDA SANAYİ VE TİCARET ANONİM ŞİRKETİ</v>
      </c>
      <c r="E7" s="124" t="str">
        <v>MANİSA → TEKİRDAĞ</v>
      </c>
      <c r="F7" s="122" t="str">
        <v>31SB279</v>
      </c>
      <c r="G7" s="122" t="str">
        <v>Tır Frigorifik</v>
      </c>
      <c r="H7" s="122" t="str">
        <v>S-641040</v>
      </c>
      <c r="I7" s="122" t="str">
        <v>Arif Aladağ</v>
      </c>
      <c r="J7" s="125">
        <v>1</v>
      </c>
      <c r="K7" s="126">
        <v>45000</v>
      </c>
      <c r="L7" s="126">
        <v>41480.050000000003</v>
      </c>
      <c r="M7" s="126">
        <v>-3519.95</v>
      </c>
      <c r="N7" s="127">
        <v>-7.8221111111111102E-2</v>
      </c>
      <c r="O7" s="127">
        <v>1.3762596429519665E-3</v>
      </c>
    </row>
    <row r="8" spans="1:15" ht="48">
      <c r="A8" s="122" t="str">
        <v>Tedarikçi</v>
      </c>
      <c r="B8" s="123">
        <v>46237</v>
      </c>
      <c r="C8" s="122" t="str">
        <v>İzmir</v>
      </c>
      <c r="D8" s="124" t="str">
        <v>GÖNENLİ SÜT VE SÜT ÜRÜNLERİ GIDA SANAYİ VE TİCARET ANONİM ŞİRKETİ</v>
      </c>
      <c r="E8" s="124" t="str">
        <v>MANİSA → İSTANBUL</v>
      </c>
      <c r="F8" s="122" t="str">
        <v>45BAD050</v>
      </c>
      <c r="G8" s="122" t="str">
        <v>Tır Frigorifik</v>
      </c>
      <c r="H8" s="122" t="str">
        <v>S-641178</v>
      </c>
      <c r="I8" s="122" t="str">
        <v>Arif Aladağ</v>
      </c>
      <c r="J8" s="125">
        <v>1</v>
      </c>
      <c r="K8" s="126">
        <v>38500</v>
      </c>
      <c r="L8" s="126">
        <v>30628.46</v>
      </c>
      <c r="M8" s="126">
        <v>-7871.54</v>
      </c>
      <c r="N8" s="127">
        <v>-0.20445558441558442</v>
      </c>
      <c r="O8" s="127">
        <v>3.0776808846381693E-3</v>
      </c>
    </row>
    <row r="9" spans="1:15" ht="48">
      <c r="A9" s="122" t="str">
        <v>Tedarikçi</v>
      </c>
      <c r="B9" s="123">
        <v>46238</v>
      </c>
      <c r="C9" s="122" t="str">
        <v>İzmir</v>
      </c>
      <c r="D9" s="124" t="str">
        <v>GÖNENLİ SÜT VE SÜT ÜRÜNLERİ GIDA SANAYİ VE TİCARET ANONİM ŞİRKETİ</v>
      </c>
      <c r="E9" s="124" t="str">
        <v>MANİSA → İZMİR</v>
      </c>
      <c r="F9" s="122" t="str">
        <v>31SB279</v>
      </c>
      <c r="G9" s="122" t="str">
        <v>Tır Frigorifik</v>
      </c>
      <c r="H9" s="122" t="str">
        <v>S-641184</v>
      </c>
      <c r="I9" s="122" t="str">
        <v>Arif Aladağ</v>
      </c>
      <c r="J9" s="125">
        <v>1</v>
      </c>
      <c r="K9" s="126">
        <v>8500</v>
      </c>
      <c r="L9" s="126">
        <v>7011.34</v>
      </c>
      <c r="M9" s="126">
        <v>-1488.66</v>
      </c>
      <c r="N9" s="127">
        <v>-0.17513647058823531</v>
      </c>
      <c r="O9" s="127">
        <v>5.8204880185141116E-4</v>
      </c>
    </row>
    <row r="10" spans="1:15" ht="48">
      <c r="A10" s="122" t="str">
        <v>Tedarikçi</v>
      </c>
      <c r="B10" s="123">
        <v>46239</v>
      </c>
      <c r="C10" s="122" t="str">
        <v>İzmir</v>
      </c>
      <c r="D10" s="124" t="str">
        <v>GÖNENLİ SÜT VE SÜT ÜRÜNLERİ GIDA SANAYİ VE TİCARET ANONİM ŞİRKETİ</v>
      </c>
      <c r="E10" s="124" t="str">
        <v>MANİSA → AYDIN</v>
      </c>
      <c r="F10" s="122" t="str">
        <v>31SB279</v>
      </c>
      <c r="G10" s="122" t="str">
        <v>Tır Frigorifik</v>
      </c>
      <c r="H10" s="122" t="str">
        <v>S-641433</v>
      </c>
      <c r="I10" s="122" t="str">
        <v>Arif Aladağ</v>
      </c>
      <c r="J10" s="125">
        <v>1</v>
      </c>
      <c r="K10" s="126">
        <v>16000</v>
      </c>
      <c r="L10" s="126">
        <v>12767.57</v>
      </c>
      <c r="M10" s="126">
        <v>-3232.43</v>
      </c>
      <c r="N10" s="127">
        <v>-0.20202687499999999</v>
      </c>
      <c r="O10" s="127">
        <v>1.2638426561931918E-3</v>
      </c>
    </row>
    <row r="11" spans="1:15" ht="48">
      <c r="A11" s="122" t="str">
        <v>Tedarikçi</v>
      </c>
      <c r="B11" s="123">
        <v>46243</v>
      </c>
      <c r="C11" s="122" t="str">
        <v>İzmir</v>
      </c>
      <c r="D11" s="124" t="str">
        <v>GÖNENLİ SÜT VE SÜT ÜRÜNLERİ GIDA SANAYİ VE TİCARET ANONİM ŞİRKETİ</v>
      </c>
      <c r="E11" s="124" t="str">
        <v>MANİSA → MANİSA</v>
      </c>
      <c r="F11" s="122" t="str">
        <v>45YG500</v>
      </c>
      <c r="G11" s="122" t="str">
        <v>Tır Frigorifik</v>
      </c>
      <c r="H11" s="122" t="str">
        <v>S-641452</v>
      </c>
      <c r="I11" s="122" t="str">
        <v>Arif Aladağ</v>
      </c>
      <c r="J11" s="125">
        <v>1</v>
      </c>
      <c r="K11" s="126">
        <v>4000</v>
      </c>
      <c r="L11" s="126">
        <v>2323.5500000000002</v>
      </c>
      <c r="M11" s="126">
        <v>-1676.45</v>
      </c>
      <c r="N11" s="127">
        <v>-0.4191125</v>
      </c>
      <c r="O11" s="127">
        <v>6.5547251478766024E-4</v>
      </c>
    </row>
    <row r="12" spans="1:15" ht="48">
      <c r="A12" s="122" t="str">
        <v>Tedarikçi</v>
      </c>
      <c r="B12" s="123">
        <v>46243</v>
      </c>
      <c r="C12" s="122" t="str">
        <v>İzmir</v>
      </c>
      <c r="D12" s="124" t="str">
        <v>GÖNENLİ SÜT VE SÜT ÜRÜNLERİ GIDA SANAYİ VE TİCARET ANONİM ŞİRKETİ</v>
      </c>
      <c r="E12" s="124" t="str">
        <v>MANİSA → İZMİR</v>
      </c>
      <c r="F12" s="122" t="str">
        <v>45YT441</v>
      </c>
      <c r="G12" s="122" t="str">
        <v>Tır Frigorifik</v>
      </c>
      <c r="H12" s="122" t="str">
        <v>S-641453</v>
      </c>
      <c r="I12" s="122" t="str">
        <v>Arif Aladağ</v>
      </c>
      <c r="J12" s="125">
        <v>1</v>
      </c>
      <c r="K12" s="126">
        <v>11000</v>
      </c>
      <c r="L12" s="126">
        <v>9875.08</v>
      </c>
      <c r="M12" s="126">
        <v>-1124.92</v>
      </c>
      <c r="N12" s="127">
        <v>-0.10226545454545455</v>
      </c>
      <c r="O12" s="127">
        <v>4.3983067871689269E-4</v>
      </c>
    </row>
    <row r="13" spans="1:15" ht="48">
      <c r="A13" s="122" t="str">
        <v>Tedarikçi</v>
      </c>
      <c r="B13" s="123">
        <v>46245</v>
      </c>
      <c r="C13" s="122" t="str">
        <v>İzmir</v>
      </c>
      <c r="D13" s="124" t="str">
        <v>GÖNENLİ SÜT VE SÜT ÜRÜNLERİ GIDA SANAYİ VE TİCARET ANONİM ŞİRKETİ</v>
      </c>
      <c r="E13" s="124" t="str">
        <v>MANİSA → MANİSA</v>
      </c>
      <c r="F13" s="122" t="str">
        <v>45YG500</v>
      </c>
      <c r="G13" s="122" t="str">
        <v>Tır Frigorifik</v>
      </c>
      <c r="H13" s="122" t="str">
        <v>S-641581</v>
      </c>
      <c r="I13" s="122" t="str">
        <v>Arif Aladağ</v>
      </c>
      <c r="J13" s="125">
        <v>1</v>
      </c>
      <c r="K13" s="126">
        <v>8000</v>
      </c>
      <c r="L13" s="126">
        <v>6970.64</v>
      </c>
      <c r="M13" s="126">
        <v>-1029.3599999999999</v>
      </c>
      <c r="N13" s="127">
        <v>-0.12866999999999998</v>
      </c>
      <c r="O13" s="127">
        <v>4.0246782655123972E-4</v>
      </c>
    </row>
    <row r="14" spans="1:15" ht="48">
      <c r="A14" s="122" t="str">
        <v>Tedarikçi</v>
      </c>
      <c r="B14" s="123">
        <v>46245</v>
      </c>
      <c r="C14" s="122" t="str">
        <v>İzmir</v>
      </c>
      <c r="D14" s="124" t="str">
        <v>GÖNENLİ SÜT VE SÜT ÜRÜNLERİ GIDA SANAYİ VE TİCARET ANONİM ŞİRKETİ</v>
      </c>
      <c r="E14" s="124" t="str">
        <v>MANİSA → MANİSA</v>
      </c>
      <c r="F14" s="122" t="str">
        <v>45ARD107</v>
      </c>
      <c r="G14" s="122" t="str">
        <v>Tır Frigorifik</v>
      </c>
      <c r="H14" s="122" t="str">
        <v>S-641583</v>
      </c>
      <c r="I14" s="122" t="str">
        <v>Arif Aladağ</v>
      </c>
      <c r="J14" s="125">
        <v>1</v>
      </c>
      <c r="K14" s="126">
        <v>4000</v>
      </c>
      <c r="L14" s="126">
        <v>2323.5500000000002</v>
      </c>
      <c r="M14" s="126">
        <v>-1676.45</v>
      </c>
      <c r="N14" s="127">
        <v>-0.4191125</v>
      </c>
      <c r="O14" s="127">
        <v>6.5547251478766024E-4</v>
      </c>
    </row>
    <row r="15" spans="1:15" ht="48">
      <c r="A15" s="122" t="str">
        <v>Tedarikçi</v>
      </c>
      <c r="B15" s="123">
        <v>46247</v>
      </c>
      <c r="C15" s="122" t="str">
        <v>İzmir</v>
      </c>
      <c r="D15" s="124" t="str">
        <v>GÖNENLİ SÜT VE SÜT ÜRÜNLERİ GIDA SANAYİ VE TİCARET ANONİM ŞİRKETİ</v>
      </c>
      <c r="E15" s="124" t="str">
        <v>MANİSA → ANKARA</v>
      </c>
      <c r="F15" s="122" t="str">
        <v>45ARD107</v>
      </c>
      <c r="G15" s="122" t="str">
        <v>Tır Frigorifik</v>
      </c>
      <c r="H15" s="122" t="str">
        <v>S-641907</v>
      </c>
      <c r="I15" s="122" t="str">
        <v>Arif Aladağ</v>
      </c>
      <c r="J15" s="125">
        <v>1</v>
      </c>
      <c r="K15" s="126">
        <v>46000</v>
      </c>
      <c r="L15" s="126">
        <v>45979.65</v>
      </c>
      <c r="M15" s="126">
        <v>-20.350000000000001</v>
      </c>
      <c r="N15" s="127">
        <v>-4.4239130434782612E-4</v>
      </c>
      <c r="O15" s="127">
        <v>7.9566140809024336E-6</v>
      </c>
    </row>
    <row r="16" spans="1:15" ht="48">
      <c r="A16" s="122" t="str">
        <v>Tedarikçi</v>
      </c>
      <c r="B16" s="123">
        <v>46247</v>
      </c>
      <c r="C16" s="122" t="str">
        <v>İzmir</v>
      </c>
      <c r="D16" s="124" t="str">
        <v>GÖNENLİ SÜT VE SÜT ÜRÜNLERİ GIDA SANAYİ VE TİCARET ANONİM ŞİRKETİ</v>
      </c>
      <c r="E16" s="124" t="str">
        <v>MANİSA → MANİSA</v>
      </c>
      <c r="F16" s="122" t="str">
        <v>45ABD540</v>
      </c>
      <c r="G16" s="122" t="str">
        <v>Tır Frigorifik</v>
      </c>
      <c r="H16" s="122" t="str">
        <v>S-641908</v>
      </c>
      <c r="I16" s="122" t="str">
        <v>Arif Aladağ</v>
      </c>
      <c r="J16" s="125">
        <v>1</v>
      </c>
      <c r="K16" s="126">
        <v>4000</v>
      </c>
      <c r="L16" s="126">
        <v>2323.5500000000002</v>
      </c>
      <c r="M16" s="126">
        <v>-1676.45</v>
      </c>
      <c r="N16" s="127">
        <v>-0.4191125</v>
      </c>
      <c r="O16" s="127">
        <v>6.5547251478766024E-4</v>
      </c>
    </row>
    <row r="17" spans="1:15" ht="48">
      <c r="A17" s="122" t="str">
        <v>Tedarikçi</v>
      </c>
      <c r="B17" s="123">
        <v>46247</v>
      </c>
      <c r="C17" s="122" t="str">
        <v>İzmir</v>
      </c>
      <c r="D17" s="124" t="str">
        <v>GÖNENLİ SÜT VE SÜT ÜRÜNLERİ GIDA SANAYİ VE TİCARET ANONİM ŞİRKETİ</v>
      </c>
      <c r="E17" s="124" t="str">
        <v>MANİSA → MANİSA</v>
      </c>
      <c r="F17" s="122" t="str">
        <v>45YT441</v>
      </c>
      <c r="G17" s="122" t="str">
        <v>Tır Frigorifik</v>
      </c>
      <c r="H17" s="122" t="str">
        <v>S-641909</v>
      </c>
      <c r="I17" s="122" t="str">
        <v>Arif Aladağ</v>
      </c>
      <c r="J17" s="125">
        <v>1</v>
      </c>
      <c r="K17" s="126">
        <v>8000</v>
      </c>
      <c r="L17" s="126">
        <v>6970.64</v>
      </c>
      <c r="M17" s="126">
        <v>-1029.3599999999999</v>
      </c>
      <c r="N17" s="127">
        <v>-0.12866999999999998</v>
      </c>
      <c r="O17" s="127">
        <v>4.0246782655123972E-4</v>
      </c>
    </row>
    <row r="18" spans="1:15" ht="48">
      <c r="A18" s="122" t="str">
        <v>Tedarikçi</v>
      </c>
      <c r="B18" s="123">
        <v>46249</v>
      </c>
      <c r="C18" s="122" t="str">
        <v>İzmir</v>
      </c>
      <c r="D18" s="124" t="str">
        <v>GÖNENLİ SÜT VE SÜT ÜRÜNLERİ GIDA SANAYİ VE TİCARET ANONİM ŞİRKETİ</v>
      </c>
      <c r="E18" s="124" t="str">
        <v>MANİSA → AKSARAY</v>
      </c>
      <c r="F18" s="122" t="str">
        <v>35CIS858</v>
      </c>
      <c r="G18" s="122" t="str">
        <v>Tır Tenteli</v>
      </c>
      <c r="H18" s="122" t="str">
        <v>S-641993</v>
      </c>
      <c r="I18" s="122" t="str">
        <v>Arif Aladağ</v>
      </c>
      <c r="J18" s="125">
        <v>1</v>
      </c>
      <c r="K18" s="126">
        <v>48333.33</v>
      </c>
      <c r="L18" s="126">
        <v>42132.99</v>
      </c>
      <c r="M18" s="126">
        <v>-6200.34</v>
      </c>
      <c r="N18" s="127">
        <v>-0.12828290539882106</v>
      </c>
      <c r="O18" s="127">
        <v>2.4242610589868597E-3</v>
      </c>
    </row>
    <row r="19" spans="1:15" ht="48">
      <c r="A19" s="122" t="str">
        <v>Tedarikçi</v>
      </c>
      <c r="B19" s="123">
        <v>46250</v>
      </c>
      <c r="C19" s="122" t="str">
        <v>İzmir</v>
      </c>
      <c r="D19" s="124" t="str">
        <v>GÖNENLİ SÜT VE SÜT ÜRÜNLERİ GIDA SANAYİ VE TİCARET ANONİM ŞİRKETİ</v>
      </c>
      <c r="E19" s="124" t="str">
        <v>MANİSA → MANİSA</v>
      </c>
      <c r="F19" s="122" t="str">
        <v>06GB2818</v>
      </c>
      <c r="G19" s="122" t="str">
        <v>Tır Frigorifik</v>
      </c>
      <c r="H19" s="122" t="str">
        <v>S-642006</v>
      </c>
      <c r="I19" s="122" t="str">
        <v>Arif Aladağ</v>
      </c>
      <c r="J19" s="125">
        <v>1</v>
      </c>
      <c r="K19" s="126">
        <v>8500</v>
      </c>
      <c r="L19" s="126">
        <v>6970.64</v>
      </c>
      <c r="M19" s="126">
        <v>-1529.36</v>
      </c>
      <c r="N19" s="127">
        <v>-0.17992470588235293</v>
      </c>
      <c r="O19" s="127">
        <v>5.9796203001321593E-4</v>
      </c>
    </row>
    <row r="20" spans="1:15" ht="48">
      <c r="A20" s="122" t="str">
        <v>Tedarikçi</v>
      </c>
      <c r="B20" s="123">
        <v>46250</v>
      </c>
      <c r="C20" s="122" t="str">
        <v>İzmir</v>
      </c>
      <c r="D20" s="124" t="str">
        <v>GÖNENLİ SÜT VE SÜT ÜRÜNLERİ GIDA SANAYİ VE TİCARET ANONİM ŞİRKETİ</v>
      </c>
      <c r="E20" s="124" t="str">
        <v>MANİSA → BALIKESİR</v>
      </c>
      <c r="F20" s="122" t="str">
        <v>35BAC345</v>
      </c>
      <c r="G20" s="122" t="str">
        <v>Tır Frigorifik</v>
      </c>
      <c r="H20" s="122" t="str">
        <v>S-642008</v>
      </c>
      <c r="I20" s="122" t="str">
        <v>Arif Aladağ</v>
      </c>
      <c r="J20" s="125">
        <v>1</v>
      </c>
      <c r="K20" s="126">
        <v>10000</v>
      </c>
      <c r="L20" s="126">
        <v>7551.53</v>
      </c>
      <c r="M20" s="126">
        <v>-2448.4699999999998</v>
      </c>
      <c r="N20" s="127">
        <v>-0.24484699999999998</v>
      </c>
      <c r="O20" s="127">
        <v>9.5732338470108994E-4</v>
      </c>
    </row>
    <row r="21" spans="1:15" ht="48">
      <c r="A21" s="122" t="str">
        <v>Tedarikçi</v>
      </c>
      <c r="B21" s="123">
        <v>46252</v>
      </c>
      <c r="C21" s="122" t="str">
        <v>İzmir</v>
      </c>
      <c r="D21" s="124" t="str">
        <v>GÖNENLİ SÜT VE SÜT ÜRÜNLERİ GIDA SANAYİ VE TİCARET ANONİM ŞİRKETİ</v>
      </c>
      <c r="E21" s="124" t="str">
        <v>MANİSA → BALIKESİR</v>
      </c>
      <c r="F21" s="122" t="str">
        <v>06GB2818</v>
      </c>
      <c r="G21" s="122" t="str">
        <v>Tır Frigorifik</v>
      </c>
      <c r="H21" s="122" t="str">
        <v>S-642361</v>
      </c>
      <c r="I21" s="122" t="str">
        <v>Arif Aladağ</v>
      </c>
      <c r="J21" s="125">
        <v>1</v>
      </c>
      <c r="K21" s="126">
        <v>9500</v>
      </c>
      <c r="L21" s="126">
        <v>9294.19</v>
      </c>
      <c r="M21" s="126">
        <v>-205.81</v>
      </c>
      <c r="N21" s="127">
        <v>-2.1664210526315789E-2</v>
      </c>
      <c r="O21" s="127">
        <v>8.0469324029018669E-5</v>
      </c>
    </row>
    <row r="22" spans="1:15" ht="48">
      <c r="A22" s="122" t="str">
        <v>Tedarikçi</v>
      </c>
      <c r="B22" s="123">
        <v>46252</v>
      </c>
      <c r="C22" s="122" t="str">
        <v>İzmir</v>
      </c>
      <c r="D22" s="124" t="str">
        <v>GÖNENLİ SÜT VE SÜT ÜRÜNLERİ GIDA SANAYİ VE TİCARET ANONİM ŞİRKETİ</v>
      </c>
      <c r="E22" s="124" t="str">
        <v>MANİSA → MANİSA</v>
      </c>
      <c r="F22" s="122" t="str">
        <v>45ACD017</v>
      </c>
      <c r="G22" s="122" t="str">
        <v>Tır Frigorifik</v>
      </c>
      <c r="H22" s="122" t="str">
        <v>S-642364</v>
      </c>
      <c r="I22" s="122" t="str">
        <v>Arif Aladağ</v>
      </c>
      <c r="J22" s="125">
        <v>1</v>
      </c>
      <c r="K22" s="126">
        <v>4000</v>
      </c>
      <c r="L22" s="126">
        <v>2323.5500000000002</v>
      </c>
      <c r="M22" s="126">
        <v>-1676.45</v>
      </c>
      <c r="N22" s="127">
        <v>-0.4191125</v>
      </c>
      <c r="O22" s="127">
        <v>6.5547251478766024E-4</v>
      </c>
    </row>
    <row r="23" spans="1:15" ht="48">
      <c r="A23" s="122" t="str">
        <v>Tedarikçi</v>
      </c>
      <c r="B23" s="123">
        <v>46254</v>
      </c>
      <c r="C23" s="122" t="str">
        <v>İzmir</v>
      </c>
      <c r="D23" s="124" t="str">
        <v>GÖNENLİ SÜT VE SÜT ÜRÜNLERİ GIDA SANAYİ VE TİCARET ANONİM ŞİRKETİ</v>
      </c>
      <c r="E23" s="124" t="str">
        <v>MANİSA → MANİSA</v>
      </c>
      <c r="F23" s="122" t="str">
        <v>45BBY525</v>
      </c>
      <c r="G23" s="122" t="str">
        <v>Tır Frigorifik</v>
      </c>
      <c r="H23" s="122" t="str">
        <v>S-642789</v>
      </c>
      <c r="I23" s="122" t="str">
        <v>Arif Aladağ</v>
      </c>
      <c r="J23" s="125">
        <v>1</v>
      </c>
      <c r="K23" s="126">
        <v>4000</v>
      </c>
      <c r="L23" s="126">
        <v>2323.5500000000002</v>
      </c>
      <c r="M23" s="126">
        <v>-1676.45</v>
      </c>
      <c r="N23" s="127">
        <v>-0.4191125</v>
      </c>
      <c r="O23" s="127">
        <v>6.5547251478766024E-4</v>
      </c>
    </row>
    <row r="24" spans="1:15" ht="48">
      <c r="A24" s="122" t="str">
        <v>Tedarikçi</v>
      </c>
      <c r="B24" s="123">
        <v>46257</v>
      </c>
      <c r="C24" s="122" t="str">
        <v>İzmir</v>
      </c>
      <c r="D24" s="124" t="str">
        <v>GÖNENLİ SÜT VE SÜT ÜRÜNLERİ GIDA SANAYİ VE TİCARET ANONİM ŞİRKETİ</v>
      </c>
      <c r="E24" s="124" t="str">
        <v>MANİSA → İZMİR</v>
      </c>
      <c r="F24" s="122" t="str">
        <v>45ACD017</v>
      </c>
      <c r="G24" s="122" t="str">
        <v>Tır Frigorifik</v>
      </c>
      <c r="H24" s="122" t="str">
        <v>S-642819</v>
      </c>
      <c r="I24" s="122" t="str">
        <v>Arif Aladağ</v>
      </c>
      <c r="J24" s="125">
        <v>1</v>
      </c>
      <c r="K24" s="126">
        <v>11000</v>
      </c>
      <c r="L24" s="126">
        <v>10038.799999999999</v>
      </c>
      <c r="M24" s="126">
        <v>-961.2</v>
      </c>
      <c r="N24" s="127">
        <v>-8.7381818181818185E-2</v>
      </c>
      <c r="O24" s="127">
        <v>3.7581805673530318E-4</v>
      </c>
    </row>
    <row r="25" spans="1:15" ht="48">
      <c r="A25" s="122" t="str">
        <v>Tedarikçi</v>
      </c>
      <c r="B25" s="123">
        <v>46257</v>
      </c>
      <c r="C25" s="122" t="str">
        <v>İzmir</v>
      </c>
      <c r="D25" s="124" t="str">
        <v>GÖNENLİ SÜT VE SÜT ÜRÜNLERİ GIDA SANAYİ VE TİCARET ANONİM ŞİRKETİ</v>
      </c>
      <c r="E25" s="124" t="str">
        <v>MANİSA → AFYONKARAHİSAR</v>
      </c>
      <c r="F25" s="122" t="str">
        <v>45ARD107</v>
      </c>
      <c r="G25" s="122" t="str">
        <v>Tır Frigorifik</v>
      </c>
      <c r="H25" s="122" t="str">
        <v>S-642826</v>
      </c>
      <c r="I25" s="122" t="str">
        <v>Arif Aladağ</v>
      </c>
      <c r="J25" s="125">
        <v>1</v>
      </c>
      <c r="K25" s="126">
        <v>26000</v>
      </c>
      <c r="L25" s="126">
        <v>25919.75</v>
      </c>
      <c r="M25" s="126">
        <v>-80.25</v>
      </c>
      <c r="N25" s="127">
        <v>-3.0865384615384617E-3</v>
      </c>
      <c r="O25" s="127">
        <v>3.1376819655647187E-5</v>
      </c>
    </row>
    <row r="26" spans="1:15" ht="48">
      <c r="A26" s="122" t="str">
        <v>Tedarikçi</v>
      </c>
      <c r="B26" s="123">
        <v>46259</v>
      </c>
      <c r="C26" s="122" t="str">
        <v>İzmir</v>
      </c>
      <c r="D26" s="124" t="str">
        <v>GÖNENLİ SÜT VE SÜT ÜRÜNLERİ GIDA SANAYİ VE TİCARET ANONİM ŞİRKETİ</v>
      </c>
      <c r="E26" s="124" t="str">
        <v>MANİSA → BALIKESİR</v>
      </c>
      <c r="F26" s="122" t="str">
        <v>31SB279</v>
      </c>
      <c r="G26" s="122" t="str">
        <v>Tır Frigorifik</v>
      </c>
      <c r="H26" s="122" t="str">
        <v>S-643017</v>
      </c>
      <c r="I26" s="122" t="str">
        <v>Arif Aladağ</v>
      </c>
      <c r="J26" s="125">
        <v>1</v>
      </c>
      <c r="K26" s="126">
        <v>9500</v>
      </c>
      <c r="L26" s="126">
        <v>9448.2800000000007</v>
      </c>
      <c r="M26" s="126">
        <v>-51.72</v>
      </c>
      <c r="N26" s="127">
        <v>-5.4442105263157892E-3</v>
      </c>
      <c r="O26" s="127">
        <v>2.0221920406106824E-5</v>
      </c>
    </row>
    <row r="27" spans="1:15" ht="48">
      <c r="A27" s="122" t="str">
        <v>Tedarikçi</v>
      </c>
      <c r="B27" s="123">
        <v>46259</v>
      </c>
      <c r="C27" s="122" t="str">
        <v>İzmir</v>
      </c>
      <c r="D27" s="124" t="str">
        <v>GÖNENLİ SÜT VE SÜT ÜRÜNLERİ GIDA SANAYİ VE TİCARET ANONİM ŞİRKETİ</v>
      </c>
      <c r="E27" s="124" t="str">
        <v>MANİSA → BALIKESİR</v>
      </c>
      <c r="F27" s="122" t="str">
        <v>45YG500</v>
      </c>
      <c r="G27" s="122" t="str">
        <v>Tır Frigorifik</v>
      </c>
      <c r="H27" s="122" t="str">
        <v>S-643018</v>
      </c>
      <c r="I27" s="122" t="str">
        <v>Arif Aladağ</v>
      </c>
      <c r="J27" s="125">
        <v>1</v>
      </c>
      <c r="K27" s="126">
        <v>9000</v>
      </c>
      <c r="L27" s="126">
        <v>7676.73</v>
      </c>
      <c r="M27" s="126">
        <v>-1323.27</v>
      </c>
      <c r="N27" s="127">
        <v>-0.14702999999999999</v>
      </c>
      <c r="O27" s="127">
        <v>5.1738322923025864E-4</v>
      </c>
    </row>
    <row r="28" spans="1:15" ht="48">
      <c r="A28" s="122" t="str">
        <v>Tedarikçi</v>
      </c>
      <c r="B28" s="123">
        <v>46259</v>
      </c>
      <c r="C28" s="122" t="str">
        <v>İzmir</v>
      </c>
      <c r="D28" s="124" t="str">
        <v>GÖNENLİ SÜT VE SÜT ÜRÜNLERİ GIDA SANAYİ VE TİCARET ANONİM ŞİRKETİ</v>
      </c>
      <c r="E28" s="124" t="str">
        <v>MANİSA → BURSA</v>
      </c>
      <c r="F28" s="122" t="str">
        <v>45HH178</v>
      </c>
      <c r="G28" s="122" t="str">
        <v>Tır Frigorifik</v>
      </c>
      <c r="H28" s="122" t="str">
        <v>S-643022</v>
      </c>
      <c r="I28" s="122" t="str">
        <v>Arif Aladağ</v>
      </c>
      <c r="J28" s="125">
        <v>1</v>
      </c>
      <c r="K28" s="126">
        <v>22500</v>
      </c>
      <c r="L28" s="126">
        <v>20649.400000000001</v>
      </c>
      <c r="M28" s="126">
        <v>-1850.6</v>
      </c>
      <c r="N28" s="127">
        <v>-8.2248888888888885E-2</v>
      </c>
      <c r="O28" s="127">
        <v>7.2356314585346644E-4</v>
      </c>
    </row>
    <row r="29" spans="1:15" ht="48">
      <c r="A29" s="122" t="str">
        <v>Tedarikçi</v>
      </c>
      <c r="B29" s="123">
        <v>46261</v>
      </c>
      <c r="C29" s="122" t="str">
        <v>İzmir</v>
      </c>
      <c r="D29" s="124" t="str">
        <v>GÖNENLİ SÜT VE SÜT ÜRÜNLERİ GIDA SANAYİ VE TİCARET ANONİM ŞİRKETİ</v>
      </c>
      <c r="E29" s="124" t="str">
        <v>MANİSA → İZMİR</v>
      </c>
      <c r="F29" s="122" t="str">
        <v>07AYT505</v>
      </c>
      <c r="G29" s="122" t="str">
        <v>Tır Frigorifik</v>
      </c>
      <c r="H29" s="122" t="str">
        <v>S-643373</v>
      </c>
      <c r="I29" s="122" t="str">
        <v>Arif Aladağ</v>
      </c>
      <c r="J29" s="125">
        <v>1</v>
      </c>
      <c r="K29" s="126">
        <v>12000</v>
      </c>
      <c r="L29" s="126">
        <v>9724.34</v>
      </c>
      <c r="M29" s="126">
        <v>-2275.66</v>
      </c>
      <c r="N29" s="127">
        <v>-0.18963833333333333</v>
      </c>
      <c r="O29" s="127">
        <v>8.8975667810056171E-4</v>
      </c>
    </row>
    <row r="30" spans="1:15" ht="48">
      <c r="A30" s="122" t="str">
        <v>Tedarikçi</v>
      </c>
      <c r="B30" s="123">
        <v>46261</v>
      </c>
      <c r="C30" s="122" t="str">
        <v>İzmir</v>
      </c>
      <c r="D30" s="124" t="str">
        <v>GÖNENLİ SÜT VE SÜT ÜRÜNLERİ GIDA SANAYİ VE TİCARET ANONİM ŞİRKETİ</v>
      </c>
      <c r="E30" s="124" t="str">
        <v>MANİSA → BALIKESİR</v>
      </c>
      <c r="F30" s="122" t="str">
        <v>45ACD017</v>
      </c>
      <c r="G30" s="122" t="str">
        <v>Tır Frigorifik</v>
      </c>
      <c r="H30" s="122" t="str">
        <v>S-643375</v>
      </c>
      <c r="I30" s="122" t="str">
        <v>Arif Aladağ</v>
      </c>
      <c r="J30" s="125">
        <v>1</v>
      </c>
      <c r="K30" s="126">
        <v>9500</v>
      </c>
      <c r="L30" s="126">
        <v>9152.32</v>
      </c>
      <c r="M30" s="126">
        <v>-347.68</v>
      </c>
      <c r="N30" s="127">
        <v>-3.6597894736842107E-2</v>
      </c>
      <c r="O30" s="127">
        <v>1.3593884931931981E-4</v>
      </c>
    </row>
    <row r="31" spans="1:15" ht="48">
      <c r="A31" s="122" t="str">
        <v>Tedarikçi</v>
      </c>
      <c r="B31" s="123">
        <v>46263</v>
      </c>
      <c r="C31" s="122" t="str">
        <v>İzmir</v>
      </c>
      <c r="D31" s="124" t="str">
        <v>GÖNENLİ SÜT VE SÜT ÜRÜNLERİ GIDA SANAYİ VE TİCARET ANONİM ŞİRKETİ</v>
      </c>
      <c r="E31" s="124" t="str">
        <v>MANİSA → BALIKESİR</v>
      </c>
      <c r="F31" s="122" t="str">
        <v>16AHS829</v>
      </c>
      <c r="G31" s="122" t="str">
        <v>Tır Frigorifik</v>
      </c>
      <c r="H31" s="122" t="str">
        <v>S-643389</v>
      </c>
      <c r="I31" s="122" t="str">
        <v>Arif Aladağ</v>
      </c>
      <c r="J31" s="125">
        <v>1</v>
      </c>
      <c r="K31" s="126">
        <v>18000</v>
      </c>
      <c r="L31" s="126">
        <v>15967.31</v>
      </c>
      <c r="M31" s="126">
        <v>-2032.69</v>
      </c>
      <c r="N31" s="127">
        <v>-0.11292722222222222</v>
      </c>
      <c r="O31" s="127">
        <v>7.9475822487024906E-4</v>
      </c>
    </row>
    <row r="32" spans="1:15" ht="48">
      <c r="A32" s="122" t="str">
        <v>Tedarikçi</v>
      </c>
      <c r="B32" s="123">
        <v>46264</v>
      </c>
      <c r="C32" s="122" t="str">
        <v>İzmir</v>
      </c>
      <c r="D32" s="124" t="str">
        <v>GÖNENLİ SÜT VE SÜT ÜRÜNLERİ GIDA SANAYİ VE TİCARET ANONİM ŞİRKETİ</v>
      </c>
      <c r="E32" s="124" t="str">
        <v>MANİSA → MANİSA</v>
      </c>
      <c r="F32" s="122" t="str">
        <v>31SB279</v>
      </c>
      <c r="G32" s="122" t="str">
        <v>Tır Frigorifik</v>
      </c>
      <c r="H32" s="122" t="str">
        <v>S-643398</v>
      </c>
      <c r="I32" s="122" t="str">
        <v>Arif Aladağ</v>
      </c>
      <c r="J32" s="125">
        <v>1</v>
      </c>
      <c r="K32" s="126">
        <v>4000</v>
      </c>
      <c r="L32" s="126">
        <v>2288.08</v>
      </c>
      <c r="M32" s="126">
        <v>-1711.92</v>
      </c>
      <c r="N32" s="127">
        <v>-0.42798000000000003</v>
      </c>
      <c r="O32" s="127">
        <v>6.6934087358125284E-4</v>
      </c>
    </row>
    <row r="33" spans="1:15" ht="48">
      <c r="A33" s="122" t="str">
        <v>Tedarikçi</v>
      </c>
      <c r="B33" s="123">
        <v>46264</v>
      </c>
      <c r="C33" s="122" t="str">
        <v>İzmir</v>
      </c>
      <c r="D33" s="124" t="str">
        <v>GÖNENLİ SÜT VE SÜT ÜRÜNLERİ GIDA SANAYİ VE TİCARET ANONİM ŞİRKETİ</v>
      </c>
      <c r="E33" s="124" t="str">
        <v>MANİSA → BALIKESİR</v>
      </c>
      <c r="F33" s="122" t="str">
        <v>06GB2818</v>
      </c>
      <c r="G33" s="122" t="str">
        <v>Tır Frigorifik</v>
      </c>
      <c r="H33" s="122" t="str">
        <v>S-643400</v>
      </c>
      <c r="I33" s="122" t="str">
        <v>Arif Aladağ</v>
      </c>
      <c r="J33" s="125">
        <v>1</v>
      </c>
      <c r="K33" s="126">
        <v>9500</v>
      </c>
      <c r="L33" s="126">
        <v>9152.32</v>
      </c>
      <c r="M33" s="126">
        <v>-347.68</v>
      </c>
      <c r="N33" s="127">
        <v>-3.6597894736842107E-2</v>
      </c>
      <c r="O33" s="127">
        <v>1.3593884931931981E-4</v>
      </c>
    </row>
    <row r="34" spans="1:15" ht="48">
      <c r="A34" s="122" t="str">
        <v>Tedarikçi</v>
      </c>
      <c r="B34" s="123">
        <v>46258</v>
      </c>
      <c r="C34" s="122" t="str">
        <v>İzmir</v>
      </c>
      <c r="D34" s="124" t="str">
        <v>KESKİNOĞLU TAVUKÇULUK VE DAMIZLIK İŞLETMELERİ SANAYİ TİCARET ANONİM ŞİRKETİ</v>
      </c>
      <c r="E34" s="124" t="str">
        <v>BURSA → TEKİRDAĞ</v>
      </c>
      <c r="F34" s="122" t="str">
        <v>19AHC814</v>
      </c>
      <c r="G34" s="122" t="str">
        <v>Tır Frigorifik</v>
      </c>
      <c r="H34" s="122" t="str">
        <v>S-642906</v>
      </c>
      <c r="I34" s="122" t="str">
        <v>Arif Aladağ</v>
      </c>
      <c r="J34" s="125">
        <v>1</v>
      </c>
      <c r="K34" s="126">
        <v>34000</v>
      </c>
      <c r="L34" s="126">
        <v>33100</v>
      </c>
      <c r="M34" s="126">
        <v>-900</v>
      </c>
      <c r="N34" s="127">
        <v>-2.6470588235294117E-2</v>
      </c>
      <c r="O34" s="127">
        <v>3.5188956623155728E-4</v>
      </c>
    </row>
    <row r="35" spans="1:15" ht="48">
      <c r="A35" s="122" t="str">
        <v>Tedarikçi</v>
      </c>
      <c r="B35" s="123">
        <v>46260</v>
      </c>
      <c r="C35" s="122" t="str">
        <v>İzmir</v>
      </c>
      <c r="D35" s="124" t="str">
        <v>KESKİNOĞLU TAVUKÇULUK VE DAMIZLIK İŞLETMELERİ SANAYİ TİCARET ANONİM ŞİRKETİ</v>
      </c>
      <c r="E35" s="124" t="str">
        <v>MANİSA → KOCAELİ</v>
      </c>
      <c r="F35" s="122" t="str">
        <v>16AFR81</v>
      </c>
      <c r="G35" s="122" t="str">
        <v>Tır Frigorifik</v>
      </c>
      <c r="H35" s="122" t="str">
        <v>S-643029</v>
      </c>
      <c r="I35" s="122" t="str">
        <v>Arif Aladağ</v>
      </c>
      <c r="J35" s="125">
        <v>1</v>
      </c>
      <c r="K35" s="126">
        <v>24000</v>
      </c>
      <c r="L35" s="126">
        <v>23950</v>
      </c>
      <c r="M35" s="126">
        <v>-50</v>
      </c>
      <c r="N35" s="127">
        <v>-2.0833333333333333E-3</v>
      </c>
      <c r="O35" s="127">
        <v>1.9549420346197627E-5</v>
      </c>
    </row>
    <row r="36" spans="1:15" ht="48">
      <c r="A36" s="122" t="str">
        <v>Tedarikçi</v>
      </c>
      <c r="B36" s="123">
        <v>46260</v>
      </c>
      <c r="C36" s="122" t="str">
        <v>İzmir</v>
      </c>
      <c r="D36" s="124" t="str">
        <v>KESKİNOĞLU TAVUKÇULUK VE DAMIZLIK İŞLETMELERİ SANAYİ TİCARET ANONİM ŞİRKETİ</v>
      </c>
      <c r="E36" s="124" t="str">
        <v>MANİSA → İZMİR</v>
      </c>
      <c r="F36" s="122" t="str">
        <v>45APC568</v>
      </c>
      <c r="G36" s="122" t="str">
        <v>Tır Frigorifik</v>
      </c>
      <c r="H36" s="122" t="str">
        <v>S-643031</v>
      </c>
      <c r="I36" s="122" t="str">
        <v>Arif Aladağ</v>
      </c>
      <c r="J36" s="125">
        <v>1</v>
      </c>
      <c r="K36" s="126">
        <v>13500</v>
      </c>
      <c r="L36" s="126">
        <v>13200</v>
      </c>
      <c r="M36" s="126">
        <v>-300</v>
      </c>
      <c r="N36" s="127">
        <v>-2.2222222222222223E-2</v>
      </c>
      <c r="O36" s="127">
        <v>1.1729652207718576E-4</v>
      </c>
    </row>
    <row r="37" spans="1:15" ht="48">
      <c r="A37" s="122" t="str">
        <v>Tedarikçi</v>
      </c>
      <c r="B37" s="123">
        <v>46261</v>
      </c>
      <c r="C37" s="122" t="str">
        <v>İzmir</v>
      </c>
      <c r="D37" s="124" t="str">
        <v>KESKİNOĞLU TAVUKÇULUK VE DAMIZLIK İŞLETMELERİ SANAYİ TİCARET ANONİM ŞİRKETİ</v>
      </c>
      <c r="E37" s="124" t="str">
        <v>MANİSA → MANİSA</v>
      </c>
      <c r="F37" s="122" t="str">
        <v>45APC568</v>
      </c>
      <c r="G37" s="122" t="str">
        <v>Tır Frigorifik</v>
      </c>
      <c r="H37" s="122" t="str">
        <v>S-643358</v>
      </c>
      <c r="I37" s="122" t="str">
        <v>Arif Aladağ</v>
      </c>
      <c r="J37" s="125">
        <v>1</v>
      </c>
      <c r="K37" s="126">
        <v>9750</v>
      </c>
      <c r="L37" s="126">
        <v>9200</v>
      </c>
      <c r="M37" s="126">
        <v>-550</v>
      </c>
      <c r="N37" s="127">
        <v>-5.6410256410256411E-2</v>
      </c>
      <c r="O37" s="127">
        <v>2.1504362380817389E-4</v>
      </c>
    </row>
    <row r="38" spans="1:15" ht="48">
      <c r="A38" s="122" t="str">
        <v>Tedarikçi</v>
      </c>
      <c r="B38" s="123">
        <v>46261</v>
      </c>
      <c r="C38" s="122" t="str">
        <v>İzmir</v>
      </c>
      <c r="D38" s="124" t="str">
        <v>KESKİNOĞLU TAVUKÇULUK VE DAMIZLIK İŞLETMELERİ SANAYİ TİCARET ANONİM ŞİRKETİ</v>
      </c>
      <c r="E38" s="124" t="str">
        <v>MANİSA → MANİSA</v>
      </c>
      <c r="F38" s="122" t="str">
        <v>45APC568</v>
      </c>
      <c r="G38" s="122" t="str">
        <v>Tır Frigorifik</v>
      </c>
      <c r="H38" s="122" t="str">
        <v>S-643363</v>
      </c>
      <c r="I38" s="122" t="str">
        <v>Arif Aladağ</v>
      </c>
      <c r="J38" s="125">
        <v>1</v>
      </c>
      <c r="K38" s="126">
        <v>8500</v>
      </c>
      <c r="L38" s="126">
        <v>8450</v>
      </c>
      <c r="M38" s="126">
        <v>-50</v>
      </c>
      <c r="N38" s="127">
        <v>-5.8823529411764705E-3</v>
      </c>
      <c r="O38" s="127">
        <v>1.9549420346197627E-5</v>
      </c>
    </row>
    <row r="39" spans="1:15" ht="48">
      <c r="A39" s="122" t="str">
        <v>Tedarikçi</v>
      </c>
      <c r="B39" s="123">
        <v>46262</v>
      </c>
      <c r="C39" s="122" t="str">
        <v>İzmir</v>
      </c>
      <c r="D39" s="124" t="str">
        <v>KESKİNOĞLU TAVUKÇULUK VE DAMIZLIK İŞLETMELERİ SANAYİ TİCARET ANONİM ŞİRKETİ</v>
      </c>
      <c r="E39" s="124" t="str">
        <v>MANİSA → İZMİR</v>
      </c>
      <c r="F39" s="122" t="str">
        <v>45APC568</v>
      </c>
      <c r="G39" s="122" t="str">
        <v>Tır Frigorifik</v>
      </c>
      <c r="H39" s="122" t="str">
        <v>S-643364</v>
      </c>
      <c r="I39" s="122" t="str">
        <v>Arif Aladağ</v>
      </c>
      <c r="J39" s="125">
        <v>1</v>
      </c>
      <c r="K39" s="126">
        <v>9250</v>
      </c>
      <c r="L39" s="126">
        <v>9050</v>
      </c>
      <c r="M39" s="126">
        <v>-200</v>
      </c>
      <c r="N39" s="127">
        <v>-2.1621621621621623E-2</v>
      </c>
      <c r="O39" s="127">
        <v>7.8197681384790507E-5</v>
      </c>
    </row>
    <row r="40" spans="1:15" ht="32">
      <c r="A40" s="122" t="str">
        <v>Tedarikçi</v>
      </c>
      <c r="B40" s="123">
        <v>46256</v>
      </c>
      <c r="C40" s="122" t="str">
        <v>Karaman</v>
      </c>
      <c r="D40" s="124" t="str">
        <v>BEYDA GIDA ÜRÜNLERİ SANAYİ VE TİC.A.Ş.</v>
      </c>
      <c r="E40" s="124" t="str">
        <v>GAZİANTEP → KOCAELİ</v>
      </c>
      <c r="F40" s="122" t="str">
        <v>34HJS115</v>
      </c>
      <c r="G40" s="122" t="str">
        <v>Tır Frigorifik</v>
      </c>
      <c r="H40" s="122" t="str">
        <v>S-642644</v>
      </c>
      <c r="I40" s="122" t="str">
        <v>Serap BURSAL</v>
      </c>
      <c r="J40" s="125">
        <v>1</v>
      </c>
      <c r="K40" s="126">
        <v>47000</v>
      </c>
      <c r="L40" s="126">
        <v>41534</v>
      </c>
      <c r="M40" s="126">
        <v>-5466</v>
      </c>
      <c r="N40" s="127">
        <v>-0.11629787234042553</v>
      </c>
      <c r="O40" s="127">
        <v>2.1371426322463246E-3</v>
      </c>
    </row>
    <row r="41" spans="1:15" ht="32">
      <c r="A41" s="122" t="str">
        <v>Tedarikçi</v>
      </c>
      <c r="B41" s="123">
        <v>46240</v>
      </c>
      <c r="C41" s="122" t="str">
        <v>Komple</v>
      </c>
      <c r="D41" s="124" t="str">
        <v>BEYDA GIDA ÜRÜNLERİ SANAYİ VE TİC.A.Ş.</v>
      </c>
      <c r="E41" s="124" t="str">
        <v>İSTANBUL → İSTANBUL</v>
      </c>
      <c r="F41" s="122" t="str">
        <v>16KJ421</v>
      </c>
      <c r="G41" s="122" t="str">
        <v>10 Tkr Kamyon Frigorifik</v>
      </c>
      <c r="H41" s="122" t="str">
        <v>S-641531</v>
      </c>
      <c r="I41" s="122" t="str">
        <v>Serap BURSAL</v>
      </c>
      <c r="J41" s="125">
        <v>1</v>
      </c>
      <c r="K41" s="126">
        <v>4500</v>
      </c>
      <c r="L41" s="126">
        <v>3208</v>
      </c>
      <c r="M41" s="126">
        <v>-1292</v>
      </c>
      <c r="N41" s="127">
        <v>-0.28711111111111109</v>
      </c>
      <c r="O41" s="127">
        <v>5.051570217457467E-4</v>
      </c>
    </row>
    <row r="42" spans="1:15" ht="32">
      <c r="A42" s="122" t="str">
        <v>Tedarikçi</v>
      </c>
      <c r="B42" s="123">
        <v>46240</v>
      </c>
      <c r="C42" s="122" t="str">
        <v>Komple</v>
      </c>
      <c r="D42" s="124" t="str">
        <v>BEYDA GIDA ÜRÜNLERİ SANAYİ VE TİC.A.Ş.</v>
      </c>
      <c r="E42" s="124" t="str">
        <v>İSTANBUL → İSTANBUL</v>
      </c>
      <c r="F42" s="122" t="str">
        <v>35AJ6784</v>
      </c>
      <c r="G42" s="122" t="str">
        <v>Tır Frigorifik</v>
      </c>
      <c r="H42" s="122" t="str">
        <v>S-641532</v>
      </c>
      <c r="I42" s="122" t="str">
        <v>Serap BURSAL</v>
      </c>
      <c r="J42" s="125">
        <v>1</v>
      </c>
      <c r="K42" s="126">
        <v>9250</v>
      </c>
      <c r="L42" s="126">
        <v>6217</v>
      </c>
      <c r="M42" s="126">
        <v>-3033</v>
      </c>
      <c r="N42" s="127">
        <v>-0.32789189189189188</v>
      </c>
      <c r="O42" s="127">
        <v>1.1858678382003481E-3</v>
      </c>
    </row>
    <row r="43" spans="1:15" ht="32">
      <c r="A43" s="122" t="str">
        <v>Tedarikçi</v>
      </c>
      <c r="B43" s="123">
        <v>46240</v>
      </c>
      <c r="C43" s="122" t="str">
        <v>Komple</v>
      </c>
      <c r="D43" s="124" t="str">
        <v>BEYDA GIDA ÜRÜNLERİ SANAYİ VE TİC.A.Ş.</v>
      </c>
      <c r="E43" s="124" t="str">
        <v>İSTANBUL → İSTANBUL</v>
      </c>
      <c r="F43" s="122" t="str">
        <v>16KJ421</v>
      </c>
      <c r="G43" s="122" t="str">
        <v>10 Tkr Kamyon Frigorifik</v>
      </c>
      <c r="H43" s="122" t="str">
        <v>S-643815</v>
      </c>
      <c r="I43" s="122" t="str">
        <v>Serap BURSAL</v>
      </c>
      <c r="J43" s="125">
        <v>1</v>
      </c>
      <c r="K43" s="126">
        <v>7000</v>
      </c>
      <c r="L43" s="126">
        <v>4878</v>
      </c>
      <c r="M43" s="126">
        <v>-2122</v>
      </c>
      <c r="N43" s="127">
        <v>-0.30314285714285716</v>
      </c>
      <c r="O43" s="127">
        <v>8.2967739949262726E-4</v>
      </c>
    </row>
    <row r="44" spans="1:15" ht="32">
      <c r="A44" s="122" t="str">
        <v>Tedarikçi</v>
      </c>
      <c r="B44" s="123">
        <v>46244</v>
      </c>
      <c r="C44" s="122" t="str">
        <v>Komple</v>
      </c>
      <c r="D44" s="124" t="str">
        <v>BEYDA GIDA ÜRÜNLERİ SANAYİ VE TİC.A.Ş.</v>
      </c>
      <c r="E44" s="124" t="str">
        <v>İSTANBUL → İSTANBUL</v>
      </c>
      <c r="F44" s="122" t="str">
        <v>35AJ6784</v>
      </c>
      <c r="G44" s="122" t="str">
        <v>Tır Frigorifik</v>
      </c>
      <c r="H44" s="122" t="str">
        <v>S-643985</v>
      </c>
      <c r="I44" s="122" t="str">
        <v>Serap BURSAL</v>
      </c>
      <c r="J44" s="125">
        <v>1</v>
      </c>
      <c r="K44" s="126">
        <v>5000</v>
      </c>
      <c r="L44" s="126">
        <v>0</v>
      </c>
      <c r="M44" s="126">
        <v>-5000</v>
      </c>
      <c r="N44" s="127">
        <v>-1</v>
      </c>
      <c r="O44" s="127">
        <v>1.9549420346197627E-3</v>
      </c>
    </row>
    <row r="45" spans="1:15" ht="32">
      <c r="A45" s="122" t="str">
        <v>Tedarikçi</v>
      </c>
      <c r="B45" s="123">
        <v>46245</v>
      </c>
      <c r="C45" s="122" t="str">
        <v>Komple</v>
      </c>
      <c r="D45" s="124" t="str">
        <v>BEYDA GIDA ÜRÜNLERİ SANAYİ VE TİC.A.Ş.</v>
      </c>
      <c r="E45" s="124" t="str">
        <v>İSTANBUL → İSTANBUL</v>
      </c>
      <c r="F45" s="122" t="str">
        <v>42TH529</v>
      </c>
      <c r="G45" s="122" t="str">
        <v>Tır Frigorifik</v>
      </c>
      <c r="H45" s="122" t="str">
        <v>S-641980</v>
      </c>
      <c r="I45" s="122" t="str">
        <v>Serap BURSAL</v>
      </c>
      <c r="J45" s="125">
        <v>1</v>
      </c>
      <c r="K45" s="126">
        <v>9250</v>
      </c>
      <c r="L45" s="126">
        <v>8175</v>
      </c>
      <c r="M45" s="126">
        <v>-1075</v>
      </c>
      <c r="N45" s="127">
        <v>-0.11621621621621622</v>
      </c>
      <c r="O45" s="127">
        <v>4.2031253744324897E-4</v>
      </c>
    </row>
    <row r="46" spans="1:15" ht="32">
      <c r="A46" s="122" t="str">
        <v>Tedarikçi</v>
      </c>
      <c r="B46" s="123">
        <v>46254</v>
      </c>
      <c r="C46" s="122" t="str">
        <v>Komple</v>
      </c>
      <c r="D46" s="124" t="str">
        <v>BEYDA GIDA ÜRÜNLERİ SANAYİ VE TİC.A.Ş.</v>
      </c>
      <c r="E46" s="124" t="str">
        <v>İSTANBUL → İSTANBUL</v>
      </c>
      <c r="F46" s="122" t="str">
        <v>34UMJ98</v>
      </c>
      <c r="G46" s="122" t="str">
        <v>Tır Frigorifik</v>
      </c>
      <c r="H46" s="122" t="str">
        <v>S-642724</v>
      </c>
      <c r="I46" s="122" t="str">
        <v>Serap BURSAL</v>
      </c>
      <c r="J46" s="125">
        <v>1</v>
      </c>
      <c r="K46" s="126">
        <v>9250</v>
      </c>
      <c r="L46" s="126">
        <v>8175</v>
      </c>
      <c r="M46" s="126">
        <v>-1075</v>
      </c>
      <c r="N46" s="127">
        <v>-0.11621621621621622</v>
      </c>
      <c r="O46" s="127">
        <v>4.2031253744324897E-4</v>
      </c>
    </row>
    <row r="47" spans="1:15" ht="32">
      <c r="A47" s="122" t="str">
        <v>Tedarikçi</v>
      </c>
      <c r="B47" s="123">
        <v>46260</v>
      </c>
      <c r="C47" s="122" t="str">
        <v>Komple</v>
      </c>
      <c r="D47" s="124" t="str">
        <v>BEYDA GIDA ÜRÜNLERİ SANAYİ VE TİC.A.Ş.</v>
      </c>
      <c r="E47" s="124" t="str">
        <v>KOCAELİ → İSTANBUL</v>
      </c>
      <c r="F47" s="122" t="str">
        <v>34DU7721</v>
      </c>
      <c r="G47" s="122" t="str">
        <v>10 Tkr Kamyon Tenteli</v>
      </c>
      <c r="H47" s="122" t="str">
        <v>S-643006</v>
      </c>
      <c r="I47" s="122" t="str">
        <v>Serap BURSAL</v>
      </c>
      <c r="J47" s="125">
        <v>1</v>
      </c>
      <c r="K47" s="126">
        <v>12500</v>
      </c>
      <c r="L47" s="126">
        <v>10742</v>
      </c>
      <c r="M47" s="126">
        <v>-1758</v>
      </c>
      <c r="N47" s="127">
        <v>-0.14063999999999999</v>
      </c>
      <c r="O47" s="127">
        <v>6.8735761937230853E-4</v>
      </c>
    </row>
    <row r="48" spans="1:15" ht="32">
      <c r="A48" s="122" t="str">
        <v>Tedarikçi</v>
      </c>
      <c r="B48" s="123">
        <v>46260</v>
      </c>
      <c r="C48" s="122" t="str">
        <v>Komple</v>
      </c>
      <c r="D48" s="124" t="str">
        <v>BEYDA GIDA ÜRÜNLERİ SANAYİ VE TİC.A.Ş.</v>
      </c>
      <c r="E48" s="124" t="str">
        <v>İSTANBUL → KOCAELİ</v>
      </c>
      <c r="F48" s="122" t="str">
        <v>34DU7721</v>
      </c>
      <c r="G48" s="122" t="str">
        <v>10 Tkr Kamyon Tenteli</v>
      </c>
      <c r="H48" s="122" t="str">
        <v>S-643007</v>
      </c>
      <c r="I48" s="122" t="str">
        <v>Serap BURSAL</v>
      </c>
      <c r="J48" s="125">
        <v>1</v>
      </c>
      <c r="K48" s="126">
        <v>12500</v>
      </c>
      <c r="L48" s="126">
        <v>10742</v>
      </c>
      <c r="M48" s="126">
        <v>-1758</v>
      </c>
      <c r="N48" s="127">
        <v>-0.14063999999999999</v>
      </c>
      <c r="O48" s="127">
        <v>6.8735761937230853E-4</v>
      </c>
    </row>
    <row r="49" spans="1:15" ht="32">
      <c r="A49" s="122" t="str">
        <v>Tedarikçi</v>
      </c>
      <c r="B49" s="123">
        <v>46253</v>
      </c>
      <c r="C49" s="122" t="str">
        <v>Komple</v>
      </c>
      <c r="D49" s="124" t="str">
        <v>DETAY GIDA SAN. VE TİC.A.Ş.</v>
      </c>
      <c r="E49" s="124" t="str">
        <v>İSTANBUL → MERSİN</v>
      </c>
      <c r="F49" s="122" t="str">
        <v>33KHY99</v>
      </c>
      <c r="G49" s="122" t="str">
        <v>Tır Frigorifik</v>
      </c>
      <c r="H49" s="122" t="str">
        <v>S-642552</v>
      </c>
      <c r="I49" s="122" t="str">
        <v>Serap BURSAL</v>
      </c>
      <c r="J49" s="125">
        <v>1</v>
      </c>
      <c r="K49" s="126">
        <v>43000</v>
      </c>
      <c r="L49" s="126">
        <v>40500</v>
      </c>
      <c r="M49" s="126">
        <v>-2500</v>
      </c>
      <c r="N49" s="127">
        <v>-5.8139534883720929E-2</v>
      </c>
      <c r="O49" s="127">
        <v>9.7747101730988133E-4</v>
      </c>
    </row>
    <row r="50" spans="1:15" ht="32">
      <c r="A50" s="122" t="str">
        <v>Tedarikçi</v>
      </c>
      <c r="B50" s="123">
        <v>46254</v>
      </c>
      <c r="C50" s="122" t="str">
        <v>Komple</v>
      </c>
      <c r="D50" s="124" t="str">
        <v>DETAY GIDA SAN. VE TİC.A.Ş.</v>
      </c>
      <c r="E50" s="124" t="str">
        <v>İSTANBUL → MANİSA</v>
      </c>
      <c r="F50" s="122" t="str">
        <v>10AEJ20</v>
      </c>
      <c r="G50" s="122" t="str">
        <v>Tır Frigorifik</v>
      </c>
      <c r="H50" s="122" t="str">
        <v>S-642732</v>
      </c>
      <c r="I50" s="122" t="str">
        <v>Serap BURSAL</v>
      </c>
      <c r="J50" s="125">
        <v>1</v>
      </c>
      <c r="K50" s="126">
        <v>34000</v>
      </c>
      <c r="L50" s="126">
        <v>33002</v>
      </c>
      <c r="M50" s="126">
        <v>-998</v>
      </c>
      <c r="N50" s="127">
        <v>-2.9352941176470589E-2</v>
      </c>
      <c r="O50" s="127">
        <v>3.9020643011010463E-4</v>
      </c>
    </row>
    <row r="51" spans="1:15" ht="32">
      <c r="A51" s="122" t="str">
        <v>Tedarikçi</v>
      </c>
      <c r="B51" s="123">
        <v>46260</v>
      </c>
      <c r="C51" s="122" t="str">
        <v>Komple</v>
      </c>
      <c r="D51" s="124" t="str">
        <v>DETAY GIDA SAN. VE TİC.A.Ş.</v>
      </c>
      <c r="E51" s="124" t="str">
        <v>İSTANBUL → ANKARA</v>
      </c>
      <c r="F51" s="122" t="str">
        <v>06BS0914</v>
      </c>
      <c r="G51" s="122" t="str">
        <v>Tır Frigorifik</v>
      </c>
      <c r="H51" s="122" t="str">
        <v>S-643012</v>
      </c>
      <c r="I51" s="122" t="str">
        <v>Serap BURSAL</v>
      </c>
      <c r="J51" s="125">
        <v>1</v>
      </c>
      <c r="K51" s="126">
        <v>41830</v>
      </c>
      <c r="L51" s="126">
        <v>40400</v>
      </c>
      <c r="M51" s="126">
        <v>-1430</v>
      </c>
      <c r="N51" s="127">
        <v>-3.4185990915610809E-2</v>
      </c>
      <c r="O51" s="127">
        <v>5.5911342190125208E-4</v>
      </c>
    </row>
    <row r="52" spans="1:15" ht="32">
      <c r="A52" s="122" t="str">
        <v>Tedarikçi</v>
      </c>
      <c r="B52" s="123">
        <v>46263</v>
      </c>
      <c r="C52" s="122" t="str">
        <v>Komple</v>
      </c>
      <c r="D52" s="124" t="str">
        <v>DETAY GIDA SAN. VE TİC.A.Ş.</v>
      </c>
      <c r="E52" s="124" t="str">
        <v>İSTANBUL → KONYA</v>
      </c>
      <c r="F52" s="122" t="str">
        <v>42AYP431</v>
      </c>
      <c r="G52" s="122" t="str">
        <v>Tır Tenteli</v>
      </c>
      <c r="H52" s="122" t="str">
        <v>S-643334</v>
      </c>
      <c r="I52" s="122" t="str">
        <v>Serap BURSAL</v>
      </c>
      <c r="J52" s="125">
        <v>1</v>
      </c>
      <c r="K52" s="126">
        <v>39000</v>
      </c>
      <c r="L52" s="126">
        <v>35850</v>
      </c>
      <c r="M52" s="126">
        <v>-3150</v>
      </c>
      <c r="N52" s="127">
        <v>-8.0769230769230774E-2</v>
      </c>
      <c r="O52" s="127">
        <v>1.2316134818104504E-3</v>
      </c>
    </row>
    <row r="53" spans="1:15" ht="32">
      <c r="A53" s="122" t="str">
        <v>Tedarikçi</v>
      </c>
      <c r="B53" s="123">
        <v>46263</v>
      </c>
      <c r="C53" s="122" t="str">
        <v>Komple</v>
      </c>
      <c r="D53" s="124" t="str">
        <v>DETAY GIDA SAN. VE TİC.A.Ş.</v>
      </c>
      <c r="E53" s="124" t="str">
        <v>İSTANBUL → KONYA</v>
      </c>
      <c r="F53" s="122" t="str">
        <v>42CVH68</v>
      </c>
      <c r="G53" s="122" t="str">
        <v>Tır Frigorifik</v>
      </c>
      <c r="H53" s="122" t="str">
        <v>S-643336</v>
      </c>
      <c r="I53" s="122" t="str">
        <v>Serap BURSAL</v>
      </c>
      <c r="J53" s="125">
        <v>1</v>
      </c>
      <c r="K53" s="126">
        <v>40000</v>
      </c>
      <c r="L53" s="126">
        <v>37750</v>
      </c>
      <c r="M53" s="126">
        <v>-2250</v>
      </c>
      <c r="N53" s="127">
        <v>-5.6250000000000001E-2</v>
      </c>
      <c r="O53" s="127">
        <v>8.797239155788932E-4</v>
      </c>
    </row>
    <row r="54" spans="1:15" ht="32">
      <c r="A54" s="122" t="str">
        <v>Tedarikçi</v>
      </c>
      <c r="B54" s="123">
        <v>46263</v>
      </c>
      <c r="C54" s="122" t="str">
        <v>Komple</v>
      </c>
      <c r="D54" s="124" t="str">
        <v>DETAY GIDA SAN. VE TİC.A.Ş.</v>
      </c>
      <c r="E54" s="124" t="str">
        <v>İSTANBUL → BALIKESİR</v>
      </c>
      <c r="F54" s="122" t="str">
        <v>10SR470</v>
      </c>
      <c r="G54" s="122" t="str">
        <v>Tır Frigorifik</v>
      </c>
      <c r="H54" s="122" t="str">
        <v>S-643338</v>
      </c>
      <c r="I54" s="122" t="str">
        <v>Serap BURSAL</v>
      </c>
      <c r="J54" s="125">
        <v>1</v>
      </c>
      <c r="K54" s="126">
        <v>29850</v>
      </c>
      <c r="L54" s="126">
        <v>27777</v>
      </c>
      <c r="M54" s="126">
        <v>-2073</v>
      </c>
      <c r="N54" s="127">
        <v>-6.9447236180904523E-2</v>
      </c>
      <c r="O54" s="127">
        <v>8.1051896755335361E-4</v>
      </c>
    </row>
    <row r="55" spans="1:15" ht="32">
      <c r="A55" s="122" t="str">
        <v>Tedarikçi</v>
      </c>
      <c r="B55" s="123">
        <v>46265</v>
      </c>
      <c r="C55" s="122" t="str">
        <v>Komple</v>
      </c>
      <c r="D55" s="124" t="str">
        <v>DETAY GIDA SAN. VE TİC.A.Ş.</v>
      </c>
      <c r="E55" s="124" t="str">
        <v>İSTANBUL → ANKARA</v>
      </c>
      <c r="F55" s="122" t="str">
        <v>06BS0914</v>
      </c>
      <c r="G55" s="122" t="str">
        <v>Tır Frigorifik</v>
      </c>
      <c r="H55" s="122" t="str">
        <v>S-643472</v>
      </c>
      <c r="I55" s="122" t="str">
        <v>Serap BURSAL</v>
      </c>
      <c r="J55" s="125">
        <v>1</v>
      </c>
      <c r="K55" s="126">
        <v>42250</v>
      </c>
      <c r="L55" s="126">
        <v>40400</v>
      </c>
      <c r="M55" s="126">
        <v>-1850</v>
      </c>
      <c r="N55" s="127">
        <v>-4.3786982248520713E-2</v>
      </c>
      <c r="O55" s="127">
        <v>7.2332855280931219E-4</v>
      </c>
    </row>
    <row r="56" spans="1:15" ht="32">
      <c r="A56" s="122" t="str">
        <v>Tedarikçi</v>
      </c>
      <c r="B56" s="123">
        <v>46235</v>
      </c>
      <c r="C56" s="122" t="str">
        <v>Komple</v>
      </c>
      <c r="D56" s="124" t="str">
        <v>Ülker Bisküvi San. A.Ş. / Silivri  Şubesi</v>
      </c>
      <c r="E56" s="124" t="str">
        <v>İSTANBUL → İSTANBUL</v>
      </c>
      <c r="F56" s="122" t="str">
        <v>16KJ421</v>
      </c>
      <c r="G56" s="122" t="str">
        <v>10 Tkr Kamyon Frigorifik</v>
      </c>
      <c r="H56" s="122" t="str">
        <v>S-643816</v>
      </c>
      <c r="I56" s="122" t="str">
        <v>Serap BURSAL</v>
      </c>
      <c r="J56" s="125">
        <v>1</v>
      </c>
      <c r="K56" s="126">
        <v>8700</v>
      </c>
      <c r="L56" s="126">
        <v>0</v>
      </c>
      <c r="M56" s="126">
        <v>-8700</v>
      </c>
      <c r="N56" s="127">
        <v>-1</v>
      </c>
      <c r="O56" s="127">
        <v>3.4015991402383868E-3</v>
      </c>
    </row>
    <row r="57" spans="1:15" ht="32">
      <c r="A57" s="122" t="str">
        <v>Tedarikçi</v>
      </c>
      <c r="B57" s="123">
        <v>46235</v>
      </c>
      <c r="C57" s="122" t="str">
        <v>Komple</v>
      </c>
      <c r="D57" s="124" t="str">
        <v>Ülker Bisküvi San. A.Ş. / Silivri  Şubesi</v>
      </c>
      <c r="E57" s="124" t="str">
        <v>İSTANBUL → İSTANBUL</v>
      </c>
      <c r="F57" s="122" t="str">
        <v>16KJ421</v>
      </c>
      <c r="G57" s="122" t="str">
        <v>10 Tkr Kamyon Frigorifik</v>
      </c>
      <c r="H57" s="122" t="str">
        <v>S-643817</v>
      </c>
      <c r="I57" s="122" t="str">
        <v>Serap BURSAL</v>
      </c>
      <c r="J57" s="125">
        <v>1</v>
      </c>
      <c r="K57" s="126">
        <v>8700</v>
      </c>
      <c r="L57" s="126">
        <v>0</v>
      </c>
      <c r="M57" s="126">
        <v>-8700</v>
      </c>
      <c r="N57" s="127">
        <v>-1</v>
      </c>
      <c r="O57" s="127">
        <v>3.4015991402383868E-3</v>
      </c>
    </row>
    <row r="58" spans="1:15" ht="32">
      <c r="A58" s="122" t="str">
        <v>Tedarikçi</v>
      </c>
      <c r="B58" s="123">
        <v>46235</v>
      </c>
      <c r="C58" s="122" t="str">
        <v>Komple</v>
      </c>
      <c r="D58" s="124" t="str">
        <v>Ülker Bisküvi San. A.Ş. / Silivri  Şubesi</v>
      </c>
      <c r="E58" s="124" t="str">
        <v>İSTANBUL → İSTANBUL</v>
      </c>
      <c r="F58" s="122" t="str">
        <v>16KJ421</v>
      </c>
      <c r="G58" s="122" t="str">
        <v>10 Tkr Kamyon Frigorifik</v>
      </c>
      <c r="H58" s="122" t="str">
        <v>S-643818</v>
      </c>
      <c r="I58" s="122" t="str">
        <v>Serap BURSAL</v>
      </c>
      <c r="J58" s="125">
        <v>1</v>
      </c>
      <c r="K58" s="126">
        <v>8700</v>
      </c>
      <c r="L58" s="126">
        <v>0</v>
      </c>
      <c r="M58" s="126">
        <v>-8700</v>
      </c>
      <c r="N58" s="127">
        <v>-1</v>
      </c>
      <c r="O58" s="127">
        <v>3.4015991402383868E-3</v>
      </c>
    </row>
    <row r="59" spans="1:15" ht="32">
      <c r="A59" s="122" t="str">
        <v>Tedarikçi</v>
      </c>
      <c r="B59" s="123">
        <v>46235</v>
      </c>
      <c r="C59" s="122" t="str">
        <v>Komple</v>
      </c>
      <c r="D59" s="124" t="str">
        <v>Ülker Bisküvi San. A.Ş. / Silivri  Şubesi</v>
      </c>
      <c r="E59" s="124" t="str">
        <v>İSTANBUL → İSTANBUL</v>
      </c>
      <c r="F59" s="122" t="str">
        <v>16KJ421</v>
      </c>
      <c r="G59" s="122" t="str">
        <v>10 Tkr Kamyon Frigorifik</v>
      </c>
      <c r="H59" s="122" t="str">
        <v>S-643819</v>
      </c>
      <c r="I59" s="122" t="str">
        <v>Serap BURSAL</v>
      </c>
      <c r="J59" s="125">
        <v>1</v>
      </c>
      <c r="K59" s="126">
        <v>8700</v>
      </c>
      <c r="L59" s="126">
        <v>0</v>
      </c>
      <c r="M59" s="126">
        <v>-8700</v>
      </c>
      <c r="N59" s="127">
        <v>-1</v>
      </c>
      <c r="O59" s="127">
        <v>3.4015991402383868E-3</v>
      </c>
    </row>
    <row r="60" spans="1:15" ht="32">
      <c r="A60" s="122" t="str">
        <v>Tedarikçi</v>
      </c>
      <c r="B60" s="123">
        <v>46235</v>
      </c>
      <c r="C60" s="122" t="str">
        <v>Komple</v>
      </c>
      <c r="D60" s="124" t="str">
        <v>Ülker Bisküvi San. A.Ş. / Silivri  Şubesi</v>
      </c>
      <c r="E60" s="124" t="str">
        <v>İSTANBUL → İSTANBUL</v>
      </c>
      <c r="F60" s="122" t="str">
        <v>16KJ421</v>
      </c>
      <c r="G60" s="122" t="str">
        <v>10 Tkr Kamyon Frigorifik</v>
      </c>
      <c r="H60" s="122" t="str">
        <v>S-643823</v>
      </c>
      <c r="I60" s="122" t="str">
        <v>Serap BURSAL</v>
      </c>
      <c r="J60" s="125">
        <v>1</v>
      </c>
      <c r="K60" s="126">
        <v>5000</v>
      </c>
      <c r="L60" s="126">
        <v>0</v>
      </c>
      <c r="M60" s="126">
        <v>-5000</v>
      </c>
      <c r="N60" s="127">
        <v>-1</v>
      </c>
      <c r="O60" s="127">
        <v>1.9549420346197627E-3</v>
      </c>
    </row>
    <row r="61" spans="1:15" ht="48">
      <c r="A61" s="122" t="str">
        <v>Tedarikçi</v>
      </c>
      <c r="B61" s="123">
        <v>46245</v>
      </c>
      <c r="C61" s="122" t="str">
        <v>Konya</v>
      </c>
      <c r="D61" s="124" t="str">
        <v>PANEK ZİRAAT ALETLERİ DAYANIKLI TÜKETİM MALZEMELERİ</v>
      </c>
      <c r="E61" s="124" t="str">
        <v>KONYA → ANTALYA</v>
      </c>
      <c r="F61" s="122" t="str">
        <v>01BFU13</v>
      </c>
      <c r="G61" s="122" t="str">
        <v>Tır Frigorifik</v>
      </c>
      <c r="H61" s="122" t="str">
        <v>S-641471</v>
      </c>
      <c r="I61" s="122" t="str">
        <v>Necmettin ŞEN</v>
      </c>
      <c r="J61" s="125">
        <v>1</v>
      </c>
      <c r="K61" s="126">
        <v>21000</v>
      </c>
      <c r="L61" s="126">
        <v>19409.04</v>
      </c>
      <c r="M61" s="126">
        <v>-1590.96</v>
      </c>
      <c r="N61" s="127">
        <v>-7.5760000000000008E-2</v>
      </c>
      <c r="O61" s="127">
        <v>6.2204691587973155E-4</v>
      </c>
    </row>
    <row r="62" spans="1:15" ht="32">
      <c r="A62" s="122" t="str">
        <v>Tedarikçi</v>
      </c>
      <c r="B62" s="123">
        <v>46252</v>
      </c>
      <c r="C62" s="122" t="str">
        <v>Konya</v>
      </c>
      <c r="D62" s="124" t="str">
        <v>TUKAŞ GIDA SANAYİ VE TİCARET ANONİM ŞİRKETİ</v>
      </c>
      <c r="E62" s="124" t="str">
        <v>NİĞDE → ANTALYA</v>
      </c>
      <c r="F62" s="122" t="str">
        <v>06ED113</v>
      </c>
      <c r="G62" s="122" t="str">
        <v>Tır Frigorifik</v>
      </c>
      <c r="H62" s="122" t="str">
        <v>S-642686</v>
      </c>
      <c r="I62" s="122" t="str">
        <v>Ahmet Bursal</v>
      </c>
      <c r="J62" s="125">
        <v>1</v>
      </c>
      <c r="K62" s="126">
        <v>40000</v>
      </c>
      <c r="L62" s="126">
        <v>39364</v>
      </c>
      <c r="M62" s="126">
        <v>-636</v>
      </c>
      <c r="N62" s="127">
        <v>-1.5900000000000001E-2</v>
      </c>
      <c r="O62" s="127">
        <v>2.486686268036338E-4</v>
      </c>
    </row>
    <row r="63" spans="1:15" ht="32">
      <c r="A63" s="122" t="str">
        <v>Tedarikçi</v>
      </c>
      <c r="B63" s="123">
        <v>46254</v>
      </c>
      <c r="C63" s="122" t="str">
        <v>Konya</v>
      </c>
      <c r="D63" s="124" t="str">
        <v>TUKAŞ GIDA SANAYİ VE TİCARET ANONİM ŞİRKETİ</v>
      </c>
      <c r="E63" s="124" t="str">
        <v>NİĞDE → ANKARA</v>
      </c>
      <c r="F63" s="122" t="str">
        <v>51ADS818</v>
      </c>
      <c r="G63" s="122" t="str">
        <v>Tır Frigorifik</v>
      </c>
      <c r="H63" s="122" t="str">
        <v>S-642696</v>
      </c>
      <c r="I63" s="122" t="str">
        <v>Ahmet Bursal</v>
      </c>
      <c r="J63" s="125">
        <v>1</v>
      </c>
      <c r="K63" s="126">
        <v>31000</v>
      </c>
      <c r="L63" s="126">
        <v>30976</v>
      </c>
      <c r="M63" s="126">
        <v>-24</v>
      </c>
      <c r="N63" s="127">
        <v>-7.7419354838709675E-4</v>
      </c>
      <c r="O63" s="127">
        <v>9.3837217661748606E-6</v>
      </c>
    </row>
    <row r="64" spans="1:15" ht="48">
      <c r="A64" s="122" t="str">
        <v>Tedarikçi</v>
      </c>
      <c r="B64" s="123">
        <v>46238</v>
      </c>
      <c r="C64" s="122" t="str">
        <v>Sakarya</v>
      </c>
      <c r="D64" s="124" t="str">
        <v>ASKO SINAİ VE TEKNOLOJİ ÜRETİM SANAYİ TİCARET ANONİM ŞİRKETİ</v>
      </c>
      <c r="E64" s="124" t="str">
        <v>SAKARYA → SAKARYA</v>
      </c>
      <c r="F64" s="122" t="str">
        <v>54AKR827</v>
      </c>
      <c r="G64" s="122" t="str">
        <v>Tır Tenteli</v>
      </c>
      <c r="H64" s="122" t="str">
        <v>S-641641</v>
      </c>
      <c r="I64" s="122" t="str">
        <v>Mehmet Koç</v>
      </c>
      <c r="J64" s="125">
        <v>1</v>
      </c>
      <c r="K64" s="126">
        <v>7000</v>
      </c>
      <c r="L64" s="126">
        <v>6931</v>
      </c>
      <c r="M64" s="126">
        <v>-69</v>
      </c>
      <c r="N64" s="127">
        <v>-9.8571428571428577E-3</v>
      </c>
      <c r="O64" s="127">
        <v>2.6978200077752724E-5</v>
      </c>
    </row>
    <row r="65" spans="1:15" ht="48">
      <c r="A65" s="122" t="str">
        <v>Tedarikçi</v>
      </c>
      <c r="B65" s="123">
        <v>46259</v>
      </c>
      <c r="C65" s="122" t="str">
        <v>Sakarya</v>
      </c>
      <c r="D65" s="124" t="str">
        <v>ASKO SINAİ VE TEKNOLOJİ ÜRETİM SANAYİ TİCARET ANONİM ŞİRKETİ</v>
      </c>
      <c r="E65" s="124" t="str">
        <v>SAKARYA → SAKARYA</v>
      </c>
      <c r="F65" s="122" t="str">
        <v>54DK555</v>
      </c>
      <c r="G65" s="122" t="str">
        <v>Tır Tenteli</v>
      </c>
      <c r="H65" s="122" t="str">
        <v>S-642892</v>
      </c>
      <c r="I65" s="122" t="str">
        <v>Ahmet Bursal</v>
      </c>
      <c r="J65" s="125">
        <v>1</v>
      </c>
      <c r="K65" s="126">
        <v>9000</v>
      </c>
      <c r="L65" s="126">
        <v>7378</v>
      </c>
      <c r="M65" s="126">
        <v>-1622</v>
      </c>
      <c r="N65" s="127">
        <v>-0.18022222222222223</v>
      </c>
      <c r="O65" s="127">
        <v>6.3418319603065099E-4</v>
      </c>
    </row>
    <row r="66" spans="1:15" ht="48">
      <c r="A66" s="122" t="str">
        <v>Tedarikçi</v>
      </c>
      <c r="B66" s="123">
        <v>46259</v>
      </c>
      <c r="C66" s="122" t="str">
        <v>Sakarya</v>
      </c>
      <c r="D66" s="124" t="str">
        <v>POLİPROPİLEN ELYAF SANAYİ VE DIŞ TİCARET ANONİM ŞİRKETİ</v>
      </c>
      <c r="E66" s="124" t="str">
        <v>BİLECİK → İZMİR</v>
      </c>
      <c r="F66" s="122" t="str">
        <v>54AOT008</v>
      </c>
      <c r="G66" s="122" t="str">
        <v>Tır Tenteli</v>
      </c>
      <c r="H66" s="122" t="str">
        <v>S-643132</v>
      </c>
      <c r="I66" s="122" t="str">
        <v>Mehmet Koç</v>
      </c>
      <c r="J66" s="125">
        <v>1</v>
      </c>
      <c r="K66" s="126">
        <v>29300</v>
      </c>
      <c r="L66" s="126">
        <v>27000</v>
      </c>
      <c r="M66" s="126">
        <v>-2300</v>
      </c>
      <c r="N66" s="127">
        <v>-7.8498293515358364E-2</v>
      </c>
      <c r="O66" s="127">
        <v>8.9927333592509083E-4</v>
      </c>
    </row>
    <row r="67" spans="1:15" ht="48">
      <c r="A67" s="122" t="str">
        <v>Tedarikçi</v>
      </c>
      <c r="B67" s="123">
        <v>46235</v>
      </c>
      <c r="C67" s="122" t="str">
        <v>Sakarya</v>
      </c>
      <c r="D67" s="124" t="str">
        <v>TURKUVAZ PLASTİK VE TEMİZLİK ÜRÜNLERİ SAN TİÇ A.Ş</v>
      </c>
      <c r="E67" s="124" t="str">
        <v>SAKARYA → DÜZCE</v>
      </c>
      <c r="F67" s="122" t="str">
        <v>81AEJ429</v>
      </c>
      <c r="G67" s="122" t="str">
        <v>Tır Tenteli</v>
      </c>
      <c r="H67" s="122" t="str">
        <v>S-642059</v>
      </c>
      <c r="I67" s="122" t="str">
        <v>Kadir Öz</v>
      </c>
      <c r="J67" s="125">
        <v>1</v>
      </c>
      <c r="K67" s="126">
        <v>6022</v>
      </c>
      <c r="L67" s="126">
        <v>5163</v>
      </c>
      <c r="M67" s="126">
        <v>-859</v>
      </c>
      <c r="N67" s="127">
        <v>-0.14264363998671536</v>
      </c>
      <c r="O67" s="127">
        <v>3.3585904154767522E-4</v>
      </c>
    </row>
    <row r="68" spans="1:15" ht="48">
      <c r="A68" s="122" t="str">
        <v>Tedarikçi</v>
      </c>
      <c r="B68" s="123">
        <v>46235</v>
      </c>
      <c r="C68" s="122" t="str">
        <v>Sakarya</v>
      </c>
      <c r="D68" s="124" t="str">
        <v>TURKUVAZ PLASTİK VE TEMİZLİK ÜRÜNLERİ SAN TİÇ A.Ş</v>
      </c>
      <c r="E68" s="124" t="str">
        <v>SAKARYA → KOCAELİ</v>
      </c>
      <c r="F68" s="122" t="str">
        <v>54RL420</v>
      </c>
      <c r="G68" s="122" t="str">
        <v>Tır Tenteli</v>
      </c>
      <c r="H68" s="122" t="str">
        <v>S-642061</v>
      </c>
      <c r="I68" s="122" t="str">
        <v>Kadir Öz</v>
      </c>
      <c r="J68" s="125">
        <v>1</v>
      </c>
      <c r="K68" s="126">
        <v>8029</v>
      </c>
      <c r="L68" s="126">
        <v>7373</v>
      </c>
      <c r="M68" s="126">
        <v>-656</v>
      </c>
      <c r="N68" s="127">
        <v>-8.1703823639307505E-2</v>
      </c>
      <c r="O68" s="127">
        <v>2.5648839494211284E-4</v>
      </c>
    </row>
    <row r="69" spans="1:15" ht="48">
      <c r="A69" s="122" t="str">
        <v>Tedarikçi</v>
      </c>
      <c r="B69" s="123">
        <v>46239</v>
      </c>
      <c r="C69" s="122" t="str">
        <v>Sakarya</v>
      </c>
      <c r="D69" s="124" t="str">
        <v>TURKUVAZ PLASTİK VE TEMİZLİK ÜRÜNLERİ SAN TİÇ A.Ş</v>
      </c>
      <c r="E69" s="124" t="str">
        <v>SAKARYA → KOCAELİ</v>
      </c>
      <c r="F69" s="122" t="str">
        <v>54RL420</v>
      </c>
      <c r="G69" s="122" t="str">
        <v>Tır Tenteli</v>
      </c>
      <c r="H69" s="122" t="str">
        <v>S-642114</v>
      </c>
      <c r="I69" s="122" t="str">
        <v>Kadir Öz</v>
      </c>
      <c r="J69" s="125">
        <v>1</v>
      </c>
      <c r="K69" s="126">
        <v>8029</v>
      </c>
      <c r="L69" s="126">
        <v>7373</v>
      </c>
      <c r="M69" s="126">
        <v>-656</v>
      </c>
      <c r="N69" s="127">
        <v>-8.1703823639307505E-2</v>
      </c>
      <c r="O69" s="127">
        <v>2.5648839494211284E-4</v>
      </c>
    </row>
    <row r="70" spans="1:15" ht="48">
      <c r="A70" s="122" t="str">
        <v>Tedarikçi</v>
      </c>
      <c r="B70" s="123">
        <v>46239</v>
      </c>
      <c r="C70" s="122" t="str">
        <v>Sakarya</v>
      </c>
      <c r="D70" s="124" t="str">
        <v>TURKUVAZ PLASTİK VE TEMİZLİK ÜRÜNLERİ SAN TİÇ A.Ş</v>
      </c>
      <c r="E70" s="124" t="str">
        <v>SAKARYA → SAKARYA</v>
      </c>
      <c r="F70" s="122" t="str">
        <v>07AJK998</v>
      </c>
      <c r="G70" s="122" t="str">
        <v>Tır Tenteli</v>
      </c>
      <c r="H70" s="122" t="str">
        <v>S-642120</v>
      </c>
      <c r="I70" s="122" t="str">
        <v>Kadir Öz</v>
      </c>
      <c r="J70" s="125">
        <v>1</v>
      </c>
      <c r="K70" s="126">
        <v>5735</v>
      </c>
      <c r="L70" s="126">
        <v>4917</v>
      </c>
      <c r="M70" s="126">
        <v>-818</v>
      </c>
      <c r="N70" s="127">
        <v>-0.14263295553618136</v>
      </c>
      <c r="O70" s="127">
        <v>3.1982851686379317E-4</v>
      </c>
    </row>
    <row r="71" spans="1:15" ht="48">
      <c r="A71" s="122" t="str">
        <v>Tedarikçi</v>
      </c>
      <c r="B71" s="123">
        <v>46240</v>
      </c>
      <c r="C71" s="122" t="str">
        <v>Sakarya</v>
      </c>
      <c r="D71" s="124" t="str">
        <v>TURKUVAZ PLASTİK VE TEMİZLİK ÜRÜNLERİ SAN TİÇ A.Ş</v>
      </c>
      <c r="E71" s="124" t="str">
        <v>SAKARYA → DÜZCE</v>
      </c>
      <c r="F71" s="122" t="str">
        <v>81BY720</v>
      </c>
      <c r="G71" s="122" t="str">
        <v>Tır Tenteli</v>
      </c>
      <c r="H71" s="122" t="str">
        <v>S-642129</v>
      </c>
      <c r="I71" s="122" t="str">
        <v>Kadir Öz</v>
      </c>
      <c r="J71" s="125">
        <v>1</v>
      </c>
      <c r="K71" s="126">
        <v>6022</v>
      </c>
      <c r="L71" s="126">
        <v>5163</v>
      </c>
      <c r="M71" s="126">
        <v>-859</v>
      </c>
      <c r="N71" s="127">
        <v>-0.14264363998671536</v>
      </c>
      <c r="O71" s="127">
        <v>3.3585904154767522E-4</v>
      </c>
    </row>
    <row r="72" spans="1:15" ht="48">
      <c r="A72" s="122" t="str">
        <v>Tedarikçi</v>
      </c>
      <c r="B72" s="123">
        <v>46242</v>
      </c>
      <c r="C72" s="122" t="str">
        <v>Sakarya</v>
      </c>
      <c r="D72" s="124" t="str">
        <v>TURKUVAZ PLASTİK VE TEMİZLİK ÜRÜNLERİ SAN TİÇ A.Ş</v>
      </c>
      <c r="E72" s="124" t="str">
        <v>SAKARYA → SAKARYA</v>
      </c>
      <c r="F72" s="122" t="str">
        <v>54AKG049</v>
      </c>
      <c r="G72" s="122" t="str">
        <v>Tır Tenteli</v>
      </c>
      <c r="H72" s="122" t="str">
        <v>S-642166</v>
      </c>
      <c r="I72" s="122" t="str">
        <v>Kadir Öz</v>
      </c>
      <c r="J72" s="125">
        <v>1</v>
      </c>
      <c r="K72" s="126">
        <v>5735</v>
      </c>
      <c r="L72" s="126">
        <v>4917</v>
      </c>
      <c r="M72" s="126">
        <v>-818</v>
      </c>
      <c r="N72" s="127">
        <v>-0.14263295553618136</v>
      </c>
      <c r="O72" s="127">
        <v>3.1982851686379317E-4</v>
      </c>
    </row>
    <row r="73" spans="1:15" ht="48">
      <c r="A73" s="122" t="str">
        <v>Tedarikçi</v>
      </c>
      <c r="B73" s="123">
        <v>46244</v>
      </c>
      <c r="C73" s="122" t="str">
        <v>Sakarya</v>
      </c>
      <c r="D73" s="124" t="str">
        <v>TURKUVAZ PLASTİK VE TEMİZLİK ÜRÜNLERİ SAN TİÇ A.Ş</v>
      </c>
      <c r="E73" s="124" t="str">
        <v>SAKARYA → DÜZCE</v>
      </c>
      <c r="F73" s="122" t="str">
        <v>54AKG049</v>
      </c>
      <c r="G73" s="122" t="str">
        <v>Tır Tenteli</v>
      </c>
      <c r="H73" s="122" t="str">
        <v>S-642171</v>
      </c>
      <c r="I73" s="122" t="str">
        <v>Kadir Öz</v>
      </c>
      <c r="J73" s="125">
        <v>1</v>
      </c>
      <c r="K73" s="126">
        <v>6022</v>
      </c>
      <c r="L73" s="126">
        <v>5163</v>
      </c>
      <c r="M73" s="126">
        <v>-859</v>
      </c>
      <c r="N73" s="127">
        <v>-0.14264363998671536</v>
      </c>
      <c r="O73" s="127">
        <v>3.3585904154767522E-4</v>
      </c>
    </row>
    <row r="74" spans="1:15" ht="48">
      <c r="A74" s="122" t="str">
        <v>Tedarikçi</v>
      </c>
      <c r="B74" s="123">
        <v>46245</v>
      </c>
      <c r="C74" s="122" t="str">
        <v>Sakarya</v>
      </c>
      <c r="D74" s="124" t="str">
        <v>TURKUVAZ PLASTİK VE TEMİZLİK ÜRÜNLERİ SAN TİÇ A.Ş</v>
      </c>
      <c r="E74" s="124" t="str">
        <v>SAKARYA → KOCAELİ</v>
      </c>
      <c r="F74" s="122" t="str">
        <v>54RL420</v>
      </c>
      <c r="G74" s="122" t="str">
        <v>Tır Tenteli</v>
      </c>
      <c r="H74" s="122" t="str">
        <v>S-642196</v>
      </c>
      <c r="I74" s="122" t="str">
        <v>Kadir Öz</v>
      </c>
      <c r="J74" s="125">
        <v>1</v>
      </c>
      <c r="K74" s="126">
        <v>8029</v>
      </c>
      <c r="L74" s="126">
        <v>7373</v>
      </c>
      <c r="M74" s="126">
        <v>-656</v>
      </c>
      <c r="N74" s="127">
        <v>-8.1703823639307505E-2</v>
      </c>
      <c r="O74" s="127">
        <v>2.5648839494211284E-4</v>
      </c>
    </row>
    <row r="75" spans="1:15" ht="48">
      <c r="A75" s="122" t="str">
        <v>Tedarikçi</v>
      </c>
      <c r="B75" s="123">
        <v>46245</v>
      </c>
      <c r="C75" s="122" t="str">
        <v>Sakarya</v>
      </c>
      <c r="D75" s="124" t="str">
        <v>TURKUVAZ PLASTİK VE TEMİZLİK ÜRÜNLERİ SAN TİÇ A.Ş</v>
      </c>
      <c r="E75" s="124" t="str">
        <v>SAKARYA → SAKARYA</v>
      </c>
      <c r="F75" s="122" t="str">
        <v>54RL420</v>
      </c>
      <c r="G75" s="122" t="str">
        <v>Tır Tenteli</v>
      </c>
      <c r="H75" s="122" t="str">
        <v>S-642203</v>
      </c>
      <c r="I75" s="122" t="str">
        <v>Kadir Öz</v>
      </c>
      <c r="J75" s="125">
        <v>1</v>
      </c>
      <c r="K75" s="126">
        <v>5735</v>
      </c>
      <c r="L75" s="126">
        <v>4917</v>
      </c>
      <c r="M75" s="126">
        <v>-818</v>
      </c>
      <c r="N75" s="127">
        <v>-0.14263295553618136</v>
      </c>
      <c r="O75" s="127">
        <v>3.1982851686379317E-4</v>
      </c>
    </row>
    <row r="76" spans="1:15" ht="48">
      <c r="A76" s="122" t="str">
        <v>Tedarikçi</v>
      </c>
      <c r="B76" s="123">
        <v>46246</v>
      </c>
      <c r="C76" s="122" t="str">
        <v>Sakarya</v>
      </c>
      <c r="D76" s="124" t="str">
        <v>TURKUVAZ PLASTİK VE TEMİZLİK ÜRÜNLERİ SAN TİÇ A.Ş</v>
      </c>
      <c r="E76" s="124" t="str">
        <v>SAKARYA → DÜZCE</v>
      </c>
      <c r="F76" s="122" t="str">
        <v>55GS841</v>
      </c>
      <c r="G76" s="122" t="str">
        <v>Tır Kayar Perdeli</v>
      </c>
      <c r="H76" s="122" t="str">
        <v>S-642213</v>
      </c>
      <c r="I76" s="122" t="str">
        <v>Kadir Öz</v>
      </c>
      <c r="J76" s="125">
        <v>1</v>
      </c>
      <c r="K76" s="126">
        <v>6022</v>
      </c>
      <c r="L76" s="126">
        <v>5163</v>
      </c>
      <c r="M76" s="126">
        <v>-859</v>
      </c>
      <c r="N76" s="127">
        <v>-0.14264363998671536</v>
      </c>
      <c r="O76" s="127">
        <v>3.3585904154767522E-4</v>
      </c>
    </row>
    <row r="77" spans="1:15" ht="48">
      <c r="A77" s="122" t="str">
        <v>Tedarikçi</v>
      </c>
      <c r="B77" s="123">
        <v>46246</v>
      </c>
      <c r="C77" s="122" t="str">
        <v>Sakarya</v>
      </c>
      <c r="D77" s="124" t="str">
        <v>TURKUVAZ PLASTİK VE TEMİZLİK ÜRÜNLERİ SAN TİÇ A.Ş</v>
      </c>
      <c r="E77" s="124" t="str">
        <v>SAKARYA → SAKARYA</v>
      </c>
      <c r="F77" s="122" t="str">
        <v>54AER860</v>
      </c>
      <c r="G77" s="122" t="str">
        <v>Tır Tenteli</v>
      </c>
      <c r="H77" s="122" t="str">
        <v>S-642225</v>
      </c>
      <c r="I77" s="122" t="str">
        <v>Kadir Öz</v>
      </c>
      <c r="J77" s="125">
        <v>1</v>
      </c>
      <c r="K77" s="126">
        <v>5735</v>
      </c>
      <c r="L77" s="126">
        <v>4917</v>
      </c>
      <c r="M77" s="126">
        <v>-818</v>
      </c>
      <c r="N77" s="127">
        <v>-0.14263295553618136</v>
      </c>
      <c r="O77" s="127">
        <v>3.1982851686379317E-4</v>
      </c>
    </row>
    <row r="78" spans="1:15" ht="48">
      <c r="A78" s="122" t="str">
        <v>Tedarikçi</v>
      </c>
      <c r="B78" s="123">
        <v>46251</v>
      </c>
      <c r="C78" s="122" t="str">
        <v>Sakarya</v>
      </c>
      <c r="D78" s="124" t="str">
        <v>TURKUVAZ PLASTİK VE TEMİZLİK ÜRÜNLERİ SAN TİÇ A.Ş</v>
      </c>
      <c r="E78" s="124" t="str">
        <v>SAKARYA → KOCAELİ</v>
      </c>
      <c r="F78" s="122" t="str">
        <v>54RL420</v>
      </c>
      <c r="G78" s="122" t="str">
        <v>Tır Tenteli</v>
      </c>
      <c r="H78" s="122" t="str">
        <v>S-643544</v>
      </c>
      <c r="I78" s="122" t="str">
        <v>Kadir Öz</v>
      </c>
      <c r="J78" s="125">
        <v>1</v>
      </c>
      <c r="K78" s="126">
        <v>8029</v>
      </c>
      <c r="L78" s="126">
        <v>7373</v>
      </c>
      <c r="M78" s="126">
        <v>-656</v>
      </c>
      <c r="N78" s="127">
        <v>-8.1703823639307505E-2</v>
      </c>
      <c r="O78" s="127">
        <v>2.5648839494211284E-4</v>
      </c>
    </row>
    <row r="79" spans="1:15" ht="48">
      <c r="A79" s="122" t="str">
        <v>Tedarikçi</v>
      </c>
      <c r="B79" s="123">
        <v>46252</v>
      </c>
      <c r="C79" s="122" t="str">
        <v>Sakarya</v>
      </c>
      <c r="D79" s="124" t="str">
        <v>TURKUVAZ PLASTİK VE TEMİZLİK ÜRÜNLERİ SAN TİÇ A.Ş</v>
      </c>
      <c r="E79" s="124" t="str">
        <v>SAKARYA → SAKARYA</v>
      </c>
      <c r="F79" s="122" t="str">
        <v>54AER860</v>
      </c>
      <c r="G79" s="122" t="str">
        <v>Tır Tenteli</v>
      </c>
      <c r="H79" s="122" t="str">
        <v>S-643563</v>
      </c>
      <c r="I79" s="122" t="str">
        <v>Kadir Öz</v>
      </c>
      <c r="J79" s="125">
        <v>1</v>
      </c>
      <c r="K79" s="126">
        <v>5735</v>
      </c>
      <c r="L79" s="126">
        <v>4917</v>
      </c>
      <c r="M79" s="126">
        <v>-818</v>
      </c>
      <c r="N79" s="127">
        <v>-0.14263295553618136</v>
      </c>
      <c r="O79" s="127">
        <v>3.1982851686379317E-4</v>
      </c>
    </row>
    <row r="80" spans="1:15" ht="48">
      <c r="A80" s="122" t="str">
        <v>Tedarikçi</v>
      </c>
      <c r="B80" s="123">
        <v>46253</v>
      </c>
      <c r="C80" s="122" t="str">
        <v>Sakarya</v>
      </c>
      <c r="D80" s="124" t="str">
        <v>TURKUVAZ PLASTİK VE TEMİZLİK ÜRÜNLERİ SAN TİÇ A.Ş</v>
      </c>
      <c r="E80" s="124" t="str">
        <v>SAKARYA → DÜZCE</v>
      </c>
      <c r="F80" s="122" t="str">
        <v>14BS993</v>
      </c>
      <c r="G80" s="122" t="str">
        <v>Tır Tenteli</v>
      </c>
      <c r="H80" s="122" t="str">
        <v>S-643569</v>
      </c>
      <c r="I80" s="122" t="str">
        <v>Kadir Öz</v>
      </c>
      <c r="J80" s="125">
        <v>1</v>
      </c>
      <c r="K80" s="126">
        <v>6022</v>
      </c>
      <c r="L80" s="126">
        <v>5163</v>
      </c>
      <c r="M80" s="126">
        <v>-859</v>
      </c>
      <c r="N80" s="127">
        <v>-0.14264363998671536</v>
      </c>
      <c r="O80" s="127">
        <v>3.3585904154767522E-4</v>
      </c>
    </row>
    <row r="81" spans="1:15" ht="48">
      <c r="A81" s="122" t="str">
        <v>Tedarikçi</v>
      </c>
      <c r="B81" s="123">
        <v>46256</v>
      </c>
      <c r="C81" s="122" t="str">
        <v>Sakarya</v>
      </c>
      <c r="D81" s="124" t="str">
        <v>TURKUVAZ PLASTİK VE TEMİZLİK ÜRÜNLERİ SAN TİÇ A.Ş</v>
      </c>
      <c r="E81" s="124" t="str">
        <v>SAKARYA → KOCAELİ</v>
      </c>
      <c r="F81" s="122" t="str">
        <v>54RL420</v>
      </c>
      <c r="G81" s="122" t="str">
        <v>Tır Tenteli</v>
      </c>
      <c r="H81" s="122" t="str">
        <v>S-643623</v>
      </c>
      <c r="I81" s="122" t="str">
        <v>Kadir Öz</v>
      </c>
      <c r="J81" s="125">
        <v>1</v>
      </c>
      <c r="K81" s="126">
        <v>8243</v>
      </c>
      <c r="L81" s="126">
        <v>7569</v>
      </c>
      <c r="M81" s="126">
        <v>-674</v>
      </c>
      <c r="N81" s="127">
        <v>-8.1766347203687972E-2</v>
      </c>
      <c r="O81" s="127">
        <v>2.6352618626674398E-4</v>
      </c>
    </row>
    <row r="82" spans="1:15" ht="48">
      <c r="A82" s="122" t="str">
        <v>Tedarikçi</v>
      </c>
      <c r="B82" s="123">
        <v>46256</v>
      </c>
      <c r="C82" s="122" t="str">
        <v>Sakarya</v>
      </c>
      <c r="D82" s="124" t="str">
        <v>TURKUVAZ PLASTİK VE TEMİZLİK ÜRÜNLERİ SAN TİÇ A.Ş</v>
      </c>
      <c r="E82" s="124" t="str">
        <v>SAKARYA → SAKARYA</v>
      </c>
      <c r="F82" s="122" t="str">
        <v>54RL420</v>
      </c>
      <c r="G82" s="122" t="str">
        <v>Tır Tenteli</v>
      </c>
      <c r="H82" s="122" t="str">
        <v>S-643628</v>
      </c>
      <c r="I82" s="122" t="str">
        <v>Kadir Öz</v>
      </c>
      <c r="J82" s="125">
        <v>1</v>
      </c>
      <c r="K82" s="126">
        <v>5888</v>
      </c>
      <c r="L82" s="126">
        <v>5047</v>
      </c>
      <c r="M82" s="126">
        <v>-841</v>
      </c>
      <c r="N82" s="127">
        <v>-0.14283288043478262</v>
      </c>
      <c r="O82" s="127">
        <v>3.2882125022304408E-4</v>
      </c>
    </row>
    <row r="83" spans="1:15" ht="48">
      <c r="A83" s="122" t="str">
        <v>Tedarikçi</v>
      </c>
      <c r="B83" s="123">
        <v>46257</v>
      </c>
      <c r="C83" s="122" t="str">
        <v>Sakarya</v>
      </c>
      <c r="D83" s="124" t="str">
        <v>TURKUVAZ PLASTİK VE TEMİZLİK ÜRÜNLERİ SAN TİÇ A.Ş</v>
      </c>
      <c r="E83" s="124" t="str">
        <v>SAKARYA → İSTANBUL</v>
      </c>
      <c r="F83" s="122" t="str">
        <v>29AAN362</v>
      </c>
      <c r="G83" s="122" t="str">
        <v>Tır Tenteli</v>
      </c>
      <c r="H83" s="122" t="str">
        <v>S-643643</v>
      </c>
      <c r="I83" s="122" t="str">
        <v>Kadir Öz</v>
      </c>
      <c r="J83" s="125">
        <v>1</v>
      </c>
      <c r="K83" s="126">
        <v>13892</v>
      </c>
      <c r="L83" s="126">
        <v>11812</v>
      </c>
      <c r="M83" s="126">
        <v>-2080</v>
      </c>
      <c r="N83" s="127">
        <v>-0.14972646127267492</v>
      </c>
      <c r="O83" s="127">
        <v>8.1325588640182122E-4</v>
      </c>
    </row>
    <row r="84" spans="1:15" ht="48">
      <c r="A84" s="122" t="str">
        <v>Tedarikçi</v>
      </c>
      <c r="B84" s="123">
        <v>46259</v>
      </c>
      <c r="C84" s="122" t="str">
        <v>Sakarya</v>
      </c>
      <c r="D84" s="124" t="str">
        <v>TURKUVAZ PLASTİK VE TEMİZLİK ÜRÜNLERİ SAN TİÇ A.Ş</v>
      </c>
      <c r="E84" s="124" t="str">
        <v>SAKARYA → KOCAELİ</v>
      </c>
      <c r="F84" s="122" t="str">
        <v>54HL500</v>
      </c>
      <c r="G84" s="122" t="str">
        <v>Tır Tenteli</v>
      </c>
      <c r="H84" s="122" t="str">
        <v>S-643668</v>
      </c>
      <c r="I84" s="122" t="str">
        <v>Kadir Öz</v>
      </c>
      <c r="J84" s="125">
        <v>1</v>
      </c>
      <c r="K84" s="126">
        <v>8243</v>
      </c>
      <c r="L84" s="126">
        <v>7569</v>
      </c>
      <c r="M84" s="126">
        <v>-674</v>
      </c>
      <c r="N84" s="127">
        <v>-8.1766347203687972E-2</v>
      </c>
      <c r="O84" s="127">
        <v>2.6352618626674398E-4</v>
      </c>
    </row>
    <row r="85" spans="1:15" ht="48">
      <c r="A85" s="122" t="str">
        <v>Tedarikçi</v>
      </c>
      <c r="B85" s="123">
        <v>46259</v>
      </c>
      <c r="C85" s="122" t="str">
        <v>Sakarya</v>
      </c>
      <c r="D85" s="124" t="str">
        <v>TURKUVAZ PLASTİK VE TEMİZLİK ÜRÜNLERİ SAN TİÇ A.Ş</v>
      </c>
      <c r="E85" s="124" t="str">
        <v>SAKARYA → SAKARYA</v>
      </c>
      <c r="F85" s="122" t="str">
        <v>54AER860</v>
      </c>
      <c r="G85" s="122" t="str">
        <v>Tır Tenteli</v>
      </c>
      <c r="H85" s="122" t="str">
        <v>S-643674</v>
      </c>
      <c r="I85" s="122" t="str">
        <v>Kadir Öz</v>
      </c>
      <c r="J85" s="125">
        <v>1</v>
      </c>
      <c r="K85" s="126">
        <v>5888</v>
      </c>
      <c r="L85" s="126">
        <v>5047</v>
      </c>
      <c r="M85" s="126">
        <v>-841</v>
      </c>
      <c r="N85" s="127">
        <v>-0.14283288043478262</v>
      </c>
      <c r="O85" s="127">
        <v>3.2882125022304408E-4</v>
      </c>
    </row>
    <row r="86" spans="1:15" ht="48">
      <c r="A86" s="122" t="str">
        <v>Tedarikçi</v>
      </c>
      <c r="B86" s="123">
        <v>46260</v>
      </c>
      <c r="C86" s="122" t="str">
        <v>Sakarya</v>
      </c>
      <c r="D86" s="124" t="str">
        <v>TURKUVAZ PLASTİK VE TEMİZLİK ÜRÜNLERİ SAN TİÇ A.Ş</v>
      </c>
      <c r="E86" s="124" t="str">
        <v>SAKARYA → GİRESUN</v>
      </c>
      <c r="F86" s="122" t="str">
        <v>19BJ226</v>
      </c>
      <c r="G86" s="122" t="str">
        <v>Tır Tenteli</v>
      </c>
      <c r="H86" s="122" t="str">
        <v>S-643701</v>
      </c>
      <c r="I86" s="122" t="str">
        <v>Kadir Öz</v>
      </c>
      <c r="J86" s="125">
        <v>1</v>
      </c>
      <c r="K86" s="126">
        <v>45742</v>
      </c>
      <c r="L86" s="126">
        <v>41348</v>
      </c>
      <c r="M86" s="126">
        <v>-4394</v>
      </c>
      <c r="N86" s="127">
        <v>-9.6060513313803511E-2</v>
      </c>
      <c r="O86" s="127">
        <v>1.7180030600238473E-3</v>
      </c>
    </row>
    <row r="87" spans="1:15" ht="48">
      <c r="A87" s="122" t="str">
        <v>Tedarikçi</v>
      </c>
      <c r="B87" s="123">
        <v>46260</v>
      </c>
      <c r="C87" s="122" t="str">
        <v>Sakarya</v>
      </c>
      <c r="D87" s="124" t="str">
        <v>TURKUVAZ PLASTİK VE TEMİZLİK ÜRÜNLERİ SAN TİÇ A.Ş</v>
      </c>
      <c r="E87" s="124" t="str">
        <v>SAKARYA → GİRESUN</v>
      </c>
      <c r="F87" s="122" t="str">
        <v>19KY522</v>
      </c>
      <c r="G87" s="122" t="str">
        <v>Tır Tenteli</v>
      </c>
      <c r="H87" s="122" t="str">
        <v>S-643702</v>
      </c>
      <c r="I87" s="122" t="str">
        <v>Kadir Öz</v>
      </c>
      <c r="J87" s="125">
        <v>1</v>
      </c>
      <c r="K87" s="126">
        <v>45742</v>
      </c>
      <c r="L87" s="126">
        <v>41348</v>
      </c>
      <c r="M87" s="126">
        <v>-4394</v>
      </c>
      <c r="N87" s="127">
        <v>-9.6060513313803511E-2</v>
      </c>
      <c r="O87" s="127">
        <v>1.7180030600238473E-3</v>
      </c>
    </row>
    <row r="88" spans="1:15" ht="48">
      <c r="A88" s="122" t="str">
        <v>Tedarikçi</v>
      </c>
      <c r="B88" s="123">
        <v>46262</v>
      </c>
      <c r="C88" s="122" t="str">
        <v>Sakarya</v>
      </c>
      <c r="D88" s="124" t="str">
        <v>TURKUVAZ PLASTİK VE TEMİZLİK ÜRÜNLERİ SAN TİÇ A.Ş</v>
      </c>
      <c r="E88" s="124" t="str">
        <v>SAKARYA → SAKARYA</v>
      </c>
      <c r="F88" s="122" t="str">
        <v>66AH886</v>
      </c>
      <c r="G88" s="122" t="str">
        <v>Tır Tenteli</v>
      </c>
      <c r="H88" s="122" t="str">
        <v>S-643733</v>
      </c>
      <c r="I88" s="122" t="str">
        <v>Kadir Öz</v>
      </c>
      <c r="J88" s="125">
        <v>1</v>
      </c>
      <c r="K88" s="126">
        <v>5700</v>
      </c>
      <c r="L88" s="126">
        <v>4887</v>
      </c>
      <c r="M88" s="126">
        <v>-813</v>
      </c>
      <c r="N88" s="127">
        <v>-0.14263157894736841</v>
      </c>
      <c r="O88" s="127">
        <v>3.1787357482917339E-4</v>
      </c>
    </row>
    <row r="89" spans="1:15" ht="48">
      <c r="A89" s="122" t="str">
        <v>Tedarikçi</v>
      </c>
      <c r="B89" s="123">
        <v>46263</v>
      </c>
      <c r="C89" s="122" t="str">
        <v>Sakarya</v>
      </c>
      <c r="D89" s="124" t="str">
        <v>TURKUVAZ PLASTİK VE TEMİZLİK ÜRÜNLERİ SAN TİÇ A.Ş</v>
      </c>
      <c r="E89" s="124" t="str">
        <v>SAKARYA → DÜZCE</v>
      </c>
      <c r="F89" s="122" t="str">
        <v>81AEG284</v>
      </c>
      <c r="G89" s="122" t="str">
        <v>Tır Kayar Perdeli</v>
      </c>
      <c r="H89" s="122" t="str">
        <v>S-643738</v>
      </c>
      <c r="I89" s="122" t="str">
        <v>Kadir Öz</v>
      </c>
      <c r="J89" s="125">
        <v>1</v>
      </c>
      <c r="K89" s="126">
        <v>5985</v>
      </c>
      <c r="L89" s="126">
        <v>5131</v>
      </c>
      <c r="M89" s="126">
        <v>-854</v>
      </c>
      <c r="N89" s="127">
        <v>-0.14269005847953217</v>
      </c>
      <c r="O89" s="127">
        <v>3.3390409951305545E-4</v>
      </c>
    </row>
    <row r="90" spans="1:15" ht="48">
      <c r="A90" s="122" t="str">
        <v>Tedarikçi</v>
      </c>
      <c r="B90" s="123">
        <v>46263</v>
      </c>
      <c r="C90" s="122" t="str">
        <v>Sakarya</v>
      </c>
      <c r="D90" s="124" t="str">
        <v>TURKUVAZ PLASTİK VE TEMİZLİK ÜRÜNLERİ SAN TİÇ A.Ş</v>
      </c>
      <c r="E90" s="124" t="str">
        <v>SAKARYA → DÜZCE</v>
      </c>
      <c r="F90" s="122" t="str">
        <v>54ARB551</v>
      </c>
      <c r="G90" s="122" t="str">
        <v>Tır Kayar Perdeli</v>
      </c>
      <c r="H90" s="122" t="str">
        <v>S-643739</v>
      </c>
      <c r="I90" s="122" t="str">
        <v>Kadir Öz</v>
      </c>
      <c r="J90" s="125">
        <v>1</v>
      </c>
      <c r="K90" s="126">
        <v>5985</v>
      </c>
      <c r="L90" s="126">
        <v>5131</v>
      </c>
      <c r="M90" s="126">
        <v>-854</v>
      </c>
      <c r="N90" s="127">
        <v>-0.14269005847953217</v>
      </c>
      <c r="O90" s="127">
        <v>3.3390409951305545E-4</v>
      </c>
    </row>
    <row r="91" spans="1:15" ht="48">
      <c r="A91" s="122" t="str">
        <v>Tedarikçi</v>
      </c>
      <c r="B91" s="123">
        <v>46263</v>
      </c>
      <c r="C91" s="122" t="str">
        <v>Sakarya</v>
      </c>
      <c r="D91" s="124" t="str">
        <v>TURKUVAZ PLASTİK VE TEMİZLİK ÜRÜNLERİ SAN TİÇ A.Ş</v>
      </c>
      <c r="E91" s="124" t="str">
        <v>SAKARYA → DÜZCE</v>
      </c>
      <c r="F91" s="122" t="str">
        <v>81AFT413</v>
      </c>
      <c r="G91" s="122" t="str">
        <v>Tır Kayar Perdeli</v>
      </c>
      <c r="H91" s="122" t="str">
        <v>S-643740</v>
      </c>
      <c r="I91" s="122" t="str">
        <v>Kadir Öz</v>
      </c>
      <c r="J91" s="125">
        <v>1</v>
      </c>
      <c r="K91" s="126">
        <v>5985</v>
      </c>
      <c r="L91" s="126">
        <v>5131</v>
      </c>
      <c r="M91" s="126">
        <v>-854</v>
      </c>
      <c r="N91" s="127">
        <v>-0.14269005847953217</v>
      </c>
      <c r="O91" s="127">
        <v>3.3390409951305545E-4</v>
      </c>
    </row>
    <row r="92" spans="1:15" ht="48">
      <c r="A92" s="122" t="str">
        <v>Tedarikçi</v>
      </c>
      <c r="B92" s="123">
        <v>46265</v>
      </c>
      <c r="C92" s="122" t="str">
        <v>Sakarya</v>
      </c>
      <c r="D92" s="124" t="str">
        <v>TURKUVAZ PLASTİK VE TEMİZLİK ÜRÜNLERİ SAN TİÇ A.Ş</v>
      </c>
      <c r="E92" s="124" t="str">
        <v>SAKARYA → KOCAELİ</v>
      </c>
      <c r="F92" s="122" t="str">
        <v>01AYE569</v>
      </c>
      <c r="G92" s="122" t="str">
        <v>Tır Tenteli</v>
      </c>
      <c r="H92" s="122" t="str">
        <v>S-643770</v>
      </c>
      <c r="I92" s="122" t="str">
        <v>Kadir Öz</v>
      </c>
      <c r="J92" s="125">
        <v>1</v>
      </c>
      <c r="K92" s="126">
        <v>7980</v>
      </c>
      <c r="L92" s="126">
        <v>7328</v>
      </c>
      <c r="M92" s="126">
        <v>-652</v>
      </c>
      <c r="N92" s="127">
        <v>-8.1704260651629071E-2</v>
      </c>
      <c r="O92" s="127">
        <v>2.5492444131441704E-4</v>
      </c>
    </row>
    <row r="93" spans="1:15" ht="32">
      <c r="A93" s="122" t="str">
        <v>Tedarikçi</v>
      </c>
      <c r="B93" s="123">
        <v>46263</v>
      </c>
      <c r="C93" s="122" t="str">
        <v>Sakarya</v>
      </c>
      <c r="D93" s="124" t="str">
        <v>VATAN PLASTİK SAN TİCARET A.Ş</v>
      </c>
      <c r="E93" s="124" t="str">
        <v>İSTANBUL → SAMSUN</v>
      </c>
      <c r="F93" s="122" t="str">
        <v>05ACA543</v>
      </c>
      <c r="G93" s="122" t="str">
        <v>Tır Tenteli</v>
      </c>
      <c r="H93" s="122" t="str">
        <v>S-643411</v>
      </c>
      <c r="I93" s="122" t="str">
        <v>Mehmet Koç</v>
      </c>
      <c r="J93" s="125">
        <v>1</v>
      </c>
      <c r="K93" s="126">
        <v>42000</v>
      </c>
      <c r="L93" s="126">
        <v>39736</v>
      </c>
      <c r="M93" s="126">
        <v>-2264</v>
      </c>
      <c r="N93" s="127">
        <v>-5.3904761904761907E-2</v>
      </c>
      <c r="O93" s="127">
        <v>8.8519775327582854E-4</v>
      </c>
    </row>
    <row r="94" spans="1:15" ht="32" hidden="1">
      <c r="A94" s="122" t="str">
        <v>Kiralık</v>
      </c>
      <c r="B94" s="123">
        <v>46244</v>
      </c>
      <c r="C94" s="122" t="str">
        <v>Ankara</v>
      </c>
      <c r="D94" s="124" t="str">
        <v>ÜLKER BİSKÜVİ SANAYİ AŞ .(ANKARA ŞUBE)</v>
      </c>
      <c r="E94" s="124" t="str">
        <v>İSTANBUL → ANKARA</v>
      </c>
      <c r="F94" s="122" t="str">
        <v>31AOF718</v>
      </c>
      <c r="G94" s="122" t="str">
        <v>Tır Frigorifik</v>
      </c>
      <c r="H94" s="122" t="str">
        <v>S-642758</v>
      </c>
      <c r="I94" s="122" t="str">
        <v>Ahmet Bursal</v>
      </c>
      <c r="J94" s="125">
        <v>1</v>
      </c>
      <c r="K94" s="126">
        <v>45863.95</v>
      </c>
      <c r="L94" s="126">
        <v>43964</v>
      </c>
      <c r="M94" s="126">
        <v>-1899.95</v>
      </c>
      <c r="N94" s="127">
        <v>-4.1425782122996385E-2</v>
      </c>
      <c r="O94" s="127">
        <v>7.428584237351636E-4</v>
      </c>
    </row>
    <row r="95" spans="1:15" ht="48" hidden="1">
      <c r="A95" s="122" t="str">
        <v>Kiralık</v>
      </c>
      <c r="B95" s="123">
        <v>46237</v>
      </c>
      <c r="C95" s="122" t="str">
        <v>İzmir</v>
      </c>
      <c r="D95" s="124" t="str">
        <v>GÖNENLİ SÜT VE SÜT ÜRÜNLERİ GIDA SANAYİ VE TİCARET ANONİM ŞİRKETİ</v>
      </c>
      <c r="E95" s="124" t="str">
        <v>MANİSA → İSTANBUL</v>
      </c>
      <c r="F95" s="122" t="str">
        <v>31AJA224</v>
      </c>
      <c r="G95" s="122" t="str">
        <v>Tır Frigorifik</v>
      </c>
      <c r="H95" s="122" t="str">
        <v>S-641175</v>
      </c>
      <c r="I95" s="122" t="str">
        <v>Arif Aladağ</v>
      </c>
      <c r="J95" s="125">
        <v>1</v>
      </c>
      <c r="K95" s="126">
        <v>53207.1</v>
      </c>
      <c r="L95" s="126">
        <v>40776.99</v>
      </c>
      <c r="M95" s="126">
        <v>-12430.11</v>
      </c>
      <c r="N95" s="127">
        <v>-0.2336175059343584</v>
      </c>
      <c r="O95" s="127">
        <v>4.8600289067894913E-3</v>
      </c>
    </row>
    <row r="96" spans="1:15" ht="48" hidden="1">
      <c r="A96" s="122" t="str">
        <v>Kiralık</v>
      </c>
      <c r="B96" s="123">
        <v>46243</v>
      </c>
      <c r="C96" s="122" t="str">
        <v>İzmir</v>
      </c>
      <c r="D96" s="124" t="str">
        <v>GÖNENLİ SÜT VE SÜT ÜRÜNLERİ GIDA SANAYİ VE TİCARET ANONİM ŞİRKETİ</v>
      </c>
      <c r="E96" s="124" t="str">
        <v>MANİSA → İZMİR</v>
      </c>
      <c r="F96" s="122" t="str">
        <v>31AJA224</v>
      </c>
      <c r="G96" s="122" t="str">
        <v>Tır Frigorifik</v>
      </c>
      <c r="H96" s="122" t="str">
        <v>S-641449</v>
      </c>
      <c r="I96" s="122" t="str">
        <v>Arif Aladağ</v>
      </c>
      <c r="J96" s="125">
        <v>1</v>
      </c>
      <c r="K96" s="126">
        <v>10641.42</v>
      </c>
      <c r="L96" s="126">
        <v>8713.2999999999993</v>
      </c>
      <c r="M96" s="126">
        <v>-1928.12</v>
      </c>
      <c r="N96" s="127">
        <v>-0.18119010432818175</v>
      </c>
      <c r="O96" s="127">
        <v>7.5387256715821129E-4</v>
      </c>
    </row>
    <row r="97" spans="1:15" ht="48" hidden="1">
      <c r="A97" s="122" t="str">
        <v>Kiralık</v>
      </c>
      <c r="B97" s="123">
        <v>46245</v>
      </c>
      <c r="C97" s="122" t="str">
        <v>İzmir</v>
      </c>
      <c r="D97" s="124" t="str">
        <v>GÖNENLİ SÜT VE SÜT ÜRÜNLERİ GIDA SANAYİ VE TİCARET ANONİM ŞİRKETİ</v>
      </c>
      <c r="E97" s="124" t="str">
        <v>MANİSA → MANİSA</v>
      </c>
      <c r="F97" s="122" t="str">
        <v>33CTN22</v>
      </c>
      <c r="G97" s="122" t="str">
        <v>Tır Frigorifik</v>
      </c>
      <c r="H97" s="122" t="str">
        <v>S-641582</v>
      </c>
      <c r="I97" s="122" t="str">
        <v>Arif Aladağ</v>
      </c>
      <c r="J97" s="125">
        <v>1</v>
      </c>
      <c r="K97" s="126">
        <v>16902.400000000001</v>
      </c>
      <c r="L97" s="126">
        <v>8713.2999999999993</v>
      </c>
      <c r="M97" s="126">
        <v>-8189.1</v>
      </c>
      <c r="N97" s="127">
        <v>-0.48449332639151832</v>
      </c>
      <c r="O97" s="127">
        <v>3.2018431631409398E-3</v>
      </c>
    </row>
    <row r="98" spans="1:15" ht="48" hidden="1">
      <c r="A98" s="122" t="str">
        <v>Kiralık</v>
      </c>
      <c r="B98" s="123">
        <v>46245</v>
      </c>
      <c r="C98" s="122" t="str">
        <v>İzmir</v>
      </c>
      <c r="D98" s="124" t="str">
        <v>GÖNENLİ SÜT VE SÜT ÜRÜNLERİ GIDA SANAYİ VE TİCARET ANONİM ŞİRKETİ</v>
      </c>
      <c r="E98" s="124" t="str">
        <v>MANİSA → BURSA</v>
      </c>
      <c r="F98" s="122" t="str">
        <v>31AJA224</v>
      </c>
      <c r="G98" s="122" t="str">
        <v>Tır Frigorifik</v>
      </c>
      <c r="H98" s="122" t="str">
        <v>S-641590</v>
      </c>
      <c r="I98" s="122" t="str">
        <v>Arif Aladağ</v>
      </c>
      <c r="J98" s="125">
        <v>1</v>
      </c>
      <c r="K98" s="126">
        <v>29842.25</v>
      </c>
      <c r="L98" s="126">
        <v>17874.599999999999</v>
      </c>
      <c r="M98" s="126">
        <v>-11967.65</v>
      </c>
      <c r="N98" s="127">
        <v>-0.40103041828280372</v>
      </c>
      <c r="O98" s="127">
        <v>4.6792124081234399E-3</v>
      </c>
    </row>
    <row r="99" spans="1:15" ht="48" hidden="1">
      <c r="A99" s="122" t="str">
        <v>Kiralık</v>
      </c>
      <c r="B99" s="123">
        <v>46248</v>
      </c>
      <c r="C99" s="122" t="str">
        <v>İzmir</v>
      </c>
      <c r="D99" s="124" t="str">
        <v>GÖNENLİ SÜT VE SÜT ÜRÜNLERİ GIDA SANAYİ VE TİCARET ANONİM ŞİRKETİ</v>
      </c>
      <c r="E99" s="124" t="str">
        <v>MANİSA → MERSİN</v>
      </c>
      <c r="F99" s="122" t="str">
        <v>31AJA224</v>
      </c>
      <c r="G99" s="122" t="str">
        <v>Tır Frigorifik</v>
      </c>
      <c r="H99" s="122" t="str">
        <v>S-641914</v>
      </c>
      <c r="I99" s="122" t="str">
        <v>Arif Aladağ</v>
      </c>
      <c r="J99" s="125">
        <v>1</v>
      </c>
      <c r="K99" s="126">
        <v>83049.36</v>
      </c>
      <c r="L99" s="126">
        <v>74281.36</v>
      </c>
      <c r="M99" s="126">
        <v>-8768</v>
      </c>
      <c r="N99" s="127">
        <v>-0.10557576843457915</v>
      </c>
      <c r="O99" s="127">
        <v>3.4281863519092155E-3</v>
      </c>
    </row>
    <row r="100" spans="1:15" ht="48" hidden="1">
      <c r="A100" s="122" t="str">
        <v>Kiralık</v>
      </c>
      <c r="B100" s="123">
        <v>46250</v>
      </c>
      <c r="C100" s="122" t="str">
        <v>İzmir</v>
      </c>
      <c r="D100" s="124" t="str">
        <v>GÖNENLİ SÜT VE SÜT ÜRÜNLERİ GIDA SANAYİ VE TİCARET ANONİM ŞİRKETİ</v>
      </c>
      <c r="E100" s="124" t="str">
        <v>MANİSA → MANİSA</v>
      </c>
      <c r="F100" s="122" t="str">
        <v>33RN436</v>
      </c>
      <c r="G100" s="122" t="str">
        <v>Tır Frigorifik</v>
      </c>
      <c r="H100" s="122" t="str">
        <v>S-642011</v>
      </c>
      <c r="I100" s="122" t="str">
        <v>Arif Aladağ</v>
      </c>
      <c r="J100" s="125">
        <v>1</v>
      </c>
      <c r="K100" s="126">
        <v>9826.83</v>
      </c>
      <c r="L100" s="126">
        <v>6970.64</v>
      </c>
      <c r="M100" s="126">
        <v>-2856.19</v>
      </c>
      <c r="N100" s="127">
        <v>-0.29065222457292944</v>
      </c>
      <c r="O100" s="127">
        <v>1.116737177972124E-3</v>
      </c>
    </row>
    <row r="101" spans="1:15" ht="48" hidden="1">
      <c r="A101" s="122" t="str">
        <v>Kiralık</v>
      </c>
      <c r="B101" s="123">
        <v>46250</v>
      </c>
      <c r="C101" s="122" t="str">
        <v>İzmir</v>
      </c>
      <c r="D101" s="124" t="str">
        <v>GÖNENLİ SÜT VE SÜT ÜRÜNLERİ GIDA SANAYİ VE TİCARET ANONİM ŞİRKETİ</v>
      </c>
      <c r="E101" s="124" t="str">
        <v>MANİSA → MUĞLA</v>
      </c>
      <c r="F101" s="122" t="str">
        <v>31AOF718</v>
      </c>
      <c r="G101" s="122" t="str">
        <v>Tır Frigorifik</v>
      </c>
      <c r="H101" s="122" t="str">
        <v>S-642014</v>
      </c>
      <c r="I101" s="122" t="str">
        <v>Arif Aladağ</v>
      </c>
      <c r="J101" s="125">
        <v>1</v>
      </c>
      <c r="K101" s="126">
        <v>30186.66</v>
      </c>
      <c r="L101" s="126">
        <v>17683.09</v>
      </c>
      <c r="M101" s="126">
        <v>-12503.57</v>
      </c>
      <c r="N101" s="127">
        <v>-0.41420846161847652</v>
      </c>
      <c r="O101" s="127">
        <v>4.8887509151621248E-3</v>
      </c>
    </row>
    <row r="102" spans="1:15" ht="48" hidden="1">
      <c r="A102" s="122" t="str">
        <v>Kiralık</v>
      </c>
      <c r="B102" s="123">
        <v>46252</v>
      </c>
      <c r="C102" s="122" t="str">
        <v>İzmir</v>
      </c>
      <c r="D102" s="124" t="str">
        <v>GÖNENLİ SÜT VE SÜT ÜRÜNLERİ GIDA SANAYİ VE TİCARET ANONİM ŞİRKETİ</v>
      </c>
      <c r="E102" s="124" t="str">
        <v>MANİSA → İZMİR</v>
      </c>
      <c r="F102" s="122" t="str">
        <v>31AJA224</v>
      </c>
      <c r="G102" s="122" t="str">
        <v>Tır Frigorifik</v>
      </c>
      <c r="H102" s="122" t="str">
        <v>S-642363</v>
      </c>
      <c r="I102" s="122" t="str">
        <v>Arif Aladağ</v>
      </c>
      <c r="J102" s="125">
        <v>1</v>
      </c>
      <c r="K102" s="126">
        <v>13880.12</v>
      </c>
      <c r="L102" s="126">
        <v>12198.62</v>
      </c>
      <c r="M102" s="126">
        <v>-1681.5</v>
      </c>
      <c r="N102" s="127">
        <v>-0.12114448578254366</v>
      </c>
      <c r="O102" s="127">
        <v>6.5744700624262612E-4</v>
      </c>
    </row>
    <row r="103" spans="1:15" ht="48" hidden="1">
      <c r="A103" s="122" t="str">
        <v>Kiralık</v>
      </c>
      <c r="B103" s="123">
        <v>46259</v>
      </c>
      <c r="C103" s="122" t="str">
        <v>İzmir</v>
      </c>
      <c r="D103" s="124" t="str">
        <v>GÖNENLİ SÜT VE SÜT ÜRÜNLERİ GIDA SANAYİ VE TİCARET ANONİM ŞİRKETİ</v>
      </c>
      <c r="E103" s="124" t="str">
        <v>MANİSA → İZMİR</v>
      </c>
      <c r="F103" s="122" t="str">
        <v>31AJA224</v>
      </c>
      <c r="G103" s="122" t="str">
        <v>Tır Frigorifik</v>
      </c>
      <c r="H103" s="122" t="str">
        <v>S-643010</v>
      </c>
      <c r="I103" s="122" t="str">
        <v>Arif Aladağ</v>
      </c>
      <c r="J103" s="125">
        <v>1</v>
      </c>
      <c r="K103" s="126">
        <v>10178.74</v>
      </c>
      <c r="L103" s="126">
        <v>8857.76</v>
      </c>
      <c r="M103" s="126">
        <v>-1320.98</v>
      </c>
      <c r="N103" s="127">
        <v>-0.129778341916583</v>
      </c>
      <c r="O103" s="127">
        <v>5.1648786577840279E-4</v>
      </c>
    </row>
    <row r="104" spans="1:15" ht="48" hidden="1">
      <c r="A104" s="122" t="str">
        <v>Kiralık</v>
      </c>
      <c r="B104" s="123">
        <v>46264</v>
      </c>
      <c r="C104" s="122" t="str">
        <v>İzmir</v>
      </c>
      <c r="D104" s="124" t="str">
        <v>GÖNENLİ SÜT VE SÜT ÜRÜNLERİ GIDA SANAYİ VE TİCARET ANONİM ŞİRKETİ</v>
      </c>
      <c r="E104" s="124" t="str">
        <v>MANİSA → AYDIN</v>
      </c>
      <c r="F104" s="122" t="str">
        <v>31AJA224</v>
      </c>
      <c r="G104" s="122" t="str">
        <v>Tır Frigorifik</v>
      </c>
      <c r="H104" s="122" t="str">
        <v>S-643402</v>
      </c>
      <c r="I104" s="122" t="str">
        <v>Arif Aladağ</v>
      </c>
      <c r="J104" s="125">
        <v>1</v>
      </c>
      <c r="K104" s="126">
        <v>17581.48</v>
      </c>
      <c r="L104" s="126">
        <v>14270</v>
      </c>
      <c r="M104" s="126">
        <v>-3311.48</v>
      </c>
      <c r="N104" s="127">
        <v>-0.18835046878874817</v>
      </c>
      <c r="O104" s="127">
        <v>1.2947502897605304E-3</v>
      </c>
    </row>
    <row r="105" spans="1:15" ht="64" hidden="1">
      <c r="A105" s="122" t="str">
        <v>Kiralık</v>
      </c>
      <c r="B105" s="123">
        <v>46240</v>
      </c>
      <c r="C105" s="122" t="str">
        <v>Karaman</v>
      </c>
      <c r="D105" s="124" t="str">
        <v>AEP ANADOLU ETAP PENKON GIDA VE TARIM ÜRÜNLERİ SANAYİ VE TİCARET ANONİM ŞİRKETİ</v>
      </c>
      <c r="E105" s="124" t="str">
        <v>BALIKESİR → DENİZLİ</v>
      </c>
      <c r="F105" s="122" t="str">
        <v>33APB876</v>
      </c>
      <c r="G105" s="122" t="str">
        <v>Tır Frigorifik</v>
      </c>
      <c r="H105" s="122" t="str">
        <v>S-641706</v>
      </c>
      <c r="I105" s="122" t="str">
        <v>Ahmet Bursal</v>
      </c>
      <c r="J105" s="125">
        <v>1</v>
      </c>
      <c r="K105" s="126">
        <v>22144.18</v>
      </c>
      <c r="L105" s="126">
        <v>22000</v>
      </c>
      <c r="M105" s="126">
        <v>-144.18</v>
      </c>
      <c r="N105" s="127">
        <v>-6.5109658610072721E-3</v>
      </c>
      <c r="O105" s="127">
        <v>5.6372708510295479E-5</v>
      </c>
    </row>
    <row r="106" spans="1:15" ht="64" hidden="1">
      <c r="A106" s="122" t="str">
        <v>Kiralık</v>
      </c>
      <c r="B106" s="123">
        <v>46243</v>
      </c>
      <c r="C106" s="122" t="str">
        <v>Karaman</v>
      </c>
      <c r="D106" s="124" t="str">
        <v>AEP ANADOLU ETAP PENKON GIDA VE TARIM ÜRÜNLERİ SANAYİ VE TİCARET ANONİM ŞİRKETİ</v>
      </c>
      <c r="E106" s="124" t="str">
        <v>DENİZLİ → BALIKESİR</v>
      </c>
      <c r="F106" s="122" t="str">
        <v>33APB876</v>
      </c>
      <c r="G106" s="122" t="str">
        <v>Tır Frigorifik</v>
      </c>
      <c r="H106" s="122" t="str">
        <v>S-641707</v>
      </c>
      <c r="I106" s="122" t="str">
        <v>Ahmet Bursal</v>
      </c>
      <c r="J106" s="125">
        <v>1</v>
      </c>
      <c r="K106" s="126">
        <v>30037.99</v>
      </c>
      <c r="L106" s="126">
        <v>18000</v>
      </c>
      <c r="M106" s="126">
        <v>-12037.99</v>
      </c>
      <c r="N106" s="127">
        <v>-0.4007588390568077</v>
      </c>
      <c r="O106" s="127">
        <v>4.7067145326664707E-3</v>
      </c>
    </row>
    <row r="107" spans="1:15" ht="32" hidden="1">
      <c r="A107" s="122" t="str">
        <v>Kiralık</v>
      </c>
      <c r="B107" s="123">
        <v>46238</v>
      </c>
      <c r="C107" s="122" t="str">
        <v>Karaman</v>
      </c>
      <c r="D107" s="124" t="str">
        <v>BEYDA GIDA ÜRÜNLERİ SANAYİ VE TİC.A.Ş.</v>
      </c>
      <c r="E107" s="124" t="str">
        <v>GAZİANTEP → KOCAELİ</v>
      </c>
      <c r="F107" s="122" t="str">
        <v>33APB876</v>
      </c>
      <c r="G107" s="122" t="str">
        <v>Tır Frigorifik</v>
      </c>
      <c r="H107" s="122" t="str">
        <v>S-641546</v>
      </c>
      <c r="I107" s="122" t="str">
        <v>Serap BURSAL</v>
      </c>
      <c r="J107" s="125">
        <v>1</v>
      </c>
      <c r="K107" s="126">
        <v>60242.15</v>
      </c>
      <c r="L107" s="126">
        <v>49049</v>
      </c>
      <c r="M107" s="126">
        <v>-11193.15</v>
      </c>
      <c r="N107" s="127">
        <v>-0.18580263154618484</v>
      </c>
      <c r="O107" s="127">
        <v>4.3763918869608393E-3</v>
      </c>
    </row>
    <row r="108" spans="1:15" ht="32" hidden="1">
      <c r="A108" s="122" t="str">
        <v>Kiralık</v>
      </c>
      <c r="B108" s="123">
        <v>46246</v>
      </c>
      <c r="C108" s="122" t="str">
        <v>Karaman</v>
      </c>
      <c r="D108" s="124" t="str">
        <v>BEYDA GIDA ÜRÜNLERİ SANAYİ VE TİC.A.Ş.</v>
      </c>
      <c r="E108" s="124" t="str">
        <v>GAZİANTEP → ANKARA</v>
      </c>
      <c r="F108" s="122" t="str">
        <v>34HP4542</v>
      </c>
      <c r="G108" s="122" t="str">
        <v>Tır Frigorifik</v>
      </c>
      <c r="H108" s="122" t="str">
        <v>S-642349</v>
      </c>
      <c r="I108" s="122" t="str">
        <v>Serap BURSAL</v>
      </c>
      <c r="J108" s="125">
        <v>1</v>
      </c>
      <c r="K108" s="126">
        <v>40100.28</v>
      </c>
      <c r="L108" s="126">
        <v>27777</v>
      </c>
      <c r="M108" s="126">
        <v>-12323.28</v>
      </c>
      <c r="N108" s="127">
        <v>-0.30731156989427511</v>
      </c>
      <c r="O108" s="127">
        <v>4.8182596152778054E-3</v>
      </c>
    </row>
    <row r="109" spans="1:15" ht="32" hidden="1">
      <c r="A109" s="122" t="str">
        <v>Kiralık</v>
      </c>
      <c r="B109" s="123">
        <v>46254</v>
      </c>
      <c r="C109" s="122" t="str">
        <v>Karaman</v>
      </c>
      <c r="D109" s="124" t="str">
        <v>BEYDA GIDA ÜRÜNLERİ SANAYİ VE TİC.A.Ş.</v>
      </c>
      <c r="E109" s="124" t="str">
        <v>GAZİANTEP → KOCAELİ</v>
      </c>
      <c r="F109" s="122" t="str">
        <v>33BJA87</v>
      </c>
      <c r="G109" s="122" t="str">
        <v>Tır Frigorifik</v>
      </c>
      <c r="H109" s="122" t="str">
        <v>S-642642</v>
      </c>
      <c r="I109" s="122" t="str">
        <v>Serap BURSAL</v>
      </c>
      <c r="J109" s="125">
        <v>1</v>
      </c>
      <c r="K109" s="126">
        <v>55665.39</v>
      </c>
      <c r="L109" s="126">
        <v>49049</v>
      </c>
      <c r="M109" s="126">
        <v>-6616.39</v>
      </c>
      <c r="N109" s="127">
        <v>-0.11886003134083854</v>
      </c>
      <c r="O109" s="127">
        <v>2.5869317856875703E-3</v>
      </c>
    </row>
    <row r="110" spans="1:15" ht="32" hidden="1">
      <c r="A110" s="122" t="str">
        <v>Kiralık</v>
      </c>
      <c r="B110" s="123">
        <v>46253</v>
      </c>
      <c r="C110" s="122" t="str">
        <v>Karaman</v>
      </c>
      <c r="D110" s="124" t="str">
        <v>MEVSİM TAZE SEBZE MEYVE SAN.TİC. A.Ş.</v>
      </c>
      <c r="E110" s="124" t="str">
        <v>KARAMAN → KONYA</v>
      </c>
      <c r="F110" s="122" t="str">
        <v>70BG119</v>
      </c>
      <c r="G110" s="122" t="str">
        <v>Tır Tenteli</v>
      </c>
      <c r="H110" s="122" t="str">
        <v>S-642955</v>
      </c>
      <c r="I110" s="122" t="str">
        <v>Ahmet Bursal</v>
      </c>
      <c r="J110" s="125">
        <v>1</v>
      </c>
      <c r="K110" s="126">
        <v>25653.439999999999</v>
      </c>
      <c r="L110" s="126">
        <v>23000</v>
      </c>
      <c r="M110" s="126">
        <v>-2653.44</v>
      </c>
      <c r="N110" s="127">
        <v>-0.10343408135517108</v>
      </c>
      <c r="O110" s="127">
        <v>1.0374642784682926E-3</v>
      </c>
    </row>
    <row r="111" spans="1:15" ht="32" hidden="1">
      <c r="A111" s="122" t="str">
        <v>Kiralık</v>
      </c>
      <c r="B111" s="123">
        <v>46254</v>
      </c>
      <c r="C111" s="122" t="str">
        <v>Karaman</v>
      </c>
      <c r="D111" s="124" t="str">
        <v>MEVSİM TAZE SEBZE MEYVE SAN.TİC. A.Ş.</v>
      </c>
      <c r="E111" s="124" t="str">
        <v>KARAMAN → KONYA</v>
      </c>
      <c r="F111" s="122" t="str">
        <v>70BG119</v>
      </c>
      <c r="G111" s="122" t="str">
        <v>Tır Tenteli</v>
      </c>
      <c r="H111" s="122" t="str">
        <v>S-642962</v>
      </c>
      <c r="I111" s="122" t="str">
        <v>Ahmet Bursal</v>
      </c>
      <c r="J111" s="125">
        <v>1</v>
      </c>
      <c r="K111" s="126">
        <v>25653.439999999999</v>
      </c>
      <c r="L111" s="126">
        <v>17500</v>
      </c>
      <c r="M111" s="126">
        <v>-8153.44</v>
      </c>
      <c r="N111" s="127">
        <v>-0.31783027929197799</v>
      </c>
      <c r="O111" s="127">
        <v>3.1879005165500311E-3</v>
      </c>
    </row>
    <row r="112" spans="1:15" ht="32" hidden="1">
      <c r="A112" s="122" t="str">
        <v>Kiralık</v>
      </c>
      <c r="B112" s="123">
        <v>46255</v>
      </c>
      <c r="C112" s="122" t="str">
        <v>Karaman</v>
      </c>
      <c r="D112" s="124" t="str">
        <v>MEVSİM TAZE SEBZE MEYVE SAN.TİC. A.Ş.</v>
      </c>
      <c r="E112" s="124" t="str">
        <v>KARAMAN → KONYA</v>
      </c>
      <c r="F112" s="122" t="str">
        <v>70BG119</v>
      </c>
      <c r="G112" s="122" t="str">
        <v>Tır Tenteli</v>
      </c>
      <c r="H112" s="122" t="str">
        <v>S-644000</v>
      </c>
      <c r="I112" s="122" t="str">
        <v>Ahmet Bursal</v>
      </c>
      <c r="J112" s="125">
        <v>1</v>
      </c>
      <c r="K112" s="126">
        <v>25653.439999999999</v>
      </c>
      <c r="L112" s="126">
        <v>23000</v>
      </c>
      <c r="M112" s="126">
        <v>-2653.44</v>
      </c>
      <c r="N112" s="127">
        <v>-0.10343408135517108</v>
      </c>
      <c r="O112" s="127">
        <v>1.0374642784682926E-3</v>
      </c>
    </row>
    <row r="113" spans="1:15" ht="32" hidden="1">
      <c r="A113" s="122" t="str">
        <v>Kiralık</v>
      </c>
      <c r="B113" s="123">
        <v>46256</v>
      </c>
      <c r="C113" s="122" t="str">
        <v>Karaman</v>
      </c>
      <c r="D113" s="124" t="str">
        <v>MEVSİM TAZE SEBZE MEYVE SAN.TİC. A.Ş.</v>
      </c>
      <c r="E113" s="124" t="str">
        <v>KARAMAN → KONYA</v>
      </c>
      <c r="F113" s="122" t="str">
        <v>70BG119</v>
      </c>
      <c r="G113" s="122" t="str">
        <v>Tır Tenteli</v>
      </c>
      <c r="H113" s="122" t="str">
        <v>S-642963</v>
      </c>
      <c r="I113" s="122" t="str">
        <v>Ahmet Bursal</v>
      </c>
      <c r="J113" s="125">
        <v>1</v>
      </c>
      <c r="K113" s="126">
        <v>25653.439999999999</v>
      </c>
      <c r="L113" s="126">
        <v>23000</v>
      </c>
      <c r="M113" s="126">
        <v>-2653.44</v>
      </c>
      <c r="N113" s="127">
        <v>-0.10343408135517108</v>
      </c>
      <c r="O113" s="127">
        <v>1.0374642784682926E-3</v>
      </c>
    </row>
    <row r="114" spans="1:15" ht="32" hidden="1">
      <c r="A114" s="122" t="str">
        <v>Kiralık</v>
      </c>
      <c r="B114" s="123">
        <v>46252</v>
      </c>
      <c r="C114" s="122" t="str">
        <v>Komple</v>
      </c>
      <c r="D114" s="124" t="str">
        <v>DETAY GIDA SAN. VE TİC.A.Ş.</v>
      </c>
      <c r="E114" s="124" t="str">
        <v>İSTANBUL → ŞANLIURFA</v>
      </c>
      <c r="F114" s="122" t="str">
        <v>34BRZ028</v>
      </c>
      <c r="G114" s="122" t="str">
        <v>Tır Frigorifik</v>
      </c>
      <c r="H114" s="122" t="str">
        <v>S-642541</v>
      </c>
      <c r="I114" s="122" t="str">
        <v>Serap BURSAL</v>
      </c>
      <c r="J114" s="125">
        <v>1</v>
      </c>
      <c r="K114" s="126">
        <v>95857.45</v>
      </c>
      <c r="L114" s="126">
        <v>65068</v>
      </c>
      <c r="M114" s="126">
        <v>-30789.45</v>
      </c>
      <c r="N114" s="127">
        <v>-0.32120038661575079</v>
      </c>
      <c r="O114" s="127">
        <v>1.203831800556469E-2</v>
      </c>
    </row>
    <row r="115" spans="1:15" ht="16" hidden="1">
      <c r="A115" s="122" t="str">
        <v>Kiralık</v>
      </c>
      <c r="B115" s="123">
        <v>46253</v>
      </c>
      <c r="C115" s="122" t="str">
        <v>Komple</v>
      </c>
      <c r="D115" s="124" t="str">
        <v>DETAY GIDA SAN. VE TİC.A.Ş.</v>
      </c>
      <c r="E115" s="124" t="str">
        <v>İSTANBUL → VAN</v>
      </c>
      <c r="F115" s="122" t="str">
        <v>33CSA30</v>
      </c>
      <c r="G115" s="122" t="str">
        <v>Tır Frigorifik</v>
      </c>
      <c r="H115" s="122" t="str">
        <v>S-644475</v>
      </c>
      <c r="I115" s="122" t="str">
        <v>Serap BURSAL</v>
      </c>
      <c r="J115" s="125">
        <v>1</v>
      </c>
      <c r="K115" s="126">
        <v>122361.57</v>
      </c>
      <c r="L115" s="126">
        <v>89293</v>
      </c>
      <c r="M115" s="126">
        <v>-33068.57</v>
      </c>
      <c r="N115" s="127">
        <v>-0.2702529070197448</v>
      </c>
      <c r="O115" s="127">
        <v>1.2929427503553208E-2</v>
      </c>
    </row>
    <row r="116" spans="1:15" ht="32" hidden="1">
      <c r="A116" s="122" t="str">
        <v>Kiralık</v>
      </c>
      <c r="B116" s="123">
        <v>46254</v>
      </c>
      <c r="C116" s="122" t="str">
        <v>Komple</v>
      </c>
      <c r="D116" s="124" t="str">
        <v>DETAY GIDA SAN. VE TİC.A.Ş.</v>
      </c>
      <c r="E116" s="124" t="str">
        <v>İSTANBUL → MERSİN</v>
      </c>
      <c r="F116" s="122" t="str">
        <v>42AOS764</v>
      </c>
      <c r="G116" s="122" t="str">
        <v>Tır Frigorifik</v>
      </c>
      <c r="H116" s="122" t="str">
        <v>S-642730</v>
      </c>
      <c r="I116" s="122" t="str">
        <v>Serap BURSAL</v>
      </c>
      <c r="J116" s="125">
        <v>1</v>
      </c>
      <c r="K116" s="126">
        <v>61713.34</v>
      </c>
      <c r="L116" s="126">
        <v>42682</v>
      </c>
      <c r="M116" s="126">
        <v>-19031.34</v>
      </c>
      <c r="N116" s="127">
        <v>-0.30838292012715568</v>
      </c>
      <c r="O116" s="127">
        <v>7.4410333082280946E-3</v>
      </c>
    </row>
    <row r="117" spans="1:15" ht="32" hidden="1">
      <c r="A117" s="122" t="str">
        <v>Kiralık</v>
      </c>
      <c r="B117" s="123">
        <v>46254</v>
      </c>
      <c r="C117" s="122" t="str">
        <v>Komple</v>
      </c>
      <c r="D117" s="124" t="str">
        <v>DETAY GIDA SAN. VE TİC.A.Ş.</v>
      </c>
      <c r="E117" s="124" t="str">
        <v>İSTANBUL → ANTALYA</v>
      </c>
      <c r="F117" s="122" t="str">
        <v>33BYD96</v>
      </c>
      <c r="G117" s="122" t="str">
        <v>Tır Frigorifik</v>
      </c>
      <c r="H117" s="122" t="str">
        <v>S-642731</v>
      </c>
      <c r="I117" s="122" t="str">
        <v>Serap BURSAL</v>
      </c>
      <c r="J117" s="125">
        <v>1</v>
      </c>
      <c r="K117" s="126">
        <v>48877.55</v>
      </c>
      <c r="L117" s="126">
        <v>34182</v>
      </c>
      <c r="M117" s="126">
        <v>-14695.55</v>
      </c>
      <c r="N117" s="127">
        <v>-0.30066052819750577</v>
      </c>
      <c r="O117" s="127">
        <v>5.7457896833712904E-3</v>
      </c>
    </row>
    <row r="118" spans="1:15" ht="32" hidden="1">
      <c r="A118" s="122" t="str">
        <v>Kiralık</v>
      </c>
      <c r="B118" s="123">
        <v>46255</v>
      </c>
      <c r="C118" s="122" t="str">
        <v>Komple</v>
      </c>
      <c r="D118" s="124" t="str">
        <v>DETAY GIDA SAN. VE TİC.A.Ş.</v>
      </c>
      <c r="E118" s="124" t="str">
        <v>İSTANBUL → ANTALYA</v>
      </c>
      <c r="F118" s="122" t="str">
        <v>31AJA224</v>
      </c>
      <c r="G118" s="122" t="str">
        <v>Tır Frigorifik</v>
      </c>
      <c r="H118" s="122" t="str">
        <v>S-642740</v>
      </c>
      <c r="I118" s="122" t="str">
        <v>Serap BURSAL</v>
      </c>
      <c r="J118" s="125">
        <v>1</v>
      </c>
      <c r="K118" s="126">
        <v>56445.8</v>
      </c>
      <c r="L118" s="126">
        <v>33418</v>
      </c>
      <c r="M118" s="126">
        <v>-23027.8</v>
      </c>
      <c r="N118" s="127">
        <v>-0.4079630371081639</v>
      </c>
      <c r="O118" s="127">
        <v>9.0036028369633939E-3</v>
      </c>
    </row>
    <row r="119" spans="1:15" ht="32" hidden="1">
      <c r="A119" s="122" t="str">
        <v>Kiralık</v>
      </c>
      <c r="B119" s="123">
        <v>46256</v>
      </c>
      <c r="C119" s="122" t="str">
        <v>Komple</v>
      </c>
      <c r="D119" s="124" t="str">
        <v>DETAY GIDA SAN. VE TİC.A.Ş.</v>
      </c>
      <c r="E119" s="124" t="str">
        <v>İSTANBUL → DENİZLİ</v>
      </c>
      <c r="F119" s="122" t="str">
        <v>33BJA87</v>
      </c>
      <c r="G119" s="122" t="str">
        <v>Tır Frigorifik</v>
      </c>
      <c r="H119" s="122" t="str">
        <v>S-642747</v>
      </c>
      <c r="I119" s="122" t="str">
        <v>Serap BURSAL</v>
      </c>
      <c r="J119" s="125">
        <v>1</v>
      </c>
      <c r="K119" s="126">
        <v>47966.05</v>
      </c>
      <c r="L119" s="126">
        <v>39500</v>
      </c>
      <c r="M119" s="126">
        <v>-8466.0499999999993</v>
      </c>
      <c r="N119" s="127">
        <v>-0.17650087926773206</v>
      </c>
      <c r="O119" s="127">
        <v>3.3101274024385278E-3</v>
      </c>
    </row>
    <row r="120" spans="1:15" ht="32" hidden="1">
      <c r="A120" s="122" t="str">
        <v>Kiralık</v>
      </c>
      <c r="B120" s="123">
        <v>46256</v>
      </c>
      <c r="C120" s="122" t="str">
        <v>Komple</v>
      </c>
      <c r="D120" s="124" t="str">
        <v>DETAY GIDA SAN. VE TİC.A.Ş.</v>
      </c>
      <c r="E120" s="124" t="str">
        <v>İSTANBUL → AFYONKARAHİSAR</v>
      </c>
      <c r="F120" s="122" t="str">
        <v>33BGK517</v>
      </c>
      <c r="G120" s="122" t="str">
        <v>Tır Frigorifik</v>
      </c>
      <c r="H120" s="122" t="str">
        <v>S-642748</v>
      </c>
      <c r="I120" s="122" t="str">
        <v>Serap BURSAL</v>
      </c>
      <c r="J120" s="125">
        <v>1</v>
      </c>
      <c r="K120" s="126">
        <v>48558.8</v>
      </c>
      <c r="L120" s="126">
        <v>31450</v>
      </c>
      <c r="M120" s="126">
        <v>-17108.8</v>
      </c>
      <c r="N120" s="127">
        <v>-0.35233160621761656</v>
      </c>
      <c r="O120" s="127">
        <v>6.6893424563805185E-3</v>
      </c>
    </row>
    <row r="121" spans="1:15" ht="32" hidden="1">
      <c r="A121" s="122" t="str">
        <v>Kiralık</v>
      </c>
      <c r="B121" s="123">
        <v>46258</v>
      </c>
      <c r="C121" s="122" t="str">
        <v>Komple</v>
      </c>
      <c r="D121" s="124" t="str">
        <v>DETAY GIDA SAN. VE TİC.A.Ş.</v>
      </c>
      <c r="E121" s="124" t="str">
        <v>İSTANBUL → GİRESUN</v>
      </c>
      <c r="F121" s="122" t="str">
        <v>34HP4542</v>
      </c>
      <c r="G121" s="122" t="str">
        <v>Tır Frigorifik</v>
      </c>
      <c r="H121" s="122" t="str">
        <v>S-642915</v>
      </c>
      <c r="I121" s="122" t="str">
        <v>Serap BURSAL</v>
      </c>
      <c r="J121" s="125">
        <v>1</v>
      </c>
      <c r="K121" s="126">
        <v>71849.55</v>
      </c>
      <c r="L121" s="126">
        <v>60700</v>
      </c>
      <c r="M121" s="126">
        <v>-11149.55</v>
      </c>
      <c r="N121" s="127">
        <v>-0.1551791208156488</v>
      </c>
      <c r="O121" s="127">
        <v>4.3593447924189545E-3</v>
      </c>
    </row>
    <row r="122" spans="1:15" ht="32" hidden="1">
      <c r="A122" s="122" t="str">
        <v>Kiralık</v>
      </c>
      <c r="B122" s="123">
        <v>46258</v>
      </c>
      <c r="C122" s="122" t="str">
        <v>Komple</v>
      </c>
      <c r="D122" s="124" t="str">
        <v>DETAY GIDA SAN. VE TİC.A.Ş.</v>
      </c>
      <c r="E122" s="124" t="str">
        <v>İSTANBUL → KASTAMONU</v>
      </c>
      <c r="F122" s="122" t="str">
        <v>33AJJ63</v>
      </c>
      <c r="G122" s="122" t="str">
        <v>Tır Frigorifik</v>
      </c>
      <c r="H122" s="122" t="str">
        <v>S-642916</v>
      </c>
      <c r="I122" s="122" t="str">
        <v>Serap BURSAL</v>
      </c>
      <c r="J122" s="125">
        <v>1</v>
      </c>
      <c r="K122" s="126">
        <v>49210.21</v>
      </c>
      <c r="L122" s="126">
        <v>42821</v>
      </c>
      <c r="M122" s="126">
        <v>-6389.21</v>
      </c>
      <c r="N122" s="127">
        <v>-0.12983504845843982</v>
      </c>
      <c r="O122" s="127">
        <v>2.4981070394025865E-3</v>
      </c>
    </row>
    <row r="123" spans="1:15" ht="32" hidden="1">
      <c r="A123" s="122" t="str">
        <v>Kiralık</v>
      </c>
      <c r="B123" s="123">
        <v>46260</v>
      </c>
      <c r="C123" s="122" t="str">
        <v>Komple</v>
      </c>
      <c r="D123" s="124" t="str">
        <v>DETAY GIDA SAN. VE TİC.A.Ş.</v>
      </c>
      <c r="E123" s="124" t="str">
        <v>İSTANBUL → ADANA</v>
      </c>
      <c r="F123" s="122" t="str">
        <v>47AAG542</v>
      </c>
      <c r="G123" s="122" t="str">
        <v>Tır Frigorifik</v>
      </c>
      <c r="H123" s="122" t="str">
        <v>S-643009</v>
      </c>
      <c r="I123" s="122" t="str">
        <v>Serap BURSAL</v>
      </c>
      <c r="J123" s="125">
        <v>1</v>
      </c>
      <c r="K123" s="126">
        <v>59249.35</v>
      </c>
      <c r="L123" s="126">
        <v>46500</v>
      </c>
      <c r="M123" s="126">
        <v>-12749.35</v>
      </c>
      <c r="N123" s="127">
        <v>-0.21518126359192127</v>
      </c>
      <c r="O123" s="127">
        <v>4.9848480458158945E-3</v>
      </c>
    </row>
    <row r="124" spans="1:15" ht="32" hidden="1">
      <c r="A124" s="122" t="str">
        <v>Kiralık</v>
      </c>
      <c r="B124" s="123">
        <v>46262</v>
      </c>
      <c r="C124" s="122" t="str">
        <v>Komple</v>
      </c>
      <c r="D124" s="124" t="str">
        <v>DETAY GIDA SAN. VE TİC.A.Ş.</v>
      </c>
      <c r="E124" s="124" t="str">
        <v>İSTANBUL → AKSARAY</v>
      </c>
      <c r="F124" s="122" t="str">
        <v>33AHL784</v>
      </c>
      <c r="G124" s="122" t="str">
        <v>Tır Frigorifik</v>
      </c>
      <c r="H124" s="122" t="str">
        <v>S-643322</v>
      </c>
      <c r="I124" s="122" t="str">
        <v>Serap BURSAL</v>
      </c>
      <c r="J124" s="125">
        <v>1</v>
      </c>
      <c r="K124" s="126">
        <v>43407.76</v>
      </c>
      <c r="L124" s="126">
        <v>41500</v>
      </c>
      <c r="M124" s="126">
        <v>-1907.76</v>
      </c>
      <c r="N124" s="127">
        <v>-4.3949745391146648E-2</v>
      </c>
      <c r="O124" s="127">
        <v>7.4591204319323962E-4</v>
      </c>
    </row>
    <row r="125" spans="1:15" ht="64" hidden="1">
      <c r="A125" s="122" t="str">
        <v>Kiralık</v>
      </c>
      <c r="B125" s="123">
        <v>46239</v>
      </c>
      <c r="C125" s="122" t="str">
        <v>Konya</v>
      </c>
      <c r="D125" s="124" t="str">
        <v>İTİMAT PEYNİRCİLİK SÜT VE SÜT ÜRÜNLERİ İMALAT PAZARLAMA SANAYİ TİCARET ANONİM ŞİRKETİ</v>
      </c>
      <c r="E125" s="124" t="str">
        <v>BURSA → AYDIN</v>
      </c>
      <c r="F125" s="122" t="str">
        <v>33CTC40</v>
      </c>
      <c r="G125" s="122" t="str">
        <v>Tır Frigorifik</v>
      </c>
      <c r="H125" s="122" t="str">
        <v>S-641858</v>
      </c>
      <c r="I125" s="122" t="str">
        <v>Serhat Kuzey</v>
      </c>
      <c r="J125" s="125">
        <v>1</v>
      </c>
      <c r="K125" s="126">
        <v>32318.91</v>
      </c>
      <c r="L125" s="126">
        <v>20000</v>
      </c>
      <c r="M125" s="126">
        <v>-12318.91</v>
      </c>
      <c r="N125" s="127">
        <v>-0.38116724852416123</v>
      </c>
      <c r="O125" s="127">
        <v>4.816550995939548E-3</v>
      </c>
    </row>
    <row r="126" spans="1:15" ht="64" hidden="1">
      <c r="A126" s="122" t="str">
        <v>Kiralık</v>
      </c>
      <c r="B126" s="123">
        <v>46246</v>
      </c>
      <c r="C126" s="122" t="str">
        <v>Konya</v>
      </c>
      <c r="D126" s="124" t="str">
        <v>İTİMAT PEYNİRCİLİK SÜT VE SÜT ÜRÜNLERİ İMALAT PAZARLAMA SANAYİ TİCARET ANONİM ŞİRKETİ</v>
      </c>
      <c r="E126" s="124" t="str">
        <v>BURSA → AYDIN</v>
      </c>
      <c r="F126" s="122" t="str">
        <v>33CTC40</v>
      </c>
      <c r="G126" s="122" t="str">
        <v>Tır Frigorifik</v>
      </c>
      <c r="H126" s="122" t="str">
        <v>S-641860</v>
      </c>
      <c r="I126" s="122" t="str">
        <v>Serhat Kuzey</v>
      </c>
      <c r="J126" s="125">
        <v>1</v>
      </c>
      <c r="K126" s="126">
        <v>23214.98</v>
      </c>
      <c r="L126" s="126">
        <v>20000</v>
      </c>
      <c r="M126" s="126">
        <v>-3214.98</v>
      </c>
      <c r="N126" s="127">
        <v>-0.13848730431816009</v>
      </c>
      <c r="O126" s="127">
        <v>1.2570199084923689E-3</v>
      </c>
    </row>
    <row r="127" spans="1:15" ht="64" hidden="1">
      <c r="A127" s="122" t="str">
        <v>Kiralık</v>
      </c>
      <c r="B127" s="123">
        <v>46253</v>
      </c>
      <c r="C127" s="122" t="str">
        <v>Konya</v>
      </c>
      <c r="D127" s="124" t="str">
        <v>İTİMAT PEYNİRCİLİK SÜT VE SÜT ÜRÜNLERİ İMALAT PAZARLAMA SANAYİ TİCARET ANONİM ŞİRKETİ</v>
      </c>
      <c r="E127" s="124" t="str">
        <v>BURSA → AYDIN</v>
      </c>
      <c r="F127" s="122" t="str">
        <v>33CTN22</v>
      </c>
      <c r="G127" s="122" t="str">
        <v>Tır Frigorifik</v>
      </c>
      <c r="H127" s="122" t="str">
        <v>S-642589</v>
      </c>
      <c r="I127" s="122" t="str">
        <v>Serhat Kuzey</v>
      </c>
      <c r="J127" s="125">
        <v>1</v>
      </c>
      <c r="K127" s="126">
        <v>25246.63</v>
      </c>
      <c r="L127" s="126">
        <v>20000</v>
      </c>
      <c r="M127" s="126">
        <v>-5246.63</v>
      </c>
      <c r="N127" s="127">
        <v>-0.20781506284205059</v>
      </c>
      <c r="O127" s="127">
        <v>2.051371505419417E-3</v>
      </c>
    </row>
    <row r="128" spans="1:15" ht="48" hidden="1">
      <c r="A128" s="122" t="str">
        <v>Kiralık</v>
      </c>
      <c r="B128" s="123">
        <v>46242</v>
      </c>
      <c r="C128" s="122" t="str">
        <v>Konya</v>
      </c>
      <c r="D128" s="124" t="str">
        <v>KESKİNOĞLU TAVUKÇULUK VE DAMIZLIK İŞLETMELERİ SANAYİ TİCARET ANONİM ŞİRKETİ</v>
      </c>
      <c r="E128" s="124" t="str">
        <v>MANİSA → ANKARA</v>
      </c>
      <c r="F128" s="122" t="str">
        <v>33CTN22</v>
      </c>
      <c r="G128" s="122" t="str">
        <v>Tır Frigorifik</v>
      </c>
      <c r="H128" s="122" t="str">
        <v>S-641551</v>
      </c>
      <c r="I128" s="122" t="str">
        <v>Ahmet Bursal</v>
      </c>
      <c r="J128" s="125">
        <v>1</v>
      </c>
      <c r="K128" s="126">
        <v>47925.8</v>
      </c>
      <c r="L128" s="126">
        <v>30250</v>
      </c>
      <c r="M128" s="126">
        <v>-17675.8</v>
      </c>
      <c r="N128" s="127">
        <v>-0.36881596134023842</v>
      </c>
      <c r="O128" s="127">
        <v>6.9110328831063998E-3</v>
      </c>
    </row>
    <row r="129" spans="1:15" ht="48" hidden="1">
      <c r="A129" s="122" t="str">
        <v>Kiralık</v>
      </c>
      <c r="B129" s="123">
        <v>46244</v>
      </c>
      <c r="C129" s="122" t="str">
        <v>Konya</v>
      </c>
      <c r="D129" s="124" t="str">
        <v>KESKİNOĞLU TAVUKÇULUK VE DAMIZLIK İŞLETMELERİ SANAYİ TİCARET ANONİM ŞİRKETİ</v>
      </c>
      <c r="E129" s="124" t="str">
        <v>MANİSA → ANTALYA</v>
      </c>
      <c r="F129" s="122" t="str">
        <v>33APB876</v>
      </c>
      <c r="G129" s="122" t="str">
        <v>Tır Frigorifik</v>
      </c>
      <c r="H129" s="122" t="str">
        <v>S-641594</v>
      </c>
      <c r="I129" s="122" t="str">
        <v>Ahmet Bursal</v>
      </c>
      <c r="J129" s="125">
        <v>1</v>
      </c>
      <c r="K129" s="126">
        <v>48152.17</v>
      </c>
      <c r="L129" s="126">
        <v>28400</v>
      </c>
      <c r="M129" s="126">
        <v>-19752.169999999998</v>
      </c>
      <c r="N129" s="127">
        <v>-0.41020311234156215</v>
      </c>
      <c r="O129" s="127">
        <v>7.7228694815910867E-3</v>
      </c>
    </row>
    <row r="130" spans="1:15" ht="48" hidden="1">
      <c r="A130" s="122" t="str">
        <v>Kiralık</v>
      </c>
      <c r="B130" s="123">
        <v>46244</v>
      </c>
      <c r="C130" s="122" t="str">
        <v>Konya</v>
      </c>
      <c r="D130" s="124" t="str">
        <v>KESKİNOĞLU TAVUKÇULUK VE DAMIZLIK İŞLETMELERİ SANAYİ TİCARET ANONİM ŞİRKETİ</v>
      </c>
      <c r="E130" s="124" t="str">
        <v>MANİSA → İSTANBUL</v>
      </c>
      <c r="F130" s="122" t="str">
        <v>33CTC40</v>
      </c>
      <c r="G130" s="122" t="str">
        <v>Tır Frigorifik</v>
      </c>
      <c r="H130" s="122" t="str">
        <v>S-641595</v>
      </c>
      <c r="I130" s="122" t="str">
        <v>Ahmet Bursal</v>
      </c>
      <c r="J130" s="125">
        <v>1</v>
      </c>
      <c r="K130" s="126">
        <v>39101.32</v>
      </c>
      <c r="L130" s="126">
        <v>34450</v>
      </c>
      <c r="M130" s="126">
        <v>-4651.32</v>
      </c>
      <c r="N130" s="127">
        <v>-0.11895557490130768</v>
      </c>
      <c r="O130" s="127">
        <v>1.8186121968935187E-3</v>
      </c>
    </row>
    <row r="131" spans="1:15" ht="48" hidden="1">
      <c r="A131" s="122" t="str">
        <v>Kiralık</v>
      </c>
      <c r="B131" s="123">
        <v>46246</v>
      </c>
      <c r="C131" s="122" t="str">
        <v>Konya</v>
      </c>
      <c r="D131" s="124" t="str">
        <v>KESKİNOĞLU TAVUKÇULUK VE DAMIZLIK İŞLETMELERİ SANAYİ TİCARET ANONİM ŞİRKETİ</v>
      </c>
      <c r="E131" s="124" t="str">
        <v>BURSA → İZMİR</v>
      </c>
      <c r="F131" s="122" t="str">
        <v>31AJA224</v>
      </c>
      <c r="G131" s="122" t="str">
        <v>Tır Frigorifik</v>
      </c>
      <c r="H131" s="122" t="str">
        <v>S-641856</v>
      </c>
      <c r="I131" s="122" t="str">
        <v>Serhat Kuzey</v>
      </c>
      <c r="J131" s="125">
        <v>1</v>
      </c>
      <c r="K131" s="126">
        <v>19894.830000000002</v>
      </c>
      <c r="L131" s="126">
        <v>17000</v>
      </c>
      <c r="M131" s="126">
        <v>-2894.83</v>
      </c>
      <c r="N131" s="127">
        <v>-0.14550664670168076</v>
      </c>
      <c r="O131" s="127">
        <v>1.1318449700156654E-3</v>
      </c>
    </row>
    <row r="132" spans="1:15" ht="48" hidden="1">
      <c r="A132" s="122" t="str">
        <v>Kiralık</v>
      </c>
      <c r="B132" s="123">
        <v>46257</v>
      </c>
      <c r="C132" s="122" t="str">
        <v>Konya</v>
      </c>
      <c r="D132" s="124" t="str">
        <v>KESKİNOĞLU TAVUKÇULUK VE DAMIZLIK İŞLETMELERİ SANAYİ TİCARET ANONİM ŞİRKETİ</v>
      </c>
      <c r="E132" s="124" t="str">
        <v>MANİSA → ANKARA</v>
      </c>
      <c r="F132" s="122" t="str">
        <v>31AAB242</v>
      </c>
      <c r="G132" s="122" t="str">
        <v>Tır Frigorifik</v>
      </c>
      <c r="H132" s="122" t="str">
        <v>S-642943</v>
      </c>
      <c r="I132" s="122" t="str">
        <v>Serhat Kuzey</v>
      </c>
      <c r="J132" s="125">
        <v>1</v>
      </c>
      <c r="K132" s="126">
        <v>41072.47</v>
      </c>
      <c r="L132" s="126">
        <v>30600</v>
      </c>
      <c r="M132" s="126">
        <v>-10472.469999999999</v>
      </c>
      <c r="N132" s="127">
        <v>-0.25497541297126758</v>
      </c>
      <c r="O132" s="127">
        <v>4.0946143618588848E-3</v>
      </c>
    </row>
    <row r="133" spans="1:15" ht="48" hidden="1">
      <c r="A133" s="122" t="str">
        <v>Kiralık</v>
      </c>
      <c r="B133" s="123">
        <v>46257</v>
      </c>
      <c r="C133" s="122" t="str">
        <v>Konya</v>
      </c>
      <c r="D133" s="124" t="str">
        <v>KESKİNOĞLU TAVUKÇULUK VE DAMIZLIK İŞLETMELERİ SANAYİ TİCARET ANONİM ŞİRKETİ</v>
      </c>
      <c r="E133" s="124" t="str">
        <v>MANİSA → ANKARA</v>
      </c>
      <c r="F133" s="122" t="str">
        <v>33CTT18</v>
      </c>
      <c r="G133" s="122" t="str">
        <v>Tır Frigorifik</v>
      </c>
      <c r="H133" s="122" t="str">
        <v>S-642944</v>
      </c>
      <c r="I133" s="122" t="str">
        <v>Serhat Kuzey</v>
      </c>
      <c r="J133" s="125">
        <v>1</v>
      </c>
      <c r="K133" s="126">
        <v>36220.06</v>
      </c>
      <c r="L133" s="126">
        <v>30450</v>
      </c>
      <c r="M133" s="126">
        <v>-5770.06</v>
      </c>
      <c r="N133" s="127">
        <v>-0.15930564444122955</v>
      </c>
      <c r="O133" s="127">
        <v>2.2560265672556218E-3</v>
      </c>
    </row>
    <row r="134" spans="1:15" ht="48" hidden="1">
      <c r="A134" s="122" t="str">
        <v>Kiralık</v>
      </c>
      <c r="B134" s="123">
        <v>46261</v>
      </c>
      <c r="C134" s="122" t="str">
        <v>Konya</v>
      </c>
      <c r="D134" s="124" t="str">
        <v>KESKİNOĞLU TAVUKÇULUK VE DAMIZLIK İŞLETMELERİ SANAYİ TİCARET ANONİM ŞİRKETİ</v>
      </c>
      <c r="E134" s="124" t="str">
        <v>MANİSA → ANKARA</v>
      </c>
      <c r="F134" s="122" t="str">
        <v>47AEZ035</v>
      </c>
      <c r="G134" s="122" t="str">
        <v>Tır Frigorifik</v>
      </c>
      <c r="H134" s="122" t="str">
        <v>S-643399</v>
      </c>
      <c r="I134" s="122" t="str">
        <v>Serhat Kuzey</v>
      </c>
      <c r="J134" s="125">
        <v>1</v>
      </c>
      <c r="K134" s="126">
        <v>38799.69</v>
      </c>
      <c r="L134" s="126">
        <v>32750</v>
      </c>
      <c r="M134" s="126">
        <v>-6049.69</v>
      </c>
      <c r="N134" s="127">
        <v>-0.15592109112211977</v>
      </c>
      <c r="O134" s="127">
        <v>2.3653586554837659E-3</v>
      </c>
    </row>
    <row r="135" spans="1:15" ht="48" hidden="1">
      <c r="A135" s="122" t="str">
        <v>Kiralık</v>
      </c>
      <c r="B135" s="123">
        <v>46248</v>
      </c>
      <c r="C135" s="122" t="str">
        <v>Konya</v>
      </c>
      <c r="D135" s="124" t="str">
        <v>KONAK TÜRÜT ULUSLARARASI VE YURTİÇİ NAKLİYAT DIŞ TİCARET LİMİTED ŞİRKETİ</v>
      </c>
      <c r="E135" s="124" t="str">
        <v>RİZE → İSTANBUL</v>
      </c>
      <c r="F135" s="122" t="str">
        <v>34BRZ028</v>
      </c>
      <c r="G135" s="122" t="str">
        <v>Tır Frigorifik</v>
      </c>
      <c r="H135" s="122" t="str">
        <v>S-641857</v>
      </c>
      <c r="I135" s="122" t="str">
        <v>Serhat Kuzey</v>
      </c>
      <c r="J135" s="125">
        <v>1</v>
      </c>
      <c r="K135" s="126">
        <v>59796.800000000003</v>
      </c>
      <c r="L135" s="126">
        <v>26000</v>
      </c>
      <c r="M135" s="126">
        <v>-33796.800000000003</v>
      </c>
      <c r="N135" s="127">
        <v>-0.56519412410028635</v>
      </c>
      <c r="O135" s="127">
        <v>1.321415699112744E-2</v>
      </c>
    </row>
    <row r="136" spans="1:15" ht="32" hidden="1">
      <c r="A136" s="122" t="str">
        <v>Kiralık</v>
      </c>
      <c r="B136" s="123">
        <v>46238</v>
      </c>
      <c r="C136" s="122" t="str">
        <v>Konya</v>
      </c>
      <c r="D136" s="124" t="str">
        <v>MEHMET FİKRET ERCAN</v>
      </c>
      <c r="E136" s="124" t="str">
        <v>ÇORUM → AKSARAY</v>
      </c>
      <c r="F136" s="122" t="str">
        <v>33CUH62</v>
      </c>
      <c r="G136" s="122" t="str">
        <v>Tır Frigorifik</v>
      </c>
      <c r="H136" s="122" t="str">
        <v>S-641107</v>
      </c>
      <c r="I136" s="122" t="str">
        <v>Serhat Kuzey</v>
      </c>
      <c r="J136" s="125">
        <v>1</v>
      </c>
      <c r="K136" s="126">
        <v>20990.03</v>
      </c>
      <c r="L136" s="126">
        <v>18000</v>
      </c>
      <c r="M136" s="126">
        <v>-2990.03</v>
      </c>
      <c r="N136" s="127">
        <v>-0.14245001079083738</v>
      </c>
      <c r="O136" s="127">
        <v>1.1690670663548259E-3</v>
      </c>
    </row>
    <row r="137" spans="1:15" ht="32" hidden="1">
      <c r="A137" s="122" t="str">
        <v>Kiralık</v>
      </c>
      <c r="B137" s="123">
        <v>46248</v>
      </c>
      <c r="C137" s="122" t="str">
        <v>Konya</v>
      </c>
      <c r="D137" s="124" t="str">
        <v>MİLKARA GIDA ANONİM ŞİRKETİ</v>
      </c>
      <c r="E137" s="124" t="str">
        <v>AYDIN → ANTALYA</v>
      </c>
      <c r="F137" s="122" t="str">
        <v>33CTC40</v>
      </c>
      <c r="G137" s="122" t="str">
        <v>Tır Frigorifik</v>
      </c>
      <c r="H137" s="122" t="str">
        <v>S-641861</v>
      </c>
      <c r="I137" s="122" t="str">
        <v>Serhat Kuzey</v>
      </c>
      <c r="J137" s="125">
        <v>1</v>
      </c>
      <c r="K137" s="126">
        <v>37235.019999999997</v>
      </c>
      <c r="L137" s="126">
        <v>28000</v>
      </c>
      <c r="M137" s="126">
        <v>-9235.02</v>
      </c>
      <c r="N137" s="127">
        <v>-0.24801974055606796</v>
      </c>
      <c r="O137" s="127">
        <v>3.6107857577108403E-3</v>
      </c>
    </row>
    <row r="138" spans="1:15" ht="48" hidden="1">
      <c r="A138" s="122" t="str">
        <v>Kiralık</v>
      </c>
      <c r="B138" s="123">
        <v>46235</v>
      </c>
      <c r="C138" s="122" t="str">
        <v>Konya</v>
      </c>
      <c r="D138" s="124" t="str">
        <v>PANEK ZİRAAT ALETLERİ DAYANIKLI TÜKETİM MALZEMELERİ</v>
      </c>
      <c r="E138" s="124" t="str">
        <v>KONYA → SAMSUN</v>
      </c>
      <c r="F138" s="122" t="str">
        <v>01ACP719</v>
      </c>
      <c r="G138" s="122" t="str">
        <v>Tır Frigorifik</v>
      </c>
      <c r="H138" s="122" t="str">
        <v>S-640722</v>
      </c>
      <c r="I138" s="122" t="str">
        <v>Muhammed GÖKMEN</v>
      </c>
      <c r="J138" s="125">
        <v>1</v>
      </c>
      <c r="K138" s="126">
        <v>70433.84</v>
      </c>
      <c r="L138" s="126">
        <v>49911.31</v>
      </c>
      <c r="M138" s="126">
        <v>-20522.53</v>
      </c>
      <c r="N138" s="127">
        <v>-0.29137315245058343</v>
      </c>
      <c r="O138" s="127">
        <v>8.0240713107490227E-3</v>
      </c>
    </row>
    <row r="139" spans="1:15" ht="48" hidden="1">
      <c r="A139" s="122" t="str">
        <v>Kiralık</v>
      </c>
      <c r="B139" s="123">
        <v>46235</v>
      </c>
      <c r="C139" s="122" t="str">
        <v>Konya</v>
      </c>
      <c r="D139" s="124" t="str">
        <v>PANEK ZİRAAT ALETLERİ DAYANIKLI TÜKETİM MALZEMELERİ</v>
      </c>
      <c r="E139" s="124" t="str">
        <v>KONYA → IĞDIR</v>
      </c>
      <c r="F139" s="122" t="str">
        <v>34HP4542</v>
      </c>
      <c r="G139" s="122" t="str">
        <v>Tır Frigorifik</v>
      </c>
      <c r="H139" s="122" t="str">
        <v>S-640725</v>
      </c>
      <c r="I139" s="122" t="str">
        <v>Muhammed GÖKMEN</v>
      </c>
      <c r="J139" s="125">
        <v>1</v>
      </c>
      <c r="K139" s="126">
        <v>90783.67</v>
      </c>
      <c r="L139" s="126">
        <v>84444.160000000003</v>
      </c>
      <c r="M139" s="126">
        <v>-6339.51</v>
      </c>
      <c r="N139" s="127">
        <v>-6.983095087475534E-2</v>
      </c>
      <c r="O139" s="127">
        <v>2.4786749155784665E-3</v>
      </c>
    </row>
    <row r="140" spans="1:15" ht="48" hidden="1">
      <c r="A140" s="122" t="str">
        <v>Kiralık</v>
      </c>
      <c r="B140" s="123">
        <v>46235</v>
      </c>
      <c r="C140" s="122" t="str">
        <v>Konya</v>
      </c>
      <c r="D140" s="124" t="str">
        <v>PANEK ZİRAAT ALETLERİ DAYANIKLI TÜKETİM MALZEMELERİ</v>
      </c>
      <c r="E140" s="124" t="str">
        <v>KONYA → ERZURUM</v>
      </c>
      <c r="F140" s="122" t="str">
        <v>47AEZ035</v>
      </c>
      <c r="G140" s="122" t="str">
        <v>Tır Frigorifik</v>
      </c>
      <c r="H140" s="122" t="str">
        <v>S-640726</v>
      </c>
      <c r="I140" s="122" t="str">
        <v>Muhammed GÖKMEN</v>
      </c>
      <c r="J140" s="125">
        <v>1</v>
      </c>
      <c r="K140" s="126">
        <v>72922.820000000007</v>
      </c>
      <c r="L140" s="126">
        <v>69848.44</v>
      </c>
      <c r="M140" s="126">
        <v>-3074.38</v>
      </c>
      <c r="N140" s="127">
        <v>-4.2159367945452463E-2</v>
      </c>
      <c r="O140" s="127">
        <v>1.2020469384788613E-3</v>
      </c>
    </row>
    <row r="141" spans="1:15" ht="48" hidden="1">
      <c r="A141" s="122" t="str">
        <v>Kiralık</v>
      </c>
      <c r="B141" s="123">
        <v>46235</v>
      </c>
      <c r="C141" s="122" t="str">
        <v>Konya</v>
      </c>
      <c r="D141" s="124" t="str">
        <v>PANEK ZİRAAT ALETLERİ DAYANIKLI TÜKETİM MALZEMELERİ</v>
      </c>
      <c r="E141" s="124" t="str">
        <v>KONYA → ADANA</v>
      </c>
      <c r="F141" s="122" t="str">
        <v>33BGD793</v>
      </c>
      <c r="G141" s="122" t="str">
        <v>Tır Frigorifik</v>
      </c>
      <c r="H141" s="122" t="str">
        <v>S-640732</v>
      </c>
      <c r="I141" s="122" t="str">
        <v>Muhammed GÖKMEN</v>
      </c>
      <c r="J141" s="125">
        <v>1</v>
      </c>
      <c r="K141" s="126">
        <v>29349.34</v>
      </c>
      <c r="L141" s="126">
        <v>26906.400000000001</v>
      </c>
      <c r="M141" s="126">
        <v>-2442.94</v>
      </c>
      <c r="N141" s="127">
        <v>-8.323662474181702E-2</v>
      </c>
      <c r="O141" s="127">
        <v>9.5516121881080059E-4</v>
      </c>
    </row>
    <row r="142" spans="1:15" ht="48" hidden="1">
      <c r="A142" s="122" t="str">
        <v>Kiralık</v>
      </c>
      <c r="B142" s="123">
        <v>46235</v>
      </c>
      <c r="C142" s="122" t="str">
        <v>Konya</v>
      </c>
      <c r="D142" s="124" t="str">
        <v>PANEK ZİRAAT ALETLERİ DAYANIKLI TÜKETİM MALZEMELERİ</v>
      </c>
      <c r="E142" s="124" t="str">
        <v>KONYA → SAMSUN</v>
      </c>
      <c r="F142" s="122" t="str">
        <v>33CUH62</v>
      </c>
      <c r="G142" s="122" t="str">
        <v>Tır Frigorifik</v>
      </c>
      <c r="H142" s="122" t="str">
        <v>S-640733</v>
      </c>
      <c r="I142" s="122" t="str">
        <v>Muhammed GÖKMEN</v>
      </c>
      <c r="J142" s="125">
        <v>1</v>
      </c>
      <c r="K142" s="126">
        <v>70086.710000000006</v>
      </c>
      <c r="L142" s="126">
        <v>53323.68</v>
      </c>
      <c r="M142" s="126">
        <v>-16763.03</v>
      </c>
      <c r="N142" s="127">
        <v>-0.23917558692653709</v>
      </c>
      <c r="O142" s="127">
        <v>6.5541503949184234E-3</v>
      </c>
    </row>
    <row r="143" spans="1:15" ht="48" hidden="1">
      <c r="A143" s="122" t="str">
        <v>Kiralık</v>
      </c>
      <c r="B143" s="123">
        <v>46236</v>
      </c>
      <c r="C143" s="122" t="str">
        <v>Konya</v>
      </c>
      <c r="D143" s="124" t="str">
        <v>PANEK ZİRAAT ALETLERİ DAYANIKLI TÜKETİM MALZEMELERİ</v>
      </c>
      <c r="E143" s="124" t="str">
        <v>KONYA → ANTALYA</v>
      </c>
      <c r="F143" s="122" t="str">
        <v>33RN436</v>
      </c>
      <c r="G143" s="122" t="str">
        <v>Tır Frigorifik</v>
      </c>
      <c r="H143" s="122" t="str">
        <v>S-640734</v>
      </c>
      <c r="I143" s="122" t="str">
        <v>Necmettin ŞEN</v>
      </c>
      <c r="J143" s="125">
        <v>1</v>
      </c>
      <c r="K143" s="126">
        <v>55211.22</v>
      </c>
      <c r="L143" s="126">
        <v>22057.8</v>
      </c>
      <c r="M143" s="126">
        <v>-33153.42</v>
      </c>
      <c r="N143" s="127">
        <v>-0.60048338000862866</v>
      </c>
      <c r="O143" s="127">
        <v>1.2962602869880706E-2</v>
      </c>
    </row>
    <row r="144" spans="1:15" ht="48" hidden="1">
      <c r="A144" s="122" t="str">
        <v>Kiralık</v>
      </c>
      <c r="B144" s="123">
        <v>46236</v>
      </c>
      <c r="C144" s="122" t="str">
        <v>Konya</v>
      </c>
      <c r="D144" s="124" t="str">
        <v>PANEK ZİRAAT ALETLERİ DAYANIKLI TÜKETİM MALZEMELERİ</v>
      </c>
      <c r="E144" s="124" t="str">
        <v>KONYA → ANTALYA</v>
      </c>
      <c r="F144" s="122" t="str">
        <v>42AVD334</v>
      </c>
      <c r="G144" s="122" t="str">
        <v>Tır Frigorifik</v>
      </c>
      <c r="H144" s="122" t="str">
        <v>S-640735</v>
      </c>
      <c r="I144" s="122" t="str">
        <v>Necmettin ŞEN</v>
      </c>
      <c r="J144" s="125">
        <v>1</v>
      </c>
      <c r="K144" s="126">
        <v>25685.360000000001</v>
      </c>
      <c r="L144" s="126">
        <v>19957.919999999998</v>
      </c>
      <c r="M144" s="126">
        <v>-5727.44</v>
      </c>
      <c r="N144" s="127">
        <v>-0.22298461068873474</v>
      </c>
      <c r="O144" s="127">
        <v>2.2393626413525223E-3</v>
      </c>
    </row>
    <row r="145" spans="1:15" ht="48" hidden="1">
      <c r="A145" s="122" t="str">
        <v>Kiralık</v>
      </c>
      <c r="B145" s="123">
        <v>46236</v>
      </c>
      <c r="C145" s="122" t="str">
        <v>Konya</v>
      </c>
      <c r="D145" s="124" t="str">
        <v>PANEK ZİRAAT ALETLERİ DAYANIKLI TÜKETİM MALZEMELERİ</v>
      </c>
      <c r="E145" s="124" t="str">
        <v>KONYA → ANKARA</v>
      </c>
      <c r="F145" s="122" t="str">
        <v>42FAN86</v>
      </c>
      <c r="G145" s="122" t="str">
        <v>Tır Frigorifik</v>
      </c>
      <c r="H145" s="122" t="str">
        <v>S-640736</v>
      </c>
      <c r="I145" s="122" t="str">
        <v>Necmettin ŞEN</v>
      </c>
      <c r="J145" s="125">
        <v>1</v>
      </c>
      <c r="K145" s="126">
        <v>21663.88</v>
      </c>
      <c r="L145" s="126">
        <v>19312.86</v>
      </c>
      <c r="M145" s="126">
        <v>-2351.02</v>
      </c>
      <c r="N145" s="127">
        <v>-0.10852257305708857</v>
      </c>
      <c r="O145" s="127">
        <v>9.1922156444635078E-4</v>
      </c>
    </row>
    <row r="146" spans="1:15" ht="48" hidden="1">
      <c r="A146" s="122" t="str">
        <v>Kiralık</v>
      </c>
      <c r="B146" s="123">
        <v>46236</v>
      </c>
      <c r="C146" s="122" t="str">
        <v>Konya</v>
      </c>
      <c r="D146" s="124" t="str">
        <v>PANEK ZİRAAT ALETLERİ DAYANIKLI TÜKETİM MALZEMELERİ</v>
      </c>
      <c r="E146" s="124" t="str">
        <v>KONYA → ANKARA</v>
      </c>
      <c r="F146" s="122" t="str">
        <v>42SM634</v>
      </c>
      <c r="G146" s="122" t="str">
        <v>Tır Frigorifik</v>
      </c>
      <c r="H146" s="122" t="str">
        <v>S-640738</v>
      </c>
      <c r="I146" s="122" t="str">
        <v>Necmettin ŞEN</v>
      </c>
      <c r="J146" s="125">
        <v>1</v>
      </c>
      <c r="K146" s="126">
        <v>26822.71</v>
      </c>
      <c r="L146" s="126">
        <v>24988.04</v>
      </c>
      <c r="M146" s="126">
        <v>-1834.67</v>
      </c>
      <c r="N146" s="127">
        <v>-6.8399874583888062E-2</v>
      </c>
      <c r="O146" s="127">
        <v>7.1733470053116793E-4</v>
      </c>
    </row>
    <row r="147" spans="1:15" ht="48" hidden="1">
      <c r="A147" s="122" t="str">
        <v>Kiralık</v>
      </c>
      <c r="B147" s="123">
        <v>46236</v>
      </c>
      <c r="C147" s="122" t="str">
        <v>Konya</v>
      </c>
      <c r="D147" s="124" t="str">
        <v>PANEK ZİRAAT ALETLERİ DAYANIKLI TÜKETİM MALZEMELERİ</v>
      </c>
      <c r="E147" s="124" t="str">
        <v>KONYA → ANKARA</v>
      </c>
      <c r="F147" s="122" t="str">
        <v>42AFV141</v>
      </c>
      <c r="G147" s="122" t="str">
        <v>Tır Frigorifik</v>
      </c>
      <c r="H147" s="122" t="str">
        <v>S-640742</v>
      </c>
      <c r="I147" s="122" t="str">
        <v>Necmettin ŞEN</v>
      </c>
      <c r="J147" s="125">
        <v>1</v>
      </c>
      <c r="K147" s="126">
        <v>42027.78</v>
      </c>
      <c r="L147" s="126">
        <v>29728.3</v>
      </c>
      <c r="M147" s="126">
        <v>-12299.48</v>
      </c>
      <c r="N147" s="127">
        <v>-0.29265119404355883</v>
      </c>
      <c r="O147" s="127">
        <v>4.8089540911930156E-3</v>
      </c>
    </row>
    <row r="148" spans="1:15" ht="48" hidden="1">
      <c r="A148" s="122" t="str">
        <v>Kiralık</v>
      </c>
      <c r="B148" s="123">
        <v>46236</v>
      </c>
      <c r="C148" s="122" t="str">
        <v>Konya</v>
      </c>
      <c r="D148" s="124" t="str">
        <v>PANEK ZİRAAT ALETLERİ DAYANIKLI TÜKETİM MALZEMELERİ</v>
      </c>
      <c r="E148" s="124" t="str">
        <v>KONYA → NEVŞEHİR</v>
      </c>
      <c r="F148" s="122" t="str">
        <v>31EG501</v>
      </c>
      <c r="G148" s="122" t="str">
        <v>Tır Frigorifik</v>
      </c>
      <c r="H148" s="122" t="str">
        <v>S-640743</v>
      </c>
      <c r="I148" s="122" t="str">
        <v>Necmettin ŞEN</v>
      </c>
      <c r="J148" s="125">
        <v>1</v>
      </c>
      <c r="K148" s="126">
        <v>33955.47</v>
      </c>
      <c r="L148" s="126">
        <v>28049.56</v>
      </c>
      <c r="M148" s="126">
        <v>-5905.91</v>
      </c>
      <c r="N148" s="127">
        <v>-0.17393103379219901</v>
      </c>
      <c r="O148" s="127">
        <v>2.3091423423362402E-3</v>
      </c>
    </row>
    <row r="149" spans="1:15" ht="48" hidden="1">
      <c r="A149" s="122" t="str">
        <v>Kiralık</v>
      </c>
      <c r="B149" s="123">
        <v>46236</v>
      </c>
      <c r="C149" s="122" t="str">
        <v>Konya</v>
      </c>
      <c r="D149" s="124" t="str">
        <v>PANEK ZİRAAT ALETLERİ DAYANIKLI TÜKETİM MALZEMELERİ</v>
      </c>
      <c r="E149" s="124" t="str">
        <v>KONYA → KAYSERİ</v>
      </c>
      <c r="F149" s="122" t="str">
        <v>33CTC40</v>
      </c>
      <c r="G149" s="122" t="str">
        <v>Tır Frigorifik</v>
      </c>
      <c r="H149" s="122" t="str">
        <v>S-640744</v>
      </c>
      <c r="I149" s="122" t="str">
        <v>Necmettin ŞEN</v>
      </c>
      <c r="J149" s="125">
        <v>1</v>
      </c>
      <c r="K149" s="126">
        <v>26219.29</v>
      </c>
      <c r="L149" s="126">
        <v>25435.9</v>
      </c>
      <c r="M149" s="126">
        <v>-783.39</v>
      </c>
      <c r="N149" s="127">
        <v>-2.987838343448659E-2</v>
      </c>
      <c r="O149" s="127">
        <v>3.0629640810015513E-4</v>
      </c>
    </row>
    <row r="150" spans="1:15" ht="48" hidden="1">
      <c r="A150" s="122" t="str">
        <v>Kiralık</v>
      </c>
      <c r="B150" s="123">
        <v>46236</v>
      </c>
      <c r="C150" s="122" t="str">
        <v>Konya</v>
      </c>
      <c r="D150" s="124" t="str">
        <v>PANEK ZİRAAT ALETLERİ DAYANIKLI TÜKETİM MALZEMELERİ</v>
      </c>
      <c r="E150" s="124" t="str">
        <v>KONYA → MERSİN</v>
      </c>
      <c r="F150" s="122" t="str">
        <v>42AOS764</v>
      </c>
      <c r="G150" s="122" t="str">
        <v>Tır Frigorifik</v>
      </c>
      <c r="H150" s="122" t="str">
        <v>S-640747</v>
      </c>
      <c r="I150" s="122" t="str">
        <v>Necmettin ŞEN</v>
      </c>
      <c r="J150" s="125">
        <v>1</v>
      </c>
      <c r="K150" s="126">
        <v>45098.22</v>
      </c>
      <c r="L150" s="126">
        <v>38684.519999999997</v>
      </c>
      <c r="M150" s="126">
        <v>-6413.7</v>
      </c>
      <c r="N150" s="127">
        <v>-0.14221625598526949</v>
      </c>
      <c r="O150" s="127">
        <v>2.5076823454881544E-3</v>
      </c>
    </row>
    <row r="151" spans="1:15" ht="48" hidden="1">
      <c r="A151" s="122" t="str">
        <v>Kiralık</v>
      </c>
      <c r="B151" s="123">
        <v>46236</v>
      </c>
      <c r="C151" s="122" t="str">
        <v>Konya</v>
      </c>
      <c r="D151" s="124" t="str">
        <v>PANEK ZİRAAT ALETLERİ DAYANIKLI TÜKETİM MALZEMELERİ</v>
      </c>
      <c r="E151" s="124" t="str">
        <v>KONYA → ADANA</v>
      </c>
      <c r="F151" s="122" t="str">
        <v>33AJJ63</v>
      </c>
      <c r="G151" s="122" t="str">
        <v>Tır Frigorifik</v>
      </c>
      <c r="H151" s="122" t="str">
        <v>S-640748</v>
      </c>
      <c r="I151" s="122" t="str">
        <v>Necmettin ŞEN</v>
      </c>
      <c r="J151" s="125">
        <v>1</v>
      </c>
      <c r="K151" s="126">
        <v>25331.68</v>
      </c>
      <c r="L151" s="126">
        <v>24062.04</v>
      </c>
      <c r="M151" s="126">
        <v>-1269.6400000000001</v>
      </c>
      <c r="N151" s="127">
        <v>-5.0120639452258996E-2</v>
      </c>
      <c r="O151" s="127">
        <v>4.9641452096692708E-4</v>
      </c>
    </row>
    <row r="152" spans="1:15" ht="48" hidden="1">
      <c r="A152" s="122" t="str">
        <v>Kiralık</v>
      </c>
      <c r="B152" s="123">
        <v>46236</v>
      </c>
      <c r="C152" s="122" t="str">
        <v>Konya</v>
      </c>
      <c r="D152" s="124" t="str">
        <v>PANEK ZİRAAT ALETLERİ DAYANIKLI TÜKETİM MALZEMELERİ</v>
      </c>
      <c r="E152" s="124" t="str">
        <v>KONYA → KAHRAMANMARAŞ</v>
      </c>
      <c r="F152" s="122" t="str">
        <v>33BJA87</v>
      </c>
      <c r="G152" s="122" t="str">
        <v>Tır Frigorifik</v>
      </c>
      <c r="H152" s="122" t="str">
        <v>S-640749</v>
      </c>
      <c r="I152" s="122" t="str">
        <v>Necmettin ŞEN</v>
      </c>
      <c r="J152" s="125">
        <v>1</v>
      </c>
      <c r="K152" s="126">
        <v>57523.86</v>
      </c>
      <c r="L152" s="126">
        <v>35467.919999999998</v>
      </c>
      <c r="M152" s="126">
        <v>-22055.94</v>
      </c>
      <c r="N152" s="127">
        <v>-0.38342246156638304</v>
      </c>
      <c r="O152" s="127">
        <v>8.6236168438102809E-3</v>
      </c>
    </row>
    <row r="153" spans="1:15" ht="48" hidden="1">
      <c r="A153" s="122" t="str">
        <v>Kiralık</v>
      </c>
      <c r="B153" s="123">
        <v>46236</v>
      </c>
      <c r="C153" s="122" t="str">
        <v>Konya</v>
      </c>
      <c r="D153" s="124" t="str">
        <v>PANEK ZİRAAT ALETLERİ DAYANIKLI TÜKETİM MALZEMELERİ</v>
      </c>
      <c r="E153" s="124" t="str">
        <v>KONYA → KAHRAMANMARAŞ</v>
      </c>
      <c r="F153" s="122" t="str">
        <v>33APB876</v>
      </c>
      <c r="G153" s="122" t="str">
        <v>Tır Frigorifik</v>
      </c>
      <c r="H153" s="122" t="str">
        <v>S-640750</v>
      </c>
      <c r="I153" s="122" t="str">
        <v>Necmettin ŞEN</v>
      </c>
      <c r="J153" s="125">
        <v>1</v>
      </c>
      <c r="K153" s="126">
        <v>36643.85</v>
      </c>
      <c r="L153" s="126">
        <v>33191.4</v>
      </c>
      <c r="M153" s="126">
        <v>-3452.45</v>
      </c>
      <c r="N153" s="127">
        <v>-9.4216355541243621E-2</v>
      </c>
      <c r="O153" s="127">
        <v>1.3498679254845998E-3</v>
      </c>
    </row>
    <row r="154" spans="1:15" ht="48" hidden="1">
      <c r="A154" s="122" t="str">
        <v>Kiralık</v>
      </c>
      <c r="B154" s="123">
        <v>46236</v>
      </c>
      <c r="C154" s="122" t="str">
        <v>Konya</v>
      </c>
      <c r="D154" s="124" t="str">
        <v>PANEK ZİRAAT ALETLERİ DAYANIKLI TÜKETİM MALZEMELERİ</v>
      </c>
      <c r="E154" s="124" t="str">
        <v>KONYA → MERSİN</v>
      </c>
      <c r="F154" s="122" t="str">
        <v>33CSA30</v>
      </c>
      <c r="G154" s="122" t="str">
        <v>Tır Frigorifik</v>
      </c>
      <c r="H154" s="122" t="str">
        <v>S-640753</v>
      </c>
      <c r="I154" s="122" t="str">
        <v>Necmettin ŞEN</v>
      </c>
      <c r="J154" s="125">
        <v>1</v>
      </c>
      <c r="K154" s="126">
        <v>34421.71</v>
      </c>
      <c r="L154" s="126">
        <v>21377.8</v>
      </c>
      <c r="M154" s="126">
        <v>-13043.91</v>
      </c>
      <c r="N154" s="127">
        <v>-0.37894427673697789</v>
      </c>
      <c r="O154" s="127">
        <v>5.1000175909594134E-3</v>
      </c>
    </row>
    <row r="155" spans="1:15" ht="48" hidden="1">
      <c r="A155" s="122" t="str">
        <v>Kiralık</v>
      </c>
      <c r="B155" s="123">
        <v>46238</v>
      </c>
      <c r="C155" s="122" t="str">
        <v>Konya</v>
      </c>
      <c r="D155" s="124" t="str">
        <v>PANEK ZİRAAT ALETLERİ DAYANIKLI TÜKETİM MALZEMELERİ</v>
      </c>
      <c r="E155" s="124" t="str">
        <v>KONYA → NEVŞEHİR</v>
      </c>
      <c r="F155" s="122" t="str">
        <v>33AHP128</v>
      </c>
      <c r="G155" s="122" t="str">
        <v>Tır Frigorifik</v>
      </c>
      <c r="H155" s="122" t="str">
        <v>S-641052</v>
      </c>
      <c r="I155" s="122" t="str">
        <v>Necmettin ŞEN</v>
      </c>
      <c r="J155" s="125">
        <v>1</v>
      </c>
      <c r="K155" s="126">
        <v>32804.85</v>
      </c>
      <c r="L155" s="126">
        <v>21595.48</v>
      </c>
      <c r="M155" s="126">
        <v>-11209.37</v>
      </c>
      <c r="N155" s="127">
        <v>-0.34169855981661251</v>
      </c>
      <c r="O155" s="127">
        <v>4.3827337189211455E-3</v>
      </c>
    </row>
    <row r="156" spans="1:15" ht="48" hidden="1">
      <c r="A156" s="122" t="str">
        <v>Kiralık</v>
      </c>
      <c r="B156" s="123">
        <v>46238</v>
      </c>
      <c r="C156" s="122" t="str">
        <v>Konya</v>
      </c>
      <c r="D156" s="124" t="str">
        <v>PANEK ZİRAAT ALETLERİ DAYANIKLI TÜKETİM MALZEMELERİ</v>
      </c>
      <c r="E156" s="124" t="str">
        <v>KONYA → ISPARTA</v>
      </c>
      <c r="F156" s="122" t="str">
        <v>42APJ745</v>
      </c>
      <c r="G156" s="122" t="str">
        <v>Tır Frigorifik</v>
      </c>
      <c r="H156" s="122" t="str">
        <v>S-641053</v>
      </c>
      <c r="I156" s="122" t="str">
        <v>Necmettin ŞEN</v>
      </c>
      <c r="J156" s="125">
        <v>1</v>
      </c>
      <c r="K156" s="126">
        <v>24606.15</v>
      </c>
      <c r="L156" s="126">
        <v>17929.560000000001</v>
      </c>
      <c r="M156" s="126">
        <v>-6676.59</v>
      </c>
      <c r="N156" s="127">
        <v>-0.27133826299522679</v>
      </c>
      <c r="O156" s="127">
        <v>2.610469287784392E-3</v>
      </c>
    </row>
    <row r="157" spans="1:15" ht="48" hidden="1">
      <c r="A157" s="122" t="str">
        <v>Kiralık</v>
      </c>
      <c r="B157" s="123">
        <v>46238</v>
      </c>
      <c r="C157" s="122" t="str">
        <v>Konya</v>
      </c>
      <c r="D157" s="124" t="str">
        <v>PANEK ZİRAAT ALETLERİ DAYANIKLI TÜKETİM MALZEMELERİ</v>
      </c>
      <c r="E157" s="124" t="str">
        <v>KONYA → YOZGAT</v>
      </c>
      <c r="F157" s="122" t="str">
        <v>42AFV141</v>
      </c>
      <c r="G157" s="122" t="str">
        <v>Tır Frigorifik</v>
      </c>
      <c r="H157" s="122" t="str">
        <v>S-641055</v>
      </c>
      <c r="I157" s="122" t="str">
        <v>Necmettin ŞEN</v>
      </c>
      <c r="J157" s="125">
        <v>1</v>
      </c>
      <c r="K157" s="126">
        <v>34317.26</v>
      </c>
      <c r="L157" s="126">
        <v>29829.88</v>
      </c>
      <c r="M157" s="126">
        <v>-4487.38</v>
      </c>
      <c r="N157" s="127">
        <v>-0.13076160509318052</v>
      </c>
      <c r="O157" s="127">
        <v>1.7545135574624062E-3</v>
      </c>
    </row>
    <row r="158" spans="1:15" ht="48" hidden="1">
      <c r="A158" s="122" t="str">
        <v>Kiralık</v>
      </c>
      <c r="B158" s="123">
        <v>46238</v>
      </c>
      <c r="C158" s="122" t="str">
        <v>Konya</v>
      </c>
      <c r="D158" s="124" t="str">
        <v>PANEK ZİRAAT ALETLERİ DAYANIKLI TÜKETİM MALZEMELERİ</v>
      </c>
      <c r="E158" s="124" t="str">
        <v>KONYA → KAHRAMANMARAŞ</v>
      </c>
      <c r="F158" s="122" t="str">
        <v>42E4309</v>
      </c>
      <c r="G158" s="122" t="str">
        <v>Tır Frigorifik</v>
      </c>
      <c r="H158" s="122" t="str">
        <v>S-641058</v>
      </c>
      <c r="I158" s="122" t="str">
        <v>Necmettin ŞEN</v>
      </c>
      <c r="J158" s="125">
        <v>1</v>
      </c>
      <c r="K158" s="126">
        <v>43255.15</v>
      </c>
      <c r="L158" s="126">
        <v>36327</v>
      </c>
      <c r="M158" s="126">
        <v>-6928.15</v>
      </c>
      <c r="N158" s="127">
        <v>-0.16016936711582319</v>
      </c>
      <c r="O158" s="127">
        <v>2.7088263314301816E-3</v>
      </c>
    </row>
    <row r="159" spans="1:15" ht="48" hidden="1">
      <c r="A159" s="122" t="str">
        <v>Kiralık</v>
      </c>
      <c r="B159" s="123">
        <v>46238</v>
      </c>
      <c r="C159" s="122" t="str">
        <v>Konya</v>
      </c>
      <c r="D159" s="124" t="str">
        <v>PANEK ZİRAAT ALETLERİ DAYANIKLI TÜKETİM MALZEMELERİ</v>
      </c>
      <c r="E159" s="124" t="str">
        <v>KONYA → HATAY</v>
      </c>
      <c r="F159" s="122" t="str">
        <v>42FAN86</v>
      </c>
      <c r="G159" s="122" t="str">
        <v>Tır Frigorifik</v>
      </c>
      <c r="H159" s="122" t="str">
        <v>S-641060</v>
      </c>
      <c r="I159" s="122" t="str">
        <v>Necmettin ŞEN</v>
      </c>
      <c r="J159" s="125">
        <v>1</v>
      </c>
      <c r="K159" s="126">
        <v>42291.47</v>
      </c>
      <c r="L159" s="126">
        <v>36784.74</v>
      </c>
      <c r="M159" s="126">
        <v>-5506.73</v>
      </c>
      <c r="N159" s="127">
        <v>-0.13020899959258922</v>
      </c>
      <c r="O159" s="127">
        <v>2.1530675900603368E-3</v>
      </c>
    </row>
    <row r="160" spans="1:15" ht="48" hidden="1">
      <c r="A160" s="122" t="str">
        <v>Kiralık</v>
      </c>
      <c r="B160" s="123">
        <v>46238</v>
      </c>
      <c r="C160" s="122" t="str">
        <v>Konya</v>
      </c>
      <c r="D160" s="124" t="str">
        <v>PANEK ZİRAAT ALETLERİ DAYANIKLI TÜKETİM MALZEMELERİ</v>
      </c>
      <c r="E160" s="124" t="str">
        <v>KONYA → MERSİN</v>
      </c>
      <c r="F160" s="122" t="str">
        <v>42AVD334</v>
      </c>
      <c r="G160" s="122" t="str">
        <v>Tır Frigorifik</v>
      </c>
      <c r="H160" s="122" t="str">
        <v>S-641061</v>
      </c>
      <c r="I160" s="122" t="str">
        <v>Necmettin ŞEN</v>
      </c>
      <c r="J160" s="125">
        <v>1</v>
      </c>
      <c r="K160" s="126">
        <v>28006.79</v>
      </c>
      <c r="L160" s="126">
        <v>25817.200000000001</v>
      </c>
      <c r="M160" s="126">
        <v>-2189.59</v>
      </c>
      <c r="N160" s="127">
        <v>-7.8180684041262855E-2</v>
      </c>
      <c r="O160" s="127">
        <v>8.5610430591661723E-4</v>
      </c>
    </row>
    <row r="161" spans="1:15" ht="48" hidden="1">
      <c r="A161" s="122" t="str">
        <v>Kiralık</v>
      </c>
      <c r="B161" s="123">
        <v>46239</v>
      </c>
      <c r="C161" s="122" t="str">
        <v>Konya</v>
      </c>
      <c r="D161" s="124" t="str">
        <v>PANEK ZİRAAT ALETLERİ DAYANIKLI TÜKETİM MALZEMELERİ</v>
      </c>
      <c r="E161" s="124" t="str">
        <v>KONYA → ANTALYA</v>
      </c>
      <c r="F161" s="122" t="str">
        <v>42APJ745</v>
      </c>
      <c r="G161" s="122" t="str">
        <v>Tır Frigorifik</v>
      </c>
      <c r="H161" s="122" t="str">
        <v>S-641141</v>
      </c>
      <c r="I161" s="122" t="str">
        <v>Necmettin ŞEN</v>
      </c>
      <c r="J161" s="125">
        <v>1</v>
      </c>
      <c r="K161" s="126">
        <v>24534.09</v>
      </c>
      <c r="L161" s="126">
        <v>17920.080000000002</v>
      </c>
      <c r="M161" s="126">
        <v>-6614.01</v>
      </c>
      <c r="N161" s="127">
        <v>-0.26958448428288967</v>
      </c>
      <c r="O161" s="127">
        <v>2.5860012332790915E-3</v>
      </c>
    </row>
    <row r="162" spans="1:15" ht="48" hidden="1">
      <c r="A162" s="122" t="str">
        <v>Kiralık</v>
      </c>
      <c r="B162" s="123">
        <v>46239</v>
      </c>
      <c r="C162" s="122" t="str">
        <v>Konya</v>
      </c>
      <c r="D162" s="124" t="str">
        <v>PANEK ZİRAAT ALETLERİ DAYANIKLI TÜKETİM MALZEMELERİ</v>
      </c>
      <c r="E162" s="124" t="str">
        <v>KONYA → ANTALYA</v>
      </c>
      <c r="F162" s="122" t="str">
        <v>47AAG542</v>
      </c>
      <c r="G162" s="122" t="str">
        <v>Tır Frigorifik</v>
      </c>
      <c r="H162" s="122" t="str">
        <v>S-641147</v>
      </c>
      <c r="I162" s="122" t="str">
        <v>Necmettin ŞEN</v>
      </c>
      <c r="J162" s="125">
        <v>1</v>
      </c>
      <c r="K162" s="126">
        <v>37662.050000000003</v>
      </c>
      <c r="L162" s="126">
        <v>29989.439999999999</v>
      </c>
      <c r="M162" s="126">
        <v>-7672.61</v>
      </c>
      <c r="N162" s="127">
        <v>-0.20372258015694841</v>
      </c>
      <c r="O162" s="127">
        <v>2.9999015608487872E-3</v>
      </c>
    </row>
    <row r="163" spans="1:15" ht="48" hidden="1">
      <c r="A163" s="122" t="str">
        <v>Kiralık</v>
      </c>
      <c r="B163" s="123">
        <v>46240</v>
      </c>
      <c r="C163" s="122" t="str">
        <v>Konya</v>
      </c>
      <c r="D163" s="124" t="str">
        <v>PANEK ZİRAAT ALETLERİ DAYANIKLI TÜKETİM MALZEMELERİ</v>
      </c>
      <c r="E163" s="124" t="str">
        <v>KONYA → HATAY</v>
      </c>
      <c r="F163" s="122" t="str">
        <v>42AFV141</v>
      </c>
      <c r="G163" s="122" t="str">
        <v>Tır Frigorifik</v>
      </c>
      <c r="H163" s="122" t="str">
        <v>S-641210</v>
      </c>
      <c r="I163" s="122" t="str">
        <v>Necmettin ŞEN</v>
      </c>
      <c r="J163" s="125">
        <v>1</v>
      </c>
      <c r="K163" s="126">
        <v>39566.21</v>
      </c>
      <c r="L163" s="126">
        <v>32800.199999999997</v>
      </c>
      <c r="M163" s="126">
        <v>-6766.01</v>
      </c>
      <c r="N163" s="127">
        <v>-0.17100475380381391</v>
      </c>
      <c r="O163" s="127">
        <v>2.645431471131532E-3</v>
      </c>
    </row>
    <row r="164" spans="1:15" ht="48" hidden="1">
      <c r="A164" s="122" t="str">
        <v>Kiralık</v>
      </c>
      <c r="B164" s="123">
        <v>46240</v>
      </c>
      <c r="C164" s="122" t="str">
        <v>Konya</v>
      </c>
      <c r="D164" s="124" t="str">
        <v>PANEK ZİRAAT ALETLERİ DAYANIKLI TÜKETİM MALZEMELERİ</v>
      </c>
      <c r="E164" s="124" t="str">
        <v>KONYA → KAYSERİ</v>
      </c>
      <c r="F164" s="122" t="str">
        <v>33BJA87</v>
      </c>
      <c r="G164" s="122" t="str">
        <v>Tır Frigorifik</v>
      </c>
      <c r="H164" s="122" t="str">
        <v>S-641219</v>
      </c>
      <c r="I164" s="122" t="str">
        <v>Necmettin ŞEN</v>
      </c>
      <c r="J164" s="125">
        <v>1</v>
      </c>
      <c r="K164" s="126">
        <v>36992.269999999997</v>
      </c>
      <c r="L164" s="126">
        <v>25369.58</v>
      </c>
      <c r="M164" s="126">
        <v>-11622.69</v>
      </c>
      <c r="N164" s="127">
        <v>-0.31419239749277356</v>
      </c>
      <c r="O164" s="127">
        <v>4.5443370472709535E-3</v>
      </c>
    </row>
    <row r="165" spans="1:15" ht="48" hidden="1">
      <c r="A165" s="122" t="str">
        <v>Kiralık</v>
      </c>
      <c r="B165" s="123">
        <v>46240</v>
      </c>
      <c r="C165" s="122" t="str">
        <v>Konya</v>
      </c>
      <c r="D165" s="124" t="str">
        <v>PANEK ZİRAAT ALETLERİ DAYANIKLI TÜKETİM MALZEMELERİ</v>
      </c>
      <c r="E165" s="124" t="str">
        <v>KONYA → ANTALYA</v>
      </c>
      <c r="F165" s="122" t="str">
        <v>42SM634</v>
      </c>
      <c r="G165" s="122" t="str">
        <v>Tır Frigorifik</v>
      </c>
      <c r="H165" s="122" t="str">
        <v>S-641221</v>
      </c>
      <c r="I165" s="122" t="str">
        <v>Necmettin ŞEN</v>
      </c>
      <c r="J165" s="125">
        <v>1</v>
      </c>
      <c r="K165" s="126">
        <v>19939.349999999999</v>
      </c>
      <c r="L165" s="126">
        <v>13695.5</v>
      </c>
      <c r="M165" s="126">
        <v>-6243.85</v>
      </c>
      <c r="N165" s="127">
        <v>-0.3131421034286474</v>
      </c>
      <c r="O165" s="127">
        <v>2.4412729645721209E-3</v>
      </c>
    </row>
    <row r="166" spans="1:15" ht="48" hidden="1">
      <c r="A166" s="122" t="str">
        <v>Kiralık</v>
      </c>
      <c r="B166" s="123">
        <v>46241</v>
      </c>
      <c r="C166" s="122" t="str">
        <v>Konya</v>
      </c>
      <c r="D166" s="124" t="str">
        <v>PANEK ZİRAAT ALETLERİ DAYANIKLI TÜKETİM MALZEMELERİ</v>
      </c>
      <c r="E166" s="124" t="str">
        <v>ANKARA → KONYA</v>
      </c>
      <c r="F166" s="122" t="str">
        <v>06FTL122</v>
      </c>
      <c r="G166" s="122" t="str">
        <v>Tır Frigorifik</v>
      </c>
      <c r="H166" s="122" t="str">
        <v>S-641275</v>
      </c>
      <c r="I166" s="122" t="str">
        <v>Necmettin ŞEN</v>
      </c>
      <c r="J166" s="125">
        <v>1</v>
      </c>
      <c r="K166" s="126">
        <v>13841.16</v>
      </c>
      <c r="L166" s="126">
        <v>13025.38</v>
      </c>
      <c r="M166" s="126">
        <v>-815.78</v>
      </c>
      <c r="N166" s="127">
        <v>-5.8938701669513247E-2</v>
      </c>
      <c r="O166" s="127">
        <v>3.1896052260042194E-4</v>
      </c>
    </row>
    <row r="167" spans="1:15" ht="48" hidden="1">
      <c r="A167" s="122" t="str">
        <v>Kiralık</v>
      </c>
      <c r="B167" s="123">
        <v>46241</v>
      </c>
      <c r="C167" s="122" t="str">
        <v>Konya</v>
      </c>
      <c r="D167" s="124" t="str">
        <v>PANEK ZİRAAT ALETLERİ DAYANIKLI TÜKETİM MALZEMELERİ</v>
      </c>
      <c r="E167" s="124" t="str">
        <v>MERSİN → KONYA</v>
      </c>
      <c r="F167" s="122" t="str">
        <v>33CTT18</v>
      </c>
      <c r="G167" s="122" t="str">
        <v>Tır Frigorifik</v>
      </c>
      <c r="H167" s="122" t="str">
        <v>S-641277</v>
      </c>
      <c r="I167" s="122" t="str">
        <v>Necmettin ŞEN</v>
      </c>
      <c r="J167" s="125">
        <v>1</v>
      </c>
      <c r="K167" s="126">
        <v>14977.6</v>
      </c>
      <c r="L167" s="126">
        <v>11204.42</v>
      </c>
      <c r="M167" s="126">
        <v>-3773.18</v>
      </c>
      <c r="N167" s="127">
        <v>-0.25192153616066659</v>
      </c>
      <c r="O167" s="127">
        <v>1.4752696372373191E-3</v>
      </c>
    </row>
    <row r="168" spans="1:15" ht="48" hidden="1">
      <c r="A168" s="122" t="str">
        <v>Kiralık</v>
      </c>
      <c r="B168" s="123">
        <v>46242</v>
      </c>
      <c r="C168" s="122" t="str">
        <v>Konya</v>
      </c>
      <c r="D168" s="124" t="str">
        <v>PANEK ZİRAAT ALETLERİ DAYANIKLI TÜKETİM MALZEMELERİ</v>
      </c>
      <c r="E168" s="124" t="str">
        <v>ANTALYA → KONYA</v>
      </c>
      <c r="F168" s="122" t="str">
        <v>33AHL784</v>
      </c>
      <c r="G168" s="122" t="str">
        <v>Tır Frigorifik</v>
      </c>
      <c r="H168" s="122" t="str">
        <v>S-641320</v>
      </c>
      <c r="I168" s="122" t="str">
        <v>Necmettin ŞEN</v>
      </c>
      <c r="J168" s="125">
        <v>1</v>
      </c>
      <c r="K168" s="126">
        <v>14334.03</v>
      </c>
      <c r="L168" s="126">
        <v>11018.3</v>
      </c>
      <c r="M168" s="126">
        <v>-3315.73</v>
      </c>
      <c r="N168" s="127">
        <v>-0.23131875683251674</v>
      </c>
      <c r="O168" s="127">
        <v>1.2964119904899571E-3</v>
      </c>
    </row>
    <row r="169" spans="1:15" ht="48" hidden="1">
      <c r="A169" s="122" t="str">
        <v>Kiralık</v>
      </c>
      <c r="B169" s="123">
        <v>46242</v>
      </c>
      <c r="C169" s="122" t="str">
        <v>Konya</v>
      </c>
      <c r="D169" s="124" t="str">
        <v>PANEK ZİRAAT ALETLERİ DAYANIKLI TÜKETİM MALZEMELERİ</v>
      </c>
      <c r="E169" s="124" t="str">
        <v>DİYARBAKIR → KONYA</v>
      </c>
      <c r="F169" s="122" t="str">
        <v>33CRB01</v>
      </c>
      <c r="G169" s="122" t="str">
        <v>Tır Frigorifik</v>
      </c>
      <c r="H169" s="122" t="str">
        <v>S-641321</v>
      </c>
      <c r="I169" s="122" t="str">
        <v>Necmettin ŞEN</v>
      </c>
      <c r="J169" s="125">
        <v>1</v>
      </c>
      <c r="K169" s="126">
        <v>34751.53</v>
      </c>
      <c r="L169" s="126">
        <v>31887.200000000001</v>
      </c>
      <c r="M169" s="126">
        <v>-2864.33</v>
      </c>
      <c r="N169" s="127">
        <v>-8.2423133600160917E-2</v>
      </c>
      <c r="O169" s="127">
        <v>1.1199198236044848E-3</v>
      </c>
    </row>
    <row r="170" spans="1:15" ht="48" hidden="1">
      <c r="A170" s="122" t="str">
        <v>Kiralık</v>
      </c>
      <c r="B170" s="123">
        <v>46243</v>
      </c>
      <c r="C170" s="122" t="str">
        <v>Konya</v>
      </c>
      <c r="D170" s="124" t="str">
        <v>PANEK ZİRAAT ALETLERİ DAYANIKLI TÜKETİM MALZEMELERİ</v>
      </c>
      <c r="E170" s="124" t="str">
        <v>KONYA → ANTALYA</v>
      </c>
      <c r="F170" s="122" t="str">
        <v>42AFV141</v>
      </c>
      <c r="G170" s="122" t="str">
        <v>Tır Frigorifik</v>
      </c>
      <c r="H170" s="122" t="str">
        <v>S-641324</v>
      </c>
      <c r="I170" s="122" t="str">
        <v>Muhammed GÖKMEN</v>
      </c>
      <c r="J170" s="125">
        <v>1</v>
      </c>
      <c r="K170" s="126">
        <v>23819.360000000001</v>
      </c>
      <c r="L170" s="126">
        <v>18779.16</v>
      </c>
      <c r="M170" s="126">
        <v>-5040.2</v>
      </c>
      <c r="N170" s="127">
        <v>-0.21160098340173705</v>
      </c>
      <c r="O170" s="127">
        <v>1.9706597685781053E-3</v>
      </c>
    </row>
    <row r="171" spans="1:15" ht="48" hidden="1">
      <c r="A171" s="122" t="str">
        <v>Kiralık</v>
      </c>
      <c r="B171" s="123">
        <v>46243</v>
      </c>
      <c r="C171" s="122" t="str">
        <v>Konya</v>
      </c>
      <c r="D171" s="124" t="str">
        <v>PANEK ZİRAAT ALETLERİ DAYANIKLI TÜKETİM MALZEMELERİ</v>
      </c>
      <c r="E171" s="124" t="str">
        <v>KONYA → BURDUR</v>
      </c>
      <c r="F171" s="122" t="str">
        <v>42FAN86</v>
      </c>
      <c r="G171" s="122" t="str">
        <v>Tır Frigorifik</v>
      </c>
      <c r="H171" s="122" t="str">
        <v>S-641325</v>
      </c>
      <c r="I171" s="122" t="str">
        <v>Muhammed GÖKMEN</v>
      </c>
      <c r="J171" s="125">
        <v>1</v>
      </c>
      <c r="K171" s="126">
        <v>23499.79</v>
      </c>
      <c r="L171" s="126">
        <v>18850.68</v>
      </c>
      <c r="M171" s="126">
        <v>-4649.1099999999997</v>
      </c>
      <c r="N171" s="127">
        <v>-0.19783623598338537</v>
      </c>
      <c r="O171" s="127">
        <v>1.8177481125142168E-3</v>
      </c>
    </row>
    <row r="172" spans="1:15" ht="48" hidden="1">
      <c r="A172" s="122" t="str">
        <v>Kiralık</v>
      </c>
      <c r="B172" s="123">
        <v>46243</v>
      </c>
      <c r="C172" s="122" t="str">
        <v>Konya</v>
      </c>
      <c r="D172" s="124" t="str">
        <v>PANEK ZİRAAT ALETLERİ DAYANIKLI TÜKETİM MALZEMELERİ</v>
      </c>
      <c r="E172" s="124" t="str">
        <v>KONYA → ANKARA</v>
      </c>
      <c r="F172" s="122" t="str">
        <v>42SM634</v>
      </c>
      <c r="G172" s="122" t="str">
        <v>Tır Frigorifik</v>
      </c>
      <c r="H172" s="122" t="str">
        <v>S-641328</v>
      </c>
      <c r="I172" s="122" t="str">
        <v>Muhammed GÖKMEN</v>
      </c>
      <c r="J172" s="125">
        <v>1</v>
      </c>
      <c r="K172" s="126">
        <v>25775.24</v>
      </c>
      <c r="L172" s="126">
        <v>24401.02</v>
      </c>
      <c r="M172" s="126">
        <v>-1374.22</v>
      </c>
      <c r="N172" s="127">
        <v>-5.3315507440473878E-2</v>
      </c>
      <c r="O172" s="127">
        <v>5.3730408856303403E-4</v>
      </c>
    </row>
    <row r="173" spans="1:15" ht="48" hidden="1">
      <c r="A173" s="122" t="str">
        <v>Kiralık</v>
      </c>
      <c r="B173" s="123">
        <v>46243</v>
      </c>
      <c r="C173" s="122" t="str">
        <v>Konya</v>
      </c>
      <c r="D173" s="124" t="str">
        <v>PANEK ZİRAAT ALETLERİ DAYANIKLI TÜKETİM MALZEMELERİ</v>
      </c>
      <c r="E173" s="124" t="str">
        <v>KONYA → ANKARA</v>
      </c>
      <c r="F173" s="122" t="str">
        <v>42E4309</v>
      </c>
      <c r="G173" s="122" t="str">
        <v>Tır Frigorifik</v>
      </c>
      <c r="H173" s="122" t="str">
        <v>S-641330</v>
      </c>
      <c r="I173" s="122" t="str">
        <v>Muhammed GÖKMEN</v>
      </c>
      <c r="J173" s="125">
        <v>1</v>
      </c>
      <c r="K173" s="126">
        <v>23363.56</v>
      </c>
      <c r="L173" s="126">
        <v>23278.92</v>
      </c>
      <c r="M173" s="126">
        <v>-84.64</v>
      </c>
      <c r="N173" s="127">
        <v>-3.6227355762563579E-3</v>
      </c>
      <c r="O173" s="127">
        <v>3.3093258762043344E-5</v>
      </c>
    </row>
    <row r="174" spans="1:15" ht="48" hidden="1">
      <c r="A174" s="122" t="str">
        <v>Kiralık</v>
      </c>
      <c r="B174" s="123">
        <v>46243</v>
      </c>
      <c r="C174" s="122" t="str">
        <v>Konya</v>
      </c>
      <c r="D174" s="124" t="str">
        <v>PANEK ZİRAAT ALETLERİ DAYANIKLI TÜKETİM MALZEMELERİ</v>
      </c>
      <c r="E174" s="124" t="str">
        <v>KONYA → ANKARA</v>
      </c>
      <c r="F174" s="122" t="str">
        <v>42APJ745</v>
      </c>
      <c r="G174" s="122" t="str">
        <v>Tır Frigorifik</v>
      </c>
      <c r="H174" s="122" t="str">
        <v>S-641332</v>
      </c>
      <c r="I174" s="122" t="str">
        <v>Muhammed GÖKMEN</v>
      </c>
      <c r="J174" s="125">
        <v>1</v>
      </c>
      <c r="K174" s="126">
        <v>25290.65</v>
      </c>
      <c r="L174" s="126">
        <v>21956.9</v>
      </c>
      <c r="M174" s="126">
        <v>-3333.75</v>
      </c>
      <c r="N174" s="127">
        <v>-0.13181748986285444</v>
      </c>
      <c r="O174" s="127">
        <v>1.3034576015827266E-3</v>
      </c>
    </row>
    <row r="175" spans="1:15" ht="48" hidden="1">
      <c r="A175" s="122" t="str">
        <v>Kiralık</v>
      </c>
      <c r="B175" s="123">
        <v>46243</v>
      </c>
      <c r="C175" s="122" t="str">
        <v>Konya</v>
      </c>
      <c r="D175" s="124" t="str">
        <v>PANEK ZİRAAT ALETLERİ DAYANIKLI TÜKETİM MALZEMELERİ</v>
      </c>
      <c r="E175" s="124" t="str">
        <v>KONYA → ADANA</v>
      </c>
      <c r="F175" s="122" t="str">
        <v>42AOS764</v>
      </c>
      <c r="G175" s="122" t="str">
        <v>Tır Frigorifik</v>
      </c>
      <c r="H175" s="122" t="str">
        <v>S-641334</v>
      </c>
      <c r="I175" s="122" t="str">
        <v>Muhammed GÖKMEN</v>
      </c>
      <c r="J175" s="125">
        <v>1</v>
      </c>
      <c r="K175" s="126">
        <v>32144.03</v>
      </c>
      <c r="L175" s="126">
        <v>24610.92</v>
      </c>
      <c r="M175" s="126">
        <v>-7533.11</v>
      </c>
      <c r="N175" s="127">
        <v>-0.23435487087337836</v>
      </c>
      <c r="O175" s="127">
        <v>2.9453586780828957E-3</v>
      </c>
    </row>
    <row r="176" spans="1:15" ht="48" hidden="1">
      <c r="A176" s="122" t="str">
        <v>Kiralık</v>
      </c>
      <c r="B176" s="123">
        <v>46243</v>
      </c>
      <c r="C176" s="122" t="str">
        <v>Konya</v>
      </c>
      <c r="D176" s="124" t="str">
        <v>PANEK ZİRAAT ALETLERİ DAYANIKLI TÜKETİM MALZEMELERİ</v>
      </c>
      <c r="E176" s="124" t="str">
        <v>KONYA → KAHRAMANMARAŞ</v>
      </c>
      <c r="F176" s="122" t="str">
        <v>33BJA87</v>
      </c>
      <c r="G176" s="122" t="str">
        <v>Tır Frigorifik</v>
      </c>
      <c r="H176" s="122" t="str">
        <v>S-641335</v>
      </c>
      <c r="I176" s="122" t="str">
        <v>Muhammed GÖKMEN</v>
      </c>
      <c r="J176" s="125">
        <v>1</v>
      </c>
      <c r="K176" s="126">
        <v>49382.02</v>
      </c>
      <c r="L176" s="126">
        <v>32943.24</v>
      </c>
      <c r="M176" s="126">
        <v>-16438.78</v>
      </c>
      <c r="N176" s="127">
        <v>-0.33288998708436796</v>
      </c>
      <c r="O176" s="127">
        <v>6.427372403973332E-3</v>
      </c>
    </row>
    <row r="177" spans="1:15" ht="48" hidden="1">
      <c r="A177" s="122" t="str">
        <v>Kiralık</v>
      </c>
      <c r="B177" s="123">
        <v>46243</v>
      </c>
      <c r="C177" s="122" t="str">
        <v>Konya</v>
      </c>
      <c r="D177" s="124" t="str">
        <v>PANEK ZİRAAT ALETLERİ DAYANIKLI TÜKETİM MALZEMELERİ</v>
      </c>
      <c r="E177" s="124" t="str">
        <v>KONYA → ELAZIĞ</v>
      </c>
      <c r="F177" s="122" t="str">
        <v>01ACP719</v>
      </c>
      <c r="G177" s="122" t="str">
        <v>Tır Frigorifik</v>
      </c>
      <c r="H177" s="122" t="str">
        <v>S-641336</v>
      </c>
      <c r="I177" s="122" t="str">
        <v>Muhammed GÖKMEN</v>
      </c>
      <c r="J177" s="125">
        <v>1</v>
      </c>
      <c r="K177" s="126">
        <v>97363.19</v>
      </c>
      <c r="L177" s="126">
        <v>55790.64</v>
      </c>
      <c r="M177" s="126">
        <v>-41572.550000000003</v>
      </c>
      <c r="N177" s="127">
        <v>-0.42698426376539228</v>
      </c>
      <c r="O177" s="127">
        <v>1.6254385096266363E-2</v>
      </c>
    </row>
    <row r="178" spans="1:15" ht="48" hidden="1">
      <c r="A178" s="122" t="str">
        <v>Kiralık</v>
      </c>
      <c r="B178" s="123">
        <v>46243</v>
      </c>
      <c r="C178" s="122" t="str">
        <v>Konya</v>
      </c>
      <c r="D178" s="124" t="str">
        <v>PANEK ZİRAAT ALETLERİ DAYANIKLI TÜKETİM MALZEMELERİ</v>
      </c>
      <c r="E178" s="124" t="str">
        <v>KONYA → AKSARAY</v>
      </c>
      <c r="F178" s="122" t="str">
        <v>33AHL784</v>
      </c>
      <c r="G178" s="122" t="str">
        <v>Tır Frigorifik</v>
      </c>
      <c r="H178" s="122" t="str">
        <v>S-641341</v>
      </c>
      <c r="I178" s="122" t="str">
        <v>Muhammed GÖKMEN</v>
      </c>
      <c r="J178" s="125">
        <v>1</v>
      </c>
      <c r="K178" s="126">
        <v>17489.310000000001</v>
      </c>
      <c r="L178" s="126">
        <v>16864.82</v>
      </c>
      <c r="M178" s="126">
        <v>-624.49</v>
      </c>
      <c r="N178" s="127">
        <v>-3.5706954705474372E-2</v>
      </c>
      <c r="O178" s="127">
        <v>2.4416835023993911E-4</v>
      </c>
    </row>
    <row r="179" spans="1:15" ht="48" hidden="1">
      <c r="A179" s="122" t="str">
        <v>Kiralık</v>
      </c>
      <c r="B179" s="123">
        <v>46243</v>
      </c>
      <c r="C179" s="122" t="str">
        <v>Konya</v>
      </c>
      <c r="D179" s="124" t="str">
        <v>PANEK ZİRAAT ALETLERİ DAYANIKLI TÜKETİM MALZEMELERİ</v>
      </c>
      <c r="E179" s="124" t="str">
        <v>KONYA → TOKAT</v>
      </c>
      <c r="F179" s="122" t="str">
        <v>31AAB242</v>
      </c>
      <c r="G179" s="122" t="str">
        <v>Tır Frigorifik</v>
      </c>
      <c r="H179" s="122" t="str">
        <v>S-641343</v>
      </c>
      <c r="I179" s="122" t="str">
        <v>Muhammed GÖKMEN</v>
      </c>
      <c r="J179" s="125">
        <v>1</v>
      </c>
      <c r="K179" s="126">
        <v>40665.82</v>
      </c>
      <c r="L179" s="126">
        <v>39336.449999999997</v>
      </c>
      <c r="M179" s="126">
        <v>-1329.37</v>
      </c>
      <c r="N179" s="127">
        <v>-3.2690106826814259E-2</v>
      </c>
      <c r="O179" s="127">
        <v>5.1976825851249471E-4</v>
      </c>
    </row>
    <row r="180" spans="1:15" ht="48" hidden="1">
      <c r="A180" s="122" t="str">
        <v>Kiralık</v>
      </c>
      <c r="B180" s="123">
        <v>46243</v>
      </c>
      <c r="C180" s="122" t="str">
        <v>Konya</v>
      </c>
      <c r="D180" s="124" t="str">
        <v>PANEK ZİRAAT ALETLERİ DAYANIKLI TÜKETİM MALZEMELERİ</v>
      </c>
      <c r="E180" s="124" t="str">
        <v>KONYA → HATAY</v>
      </c>
      <c r="F180" s="122" t="str">
        <v>33CRB01</v>
      </c>
      <c r="G180" s="122" t="str">
        <v>Tır Frigorifik</v>
      </c>
      <c r="H180" s="122" t="str">
        <v>S-641344</v>
      </c>
      <c r="I180" s="122" t="str">
        <v>Muhammed GÖKMEN</v>
      </c>
      <c r="J180" s="125">
        <v>1</v>
      </c>
      <c r="K180" s="126">
        <v>42953.51</v>
      </c>
      <c r="L180" s="126">
        <v>30709.8</v>
      </c>
      <c r="M180" s="126">
        <v>-12243.71</v>
      </c>
      <c r="N180" s="127">
        <v>-0.28504562258125116</v>
      </c>
      <c r="O180" s="127">
        <v>4.7871486677388666E-3</v>
      </c>
    </row>
    <row r="181" spans="1:15" ht="48" hidden="1">
      <c r="A181" s="122" t="str">
        <v>Kiralık</v>
      </c>
      <c r="B181" s="123">
        <v>46243</v>
      </c>
      <c r="C181" s="122" t="str">
        <v>Konya</v>
      </c>
      <c r="D181" s="124" t="str">
        <v>PANEK ZİRAAT ALETLERİ DAYANIKLI TÜKETİM MALZEMELERİ</v>
      </c>
      <c r="E181" s="124" t="str">
        <v>KONYA → HATAY</v>
      </c>
      <c r="F181" s="122" t="str">
        <v>33CTT18</v>
      </c>
      <c r="G181" s="122" t="str">
        <v>Tır Frigorifik</v>
      </c>
      <c r="H181" s="122" t="str">
        <v>S-641345</v>
      </c>
      <c r="I181" s="122" t="str">
        <v>Muhammed GÖKMEN</v>
      </c>
      <c r="J181" s="125">
        <v>1</v>
      </c>
      <c r="K181" s="126">
        <v>46882.76</v>
      </c>
      <c r="L181" s="126">
        <v>38188.199999999997</v>
      </c>
      <c r="M181" s="126">
        <v>-8694.56</v>
      </c>
      <c r="N181" s="127">
        <v>-0.1854532455000516</v>
      </c>
      <c r="O181" s="127">
        <v>3.3994721633047202E-3</v>
      </c>
    </row>
    <row r="182" spans="1:15" ht="48" hidden="1">
      <c r="A182" s="122" t="str">
        <v>Kiralık</v>
      </c>
      <c r="B182" s="123">
        <v>46243</v>
      </c>
      <c r="C182" s="122" t="str">
        <v>Konya</v>
      </c>
      <c r="D182" s="124" t="str">
        <v>PANEK ZİRAAT ALETLERİ DAYANIKLI TÜKETİM MALZEMELERİ</v>
      </c>
      <c r="E182" s="124" t="str">
        <v>KONYA → MERSİN</v>
      </c>
      <c r="F182" s="122" t="str">
        <v>47AAG542</v>
      </c>
      <c r="G182" s="122" t="str">
        <v>Tır Frigorifik</v>
      </c>
      <c r="H182" s="122" t="str">
        <v>S-641346</v>
      </c>
      <c r="I182" s="122" t="str">
        <v>Muhammed GÖKMEN</v>
      </c>
      <c r="J182" s="125">
        <v>1</v>
      </c>
      <c r="K182" s="126">
        <v>34169.370000000003</v>
      </c>
      <c r="L182" s="126">
        <v>19905.36</v>
      </c>
      <c r="M182" s="126">
        <v>-14264.01</v>
      </c>
      <c r="N182" s="127">
        <v>-0.41745019003862227</v>
      </c>
      <c r="O182" s="127">
        <v>5.5770625462473276E-3</v>
      </c>
    </row>
    <row r="183" spans="1:15" ht="48" hidden="1">
      <c r="A183" s="122" t="str">
        <v>Kiralık</v>
      </c>
      <c r="B183" s="123">
        <v>46243</v>
      </c>
      <c r="C183" s="122" t="str">
        <v>Konya</v>
      </c>
      <c r="D183" s="124" t="str">
        <v>PANEK ZİRAAT ALETLERİ DAYANIKLI TÜKETİM MALZEMELERİ</v>
      </c>
      <c r="E183" s="124" t="str">
        <v>KONYA → MERSİN</v>
      </c>
      <c r="F183" s="122" t="str">
        <v>06FTL122</v>
      </c>
      <c r="G183" s="122" t="str">
        <v>Tır Frigorifik</v>
      </c>
      <c r="H183" s="122" t="str">
        <v>S-641347</v>
      </c>
      <c r="I183" s="122" t="str">
        <v>Muhammed GÖKMEN</v>
      </c>
      <c r="J183" s="125">
        <v>1</v>
      </c>
      <c r="K183" s="126">
        <v>24073.3</v>
      </c>
      <c r="L183" s="126">
        <v>23131.439999999999</v>
      </c>
      <c r="M183" s="126">
        <v>-941.86</v>
      </c>
      <c r="N183" s="127">
        <v>-3.9124673393344495E-2</v>
      </c>
      <c r="O183" s="127">
        <v>3.682563409453939E-4</v>
      </c>
    </row>
    <row r="184" spans="1:15" ht="48" hidden="1">
      <c r="A184" s="122" t="str">
        <v>Kiralık</v>
      </c>
      <c r="B184" s="123">
        <v>46243</v>
      </c>
      <c r="C184" s="122" t="str">
        <v>Konya</v>
      </c>
      <c r="D184" s="124" t="str">
        <v>PANEK ZİRAAT ALETLERİ DAYANIKLI TÜKETİM MALZEMELERİ</v>
      </c>
      <c r="E184" s="124" t="str">
        <v>KONYA → ANTALYA</v>
      </c>
      <c r="F184" s="122" t="str">
        <v>42AVD334</v>
      </c>
      <c r="G184" s="122" t="str">
        <v>Tır Frigorifik</v>
      </c>
      <c r="H184" s="122" t="str">
        <v>S-641353</v>
      </c>
      <c r="I184" s="122" t="str">
        <v>Muhammed GÖKMEN</v>
      </c>
      <c r="J184" s="125">
        <v>1</v>
      </c>
      <c r="K184" s="126">
        <v>25423.26</v>
      </c>
      <c r="L184" s="126">
        <v>18702.599999999999</v>
      </c>
      <c r="M184" s="126">
        <v>-6720.66</v>
      </c>
      <c r="N184" s="127">
        <v>-0.26435083462939057</v>
      </c>
      <c r="O184" s="127">
        <v>2.6277001468775307E-3</v>
      </c>
    </row>
    <row r="185" spans="1:15" ht="48" hidden="1">
      <c r="A185" s="122" t="str">
        <v>Kiralık</v>
      </c>
      <c r="B185" s="123">
        <v>46243</v>
      </c>
      <c r="C185" s="122" t="str">
        <v>Konya</v>
      </c>
      <c r="D185" s="124" t="str">
        <v>PANEK ZİRAAT ALETLERİ DAYANIKLI TÜKETİM MALZEMELERİ</v>
      </c>
      <c r="E185" s="124" t="str">
        <v>KONYA → ANTALYA</v>
      </c>
      <c r="F185" s="122" t="str">
        <v>33BNS39</v>
      </c>
      <c r="G185" s="122" t="str">
        <v>Tır Frigorifik</v>
      </c>
      <c r="H185" s="122" t="str">
        <v>S-641355</v>
      </c>
      <c r="I185" s="122" t="str">
        <v>Muhammed GÖKMEN</v>
      </c>
      <c r="J185" s="125">
        <v>1</v>
      </c>
      <c r="K185" s="126">
        <v>25921.21</v>
      </c>
      <c r="L185" s="126">
        <v>21973.599999999999</v>
      </c>
      <c r="M185" s="126">
        <v>-3947.61</v>
      </c>
      <c r="N185" s="127">
        <v>-0.15229265917756155</v>
      </c>
      <c r="O185" s="127">
        <v>1.5434697450570642E-3</v>
      </c>
    </row>
    <row r="186" spans="1:15" ht="48" hidden="1">
      <c r="A186" s="122" t="str">
        <v>Kiralık</v>
      </c>
      <c r="B186" s="123">
        <v>46244</v>
      </c>
      <c r="C186" s="122" t="str">
        <v>Konya</v>
      </c>
      <c r="D186" s="124" t="str">
        <v>PANEK ZİRAAT ALETLERİ DAYANIKLI TÜKETİM MALZEMELERİ</v>
      </c>
      <c r="E186" s="124" t="str">
        <v>KONYA → VAN</v>
      </c>
      <c r="F186" s="122" t="str">
        <v>33AHL784</v>
      </c>
      <c r="G186" s="122" t="str">
        <v>Tır Frigorifik</v>
      </c>
      <c r="H186" s="122" t="str">
        <v>S-641352</v>
      </c>
      <c r="I186" s="122" t="str">
        <v>Muhammed GÖKMEN</v>
      </c>
      <c r="J186" s="125">
        <v>1</v>
      </c>
      <c r="K186" s="126">
        <v>123326.72</v>
      </c>
      <c r="L186" s="126">
        <v>83377.600000000006</v>
      </c>
      <c r="M186" s="126">
        <v>-39949.120000000003</v>
      </c>
      <c r="N186" s="127">
        <v>-0.32392915339027911</v>
      </c>
      <c r="O186" s="127">
        <v>1.5619642786813812E-2</v>
      </c>
    </row>
    <row r="187" spans="1:15" ht="48" hidden="1">
      <c r="A187" s="122" t="str">
        <v>Kiralık</v>
      </c>
      <c r="B187" s="123">
        <v>46245</v>
      </c>
      <c r="C187" s="122" t="str">
        <v>Konya</v>
      </c>
      <c r="D187" s="124" t="str">
        <v>PANEK ZİRAAT ALETLERİ DAYANIKLI TÜKETİM MALZEMELERİ</v>
      </c>
      <c r="E187" s="124" t="str">
        <v>KONYA → ANTALYA</v>
      </c>
      <c r="F187" s="122" t="str">
        <v>47AAG542</v>
      </c>
      <c r="G187" s="122" t="str">
        <v>Tır Frigorifik</v>
      </c>
      <c r="H187" s="122" t="str">
        <v>S-641470</v>
      </c>
      <c r="I187" s="122" t="str">
        <v>Necmettin ŞEN</v>
      </c>
      <c r="J187" s="125">
        <v>1</v>
      </c>
      <c r="K187" s="126">
        <v>38756.14</v>
      </c>
      <c r="L187" s="126">
        <v>20640.36</v>
      </c>
      <c r="M187" s="126">
        <v>-18115.78</v>
      </c>
      <c r="N187" s="127">
        <v>-0.46742993497288426</v>
      </c>
      <c r="O187" s="127">
        <v>7.0830599623848004E-3</v>
      </c>
    </row>
    <row r="188" spans="1:15" ht="48" hidden="1">
      <c r="A188" s="122" t="str">
        <v>Kiralık</v>
      </c>
      <c r="B188" s="123">
        <v>46245</v>
      </c>
      <c r="C188" s="122" t="str">
        <v>Konya</v>
      </c>
      <c r="D188" s="124" t="str">
        <v>PANEK ZİRAAT ALETLERİ DAYANIKLI TÜKETİM MALZEMELERİ</v>
      </c>
      <c r="E188" s="124" t="str">
        <v>KONYA → ISPARTA</v>
      </c>
      <c r="F188" s="122" t="str">
        <v>42E4309</v>
      </c>
      <c r="G188" s="122" t="str">
        <v>Tır Frigorifik</v>
      </c>
      <c r="H188" s="122" t="str">
        <v>S-641473</v>
      </c>
      <c r="I188" s="122" t="str">
        <v>Necmettin ŞEN</v>
      </c>
      <c r="J188" s="125">
        <v>1</v>
      </c>
      <c r="K188" s="126">
        <v>24701.72</v>
      </c>
      <c r="L188" s="126">
        <v>18416.400000000001</v>
      </c>
      <c r="M188" s="126">
        <v>-6285.32</v>
      </c>
      <c r="N188" s="127">
        <v>-0.25444867806776206</v>
      </c>
      <c r="O188" s="127">
        <v>2.4574872538072573E-3</v>
      </c>
    </row>
    <row r="189" spans="1:15" ht="48" hidden="1">
      <c r="A189" s="122" t="str">
        <v>Kiralık</v>
      </c>
      <c r="B189" s="123">
        <v>46245</v>
      </c>
      <c r="C189" s="122" t="str">
        <v>Konya</v>
      </c>
      <c r="D189" s="124" t="str">
        <v>PANEK ZİRAAT ALETLERİ DAYANIKLI TÜKETİM MALZEMELERİ</v>
      </c>
      <c r="E189" s="124" t="str">
        <v>KONYA → KASTAMONU</v>
      </c>
      <c r="F189" s="122" t="str">
        <v>33BGD793</v>
      </c>
      <c r="G189" s="122" t="str">
        <v>Tır Frigorifik</v>
      </c>
      <c r="H189" s="122" t="str">
        <v>S-641474</v>
      </c>
      <c r="I189" s="122" t="str">
        <v>Necmettin ŞEN</v>
      </c>
      <c r="J189" s="125">
        <v>1</v>
      </c>
      <c r="K189" s="126">
        <v>43422.59</v>
      </c>
      <c r="L189" s="126">
        <v>36618.800000000003</v>
      </c>
      <c r="M189" s="126">
        <v>-6803.79</v>
      </c>
      <c r="N189" s="127">
        <v>-0.15668779775688185</v>
      </c>
      <c r="O189" s="127">
        <v>2.660203013145119E-3</v>
      </c>
    </row>
    <row r="190" spans="1:15" ht="48" hidden="1">
      <c r="A190" s="122" t="str">
        <v>Kiralık</v>
      </c>
      <c r="B190" s="123">
        <v>46245</v>
      </c>
      <c r="C190" s="122" t="str">
        <v>Konya</v>
      </c>
      <c r="D190" s="124" t="str">
        <v>PANEK ZİRAAT ALETLERİ DAYANIKLI TÜKETİM MALZEMELERİ</v>
      </c>
      <c r="E190" s="124" t="str">
        <v>KONYA → KASTAMONU</v>
      </c>
      <c r="F190" s="122" t="str">
        <v>42FAN86</v>
      </c>
      <c r="G190" s="122" t="str">
        <v>Tır Frigorifik</v>
      </c>
      <c r="H190" s="122" t="str">
        <v>S-641476</v>
      </c>
      <c r="I190" s="122" t="str">
        <v>Necmettin ŞEN</v>
      </c>
      <c r="J190" s="125">
        <v>1</v>
      </c>
      <c r="K190" s="126">
        <v>36718.43</v>
      </c>
      <c r="L190" s="126">
        <v>32402.799999999999</v>
      </c>
      <c r="M190" s="126">
        <v>-4315.63</v>
      </c>
      <c r="N190" s="127">
        <v>-0.11753307535207796</v>
      </c>
      <c r="O190" s="127">
        <v>1.6873612985732172E-3</v>
      </c>
    </row>
    <row r="191" spans="1:15" ht="48" hidden="1">
      <c r="A191" s="122" t="str">
        <v>Kiralık</v>
      </c>
      <c r="B191" s="123">
        <v>46245</v>
      </c>
      <c r="C191" s="122" t="str">
        <v>Konya</v>
      </c>
      <c r="D191" s="124" t="str">
        <v>PANEK ZİRAAT ALETLERİ DAYANIKLI TÜKETİM MALZEMELERİ</v>
      </c>
      <c r="E191" s="124" t="str">
        <v>KONYA → MALATYA</v>
      </c>
      <c r="F191" s="122" t="str">
        <v>33CET01</v>
      </c>
      <c r="G191" s="122" t="str">
        <v>Tır Frigorifik</v>
      </c>
      <c r="H191" s="122" t="str">
        <v>S-641478</v>
      </c>
      <c r="I191" s="122" t="str">
        <v>Necmettin ŞEN</v>
      </c>
      <c r="J191" s="125">
        <v>1</v>
      </c>
      <c r="K191" s="126">
        <v>55178.37</v>
      </c>
      <c r="L191" s="126">
        <v>44243.92</v>
      </c>
      <c r="M191" s="126">
        <v>-10934.45</v>
      </c>
      <c r="N191" s="127">
        <v>-0.19816551304433241</v>
      </c>
      <c r="O191" s="127">
        <v>4.2752431860896131E-3</v>
      </c>
    </row>
    <row r="192" spans="1:15" ht="48" hidden="1">
      <c r="A192" s="122" t="str">
        <v>Kiralık</v>
      </c>
      <c r="B192" s="123">
        <v>46245</v>
      </c>
      <c r="C192" s="122" t="str">
        <v>Konya</v>
      </c>
      <c r="D192" s="124" t="str">
        <v>PANEK ZİRAAT ALETLERİ DAYANIKLI TÜKETİM MALZEMELERİ</v>
      </c>
      <c r="E192" s="124" t="str">
        <v>KONYA → ÇORUM</v>
      </c>
      <c r="F192" s="122" t="str">
        <v>42AFV141</v>
      </c>
      <c r="G192" s="122" t="str">
        <v>Tır Frigorifik</v>
      </c>
      <c r="H192" s="122" t="str">
        <v>S-641484</v>
      </c>
      <c r="I192" s="122" t="str">
        <v>Necmettin ŞEN</v>
      </c>
      <c r="J192" s="125">
        <v>1</v>
      </c>
      <c r="K192" s="126">
        <v>34100.07</v>
      </c>
      <c r="L192" s="126">
        <v>33440.75</v>
      </c>
      <c r="M192" s="126">
        <v>-659.32</v>
      </c>
      <c r="N192" s="127">
        <v>-1.9334857670380151E-2</v>
      </c>
      <c r="O192" s="127">
        <v>2.5778647645310042E-4</v>
      </c>
    </row>
    <row r="193" spans="1:15" ht="48" hidden="1">
      <c r="A193" s="122" t="str">
        <v>Kiralık</v>
      </c>
      <c r="B193" s="123">
        <v>46245</v>
      </c>
      <c r="C193" s="122" t="str">
        <v>Konya</v>
      </c>
      <c r="D193" s="124" t="str">
        <v>PANEK ZİRAAT ALETLERİ DAYANIKLI TÜKETİM MALZEMELERİ</v>
      </c>
      <c r="E193" s="124" t="str">
        <v>KONYA → GİRESUN</v>
      </c>
      <c r="F193" s="122" t="str">
        <v>31EG501</v>
      </c>
      <c r="G193" s="122" t="str">
        <v>Tır Frigorifik</v>
      </c>
      <c r="H193" s="122" t="str">
        <v>S-641485</v>
      </c>
      <c r="I193" s="122" t="str">
        <v>Necmettin ŞEN</v>
      </c>
      <c r="J193" s="125">
        <v>1</v>
      </c>
      <c r="K193" s="126">
        <v>80331.48</v>
      </c>
      <c r="L193" s="126">
        <v>58930.05</v>
      </c>
      <c r="M193" s="126">
        <v>-21401.43</v>
      </c>
      <c r="N193" s="127">
        <v>-0.26641398863807814</v>
      </c>
      <c r="O193" s="127">
        <v>8.3677110215944848E-3</v>
      </c>
    </row>
    <row r="194" spans="1:15" ht="48" hidden="1">
      <c r="A194" s="122" t="str">
        <v>Kiralık</v>
      </c>
      <c r="B194" s="123">
        <v>46245</v>
      </c>
      <c r="C194" s="122" t="str">
        <v>Konya</v>
      </c>
      <c r="D194" s="124" t="str">
        <v>PANEK ZİRAAT ALETLERİ DAYANIKLI TÜKETİM MALZEMELERİ</v>
      </c>
      <c r="E194" s="124" t="str">
        <v>KONYA → ANTALYA</v>
      </c>
      <c r="F194" s="122" t="str">
        <v>42AOS764</v>
      </c>
      <c r="G194" s="122" t="str">
        <v>Tır Frigorifik</v>
      </c>
      <c r="H194" s="122" t="str">
        <v>S-641486</v>
      </c>
      <c r="I194" s="122" t="str">
        <v>Necmettin ŞEN</v>
      </c>
      <c r="J194" s="125">
        <v>1</v>
      </c>
      <c r="K194" s="126">
        <v>36046.39</v>
      </c>
      <c r="L194" s="126">
        <v>19666.68</v>
      </c>
      <c r="M194" s="126">
        <v>-16379.71</v>
      </c>
      <c r="N194" s="127">
        <v>-0.45440639131963007</v>
      </c>
      <c r="O194" s="127">
        <v>6.404276718776334E-3</v>
      </c>
    </row>
    <row r="195" spans="1:15" ht="48" hidden="1">
      <c r="A195" s="122" t="str">
        <v>Kiralık</v>
      </c>
      <c r="B195" s="123">
        <v>46245</v>
      </c>
      <c r="C195" s="122" t="str">
        <v>Konya</v>
      </c>
      <c r="D195" s="124" t="str">
        <v>PANEK ZİRAAT ALETLERİ DAYANIKLI TÜKETİM MALZEMELERİ</v>
      </c>
      <c r="E195" s="124" t="str">
        <v>KONYA → ANKARA</v>
      </c>
      <c r="F195" s="122" t="str">
        <v>33CTT18</v>
      </c>
      <c r="G195" s="122" t="str">
        <v>Tır Frigorifik</v>
      </c>
      <c r="H195" s="122" t="str">
        <v>S-641498</v>
      </c>
      <c r="I195" s="122" t="str">
        <v>Necmettin ŞEN</v>
      </c>
      <c r="J195" s="125">
        <v>1</v>
      </c>
      <c r="K195" s="126">
        <v>28627.54</v>
      </c>
      <c r="L195" s="126">
        <v>24709.72</v>
      </c>
      <c r="M195" s="126">
        <v>-3917.82</v>
      </c>
      <c r="N195" s="127">
        <v>-0.13685493060179113</v>
      </c>
      <c r="O195" s="127">
        <v>1.5318222004147997E-3</v>
      </c>
    </row>
    <row r="196" spans="1:15" ht="48" hidden="1">
      <c r="A196" s="122" t="str">
        <v>Kiralık</v>
      </c>
      <c r="B196" s="123">
        <v>46245</v>
      </c>
      <c r="C196" s="122" t="str">
        <v>Konya</v>
      </c>
      <c r="D196" s="124" t="str">
        <v>PANEK ZİRAAT ALETLERİ DAYANIKLI TÜKETİM MALZEMELERİ</v>
      </c>
      <c r="E196" s="124" t="str">
        <v>KONYA → KAHRAMANMARAŞ</v>
      </c>
      <c r="F196" s="122" t="str">
        <v>42SM634</v>
      </c>
      <c r="G196" s="122" t="str">
        <v>Tır Frigorifik</v>
      </c>
      <c r="H196" s="122" t="str">
        <v>S-641504</v>
      </c>
      <c r="I196" s="122" t="str">
        <v>Necmettin ŞEN</v>
      </c>
      <c r="J196" s="125">
        <v>1</v>
      </c>
      <c r="K196" s="126">
        <v>44816.76</v>
      </c>
      <c r="L196" s="126">
        <v>37682.400000000001</v>
      </c>
      <c r="M196" s="126">
        <v>-7134.36</v>
      </c>
      <c r="N196" s="127">
        <v>-0.15918955319393904</v>
      </c>
      <c r="O196" s="127">
        <v>2.7894520508219699E-3</v>
      </c>
    </row>
    <row r="197" spans="1:15" ht="48" hidden="1">
      <c r="A197" s="122" t="str">
        <v>Kiralık</v>
      </c>
      <c r="B197" s="123">
        <v>46245</v>
      </c>
      <c r="C197" s="122" t="str">
        <v>Konya</v>
      </c>
      <c r="D197" s="124" t="str">
        <v>PANEK ZİRAAT ALETLERİ DAYANIKLI TÜKETİM MALZEMELERİ</v>
      </c>
      <c r="E197" s="124" t="str">
        <v>KONYA → ANKARA</v>
      </c>
      <c r="F197" s="122" t="str">
        <v>42AVD334</v>
      </c>
      <c r="G197" s="122" t="str">
        <v>Tır Frigorifik</v>
      </c>
      <c r="H197" s="122" t="str">
        <v>S-641505</v>
      </c>
      <c r="I197" s="122" t="str">
        <v>Necmettin ŞEN</v>
      </c>
      <c r="J197" s="125">
        <v>1</v>
      </c>
      <c r="K197" s="126">
        <v>25273.49</v>
      </c>
      <c r="L197" s="126">
        <v>25136.02</v>
      </c>
      <c r="M197" s="126">
        <v>-137.47</v>
      </c>
      <c r="N197" s="127">
        <v>-5.4392962744757448E-3</v>
      </c>
      <c r="O197" s="127">
        <v>5.374917629983575E-5</v>
      </c>
    </row>
    <row r="198" spans="1:15" ht="48" hidden="1">
      <c r="A198" s="122" t="str">
        <v>Kiralık</v>
      </c>
      <c r="B198" s="123">
        <v>46246</v>
      </c>
      <c r="C198" s="122" t="str">
        <v>Konya</v>
      </c>
      <c r="D198" s="124" t="str">
        <v>PANEK ZİRAAT ALETLERİ DAYANIKLI TÜKETİM MALZEMELERİ</v>
      </c>
      <c r="E198" s="124" t="str">
        <v>KONYA → VAN</v>
      </c>
      <c r="F198" s="122" t="str">
        <v>33AJJ63</v>
      </c>
      <c r="G198" s="122" t="str">
        <v>Tır Frigorifik</v>
      </c>
      <c r="H198" s="122" t="str">
        <v>S-641632</v>
      </c>
      <c r="I198" s="122" t="str">
        <v>Necmettin ŞEN</v>
      </c>
      <c r="J198" s="125">
        <v>1</v>
      </c>
      <c r="K198" s="126">
        <v>110634.61</v>
      </c>
      <c r="L198" s="126">
        <v>83238.48</v>
      </c>
      <c r="M198" s="126">
        <v>-27396.13</v>
      </c>
      <c r="N198" s="127">
        <v>-0.24762712138633652</v>
      </c>
      <c r="O198" s="127">
        <v>1.0711569224581503E-2</v>
      </c>
    </row>
    <row r="199" spans="1:15" ht="48" hidden="1">
      <c r="A199" s="122" t="str">
        <v>Kiralık</v>
      </c>
      <c r="B199" s="123">
        <v>46246</v>
      </c>
      <c r="C199" s="122" t="str">
        <v>Konya</v>
      </c>
      <c r="D199" s="124" t="str">
        <v>PANEK ZİRAAT ALETLERİ DAYANIKLI TÜKETİM MALZEMELERİ</v>
      </c>
      <c r="E199" s="124" t="str">
        <v>KONYA → ANTALYA</v>
      </c>
      <c r="F199" s="122" t="str">
        <v>33BYK46</v>
      </c>
      <c r="G199" s="122" t="str">
        <v>Tır Frigorifik</v>
      </c>
      <c r="H199" s="122" t="str">
        <v>S-641637</v>
      </c>
      <c r="I199" s="122" t="str">
        <v>Necmettin ŞEN</v>
      </c>
      <c r="J199" s="125">
        <v>1</v>
      </c>
      <c r="K199" s="126">
        <v>31803</v>
      </c>
      <c r="L199" s="126">
        <v>21189.24</v>
      </c>
      <c r="M199" s="126">
        <v>-10613.76</v>
      </c>
      <c r="N199" s="127">
        <v>-0.33373455334402413</v>
      </c>
      <c r="O199" s="127">
        <v>4.1498571138731703E-3</v>
      </c>
    </row>
    <row r="200" spans="1:15" ht="48" hidden="1">
      <c r="A200" s="122" t="str">
        <v>Kiralık</v>
      </c>
      <c r="B200" s="123">
        <v>46246</v>
      </c>
      <c r="C200" s="122" t="str">
        <v>Konya</v>
      </c>
      <c r="D200" s="124" t="str">
        <v>PANEK ZİRAAT ALETLERİ DAYANIKLI TÜKETİM MALZEMELERİ</v>
      </c>
      <c r="E200" s="124" t="str">
        <v>KONYA → RİZE</v>
      </c>
      <c r="F200" s="122" t="str">
        <v>33BYD96</v>
      </c>
      <c r="G200" s="122" t="str">
        <v>Tır Frigorifik</v>
      </c>
      <c r="H200" s="122" t="str">
        <v>S-641639</v>
      </c>
      <c r="I200" s="122" t="str">
        <v>Necmettin ŞEN</v>
      </c>
      <c r="J200" s="125">
        <v>1</v>
      </c>
      <c r="K200" s="126">
        <v>93620.31</v>
      </c>
      <c r="L200" s="126">
        <v>73120.45</v>
      </c>
      <c r="M200" s="126">
        <v>-20499.86</v>
      </c>
      <c r="N200" s="127">
        <v>-0.21896808502343135</v>
      </c>
      <c r="O200" s="127">
        <v>8.015207603564058E-3</v>
      </c>
    </row>
    <row r="201" spans="1:15" ht="48" hidden="1">
      <c r="A201" s="122" t="str">
        <v>Kiralık</v>
      </c>
      <c r="B201" s="123">
        <v>46246</v>
      </c>
      <c r="C201" s="122" t="str">
        <v>Konya</v>
      </c>
      <c r="D201" s="124" t="str">
        <v>PANEK ZİRAAT ALETLERİ DAYANIKLI TÜKETİM MALZEMELERİ</v>
      </c>
      <c r="E201" s="124" t="str">
        <v>KONYA → MALATYA</v>
      </c>
      <c r="F201" s="122" t="str">
        <v>33BNS39</v>
      </c>
      <c r="G201" s="122" t="str">
        <v>Tır Frigorifik</v>
      </c>
      <c r="H201" s="122" t="str">
        <v>S-641640</v>
      </c>
      <c r="I201" s="122" t="str">
        <v>Necmettin ŞEN</v>
      </c>
      <c r="J201" s="125">
        <v>1</v>
      </c>
      <c r="K201" s="126">
        <v>53761.11</v>
      </c>
      <c r="L201" s="126">
        <v>45642.04</v>
      </c>
      <c r="M201" s="126">
        <v>-8119.07</v>
      </c>
      <c r="N201" s="127">
        <v>-0.15102124937524541</v>
      </c>
      <c r="O201" s="127">
        <v>3.1744622450040551E-3</v>
      </c>
    </row>
    <row r="202" spans="1:15" ht="48" hidden="1">
      <c r="A202" s="122" t="str">
        <v>Kiralık</v>
      </c>
      <c r="B202" s="123">
        <v>46246</v>
      </c>
      <c r="C202" s="122" t="str">
        <v>Konya</v>
      </c>
      <c r="D202" s="124" t="str">
        <v>PANEK ZİRAAT ALETLERİ DAYANIKLI TÜKETİM MALZEMELERİ</v>
      </c>
      <c r="E202" s="124" t="str">
        <v>KONYA → BİNGÖL</v>
      </c>
      <c r="F202" s="122" t="str">
        <v>33BJA87</v>
      </c>
      <c r="G202" s="122" t="str">
        <v>Tır Frigorifik</v>
      </c>
      <c r="H202" s="122" t="str">
        <v>S-641642</v>
      </c>
      <c r="I202" s="122" t="str">
        <v>Necmettin ŞEN</v>
      </c>
      <c r="J202" s="125">
        <v>1</v>
      </c>
      <c r="K202" s="126">
        <v>87170.77</v>
      </c>
      <c r="L202" s="126">
        <v>70520.84</v>
      </c>
      <c r="M202" s="126">
        <v>-16649.93</v>
      </c>
      <c r="N202" s="127">
        <v>-0.1910035898501298</v>
      </c>
      <c r="O202" s="127">
        <v>6.5099296060953252E-3</v>
      </c>
    </row>
    <row r="203" spans="1:15" ht="48" hidden="1">
      <c r="A203" s="122" t="str">
        <v>Kiralık</v>
      </c>
      <c r="B203" s="123">
        <v>46247</v>
      </c>
      <c r="C203" s="122" t="str">
        <v>Konya</v>
      </c>
      <c r="D203" s="124" t="str">
        <v>PANEK ZİRAAT ALETLERİ DAYANIKLI TÜKETİM MALZEMELERİ</v>
      </c>
      <c r="E203" s="124" t="str">
        <v>KONYA → BURDUR</v>
      </c>
      <c r="F203" s="122" t="str">
        <v>42FAN86</v>
      </c>
      <c r="G203" s="122" t="str">
        <v>Tır Frigorifik</v>
      </c>
      <c r="H203" s="122" t="str">
        <v>S-641682</v>
      </c>
      <c r="I203" s="122" t="str">
        <v>Necmettin ŞEN</v>
      </c>
      <c r="J203" s="125">
        <v>1</v>
      </c>
      <c r="K203" s="126">
        <v>33780.949999999997</v>
      </c>
      <c r="L203" s="126">
        <v>32170.32</v>
      </c>
      <c r="M203" s="126">
        <v>-1610.63</v>
      </c>
      <c r="N203" s="127">
        <v>-4.7678647284934268E-2</v>
      </c>
      <c r="O203" s="127">
        <v>6.2973765784392571E-4</v>
      </c>
    </row>
    <row r="204" spans="1:15" ht="48" hidden="1">
      <c r="A204" s="122" t="str">
        <v>Kiralık</v>
      </c>
      <c r="B204" s="123">
        <v>46247</v>
      </c>
      <c r="C204" s="122" t="str">
        <v>Konya</v>
      </c>
      <c r="D204" s="124" t="str">
        <v>PANEK ZİRAAT ALETLERİ DAYANIKLI TÜKETİM MALZEMELERİ</v>
      </c>
      <c r="E204" s="124" t="str">
        <v>KONYA → HATAY</v>
      </c>
      <c r="F204" s="122" t="str">
        <v>42AVD334</v>
      </c>
      <c r="G204" s="122" t="str">
        <v>Tır Frigorifik</v>
      </c>
      <c r="H204" s="122" t="str">
        <v>S-641699</v>
      </c>
      <c r="I204" s="122" t="str">
        <v>Necmettin ŞEN</v>
      </c>
      <c r="J204" s="125">
        <v>1</v>
      </c>
      <c r="K204" s="126">
        <v>35907.089999999997</v>
      </c>
      <c r="L204" s="126">
        <v>30974.6</v>
      </c>
      <c r="M204" s="126">
        <v>-4932.49</v>
      </c>
      <c r="N204" s="127">
        <v>-0.13736813537382173</v>
      </c>
      <c r="O204" s="127">
        <v>1.9285464072683264E-3</v>
      </c>
    </row>
    <row r="205" spans="1:15" ht="48" hidden="1">
      <c r="A205" s="122" t="str">
        <v>Kiralık</v>
      </c>
      <c r="B205" s="123">
        <v>46248</v>
      </c>
      <c r="C205" s="122" t="str">
        <v>Konya</v>
      </c>
      <c r="D205" s="124" t="str">
        <v>PANEK ZİRAAT ALETLERİ DAYANIKLI TÜKETİM MALZEMELERİ</v>
      </c>
      <c r="E205" s="124" t="str">
        <v>ANKARA → KONYA</v>
      </c>
      <c r="F205" s="122" t="str">
        <v>06FTL122</v>
      </c>
      <c r="G205" s="122" t="str">
        <v>Tır Frigorifik</v>
      </c>
      <c r="H205" s="122" t="str">
        <v>S-641780</v>
      </c>
      <c r="I205" s="122" t="str">
        <v>Necmettin ŞEN</v>
      </c>
      <c r="J205" s="125">
        <v>1</v>
      </c>
      <c r="K205" s="126">
        <v>16300.05</v>
      </c>
      <c r="L205" s="126">
        <v>11361.06</v>
      </c>
      <c r="M205" s="126">
        <v>-4938.99</v>
      </c>
      <c r="N205" s="127">
        <v>-0.30300459201045393</v>
      </c>
      <c r="O205" s="127">
        <v>1.9310878319133322E-3</v>
      </c>
    </row>
    <row r="206" spans="1:15" ht="48" hidden="1">
      <c r="A206" s="122" t="str">
        <v>Kiralık</v>
      </c>
      <c r="B206" s="123">
        <v>46248</v>
      </c>
      <c r="C206" s="122" t="str">
        <v>Konya</v>
      </c>
      <c r="D206" s="124" t="str">
        <v>PANEK ZİRAAT ALETLERİ DAYANIKLI TÜKETİM MALZEMELERİ</v>
      </c>
      <c r="E206" s="124" t="str">
        <v>ANKARA → KONYA</v>
      </c>
      <c r="F206" s="122" t="str">
        <v>42AFV141</v>
      </c>
      <c r="G206" s="122" t="str">
        <v>Tır Frigorifik</v>
      </c>
      <c r="H206" s="122" t="str">
        <v>S-641781</v>
      </c>
      <c r="I206" s="122" t="str">
        <v>Necmettin ŞEN</v>
      </c>
      <c r="J206" s="125">
        <v>1</v>
      </c>
      <c r="K206" s="126">
        <v>13900.66</v>
      </c>
      <c r="L206" s="126">
        <v>13254.57</v>
      </c>
      <c r="M206" s="126">
        <v>-646.09</v>
      </c>
      <c r="N206" s="127">
        <v>-4.6479088043301545E-2</v>
      </c>
      <c r="O206" s="127">
        <v>2.5261369982949649E-4</v>
      </c>
    </row>
    <row r="207" spans="1:15" ht="48" hidden="1">
      <c r="A207" s="122" t="str">
        <v>Kiralık</v>
      </c>
      <c r="B207" s="123">
        <v>46248</v>
      </c>
      <c r="C207" s="122" t="str">
        <v>Konya</v>
      </c>
      <c r="D207" s="124" t="str">
        <v>PANEK ZİRAAT ALETLERİ DAYANIKLI TÜKETİM MALZEMELERİ</v>
      </c>
      <c r="E207" s="124" t="str">
        <v>MERSİN → KONYA</v>
      </c>
      <c r="F207" s="122" t="str">
        <v>33CTT18</v>
      </c>
      <c r="G207" s="122" t="str">
        <v>Tır Frigorifik</v>
      </c>
      <c r="H207" s="122" t="str">
        <v>S-641785</v>
      </c>
      <c r="I207" s="122" t="str">
        <v>Necmettin ŞEN</v>
      </c>
      <c r="J207" s="125">
        <v>1</v>
      </c>
      <c r="K207" s="126">
        <v>16222.27</v>
      </c>
      <c r="L207" s="126">
        <v>12981.23</v>
      </c>
      <c r="M207" s="126">
        <v>-3241.04</v>
      </c>
      <c r="N207" s="127">
        <v>-0.1997895485650282</v>
      </c>
      <c r="O207" s="127">
        <v>1.2672090663768071E-3</v>
      </c>
    </row>
    <row r="208" spans="1:15" ht="48" hidden="1">
      <c r="A208" s="122" t="str">
        <v>Kiralık</v>
      </c>
      <c r="B208" s="123">
        <v>46249</v>
      </c>
      <c r="C208" s="122" t="str">
        <v>Konya</v>
      </c>
      <c r="D208" s="124" t="str">
        <v>PANEK ZİRAAT ALETLERİ DAYANIKLI TÜKETİM MALZEMELERİ</v>
      </c>
      <c r="E208" s="124" t="str">
        <v>KONYA → BİNGÖL</v>
      </c>
      <c r="F208" s="122" t="str">
        <v>33APB876</v>
      </c>
      <c r="G208" s="122" t="str">
        <v>Tır Frigorifik</v>
      </c>
      <c r="H208" s="122" t="str">
        <v>S-641831</v>
      </c>
      <c r="I208" s="122" t="str">
        <v>Muhammed GÖKMEN</v>
      </c>
      <c r="J208" s="125">
        <v>1</v>
      </c>
      <c r="K208" s="126">
        <v>89781.58</v>
      </c>
      <c r="L208" s="126">
        <v>72414.720000000001</v>
      </c>
      <c r="M208" s="126">
        <v>-17366.86</v>
      </c>
      <c r="N208" s="127">
        <v>-0.19343455528405715</v>
      </c>
      <c r="O208" s="127">
        <v>6.7902409246713138E-3</v>
      </c>
    </row>
    <row r="209" spans="1:15" ht="48" hidden="1">
      <c r="A209" s="122" t="str">
        <v>Kiralık</v>
      </c>
      <c r="B209" s="123">
        <v>46249</v>
      </c>
      <c r="C209" s="122" t="str">
        <v>Konya</v>
      </c>
      <c r="D209" s="124" t="str">
        <v>PANEK ZİRAAT ALETLERİ DAYANIKLI TÜKETİM MALZEMELERİ</v>
      </c>
      <c r="E209" s="124" t="str">
        <v>KONYA → ANTALYA</v>
      </c>
      <c r="F209" s="122" t="str">
        <v>33AHP128</v>
      </c>
      <c r="G209" s="122" t="str">
        <v>Tır Frigorifik</v>
      </c>
      <c r="H209" s="122" t="str">
        <v>S-641839</v>
      </c>
      <c r="I209" s="122" t="str">
        <v>Muhammed GÖKMEN</v>
      </c>
      <c r="J209" s="125">
        <v>1</v>
      </c>
      <c r="K209" s="126">
        <v>30502.77</v>
      </c>
      <c r="L209" s="126">
        <v>25092.560000000001</v>
      </c>
      <c r="M209" s="126">
        <v>-5410.21</v>
      </c>
      <c r="N209" s="127">
        <v>-0.17736782593843117</v>
      </c>
      <c r="O209" s="127">
        <v>2.1153293890240369E-3</v>
      </c>
    </row>
    <row r="210" spans="1:15" ht="48" hidden="1">
      <c r="A210" s="122" t="str">
        <v>Kiralık</v>
      </c>
      <c r="B210" s="123">
        <v>46250</v>
      </c>
      <c r="C210" s="122" t="str">
        <v>Konya</v>
      </c>
      <c r="D210" s="124" t="str">
        <v>PANEK ZİRAAT ALETLERİ DAYANIKLI TÜKETİM MALZEMELERİ</v>
      </c>
      <c r="E210" s="124" t="str">
        <v>KONYA → ANKARA</v>
      </c>
      <c r="F210" s="122" t="str">
        <v>34HP4542</v>
      </c>
      <c r="G210" s="122" t="str">
        <v>Tır Frigorifik</v>
      </c>
      <c r="H210" s="122" t="str">
        <v>S-641840</v>
      </c>
      <c r="I210" s="122" t="str">
        <v>Necmettin ŞEN</v>
      </c>
      <c r="J210" s="125">
        <v>1</v>
      </c>
      <c r="K210" s="126">
        <v>32403.49</v>
      </c>
      <c r="L210" s="126">
        <v>21319.52</v>
      </c>
      <c r="M210" s="126">
        <v>-11083.97</v>
      </c>
      <c r="N210" s="127">
        <v>-0.3420609940472461</v>
      </c>
      <c r="O210" s="127">
        <v>4.3337037726928814E-3</v>
      </c>
    </row>
    <row r="211" spans="1:15" ht="48" hidden="1">
      <c r="A211" s="122" t="str">
        <v>Kiralık</v>
      </c>
      <c r="B211" s="123">
        <v>46250</v>
      </c>
      <c r="C211" s="122" t="str">
        <v>Konya</v>
      </c>
      <c r="D211" s="124" t="str">
        <v>PANEK ZİRAAT ALETLERİ DAYANIKLI TÜKETİM MALZEMELERİ</v>
      </c>
      <c r="E211" s="124" t="str">
        <v>KONYA → ELAZIĞ</v>
      </c>
      <c r="F211" s="122" t="str">
        <v>33CTC40</v>
      </c>
      <c r="G211" s="122" t="str">
        <v>Tır Frigorifik</v>
      </c>
      <c r="H211" s="122" t="str">
        <v>S-641843</v>
      </c>
      <c r="I211" s="122" t="str">
        <v>Necmettin ŞEN</v>
      </c>
      <c r="J211" s="125">
        <v>1</v>
      </c>
      <c r="K211" s="126">
        <v>100143.08</v>
      </c>
      <c r="L211" s="126">
        <v>53652.9</v>
      </c>
      <c r="M211" s="126">
        <v>-46490.18</v>
      </c>
      <c r="N211" s="127">
        <v>-0.4642375688864373</v>
      </c>
      <c r="O211" s="127">
        <v>1.8177121415807799E-2</v>
      </c>
    </row>
    <row r="212" spans="1:15" ht="48" hidden="1">
      <c r="A212" s="122" t="str">
        <v>Kiralık</v>
      </c>
      <c r="B212" s="123">
        <v>46250</v>
      </c>
      <c r="C212" s="122" t="str">
        <v>Konya</v>
      </c>
      <c r="D212" s="124" t="str">
        <v>PANEK ZİRAAT ALETLERİ DAYANIKLI TÜKETİM MALZEMELERİ</v>
      </c>
      <c r="E212" s="124" t="str">
        <v>KONYA → ANTALYA</v>
      </c>
      <c r="F212" s="122" t="str">
        <v>42APJ745</v>
      </c>
      <c r="G212" s="122" t="str">
        <v>Tır Frigorifik</v>
      </c>
      <c r="H212" s="122" t="str">
        <v>S-641844</v>
      </c>
      <c r="I212" s="122" t="str">
        <v>Necmettin ŞEN</v>
      </c>
      <c r="J212" s="125">
        <v>1</v>
      </c>
      <c r="K212" s="126">
        <v>36386.83</v>
      </c>
      <c r="L212" s="126">
        <v>27545.01</v>
      </c>
      <c r="M212" s="126">
        <v>-8841.82</v>
      </c>
      <c r="N212" s="127">
        <v>-0.24299506167478727</v>
      </c>
      <c r="O212" s="127">
        <v>3.4570491161083415E-3</v>
      </c>
    </row>
    <row r="213" spans="1:15" ht="48" hidden="1">
      <c r="A213" s="122" t="str">
        <v>Kiralık</v>
      </c>
      <c r="B213" s="123">
        <v>46250</v>
      </c>
      <c r="C213" s="122" t="str">
        <v>Konya</v>
      </c>
      <c r="D213" s="124" t="str">
        <v>PANEK ZİRAAT ALETLERİ DAYANIKLI TÜKETİM MALZEMELERİ</v>
      </c>
      <c r="E213" s="124" t="str">
        <v>KONYA → ANTALYA</v>
      </c>
      <c r="F213" s="122" t="str">
        <v>42FAN86</v>
      </c>
      <c r="G213" s="122" t="str">
        <v>Tır Frigorifik</v>
      </c>
      <c r="H213" s="122" t="str">
        <v>S-641847</v>
      </c>
      <c r="I213" s="122" t="str">
        <v>Necmettin ŞEN</v>
      </c>
      <c r="J213" s="125">
        <v>1</v>
      </c>
      <c r="K213" s="126">
        <v>26437.26</v>
      </c>
      <c r="L213" s="126">
        <v>20416.59</v>
      </c>
      <c r="M213" s="126">
        <v>-6020.67</v>
      </c>
      <c r="N213" s="127">
        <v>-0.22773426595645693</v>
      </c>
      <c r="O213" s="127">
        <v>2.354012171914833E-3</v>
      </c>
    </row>
    <row r="214" spans="1:15" ht="48" hidden="1">
      <c r="A214" s="122" t="str">
        <v>Kiralık</v>
      </c>
      <c r="B214" s="123">
        <v>46250</v>
      </c>
      <c r="C214" s="122" t="str">
        <v>Konya</v>
      </c>
      <c r="D214" s="124" t="str">
        <v>PANEK ZİRAAT ALETLERİ DAYANIKLI TÜKETİM MALZEMELERİ</v>
      </c>
      <c r="E214" s="124" t="str">
        <v>KONYA → OSMANİYE</v>
      </c>
      <c r="F214" s="122" t="str">
        <v>33BGD793</v>
      </c>
      <c r="G214" s="122" t="str">
        <v>Tır Frigorifik</v>
      </c>
      <c r="H214" s="122" t="str">
        <v>S-641848</v>
      </c>
      <c r="I214" s="122" t="str">
        <v>Necmettin ŞEN</v>
      </c>
      <c r="J214" s="125">
        <v>1</v>
      </c>
      <c r="K214" s="126">
        <v>33679.57</v>
      </c>
      <c r="L214" s="126">
        <v>29092.9</v>
      </c>
      <c r="M214" s="126">
        <v>-4586.67</v>
      </c>
      <c r="N214" s="127">
        <v>-0.13618552730928571</v>
      </c>
      <c r="O214" s="127">
        <v>1.7933347963858853E-3</v>
      </c>
    </row>
    <row r="215" spans="1:15" ht="48" hidden="1">
      <c r="A215" s="122" t="str">
        <v>Kiralık</v>
      </c>
      <c r="B215" s="123">
        <v>46250</v>
      </c>
      <c r="C215" s="122" t="str">
        <v>Konya</v>
      </c>
      <c r="D215" s="124" t="str">
        <v>PANEK ZİRAAT ALETLERİ DAYANIKLI TÜKETİM MALZEMELERİ</v>
      </c>
      <c r="E215" s="124" t="str">
        <v>KONYA → ANKARA</v>
      </c>
      <c r="F215" s="122" t="str">
        <v>42SM634</v>
      </c>
      <c r="G215" s="122" t="str">
        <v>Tır Frigorifik</v>
      </c>
      <c r="H215" s="122" t="str">
        <v>S-641852</v>
      </c>
      <c r="I215" s="122" t="str">
        <v>Necmettin ŞEN</v>
      </c>
      <c r="J215" s="125">
        <v>1</v>
      </c>
      <c r="K215" s="126">
        <v>27570.91</v>
      </c>
      <c r="L215" s="126">
        <v>26469.98</v>
      </c>
      <c r="M215" s="126">
        <v>-1100.93</v>
      </c>
      <c r="N215" s="127">
        <v>-3.9930854658043573E-2</v>
      </c>
      <c r="O215" s="127">
        <v>4.3045086683478708E-4</v>
      </c>
    </row>
    <row r="216" spans="1:15" ht="48" hidden="1">
      <c r="A216" s="122" t="str">
        <v>Kiralık</v>
      </c>
      <c r="B216" s="123">
        <v>46250</v>
      </c>
      <c r="C216" s="122" t="str">
        <v>Konya</v>
      </c>
      <c r="D216" s="124" t="str">
        <v>PANEK ZİRAAT ALETLERİ DAYANIKLI TÜKETİM MALZEMELERİ</v>
      </c>
      <c r="E216" s="124" t="str">
        <v>KONYA → ANTALYA</v>
      </c>
      <c r="F216" s="122" t="str">
        <v>42E4309</v>
      </c>
      <c r="G216" s="122" t="str">
        <v>Tır Frigorifik</v>
      </c>
      <c r="H216" s="122" t="str">
        <v>S-641853</v>
      </c>
      <c r="I216" s="122" t="str">
        <v>Necmettin ŞEN</v>
      </c>
      <c r="J216" s="125">
        <v>1</v>
      </c>
      <c r="K216" s="126">
        <v>29114.04</v>
      </c>
      <c r="L216" s="126">
        <v>27654.71</v>
      </c>
      <c r="M216" s="126">
        <v>-1459.33</v>
      </c>
      <c r="N216" s="127">
        <v>-5.0124613416756995E-2</v>
      </c>
      <c r="O216" s="127">
        <v>5.7058111187633157E-4</v>
      </c>
    </row>
    <row r="217" spans="1:15" ht="48" hidden="1">
      <c r="A217" s="122" t="str">
        <v>Kiralık</v>
      </c>
      <c r="B217" s="123">
        <v>46250</v>
      </c>
      <c r="C217" s="122" t="str">
        <v>Konya</v>
      </c>
      <c r="D217" s="124" t="str">
        <v>PANEK ZİRAAT ALETLERİ DAYANIKLI TÜKETİM MALZEMELERİ</v>
      </c>
      <c r="E217" s="124" t="str">
        <v>KONYA → ANKARA</v>
      </c>
      <c r="F217" s="122" t="str">
        <v>42AFV141</v>
      </c>
      <c r="G217" s="122" t="str">
        <v>Tır Frigorifik</v>
      </c>
      <c r="H217" s="122" t="str">
        <v>S-641854</v>
      </c>
      <c r="I217" s="122" t="str">
        <v>Necmettin ŞEN</v>
      </c>
      <c r="J217" s="125">
        <v>1</v>
      </c>
      <c r="K217" s="126">
        <v>27149.73</v>
      </c>
      <c r="L217" s="126">
        <v>26924.46</v>
      </c>
      <c r="M217" s="126">
        <v>-225.27</v>
      </c>
      <c r="N217" s="127">
        <v>-8.2973200838461388E-3</v>
      </c>
      <c r="O217" s="127">
        <v>8.8077958427758792E-5</v>
      </c>
    </row>
    <row r="218" spans="1:15" ht="48" hidden="1">
      <c r="A218" s="122" t="str">
        <v>Kiralık</v>
      </c>
      <c r="B218" s="123">
        <v>46250</v>
      </c>
      <c r="C218" s="122" t="str">
        <v>Konya</v>
      </c>
      <c r="D218" s="124" t="str">
        <v>PANEK ZİRAAT ALETLERİ DAYANIKLI TÜKETİM MALZEMELERİ</v>
      </c>
      <c r="E218" s="124" t="str">
        <v>KONYA → ÇORUM</v>
      </c>
      <c r="F218" s="122" t="str">
        <v>06FTL122</v>
      </c>
      <c r="G218" s="122" t="str">
        <v>Tır Frigorifik</v>
      </c>
      <c r="H218" s="122" t="str">
        <v>S-641855</v>
      </c>
      <c r="I218" s="122" t="str">
        <v>Necmettin ŞEN</v>
      </c>
      <c r="J218" s="125">
        <v>1</v>
      </c>
      <c r="K218" s="126">
        <v>41444.17</v>
      </c>
      <c r="L218" s="126">
        <v>27785.31</v>
      </c>
      <c r="M218" s="126">
        <v>-13658.86</v>
      </c>
      <c r="N218" s="127">
        <v>-0.3295725309494677</v>
      </c>
      <c r="O218" s="127">
        <v>5.3404559117972983E-3</v>
      </c>
    </row>
    <row r="219" spans="1:15" ht="48" hidden="1">
      <c r="A219" s="122" t="str">
        <v>Kiralık</v>
      </c>
      <c r="B219" s="123">
        <v>46252</v>
      </c>
      <c r="C219" s="122" t="str">
        <v>Konya</v>
      </c>
      <c r="D219" s="124" t="str">
        <v>PANEK ZİRAAT ALETLERİ DAYANIKLI TÜKETİM MALZEMELERİ</v>
      </c>
      <c r="E219" s="124" t="str">
        <v>KONYA → ÇORUM</v>
      </c>
      <c r="F219" s="122" t="str">
        <v>42APJ745</v>
      </c>
      <c r="G219" s="122" t="str">
        <v>Tır Frigorifik</v>
      </c>
      <c r="H219" s="122" t="str">
        <v>S-641951</v>
      </c>
      <c r="I219" s="122" t="str">
        <v>Necmettin ŞEN</v>
      </c>
      <c r="J219" s="125">
        <v>1</v>
      </c>
      <c r="K219" s="126">
        <v>35594.25</v>
      </c>
      <c r="L219" s="126">
        <v>32998.33</v>
      </c>
      <c r="M219" s="126">
        <v>-2595.92</v>
      </c>
      <c r="N219" s="127">
        <v>-7.2930880689999089E-2</v>
      </c>
      <c r="O219" s="127">
        <v>1.0149746253020268E-3</v>
      </c>
    </row>
    <row r="220" spans="1:15" ht="48" hidden="1">
      <c r="A220" s="122" t="str">
        <v>Kiralık</v>
      </c>
      <c r="B220" s="123">
        <v>46252</v>
      </c>
      <c r="C220" s="122" t="str">
        <v>Konya</v>
      </c>
      <c r="D220" s="124" t="str">
        <v>PANEK ZİRAAT ALETLERİ DAYANIKLI TÜKETİM MALZEMELERİ</v>
      </c>
      <c r="E220" s="124" t="str">
        <v>KONYA → KASTAMONU</v>
      </c>
      <c r="F220" s="122" t="str">
        <v>42SM634</v>
      </c>
      <c r="G220" s="122" t="str">
        <v>Tır Frigorifik</v>
      </c>
      <c r="H220" s="122" t="str">
        <v>S-641960</v>
      </c>
      <c r="I220" s="122" t="str">
        <v>Necmettin ŞEN</v>
      </c>
      <c r="J220" s="125">
        <v>1</v>
      </c>
      <c r="K220" s="126">
        <v>45190.85</v>
      </c>
      <c r="L220" s="126">
        <v>43062.79</v>
      </c>
      <c r="M220" s="126">
        <v>-2128.06</v>
      </c>
      <c r="N220" s="127">
        <v>-4.7090506153347415E-2</v>
      </c>
      <c r="O220" s="127">
        <v>8.320467892385864E-4</v>
      </c>
    </row>
    <row r="221" spans="1:15" ht="48" hidden="1">
      <c r="A221" s="122" t="str">
        <v>Kiralık</v>
      </c>
      <c r="B221" s="123">
        <v>46252</v>
      </c>
      <c r="C221" s="122" t="str">
        <v>Konya</v>
      </c>
      <c r="D221" s="124" t="str">
        <v>PANEK ZİRAAT ALETLERİ DAYANIKLI TÜKETİM MALZEMELERİ</v>
      </c>
      <c r="E221" s="124" t="str">
        <v>KONYA → ZONGULDAK</v>
      </c>
      <c r="F221" s="122" t="str">
        <v>42FAN86</v>
      </c>
      <c r="G221" s="122" t="str">
        <v>Tır Frigorifik</v>
      </c>
      <c r="H221" s="122" t="str">
        <v>S-641961</v>
      </c>
      <c r="I221" s="122" t="str">
        <v>Necmettin ŞEN</v>
      </c>
      <c r="J221" s="125">
        <v>1</v>
      </c>
      <c r="K221" s="126">
        <v>41859</v>
      </c>
      <c r="L221" s="126">
        <v>39137.230000000003</v>
      </c>
      <c r="M221" s="126">
        <v>-2721.77</v>
      </c>
      <c r="N221" s="127">
        <v>-6.5022336892902363E-2</v>
      </c>
      <c r="O221" s="127">
        <v>1.0641805163134062E-3</v>
      </c>
    </row>
    <row r="222" spans="1:15" ht="48" hidden="1">
      <c r="A222" s="122" t="str">
        <v>Kiralık</v>
      </c>
      <c r="B222" s="123">
        <v>46252</v>
      </c>
      <c r="C222" s="122" t="str">
        <v>Konya</v>
      </c>
      <c r="D222" s="124" t="str">
        <v>PANEK ZİRAAT ALETLERİ DAYANIKLI TÜKETİM MALZEMELERİ</v>
      </c>
      <c r="E222" s="124" t="str">
        <v>KAYSERİ → KONYA</v>
      </c>
      <c r="F222" s="122" t="str">
        <v>33BYK46</v>
      </c>
      <c r="G222" s="122" t="str">
        <v>Tır Frigorifik</v>
      </c>
      <c r="H222" s="122" t="str">
        <v>S-641966</v>
      </c>
      <c r="I222" s="122" t="str">
        <v>Necmettin ŞEN</v>
      </c>
      <c r="J222" s="125">
        <v>1</v>
      </c>
      <c r="K222" s="126">
        <v>16918.330000000002</v>
      </c>
      <c r="L222" s="126">
        <v>14558.99</v>
      </c>
      <c r="M222" s="126">
        <v>-2359.34</v>
      </c>
      <c r="N222" s="127">
        <v>-0.13945466248737315</v>
      </c>
      <c r="O222" s="127">
        <v>9.2247458799195813E-4</v>
      </c>
    </row>
    <row r="223" spans="1:15" ht="48" hidden="1">
      <c r="A223" s="122" t="str">
        <v>Kiralık</v>
      </c>
      <c r="B223" s="123">
        <v>46252</v>
      </c>
      <c r="C223" s="122" t="str">
        <v>Konya</v>
      </c>
      <c r="D223" s="124" t="str">
        <v>PANEK ZİRAAT ALETLERİ DAYANIKLI TÜKETİM MALZEMELERİ</v>
      </c>
      <c r="E223" s="124" t="str">
        <v>KONYA → SİNOP</v>
      </c>
      <c r="F223" s="122" t="str">
        <v>33AHP128</v>
      </c>
      <c r="G223" s="122" t="str">
        <v>Tır Frigorifik</v>
      </c>
      <c r="H223" s="122" t="str">
        <v>S-642042</v>
      </c>
      <c r="I223" s="122" t="str">
        <v>Necmettin ŞEN</v>
      </c>
      <c r="J223" s="125">
        <v>1</v>
      </c>
      <c r="K223" s="126">
        <v>63595.38</v>
      </c>
      <c r="L223" s="126">
        <v>55355.9</v>
      </c>
      <c r="M223" s="126">
        <v>-8239.48</v>
      </c>
      <c r="N223" s="127">
        <v>-0.12956098383247336</v>
      </c>
      <c r="O223" s="127">
        <v>3.2215411590817682E-3</v>
      </c>
    </row>
    <row r="224" spans="1:15" ht="48" hidden="1">
      <c r="A224" s="122" t="str">
        <v>Kiralık</v>
      </c>
      <c r="B224" s="123">
        <v>46252</v>
      </c>
      <c r="C224" s="122" t="str">
        <v>Konya</v>
      </c>
      <c r="D224" s="124" t="str">
        <v>PANEK ZİRAAT ALETLERİ DAYANIKLI TÜKETİM MALZEMELERİ</v>
      </c>
      <c r="E224" s="124" t="str">
        <v>KONYA → HATAY</v>
      </c>
      <c r="F224" s="122" t="str">
        <v>42AFV141</v>
      </c>
      <c r="G224" s="122" t="str">
        <v>Tır Frigorifik</v>
      </c>
      <c r="H224" s="122" t="str">
        <v>S-642043</v>
      </c>
      <c r="I224" s="122" t="str">
        <v>Necmettin ŞEN</v>
      </c>
      <c r="J224" s="125">
        <v>1</v>
      </c>
      <c r="K224" s="126">
        <v>39023.21</v>
      </c>
      <c r="L224" s="126">
        <v>35158.31</v>
      </c>
      <c r="M224" s="126">
        <v>-3864.9</v>
      </c>
      <c r="N224" s="127">
        <v>-9.9041057872994054E-2</v>
      </c>
      <c r="O224" s="127">
        <v>1.511131093920384E-3</v>
      </c>
    </row>
    <row r="225" spans="1:15" ht="48" hidden="1">
      <c r="A225" s="122" t="str">
        <v>Kiralık</v>
      </c>
      <c r="B225" s="123">
        <v>46252</v>
      </c>
      <c r="C225" s="122" t="str">
        <v>Konya</v>
      </c>
      <c r="D225" s="124" t="str">
        <v>PANEK ZİRAAT ALETLERİ DAYANIKLI TÜKETİM MALZEMELERİ</v>
      </c>
      <c r="E225" s="124" t="str">
        <v>KONYA → MERSİN</v>
      </c>
      <c r="F225" s="122" t="str">
        <v>42AVD334</v>
      </c>
      <c r="G225" s="122" t="str">
        <v>Tır Frigorifik</v>
      </c>
      <c r="H225" s="122" t="str">
        <v>S-642047</v>
      </c>
      <c r="I225" s="122" t="str">
        <v>Necmettin ŞEN</v>
      </c>
      <c r="J225" s="125">
        <v>1</v>
      </c>
      <c r="K225" s="126">
        <v>28793.07</v>
      </c>
      <c r="L225" s="126">
        <v>28577.3</v>
      </c>
      <c r="M225" s="126">
        <v>-215.77</v>
      </c>
      <c r="N225" s="127">
        <v>-7.49381708862584E-3</v>
      </c>
      <c r="O225" s="127">
        <v>8.4363568561981233E-5</v>
      </c>
    </row>
    <row r="226" spans="1:15" ht="48" hidden="1">
      <c r="A226" s="122" t="str">
        <v>Kiralık</v>
      </c>
      <c r="B226" s="123">
        <v>46253</v>
      </c>
      <c r="C226" s="122" t="str">
        <v>Konya</v>
      </c>
      <c r="D226" s="124" t="str">
        <v>PANEK ZİRAAT ALETLERİ DAYANIKLI TÜKETİM MALZEMELERİ</v>
      </c>
      <c r="E226" s="124" t="str">
        <v>KONYA → VAN</v>
      </c>
      <c r="F226" s="122" t="str">
        <v>33BYK46</v>
      </c>
      <c r="G226" s="122" t="str">
        <v>Tır Frigorifik</v>
      </c>
      <c r="H226" s="122" t="str">
        <v>S-642389</v>
      </c>
      <c r="I226" s="122" t="str">
        <v>Necmettin ŞEN</v>
      </c>
      <c r="J226" s="125">
        <v>1</v>
      </c>
      <c r="K226" s="126">
        <v>127817.78</v>
      </c>
      <c r="L226" s="126">
        <v>85697.64</v>
      </c>
      <c r="M226" s="126">
        <v>-42120.14</v>
      </c>
      <c r="N226" s="127">
        <v>-0.32953271446272969</v>
      </c>
      <c r="O226" s="127">
        <v>1.6468486438013848E-2</v>
      </c>
    </row>
    <row r="227" spans="1:15" ht="48" hidden="1">
      <c r="A227" s="122" t="str">
        <v>Kiralık</v>
      </c>
      <c r="B227" s="123">
        <v>46253</v>
      </c>
      <c r="C227" s="122" t="str">
        <v>Konya</v>
      </c>
      <c r="D227" s="124" t="str">
        <v>PANEK ZİRAAT ALETLERİ DAYANIKLI TÜKETİM MALZEMELERİ</v>
      </c>
      <c r="E227" s="124" t="str">
        <v>KONYA → SİVAS</v>
      </c>
      <c r="F227" s="122" t="str">
        <v>06FTL122</v>
      </c>
      <c r="G227" s="122" t="str">
        <v>Tır Frigorifik</v>
      </c>
      <c r="H227" s="122" t="str">
        <v>S-642392</v>
      </c>
      <c r="I227" s="122" t="str">
        <v>Necmettin ŞEN</v>
      </c>
      <c r="J227" s="125">
        <v>1</v>
      </c>
      <c r="K227" s="126">
        <v>48186.27</v>
      </c>
      <c r="L227" s="126">
        <v>34372.14</v>
      </c>
      <c r="M227" s="126">
        <v>-13814.13</v>
      </c>
      <c r="N227" s="127">
        <v>-0.28668187016758095</v>
      </c>
      <c r="O227" s="127">
        <v>5.4011646817403794E-3</v>
      </c>
    </row>
    <row r="228" spans="1:15" ht="48" hidden="1">
      <c r="A228" s="122" t="str">
        <v>Kiralık</v>
      </c>
      <c r="B228" s="123">
        <v>46254</v>
      </c>
      <c r="C228" s="122" t="str">
        <v>Konya</v>
      </c>
      <c r="D228" s="124" t="str">
        <v>PANEK ZİRAAT ALETLERİ DAYANIKLI TÜKETİM MALZEMELERİ</v>
      </c>
      <c r="E228" s="124" t="str">
        <v>KONYA → MERSİN</v>
      </c>
      <c r="F228" s="122" t="str">
        <v>01ACP719</v>
      </c>
      <c r="G228" s="122" t="str">
        <v>Tır Frigorifik</v>
      </c>
      <c r="H228" s="122" t="str">
        <v>S-642485</v>
      </c>
      <c r="I228" s="122" t="str">
        <v>Necmettin ŞEN</v>
      </c>
      <c r="J228" s="125">
        <v>1</v>
      </c>
      <c r="K228" s="126">
        <v>33275.5</v>
      </c>
      <c r="L228" s="126">
        <v>21369.9</v>
      </c>
      <c r="M228" s="126">
        <v>-11905.6</v>
      </c>
      <c r="N228" s="127">
        <v>-0.35778876350468064</v>
      </c>
      <c r="O228" s="127">
        <v>4.6549515774738093E-3</v>
      </c>
    </row>
    <row r="229" spans="1:15" ht="48" hidden="1">
      <c r="A229" s="122" t="str">
        <v>Kiralık</v>
      </c>
      <c r="B229" s="123">
        <v>46254</v>
      </c>
      <c r="C229" s="122" t="str">
        <v>Konya</v>
      </c>
      <c r="D229" s="124" t="str">
        <v>PANEK ZİRAAT ALETLERİ DAYANIKLI TÜKETİM MALZEMELERİ</v>
      </c>
      <c r="E229" s="124" t="str">
        <v>KONYA → KAHRAMANMARAŞ</v>
      </c>
      <c r="F229" s="122" t="str">
        <v>42SM634</v>
      </c>
      <c r="G229" s="122" t="str">
        <v>Tır Frigorifik</v>
      </c>
      <c r="H229" s="122" t="str">
        <v>S-642486</v>
      </c>
      <c r="I229" s="122" t="str">
        <v>Necmettin ŞEN</v>
      </c>
      <c r="J229" s="125">
        <v>1</v>
      </c>
      <c r="K229" s="126">
        <v>44816.76</v>
      </c>
      <c r="L229" s="126">
        <v>36361.74</v>
      </c>
      <c r="M229" s="126">
        <v>-8455.02</v>
      </c>
      <c r="N229" s="127">
        <v>-0.18865754686416422</v>
      </c>
      <c r="O229" s="127">
        <v>3.3058148003101574E-3</v>
      </c>
    </row>
    <row r="230" spans="1:15" ht="48" hidden="1">
      <c r="A230" s="122" t="str">
        <v>Kiralık</v>
      </c>
      <c r="B230" s="123">
        <v>46254</v>
      </c>
      <c r="C230" s="122" t="str">
        <v>Konya</v>
      </c>
      <c r="D230" s="124" t="str">
        <v>PANEK ZİRAAT ALETLERİ DAYANIKLI TÜKETİM MALZEMELERİ</v>
      </c>
      <c r="E230" s="124" t="str">
        <v>KONYA → ANKARA</v>
      </c>
      <c r="F230" s="122" t="str">
        <v>42AFV141</v>
      </c>
      <c r="G230" s="122" t="str">
        <v>Tır Frigorifik</v>
      </c>
      <c r="H230" s="122" t="str">
        <v>S-642487</v>
      </c>
      <c r="I230" s="122" t="str">
        <v>Necmettin ŞEN</v>
      </c>
      <c r="J230" s="125">
        <v>1</v>
      </c>
      <c r="K230" s="126">
        <v>23167.78</v>
      </c>
      <c r="L230" s="126">
        <v>22859.65</v>
      </c>
      <c r="M230" s="126">
        <v>-308.13</v>
      </c>
      <c r="N230" s="127">
        <v>-1.3299936377158279E-2</v>
      </c>
      <c r="O230" s="127">
        <v>1.2047525782547748E-4</v>
      </c>
    </row>
    <row r="231" spans="1:15" ht="48" hidden="1">
      <c r="A231" s="122" t="str">
        <v>Kiralık</v>
      </c>
      <c r="B231" s="123">
        <v>46254</v>
      </c>
      <c r="C231" s="122" t="str">
        <v>Konya</v>
      </c>
      <c r="D231" s="124" t="str">
        <v>PANEK ZİRAAT ALETLERİ DAYANIKLI TÜKETİM MALZEMELERİ</v>
      </c>
      <c r="E231" s="124" t="str">
        <v>KONYA → KAHRAMANMARAŞ</v>
      </c>
      <c r="F231" s="122" t="str">
        <v>42APJ745</v>
      </c>
      <c r="G231" s="122" t="str">
        <v>Tır Frigorifik</v>
      </c>
      <c r="H231" s="122" t="str">
        <v>S-642498</v>
      </c>
      <c r="I231" s="122" t="str">
        <v>Muhammed GÖKMEN</v>
      </c>
      <c r="J231" s="125">
        <v>1</v>
      </c>
      <c r="K231" s="126">
        <v>38548.42</v>
      </c>
      <c r="L231" s="126">
        <v>31577.65</v>
      </c>
      <c r="M231" s="126">
        <v>-6970.77</v>
      </c>
      <c r="N231" s="127">
        <v>-0.18083153602663873</v>
      </c>
      <c r="O231" s="127">
        <v>2.7254902573332807E-3</v>
      </c>
    </row>
    <row r="232" spans="1:15" ht="48" hidden="1">
      <c r="A232" s="122" t="str">
        <v>Kiralık</v>
      </c>
      <c r="B232" s="123">
        <v>46255</v>
      </c>
      <c r="C232" s="122" t="str">
        <v>Konya</v>
      </c>
      <c r="D232" s="124" t="str">
        <v>PANEK ZİRAAT ALETLERİ DAYANIKLI TÜKETİM MALZEMELERİ</v>
      </c>
      <c r="E232" s="124" t="str">
        <v>ANTALYA → KONYA</v>
      </c>
      <c r="F232" s="122" t="str">
        <v>42E4309</v>
      </c>
      <c r="G232" s="122" t="str">
        <v>Tır Frigorifik</v>
      </c>
      <c r="H232" s="122" t="str">
        <v>S-642573</v>
      </c>
      <c r="I232" s="122" t="str">
        <v>Necmettin ŞEN</v>
      </c>
      <c r="J232" s="125">
        <v>1</v>
      </c>
      <c r="K232" s="126">
        <v>12441.28</v>
      </c>
      <c r="L232" s="126">
        <v>10992.77</v>
      </c>
      <c r="M232" s="126">
        <v>-1448.51</v>
      </c>
      <c r="N232" s="127">
        <v>-0.11642773090871678</v>
      </c>
      <c r="O232" s="127">
        <v>5.6635061731341444E-4</v>
      </c>
    </row>
    <row r="233" spans="1:15" ht="48" hidden="1">
      <c r="A233" s="122" t="str">
        <v>Kiralık</v>
      </c>
      <c r="B233" s="123">
        <v>46257</v>
      </c>
      <c r="C233" s="122" t="str">
        <v>Konya</v>
      </c>
      <c r="D233" s="124" t="str">
        <v>PANEK ZİRAAT ALETLERİ DAYANIKLI TÜKETİM MALZEMELERİ</v>
      </c>
      <c r="E233" s="124" t="str">
        <v>KONYA → KAHRAMANMARAŞ</v>
      </c>
      <c r="F233" s="122" t="str">
        <v>33CRB01</v>
      </c>
      <c r="G233" s="122" t="str">
        <v>Tır Frigorifik</v>
      </c>
      <c r="H233" s="122" t="str">
        <v>S-642616</v>
      </c>
      <c r="I233" s="122" t="str">
        <v>Necmettin ŞEN</v>
      </c>
      <c r="J233" s="125">
        <v>1</v>
      </c>
      <c r="K233" s="126">
        <v>43497.72</v>
      </c>
      <c r="L233" s="126">
        <v>34438.67</v>
      </c>
      <c r="M233" s="126">
        <v>-9059.0499999999993</v>
      </c>
      <c r="N233" s="127">
        <v>-0.20826493894392623</v>
      </c>
      <c r="O233" s="127">
        <v>3.5419835277444318E-3</v>
      </c>
    </row>
    <row r="234" spans="1:15" ht="48" hidden="1">
      <c r="A234" s="122" t="str">
        <v>Kiralık</v>
      </c>
      <c r="B234" s="123">
        <v>46257</v>
      </c>
      <c r="C234" s="122" t="str">
        <v>Konya</v>
      </c>
      <c r="D234" s="124" t="str">
        <v>PANEK ZİRAAT ALETLERİ DAYANIKLI TÜKETİM MALZEMELERİ</v>
      </c>
      <c r="E234" s="124" t="str">
        <v>KONYA → HATAY</v>
      </c>
      <c r="F234" s="122" t="str">
        <v>33CUH62</v>
      </c>
      <c r="G234" s="122" t="str">
        <v>Tır Frigorifik</v>
      </c>
      <c r="H234" s="122" t="str">
        <v>S-642617</v>
      </c>
      <c r="I234" s="122" t="str">
        <v>Necmettin ŞEN</v>
      </c>
      <c r="J234" s="125">
        <v>1</v>
      </c>
      <c r="K234" s="126">
        <v>51055.75</v>
      </c>
      <c r="L234" s="126">
        <v>38472.400000000001</v>
      </c>
      <c r="M234" s="126">
        <v>-12583.35</v>
      </c>
      <c r="N234" s="127">
        <v>-0.24646293512483902</v>
      </c>
      <c r="O234" s="127">
        <v>4.9199439702665177E-3</v>
      </c>
    </row>
    <row r="235" spans="1:15" ht="48" hidden="1">
      <c r="A235" s="122" t="str">
        <v>Kiralık</v>
      </c>
      <c r="B235" s="123">
        <v>46257</v>
      </c>
      <c r="C235" s="122" t="str">
        <v>Konya</v>
      </c>
      <c r="D235" s="124" t="str">
        <v>PANEK ZİRAAT ALETLERİ DAYANIKLI TÜKETİM MALZEMELERİ</v>
      </c>
      <c r="E235" s="124" t="str">
        <v>KONYA → MERSİN</v>
      </c>
      <c r="F235" s="122" t="str">
        <v>33BYD96</v>
      </c>
      <c r="G235" s="122" t="str">
        <v>Tır Frigorifik</v>
      </c>
      <c r="H235" s="122" t="str">
        <v>S-642618</v>
      </c>
      <c r="I235" s="122" t="str">
        <v>Necmettin ŞEN</v>
      </c>
      <c r="J235" s="125">
        <v>1</v>
      </c>
      <c r="K235" s="126">
        <v>26810.84</v>
      </c>
      <c r="L235" s="126">
        <v>23668.15</v>
      </c>
      <c r="M235" s="126">
        <v>-3142.69</v>
      </c>
      <c r="N235" s="127">
        <v>-0.11721714052972604</v>
      </c>
      <c r="O235" s="127">
        <v>1.2287553565558363E-3</v>
      </c>
    </row>
    <row r="236" spans="1:15" ht="48" hidden="1">
      <c r="A236" s="122" t="str">
        <v>Kiralık</v>
      </c>
      <c r="B236" s="123">
        <v>46257</v>
      </c>
      <c r="C236" s="122" t="str">
        <v>Konya</v>
      </c>
      <c r="D236" s="124" t="str">
        <v>PANEK ZİRAAT ALETLERİ DAYANIKLI TÜKETİM MALZEMELERİ</v>
      </c>
      <c r="E236" s="124" t="str">
        <v>KONYA → ANKARA</v>
      </c>
      <c r="F236" s="122" t="str">
        <v>42FAN86</v>
      </c>
      <c r="G236" s="122" t="str">
        <v>Tır Frigorifik</v>
      </c>
      <c r="H236" s="122" t="str">
        <v>S-642625</v>
      </c>
      <c r="I236" s="122" t="str">
        <v>Necmettin ŞEN</v>
      </c>
      <c r="J236" s="125">
        <v>1</v>
      </c>
      <c r="K236" s="126">
        <v>26070.080000000002</v>
      </c>
      <c r="L236" s="126">
        <v>23560.95</v>
      </c>
      <c r="M236" s="126">
        <v>-2509.13</v>
      </c>
      <c r="N236" s="127">
        <v>-9.6245581141293002E-2</v>
      </c>
      <c r="O236" s="127">
        <v>9.8104074146509708E-4</v>
      </c>
    </row>
    <row r="237" spans="1:15" ht="48" hidden="1">
      <c r="A237" s="122" t="str">
        <v>Kiralık</v>
      </c>
      <c r="B237" s="123">
        <v>46257</v>
      </c>
      <c r="C237" s="122" t="str">
        <v>Konya</v>
      </c>
      <c r="D237" s="124" t="str">
        <v>PANEK ZİRAAT ALETLERİ DAYANIKLI TÜKETİM MALZEMELERİ</v>
      </c>
      <c r="E237" s="124" t="str">
        <v>KONYA → ANKARA</v>
      </c>
      <c r="F237" s="122" t="str">
        <v>42AFV141</v>
      </c>
      <c r="G237" s="122" t="str">
        <v>Tır Frigorifik</v>
      </c>
      <c r="H237" s="122" t="str">
        <v>S-642626</v>
      </c>
      <c r="I237" s="122" t="str">
        <v>Necmettin ŞEN</v>
      </c>
      <c r="J237" s="125">
        <v>1</v>
      </c>
      <c r="K237" s="126">
        <v>27330.720000000001</v>
      </c>
      <c r="L237" s="126">
        <v>26192.19</v>
      </c>
      <c r="M237" s="126">
        <v>-1138.53</v>
      </c>
      <c r="N237" s="127">
        <v>-4.1657519450640154E-2</v>
      </c>
      <c r="O237" s="127">
        <v>4.4515203093512765E-4</v>
      </c>
    </row>
    <row r="238" spans="1:15" ht="48" hidden="1">
      <c r="A238" s="122" t="str">
        <v>Kiralık</v>
      </c>
      <c r="B238" s="123">
        <v>46257</v>
      </c>
      <c r="C238" s="122" t="str">
        <v>Konya</v>
      </c>
      <c r="D238" s="124" t="str">
        <v>PANEK ZİRAAT ALETLERİ DAYANIKLI TÜKETİM MALZEMELERİ</v>
      </c>
      <c r="E238" s="124" t="str">
        <v>KONYA → ANKARA</v>
      </c>
      <c r="F238" s="122" t="str">
        <v>06FTL122</v>
      </c>
      <c r="G238" s="122" t="str">
        <v>Tır Frigorifik</v>
      </c>
      <c r="H238" s="122" t="str">
        <v>S-642629</v>
      </c>
      <c r="I238" s="122" t="str">
        <v>Necmettin ŞEN</v>
      </c>
      <c r="J238" s="125">
        <v>1</v>
      </c>
      <c r="K238" s="126">
        <v>34821.03</v>
      </c>
      <c r="L238" s="126">
        <v>27662.19</v>
      </c>
      <c r="M238" s="126">
        <v>-7158.84</v>
      </c>
      <c r="N238" s="127">
        <v>-0.20558955320965522</v>
      </c>
      <c r="O238" s="127">
        <v>2.7990234470234685E-3</v>
      </c>
    </row>
    <row r="239" spans="1:15" ht="48" hidden="1">
      <c r="A239" s="122" t="str">
        <v>Kiralık</v>
      </c>
      <c r="B239" s="123">
        <v>46257</v>
      </c>
      <c r="C239" s="122" t="str">
        <v>Konya</v>
      </c>
      <c r="D239" s="124" t="str">
        <v>PANEK ZİRAAT ALETLERİ DAYANIKLI TÜKETİM MALZEMELERİ</v>
      </c>
      <c r="E239" s="124" t="str">
        <v>KONYA → ANKARA</v>
      </c>
      <c r="F239" s="122" t="str">
        <v>42E4309</v>
      </c>
      <c r="G239" s="122" t="str">
        <v>Tır Frigorifik</v>
      </c>
      <c r="H239" s="122" t="str">
        <v>S-642630</v>
      </c>
      <c r="I239" s="122" t="str">
        <v>Necmettin ŞEN</v>
      </c>
      <c r="J239" s="125">
        <v>1</v>
      </c>
      <c r="K239" s="126">
        <v>21953.07</v>
      </c>
      <c r="L239" s="126">
        <v>19459.71</v>
      </c>
      <c r="M239" s="126">
        <v>-2493.36</v>
      </c>
      <c r="N239" s="127">
        <v>-0.11357682547361259</v>
      </c>
      <c r="O239" s="127">
        <v>9.7487485428790629E-4</v>
      </c>
    </row>
    <row r="240" spans="1:15" ht="48" hidden="1">
      <c r="A240" s="122" t="str">
        <v>Kiralık</v>
      </c>
      <c r="B240" s="123">
        <v>46257</v>
      </c>
      <c r="C240" s="122" t="str">
        <v>Konya</v>
      </c>
      <c r="D240" s="124" t="str">
        <v>PANEK ZİRAAT ALETLERİ DAYANIKLI TÜKETİM MALZEMELERİ</v>
      </c>
      <c r="E240" s="124" t="str">
        <v>KONYA → ANTALYA</v>
      </c>
      <c r="F240" s="122" t="str">
        <v>01ACP719</v>
      </c>
      <c r="G240" s="122" t="str">
        <v>Tır Frigorifik</v>
      </c>
      <c r="H240" s="122" t="str">
        <v>S-642631</v>
      </c>
      <c r="I240" s="122" t="str">
        <v>Necmettin ŞEN</v>
      </c>
      <c r="J240" s="125">
        <v>1</v>
      </c>
      <c r="K240" s="126">
        <v>44840.51</v>
      </c>
      <c r="L240" s="126">
        <v>25872.06</v>
      </c>
      <c r="M240" s="126">
        <v>-18968.45</v>
      </c>
      <c r="N240" s="127">
        <v>-0.42302038937558917</v>
      </c>
      <c r="O240" s="127">
        <v>7.4164440473166475E-3</v>
      </c>
    </row>
    <row r="241" spans="1:15" ht="48" hidden="1">
      <c r="A241" s="122" t="str">
        <v>Kiralık</v>
      </c>
      <c r="B241" s="123">
        <v>46257</v>
      </c>
      <c r="C241" s="122" t="str">
        <v>Konya</v>
      </c>
      <c r="D241" s="124" t="str">
        <v>PANEK ZİRAAT ALETLERİ DAYANIKLI TÜKETİM MALZEMELERİ</v>
      </c>
      <c r="E241" s="124" t="str">
        <v>KONYA → ANTALYA</v>
      </c>
      <c r="F241" s="122" t="str">
        <v>42AVD334</v>
      </c>
      <c r="G241" s="122" t="str">
        <v>Tır Frigorifik</v>
      </c>
      <c r="H241" s="122" t="str">
        <v>S-642632</v>
      </c>
      <c r="I241" s="122" t="str">
        <v>Necmettin ŞEN</v>
      </c>
      <c r="J241" s="125">
        <v>1</v>
      </c>
      <c r="K241" s="126">
        <v>27145.61</v>
      </c>
      <c r="L241" s="126">
        <v>25341.1</v>
      </c>
      <c r="M241" s="126">
        <v>-1804.51</v>
      </c>
      <c r="N241" s="127">
        <v>-6.64752053831172E-2</v>
      </c>
      <c r="O241" s="127">
        <v>7.0554249017834158E-4</v>
      </c>
    </row>
    <row r="242" spans="1:15" ht="48" hidden="1">
      <c r="A242" s="122" t="str">
        <v>Kiralık</v>
      </c>
      <c r="B242" s="123">
        <v>46257</v>
      </c>
      <c r="C242" s="122" t="str">
        <v>Konya</v>
      </c>
      <c r="D242" s="124" t="str">
        <v>PANEK ZİRAAT ALETLERİ DAYANIKLI TÜKETİM MALZEMELERİ</v>
      </c>
      <c r="E242" s="124" t="str">
        <v>KONYA → ANTALYA</v>
      </c>
      <c r="F242" s="122" t="str">
        <v>42SM634</v>
      </c>
      <c r="G242" s="122" t="str">
        <v>Tır Frigorifik</v>
      </c>
      <c r="H242" s="122" t="str">
        <v>S-642633</v>
      </c>
      <c r="I242" s="122" t="str">
        <v>Necmettin ŞEN</v>
      </c>
      <c r="J242" s="125">
        <v>1</v>
      </c>
      <c r="K242" s="126">
        <v>22819.88</v>
      </c>
      <c r="L242" s="126">
        <v>17008.16</v>
      </c>
      <c r="M242" s="126">
        <v>-5811.72</v>
      </c>
      <c r="N242" s="127">
        <v>-0.25467793870958128</v>
      </c>
      <c r="O242" s="127">
        <v>2.2723151442880733E-3</v>
      </c>
    </row>
    <row r="243" spans="1:15" ht="48" hidden="1">
      <c r="A243" s="122" t="str">
        <v>Kiralık</v>
      </c>
      <c r="B243" s="123">
        <v>46257</v>
      </c>
      <c r="C243" s="122" t="str">
        <v>Konya</v>
      </c>
      <c r="D243" s="124" t="str">
        <v>PANEK ZİRAAT ALETLERİ DAYANIKLI TÜKETİM MALZEMELERİ</v>
      </c>
      <c r="E243" s="124" t="str">
        <v>KONYA → RİZE</v>
      </c>
      <c r="F243" s="122" t="str">
        <v>34BRZ028</v>
      </c>
      <c r="G243" s="122" t="str">
        <v>Tır Frigorifik</v>
      </c>
      <c r="H243" s="122" t="str">
        <v>S-642638</v>
      </c>
      <c r="I243" s="122" t="str">
        <v>Necmettin ŞEN</v>
      </c>
      <c r="J243" s="125">
        <v>1</v>
      </c>
      <c r="K243" s="126">
        <v>99280.92</v>
      </c>
      <c r="L243" s="126">
        <v>72858.2</v>
      </c>
      <c r="M243" s="126">
        <v>-26422.720000000001</v>
      </c>
      <c r="N243" s="127">
        <v>-0.26614096646163232</v>
      </c>
      <c r="O243" s="127">
        <v>1.033097719939766E-2</v>
      </c>
    </row>
    <row r="244" spans="1:15" ht="48" hidden="1">
      <c r="A244" s="122" t="str">
        <v>Kiralık</v>
      </c>
      <c r="B244" s="123">
        <v>46257</v>
      </c>
      <c r="C244" s="122" t="str">
        <v>Konya</v>
      </c>
      <c r="D244" s="124" t="str">
        <v>PANEK ZİRAAT ALETLERİ DAYANIKLI TÜKETİM MALZEMELERİ</v>
      </c>
      <c r="E244" s="124" t="str">
        <v>KONYA → ELAZIĞ</v>
      </c>
      <c r="F244" s="122" t="str">
        <v>33AHP128</v>
      </c>
      <c r="G244" s="122" t="str">
        <v>Tır Frigorifik</v>
      </c>
      <c r="H244" s="122" t="str">
        <v>S-642639</v>
      </c>
      <c r="I244" s="122" t="str">
        <v>Necmettin ŞEN</v>
      </c>
      <c r="J244" s="125">
        <v>1</v>
      </c>
      <c r="K244" s="126">
        <v>68816.19</v>
      </c>
      <c r="L244" s="126">
        <v>54940.53</v>
      </c>
      <c r="M244" s="126">
        <v>-13875.66</v>
      </c>
      <c r="N244" s="127">
        <v>-0.20163365626606181</v>
      </c>
      <c r="O244" s="127">
        <v>5.4252221984184106E-3</v>
      </c>
    </row>
    <row r="245" spans="1:15" ht="48" hidden="1">
      <c r="A245" s="122" t="str">
        <v>Kiralık</v>
      </c>
      <c r="B245" s="123">
        <v>46259</v>
      </c>
      <c r="C245" s="122" t="str">
        <v>Konya</v>
      </c>
      <c r="D245" s="124" t="str">
        <v>PANEK ZİRAAT ALETLERİ DAYANIKLI TÜKETİM MALZEMELERİ</v>
      </c>
      <c r="E245" s="124" t="str">
        <v>KONYA → ANTALYA</v>
      </c>
      <c r="F245" s="122" t="str">
        <v>42E4309</v>
      </c>
      <c r="G245" s="122" t="str">
        <v>Tır Frigorifik</v>
      </c>
      <c r="H245" s="122" t="str">
        <v>S-642797</v>
      </c>
      <c r="I245" s="122" t="str">
        <v>Necmettin ŞEN</v>
      </c>
      <c r="J245" s="125">
        <v>1</v>
      </c>
      <c r="K245" s="126">
        <v>25027.22</v>
      </c>
      <c r="L245" s="126">
        <v>23418.03</v>
      </c>
      <c r="M245" s="126">
        <v>-1609.19</v>
      </c>
      <c r="N245" s="127">
        <v>-6.4297592780980073E-2</v>
      </c>
      <c r="O245" s="127">
        <v>6.291746345379552E-4</v>
      </c>
    </row>
    <row r="246" spans="1:15" ht="48" hidden="1">
      <c r="A246" s="122" t="str">
        <v>Kiralık</v>
      </c>
      <c r="B246" s="123">
        <v>46259</v>
      </c>
      <c r="C246" s="122" t="str">
        <v>Konya</v>
      </c>
      <c r="D246" s="124" t="str">
        <v>PANEK ZİRAAT ALETLERİ DAYANIKLI TÜKETİM MALZEMELERİ</v>
      </c>
      <c r="E246" s="124" t="str">
        <v>KONYA → HATAY</v>
      </c>
      <c r="F246" s="122" t="str">
        <v>42SM634</v>
      </c>
      <c r="G246" s="122" t="str">
        <v>Tır Frigorifik</v>
      </c>
      <c r="H246" s="122" t="str">
        <v>S-642840</v>
      </c>
      <c r="I246" s="122" t="str">
        <v>Necmettin ŞEN</v>
      </c>
      <c r="J246" s="125">
        <v>1</v>
      </c>
      <c r="K246" s="126">
        <v>39729.040000000001</v>
      </c>
      <c r="L246" s="126">
        <v>34282.89</v>
      </c>
      <c r="M246" s="126">
        <v>-5446.15</v>
      </c>
      <c r="N246" s="127">
        <v>-0.13708234581052045</v>
      </c>
      <c r="O246" s="127">
        <v>2.1293815123688839E-3</v>
      </c>
    </row>
    <row r="247" spans="1:15" ht="48" hidden="1">
      <c r="A247" s="122" t="str">
        <v>Kiralık</v>
      </c>
      <c r="B247" s="123">
        <v>46259</v>
      </c>
      <c r="C247" s="122" t="str">
        <v>Konya</v>
      </c>
      <c r="D247" s="124" t="str">
        <v>PANEK ZİRAAT ALETLERİ DAYANIKLI TÜKETİM MALZEMELERİ</v>
      </c>
      <c r="E247" s="124" t="str">
        <v>KONYA → KAHRAMANMARAŞ</v>
      </c>
      <c r="F247" s="122" t="str">
        <v>42AFV141</v>
      </c>
      <c r="G247" s="122" t="str">
        <v>Tır Frigorifik</v>
      </c>
      <c r="H247" s="122" t="str">
        <v>S-642841</v>
      </c>
      <c r="I247" s="122" t="str">
        <v>Necmettin ŞEN</v>
      </c>
      <c r="J247" s="125">
        <v>1</v>
      </c>
      <c r="K247" s="126">
        <v>43222.38</v>
      </c>
      <c r="L247" s="126">
        <v>39332.46</v>
      </c>
      <c r="M247" s="126">
        <v>-3889.92</v>
      </c>
      <c r="N247" s="127">
        <v>-8.9997820573508455E-2</v>
      </c>
      <c r="O247" s="127">
        <v>1.5209136238616215E-3</v>
      </c>
    </row>
    <row r="248" spans="1:15" ht="48" hidden="1">
      <c r="A248" s="122" t="str">
        <v>Kiralık</v>
      </c>
      <c r="B248" s="123">
        <v>46259</v>
      </c>
      <c r="C248" s="122" t="str">
        <v>Konya</v>
      </c>
      <c r="D248" s="124" t="str">
        <v>PANEK ZİRAAT ALETLERİ DAYANIKLI TÜKETİM MALZEMELERİ</v>
      </c>
      <c r="E248" s="124" t="str">
        <v>KONYA → ZONGULDAK</v>
      </c>
      <c r="F248" s="122" t="str">
        <v>42AVD334</v>
      </c>
      <c r="G248" s="122" t="str">
        <v>Tır Frigorifik</v>
      </c>
      <c r="H248" s="122" t="str">
        <v>S-642856</v>
      </c>
      <c r="I248" s="122" t="str">
        <v>Necmettin ŞEN</v>
      </c>
      <c r="J248" s="125">
        <v>1</v>
      </c>
      <c r="K248" s="126">
        <v>45080.43</v>
      </c>
      <c r="L248" s="126">
        <v>38334.019999999997</v>
      </c>
      <c r="M248" s="126">
        <v>-6746.41</v>
      </c>
      <c r="N248" s="127">
        <v>-0.14965274288643654</v>
      </c>
      <c r="O248" s="127">
        <v>2.6377680983558226E-3</v>
      </c>
    </row>
    <row r="249" spans="1:15" ht="48" hidden="1">
      <c r="A249" s="122" t="str">
        <v>Kiralık</v>
      </c>
      <c r="B249" s="123">
        <v>46261</v>
      </c>
      <c r="C249" s="122" t="str">
        <v>Konya</v>
      </c>
      <c r="D249" s="124" t="str">
        <v>PANEK ZİRAAT ALETLERİ DAYANIKLI TÜKETİM MALZEMELERİ</v>
      </c>
      <c r="E249" s="124" t="str">
        <v>KONYA → HATAY</v>
      </c>
      <c r="F249" s="122" t="str">
        <v>42AVD334</v>
      </c>
      <c r="G249" s="122" t="str">
        <v>Tır Frigorifik</v>
      </c>
      <c r="H249" s="122" t="str">
        <v>S-643043</v>
      </c>
      <c r="I249" s="122" t="str">
        <v>Necmettin ŞEN</v>
      </c>
      <c r="J249" s="125">
        <v>1</v>
      </c>
      <c r="K249" s="126">
        <v>41972.73</v>
      </c>
      <c r="L249" s="126">
        <v>31859.58</v>
      </c>
      <c r="M249" s="126">
        <v>-10113.15</v>
      </c>
      <c r="N249" s="127">
        <v>-0.24094572833361086</v>
      </c>
      <c r="O249" s="127">
        <v>3.9541244074829699E-3</v>
      </c>
    </row>
    <row r="250" spans="1:15" ht="48" hidden="1">
      <c r="A250" s="122" t="str">
        <v>Kiralık</v>
      </c>
      <c r="B250" s="123">
        <v>46261</v>
      </c>
      <c r="C250" s="122" t="str">
        <v>Konya</v>
      </c>
      <c r="D250" s="124" t="str">
        <v>PANEK ZİRAAT ALETLERİ DAYANIKLI TÜKETİM MALZEMELERİ</v>
      </c>
      <c r="E250" s="124" t="str">
        <v>KONYA → ANTALYA</v>
      </c>
      <c r="F250" s="122" t="str">
        <v>42AFV141</v>
      </c>
      <c r="G250" s="122" t="str">
        <v>Tır Frigorifik</v>
      </c>
      <c r="H250" s="122" t="str">
        <v>S-643044</v>
      </c>
      <c r="I250" s="122" t="str">
        <v>Necmettin ŞEN</v>
      </c>
      <c r="J250" s="125">
        <v>1</v>
      </c>
      <c r="K250" s="126">
        <v>24760.560000000001</v>
      </c>
      <c r="L250" s="126">
        <v>19243.88</v>
      </c>
      <c r="M250" s="126">
        <v>-5516.68</v>
      </c>
      <c r="N250" s="127">
        <v>-0.22280109981357449</v>
      </c>
      <c r="O250" s="127">
        <v>2.1569579247092303E-3</v>
      </c>
    </row>
    <row r="251" spans="1:15" ht="48" hidden="1">
      <c r="A251" s="122" t="str">
        <v>Kiralık</v>
      </c>
      <c r="B251" s="123">
        <v>46261</v>
      </c>
      <c r="C251" s="122" t="str">
        <v>Konya</v>
      </c>
      <c r="D251" s="124" t="str">
        <v>PANEK ZİRAAT ALETLERİ DAYANIKLI TÜKETİM MALZEMELERİ</v>
      </c>
      <c r="E251" s="124" t="str">
        <v>KONYA → KAHRAMANMARAŞ</v>
      </c>
      <c r="F251" s="122" t="str">
        <v>01ACP719</v>
      </c>
      <c r="G251" s="122" t="str">
        <v>Tır Frigorifik</v>
      </c>
      <c r="H251" s="122" t="str">
        <v>S-643045</v>
      </c>
      <c r="I251" s="122" t="str">
        <v>Necmettin ŞEN</v>
      </c>
      <c r="J251" s="125">
        <v>1</v>
      </c>
      <c r="K251" s="126">
        <v>46051.28</v>
      </c>
      <c r="L251" s="126">
        <v>32937.949999999997</v>
      </c>
      <c r="M251" s="126">
        <v>-13113.33</v>
      </c>
      <c r="N251" s="127">
        <v>-0.28475495143674617</v>
      </c>
      <c r="O251" s="127">
        <v>5.1271600061680743E-3</v>
      </c>
    </row>
    <row r="252" spans="1:15" ht="48" hidden="1">
      <c r="A252" s="122" t="str">
        <v>Kiralık</v>
      </c>
      <c r="B252" s="123">
        <v>46261</v>
      </c>
      <c r="C252" s="122" t="str">
        <v>Konya</v>
      </c>
      <c r="D252" s="124" t="str">
        <v>PANEK ZİRAAT ALETLERİ DAYANIKLI TÜKETİM MALZEMELERİ</v>
      </c>
      <c r="E252" s="124" t="str">
        <v>KONYA → AKSARAY</v>
      </c>
      <c r="F252" s="122" t="str">
        <v>42FAN86</v>
      </c>
      <c r="G252" s="122" t="str">
        <v>Tır Frigorifik</v>
      </c>
      <c r="H252" s="122" t="str">
        <v>S-643046</v>
      </c>
      <c r="I252" s="122" t="str">
        <v>Necmettin ŞEN</v>
      </c>
      <c r="J252" s="125">
        <v>1</v>
      </c>
      <c r="K252" s="126">
        <v>13402.23</v>
      </c>
      <c r="L252" s="126">
        <v>12794.6</v>
      </c>
      <c r="M252" s="126">
        <v>-607.63</v>
      </c>
      <c r="N252" s="127">
        <v>-4.5337977336607417E-2</v>
      </c>
      <c r="O252" s="127">
        <v>2.3757628569920125E-4</v>
      </c>
    </row>
    <row r="253" spans="1:15" ht="48" hidden="1">
      <c r="A253" s="122" t="str">
        <v>Kiralık</v>
      </c>
      <c r="B253" s="123">
        <v>46261</v>
      </c>
      <c r="C253" s="122" t="str">
        <v>Konya</v>
      </c>
      <c r="D253" s="124" t="str">
        <v>PANEK ZİRAAT ALETLERİ DAYANIKLI TÜKETİM MALZEMELERİ</v>
      </c>
      <c r="E253" s="124" t="str">
        <v>KONYA → KAHRAMANMARAŞ</v>
      </c>
      <c r="F253" s="122" t="str">
        <v>33CTT18</v>
      </c>
      <c r="G253" s="122" t="str">
        <v>Tır Frigorifik</v>
      </c>
      <c r="H253" s="122" t="str">
        <v>S-643052</v>
      </c>
      <c r="I253" s="122" t="str">
        <v>Necmettin ŞEN</v>
      </c>
      <c r="J253" s="125">
        <v>1</v>
      </c>
      <c r="K253" s="126">
        <v>49123.18</v>
      </c>
      <c r="L253" s="126">
        <v>31577.65</v>
      </c>
      <c r="M253" s="126">
        <v>-17545.53</v>
      </c>
      <c r="N253" s="127">
        <v>-0.35717414874199915</v>
      </c>
      <c r="O253" s="127">
        <v>6.8600988233364158E-3</v>
      </c>
    </row>
    <row r="254" spans="1:15" ht="48" hidden="1">
      <c r="A254" s="122" t="str">
        <v>Kiralık</v>
      </c>
      <c r="B254" s="123">
        <v>46261</v>
      </c>
      <c r="C254" s="122" t="str">
        <v>Konya</v>
      </c>
      <c r="D254" s="124" t="str">
        <v>PANEK ZİRAAT ALETLERİ DAYANIKLI TÜKETİM MALZEMELERİ</v>
      </c>
      <c r="E254" s="124" t="str">
        <v>KONYA → ANTALYA</v>
      </c>
      <c r="F254" s="122" t="str">
        <v>47AEZ035</v>
      </c>
      <c r="G254" s="122" t="str">
        <v>Tır Frigorifik</v>
      </c>
      <c r="H254" s="122" t="str">
        <v>S-643053</v>
      </c>
      <c r="I254" s="122" t="str">
        <v>Necmettin ŞEN</v>
      </c>
      <c r="J254" s="125">
        <v>1</v>
      </c>
      <c r="K254" s="126">
        <v>47677.25</v>
      </c>
      <c r="L254" s="126">
        <v>22730.2</v>
      </c>
      <c r="M254" s="126">
        <v>-24947.05</v>
      </c>
      <c r="N254" s="127">
        <v>-0.52324850950925228</v>
      </c>
      <c r="O254" s="127">
        <v>9.7540073369521887E-3</v>
      </c>
    </row>
    <row r="255" spans="1:15" ht="48" hidden="1">
      <c r="A255" s="122" t="str">
        <v>Kiralık</v>
      </c>
      <c r="B255" s="123">
        <v>46261</v>
      </c>
      <c r="C255" s="122" t="str">
        <v>Konya</v>
      </c>
      <c r="D255" s="124" t="str">
        <v>PANEK ZİRAAT ALETLERİ DAYANIKLI TÜKETİM MALZEMELERİ</v>
      </c>
      <c r="E255" s="124" t="str">
        <v>KONYA → ISPARTA</v>
      </c>
      <c r="F255" s="122" t="str">
        <v>33BYK46</v>
      </c>
      <c r="G255" s="122" t="str">
        <v>Tır Frigorifik</v>
      </c>
      <c r="H255" s="122" t="str">
        <v>S-643056</v>
      </c>
      <c r="I255" s="122" t="str">
        <v>Necmettin ŞEN</v>
      </c>
      <c r="J255" s="125">
        <v>1</v>
      </c>
      <c r="K255" s="126">
        <v>30678</v>
      </c>
      <c r="L255" s="126">
        <v>18071.169999999998</v>
      </c>
      <c r="M255" s="126">
        <v>-12606.83</v>
      </c>
      <c r="N255" s="127">
        <v>-0.41094041332551012</v>
      </c>
      <c r="O255" s="127">
        <v>4.929124378061092E-3</v>
      </c>
    </row>
    <row r="256" spans="1:15" ht="48" hidden="1">
      <c r="A256" s="122" t="str">
        <v>Kiralık</v>
      </c>
      <c r="B256" s="123">
        <v>46261</v>
      </c>
      <c r="C256" s="122" t="str">
        <v>Konya</v>
      </c>
      <c r="D256" s="124" t="str">
        <v>PANEK ZİRAAT ALETLERİ DAYANIKLI TÜKETİM MALZEMELERİ</v>
      </c>
      <c r="E256" s="124" t="str">
        <v>KONYA → GİRESUN</v>
      </c>
      <c r="F256" s="122" t="str">
        <v>34BRZ028</v>
      </c>
      <c r="G256" s="122" t="str">
        <v>Tır Frigorifik</v>
      </c>
      <c r="H256" s="122" t="str">
        <v>S-643057</v>
      </c>
      <c r="I256" s="122" t="str">
        <v>Necmettin ŞEN</v>
      </c>
      <c r="J256" s="125">
        <v>1</v>
      </c>
      <c r="K256" s="126">
        <v>79424.75</v>
      </c>
      <c r="L256" s="126">
        <v>60471.65</v>
      </c>
      <c r="M256" s="126">
        <v>-18953.099999999999</v>
      </c>
      <c r="N256" s="127">
        <v>-0.23862964630042902</v>
      </c>
      <c r="O256" s="127">
        <v>7.410442375270364E-3</v>
      </c>
    </row>
    <row r="257" spans="1:15" ht="48" hidden="1">
      <c r="A257" s="122" t="str">
        <v>Kiralık</v>
      </c>
      <c r="B257" s="123">
        <v>46261</v>
      </c>
      <c r="C257" s="122" t="str">
        <v>Konya</v>
      </c>
      <c r="D257" s="124" t="str">
        <v>PANEK ZİRAAT ALETLERİ DAYANIKLI TÜKETİM MALZEMELERİ</v>
      </c>
      <c r="E257" s="124" t="str">
        <v>KONYA → TOKAT</v>
      </c>
      <c r="F257" s="122" t="str">
        <v>42E4309</v>
      </c>
      <c r="G257" s="122" t="str">
        <v>Tır Frigorifik</v>
      </c>
      <c r="H257" s="122" t="str">
        <v>S-643107</v>
      </c>
      <c r="I257" s="122" t="str">
        <v>Necmettin ŞEN</v>
      </c>
      <c r="J257" s="125">
        <v>1</v>
      </c>
      <c r="K257" s="126">
        <v>47124.95</v>
      </c>
      <c r="L257" s="126">
        <v>43474.400000000001</v>
      </c>
      <c r="M257" s="126">
        <v>-3650.55</v>
      </c>
      <c r="N257" s="127">
        <v>-7.7465334180725931E-2</v>
      </c>
      <c r="O257" s="127">
        <v>1.427322728896235E-3</v>
      </c>
    </row>
    <row r="258" spans="1:15" ht="48" hidden="1">
      <c r="A258" s="122" t="str">
        <v>Kiralık</v>
      </c>
      <c r="B258" s="123">
        <v>46261</v>
      </c>
      <c r="C258" s="122" t="str">
        <v>Konya</v>
      </c>
      <c r="D258" s="124" t="str">
        <v>PANEK ZİRAAT ALETLERİ DAYANIKLI TÜKETİM MALZEMELERİ</v>
      </c>
      <c r="E258" s="124" t="str">
        <v>KONYA → ANTALYA</v>
      </c>
      <c r="F258" s="122" t="str">
        <v>33BGK517</v>
      </c>
      <c r="G258" s="122" t="str">
        <v>Tır Frigorifik</v>
      </c>
      <c r="H258" s="122" t="str">
        <v>S-643110</v>
      </c>
      <c r="I258" s="122" t="str">
        <v>Necmettin ŞEN</v>
      </c>
      <c r="J258" s="125">
        <v>1</v>
      </c>
      <c r="K258" s="126">
        <v>35324.050000000003</v>
      </c>
      <c r="L258" s="126">
        <v>21526.77</v>
      </c>
      <c r="M258" s="126">
        <v>-13797.28</v>
      </c>
      <c r="N258" s="127">
        <v>-0.39059167904020065</v>
      </c>
      <c r="O258" s="127">
        <v>5.3945765270837116E-3</v>
      </c>
    </row>
    <row r="259" spans="1:15" ht="48" hidden="1">
      <c r="A259" s="122" t="str">
        <v>Kiralık</v>
      </c>
      <c r="B259" s="123">
        <v>46261</v>
      </c>
      <c r="C259" s="122" t="str">
        <v>Konya</v>
      </c>
      <c r="D259" s="124" t="str">
        <v>PANEK ZİRAAT ALETLERİ DAYANIKLI TÜKETİM MALZEMELERİ</v>
      </c>
      <c r="E259" s="124" t="str">
        <v>KONYA → ERZURUM</v>
      </c>
      <c r="F259" s="122" t="str">
        <v>33CTN22</v>
      </c>
      <c r="G259" s="122" t="str">
        <v>Tır Frigorifik</v>
      </c>
      <c r="H259" s="122" t="str">
        <v>S-643112</v>
      </c>
      <c r="I259" s="122" t="str">
        <v>Necmettin ŞEN</v>
      </c>
      <c r="J259" s="125">
        <v>1</v>
      </c>
      <c r="K259" s="126">
        <v>102698.14</v>
      </c>
      <c r="L259" s="126">
        <v>68958.45</v>
      </c>
      <c r="M259" s="126">
        <v>-33739.69</v>
      </c>
      <c r="N259" s="127">
        <v>-0.32853262970488073</v>
      </c>
      <c r="O259" s="127">
        <v>1.3191827643208013E-2</v>
      </c>
    </row>
    <row r="260" spans="1:15" ht="48" hidden="1">
      <c r="A260" s="122" t="str">
        <v>Kiralık</v>
      </c>
      <c r="B260" s="123">
        <v>46261</v>
      </c>
      <c r="C260" s="122" t="str">
        <v>Konya</v>
      </c>
      <c r="D260" s="124" t="str">
        <v>PANEK ZİRAAT ALETLERİ DAYANIKLI TÜKETİM MALZEMELERİ</v>
      </c>
      <c r="E260" s="124" t="str">
        <v>KONYA → ANTALYA</v>
      </c>
      <c r="F260" s="122" t="str">
        <v>06FTL122</v>
      </c>
      <c r="G260" s="122" t="str">
        <v>Tır Frigorifik</v>
      </c>
      <c r="H260" s="122" t="str">
        <v>S-643113</v>
      </c>
      <c r="I260" s="122" t="str">
        <v>Necmettin ŞEN</v>
      </c>
      <c r="J260" s="125">
        <v>1</v>
      </c>
      <c r="K260" s="126">
        <v>44418.62</v>
      </c>
      <c r="L260" s="126">
        <v>25216.04</v>
      </c>
      <c r="M260" s="126">
        <v>-19202.580000000002</v>
      </c>
      <c r="N260" s="127">
        <v>-0.43230924328581122</v>
      </c>
      <c r="O260" s="127">
        <v>7.5079861630297524E-3</v>
      </c>
    </row>
    <row r="261" spans="1:15" ht="48" hidden="1">
      <c r="A261" s="122" t="str">
        <v>Kiralık</v>
      </c>
      <c r="B261" s="123">
        <v>46261</v>
      </c>
      <c r="C261" s="122" t="str">
        <v>Konya</v>
      </c>
      <c r="D261" s="124" t="str">
        <v>PANEK ZİRAAT ALETLERİ DAYANIKLI TÜKETİM MALZEMELERİ</v>
      </c>
      <c r="E261" s="124" t="str">
        <v>KONYA → GİRESUN</v>
      </c>
      <c r="F261" s="122" t="str">
        <v>33AJJ63</v>
      </c>
      <c r="G261" s="122" t="str">
        <v>Tır Frigorifik</v>
      </c>
      <c r="H261" s="122" t="str">
        <v>S-643115</v>
      </c>
      <c r="I261" s="122" t="str">
        <v>Necmettin ŞEN</v>
      </c>
      <c r="J261" s="125">
        <v>1</v>
      </c>
      <c r="K261" s="126">
        <v>71635.62</v>
      </c>
      <c r="L261" s="126">
        <v>59225.8</v>
      </c>
      <c r="M261" s="126">
        <v>-12409.82</v>
      </c>
      <c r="N261" s="127">
        <v>-0.17323532622457935</v>
      </c>
      <c r="O261" s="127">
        <v>4.8520957520130047E-3</v>
      </c>
    </row>
    <row r="262" spans="1:15" ht="48" hidden="1">
      <c r="A262" s="122" t="str">
        <v>Kiralık</v>
      </c>
      <c r="B262" s="123">
        <v>46261</v>
      </c>
      <c r="C262" s="122" t="str">
        <v>Konya</v>
      </c>
      <c r="D262" s="124" t="str">
        <v>PANEK ZİRAAT ALETLERİ DAYANIKLI TÜKETİM MALZEMELERİ</v>
      </c>
      <c r="E262" s="124" t="str">
        <v>KONYA → MALATYA</v>
      </c>
      <c r="F262" s="122" t="str">
        <v>33CUH62</v>
      </c>
      <c r="G262" s="122" t="str">
        <v>Tır Frigorifik</v>
      </c>
      <c r="H262" s="122" t="str">
        <v>S-643117</v>
      </c>
      <c r="I262" s="122" t="str">
        <v>Necmettin ŞEN</v>
      </c>
      <c r="J262" s="125">
        <v>1</v>
      </c>
      <c r="K262" s="126">
        <v>54734</v>
      </c>
      <c r="L262" s="126">
        <v>48007.05</v>
      </c>
      <c r="M262" s="126">
        <v>-6726.95</v>
      </c>
      <c r="N262" s="127">
        <v>-0.12290258340336901</v>
      </c>
      <c r="O262" s="127">
        <v>2.6301594639570824E-3</v>
      </c>
    </row>
    <row r="263" spans="1:15" ht="48" hidden="1">
      <c r="A263" s="122" t="str">
        <v>Kiralık</v>
      </c>
      <c r="B263" s="123">
        <v>46261</v>
      </c>
      <c r="C263" s="122" t="str">
        <v>Konya</v>
      </c>
      <c r="D263" s="124" t="str">
        <v>PANEK ZİRAAT ALETLERİ DAYANIKLI TÜKETİM MALZEMELERİ</v>
      </c>
      <c r="E263" s="124" t="str">
        <v>KONYA → DÜZCE</v>
      </c>
      <c r="F263" s="122" t="str">
        <v>33CRB01</v>
      </c>
      <c r="G263" s="122" t="str">
        <v>Tır Frigorifik</v>
      </c>
      <c r="H263" s="122" t="str">
        <v>S-643122</v>
      </c>
      <c r="I263" s="122" t="str">
        <v>Necmettin ŞEN</v>
      </c>
      <c r="J263" s="125">
        <v>1</v>
      </c>
      <c r="K263" s="126">
        <v>82564.039999999994</v>
      </c>
      <c r="L263" s="126">
        <v>49277.8</v>
      </c>
      <c r="M263" s="126">
        <v>-33286.239999999998</v>
      </c>
      <c r="N263" s="127">
        <v>-0.40315662847893585</v>
      </c>
      <c r="O263" s="127">
        <v>1.3014533950088345E-2</v>
      </c>
    </row>
    <row r="264" spans="1:15" ht="48" hidden="1">
      <c r="A264" s="122" t="str">
        <v>Kiralık</v>
      </c>
      <c r="B264" s="123">
        <v>46261</v>
      </c>
      <c r="C264" s="122" t="str">
        <v>Konya</v>
      </c>
      <c r="D264" s="124" t="str">
        <v>PANEK ZİRAAT ALETLERİ DAYANIKLI TÜKETİM MALZEMELERİ</v>
      </c>
      <c r="E264" s="124" t="str">
        <v>KONYA → BURDUR</v>
      </c>
      <c r="F264" s="122" t="str">
        <v>42APJ745</v>
      </c>
      <c r="G264" s="122" t="str">
        <v>Tır Frigorifik</v>
      </c>
      <c r="H264" s="122" t="str">
        <v>S-643124</v>
      </c>
      <c r="I264" s="122" t="str">
        <v>Necmettin ŞEN</v>
      </c>
      <c r="J264" s="125">
        <v>1</v>
      </c>
      <c r="K264" s="126">
        <v>27488.27</v>
      </c>
      <c r="L264" s="126">
        <v>18325.84</v>
      </c>
      <c r="M264" s="126">
        <v>-9162.43</v>
      </c>
      <c r="N264" s="127">
        <v>-0.33332144947644943</v>
      </c>
      <c r="O264" s="127">
        <v>3.5824039092522304E-3</v>
      </c>
    </row>
    <row r="265" spans="1:15" ht="48" hidden="1">
      <c r="A265" s="122" t="str">
        <v>Kiralık</v>
      </c>
      <c r="B265" s="123">
        <v>46261</v>
      </c>
      <c r="C265" s="122" t="str">
        <v>Konya</v>
      </c>
      <c r="D265" s="124" t="str">
        <v>PANEK ZİRAAT ALETLERİ DAYANIKLI TÜKETİM MALZEMELERİ</v>
      </c>
      <c r="E265" s="124" t="str">
        <v>KONYA → ANKARA</v>
      </c>
      <c r="F265" s="122" t="str">
        <v>33CTC40</v>
      </c>
      <c r="G265" s="122" t="str">
        <v>Tır Frigorifik</v>
      </c>
      <c r="H265" s="122" t="str">
        <v>S-643125</v>
      </c>
      <c r="I265" s="122" t="str">
        <v>Muhammed GÖKMEN</v>
      </c>
      <c r="J265" s="125">
        <v>1</v>
      </c>
      <c r="K265" s="126">
        <v>33365.870000000003</v>
      </c>
      <c r="L265" s="126">
        <v>25558.29</v>
      </c>
      <c r="M265" s="126">
        <v>-7807.58</v>
      </c>
      <c r="N265" s="127">
        <v>-0.23399899358236423</v>
      </c>
      <c r="O265" s="127">
        <v>3.0526732661313133E-3</v>
      </c>
    </row>
    <row r="266" spans="1:15" ht="48" hidden="1">
      <c r="A266" s="122" t="str">
        <v>Kiralık</v>
      </c>
      <c r="B266" s="123">
        <v>46261</v>
      </c>
      <c r="C266" s="122" t="str">
        <v>Konya</v>
      </c>
      <c r="D266" s="124" t="str">
        <v>PANEK ZİRAAT ALETLERİ DAYANIKLI TÜKETİM MALZEMELERİ</v>
      </c>
      <c r="E266" s="124" t="str">
        <v>KONYA → ANKARA</v>
      </c>
      <c r="F266" s="122" t="str">
        <v>42SM634</v>
      </c>
      <c r="G266" s="122" t="str">
        <v>Tır Frigorifik</v>
      </c>
      <c r="H266" s="122" t="str">
        <v>S-643128</v>
      </c>
      <c r="I266" s="122" t="str">
        <v>Muhammed GÖKMEN</v>
      </c>
      <c r="J266" s="125">
        <v>1</v>
      </c>
      <c r="K266" s="126">
        <v>28281.69</v>
      </c>
      <c r="L266" s="126">
        <v>27204.98</v>
      </c>
      <c r="M266" s="126">
        <v>-1076.71</v>
      </c>
      <c r="N266" s="127">
        <v>-3.807092150433726E-2</v>
      </c>
      <c r="O266" s="127">
        <v>4.2098112761908892E-4</v>
      </c>
    </row>
    <row r="267" spans="1:15" ht="48" hidden="1">
      <c r="A267" s="122" t="str">
        <v>Kiralık</v>
      </c>
      <c r="B267" s="123">
        <v>46262</v>
      </c>
      <c r="C267" s="122" t="str">
        <v>Konya</v>
      </c>
      <c r="D267" s="124" t="str">
        <v>PANEK ZİRAAT ALETLERİ DAYANIKLI TÜKETİM MALZEMELERİ</v>
      </c>
      <c r="E267" s="124" t="str">
        <v>KONYA → ANKARA</v>
      </c>
      <c r="F267" s="122" t="str">
        <v>42FAN86</v>
      </c>
      <c r="G267" s="122" t="str">
        <v>Tır Frigorifik</v>
      </c>
      <c r="H267" s="122" t="str">
        <v>S-643170</v>
      </c>
      <c r="I267" s="122" t="str">
        <v>Necmettin ŞEN</v>
      </c>
      <c r="J267" s="125">
        <v>1</v>
      </c>
      <c r="K267" s="126">
        <v>21296.69</v>
      </c>
      <c r="L267" s="126">
        <v>20263.88</v>
      </c>
      <c r="M267" s="126">
        <v>-1032.81</v>
      </c>
      <c r="N267" s="127">
        <v>-4.8496268668980956E-2</v>
      </c>
      <c r="O267" s="127">
        <v>4.0381673655512737E-4</v>
      </c>
    </row>
    <row r="268" spans="1:15" ht="48" hidden="1">
      <c r="A268" s="122" t="str">
        <v>Kiralık</v>
      </c>
      <c r="B268" s="123">
        <v>46262</v>
      </c>
      <c r="C268" s="122" t="str">
        <v>Konya</v>
      </c>
      <c r="D268" s="124" t="str">
        <v>PANEK ZİRAAT ALETLERİ DAYANIKLI TÜKETİM MALZEMELERİ</v>
      </c>
      <c r="E268" s="124" t="str">
        <v>KONYA → MERSİN</v>
      </c>
      <c r="F268" s="122" t="str">
        <v>33BGK517</v>
      </c>
      <c r="G268" s="122" t="str">
        <v>Tır Frigorifik</v>
      </c>
      <c r="H268" s="122" t="str">
        <v>S-643176</v>
      </c>
      <c r="I268" s="122" t="str">
        <v>Necmettin ŞEN</v>
      </c>
      <c r="J268" s="125">
        <v>1</v>
      </c>
      <c r="K268" s="126">
        <v>22842.89</v>
      </c>
      <c r="L268" s="126">
        <v>19368.939999999999</v>
      </c>
      <c r="M268" s="126">
        <v>-3473.95</v>
      </c>
      <c r="N268" s="127">
        <v>-0.15208014397477726</v>
      </c>
      <c r="O268" s="127">
        <v>1.3582741762334647E-3</v>
      </c>
    </row>
    <row r="269" spans="1:15" ht="48" hidden="1">
      <c r="A269" s="122" t="str">
        <v>Kiralık</v>
      </c>
      <c r="B269" s="123">
        <v>46262</v>
      </c>
      <c r="C269" s="122" t="str">
        <v>Konya</v>
      </c>
      <c r="D269" s="124" t="str">
        <v>PANEK ZİRAAT ALETLERİ DAYANIKLI TÜKETİM MALZEMELERİ</v>
      </c>
      <c r="E269" s="124" t="str">
        <v>KONYA → ANKARA</v>
      </c>
      <c r="F269" s="122" t="str">
        <v>42APJ745</v>
      </c>
      <c r="G269" s="122" t="str">
        <v>Tır Frigorifik</v>
      </c>
      <c r="H269" s="122" t="str">
        <v>S-643181</v>
      </c>
      <c r="I269" s="122" t="str">
        <v>Necmettin ŞEN</v>
      </c>
      <c r="J269" s="125">
        <v>1</v>
      </c>
      <c r="K269" s="126">
        <v>27632.38</v>
      </c>
      <c r="L269" s="126">
        <v>25381.72</v>
      </c>
      <c r="M269" s="126">
        <v>-2250.66</v>
      </c>
      <c r="N269" s="127">
        <v>-8.145009586579223E-2</v>
      </c>
      <c r="O269" s="127">
        <v>8.7998196792746296E-4</v>
      </c>
    </row>
    <row r="270" spans="1:15" ht="48" hidden="1">
      <c r="A270" s="122" t="str">
        <v>Kiralık</v>
      </c>
      <c r="B270" s="123">
        <v>46262</v>
      </c>
      <c r="C270" s="122" t="str">
        <v>Konya</v>
      </c>
      <c r="D270" s="124" t="str">
        <v>PANEK ZİRAAT ALETLERİ DAYANIKLI TÜKETİM MALZEMELERİ</v>
      </c>
      <c r="E270" s="124" t="str">
        <v>KONYA → AKSARAY</v>
      </c>
      <c r="F270" s="122" t="str">
        <v>42FAN86</v>
      </c>
      <c r="G270" s="122" t="str">
        <v>Tır Frigorifik</v>
      </c>
      <c r="H270" s="122" t="str">
        <v>S-643200</v>
      </c>
      <c r="I270" s="122" t="str">
        <v>Necmettin ŞEN</v>
      </c>
      <c r="J270" s="125">
        <v>1</v>
      </c>
      <c r="K270" s="126">
        <v>15421.74</v>
      </c>
      <c r="L270" s="126">
        <v>12794.6</v>
      </c>
      <c r="M270" s="126">
        <v>-2627.14</v>
      </c>
      <c r="N270" s="127">
        <v>-0.17035302112472392</v>
      </c>
      <c r="O270" s="127">
        <v>1.0271812833661925E-3</v>
      </c>
    </row>
    <row r="271" spans="1:15" ht="48" hidden="1">
      <c r="A271" s="122" t="str">
        <v>Kiralık</v>
      </c>
      <c r="B271" s="123">
        <v>46264</v>
      </c>
      <c r="C271" s="122" t="str">
        <v>Konya</v>
      </c>
      <c r="D271" s="124" t="str">
        <v>PANEK ZİRAAT ALETLERİ DAYANIKLI TÜKETİM MALZEMELERİ</v>
      </c>
      <c r="E271" s="124" t="str">
        <v>KONYA → KAHRAMANMARAŞ</v>
      </c>
      <c r="F271" s="122" t="str">
        <v>33AJJ63</v>
      </c>
      <c r="G271" s="122" t="str">
        <v>Tır Frigorifik</v>
      </c>
      <c r="H271" s="122" t="str">
        <v>S-643241</v>
      </c>
      <c r="I271" s="122" t="str">
        <v>Necmettin ŞEN</v>
      </c>
      <c r="J271" s="125">
        <v>1</v>
      </c>
      <c r="K271" s="126">
        <v>41198.339999999997</v>
      </c>
      <c r="L271" s="126">
        <v>34751.32</v>
      </c>
      <c r="M271" s="126">
        <v>-6447.02</v>
      </c>
      <c r="N271" s="127">
        <v>-0.15648737303493299</v>
      </c>
      <c r="O271" s="127">
        <v>2.5207100792068605E-3</v>
      </c>
    </row>
    <row r="272" spans="1:15" ht="48" hidden="1">
      <c r="A272" s="122" t="str">
        <v>Kiralık</v>
      </c>
      <c r="B272" s="123">
        <v>46264</v>
      </c>
      <c r="C272" s="122" t="str">
        <v>Konya</v>
      </c>
      <c r="D272" s="124" t="str">
        <v>PANEK ZİRAAT ALETLERİ DAYANIKLI TÜKETİM MALZEMELERİ</v>
      </c>
      <c r="E272" s="124" t="str">
        <v>KONYA → HATAY</v>
      </c>
      <c r="F272" s="122" t="str">
        <v>33CTT18</v>
      </c>
      <c r="G272" s="122" t="str">
        <v>Tır Frigorifik</v>
      </c>
      <c r="H272" s="122" t="str">
        <v>S-643242</v>
      </c>
      <c r="I272" s="122" t="str">
        <v>Necmettin ŞEN</v>
      </c>
      <c r="J272" s="125">
        <v>1</v>
      </c>
      <c r="K272" s="126">
        <v>38253.03</v>
      </c>
      <c r="L272" s="126">
        <v>34313.61</v>
      </c>
      <c r="M272" s="126">
        <v>-3939.42</v>
      </c>
      <c r="N272" s="127">
        <v>-0.10298321466299533</v>
      </c>
      <c r="O272" s="127">
        <v>1.5402675500043571E-3</v>
      </c>
    </row>
    <row r="273" spans="1:15" ht="48" hidden="1">
      <c r="A273" s="122" t="str">
        <v>Kiralık</v>
      </c>
      <c r="B273" s="123">
        <v>46264</v>
      </c>
      <c r="C273" s="122" t="str">
        <v>Konya</v>
      </c>
      <c r="D273" s="124" t="str">
        <v>PANEK ZİRAAT ALETLERİ DAYANIKLI TÜKETİM MALZEMELERİ</v>
      </c>
      <c r="E273" s="124" t="str">
        <v>KONYA → ANTALYA</v>
      </c>
      <c r="F273" s="122" t="str">
        <v>42SM634</v>
      </c>
      <c r="G273" s="122" t="str">
        <v>Tır Frigorifik</v>
      </c>
      <c r="H273" s="122" t="str">
        <v>S-643244</v>
      </c>
      <c r="I273" s="122" t="str">
        <v>Necmettin ŞEN</v>
      </c>
      <c r="J273" s="125">
        <v>1</v>
      </c>
      <c r="K273" s="126">
        <v>26186.75</v>
      </c>
      <c r="L273" s="126">
        <v>18978.400000000001</v>
      </c>
      <c r="M273" s="126">
        <v>-7208.35</v>
      </c>
      <c r="N273" s="127">
        <v>-0.27526707208798346</v>
      </c>
      <c r="O273" s="127">
        <v>2.8183812830502733E-3</v>
      </c>
    </row>
    <row r="274" spans="1:15" ht="48" hidden="1">
      <c r="A274" s="122" t="str">
        <v>Kiralık</v>
      </c>
      <c r="B274" s="123">
        <v>46264</v>
      </c>
      <c r="C274" s="122" t="str">
        <v>Konya</v>
      </c>
      <c r="D274" s="124" t="str">
        <v>PANEK ZİRAAT ALETLERİ DAYANIKLI TÜKETİM MALZEMELERİ</v>
      </c>
      <c r="E274" s="124" t="str">
        <v>KONYA → KASTAMONU</v>
      </c>
      <c r="F274" s="122" t="str">
        <v>06FTL122</v>
      </c>
      <c r="G274" s="122" t="str">
        <v>Tır Frigorifik</v>
      </c>
      <c r="H274" s="122" t="str">
        <v>S-643246</v>
      </c>
      <c r="I274" s="122" t="str">
        <v>Necmettin ŞEN</v>
      </c>
      <c r="J274" s="125">
        <v>1</v>
      </c>
      <c r="K274" s="126">
        <v>41087.230000000003</v>
      </c>
      <c r="L274" s="126">
        <v>32662.400000000001</v>
      </c>
      <c r="M274" s="126">
        <v>-8424.83</v>
      </c>
      <c r="N274" s="127">
        <v>-0.20504740767386848</v>
      </c>
      <c r="O274" s="127">
        <v>3.2940108603051227E-3</v>
      </c>
    </row>
    <row r="275" spans="1:15" ht="48" hidden="1">
      <c r="A275" s="122" t="str">
        <v>Kiralık</v>
      </c>
      <c r="B275" s="123">
        <v>46264</v>
      </c>
      <c r="C275" s="122" t="str">
        <v>Konya</v>
      </c>
      <c r="D275" s="124" t="str">
        <v>PANEK ZİRAAT ALETLERİ DAYANIKLI TÜKETİM MALZEMELERİ</v>
      </c>
      <c r="E275" s="124" t="str">
        <v>KONYA → KASTAMONU</v>
      </c>
      <c r="F275" s="122" t="str">
        <v>42APJ745</v>
      </c>
      <c r="G275" s="122" t="str">
        <v>Tır Frigorifik</v>
      </c>
      <c r="H275" s="122" t="str">
        <v>S-643247</v>
      </c>
      <c r="I275" s="122" t="str">
        <v>Necmettin ŞEN</v>
      </c>
      <c r="J275" s="125">
        <v>1</v>
      </c>
      <c r="K275" s="126">
        <v>46978.64</v>
      </c>
      <c r="L275" s="126">
        <v>46865.2</v>
      </c>
      <c r="M275" s="126">
        <v>-113.44</v>
      </c>
      <c r="N275" s="127">
        <v>-2.4147144319205493E-3</v>
      </c>
      <c r="O275" s="127">
        <v>4.4353724881453176E-5</v>
      </c>
    </row>
    <row r="276" spans="1:15" ht="48" hidden="1">
      <c r="A276" s="122" t="str">
        <v>Kiralık</v>
      </c>
      <c r="B276" s="123">
        <v>46264</v>
      </c>
      <c r="C276" s="122" t="str">
        <v>Konya</v>
      </c>
      <c r="D276" s="124" t="str">
        <v>PANEK ZİRAAT ALETLERİ DAYANIKLI TÜKETİM MALZEMELERİ</v>
      </c>
      <c r="E276" s="124" t="str">
        <v>KONYA → ANKARA</v>
      </c>
      <c r="F276" s="122" t="str">
        <v>42AFV141</v>
      </c>
      <c r="G276" s="122" t="str">
        <v>Tır Frigorifik</v>
      </c>
      <c r="H276" s="122" t="str">
        <v>S-643251</v>
      </c>
      <c r="I276" s="122" t="str">
        <v>Necmettin ŞEN</v>
      </c>
      <c r="J276" s="125">
        <v>1</v>
      </c>
      <c r="K276" s="126">
        <v>22117.98</v>
      </c>
      <c r="L276" s="126">
        <v>19459.71</v>
      </c>
      <c r="M276" s="126">
        <v>-2658.27</v>
      </c>
      <c r="N276" s="127">
        <v>-0.1201859301798808</v>
      </c>
      <c r="O276" s="127">
        <v>1.0393527524737353E-3</v>
      </c>
    </row>
    <row r="277" spans="1:15" ht="48" hidden="1">
      <c r="A277" s="122" t="str">
        <v>Kiralık</v>
      </c>
      <c r="B277" s="123">
        <v>46264</v>
      </c>
      <c r="C277" s="122" t="str">
        <v>Konya</v>
      </c>
      <c r="D277" s="124" t="str">
        <v>PANEK ZİRAAT ALETLERİ DAYANIKLI TÜKETİM MALZEMELERİ</v>
      </c>
      <c r="E277" s="124" t="str">
        <v>KONYA → ANKARA</v>
      </c>
      <c r="F277" s="122" t="str">
        <v>42AVD334</v>
      </c>
      <c r="G277" s="122" t="str">
        <v>Tır Frigorifik</v>
      </c>
      <c r="H277" s="122" t="str">
        <v>S-643252</v>
      </c>
      <c r="I277" s="122" t="str">
        <v>Necmettin ŞEN</v>
      </c>
      <c r="J277" s="125">
        <v>1</v>
      </c>
      <c r="K277" s="126">
        <v>27632.36</v>
      </c>
      <c r="L277" s="126">
        <v>25067.38</v>
      </c>
      <c r="M277" s="126">
        <v>-2564.98</v>
      </c>
      <c r="N277" s="127">
        <v>-9.2825223759389355E-2</v>
      </c>
      <c r="O277" s="127">
        <v>1.0028774439917998E-3</v>
      </c>
    </row>
    <row r="278" spans="1:15" ht="48" hidden="1">
      <c r="A278" s="122" t="str">
        <v>Kiralık</v>
      </c>
      <c r="B278" s="123">
        <v>46264</v>
      </c>
      <c r="C278" s="122" t="str">
        <v>Konya</v>
      </c>
      <c r="D278" s="124" t="str">
        <v>PANEK ZİRAAT ALETLERİ DAYANIKLI TÜKETİM MALZEMELERİ</v>
      </c>
      <c r="E278" s="124" t="str">
        <v>KONYA → SAMSUN</v>
      </c>
      <c r="F278" s="122" t="str">
        <v>42E4309</v>
      </c>
      <c r="G278" s="122" t="str">
        <v>Tır Frigorifik</v>
      </c>
      <c r="H278" s="122" t="str">
        <v>S-643262</v>
      </c>
      <c r="I278" s="122" t="str">
        <v>Necmettin ŞEN</v>
      </c>
      <c r="J278" s="125">
        <v>1</v>
      </c>
      <c r="K278" s="126">
        <v>52079.77</v>
      </c>
      <c r="L278" s="126">
        <v>51847.6</v>
      </c>
      <c r="M278" s="126">
        <v>-232.17</v>
      </c>
      <c r="N278" s="127">
        <v>-4.4579689964068586E-3</v>
      </c>
      <c r="O278" s="127">
        <v>9.0775778435534047E-5</v>
      </c>
    </row>
    <row r="279" spans="1:15" ht="48" hidden="1">
      <c r="A279" s="122" t="str">
        <v>Kiralık</v>
      </c>
      <c r="B279" s="123">
        <v>46265</v>
      </c>
      <c r="C279" s="122" t="str">
        <v>Konya</v>
      </c>
      <c r="D279" s="124" t="str">
        <v>PANEK ZİRAAT ALETLERİ DAYANIKLI TÜKETİM MALZEMELERİ</v>
      </c>
      <c r="E279" s="124" t="str">
        <v>KONYA → TOKAT</v>
      </c>
      <c r="F279" s="122" t="str">
        <v>42FAN86</v>
      </c>
      <c r="G279" s="122" t="str">
        <v>Tır Frigorifik</v>
      </c>
      <c r="H279" s="122" t="str">
        <v>S-643394</v>
      </c>
      <c r="I279" s="122" t="str">
        <v>Necmettin ŞEN</v>
      </c>
      <c r="J279" s="125">
        <v>1</v>
      </c>
      <c r="K279" s="126">
        <v>45898.03</v>
      </c>
      <c r="L279" s="126">
        <v>41424.6</v>
      </c>
      <c r="M279" s="126">
        <v>-4473.43</v>
      </c>
      <c r="N279" s="127">
        <v>-9.7464531702123172E-2</v>
      </c>
      <c r="O279" s="127">
        <v>1.7490592691858169E-3</v>
      </c>
    </row>
    <row r="280" spans="1:15" ht="48" hidden="1">
      <c r="A280" s="122" t="str">
        <v>Kiralık</v>
      </c>
      <c r="B280" s="123">
        <v>46240</v>
      </c>
      <c r="C280" s="122" t="str">
        <v>Konya</v>
      </c>
      <c r="D280" s="124" t="str">
        <v>SBK LOJİSTİK TAŞIMACILIK OTOMOTİV İNŞAAT VE GIDA HİZMETLERİ SAN.TİC.LTD.ŞTİ.</v>
      </c>
      <c r="E280" s="124" t="str">
        <v>KOCAELİ → MANİSA</v>
      </c>
      <c r="F280" s="122" t="str">
        <v>31AJA224</v>
      </c>
      <c r="G280" s="122" t="str">
        <v>Tır Frigorifik</v>
      </c>
      <c r="H280" s="122" t="str">
        <v>S-641662</v>
      </c>
      <c r="I280" s="122" t="str">
        <v>Serhat Kuzey</v>
      </c>
      <c r="J280" s="125">
        <v>1</v>
      </c>
      <c r="K280" s="126">
        <v>26834.880000000001</v>
      </c>
      <c r="L280" s="126">
        <v>19000</v>
      </c>
      <c r="M280" s="126">
        <v>-7834.88</v>
      </c>
      <c r="N280" s="127">
        <v>-0.29196627672640979</v>
      </c>
      <c r="O280" s="127">
        <v>3.0633472496403372E-3</v>
      </c>
    </row>
    <row r="281" spans="1:15" ht="48" hidden="1">
      <c r="A281" s="122" t="str">
        <v>Kiralık</v>
      </c>
      <c r="B281" s="123">
        <v>46254</v>
      </c>
      <c r="C281" s="122" t="str">
        <v>Konya</v>
      </c>
      <c r="D281" s="124" t="str">
        <v>SBK LOJİSTİK TAŞIMACILIK OTOMOTİV İNŞAAT VE GIDA HİZMETLERİ SAN.TİC.LTD.ŞTİ.</v>
      </c>
      <c r="E281" s="124" t="str">
        <v>KOCAELİ → İZMİR</v>
      </c>
      <c r="F281" s="122" t="str">
        <v>33RN436</v>
      </c>
      <c r="G281" s="122" t="str">
        <v>Tır Frigorifik</v>
      </c>
      <c r="H281" s="122" t="str">
        <v>S-642591</v>
      </c>
      <c r="I281" s="122" t="str">
        <v>Serhat Kuzey</v>
      </c>
      <c r="J281" s="125">
        <v>1</v>
      </c>
      <c r="K281" s="126">
        <v>22196.55</v>
      </c>
      <c r="L281" s="126">
        <v>19000</v>
      </c>
      <c r="M281" s="126">
        <v>-3196.55</v>
      </c>
      <c r="N281" s="127">
        <v>-0.14401111884504575</v>
      </c>
      <c r="O281" s="127">
        <v>1.2498139921527606E-3</v>
      </c>
    </row>
    <row r="282" spans="1:15" ht="32" hidden="1">
      <c r="A282" s="122" t="str">
        <v>Kiralık</v>
      </c>
      <c r="B282" s="123">
        <v>46237</v>
      </c>
      <c r="C282" s="122" t="str">
        <v>Konya</v>
      </c>
      <c r="D282" s="124" t="str">
        <v>TUKAŞ GIDA SANAYİ VE TİCARET ANONİM ŞİRKETİ</v>
      </c>
      <c r="E282" s="124" t="str">
        <v>NİĞDE → ANTALYA</v>
      </c>
      <c r="F282" s="122" t="str">
        <v>47AAG542</v>
      </c>
      <c r="G282" s="122" t="str">
        <v>Tır Frigorifik</v>
      </c>
      <c r="H282" s="122" t="str">
        <v>S-642048</v>
      </c>
      <c r="I282" s="122" t="str">
        <v>Serhat Kuzey</v>
      </c>
      <c r="J282" s="125">
        <v>1</v>
      </c>
      <c r="K282" s="126">
        <v>52306.06</v>
      </c>
      <c r="L282" s="126">
        <v>39364</v>
      </c>
      <c r="M282" s="126">
        <v>-12942.06</v>
      </c>
      <c r="N282" s="127">
        <v>-0.24742945654862936</v>
      </c>
      <c r="O282" s="127">
        <v>5.0601954217142087E-3</v>
      </c>
    </row>
    <row r="283" spans="1:15" ht="32" hidden="1">
      <c r="A283" s="122" t="str">
        <v>Kiralık</v>
      </c>
      <c r="B283" s="123">
        <v>46237</v>
      </c>
      <c r="C283" s="122" t="str">
        <v>Konya</v>
      </c>
      <c r="D283" s="124" t="str">
        <v>TUKAŞ GIDA SANAYİ VE TİCARET ANONİM ŞİRKETİ</v>
      </c>
      <c r="E283" s="124" t="str">
        <v>NİĞDE → ERZURUM</v>
      </c>
      <c r="F283" s="122" t="str">
        <v>33BYD96</v>
      </c>
      <c r="G283" s="122" t="str">
        <v>Tır Frigorifik</v>
      </c>
      <c r="H283" s="122" t="str">
        <v>S-642049</v>
      </c>
      <c r="I283" s="122" t="str">
        <v>Serhat Kuzey</v>
      </c>
      <c r="J283" s="125">
        <v>1</v>
      </c>
      <c r="K283" s="126">
        <v>96144.7</v>
      </c>
      <c r="L283" s="126">
        <v>73644</v>
      </c>
      <c r="M283" s="126">
        <v>-22500.7</v>
      </c>
      <c r="N283" s="127">
        <v>-0.23402954088992947</v>
      </c>
      <c r="O283" s="127">
        <v>8.7975128476737788E-3</v>
      </c>
    </row>
    <row r="284" spans="1:15" ht="32" hidden="1">
      <c r="A284" s="122" t="str">
        <v>Kiralık</v>
      </c>
      <c r="B284" s="123">
        <v>46237</v>
      </c>
      <c r="C284" s="122" t="str">
        <v>Konya</v>
      </c>
      <c r="D284" s="124" t="str">
        <v>TUKAŞ GIDA SANAYİ VE TİCARET ANONİM ŞİRKETİ</v>
      </c>
      <c r="E284" s="124" t="str">
        <v>NİĞDE → ANKARA</v>
      </c>
      <c r="F284" s="122" t="str">
        <v>33CTN22</v>
      </c>
      <c r="G284" s="122" t="str">
        <v>Tır Frigorifik</v>
      </c>
      <c r="H284" s="122" t="str">
        <v>S-642050</v>
      </c>
      <c r="I284" s="122" t="str">
        <v>Serhat Kuzey</v>
      </c>
      <c r="J284" s="125">
        <v>1</v>
      </c>
      <c r="K284" s="126">
        <v>46642.07</v>
      </c>
      <c r="L284" s="126">
        <v>30041</v>
      </c>
      <c r="M284" s="126">
        <v>-16601.07</v>
      </c>
      <c r="N284" s="127">
        <v>-0.35592481208488386</v>
      </c>
      <c r="O284" s="127">
        <v>6.49082591253302E-3</v>
      </c>
    </row>
    <row r="285" spans="1:15" ht="32" hidden="1">
      <c r="A285" s="122" t="str">
        <v>Kiralık</v>
      </c>
      <c r="B285" s="123">
        <v>46238</v>
      </c>
      <c r="C285" s="122" t="str">
        <v>Konya</v>
      </c>
      <c r="D285" s="124" t="str">
        <v>TUKAŞ GIDA SANAYİ VE TİCARET ANONİM ŞİRKETİ</v>
      </c>
      <c r="E285" s="124" t="str">
        <v>NİĞDE → BALIKESİR</v>
      </c>
      <c r="F285" s="122" t="str">
        <v>33CTC40</v>
      </c>
      <c r="G285" s="122" t="str">
        <v>Tır Frigorifik</v>
      </c>
      <c r="H285" s="122" t="str">
        <v>S-642094</v>
      </c>
      <c r="I285" s="122" t="str">
        <v>Serhat Kuzey</v>
      </c>
      <c r="J285" s="125">
        <v>1</v>
      </c>
      <c r="K285" s="126">
        <v>48159.73</v>
      </c>
      <c r="L285" s="126">
        <v>41954</v>
      </c>
      <c r="M285" s="126">
        <v>-6205.73</v>
      </c>
      <c r="N285" s="127">
        <v>-0.12885724234749654</v>
      </c>
      <c r="O285" s="127">
        <v>2.4263684865001795E-3</v>
      </c>
    </row>
    <row r="286" spans="1:15" ht="32" hidden="1">
      <c r="A286" s="122" t="str">
        <v>Kiralık</v>
      </c>
      <c r="B286" s="123">
        <v>46238</v>
      </c>
      <c r="C286" s="122" t="str">
        <v>Konya</v>
      </c>
      <c r="D286" s="124" t="str">
        <v>TUKAŞ GIDA SANAYİ VE TİCARET ANONİM ŞİRKETİ</v>
      </c>
      <c r="E286" s="124" t="str">
        <v>NİĞDE → VAN</v>
      </c>
      <c r="F286" s="122" t="str">
        <v>33RN436</v>
      </c>
      <c r="G286" s="122" t="str">
        <v>Tır Frigorifik</v>
      </c>
      <c r="H286" s="122" t="str">
        <v>S-642199</v>
      </c>
      <c r="I286" s="122" t="str">
        <v>Serhat Kuzey</v>
      </c>
      <c r="J286" s="125">
        <v>1</v>
      </c>
      <c r="K286" s="126">
        <v>104991.83</v>
      </c>
      <c r="L286" s="126">
        <v>85677</v>
      </c>
      <c r="M286" s="126">
        <v>-19314.830000000002</v>
      </c>
      <c r="N286" s="127">
        <v>-0.18396507613973392</v>
      </c>
      <c r="O286" s="127">
        <v>7.5518746117069664E-3</v>
      </c>
    </row>
    <row r="287" spans="1:15" ht="32" hidden="1">
      <c r="A287" s="122" t="str">
        <v>Kiralık</v>
      </c>
      <c r="B287" s="123">
        <v>46238</v>
      </c>
      <c r="C287" s="122" t="str">
        <v>Konya</v>
      </c>
      <c r="D287" s="124" t="str">
        <v>TUKAŞ GIDA SANAYİ VE TİCARET ANONİM ŞİRKETİ</v>
      </c>
      <c r="E287" s="124" t="str">
        <v>NİĞDE → RİZE</v>
      </c>
      <c r="F287" s="122" t="str">
        <v>06FTL122</v>
      </c>
      <c r="G287" s="122" t="str">
        <v>Tır Frigorifik</v>
      </c>
      <c r="H287" s="122" t="str">
        <v>S-642273</v>
      </c>
      <c r="I287" s="122" t="str">
        <v>Serhat Kuzey</v>
      </c>
      <c r="J287" s="125">
        <v>1</v>
      </c>
      <c r="K287" s="126">
        <v>77336</v>
      </c>
      <c r="L287" s="126">
        <v>73180</v>
      </c>
      <c r="M287" s="126">
        <v>-4156</v>
      </c>
      <c r="N287" s="127">
        <v>-5.3739526223233684E-2</v>
      </c>
      <c r="O287" s="127">
        <v>1.6249478191759465E-3</v>
      </c>
    </row>
    <row r="288" spans="1:15" ht="32" hidden="1">
      <c r="A288" s="122" t="str">
        <v>Kiralık</v>
      </c>
      <c r="B288" s="123">
        <v>46238</v>
      </c>
      <c r="C288" s="122" t="str">
        <v>Konya</v>
      </c>
      <c r="D288" s="124" t="str">
        <v>TUKAŞ GIDA SANAYİ VE TİCARET ANONİM ŞİRKETİ</v>
      </c>
      <c r="E288" s="124" t="str">
        <v>NİĞDE → IĞDIR</v>
      </c>
      <c r="F288" s="122" t="str">
        <v>33BGD793</v>
      </c>
      <c r="G288" s="122" t="str">
        <v>Tır Frigorifik</v>
      </c>
      <c r="H288" s="122" t="str">
        <v>S-642274</v>
      </c>
      <c r="I288" s="122" t="str">
        <v>Serhat Kuzey</v>
      </c>
      <c r="J288" s="125">
        <v>1</v>
      </c>
      <c r="K288" s="126">
        <v>118800.68</v>
      </c>
      <c r="L288" s="126">
        <v>79949</v>
      </c>
      <c r="M288" s="126">
        <v>-38851.68</v>
      </c>
      <c r="N288" s="127">
        <v>-0.32703247153130777</v>
      </c>
      <c r="O288" s="127">
        <v>1.5190556469519188E-2</v>
      </c>
    </row>
    <row r="289" spans="1:15" ht="32" hidden="1">
      <c r="A289" s="122" t="str">
        <v>Kiralık</v>
      </c>
      <c r="B289" s="123">
        <v>46238</v>
      </c>
      <c r="C289" s="122" t="str">
        <v>Konya</v>
      </c>
      <c r="D289" s="124" t="str">
        <v>TUKAŞ GIDA SANAYİ VE TİCARET ANONİM ŞİRKETİ</v>
      </c>
      <c r="E289" s="124" t="str">
        <v>NİĞDE → MALATYA</v>
      </c>
      <c r="F289" s="122" t="str">
        <v>33AJJ63</v>
      </c>
      <c r="G289" s="122" t="str">
        <v>Tır Frigorifik</v>
      </c>
      <c r="H289" s="122" t="str">
        <v>S-642275</v>
      </c>
      <c r="I289" s="122" t="str">
        <v>Serhat Kuzey</v>
      </c>
      <c r="J289" s="125">
        <v>1</v>
      </c>
      <c r="K289" s="126">
        <v>47796.36</v>
      </c>
      <c r="L289" s="126">
        <v>46330</v>
      </c>
      <c r="M289" s="126">
        <v>-1466.36</v>
      </c>
      <c r="N289" s="127">
        <v>-3.0679323697453111E-2</v>
      </c>
      <c r="O289" s="127">
        <v>5.7332976037700694E-4</v>
      </c>
    </row>
    <row r="290" spans="1:15" ht="32" hidden="1">
      <c r="A290" s="122" t="str">
        <v>Kiralık</v>
      </c>
      <c r="B290" s="123">
        <v>46238</v>
      </c>
      <c r="C290" s="122" t="str">
        <v>Konya</v>
      </c>
      <c r="D290" s="124" t="str">
        <v>TUKAŞ GIDA SANAYİ VE TİCARET ANONİM ŞİRKETİ</v>
      </c>
      <c r="E290" s="124" t="str">
        <v>NİĞDE → ANTALYA</v>
      </c>
      <c r="F290" s="122" t="str">
        <v>31EG501</v>
      </c>
      <c r="G290" s="122" t="str">
        <v>Tır Frigorifik</v>
      </c>
      <c r="H290" s="122" t="str">
        <v>S-642277</v>
      </c>
      <c r="I290" s="122" t="str">
        <v>Serhat Kuzey</v>
      </c>
      <c r="J290" s="125">
        <v>1</v>
      </c>
      <c r="K290" s="126">
        <v>58751.89</v>
      </c>
      <c r="L290" s="126">
        <v>43114</v>
      </c>
      <c r="M290" s="126">
        <v>-15637.89</v>
      </c>
      <c r="N290" s="127">
        <v>-0.26616828837336126</v>
      </c>
      <c r="O290" s="127">
        <v>6.1142336987520078E-3</v>
      </c>
    </row>
    <row r="291" spans="1:15" ht="32" hidden="1">
      <c r="A291" s="122" t="str">
        <v>Kiralık</v>
      </c>
      <c r="B291" s="123">
        <v>46238</v>
      </c>
      <c r="C291" s="122" t="str">
        <v>Konya</v>
      </c>
      <c r="D291" s="124" t="str">
        <v>TUKAŞ GIDA SANAYİ VE TİCARET ANONİM ŞİRKETİ</v>
      </c>
      <c r="E291" s="124" t="str">
        <v>NİĞDE → ANTALYA</v>
      </c>
      <c r="F291" s="122" t="str">
        <v>33BJA87</v>
      </c>
      <c r="G291" s="122" t="str">
        <v>Tır Frigorifik</v>
      </c>
      <c r="H291" s="122" t="str">
        <v>S-642278</v>
      </c>
      <c r="I291" s="122" t="str">
        <v>Serhat Kuzey</v>
      </c>
      <c r="J291" s="125">
        <v>1</v>
      </c>
      <c r="K291" s="126">
        <v>41195.94</v>
      </c>
      <c r="L291" s="126">
        <v>39364</v>
      </c>
      <c r="M291" s="126">
        <v>-1831.94</v>
      </c>
      <c r="N291" s="127">
        <v>-4.4468945240720321E-2</v>
      </c>
      <c r="O291" s="127">
        <v>7.1626730218026554E-4</v>
      </c>
    </row>
    <row r="292" spans="1:15" ht="32" hidden="1">
      <c r="A292" s="122" t="str">
        <v>Kiralık</v>
      </c>
      <c r="B292" s="123">
        <v>46239</v>
      </c>
      <c r="C292" s="122" t="str">
        <v>Konya</v>
      </c>
      <c r="D292" s="124" t="str">
        <v>TUKAŞ GIDA SANAYİ VE TİCARET ANONİM ŞİRKETİ</v>
      </c>
      <c r="E292" s="124" t="str">
        <v>NİĞDE → OSMANİYE</v>
      </c>
      <c r="F292" s="122" t="str">
        <v>33BNS39</v>
      </c>
      <c r="G292" s="122" t="str">
        <v>Tır Frigorifik</v>
      </c>
      <c r="H292" s="122" t="str">
        <v>S-642279</v>
      </c>
      <c r="I292" s="122" t="str">
        <v>Serhat Kuzey</v>
      </c>
      <c r="J292" s="125">
        <v>1</v>
      </c>
      <c r="K292" s="126">
        <v>72872.820000000007</v>
      </c>
      <c r="L292" s="126">
        <v>28248</v>
      </c>
      <c r="M292" s="126">
        <v>-44624.82</v>
      </c>
      <c r="N292" s="127">
        <v>-0.61236576270823606</v>
      </c>
      <c r="O292" s="127">
        <v>1.7447787281068133E-2</v>
      </c>
    </row>
    <row r="293" spans="1:15" ht="32" hidden="1">
      <c r="A293" s="122" t="str">
        <v>Kiralık</v>
      </c>
      <c r="B293" s="123">
        <v>46239</v>
      </c>
      <c r="C293" s="122" t="str">
        <v>Konya</v>
      </c>
      <c r="D293" s="124" t="str">
        <v>TUKAŞ GIDA SANAYİ VE TİCARET ANONİM ŞİRKETİ</v>
      </c>
      <c r="E293" s="124" t="str">
        <v>NİĞDE → DENİZLİ</v>
      </c>
      <c r="F293" s="122" t="str">
        <v>42AOS764</v>
      </c>
      <c r="G293" s="122" t="str">
        <v>Tır Frigorifik</v>
      </c>
      <c r="H293" s="122" t="str">
        <v>S-642280</v>
      </c>
      <c r="I293" s="122" t="str">
        <v>Serhat Kuzey</v>
      </c>
      <c r="J293" s="125">
        <v>1</v>
      </c>
      <c r="K293" s="126">
        <v>50730.46</v>
      </c>
      <c r="L293" s="126">
        <v>48990</v>
      </c>
      <c r="M293" s="126">
        <v>-1740.46</v>
      </c>
      <c r="N293" s="127">
        <v>-3.4307987745429473E-2</v>
      </c>
      <c r="O293" s="127">
        <v>6.8049968271486239E-4</v>
      </c>
    </row>
    <row r="294" spans="1:15" ht="32" hidden="1">
      <c r="A294" s="122" t="str">
        <v>Kiralık</v>
      </c>
      <c r="B294" s="123">
        <v>46240</v>
      </c>
      <c r="C294" s="122" t="str">
        <v>Konya</v>
      </c>
      <c r="D294" s="124" t="str">
        <v>TUKAŞ GIDA SANAYİ VE TİCARET ANONİM ŞİRKETİ</v>
      </c>
      <c r="E294" s="124" t="str">
        <v>NİĞDE → GAZİANTEP</v>
      </c>
      <c r="F294" s="122" t="str">
        <v>01ACP719</v>
      </c>
      <c r="G294" s="122" t="str">
        <v>Tır Frigorifik</v>
      </c>
      <c r="H294" s="122" t="str">
        <v>S-642287</v>
      </c>
      <c r="I294" s="122" t="str">
        <v>Serhat Kuzey</v>
      </c>
      <c r="J294" s="125">
        <v>1</v>
      </c>
      <c r="K294" s="126">
        <v>49140.86</v>
      </c>
      <c r="L294" s="126">
        <v>34699</v>
      </c>
      <c r="M294" s="126">
        <v>-14441.86</v>
      </c>
      <c r="N294" s="127">
        <v>-0.29388700157058711</v>
      </c>
      <c r="O294" s="127">
        <v>5.6465998344187533E-3</v>
      </c>
    </row>
    <row r="295" spans="1:15" ht="32" hidden="1">
      <c r="A295" s="122" t="str">
        <v>Kiralık</v>
      </c>
      <c r="B295" s="123">
        <v>46240</v>
      </c>
      <c r="C295" s="122" t="str">
        <v>Konya</v>
      </c>
      <c r="D295" s="124" t="str">
        <v>TUKAŞ GIDA SANAYİ VE TİCARET ANONİM ŞİRKETİ</v>
      </c>
      <c r="E295" s="124" t="str">
        <v>NİĞDE → ŞANLIURFA</v>
      </c>
      <c r="F295" s="122" t="str">
        <v>33BNS39</v>
      </c>
      <c r="G295" s="122" t="str">
        <v>Tır Frigorifik</v>
      </c>
      <c r="H295" s="122" t="str">
        <v>S-642288</v>
      </c>
      <c r="I295" s="122" t="str">
        <v>Serhat Kuzey</v>
      </c>
      <c r="J295" s="125">
        <v>1</v>
      </c>
      <c r="K295" s="126">
        <v>52481.98</v>
      </c>
      <c r="L295" s="126">
        <v>47643</v>
      </c>
      <c r="M295" s="126">
        <v>-4838.9799999999996</v>
      </c>
      <c r="N295" s="127">
        <v>-9.2202695096488346E-2</v>
      </c>
      <c r="O295" s="127">
        <v>1.8919850813368675E-3</v>
      </c>
    </row>
    <row r="296" spans="1:15" ht="32" hidden="1">
      <c r="A296" s="122" t="str">
        <v>Kiralık</v>
      </c>
      <c r="B296" s="123">
        <v>46241</v>
      </c>
      <c r="C296" s="122" t="str">
        <v>Konya</v>
      </c>
      <c r="D296" s="124" t="str">
        <v>TUKAŞ GIDA SANAYİ VE TİCARET ANONİM ŞİRKETİ</v>
      </c>
      <c r="E296" s="124" t="str">
        <v>NİĞDE → ANTALYA</v>
      </c>
      <c r="F296" s="122" t="str">
        <v>31AAB242</v>
      </c>
      <c r="G296" s="122" t="str">
        <v>Tır Frigorifik</v>
      </c>
      <c r="H296" s="122" t="str">
        <v>S-642289</v>
      </c>
      <c r="I296" s="122" t="str">
        <v>Serhat Kuzey</v>
      </c>
      <c r="J296" s="125">
        <v>1</v>
      </c>
      <c r="K296" s="126">
        <v>88244.82</v>
      </c>
      <c r="L296" s="126">
        <v>39364</v>
      </c>
      <c r="M296" s="126">
        <v>-48880.82</v>
      </c>
      <c r="N296" s="127">
        <v>-0.55392282515846247</v>
      </c>
      <c r="O296" s="127">
        <v>1.9111833940936476E-2</v>
      </c>
    </row>
    <row r="297" spans="1:15" ht="32" hidden="1">
      <c r="A297" s="122" t="str">
        <v>Kiralık</v>
      </c>
      <c r="B297" s="123">
        <v>46241</v>
      </c>
      <c r="C297" s="122" t="str">
        <v>Konya</v>
      </c>
      <c r="D297" s="124" t="str">
        <v>TUKAŞ GIDA SANAYİ VE TİCARET ANONİM ŞİRKETİ</v>
      </c>
      <c r="E297" s="124" t="str">
        <v>NİĞDE → ANTALYA</v>
      </c>
      <c r="F297" s="122" t="str">
        <v>33CET01</v>
      </c>
      <c r="G297" s="122" t="str">
        <v>Tır Frigorifik</v>
      </c>
      <c r="H297" s="122" t="str">
        <v>S-642290</v>
      </c>
      <c r="I297" s="122" t="str">
        <v>Serhat Kuzey</v>
      </c>
      <c r="J297" s="125">
        <v>1</v>
      </c>
      <c r="K297" s="126">
        <v>112547.09</v>
      </c>
      <c r="L297" s="126">
        <v>54815</v>
      </c>
      <c r="M297" s="126">
        <v>-57732.09</v>
      </c>
      <c r="N297" s="127">
        <v>-0.51295941991925331</v>
      </c>
      <c r="O297" s="127">
        <v>2.2572577897490249E-2</v>
      </c>
    </row>
    <row r="298" spans="1:15" ht="32" hidden="1">
      <c r="A298" s="122" t="str">
        <v>Kiralık</v>
      </c>
      <c r="B298" s="123">
        <v>46242</v>
      </c>
      <c r="C298" s="122" t="str">
        <v>Konya</v>
      </c>
      <c r="D298" s="124" t="str">
        <v>TUKAŞ GIDA SANAYİ VE TİCARET ANONİM ŞİRKETİ</v>
      </c>
      <c r="E298" s="124" t="str">
        <v>NİĞDE → SAMSUN</v>
      </c>
      <c r="F298" s="122" t="str">
        <v>33BYK46</v>
      </c>
      <c r="G298" s="122" t="str">
        <v>Tır Frigorifik</v>
      </c>
      <c r="H298" s="122" t="str">
        <v>S-642293</v>
      </c>
      <c r="I298" s="122" t="str">
        <v>Serhat Kuzey</v>
      </c>
      <c r="J298" s="125">
        <v>1</v>
      </c>
      <c r="K298" s="126">
        <v>116913.89</v>
      </c>
      <c r="L298" s="126">
        <v>57833</v>
      </c>
      <c r="M298" s="126">
        <v>-59080.89</v>
      </c>
      <c r="N298" s="127">
        <v>-0.50533679103483764</v>
      </c>
      <c r="O298" s="127">
        <v>2.3099943060749275E-2</v>
      </c>
    </row>
    <row r="299" spans="1:15" ht="32" hidden="1">
      <c r="A299" s="122" t="str">
        <v>Kiralık</v>
      </c>
      <c r="B299" s="123">
        <v>46242</v>
      </c>
      <c r="C299" s="122" t="str">
        <v>Konya</v>
      </c>
      <c r="D299" s="124" t="str">
        <v>TUKAŞ GIDA SANAYİ VE TİCARET ANONİM ŞİRKETİ</v>
      </c>
      <c r="E299" s="124" t="str">
        <v>NİĞDE → ANTALYA</v>
      </c>
      <c r="F299" s="122" t="str">
        <v>31EG501</v>
      </c>
      <c r="G299" s="122" t="str">
        <v>Tır Frigorifik</v>
      </c>
      <c r="H299" s="122" t="str">
        <v>S-642294</v>
      </c>
      <c r="I299" s="122" t="str">
        <v>Serhat Kuzey</v>
      </c>
      <c r="J299" s="125">
        <v>1</v>
      </c>
      <c r="K299" s="126">
        <v>50486.41</v>
      </c>
      <c r="L299" s="126">
        <v>46400</v>
      </c>
      <c r="M299" s="126">
        <v>-4086.41</v>
      </c>
      <c r="N299" s="127">
        <v>-8.0940791789315181E-2</v>
      </c>
      <c r="O299" s="127">
        <v>1.5977389359381087E-3</v>
      </c>
    </row>
    <row r="300" spans="1:15" ht="32" hidden="1">
      <c r="A300" s="122" t="str">
        <v>Kiralık</v>
      </c>
      <c r="B300" s="123">
        <v>46246</v>
      </c>
      <c r="C300" s="122" t="str">
        <v>Konya</v>
      </c>
      <c r="D300" s="124" t="str">
        <v>TUKAŞ GIDA SANAYİ VE TİCARET ANONİM ŞİRKETİ</v>
      </c>
      <c r="E300" s="124" t="str">
        <v>NİĞDE → ŞANLIURFA</v>
      </c>
      <c r="F300" s="122" t="str">
        <v>33CSA30</v>
      </c>
      <c r="G300" s="122" t="str">
        <v>Tır Frigorifik</v>
      </c>
      <c r="H300" s="122" t="str">
        <v>S-642299</v>
      </c>
      <c r="I300" s="122" t="str">
        <v>Serhat Kuzey</v>
      </c>
      <c r="J300" s="125">
        <v>1</v>
      </c>
      <c r="K300" s="126">
        <v>72213.39</v>
      </c>
      <c r="L300" s="126">
        <v>43768</v>
      </c>
      <c r="M300" s="126">
        <v>-28445.39</v>
      </c>
      <c r="N300" s="127">
        <v>-0.39390741800101059</v>
      </c>
      <c r="O300" s="127">
        <v>1.1121817720430529E-2</v>
      </c>
    </row>
    <row r="301" spans="1:15" ht="32" hidden="1">
      <c r="A301" s="122" t="str">
        <v>Kiralık</v>
      </c>
      <c r="B301" s="123">
        <v>46246</v>
      </c>
      <c r="C301" s="122" t="str">
        <v>Konya</v>
      </c>
      <c r="D301" s="124" t="str">
        <v>TUKAŞ GIDA SANAYİ VE TİCARET ANONİM ŞİRKETİ</v>
      </c>
      <c r="E301" s="124" t="str">
        <v>NİĞDE → KOCAELİ</v>
      </c>
      <c r="F301" s="122" t="str">
        <v>31AOF718</v>
      </c>
      <c r="G301" s="122" t="str">
        <v>Tır Frigorifik</v>
      </c>
      <c r="H301" s="122" t="str">
        <v>S-642300</v>
      </c>
      <c r="I301" s="122" t="str">
        <v>Serhat Kuzey</v>
      </c>
      <c r="J301" s="125">
        <v>1</v>
      </c>
      <c r="K301" s="126">
        <v>56734.73</v>
      </c>
      <c r="L301" s="126">
        <v>52201</v>
      </c>
      <c r="M301" s="126">
        <v>-4533.7299999999996</v>
      </c>
      <c r="N301" s="127">
        <v>-7.9911017466726283E-2</v>
      </c>
      <c r="O301" s="127">
        <v>1.7726358701233311E-3</v>
      </c>
    </row>
    <row r="302" spans="1:15" ht="32" hidden="1">
      <c r="A302" s="122" t="str">
        <v>Kiralık</v>
      </c>
      <c r="B302" s="123">
        <v>46246</v>
      </c>
      <c r="C302" s="122" t="str">
        <v>Konya</v>
      </c>
      <c r="D302" s="124" t="str">
        <v>TUKAŞ GIDA SANAYİ VE TİCARET ANONİM ŞİRKETİ</v>
      </c>
      <c r="E302" s="124" t="str">
        <v>NİĞDE → ANTALYA</v>
      </c>
      <c r="F302" s="122" t="str">
        <v>31AAB242</v>
      </c>
      <c r="G302" s="122" t="str">
        <v>Tır Frigorifik</v>
      </c>
      <c r="H302" s="122" t="str">
        <v>S-642301</v>
      </c>
      <c r="I302" s="122" t="str">
        <v>Serhat Kuzey</v>
      </c>
      <c r="J302" s="125">
        <v>1</v>
      </c>
      <c r="K302" s="126">
        <v>54898.85</v>
      </c>
      <c r="L302" s="126">
        <v>42289</v>
      </c>
      <c r="M302" s="126">
        <v>-12609.85</v>
      </c>
      <c r="N302" s="127">
        <v>-0.22969242525116648</v>
      </c>
      <c r="O302" s="127">
        <v>4.9303051630500026E-3</v>
      </c>
    </row>
    <row r="303" spans="1:15" ht="32" hidden="1">
      <c r="A303" s="122" t="str">
        <v>Kiralık</v>
      </c>
      <c r="B303" s="123">
        <v>46247</v>
      </c>
      <c r="C303" s="122" t="str">
        <v>Konya</v>
      </c>
      <c r="D303" s="124" t="str">
        <v>TUKAŞ GIDA SANAYİ VE TİCARET ANONİM ŞİRKETİ</v>
      </c>
      <c r="E303" s="124" t="str">
        <v>MANİSA → MUĞLA</v>
      </c>
      <c r="F303" s="122" t="str">
        <v>33CTN22</v>
      </c>
      <c r="G303" s="122" t="str">
        <v>Tır Frigorifik</v>
      </c>
      <c r="H303" s="122" t="str">
        <v>S-642302</v>
      </c>
      <c r="I303" s="122" t="str">
        <v>Serhat Kuzey</v>
      </c>
      <c r="J303" s="125">
        <v>1</v>
      </c>
      <c r="K303" s="126">
        <v>31365.73</v>
      </c>
      <c r="L303" s="126">
        <v>29750</v>
      </c>
      <c r="M303" s="126">
        <v>-1615.73</v>
      </c>
      <c r="N303" s="127">
        <v>-5.1512590333462671E-2</v>
      </c>
      <c r="O303" s="127">
        <v>6.3173169871923781E-4</v>
      </c>
    </row>
    <row r="304" spans="1:15" ht="32" hidden="1">
      <c r="A304" s="122" t="str">
        <v>Kiralık</v>
      </c>
      <c r="B304" s="123">
        <v>46247</v>
      </c>
      <c r="C304" s="122" t="str">
        <v>Konya</v>
      </c>
      <c r="D304" s="124" t="str">
        <v>TUKAŞ GIDA SANAYİ VE TİCARET ANONİM ŞİRKETİ</v>
      </c>
      <c r="E304" s="124" t="str">
        <v>NİĞDE → TOKAT</v>
      </c>
      <c r="F304" s="122" t="str">
        <v>42AOS764</v>
      </c>
      <c r="G304" s="122" t="str">
        <v>Tır Frigorifik</v>
      </c>
      <c r="H304" s="122" t="str">
        <v>S-642304</v>
      </c>
      <c r="I304" s="122" t="str">
        <v>Serhat Kuzey</v>
      </c>
      <c r="J304" s="125">
        <v>1</v>
      </c>
      <c r="K304" s="126">
        <v>52138.51</v>
      </c>
      <c r="L304" s="126">
        <v>34185</v>
      </c>
      <c r="M304" s="126">
        <v>-17953.509999999998</v>
      </c>
      <c r="N304" s="127">
        <v>-0.34434259820620111</v>
      </c>
      <c r="O304" s="127">
        <v>7.01961427359325E-3</v>
      </c>
    </row>
    <row r="305" spans="1:15" ht="32" hidden="1">
      <c r="A305" s="122" t="str">
        <v>Kiralık</v>
      </c>
      <c r="B305" s="123">
        <v>46247</v>
      </c>
      <c r="C305" s="122" t="str">
        <v>Konya</v>
      </c>
      <c r="D305" s="124" t="str">
        <v>TUKAŞ GIDA SANAYİ VE TİCARET ANONİM ŞİRKETİ</v>
      </c>
      <c r="E305" s="124" t="str">
        <v>NİĞDE → GAZİANTEP</v>
      </c>
      <c r="F305" s="122" t="str">
        <v>33APB876</v>
      </c>
      <c r="G305" s="122" t="str">
        <v>Tır Frigorifik</v>
      </c>
      <c r="H305" s="122" t="str">
        <v>S-642306</v>
      </c>
      <c r="I305" s="122" t="str">
        <v>Serhat Kuzey</v>
      </c>
      <c r="J305" s="125">
        <v>1</v>
      </c>
      <c r="K305" s="126">
        <v>43000.42</v>
      </c>
      <c r="L305" s="126">
        <v>34699</v>
      </c>
      <c r="M305" s="126">
        <v>-8301.42</v>
      </c>
      <c r="N305" s="127">
        <v>-0.19305439342220379</v>
      </c>
      <c r="O305" s="127">
        <v>3.245758981006638E-3</v>
      </c>
    </row>
    <row r="306" spans="1:15" ht="32" hidden="1">
      <c r="A306" s="122" t="str">
        <v>Kiralık</v>
      </c>
      <c r="B306" s="123">
        <v>46248</v>
      </c>
      <c r="C306" s="122" t="str">
        <v>Konya</v>
      </c>
      <c r="D306" s="124" t="str">
        <v>TUKAŞ GIDA SANAYİ VE TİCARET ANONİM ŞİRKETİ</v>
      </c>
      <c r="E306" s="124" t="str">
        <v>NİĞDE → KARS</v>
      </c>
      <c r="F306" s="122" t="str">
        <v>33CRB01</v>
      </c>
      <c r="G306" s="122" t="str">
        <v>Tır Frigorifik</v>
      </c>
      <c r="H306" s="122" t="str">
        <v>S-642309</v>
      </c>
      <c r="I306" s="122" t="str">
        <v>Serhat Kuzey</v>
      </c>
      <c r="J306" s="125">
        <v>1</v>
      </c>
      <c r="K306" s="126">
        <v>80231.72</v>
      </c>
      <c r="L306" s="126">
        <v>68680</v>
      </c>
      <c r="M306" s="126">
        <v>-11551.72</v>
      </c>
      <c r="N306" s="127">
        <v>-0.14397946348401852</v>
      </c>
      <c r="O306" s="127">
        <v>4.5165886000315602E-3</v>
      </c>
    </row>
    <row r="307" spans="1:15" ht="32" hidden="1">
      <c r="A307" s="122" t="str">
        <v>Kiralık</v>
      </c>
      <c r="B307" s="123">
        <v>46248</v>
      </c>
      <c r="C307" s="122" t="str">
        <v>Konya</v>
      </c>
      <c r="D307" s="124" t="str">
        <v>TUKAŞ GIDA SANAYİ VE TİCARET ANONİM ŞİRKETİ</v>
      </c>
      <c r="E307" s="124" t="str">
        <v>NİĞDE → GAZİANTEP</v>
      </c>
      <c r="F307" s="122" t="str">
        <v>47AAG542</v>
      </c>
      <c r="G307" s="122" t="str">
        <v>Tır Frigorifik</v>
      </c>
      <c r="H307" s="122" t="str">
        <v>S-642315</v>
      </c>
      <c r="I307" s="122" t="str">
        <v>Serhat Kuzey</v>
      </c>
      <c r="J307" s="125">
        <v>1</v>
      </c>
      <c r="K307" s="126">
        <v>41112.639999999999</v>
      </c>
      <c r="L307" s="126">
        <v>32449</v>
      </c>
      <c r="M307" s="126">
        <v>-8663.64</v>
      </c>
      <c r="N307" s="127">
        <v>-0.21072935233543746</v>
      </c>
      <c r="O307" s="127">
        <v>3.3873828017626315E-3</v>
      </c>
    </row>
    <row r="308" spans="1:15" ht="32" hidden="1">
      <c r="A308" s="122" t="str">
        <v>Kiralık</v>
      </c>
      <c r="B308" s="123">
        <v>46248</v>
      </c>
      <c r="C308" s="122" t="str">
        <v>Konya</v>
      </c>
      <c r="D308" s="124" t="str">
        <v>TUKAŞ GIDA SANAYİ VE TİCARET ANONİM ŞİRKETİ</v>
      </c>
      <c r="E308" s="124" t="str">
        <v>NİĞDE → ANTALYA</v>
      </c>
      <c r="F308" s="122" t="str">
        <v>33CET01</v>
      </c>
      <c r="G308" s="122" t="str">
        <v>Tır Frigorifik</v>
      </c>
      <c r="H308" s="122" t="str">
        <v>S-642316</v>
      </c>
      <c r="I308" s="122" t="str">
        <v>Serhat Kuzey</v>
      </c>
      <c r="J308" s="125">
        <v>1</v>
      </c>
      <c r="K308" s="126">
        <v>53034.61</v>
      </c>
      <c r="L308" s="126">
        <v>39364</v>
      </c>
      <c r="M308" s="126">
        <v>-13670.61</v>
      </c>
      <c r="N308" s="127">
        <v>-0.25776771055731346</v>
      </c>
      <c r="O308" s="127">
        <v>5.3450500255786543E-3</v>
      </c>
    </row>
    <row r="309" spans="1:15" ht="32" hidden="1">
      <c r="A309" s="122" t="str">
        <v>Kiralık</v>
      </c>
      <c r="B309" s="123">
        <v>46251</v>
      </c>
      <c r="C309" s="122" t="str">
        <v>Konya</v>
      </c>
      <c r="D309" s="124" t="str">
        <v>TUKAŞ GIDA SANAYİ VE TİCARET ANONİM ŞİRKETİ</v>
      </c>
      <c r="E309" s="124" t="str">
        <v>NİĞDE → VAN</v>
      </c>
      <c r="F309" s="122" t="str">
        <v>47AAG542</v>
      </c>
      <c r="G309" s="122" t="str">
        <v>Tır Frigorifik</v>
      </c>
      <c r="H309" s="122" t="str">
        <v>S-643167</v>
      </c>
      <c r="I309" s="122" t="str">
        <v>Serhat Kuzey</v>
      </c>
      <c r="J309" s="125">
        <v>1</v>
      </c>
      <c r="K309" s="126">
        <v>105201.25</v>
      </c>
      <c r="L309" s="126">
        <v>72927</v>
      </c>
      <c r="M309" s="126">
        <v>-32274.25</v>
      </c>
      <c r="N309" s="127">
        <v>-0.306785803400625</v>
      </c>
      <c r="O309" s="127">
        <v>1.2618857592165375E-2</v>
      </c>
    </row>
    <row r="310" spans="1:15" ht="32" hidden="1">
      <c r="A310" s="122" t="str">
        <v>Kiralık</v>
      </c>
      <c r="B310" s="123">
        <v>46252</v>
      </c>
      <c r="C310" s="122" t="str">
        <v>Konya</v>
      </c>
      <c r="D310" s="124" t="str">
        <v>TUKAŞ GIDA SANAYİ VE TİCARET ANONİM ŞİRKETİ</v>
      </c>
      <c r="E310" s="124" t="str">
        <v>NİĞDE → BURSA</v>
      </c>
      <c r="F310" s="122" t="str">
        <v>33AHL784</v>
      </c>
      <c r="G310" s="122" t="str">
        <v>Tır Frigorifik</v>
      </c>
      <c r="H310" s="122" t="str">
        <v>S-643174</v>
      </c>
      <c r="I310" s="122" t="str">
        <v>Serhat Kuzey</v>
      </c>
      <c r="J310" s="125">
        <v>1</v>
      </c>
      <c r="K310" s="126">
        <v>52648.25</v>
      </c>
      <c r="L310" s="126">
        <v>51820</v>
      </c>
      <c r="M310" s="126">
        <v>-828.25</v>
      </c>
      <c r="N310" s="127">
        <v>-1.5731766962814527E-2</v>
      </c>
      <c r="O310" s="127">
        <v>3.2383614803476368E-4</v>
      </c>
    </row>
    <row r="311" spans="1:15" ht="32" hidden="1">
      <c r="A311" s="122" t="str">
        <v>Kiralık</v>
      </c>
      <c r="B311" s="123">
        <v>46253</v>
      </c>
      <c r="C311" s="122" t="str">
        <v>Konya</v>
      </c>
      <c r="D311" s="124" t="str">
        <v>TUKAŞ GIDA SANAYİ VE TİCARET ANONİM ŞİRKETİ</v>
      </c>
      <c r="E311" s="124" t="str">
        <v>NİĞDE → SAMSUN</v>
      </c>
      <c r="F311" s="122" t="str">
        <v>33CUH62</v>
      </c>
      <c r="G311" s="122" t="str">
        <v>Tır Frigorifik</v>
      </c>
      <c r="H311" s="122" t="str">
        <v>S-643182</v>
      </c>
      <c r="I311" s="122" t="str">
        <v>Serhat Kuzey</v>
      </c>
      <c r="J311" s="125">
        <v>1</v>
      </c>
      <c r="K311" s="126">
        <v>50735.9</v>
      </c>
      <c r="L311" s="126">
        <v>50548</v>
      </c>
      <c r="M311" s="126">
        <v>-187.9</v>
      </c>
      <c r="N311" s="127">
        <v>-3.7034920046751904E-3</v>
      </c>
      <c r="O311" s="127">
        <v>7.3466721661010685E-5</v>
      </c>
    </row>
    <row r="312" spans="1:15" ht="32" hidden="1">
      <c r="A312" s="122" t="str">
        <v>Kiralık</v>
      </c>
      <c r="B312" s="123">
        <v>46253</v>
      </c>
      <c r="C312" s="122" t="str">
        <v>Konya</v>
      </c>
      <c r="D312" s="124" t="str">
        <v>TUKAŞ GIDA SANAYİ VE TİCARET ANONİM ŞİRKETİ</v>
      </c>
      <c r="E312" s="124" t="str">
        <v>NİĞDE → TRABZON</v>
      </c>
      <c r="F312" s="122" t="str">
        <v>33BGD793</v>
      </c>
      <c r="G312" s="122" t="str">
        <v>Tır Frigorifik</v>
      </c>
      <c r="H312" s="122" t="str">
        <v>S-643184</v>
      </c>
      <c r="I312" s="122" t="str">
        <v>Serhat Kuzey</v>
      </c>
      <c r="J312" s="125">
        <v>1</v>
      </c>
      <c r="K312" s="126">
        <v>76340.37</v>
      </c>
      <c r="L312" s="126">
        <v>62361</v>
      </c>
      <c r="M312" s="126">
        <v>-13979.37</v>
      </c>
      <c r="N312" s="127">
        <v>-0.18311897099791372</v>
      </c>
      <c r="O312" s="127">
        <v>5.4657716061004948E-3</v>
      </c>
    </row>
    <row r="313" spans="1:15" ht="32" hidden="1">
      <c r="A313" s="122" t="str">
        <v>Kiralık</v>
      </c>
      <c r="B313" s="123">
        <v>46255</v>
      </c>
      <c r="C313" s="122" t="str">
        <v>Konya</v>
      </c>
      <c r="D313" s="124" t="str">
        <v>TUKAŞ GIDA SANAYİ VE TİCARET ANONİM ŞİRKETİ</v>
      </c>
      <c r="E313" s="124" t="str">
        <v>NİĞDE → ANKARA</v>
      </c>
      <c r="F313" s="122" t="str">
        <v>33AHP128</v>
      </c>
      <c r="G313" s="122" t="str">
        <v>Tır Frigorifik</v>
      </c>
      <c r="H313" s="122" t="str">
        <v>S-643195</v>
      </c>
      <c r="I313" s="122" t="str">
        <v>Serhat Kuzey</v>
      </c>
      <c r="J313" s="125">
        <v>1</v>
      </c>
      <c r="K313" s="126">
        <v>30502.77</v>
      </c>
      <c r="L313" s="126">
        <v>30041</v>
      </c>
      <c r="M313" s="126">
        <v>-461.77</v>
      </c>
      <c r="N313" s="127">
        <v>-1.5138625115030536E-2</v>
      </c>
      <c r="O313" s="127">
        <v>1.8054671666527356E-4</v>
      </c>
    </row>
    <row r="314" spans="1:15" ht="32" hidden="1">
      <c r="A314" s="122" t="str">
        <v>Kiralık</v>
      </c>
      <c r="B314" s="123">
        <v>46258</v>
      </c>
      <c r="C314" s="122" t="str">
        <v>Konya</v>
      </c>
      <c r="D314" s="124" t="str">
        <v>TUKAŞ GIDA SANAYİ VE TİCARET ANONİM ŞİRKETİ</v>
      </c>
      <c r="E314" s="124" t="str">
        <v>NİĞDE → ERZURUM</v>
      </c>
      <c r="F314" s="122" t="str">
        <v>33CTC40</v>
      </c>
      <c r="G314" s="122" t="str">
        <v>Tır Frigorifik</v>
      </c>
      <c r="H314" s="122" t="str">
        <v>S-643807</v>
      </c>
      <c r="I314" s="122" t="str">
        <v>Serhat Kuzey</v>
      </c>
      <c r="J314" s="125">
        <v>1</v>
      </c>
      <c r="K314" s="126">
        <v>83255.320000000007</v>
      </c>
      <c r="L314" s="126">
        <v>70644</v>
      </c>
      <c r="M314" s="126">
        <v>-12611.32</v>
      </c>
      <c r="N314" s="127">
        <v>-0.15147764731430974</v>
      </c>
      <c r="O314" s="127">
        <v>4.9308799160081808E-3</v>
      </c>
    </row>
    <row r="315" spans="1:15" ht="32" hidden="1">
      <c r="A315" s="122" t="str">
        <v>Kiralık</v>
      </c>
      <c r="B315" s="123">
        <v>46259</v>
      </c>
      <c r="C315" s="122" t="str">
        <v>Konya</v>
      </c>
      <c r="D315" s="124" t="str">
        <v>TUKAŞ GIDA SANAYİ VE TİCARET ANONİM ŞİRKETİ</v>
      </c>
      <c r="E315" s="124" t="str">
        <v>NİĞDE → GAZİANTEP</v>
      </c>
      <c r="F315" s="122" t="str">
        <v>33CTT18</v>
      </c>
      <c r="G315" s="122" t="str">
        <v>Tır Frigorifik</v>
      </c>
      <c r="H315" s="122" t="str">
        <v>S-643830</v>
      </c>
      <c r="I315" s="122" t="str">
        <v>Serhat Kuzey</v>
      </c>
      <c r="J315" s="125">
        <v>1</v>
      </c>
      <c r="K315" s="126">
        <v>46882.76</v>
      </c>
      <c r="L315" s="126">
        <v>32974</v>
      </c>
      <c r="M315" s="126">
        <v>-13908.76</v>
      </c>
      <c r="N315" s="127">
        <v>-0.29667110042156219</v>
      </c>
      <c r="O315" s="127">
        <v>5.4381639146875941E-3</v>
      </c>
    </row>
    <row r="316" spans="1:15" ht="32" hidden="1">
      <c r="A316" s="122" t="str">
        <v>Kiralık</v>
      </c>
      <c r="B316" s="123">
        <v>46259</v>
      </c>
      <c r="C316" s="122" t="str">
        <v>Konya</v>
      </c>
      <c r="D316" s="124" t="str">
        <v>TUKAŞ GIDA SANAYİ VE TİCARET ANONİM ŞİRKETİ</v>
      </c>
      <c r="E316" s="124" t="str">
        <v>NİĞDE → ANKARA</v>
      </c>
      <c r="F316" s="122" t="str">
        <v>01ACP719</v>
      </c>
      <c r="G316" s="122" t="str">
        <v>Tır Frigorifik</v>
      </c>
      <c r="H316" s="122" t="str">
        <v>S-643833</v>
      </c>
      <c r="I316" s="122" t="str">
        <v>Serhat Kuzey</v>
      </c>
      <c r="J316" s="125">
        <v>1</v>
      </c>
      <c r="K316" s="126">
        <v>38202.1</v>
      </c>
      <c r="L316" s="126">
        <v>37541</v>
      </c>
      <c r="M316" s="126">
        <v>-661.1</v>
      </c>
      <c r="N316" s="127">
        <v>-1.7305331382306211E-2</v>
      </c>
      <c r="O316" s="127">
        <v>2.5848243581742499E-4</v>
      </c>
    </row>
    <row r="317" spans="1:15" ht="32" hidden="1">
      <c r="A317" s="122" t="str">
        <v>Kiralık</v>
      </c>
      <c r="B317" s="123">
        <v>46259</v>
      </c>
      <c r="C317" s="122" t="str">
        <v>Konya</v>
      </c>
      <c r="D317" s="124" t="str">
        <v>TUKAŞ GIDA SANAYİ VE TİCARET ANONİM ŞİRKETİ</v>
      </c>
      <c r="E317" s="124" t="str">
        <v>NİĞDE → KIRŞEHİR</v>
      </c>
      <c r="F317" s="122" t="str">
        <v>33BYD96</v>
      </c>
      <c r="G317" s="122" t="str">
        <v>Tır Frigorifik</v>
      </c>
      <c r="H317" s="122" t="str">
        <v>S-643834</v>
      </c>
      <c r="I317" s="122" t="str">
        <v>Serhat Kuzey</v>
      </c>
      <c r="J317" s="125">
        <v>1</v>
      </c>
      <c r="K317" s="126">
        <v>59758.559999999998</v>
      </c>
      <c r="L317" s="126">
        <v>57148</v>
      </c>
      <c r="M317" s="126">
        <v>-2610.56</v>
      </c>
      <c r="N317" s="127">
        <v>-4.3685122265329016E-2</v>
      </c>
      <c r="O317" s="127">
        <v>1.0206986955793934E-3</v>
      </c>
    </row>
    <row r="318" spans="1:15" ht="32" hidden="1">
      <c r="A318" s="122" t="str">
        <v>Kiralık</v>
      </c>
      <c r="B318" s="123">
        <v>46260</v>
      </c>
      <c r="C318" s="122" t="str">
        <v>Konya</v>
      </c>
      <c r="D318" s="124" t="str">
        <v>TUKAŞ GIDA SANAYİ VE TİCARET ANONİM ŞİRKETİ</v>
      </c>
      <c r="E318" s="124" t="str">
        <v>NİĞDE → ORDU</v>
      </c>
      <c r="F318" s="122" t="str">
        <v>33CSA30</v>
      </c>
      <c r="G318" s="122" t="str">
        <v>Tır Frigorifik</v>
      </c>
      <c r="H318" s="122" t="str">
        <v>S-643837</v>
      </c>
      <c r="I318" s="122" t="str">
        <v>Serhat Kuzey</v>
      </c>
      <c r="J318" s="125">
        <v>1</v>
      </c>
      <c r="K318" s="126">
        <v>53357.67</v>
      </c>
      <c r="L318" s="126">
        <v>51070</v>
      </c>
      <c r="M318" s="126">
        <v>-2287.67</v>
      </c>
      <c r="N318" s="127">
        <v>-4.2874248444506671E-2</v>
      </c>
      <c r="O318" s="127">
        <v>8.944524488677185E-4</v>
      </c>
    </row>
    <row r="319" spans="1:15" ht="32" hidden="1">
      <c r="A319" s="122" t="str">
        <v>Kiralık</v>
      </c>
      <c r="B319" s="123">
        <v>46260</v>
      </c>
      <c r="C319" s="122" t="str">
        <v>Konya</v>
      </c>
      <c r="D319" s="124" t="str">
        <v>TUKAŞ GIDA SANAYİ VE TİCARET ANONİM ŞİRKETİ</v>
      </c>
      <c r="E319" s="124" t="str">
        <v>NİĞDE → TRABZON</v>
      </c>
      <c r="F319" s="122" t="str">
        <v>42AOS764</v>
      </c>
      <c r="G319" s="122" t="str">
        <v>Tır Frigorifik</v>
      </c>
      <c r="H319" s="122" t="str">
        <v>S-643839</v>
      </c>
      <c r="I319" s="122" t="str">
        <v>Serhat Kuzey</v>
      </c>
      <c r="J319" s="125">
        <v>1</v>
      </c>
      <c r="K319" s="126">
        <v>73903.12</v>
      </c>
      <c r="L319" s="126">
        <v>62361</v>
      </c>
      <c r="M319" s="126">
        <v>-11542.12</v>
      </c>
      <c r="N319" s="127">
        <v>-0.15617906253484293</v>
      </c>
      <c r="O319" s="127">
        <v>4.5128351113250913E-3</v>
      </c>
    </row>
    <row r="320" spans="1:15" ht="32" hidden="1">
      <c r="A320" s="122" t="str">
        <v>Kiralık</v>
      </c>
      <c r="B320" s="123">
        <v>46262</v>
      </c>
      <c r="C320" s="122" t="str">
        <v>Konya</v>
      </c>
      <c r="D320" s="124" t="str">
        <v>TUKAŞ GIDA SANAYİ VE TİCARET ANONİM ŞİRKETİ</v>
      </c>
      <c r="E320" s="124" t="str">
        <v>NİĞDE → GAZİANTEP</v>
      </c>
      <c r="F320" s="122" t="str">
        <v>06FTL122</v>
      </c>
      <c r="G320" s="122" t="str">
        <v>Tır Frigorifik</v>
      </c>
      <c r="H320" s="122" t="str">
        <v>S-643851</v>
      </c>
      <c r="I320" s="122" t="str">
        <v>Serhat Kuzey</v>
      </c>
      <c r="J320" s="125">
        <v>1</v>
      </c>
      <c r="K320" s="126">
        <v>39104.25</v>
      </c>
      <c r="L320" s="126">
        <v>31699</v>
      </c>
      <c r="M320" s="126">
        <v>-7405.25</v>
      </c>
      <c r="N320" s="127">
        <v>-0.18937199920724729</v>
      </c>
      <c r="O320" s="127">
        <v>2.8953669003735994E-3</v>
      </c>
    </row>
    <row r="321" spans="1:15" ht="32" hidden="1">
      <c r="A321" s="122" t="str">
        <v>Kiralık</v>
      </c>
      <c r="B321" s="123">
        <v>46263</v>
      </c>
      <c r="C321" s="122" t="str">
        <v>Konya</v>
      </c>
      <c r="D321" s="124" t="str">
        <v>TUKAŞ GIDA SANAYİ VE TİCARET ANONİM ŞİRKETİ</v>
      </c>
      <c r="E321" s="124" t="str">
        <v>NİĞDE → GAZİANTEP</v>
      </c>
      <c r="F321" s="122" t="str">
        <v>33AHP128</v>
      </c>
      <c r="G321" s="122" t="str">
        <v>Tır Frigorifik</v>
      </c>
      <c r="H321" s="122" t="str">
        <v>S-643856</v>
      </c>
      <c r="I321" s="122" t="str">
        <v>Serhat Kuzey</v>
      </c>
      <c r="J321" s="125">
        <v>1</v>
      </c>
      <c r="K321" s="126">
        <v>36669.08</v>
      </c>
      <c r="L321" s="126">
        <v>34699</v>
      </c>
      <c r="M321" s="126">
        <v>-1970.08</v>
      </c>
      <c r="N321" s="127">
        <v>-5.372591840318873E-2</v>
      </c>
      <c r="O321" s="127">
        <v>7.7027844071274039E-4</v>
      </c>
    </row>
    <row r="322" spans="1:15" ht="32" hidden="1">
      <c r="A322" s="122" t="str">
        <v>Kiralık</v>
      </c>
      <c r="B322" s="123">
        <v>46263</v>
      </c>
      <c r="C322" s="122" t="str">
        <v>Konya</v>
      </c>
      <c r="D322" s="124" t="str">
        <v>TUKAŞ GIDA SANAYİ VE TİCARET ANONİM ŞİRKETİ</v>
      </c>
      <c r="E322" s="124" t="str">
        <v>NİĞDE → SAMSUN</v>
      </c>
      <c r="F322" s="122" t="str">
        <v>33CUH62</v>
      </c>
      <c r="G322" s="122" t="str">
        <v>Tır Frigorifik</v>
      </c>
      <c r="H322" s="122" t="str">
        <v>S-643858</v>
      </c>
      <c r="I322" s="122" t="str">
        <v>Serhat Kuzey</v>
      </c>
      <c r="J322" s="125">
        <v>1</v>
      </c>
      <c r="K322" s="126">
        <v>52774.93</v>
      </c>
      <c r="L322" s="126">
        <v>47158</v>
      </c>
      <c r="M322" s="126">
        <v>-5616.93</v>
      </c>
      <c r="N322" s="127">
        <v>-0.10643178494031162</v>
      </c>
      <c r="O322" s="127">
        <v>2.1961545125033567E-3</v>
      </c>
    </row>
    <row r="323" spans="1:15" ht="32" hidden="1">
      <c r="A323" s="122" t="str">
        <v>Kiralık</v>
      </c>
      <c r="B323" s="123">
        <v>46246</v>
      </c>
      <c r="C323" s="122" t="str">
        <v>Sakarya</v>
      </c>
      <c r="D323" s="124" t="str">
        <v>PAYROS GIDA İÇECEK ANONİM ŞİRKETİ</v>
      </c>
      <c r="E323" s="124" t="str">
        <v>SAKARYA → ŞIRNAK</v>
      </c>
      <c r="F323" s="122" t="str">
        <v>33CUH62</v>
      </c>
      <c r="G323" s="122" t="str">
        <v>Tır Frigorifik</v>
      </c>
      <c r="H323" s="122" t="str">
        <v>S-642778</v>
      </c>
      <c r="I323" s="122" t="str">
        <v>Mehmet Koç</v>
      </c>
      <c r="J323" s="125">
        <v>1</v>
      </c>
      <c r="K323" s="126">
        <v>97233.82</v>
      </c>
      <c r="L323" s="126">
        <v>80000</v>
      </c>
      <c r="M323" s="126">
        <v>-17233.82</v>
      </c>
      <c r="N323" s="127">
        <v>-0.1772410052387122</v>
      </c>
      <c r="O323" s="127">
        <v>6.7382238270141514E-3</v>
      </c>
    </row>
    <row r="324" spans="1:15" ht="48" hidden="1">
      <c r="A324" s="122" t="str">
        <v>Kiralık</v>
      </c>
      <c r="B324" s="123">
        <v>46237</v>
      </c>
      <c r="C324" s="122" t="str">
        <v>Sakarya</v>
      </c>
      <c r="D324" s="124" t="str">
        <v>TURKUVAZ PLASTİK VE TEMİZLİK ÜRÜNLERİ SAN TİÇ A.Ş</v>
      </c>
      <c r="E324" s="124" t="str">
        <v>SAKARYA → UŞAK</v>
      </c>
      <c r="F324" s="122" t="str">
        <v>33CTT18</v>
      </c>
      <c r="G324" s="122" t="str">
        <v>Tır Frigorifik</v>
      </c>
      <c r="H324" s="122" t="str">
        <v>S-641481</v>
      </c>
      <c r="I324" s="122" t="str">
        <v>Mehmet Koç</v>
      </c>
      <c r="J324" s="125">
        <v>1</v>
      </c>
      <c r="K324" s="126">
        <v>42899.81</v>
      </c>
      <c r="L324" s="126">
        <v>32813</v>
      </c>
      <c r="M324" s="126">
        <v>-10086.81</v>
      </c>
      <c r="N324" s="127">
        <v>-0.2351248175691221</v>
      </c>
      <c r="O324" s="127">
        <v>3.9438257728445936E-3</v>
      </c>
    </row>
    <row r="325" spans="1:15" ht="48" hidden="1">
      <c r="A325" s="122" t="str">
        <v>Kiralık</v>
      </c>
      <c r="B325" s="123">
        <v>46241</v>
      </c>
      <c r="C325" s="122" t="str">
        <v>Sakarya</v>
      </c>
      <c r="D325" s="124" t="str">
        <v>TURKUVAZ PLASTİK VE TEMİZLİK ÜRÜNLERİ SAN TİÇ A.Ş</v>
      </c>
      <c r="E325" s="124" t="str">
        <v>SAKARYA → DİYARBAKIR</v>
      </c>
      <c r="F325" s="122" t="str">
        <v>47AEZ035</v>
      </c>
      <c r="G325" s="122" t="str">
        <v>Tır Frigorifik</v>
      </c>
      <c r="H325" s="122" t="str">
        <v>S-642342</v>
      </c>
      <c r="I325" s="122" t="str">
        <v>Mehmet Koç</v>
      </c>
      <c r="J325" s="125">
        <v>1</v>
      </c>
      <c r="K325" s="126">
        <v>97375.72</v>
      </c>
      <c r="L325" s="126">
        <v>72741</v>
      </c>
      <c r="M325" s="126">
        <v>-24634.720000000001</v>
      </c>
      <c r="N325" s="127">
        <v>-0.25298626803478319</v>
      </c>
      <c r="O325" s="127">
        <v>9.6318899278176311E-3</v>
      </c>
    </row>
    <row r="326" spans="1:15" ht="48" hidden="1">
      <c r="A326" s="122" t="str">
        <v>Kiralık</v>
      </c>
      <c r="B326" s="123">
        <v>46242</v>
      </c>
      <c r="C326" s="122" t="str">
        <v>Sakarya</v>
      </c>
      <c r="D326" s="124" t="str">
        <v>TURKUVAZ PLASTİK VE TEMİZLİK ÜRÜNLERİ SAN TİÇ A.Ş</v>
      </c>
      <c r="E326" s="124" t="str">
        <v>SAKARYA → BATMAN</v>
      </c>
      <c r="F326" s="122" t="str">
        <v>33AHP128</v>
      </c>
      <c r="G326" s="122" t="str">
        <v>Tır Frigorifik</v>
      </c>
      <c r="H326" s="122" t="str">
        <v>S-642344</v>
      </c>
      <c r="I326" s="122" t="str">
        <v>Mehmet Koç</v>
      </c>
      <c r="J326" s="125">
        <v>1</v>
      </c>
      <c r="K326" s="126">
        <v>105896.36</v>
      </c>
      <c r="L326" s="126">
        <v>79119</v>
      </c>
      <c r="M326" s="126">
        <v>-26777.360000000001</v>
      </c>
      <c r="N326" s="127">
        <v>-0.25286383781274446</v>
      </c>
      <c r="O326" s="127">
        <v>1.0469637328029168E-2</v>
      </c>
    </row>
    <row r="327" spans="1:15" ht="48" hidden="1">
      <c r="A327" s="122" t="str">
        <v>Kiralık</v>
      </c>
      <c r="B327" s="123">
        <v>46252</v>
      </c>
      <c r="C327" s="122" t="str">
        <v>Sakarya</v>
      </c>
      <c r="D327" s="124" t="str">
        <v>TURKUVAZ PLASTİK VE TEMİZLİK ÜRÜNLERİ SAN TİÇ A.Ş</v>
      </c>
      <c r="E327" s="124" t="str">
        <v>SAKARYA → HATAY</v>
      </c>
      <c r="F327" s="122" t="str">
        <v>31AAB242</v>
      </c>
      <c r="G327" s="122" t="str">
        <v>Tır Frigorifik</v>
      </c>
      <c r="H327" s="122" t="str">
        <v>S-643223</v>
      </c>
      <c r="I327" s="122" t="str">
        <v>Mehmet Koç</v>
      </c>
      <c r="J327" s="125">
        <v>1</v>
      </c>
      <c r="K327" s="126">
        <v>48392.33</v>
      </c>
      <c r="L327" s="126">
        <v>45149</v>
      </c>
      <c r="M327" s="126">
        <v>-3243.33</v>
      </c>
      <c r="N327" s="127">
        <v>-6.7021571393648532E-2</v>
      </c>
      <c r="O327" s="127">
        <v>1.2681044298286628E-3</v>
      </c>
    </row>
    <row r="328" spans="1:15" ht="48" hidden="1">
      <c r="A328" s="122" t="str">
        <v>Kiralık</v>
      </c>
      <c r="B328" s="123">
        <v>46254</v>
      </c>
      <c r="C328" s="122" t="str">
        <v>Sakarya</v>
      </c>
      <c r="D328" s="124" t="str">
        <v>TURKUVAZ PLASTİK VE TEMİZLİK ÜRÜNLERİ SAN TİÇ A.Ş</v>
      </c>
      <c r="E328" s="124" t="str">
        <v>SAKARYA → ANTALYA</v>
      </c>
      <c r="F328" s="122" t="str">
        <v>33CRB01</v>
      </c>
      <c r="G328" s="122" t="str">
        <v>Tır Frigorifik</v>
      </c>
      <c r="H328" s="122" t="str">
        <v>S-643224</v>
      </c>
      <c r="I328" s="122" t="str">
        <v>Mehmet Koç</v>
      </c>
      <c r="J328" s="125">
        <v>1</v>
      </c>
      <c r="K328" s="126">
        <v>34712.660000000003</v>
      </c>
      <c r="L328" s="126">
        <v>33372</v>
      </c>
      <c r="M328" s="126">
        <v>-1340.66</v>
      </c>
      <c r="N328" s="127">
        <v>-3.862164409180973E-2</v>
      </c>
      <c r="O328" s="127">
        <v>5.2418251762666624E-4</v>
      </c>
    </row>
    <row r="329" spans="1:15" ht="48" hidden="1">
      <c r="A329" s="122" t="str">
        <v>Kiralık</v>
      </c>
      <c r="B329" s="123">
        <v>46257</v>
      </c>
      <c r="C329" s="122" t="str">
        <v>Sakarya</v>
      </c>
      <c r="D329" s="124" t="str">
        <v>TURKUVAZ PLASTİK VE TEMİZLİK ÜRÜNLERİ SAN TİÇ A.Ş</v>
      </c>
      <c r="E329" s="124" t="str">
        <v>SAKARYA → BATMAN</v>
      </c>
      <c r="F329" s="122" t="str">
        <v>31AOF718</v>
      </c>
      <c r="G329" s="122" t="str">
        <v>Tır Frigorifik</v>
      </c>
      <c r="H329" s="122" t="str">
        <v>S-643225</v>
      </c>
      <c r="I329" s="122" t="str">
        <v>Mehmet Koç</v>
      </c>
      <c r="J329" s="125">
        <v>1</v>
      </c>
      <c r="K329" s="126">
        <v>108168.84</v>
      </c>
      <c r="L329" s="126">
        <v>81222</v>
      </c>
      <c r="M329" s="126">
        <v>-26946.84</v>
      </c>
      <c r="N329" s="127">
        <v>-0.24911832279980076</v>
      </c>
      <c r="O329" s="127">
        <v>1.0535902043234641E-2</v>
      </c>
    </row>
  </sheetData>
  <autoFilter ref="A4:O329" xr:uid="{772A6995-617B-9B49-AE79-28EE789D660C}">
    <filterColumn colId="0">
      <filters>
        <filter val="Tedarikçi"/>
      </filters>
    </filterColumn>
  </autoFilter>
  <mergeCells count="2">
    <mergeCell ref="A1:O1"/>
    <mergeCell ref="A2:O2"/>
  </mergeCells>
  <conditionalFormatting sqref="M5:M329">
    <cfRule type="cellIs" dxfId="170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13</vt:i4>
      </vt:variant>
    </vt:vector>
  </HeadingPairs>
  <TitlesOfParts>
    <vt:vector size="13" baseType="lpstr">
      <vt:lpstr>VERİ</vt:lpstr>
      <vt:lpstr>Özet</vt:lpstr>
      <vt:lpstr>Filo Detay</vt:lpstr>
      <vt:lpstr>Filo Analizi</vt:lpstr>
      <vt:lpstr>Filo Şube Detay</vt:lpstr>
      <vt:lpstr>Şube KZ</vt:lpstr>
      <vt:lpstr>Müşteri KZ</vt:lpstr>
      <vt:lpstr>Sakarya Özet</vt:lpstr>
      <vt:lpstr>İthalat-İhracat Özet</vt:lpstr>
      <vt:lpstr>Konya Özet</vt:lpstr>
      <vt:lpstr>Karaman Özet</vt:lpstr>
      <vt:lpstr>İzmir Özet</vt:lpstr>
      <vt:lpstr>Zarar Detay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Hakan</dc:creator>
  <cp:lastModifiedBy>Hüseyin AKINCI</cp:lastModifiedBy>
  <cp:lastPrinted>2024-11-18T10:00:45Z</cp:lastPrinted>
  <dcterms:created xsi:type="dcterms:W3CDTF">2017-01-31T13:20:12Z</dcterms:created>
  <dcterms:modified xsi:type="dcterms:W3CDTF">2026-09-16T12:49:44Z</dcterms:modified>
</cp:coreProperties>
</file>